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mc:AlternateContent xmlns:mc="http://schemas.openxmlformats.org/markup-compatibility/2006">
    <mc:Choice Requires="x15">
      <x15ac:absPath xmlns:x15ac="http://schemas.microsoft.com/office/spreadsheetml/2010/11/ac" url="I:\Datapath\10.25\"/>
    </mc:Choice>
  </mc:AlternateContent>
  <xr:revisionPtr revIDLastSave="12" documentId="13_ncr:1_{1C36F7DD-8566-4117-AD29-4E6584241E43}" xr6:coauthVersionLast="47" xr6:coauthVersionMax="47" xr10:uidLastSave="{53B10954-FC35-4A38-A59B-2C63BACDA60C}"/>
  <bookViews>
    <workbookView xWindow="-28920" yWindow="-120" windowWidth="29040" windowHeight="15720" tabRatio="785" firstSheet="4" xr2:uid="{00000000-000D-0000-FFFF-FFFF00000000}"/>
  </bookViews>
  <sheets>
    <sheet name="P&amp;L MTD with Previous Month Com" sheetId="1" r:id="rId1"/>
    <sheet name="Payroll Breakdown - October" sheetId="7" r:id="rId2"/>
    <sheet name="Oct Agreement Compare OH" sheetId="8" r:id="rId3"/>
    <sheet name="Oct Agreement Compare CA" sheetId="9" r:id="rId4"/>
    <sheet name="Actual Billings" sheetId="3" r:id="rId5"/>
    <sheet name="General Ledger report" sheetId="4" r:id="rId6"/>
    <sheet name="41700-50500" sheetId="5" r:id="rId7"/>
    <sheet name="COGS" sheetId="6" r:id="rId8"/>
  </sheets>
  <externalReferences>
    <externalReference r:id="rId9"/>
    <externalReference r:id="rId10"/>
  </externalReferences>
  <definedNames>
    <definedName name="_xlnm._FilterDatabase" localSheetId="7" hidden="1">COGS!$A$1:$S$2143</definedName>
    <definedName name="_xlnm._FilterDatabase" localSheetId="5" hidden="1">'General Ledger report'!$A$1:$S$2143</definedName>
    <definedName name="_xlnm._FilterDatabase" localSheetId="1" hidden="1">'Payroll Breakdown - October'!$A$7:$T$81</definedName>
    <definedName name="NB_Monthly_Recurring_Private_Cloud_CA">#REF!</definedName>
    <definedName name="NB_Monthly_Recurring_Private_Cloud_OH">#REF!</definedName>
    <definedName name="NB_Monthly_Recurring_Resale_CA">#REF!</definedName>
    <definedName name="NB_Monthly_Recurring_Resale_OH">#REF!</definedName>
    <definedName name="NB_Monthly_Recurring_Services_CA">#REF!</definedName>
    <definedName name="NB_Monthly_Recurring_Services_OH">#REF!</definedName>
    <definedName name="WA_Monthly_Recurring_Private_Cloud_CA" localSheetId="3">#REF!</definedName>
    <definedName name="WA_Monthly_Recurring_Private_Cloud_CA">#REF!</definedName>
    <definedName name="WA_Monthly_Recurring_Resale_CA" localSheetId="3">#REF!</definedName>
    <definedName name="WA_Monthly_Recurring_Resale_CA">#REF!</definedName>
    <definedName name="WA_Monthly_Recurring_Resale_OH">#REF!</definedName>
    <definedName name="WA_Monthly_Recurring_Services_CA" localSheetId="3">#REF!</definedName>
    <definedName name="WA_Monthly_Recurring_Services_CA">#REF!</definedName>
    <definedName name="WA_Monthly_Recurring_Services_OH">#REF!</definedName>
  </definedNames>
  <calcPr calcId="191028"/>
  <pivotCaches>
    <pivotCache cacheId="220" r:id="rId11"/>
    <pivotCache cacheId="221"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7" i="1" l="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16" i="1"/>
  <c r="K613" i="9"/>
  <c r="G644" i="9"/>
  <c r="G645" i="9" s="1"/>
  <c r="H635" i="9"/>
  <c r="I632" i="9"/>
  <c r="H632" i="9"/>
  <c r="G632" i="9"/>
  <c r="K632" i="9" s="1"/>
  <c r="L632" i="9" s="1"/>
  <c r="K631" i="9"/>
  <c r="L631" i="9" s="1"/>
  <c r="J631" i="9"/>
  <c r="H631" i="9"/>
  <c r="K630" i="9"/>
  <c r="L630" i="9" s="1"/>
  <c r="J630" i="9"/>
  <c r="H630" i="9"/>
  <c r="J629" i="9"/>
  <c r="K629" i="9" s="1"/>
  <c r="L629" i="9" s="1"/>
  <c r="H629" i="9"/>
  <c r="J628" i="9"/>
  <c r="J632" i="9" s="1"/>
  <c r="H628" i="9"/>
  <c r="J627" i="9"/>
  <c r="I627" i="9"/>
  <c r="H627" i="9"/>
  <c r="G627" i="9"/>
  <c r="K627" i="9" s="1"/>
  <c r="L627" i="9" s="1"/>
  <c r="J626" i="9"/>
  <c r="K626" i="9" s="1"/>
  <c r="L626" i="9" s="1"/>
  <c r="H626" i="9"/>
  <c r="I625" i="9"/>
  <c r="G625" i="9"/>
  <c r="K624" i="9"/>
  <c r="L624" i="9" s="1"/>
  <c r="J624" i="9"/>
  <c r="H624" i="9"/>
  <c r="J623" i="9"/>
  <c r="K623" i="9" s="1"/>
  <c r="L623" i="9" s="1"/>
  <c r="H623" i="9"/>
  <c r="H625" i="9" s="1"/>
  <c r="K622" i="9"/>
  <c r="L622" i="9" s="1"/>
  <c r="J622" i="9"/>
  <c r="H622" i="9"/>
  <c r="I621" i="9"/>
  <c r="G621" i="9"/>
  <c r="J620" i="9"/>
  <c r="K620" i="9" s="1"/>
  <c r="L620" i="9" s="1"/>
  <c r="H620" i="9"/>
  <c r="L619" i="9"/>
  <c r="K619" i="9"/>
  <c r="J618" i="9"/>
  <c r="K618" i="9" s="1"/>
  <c r="L618" i="9" s="1"/>
  <c r="H618" i="9"/>
  <c r="L617" i="9"/>
  <c r="K617" i="9"/>
  <c r="J616" i="9"/>
  <c r="K616" i="9" s="1"/>
  <c r="L616" i="9" s="1"/>
  <c r="H616" i="9"/>
  <c r="K615" i="9"/>
  <c r="L615" i="9" s="1"/>
  <c r="J614" i="9"/>
  <c r="K614" i="9" s="1"/>
  <c r="L614" i="9" s="1"/>
  <c r="H614" i="9"/>
  <c r="L613" i="9"/>
  <c r="L612" i="9"/>
  <c r="K612" i="9"/>
  <c r="J612" i="9"/>
  <c r="H612" i="9"/>
  <c r="I611" i="9"/>
  <c r="G611" i="9"/>
  <c r="K610" i="9"/>
  <c r="L610" i="9" s="1"/>
  <c r="J610" i="9"/>
  <c r="H610" i="9"/>
  <c r="J609" i="9"/>
  <c r="K609" i="9" s="1"/>
  <c r="L609" i="9" s="1"/>
  <c r="H609" i="9"/>
  <c r="J608" i="9"/>
  <c r="K608" i="9" s="1"/>
  <c r="L608" i="9" s="1"/>
  <c r="H608" i="9"/>
  <c r="J607" i="9"/>
  <c r="J611" i="9" s="1"/>
  <c r="K611" i="9" s="1"/>
  <c r="L611" i="9" s="1"/>
  <c r="H607" i="9"/>
  <c r="H611" i="9" s="1"/>
  <c r="I606" i="9"/>
  <c r="G606" i="9"/>
  <c r="J605" i="9"/>
  <c r="K605" i="9" s="1"/>
  <c r="L605" i="9" s="1"/>
  <c r="H605" i="9"/>
  <c r="J604" i="9"/>
  <c r="K604" i="9" s="1"/>
  <c r="L604" i="9" s="1"/>
  <c r="H604" i="9"/>
  <c r="L603" i="9"/>
  <c r="K603" i="9"/>
  <c r="J603" i="9"/>
  <c r="H603" i="9"/>
  <c r="J602" i="9"/>
  <c r="J606" i="9" s="1"/>
  <c r="K606" i="9" s="1"/>
  <c r="L606" i="9" s="1"/>
  <c r="H602" i="9"/>
  <c r="H606" i="9" s="1"/>
  <c r="I601" i="9"/>
  <c r="G601" i="9"/>
  <c r="J600" i="9"/>
  <c r="K600" i="9" s="1"/>
  <c r="L600" i="9" s="1"/>
  <c r="H600" i="9"/>
  <c r="J599" i="9"/>
  <c r="K599" i="9" s="1"/>
  <c r="L599" i="9" s="1"/>
  <c r="H599" i="9"/>
  <c r="K598" i="9"/>
  <c r="L598" i="9" s="1"/>
  <c r="J598" i="9"/>
  <c r="H598" i="9"/>
  <c r="L597" i="9"/>
  <c r="K597" i="9"/>
  <c r="J597" i="9"/>
  <c r="H597" i="9"/>
  <c r="I596" i="9"/>
  <c r="G596" i="9"/>
  <c r="J595" i="9"/>
  <c r="K595" i="9" s="1"/>
  <c r="L595" i="9" s="1"/>
  <c r="H595" i="9"/>
  <c r="L594" i="9"/>
  <c r="K594" i="9"/>
  <c r="J594" i="9"/>
  <c r="H594" i="9"/>
  <c r="J593" i="9"/>
  <c r="K593" i="9" s="1"/>
  <c r="L593" i="9" s="1"/>
  <c r="H593" i="9"/>
  <c r="J592" i="9"/>
  <c r="H592" i="9"/>
  <c r="I591" i="9"/>
  <c r="G591" i="9"/>
  <c r="J590" i="9"/>
  <c r="K590" i="9" s="1"/>
  <c r="L590" i="9" s="1"/>
  <c r="H590" i="9"/>
  <c r="J589" i="9"/>
  <c r="K589" i="9" s="1"/>
  <c r="L589" i="9" s="1"/>
  <c r="H589" i="9"/>
  <c r="H591" i="9" s="1"/>
  <c r="K588" i="9"/>
  <c r="L588" i="9" s="1"/>
  <c r="J588" i="9"/>
  <c r="J591" i="9" s="1"/>
  <c r="H588" i="9"/>
  <c r="K587" i="9"/>
  <c r="L587" i="9" s="1"/>
  <c r="I587" i="9"/>
  <c r="G587" i="9"/>
  <c r="J586" i="9"/>
  <c r="K586" i="9" s="1"/>
  <c r="L586" i="9" s="1"/>
  <c r="H586" i="9"/>
  <c r="L585" i="9"/>
  <c r="K585" i="9"/>
  <c r="J585" i="9"/>
  <c r="H585" i="9"/>
  <c r="J584" i="9"/>
  <c r="K584" i="9" s="1"/>
  <c r="L584" i="9" s="1"/>
  <c r="H584" i="9"/>
  <c r="J583" i="9"/>
  <c r="J587" i="9" s="1"/>
  <c r="H583" i="9"/>
  <c r="H587" i="9" s="1"/>
  <c r="I582" i="9"/>
  <c r="G582" i="9"/>
  <c r="J581" i="9"/>
  <c r="K581" i="9" s="1"/>
  <c r="L581" i="9" s="1"/>
  <c r="H581" i="9"/>
  <c r="J580" i="9"/>
  <c r="K580" i="9" s="1"/>
  <c r="L580" i="9" s="1"/>
  <c r="H580" i="9"/>
  <c r="H582" i="9" s="1"/>
  <c r="K579" i="9"/>
  <c r="L579" i="9" s="1"/>
  <c r="J579" i="9"/>
  <c r="H579" i="9"/>
  <c r="I578" i="9"/>
  <c r="G578" i="9"/>
  <c r="J577" i="9"/>
  <c r="K577" i="9" s="1"/>
  <c r="L577" i="9" s="1"/>
  <c r="H577" i="9"/>
  <c r="L576" i="9"/>
  <c r="K576" i="9"/>
  <c r="J576" i="9"/>
  <c r="H576" i="9"/>
  <c r="J575" i="9"/>
  <c r="K575" i="9" s="1"/>
  <c r="L575" i="9" s="1"/>
  <c r="H575" i="9"/>
  <c r="J574" i="9"/>
  <c r="H574" i="9"/>
  <c r="I573" i="9"/>
  <c r="G573" i="9"/>
  <c r="J572" i="9"/>
  <c r="K572" i="9" s="1"/>
  <c r="L572" i="9" s="1"/>
  <c r="H572" i="9"/>
  <c r="J571" i="9"/>
  <c r="K571" i="9" s="1"/>
  <c r="L571" i="9" s="1"/>
  <c r="H571" i="9"/>
  <c r="H573" i="9" s="1"/>
  <c r="L570" i="9"/>
  <c r="K570" i="9"/>
  <c r="J570" i="9"/>
  <c r="J573" i="9" s="1"/>
  <c r="H570" i="9"/>
  <c r="L569" i="9"/>
  <c r="K569" i="9"/>
  <c r="J569" i="9"/>
  <c r="H569" i="9"/>
  <c r="I568" i="9"/>
  <c r="G568" i="9"/>
  <c r="K568" i="9" s="1"/>
  <c r="L568" i="9" s="1"/>
  <c r="L567" i="9"/>
  <c r="K567" i="9"/>
  <c r="J567" i="9"/>
  <c r="H567" i="9"/>
  <c r="K566" i="9"/>
  <c r="L566" i="9" s="1"/>
  <c r="J566" i="9"/>
  <c r="H566" i="9"/>
  <c r="J565" i="9"/>
  <c r="K565" i="9" s="1"/>
  <c r="L565" i="9" s="1"/>
  <c r="H565" i="9"/>
  <c r="J564" i="9"/>
  <c r="K564" i="9" s="1"/>
  <c r="L564" i="9" s="1"/>
  <c r="H564" i="9"/>
  <c r="J563" i="9"/>
  <c r="J568" i="9" s="1"/>
  <c r="H563" i="9"/>
  <c r="H568" i="9" s="1"/>
  <c r="I562" i="9"/>
  <c r="H562" i="9"/>
  <c r="G562" i="9"/>
  <c r="L561" i="9"/>
  <c r="K561" i="9"/>
  <c r="J561" i="9"/>
  <c r="J562" i="9" s="1"/>
  <c r="H561" i="9"/>
  <c r="I560" i="9"/>
  <c r="G560" i="9"/>
  <c r="J559" i="9"/>
  <c r="K559" i="9" s="1"/>
  <c r="L559" i="9" s="1"/>
  <c r="H559" i="9"/>
  <c r="L558" i="9"/>
  <c r="K558" i="9"/>
  <c r="J558" i="9"/>
  <c r="H558" i="9"/>
  <c r="J557" i="9"/>
  <c r="K557" i="9" s="1"/>
  <c r="L557" i="9" s="1"/>
  <c r="H557" i="9"/>
  <c r="J556" i="9"/>
  <c r="H556" i="9"/>
  <c r="H560" i="9" s="1"/>
  <c r="I555" i="9"/>
  <c r="G555" i="9"/>
  <c r="K555" i="9" s="1"/>
  <c r="L555" i="9" s="1"/>
  <c r="J554" i="9"/>
  <c r="K554" i="9" s="1"/>
  <c r="L554" i="9" s="1"/>
  <c r="H554" i="9"/>
  <c r="K553" i="9"/>
  <c r="L553" i="9" s="1"/>
  <c r="J553" i="9"/>
  <c r="H553" i="9"/>
  <c r="H555" i="9" s="1"/>
  <c r="K552" i="9"/>
  <c r="L552" i="9" s="1"/>
  <c r="J552" i="9"/>
  <c r="H552" i="9"/>
  <c r="L551" i="9"/>
  <c r="K551" i="9"/>
  <c r="J551" i="9"/>
  <c r="H551" i="9"/>
  <c r="J550" i="9"/>
  <c r="K550" i="9" s="1"/>
  <c r="L550" i="9" s="1"/>
  <c r="H550" i="9"/>
  <c r="J549" i="9"/>
  <c r="J555" i="9" s="1"/>
  <c r="H549" i="9"/>
  <c r="J548" i="9"/>
  <c r="K548" i="9" s="1"/>
  <c r="L548" i="9" s="1"/>
  <c r="I548" i="9"/>
  <c r="H548" i="9"/>
  <c r="G548" i="9"/>
  <c r="L547" i="9"/>
  <c r="K547" i="9"/>
  <c r="K546" i="9"/>
  <c r="L546" i="9" s="1"/>
  <c r="K545" i="9"/>
  <c r="L545" i="9" s="1"/>
  <c r="K544" i="9"/>
  <c r="L544" i="9" s="1"/>
  <c r="I543" i="9"/>
  <c r="G543" i="9"/>
  <c r="J542" i="9"/>
  <c r="K542" i="9" s="1"/>
  <c r="L542" i="9" s="1"/>
  <c r="H542" i="9"/>
  <c r="H543" i="9" s="1"/>
  <c r="K541" i="9"/>
  <c r="L541" i="9" s="1"/>
  <c r="J541" i="9"/>
  <c r="H541" i="9"/>
  <c r="K540" i="9"/>
  <c r="L540" i="9" s="1"/>
  <c r="J540" i="9"/>
  <c r="H540" i="9"/>
  <c r="J539" i="9"/>
  <c r="K539" i="9" s="1"/>
  <c r="L539" i="9" s="1"/>
  <c r="H539" i="9"/>
  <c r="J538" i="9"/>
  <c r="H538" i="9"/>
  <c r="J537" i="9"/>
  <c r="I537" i="9"/>
  <c r="G537" i="9"/>
  <c r="K537" i="9" s="1"/>
  <c r="L537" i="9" s="1"/>
  <c r="L536" i="9"/>
  <c r="J536" i="9"/>
  <c r="K536" i="9" s="1"/>
  <c r="H536" i="9"/>
  <c r="J535" i="9"/>
  <c r="K535" i="9" s="1"/>
  <c r="L535" i="9" s="1"/>
  <c r="H535" i="9"/>
  <c r="J534" i="9"/>
  <c r="K534" i="9" s="1"/>
  <c r="L534" i="9" s="1"/>
  <c r="H534" i="9"/>
  <c r="H537" i="9" s="1"/>
  <c r="L533" i="9"/>
  <c r="K533" i="9"/>
  <c r="J533" i="9"/>
  <c r="H533" i="9"/>
  <c r="I532" i="9"/>
  <c r="H532" i="9"/>
  <c r="G532" i="9"/>
  <c r="K531" i="9"/>
  <c r="L531" i="9" s="1"/>
  <c r="J531" i="9"/>
  <c r="H531" i="9"/>
  <c r="J530" i="9"/>
  <c r="K530" i="9" s="1"/>
  <c r="L530" i="9" s="1"/>
  <c r="H530" i="9"/>
  <c r="J529" i="9"/>
  <c r="K529" i="9" s="1"/>
  <c r="L529" i="9" s="1"/>
  <c r="H529" i="9"/>
  <c r="J528" i="9"/>
  <c r="K528" i="9" s="1"/>
  <c r="L528" i="9" s="1"/>
  <c r="H528" i="9"/>
  <c r="J527" i="9"/>
  <c r="H527" i="9"/>
  <c r="I526" i="9"/>
  <c r="G526" i="9"/>
  <c r="J525" i="9"/>
  <c r="K525" i="9" s="1"/>
  <c r="L525" i="9" s="1"/>
  <c r="H525" i="9"/>
  <c r="L524" i="9"/>
  <c r="K524" i="9"/>
  <c r="J524" i="9"/>
  <c r="H524" i="9"/>
  <c r="K523" i="9"/>
  <c r="L523" i="9" s="1"/>
  <c r="J523" i="9"/>
  <c r="H523" i="9"/>
  <c r="J522" i="9"/>
  <c r="H522" i="9"/>
  <c r="I521" i="9"/>
  <c r="G521" i="9"/>
  <c r="J520" i="9"/>
  <c r="K520" i="9" s="1"/>
  <c r="L520" i="9" s="1"/>
  <c r="H520" i="9"/>
  <c r="J519" i="9"/>
  <c r="K519" i="9" s="1"/>
  <c r="L519" i="9" s="1"/>
  <c r="H519" i="9"/>
  <c r="H521" i="9" s="1"/>
  <c r="J518" i="9"/>
  <c r="J521" i="9" s="1"/>
  <c r="H518" i="9"/>
  <c r="I517" i="9"/>
  <c r="G517" i="9"/>
  <c r="J516" i="9"/>
  <c r="K516" i="9" s="1"/>
  <c r="L516" i="9" s="1"/>
  <c r="H516" i="9"/>
  <c r="J515" i="9"/>
  <c r="K515" i="9" s="1"/>
  <c r="L515" i="9" s="1"/>
  <c r="H515" i="9"/>
  <c r="J514" i="9"/>
  <c r="K514" i="9" s="1"/>
  <c r="L514" i="9" s="1"/>
  <c r="H514" i="9"/>
  <c r="J513" i="9"/>
  <c r="H513" i="9"/>
  <c r="I512" i="9"/>
  <c r="G512" i="9"/>
  <c r="K511" i="9"/>
  <c r="L511" i="9" s="1"/>
  <c r="J511" i="9"/>
  <c r="H511" i="9"/>
  <c r="J510" i="9"/>
  <c r="K510" i="9" s="1"/>
  <c r="L510" i="9" s="1"/>
  <c r="H510" i="9"/>
  <c r="H512" i="9" s="1"/>
  <c r="K509" i="9"/>
  <c r="L509" i="9" s="1"/>
  <c r="J509" i="9"/>
  <c r="H509" i="9"/>
  <c r="K508" i="9"/>
  <c r="L508" i="9" s="1"/>
  <c r="J508" i="9"/>
  <c r="H508" i="9"/>
  <c r="I507" i="9"/>
  <c r="G507" i="9"/>
  <c r="L506" i="9"/>
  <c r="J506" i="9"/>
  <c r="K506" i="9" s="1"/>
  <c r="H506" i="9"/>
  <c r="K505" i="9"/>
  <c r="L505" i="9" s="1"/>
  <c r="J505" i="9"/>
  <c r="H505" i="9"/>
  <c r="J504" i="9"/>
  <c r="H504" i="9"/>
  <c r="H507" i="9" s="1"/>
  <c r="J503" i="9"/>
  <c r="K503" i="9" s="1"/>
  <c r="L503" i="9" s="1"/>
  <c r="H503" i="9"/>
  <c r="I502" i="9"/>
  <c r="H502" i="9"/>
  <c r="G502" i="9"/>
  <c r="K501" i="9"/>
  <c r="L501" i="9" s="1"/>
  <c r="J501" i="9"/>
  <c r="H501" i="9"/>
  <c r="J500" i="9"/>
  <c r="J502" i="9" s="1"/>
  <c r="H500" i="9"/>
  <c r="K499" i="9"/>
  <c r="L499" i="9" s="1"/>
  <c r="J499" i="9"/>
  <c r="H499" i="9"/>
  <c r="J498" i="9"/>
  <c r="I498" i="9"/>
  <c r="H498" i="9"/>
  <c r="G498" i="9"/>
  <c r="K498" i="9" s="1"/>
  <c r="L498" i="9" s="1"/>
  <c r="L497" i="9"/>
  <c r="K497" i="9"/>
  <c r="I496" i="9"/>
  <c r="G496" i="9"/>
  <c r="J495" i="9"/>
  <c r="K495" i="9" s="1"/>
  <c r="L495" i="9" s="1"/>
  <c r="H495" i="9"/>
  <c r="J494" i="9"/>
  <c r="K494" i="9" s="1"/>
  <c r="L494" i="9" s="1"/>
  <c r="H494" i="9"/>
  <c r="J493" i="9"/>
  <c r="K493" i="9" s="1"/>
  <c r="L493" i="9" s="1"/>
  <c r="H493" i="9"/>
  <c r="L492" i="9"/>
  <c r="J492" i="9"/>
  <c r="K492" i="9" s="1"/>
  <c r="H492" i="9"/>
  <c r="J491" i="9"/>
  <c r="J496" i="9" s="1"/>
  <c r="K496" i="9" s="1"/>
  <c r="L496" i="9" s="1"/>
  <c r="H491" i="9"/>
  <c r="H496" i="9" s="1"/>
  <c r="I490" i="9"/>
  <c r="G490" i="9"/>
  <c r="J489" i="9"/>
  <c r="K489" i="9" s="1"/>
  <c r="L489" i="9" s="1"/>
  <c r="H489" i="9"/>
  <c r="J488" i="9"/>
  <c r="K488" i="9" s="1"/>
  <c r="L488" i="9" s="1"/>
  <c r="H488" i="9"/>
  <c r="K487" i="9"/>
  <c r="L487" i="9" s="1"/>
  <c r="J487" i="9"/>
  <c r="H487" i="9"/>
  <c r="H490" i="9" s="1"/>
  <c r="I486" i="9"/>
  <c r="H486" i="9"/>
  <c r="G486" i="9"/>
  <c r="J485" i="9"/>
  <c r="K485" i="9" s="1"/>
  <c r="L485" i="9" s="1"/>
  <c r="H485" i="9"/>
  <c r="J484" i="9"/>
  <c r="K484" i="9" s="1"/>
  <c r="L484" i="9" s="1"/>
  <c r="H484" i="9"/>
  <c r="L483" i="9"/>
  <c r="J483" i="9"/>
  <c r="K483" i="9" s="1"/>
  <c r="H483" i="9"/>
  <c r="J482" i="9"/>
  <c r="K482" i="9" s="1"/>
  <c r="L482" i="9" s="1"/>
  <c r="H482" i="9"/>
  <c r="L481" i="9"/>
  <c r="J481" i="9"/>
  <c r="K481" i="9" s="1"/>
  <c r="I481" i="9"/>
  <c r="H481" i="9"/>
  <c r="G481" i="9"/>
  <c r="L480" i="9"/>
  <c r="K480" i="9"/>
  <c r="L479" i="9"/>
  <c r="K479" i="9"/>
  <c r="K478" i="9"/>
  <c r="L478" i="9" s="1"/>
  <c r="L477" i="9"/>
  <c r="K477" i="9"/>
  <c r="I476" i="9"/>
  <c r="G476" i="9"/>
  <c r="J475" i="9"/>
  <c r="K475" i="9" s="1"/>
  <c r="L475" i="9" s="1"/>
  <c r="H475" i="9"/>
  <c r="J474" i="9"/>
  <c r="K474" i="9" s="1"/>
  <c r="L474" i="9" s="1"/>
  <c r="H474" i="9"/>
  <c r="J473" i="9"/>
  <c r="K473" i="9" s="1"/>
  <c r="L473" i="9" s="1"/>
  <c r="H473" i="9"/>
  <c r="L472" i="9"/>
  <c r="J472" i="9"/>
  <c r="K472" i="9" s="1"/>
  <c r="H472" i="9"/>
  <c r="H476" i="9" s="1"/>
  <c r="J471" i="9"/>
  <c r="K471" i="9" s="1"/>
  <c r="L471" i="9" s="1"/>
  <c r="I471" i="9"/>
  <c r="H471" i="9"/>
  <c r="G471" i="9"/>
  <c r="L470" i="9"/>
  <c r="K470" i="9"/>
  <c r="J470" i="9"/>
  <c r="H470" i="9"/>
  <c r="J469" i="9"/>
  <c r="K469" i="9" s="1"/>
  <c r="L469" i="9" s="1"/>
  <c r="H469" i="9"/>
  <c r="J468" i="9"/>
  <c r="K468" i="9" s="1"/>
  <c r="L468" i="9" s="1"/>
  <c r="H468" i="9"/>
  <c r="J467" i="9"/>
  <c r="K467" i="9" s="1"/>
  <c r="L467" i="9" s="1"/>
  <c r="H467" i="9"/>
  <c r="J466" i="9"/>
  <c r="I466" i="9"/>
  <c r="H466" i="9"/>
  <c r="G466" i="9"/>
  <c r="J465" i="9"/>
  <c r="K465" i="9" s="1"/>
  <c r="L465" i="9" s="1"/>
  <c r="H465" i="9"/>
  <c r="J464" i="9"/>
  <c r="K464" i="9" s="1"/>
  <c r="L464" i="9" s="1"/>
  <c r="H464" i="9"/>
  <c r="L463" i="9"/>
  <c r="J463" i="9"/>
  <c r="K463" i="9" s="1"/>
  <c r="H463" i="9"/>
  <c r="I462" i="9"/>
  <c r="H462" i="9"/>
  <c r="G462" i="9"/>
  <c r="L461" i="9"/>
  <c r="K461" i="9"/>
  <c r="J461" i="9"/>
  <c r="H461" i="9"/>
  <c r="J460" i="9"/>
  <c r="K460" i="9" s="1"/>
  <c r="L460" i="9" s="1"/>
  <c r="H460" i="9"/>
  <c r="J459" i="9"/>
  <c r="J462" i="9" s="1"/>
  <c r="K462" i="9" s="1"/>
  <c r="L462" i="9" s="1"/>
  <c r="H459" i="9"/>
  <c r="J458" i="9"/>
  <c r="K458" i="9" s="1"/>
  <c r="L458" i="9" s="1"/>
  <c r="H458" i="9"/>
  <c r="I457" i="9"/>
  <c r="G457" i="9"/>
  <c r="J456" i="9"/>
  <c r="K456" i="9" s="1"/>
  <c r="L456" i="9" s="1"/>
  <c r="H456" i="9"/>
  <c r="J455" i="9"/>
  <c r="K455" i="9" s="1"/>
  <c r="L455" i="9" s="1"/>
  <c r="H455" i="9"/>
  <c r="J454" i="9"/>
  <c r="K454" i="9" s="1"/>
  <c r="L454" i="9" s="1"/>
  <c r="H454" i="9"/>
  <c r="H457" i="9" s="1"/>
  <c r="J453" i="9"/>
  <c r="J457" i="9" s="1"/>
  <c r="K457" i="9" s="1"/>
  <c r="L457" i="9" s="1"/>
  <c r="H453" i="9"/>
  <c r="I452" i="9"/>
  <c r="G452" i="9"/>
  <c r="J451" i="9"/>
  <c r="K451" i="9" s="1"/>
  <c r="L451" i="9" s="1"/>
  <c r="H451" i="9"/>
  <c r="J450" i="9"/>
  <c r="K450" i="9" s="1"/>
  <c r="L450" i="9" s="1"/>
  <c r="H450" i="9"/>
  <c r="J449" i="9"/>
  <c r="K449" i="9" s="1"/>
  <c r="L449" i="9" s="1"/>
  <c r="H449" i="9"/>
  <c r="H452" i="9" s="1"/>
  <c r="J448" i="9"/>
  <c r="H448" i="9"/>
  <c r="K447" i="9"/>
  <c r="L447" i="9" s="1"/>
  <c r="J447" i="9"/>
  <c r="H447" i="9"/>
  <c r="I446" i="9"/>
  <c r="G446" i="9"/>
  <c r="L445" i="9"/>
  <c r="J445" i="9"/>
  <c r="K445" i="9" s="1"/>
  <c r="H445" i="9"/>
  <c r="J444" i="9"/>
  <c r="K444" i="9" s="1"/>
  <c r="L444" i="9" s="1"/>
  <c r="H444" i="9"/>
  <c r="J443" i="9"/>
  <c r="H443" i="9"/>
  <c r="H446" i="9" s="1"/>
  <c r="J442" i="9"/>
  <c r="K442" i="9" s="1"/>
  <c r="L442" i="9" s="1"/>
  <c r="H442" i="9"/>
  <c r="I441" i="9"/>
  <c r="H441" i="9"/>
  <c r="G441" i="9"/>
  <c r="J440" i="9"/>
  <c r="K440" i="9" s="1"/>
  <c r="L440" i="9" s="1"/>
  <c r="H440" i="9"/>
  <c r="J439" i="9"/>
  <c r="K439" i="9" s="1"/>
  <c r="L439" i="9" s="1"/>
  <c r="H439" i="9"/>
  <c r="K438" i="9"/>
  <c r="L438" i="9" s="1"/>
  <c r="J438" i="9"/>
  <c r="H438" i="9"/>
  <c r="J437" i="9"/>
  <c r="K437" i="9" s="1"/>
  <c r="L437" i="9" s="1"/>
  <c r="H437" i="9"/>
  <c r="J436" i="9"/>
  <c r="I436" i="9"/>
  <c r="H436" i="9"/>
  <c r="G436" i="9"/>
  <c r="K436" i="9" s="1"/>
  <c r="L436" i="9" s="1"/>
  <c r="L435" i="9"/>
  <c r="K435" i="9"/>
  <c r="L434" i="9"/>
  <c r="K434" i="9"/>
  <c r="L433" i="9"/>
  <c r="K433" i="9"/>
  <c r="K432" i="9"/>
  <c r="L432" i="9" s="1"/>
  <c r="I431" i="9"/>
  <c r="H431" i="9"/>
  <c r="G431" i="9"/>
  <c r="J430" i="9"/>
  <c r="J431" i="9" s="1"/>
  <c r="H430" i="9"/>
  <c r="I429" i="9"/>
  <c r="G429" i="9"/>
  <c r="J428" i="9"/>
  <c r="H428" i="9"/>
  <c r="H429" i="9" s="1"/>
  <c r="I427" i="9"/>
  <c r="G427" i="9"/>
  <c r="J426" i="9"/>
  <c r="K426" i="9" s="1"/>
  <c r="L426" i="9" s="1"/>
  <c r="H426" i="9"/>
  <c r="K425" i="9"/>
  <c r="L425" i="9" s="1"/>
  <c r="J425" i="9"/>
  <c r="H425" i="9"/>
  <c r="H427" i="9" s="1"/>
  <c r="J424" i="9"/>
  <c r="I424" i="9"/>
  <c r="G424" i="9"/>
  <c r="K424" i="9" s="1"/>
  <c r="L424" i="9" s="1"/>
  <c r="J423" i="9"/>
  <c r="K423" i="9" s="1"/>
  <c r="L423" i="9" s="1"/>
  <c r="H423" i="9"/>
  <c r="J422" i="9"/>
  <c r="K422" i="9" s="1"/>
  <c r="L422" i="9" s="1"/>
  <c r="H422" i="9"/>
  <c r="J421" i="9"/>
  <c r="K421" i="9" s="1"/>
  <c r="L421" i="9" s="1"/>
  <c r="H421" i="9"/>
  <c r="H424" i="9" s="1"/>
  <c r="J420" i="9"/>
  <c r="K420" i="9" s="1"/>
  <c r="L420" i="9" s="1"/>
  <c r="H420" i="9"/>
  <c r="L419" i="9"/>
  <c r="J419" i="9"/>
  <c r="K419" i="9" s="1"/>
  <c r="H419" i="9"/>
  <c r="I418" i="9"/>
  <c r="G418" i="9"/>
  <c r="K417" i="9"/>
  <c r="L417" i="9" s="1"/>
  <c r="J417" i="9"/>
  <c r="H417" i="9"/>
  <c r="J416" i="9"/>
  <c r="K416" i="9" s="1"/>
  <c r="L416" i="9" s="1"/>
  <c r="H416" i="9"/>
  <c r="H418" i="9" s="1"/>
  <c r="K415" i="9"/>
  <c r="L415" i="9" s="1"/>
  <c r="J415" i="9"/>
  <c r="J418" i="9" s="1"/>
  <c r="H415" i="9"/>
  <c r="K414" i="9"/>
  <c r="L414" i="9" s="1"/>
  <c r="J414" i="9"/>
  <c r="H414" i="9"/>
  <c r="I413" i="9"/>
  <c r="G413" i="9"/>
  <c r="J412" i="9"/>
  <c r="K412" i="9" s="1"/>
  <c r="L412" i="9" s="1"/>
  <c r="H412" i="9"/>
  <c r="K411" i="9"/>
  <c r="L411" i="9" s="1"/>
  <c r="J411" i="9"/>
  <c r="H411" i="9"/>
  <c r="J410" i="9"/>
  <c r="H410" i="9"/>
  <c r="J409" i="9"/>
  <c r="K409" i="9" s="1"/>
  <c r="L409" i="9" s="1"/>
  <c r="H409" i="9"/>
  <c r="I408" i="9"/>
  <c r="H408" i="9"/>
  <c r="G408" i="9"/>
  <c r="K408" i="9" s="1"/>
  <c r="L408" i="9" s="1"/>
  <c r="K407" i="9"/>
  <c r="L407" i="9" s="1"/>
  <c r="J407" i="9"/>
  <c r="H407" i="9"/>
  <c r="K406" i="9"/>
  <c r="L406" i="9" s="1"/>
  <c r="J406" i="9"/>
  <c r="H406" i="9"/>
  <c r="L405" i="9"/>
  <c r="K405" i="9"/>
  <c r="J405" i="9"/>
  <c r="H405" i="9"/>
  <c r="J404" i="9"/>
  <c r="K404" i="9" s="1"/>
  <c r="L404" i="9" s="1"/>
  <c r="H404" i="9"/>
  <c r="K403" i="9"/>
  <c r="L403" i="9" s="1"/>
  <c r="J403" i="9"/>
  <c r="J408" i="9" s="1"/>
  <c r="H403" i="9"/>
  <c r="J402" i="9"/>
  <c r="I402" i="9"/>
  <c r="H402" i="9"/>
  <c r="G402" i="9"/>
  <c r="K402" i="9" s="1"/>
  <c r="L402" i="9" s="1"/>
  <c r="J401" i="9"/>
  <c r="K401" i="9" s="1"/>
  <c r="L401" i="9" s="1"/>
  <c r="H401" i="9"/>
  <c r="J400" i="9"/>
  <c r="K400" i="9" s="1"/>
  <c r="L400" i="9" s="1"/>
  <c r="H400" i="9"/>
  <c r="I399" i="9"/>
  <c r="G399" i="9"/>
  <c r="J398" i="9"/>
  <c r="K398" i="9" s="1"/>
  <c r="L398" i="9" s="1"/>
  <c r="H398" i="9"/>
  <c r="H399" i="9" s="1"/>
  <c r="J397" i="9"/>
  <c r="J399" i="9" s="1"/>
  <c r="H397" i="9"/>
  <c r="L396" i="9"/>
  <c r="K396" i="9"/>
  <c r="J396" i="9"/>
  <c r="H396" i="9"/>
  <c r="J395" i="9"/>
  <c r="I395" i="9"/>
  <c r="G395" i="9"/>
  <c r="L394" i="9"/>
  <c r="J394" i="9"/>
  <c r="K394" i="9" s="1"/>
  <c r="H394" i="9"/>
  <c r="H395" i="9" s="1"/>
  <c r="I393" i="9"/>
  <c r="H393" i="9"/>
  <c r="G393" i="9"/>
  <c r="L392" i="9"/>
  <c r="K392" i="9"/>
  <c r="J392" i="9"/>
  <c r="H392" i="9"/>
  <c r="J391" i="9"/>
  <c r="K391" i="9" s="1"/>
  <c r="L391" i="9" s="1"/>
  <c r="H391" i="9"/>
  <c r="J390" i="9"/>
  <c r="J393" i="9" s="1"/>
  <c r="K393" i="9" s="1"/>
  <c r="L393" i="9" s="1"/>
  <c r="H390" i="9"/>
  <c r="K389" i="9"/>
  <c r="L389" i="9" s="1"/>
  <c r="J389" i="9"/>
  <c r="H389" i="9"/>
  <c r="J388" i="9"/>
  <c r="K388" i="9" s="1"/>
  <c r="L388" i="9" s="1"/>
  <c r="I388" i="9"/>
  <c r="G388" i="9"/>
  <c r="J387" i="9"/>
  <c r="K387" i="9" s="1"/>
  <c r="L387" i="9" s="1"/>
  <c r="H387" i="9"/>
  <c r="L386" i="9"/>
  <c r="J386" i="9"/>
  <c r="K386" i="9" s="1"/>
  <c r="H386" i="9"/>
  <c r="J385" i="9"/>
  <c r="K385" i="9" s="1"/>
  <c r="L385" i="9" s="1"/>
  <c r="H385" i="9"/>
  <c r="H388" i="9" s="1"/>
  <c r="K384" i="9"/>
  <c r="L384" i="9" s="1"/>
  <c r="J384" i="9"/>
  <c r="H384" i="9"/>
  <c r="J383" i="9"/>
  <c r="K383" i="9" s="1"/>
  <c r="L383" i="9" s="1"/>
  <c r="H383" i="9"/>
  <c r="I382" i="9"/>
  <c r="H382" i="9"/>
  <c r="G382" i="9"/>
  <c r="K381" i="9"/>
  <c r="L381" i="9" s="1"/>
  <c r="J381" i="9"/>
  <c r="H381" i="9"/>
  <c r="J380" i="9"/>
  <c r="J382" i="9" s="1"/>
  <c r="H380" i="9"/>
  <c r="J379" i="9"/>
  <c r="I379" i="9"/>
  <c r="H379" i="9"/>
  <c r="G379" i="9"/>
  <c r="K379" i="9" s="1"/>
  <c r="L379" i="9" s="1"/>
  <c r="J378" i="9"/>
  <c r="K378" i="9" s="1"/>
  <c r="L378" i="9" s="1"/>
  <c r="H378" i="9"/>
  <c r="J377" i="9"/>
  <c r="K377" i="9" s="1"/>
  <c r="L377" i="9" s="1"/>
  <c r="H377" i="9"/>
  <c r="J376" i="9"/>
  <c r="K376" i="9" s="1"/>
  <c r="L376" i="9" s="1"/>
  <c r="H376" i="9"/>
  <c r="J375" i="9"/>
  <c r="K375" i="9" s="1"/>
  <c r="L375" i="9" s="1"/>
  <c r="H375" i="9"/>
  <c r="I374" i="9"/>
  <c r="G374" i="9"/>
  <c r="J373" i="9"/>
  <c r="K373" i="9" s="1"/>
  <c r="L373" i="9" s="1"/>
  <c r="H373" i="9"/>
  <c r="J372" i="9"/>
  <c r="K372" i="9" s="1"/>
  <c r="L372" i="9" s="1"/>
  <c r="H372" i="9"/>
  <c r="K371" i="9"/>
  <c r="L371" i="9" s="1"/>
  <c r="J371" i="9"/>
  <c r="H371" i="9"/>
  <c r="H374" i="9" s="1"/>
  <c r="J370" i="9"/>
  <c r="K370" i="9" s="1"/>
  <c r="L370" i="9" s="1"/>
  <c r="I370" i="9"/>
  <c r="G370" i="9"/>
  <c r="J369" i="9"/>
  <c r="K369" i="9" s="1"/>
  <c r="L369" i="9" s="1"/>
  <c r="H369" i="9"/>
  <c r="L368" i="9"/>
  <c r="J368" i="9"/>
  <c r="K368" i="9" s="1"/>
  <c r="H368" i="9"/>
  <c r="L367" i="9"/>
  <c r="J367" i="9"/>
  <c r="K367" i="9" s="1"/>
  <c r="H367" i="9"/>
  <c r="H370" i="9" s="1"/>
  <c r="L366" i="9"/>
  <c r="K366" i="9"/>
  <c r="J366" i="9"/>
  <c r="H366" i="9"/>
  <c r="J365" i="9"/>
  <c r="K365" i="9" s="1"/>
  <c r="L365" i="9" s="1"/>
  <c r="H365" i="9"/>
  <c r="I364" i="9"/>
  <c r="H364" i="9"/>
  <c r="G364" i="9"/>
  <c r="K363" i="9"/>
  <c r="L363" i="9" s="1"/>
  <c r="J363" i="9"/>
  <c r="H363" i="9"/>
  <c r="J362" i="9"/>
  <c r="K362" i="9" s="1"/>
  <c r="L362" i="9" s="1"/>
  <c r="H362" i="9"/>
  <c r="J361" i="9"/>
  <c r="J364" i="9" s="1"/>
  <c r="H361" i="9"/>
  <c r="L360" i="9"/>
  <c r="K360" i="9"/>
  <c r="J360" i="9"/>
  <c r="H360" i="9"/>
  <c r="I359" i="9"/>
  <c r="G359" i="9"/>
  <c r="J358" i="9"/>
  <c r="K358" i="9" s="1"/>
  <c r="L358" i="9" s="1"/>
  <c r="H358" i="9"/>
  <c r="J357" i="9"/>
  <c r="K357" i="9" s="1"/>
  <c r="L357" i="9" s="1"/>
  <c r="H357" i="9"/>
  <c r="L356" i="9"/>
  <c r="J356" i="9"/>
  <c r="K356" i="9" s="1"/>
  <c r="H356" i="9"/>
  <c r="H359" i="9" s="1"/>
  <c r="J355" i="9"/>
  <c r="K355" i="9" s="1"/>
  <c r="L355" i="9" s="1"/>
  <c r="H355" i="9"/>
  <c r="I354" i="9"/>
  <c r="H354" i="9"/>
  <c r="G354" i="9"/>
  <c r="J353" i="9"/>
  <c r="K353" i="9" s="1"/>
  <c r="L353" i="9" s="1"/>
  <c r="H353" i="9"/>
  <c r="J352" i="9"/>
  <c r="H352" i="9"/>
  <c r="L351" i="9"/>
  <c r="K351" i="9"/>
  <c r="J351" i="9"/>
  <c r="H351" i="9"/>
  <c r="J350" i="9"/>
  <c r="I350" i="9"/>
  <c r="G350" i="9"/>
  <c r="K350" i="9" s="1"/>
  <c r="L350" i="9" s="1"/>
  <c r="J349" i="9"/>
  <c r="K349" i="9" s="1"/>
  <c r="L349" i="9" s="1"/>
  <c r="H349" i="9"/>
  <c r="H350" i="9" s="1"/>
  <c r="I348" i="9"/>
  <c r="G348" i="9"/>
  <c r="K347" i="9"/>
  <c r="L347" i="9" s="1"/>
  <c r="J347" i="9"/>
  <c r="H347" i="9"/>
  <c r="J346" i="9"/>
  <c r="K346" i="9" s="1"/>
  <c r="L346" i="9" s="1"/>
  <c r="H346" i="9"/>
  <c r="J345" i="9"/>
  <c r="K345" i="9" s="1"/>
  <c r="L345" i="9" s="1"/>
  <c r="H345" i="9"/>
  <c r="J344" i="9"/>
  <c r="K344" i="9" s="1"/>
  <c r="L344" i="9" s="1"/>
  <c r="H344" i="9"/>
  <c r="H348" i="9" s="1"/>
  <c r="J343" i="9"/>
  <c r="K343" i="9" s="1"/>
  <c r="L343" i="9" s="1"/>
  <c r="I343" i="9"/>
  <c r="H343" i="9"/>
  <c r="G343" i="9"/>
  <c r="J342" i="9"/>
  <c r="K342" i="9" s="1"/>
  <c r="L342" i="9" s="1"/>
  <c r="H342" i="9"/>
  <c r="I341" i="9"/>
  <c r="G341" i="9"/>
  <c r="K340" i="9"/>
  <c r="L340" i="9" s="1"/>
  <c r="J340" i="9"/>
  <c r="J341" i="9" s="1"/>
  <c r="H340" i="9"/>
  <c r="H341" i="9" s="1"/>
  <c r="J339" i="9"/>
  <c r="I339" i="9"/>
  <c r="H339" i="9"/>
  <c r="G339" i="9"/>
  <c r="K339" i="9" s="1"/>
  <c r="L339" i="9" s="1"/>
  <c r="J338" i="9"/>
  <c r="K338" i="9" s="1"/>
  <c r="L338" i="9" s="1"/>
  <c r="H338" i="9"/>
  <c r="L337" i="9"/>
  <c r="J337" i="9"/>
  <c r="K337" i="9" s="1"/>
  <c r="H337" i="9"/>
  <c r="L336" i="9"/>
  <c r="J336" i="9"/>
  <c r="K336" i="9" s="1"/>
  <c r="H336" i="9"/>
  <c r="I335" i="9"/>
  <c r="G335" i="9"/>
  <c r="K334" i="9"/>
  <c r="L334" i="9" s="1"/>
  <c r="J334" i="9"/>
  <c r="H334" i="9"/>
  <c r="J333" i="9"/>
  <c r="K333" i="9" s="1"/>
  <c r="L333" i="9" s="1"/>
  <c r="H333" i="9"/>
  <c r="K332" i="9"/>
  <c r="L332" i="9" s="1"/>
  <c r="J332" i="9"/>
  <c r="H332" i="9"/>
  <c r="J331" i="9"/>
  <c r="H331" i="9"/>
  <c r="H335" i="9" s="1"/>
  <c r="I330" i="9"/>
  <c r="G330" i="9"/>
  <c r="J329" i="9"/>
  <c r="K329" i="9" s="1"/>
  <c r="L329" i="9" s="1"/>
  <c r="H329" i="9"/>
  <c r="L328" i="9"/>
  <c r="J328" i="9"/>
  <c r="K328" i="9" s="1"/>
  <c r="H328" i="9"/>
  <c r="J327" i="9"/>
  <c r="K327" i="9" s="1"/>
  <c r="L327" i="9" s="1"/>
  <c r="H327" i="9"/>
  <c r="H330" i="9" s="1"/>
  <c r="K326" i="9"/>
  <c r="L326" i="9" s="1"/>
  <c r="J326" i="9"/>
  <c r="J330" i="9" s="1"/>
  <c r="H326" i="9"/>
  <c r="I325" i="9"/>
  <c r="G325" i="9"/>
  <c r="J324" i="9"/>
  <c r="K324" i="9" s="1"/>
  <c r="L324" i="9" s="1"/>
  <c r="H324" i="9"/>
  <c r="J323" i="9"/>
  <c r="K323" i="9" s="1"/>
  <c r="L323" i="9" s="1"/>
  <c r="H323" i="9"/>
  <c r="K322" i="9"/>
  <c r="L322" i="9" s="1"/>
  <c r="J322" i="9"/>
  <c r="H322" i="9"/>
  <c r="H325" i="9" s="1"/>
  <c r="K321" i="9"/>
  <c r="L321" i="9" s="1"/>
  <c r="J321" i="9"/>
  <c r="H321" i="9"/>
  <c r="L320" i="9"/>
  <c r="K320" i="9"/>
  <c r="J320" i="9"/>
  <c r="H320" i="9"/>
  <c r="J319" i="9"/>
  <c r="K319" i="9" s="1"/>
  <c r="L319" i="9" s="1"/>
  <c r="H319" i="9"/>
  <c r="I318" i="9"/>
  <c r="G318" i="9"/>
  <c r="J317" i="9"/>
  <c r="K317" i="9" s="1"/>
  <c r="L317" i="9" s="1"/>
  <c r="H317" i="9"/>
  <c r="J316" i="9"/>
  <c r="K316" i="9" s="1"/>
  <c r="L316" i="9" s="1"/>
  <c r="H316" i="9"/>
  <c r="J315" i="9"/>
  <c r="K315" i="9" s="1"/>
  <c r="L315" i="9" s="1"/>
  <c r="H315" i="9"/>
  <c r="L314" i="9"/>
  <c r="J314" i="9"/>
  <c r="K314" i="9" s="1"/>
  <c r="H314" i="9"/>
  <c r="I313" i="9"/>
  <c r="H313" i="9"/>
  <c r="G313" i="9"/>
  <c r="J312" i="9"/>
  <c r="K312" i="9" s="1"/>
  <c r="L312" i="9" s="1"/>
  <c r="H312" i="9"/>
  <c r="K311" i="9"/>
  <c r="L311" i="9" s="1"/>
  <c r="J311" i="9"/>
  <c r="H311" i="9"/>
  <c r="J310" i="9"/>
  <c r="K310" i="9" s="1"/>
  <c r="L310" i="9" s="1"/>
  <c r="H310" i="9"/>
  <c r="K309" i="9"/>
  <c r="L309" i="9" s="1"/>
  <c r="J309" i="9"/>
  <c r="J313" i="9" s="1"/>
  <c r="H309" i="9"/>
  <c r="I308" i="9"/>
  <c r="G308" i="9"/>
  <c r="J307" i="9"/>
  <c r="K307" i="9" s="1"/>
  <c r="L307" i="9" s="1"/>
  <c r="H307" i="9"/>
  <c r="J306" i="9"/>
  <c r="K306" i="9" s="1"/>
  <c r="L306" i="9" s="1"/>
  <c r="H306" i="9"/>
  <c r="J305" i="9"/>
  <c r="K305" i="9" s="1"/>
  <c r="L305" i="9" s="1"/>
  <c r="H305" i="9"/>
  <c r="H308" i="9" s="1"/>
  <c r="I304" i="9"/>
  <c r="G304" i="9"/>
  <c r="J303" i="9"/>
  <c r="K303" i="9" s="1"/>
  <c r="L303" i="9" s="1"/>
  <c r="H303" i="9"/>
  <c r="K302" i="9"/>
  <c r="L302" i="9" s="1"/>
  <c r="J302" i="9"/>
  <c r="H302" i="9"/>
  <c r="J301" i="9"/>
  <c r="K301" i="9" s="1"/>
  <c r="L301" i="9" s="1"/>
  <c r="H301" i="9"/>
  <c r="K300" i="9"/>
  <c r="L300" i="9" s="1"/>
  <c r="J300" i="9"/>
  <c r="H300" i="9"/>
  <c r="J299" i="9"/>
  <c r="K299" i="9" s="1"/>
  <c r="L299" i="9" s="1"/>
  <c r="H299" i="9"/>
  <c r="J298" i="9"/>
  <c r="K298" i="9" s="1"/>
  <c r="L298" i="9" s="1"/>
  <c r="H298" i="9"/>
  <c r="K297" i="9"/>
  <c r="L297" i="9" s="1"/>
  <c r="J297" i="9"/>
  <c r="H297" i="9"/>
  <c r="J296" i="9"/>
  <c r="K296" i="9" s="1"/>
  <c r="L296" i="9" s="1"/>
  <c r="H296" i="9"/>
  <c r="J295" i="9"/>
  <c r="K295" i="9" s="1"/>
  <c r="L295" i="9" s="1"/>
  <c r="H295" i="9"/>
  <c r="K294" i="9"/>
  <c r="L294" i="9" s="1"/>
  <c r="J294" i="9"/>
  <c r="H294" i="9"/>
  <c r="K293" i="9"/>
  <c r="L293" i="9" s="1"/>
  <c r="J293" i="9"/>
  <c r="H293" i="9"/>
  <c r="L292" i="9"/>
  <c r="K292" i="9"/>
  <c r="J292" i="9"/>
  <c r="H292" i="9"/>
  <c r="J291" i="9"/>
  <c r="K291" i="9" s="1"/>
  <c r="L291" i="9" s="1"/>
  <c r="H291" i="9"/>
  <c r="K290" i="9"/>
  <c r="L290" i="9" s="1"/>
  <c r="J290" i="9"/>
  <c r="H290" i="9"/>
  <c r="J289" i="9"/>
  <c r="K289" i="9" s="1"/>
  <c r="L289" i="9" s="1"/>
  <c r="H289" i="9"/>
  <c r="J288" i="9"/>
  <c r="K288" i="9" s="1"/>
  <c r="L288" i="9" s="1"/>
  <c r="H288" i="9"/>
  <c r="L287" i="9"/>
  <c r="K287" i="9"/>
  <c r="J287" i="9"/>
  <c r="H287" i="9"/>
  <c r="J286" i="9"/>
  <c r="K286" i="9" s="1"/>
  <c r="L286" i="9" s="1"/>
  <c r="H286" i="9"/>
  <c r="L285" i="9"/>
  <c r="K285" i="9"/>
  <c r="J285" i="9"/>
  <c r="H285" i="9"/>
  <c r="J284" i="9"/>
  <c r="K284" i="9" s="1"/>
  <c r="L284" i="9" s="1"/>
  <c r="H284" i="9"/>
  <c r="K283" i="9"/>
  <c r="L283" i="9" s="1"/>
  <c r="J283" i="9"/>
  <c r="H283" i="9"/>
  <c r="K282" i="9"/>
  <c r="L282" i="9" s="1"/>
  <c r="J282" i="9"/>
  <c r="H282" i="9"/>
  <c r="J281" i="9"/>
  <c r="K281" i="9" s="1"/>
  <c r="L281" i="9" s="1"/>
  <c r="H281" i="9"/>
  <c r="J280" i="9"/>
  <c r="K280" i="9" s="1"/>
  <c r="L280" i="9" s="1"/>
  <c r="H280" i="9"/>
  <c r="K279" i="9"/>
  <c r="L279" i="9" s="1"/>
  <c r="J279" i="9"/>
  <c r="H279" i="9"/>
  <c r="K278" i="9"/>
  <c r="L278" i="9" s="1"/>
  <c r="J278" i="9"/>
  <c r="H278" i="9"/>
  <c r="L277" i="9"/>
  <c r="K277" i="9"/>
  <c r="J277" i="9"/>
  <c r="H277" i="9"/>
  <c r="J276" i="9"/>
  <c r="K276" i="9" s="1"/>
  <c r="L276" i="9" s="1"/>
  <c r="H276" i="9"/>
  <c r="J275" i="9"/>
  <c r="K275" i="9" s="1"/>
  <c r="L275" i="9" s="1"/>
  <c r="H275" i="9"/>
  <c r="J274" i="9"/>
  <c r="K274" i="9" s="1"/>
  <c r="L274" i="9" s="1"/>
  <c r="H274" i="9"/>
  <c r="H304" i="9" s="1"/>
  <c r="L273" i="9"/>
  <c r="K273" i="9"/>
  <c r="J273" i="9"/>
  <c r="H273" i="9"/>
  <c r="J272" i="9"/>
  <c r="K272" i="9" s="1"/>
  <c r="L272" i="9" s="1"/>
  <c r="H272" i="9"/>
  <c r="J271" i="9"/>
  <c r="K271" i="9" s="1"/>
  <c r="L271" i="9" s="1"/>
  <c r="H271" i="9"/>
  <c r="J270" i="9"/>
  <c r="K270" i="9" s="1"/>
  <c r="L270" i="9" s="1"/>
  <c r="H270" i="9"/>
  <c r="J269" i="9"/>
  <c r="K269" i="9" s="1"/>
  <c r="L269" i="9" s="1"/>
  <c r="H269" i="9"/>
  <c r="J268" i="9"/>
  <c r="K268" i="9" s="1"/>
  <c r="L268" i="9" s="1"/>
  <c r="H268" i="9"/>
  <c r="J267" i="9"/>
  <c r="K267" i="9" s="1"/>
  <c r="L267" i="9" s="1"/>
  <c r="H267" i="9"/>
  <c r="J266" i="9"/>
  <c r="K266" i="9" s="1"/>
  <c r="L266" i="9" s="1"/>
  <c r="H266" i="9"/>
  <c r="J265" i="9"/>
  <c r="H265" i="9"/>
  <c r="K264" i="9"/>
  <c r="L264" i="9" s="1"/>
  <c r="I263" i="9"/>
  <c r="H263" i="9"/>
  <c r="G263" i="9"/>
  <c r="J262" i="9"/>
  <c r="J263" i="9" s="1"/>
  <c r="K263" i="9" s="1"/>
  <c r="L263" i="9" s="1"/>
  <c r="H262" i="9"/>
  <c r="J261" i="9"/>
  <c r="K261" i="9" s="1"/>
  <c r="L261" i="9" s="1"/>
  <c r="H261" i="9"/>
  <c r="J260" i="9"/>
  <c r="K260" i="9" s="1"/>
  <c r="L260" i="9" s="1"/>
  <c r="H260" i="9"/>
  <c r="I259" i="9"/>
  <c r="G259" i="9"/>
  <c r="L258" i="9"/>
  <c r="J258" i="9"/>
  <c r="K258" i="9" s="1"/>
  <c r="H258" i="9"/>
  <c r="H259" i="9" s="1"/>
  <c r="J257" i="9"/>
  <c r="K257" i="9" s="1"/>
  <c r="L257" i="9" s="1"/>
  <c r="H257" i="9"/>
  <c r="J256" i="9"/>
  <c r="H256" i="9"/>
  <c r="J255" i="9"/>
  <c r="K255" i="9" s="1"/>
  <c r="L255" i="9" s="1"/>
  <c r="H255" i="9"/>
  <c r="J254" i="9"/>
  <c r="K254" i="9" s="1"/>
  <c r="L254" i="9" s="1"/>
  <c r="H254" i="9"/>
  <c r="I253" i="9"/>
  <c r="H253" i="9"/>
  <c r="G253" i="9"/>
  <c r="J252" i="9"/>
  <c r="K252" i="9" s="1"/>
  <c r="L252" i="9" s="1"/>
  <c r="H252" i="9"/>
  <c r="J251" i="9"/>
  <c r="K251" i="9" s="1"/>
  <c r="L251" i="9" s="1"/>
  <c r="H251" i="9"/>
  <c r="K250" i="9"/>
  <c r="L250" i="9" s="1"/>
  <c r="J250" i="9"/>
  <c r="H250" i="9"/>
  <c r="L249" i="9"/>
  <c r="K249" i="9"/>
  <c r="J249" i="9"/>
  <c r="H249" i="9"/>
  <c r="J248" i="9"/>
  <c r="K248" i="9" s="1"/>
  <c r="L248" i="9" s="1"/>
  <c r="H248" i="9"/>
  <c r="I247" i="9"/>
  <c r="G247" i="9"/>
  <c r="J246" i="9"/>
  <c r="K246" i="9" s="1"/>
  <c r="L246" i="9" s="1"/>
  <c r="H246" i="9"/>
  <c r="H247" i="9" s="1"/>
  <c r="J245" i="9"/>
  <c r="J247" i="9" s="1"/>
  <c r="H245" i="9"/>
  <c r="J244" i="9"/>
  <c r="K244" i="9" s="1"/>
  <c r="L244" i="9" s="1"/>
  <c r="H244" i="9"/>
  <c r="I243" i="9"/>
  <c r="G243" i="9"/>
  <c r="J242" i="9"/>
  <c r="K242" i="9" s="1"/>
  <c r="L242" i="9" s="1"/>
  <c r="H242" i="9"/>
  <c r="J241" i="9"/>
  <c r="K241" i="9" s="1"/>
  <c r="L241" i="9" s="1"/>
  <c r="H241" i="9"/>
  <c r="H243" i="9" s="1"/>
  <c r="J240" i="9"/>
  <c r="K240" i="9" s="1"/>
  <c r="L240" i="9" s="1"/>
  <c r="H240" i="9"/>
  <c r="J239" i="9"/>
  <c r="H239" i="9"/>
  <c r="I238" i="9"/>
  <c r="G238" i="9"/>
  <c r="L237" i="9"/>
  <c r="J237" i="9"/>
  <c r="K237" i="9" s="1"/>
  <c r="H237" i="9"/>
  <c r="K236" i="9"/>
  <c r="L236" i="9" s="1"/>
  <c r="J236" i="9"/>
  <c r="H236" i="9"/>
  <c r="J235" i="9"/>
  <c r="H235" i="9"/>
  <c r="H238" i="9" s="1"/>
  <c r="I234" i="9"/>
  <c r="H234" i="9"/>
  <c r="G234" i="9"/>
  <c r="L233" i="9"/>
  <c r="K233" i="9"/>
  <c r="J233" i="9"/>
  <c r="H233" i="9"/>
  <c r="J232" i="9"/>
  <c r="K232" i="9" s="1"/>
  <c r="L232" i="9" s="1"/>
  <c r="H232" i="9"/>
  <c r="J231" i="9"/>
  <c r="K231" i="9" s="1"/>
  <c r="L231" i="9" s="1"/>
  <c r="H231" i="9"/>
  <c r="J230" i="9"/>
  <c r="K230" i="9" s="1"/>
  <c r="L230" i="9" s="1"/>
  <c r="H230" i="9"/>
  <c r="J229" i="9"/>
  <c r="H229" i="9"/>
  <c r="I228" i="9"/>
  <c r="G228" i="9"/>
  <c r="J227" i="9"/>
  <c r="K227" i="9" s="1"/>
  <c r="L227" i="9" s="1"/>
  <c r="H227" i="9"/>
  <c r="J226" i="9"/>
  <c r="K226" i="9" s="1"/>
  <c r="L226" i="9" s="1"/>
  <c r="H226" i="9"/>
  <c r="J225" i="9"/>
  <c r="K225" i="9" s="1"/>
  <c r="L225" i="9" s="1"/>
  <c r="H225" i="9"/>
  <c r="J224" i="9"/>
  <c r="H224" i="9"/>
  <c r="H228" i="9" s="1"/>
  <c r="I223" i="9"/>
  <c r="H223" i="9"/>
  <c r="G223" i="9"/>
  <c r="J222" i="9"/>
  <c r="K222" i="9" s="1"/>
  <c r="L222" i="9" s="1"/>
  <c r="H222" i="9"/>
  <c r="J221" i="9"/>
  <c r="K221" i="9" s="1"/>
  <c r="L221" i="9" s="1"/>
  <c r="H221" i="9"/>
  <c r="J220" i="9"/>
  <c r="K220" i="9" s="1"/>
  <c r="L220" i="9" s="1"/>
  <c r="H220" i="9"/>
  <c r="J219" i="9"/>
  <c r="I219" i="9"/>
  <c r="H219" i="9"/>
  <c r="G219" i="9"/>
  <c r="K219" i="9" s="1"/>
  <c r="L219" i="9" s="1"/>
  <c r="J218" i="9"/>
  <c r="K218" i="9" s="1"/>
  <c r="L218" i="9" s="1"/>
  <c r="H218" i="9"/>
  <c r="J217" i="9"/>
  <c r="K217" i="9" s="1"/>
  <c r="L217" i="9" s="1"/>
  <c r="H217" i="9"/>
  <c r="J216" i="9"/>
  <c r="K216" i="9" s="1"/>
  <c r="L216" i="9" s="1"/>
  <c r="H216" i="9"/>
  <c r="J215" i="9"/>
  <c r="K215" i="9" s="1"/>
  <c r="L215" i="9" s="1"/>
  <c r="H215" i="9"/>
  <c r="J214" i="9"/>
  <c r="I214" i="9"/>
  <c r="H214" i="9"/>
  <c r="G214" i="9"/>
  <c r="K214" i="9" s="1"/>
  <c r="L214" i="9" s="1"/>
  <c r="K213" i="9"/>
  <c r="L213" i="9" s="1"/>
  <c r="J213" i="9"/>
  <c r="H213" i="9"/>
  <c r="L212" i="9"/>
  <c r="K212" i="9"/>
  <c r="J212" i="9"/>
  <c r="H212" i="9"/>
  <c r="J211" i="9"/>
  <c r="K211" i="9" s="1"/>
  <c r="L211" i="9" s="1"/>
  <c r="H211" i="9"/>
  <c r="J210" i="9"/>
  <c r="K210" i="9" s="1"/>
  <c r="L210" i="9" s="1"/>
  <c r="H210" i="9"/>
  <c r="I209" i="9"/>
  <c r="H209" i="9"/>
  <c r="G209" i="9"/>
  <c r="J208" i="9"/>
  <c r="H208" i="9"/>
  <c r="J207" i="9"/>
  <c r="K207" i="9" s="1"/>
  <c r="L207" i="9" s="1"/>
  <c r="H207" i="9"/>
  <c r="J206" i="9"/>
  <c r="K206" i="9" s="1"/>
  <c r="L206" i="9" s="1"/>
  <c r="H206" i="9"/>
  <c r="J205" i="9"/>
  <c r="K205" i="9" s="1"/>
  <c r="L205" i="9" s="1"/>
  <c r="H205" i="9"/>
  <c r="I204" i="9"/>
  <c r="H204" i="9"/>
  <c r="G204" i="9"/>
  <c r="K203" i="9"/>
  <c r="L203" i="9" s="1"/>
  <c r="J203" i="9"/>
  <c r="J204" i="9" s="1"/>
  <c r="K204" i="9" s="1"/>
  <c r="L204" i="9" s="1"/>
  <c r="H203" i="9"/>
  <c r="J202" i="9"/>
  <c r="K202" i="9" s="1"/>
  <c r="L202" i="9" s="1"/>
  <c r="H202" i="9"/>
  <c r="L201" i="9"/>
  <c r="K201" i="9"/>
  <c r="J201" i="9"/>
  <c r="H201" i="9"/>
  <c r="J200" i="9"/>
  <c r="K200" i="9" s="1"/>
  <c r="L200" i="9" s="1"/>
  <c r="H200" i="9"/>
  <c r="J199" i="9"/>
  <c r="I199" i="9"/>
  <c r="H199" i="9"/>
  <c r="G199" i="9"/>
  <c r="K199" i="9" s="1"/>
  <c r="L199" i="9" s="1"/>
  <c r="J198" i="9"/>
  <c r="K198" i="9" s="1"/>
  <c r="L198" i="9" s="1"/>
  <c r="H198" i="9"/>
  <c r="L197" i="9"/>
  <c r="J197" i="9"/>
  <c r="K197" i="9" s="1"/>
  <c r="H197" i="9"/>
  <c r="L196" i="9"/>
  <c r="J196" i="9"/>
  <c r="K196" i="9" s="1"/>
  <c r="H196" i="9"/>
  <c r="K195" i="9"/>
  <c r="L195" i="9" s="1"/>
  <c r="J195" i="9"/>
  <c r="H195" i="9"/>
  <c r="I194" i="9"/>
  <c r="H194" i="9"/>
  <c r="G194" i="9"/>
  <c r="J193" i="9"/>
  <c r="K193" i="9" s="1"/>
  <c r="L193" i="9" s="1"/>
  <c r="H193" i="9"/>
  <c r="J192" i="9"/>
  <c r="K192" i="9" s="1"/>
  <c r="L192" i="9" s="1"/>
  <c r="H192" i="9"/>
  <c r="J191" i="9"/>
  <c r="J194" i="9" s="1"/>
  <c r="K194" i="9" s="1"/>
  <c r="L194" i="9" s="1"/>
  <c r="H191" i="9"/>
  <c r="J190" i="9"/>
  <c r="K190" i="9" s="1"/>
  <c r="L190" i="9" s="1"/>
  <c r="H190" i="9"/>
  <c r="I189" i="9"/>
  <c r="G189" i="9"/>
  <c r="J188" i="9"/>
  <c r="K188" i="9" s="1"/>
  <c r="L188" i="9" s="1"/>
  <c r="H188" i="9"/>
  <c r="J187" i="9"/>
  <c r="H187" i="9"/>
  <c r="L186" i="9"/>
  <c r="K186" i="9"/>
  <c r="J186" i="9"/>
  <c r="H186" i="9"/>
  <c r="L185" i="9"/>
  <c r="J185" i="9"/>
  <c r="K185" i="9" s="1"/>
  <c r="H185" i="9"/>
  <c r="L184" i="9"/>
  <c r="J184" i="9"/>
  <c r="K184" i="9" s="1"/>
  <c r="H184" i="9"/>
  <c r="I183" i="9"/>
  <c r="G183" i="9"/>
  <c r="J182" i="9"/>
  <c r="K182" i="9" s="1"/>
  <c r="L182" i="9" s="1"/>
  <c r="H182" i="9"/>
  <c r="H183" i="9" s="1"/>
  <c r="L181" i="9"/>
  <c r="K181" i="9"/>
  <c r="J181" i="9"/>
  <c r="H181" i="9"/>
  <c r="L180" i="9"/>
  <c r="K180" i="9"/>
  <c r="J180" i="9"/>
  <c r="H180" i="9"/>
  <c r="J179" i="9"/>
  <c r="K179" i="9" s="1"/>
  <c r="L179" i="9" s="1"/>
  <c r="H179" i="9"/>
  <c r="J178" i="9"/>
  <c r="H178" i="9"/>
  <c r="I177" i="9"/>
  <c r="H177" i="9"/>
  <c r="G177" i="9"/>
  <c r="J176" i="9"/>
  <c r="H176" i="9"/>
  <c r="J175" i="9"/>
  <c r="K175" i="9" s="1"/>
  <c r="L175" i="9" s="1"/>
  <c r="H175" i="9"/>
  <c r="J174" i="9"/>
  <c r="K174" i="9" s="1"/>
  <c r="L174" i="9" s="1"/>
  <c r="H174" i="9"/>
  <c r="J173" i="9"/>
  <c r="K173" i="9" s="1"/>
  <c r="L173" i="9" s="1"/>
  <c r="H173" i="9"/>
  <c r="I172" i="9"/>
  <c r="H172" i="9"/>
  <c r="G172" i="9"/>
  <c r="J171" i="9"/>
  <c r="J172" i="9" s="1"/>
  <c r="K172" i="9" s="1"/>
  <c r="L172" i="9" s="1"/>
  <c r="H171" i="9"/>
  <c r="J170" i="9"/>
  <c r="K170" i="9" s="1"/>
  <c r="L170" i="9" s="1"/>
  <c r="H170" i="9"/>
  <c r="L169" i="9"/>
  <c r="K169" i="9"/>
  <c r="J169" i="9"/>
  <c r="H169" i="9"/>
  <c r="J168" i="9"/>
  <c r="K168" i="9" s="1"/>
  <c r="L168" i="9" s="1"/>
  <c r="H168" i="9"/>
  <c r="J167" i="9"/>
  <c r="I167" i="9"/>
  <c r="H167" i="9"/>
  <c r="G167" i="9"/>
  <c r="K167" i="9" s="1"/>
  <c r="L167" i="9" s="1"/>
  <c r="J166" i="9"/>
  <c r="K166" i="9" s="1"/>
  <c r="L166" i="9" s="1"/>
  <c r="H166" i="9"/>
  <c r="L165" i="9"/>
  <c r="J165" i="9"/>
  <c r="K165" i="9" s="1"/>
  <c r="H165" i="9"/>
  <c r="L164" i="9"/>
  <c r="J164" i="9"/>
  <c r="K164" i="9" s="1"/>
  <c r="H164" i="9"/>
  <c r="K163" i="9"/>
  <c r="L163" i="9" s="1"/>
  <c r="J163" i="9"/>
  <c r="H163" i="9"/>
  <c r="J162" i="9"/>
  <c r="K162" i="9" s="1"/>
  <c r="L162" i="9" s="1"/>
  <c r="H162" i="9"/>
  <c r="I161" i="9"/>
  <c r="H161" i="9"/>
  <c r="G161" i="9"/>
  <c r="L160" i="9"/>
  <c r="K160" i="9"/>
  <c r="J160" i="9"/>
  <c r="H160" i="9"/>
  <c r="J159" i="9"/>
  <c r="K159" i="9" s="1"/>
  <c r="L159" i="9" s="1"/>
  <c r="H159" i="9"/>
  <c r="J158" i="9"/>
  <c r="K158" i="9" s="1"/>
  <c r="L158" i="9" s="1"/>
  <c r="H158" i="9"/>
  <c r="J157" i="9"/>
  <c r="K157" i="9" s="1"/>
  <c r="L157" i="9" s="1"/>
  <c r="H157" i="9"/>
  <c r="I156" i="9"/>
  <c r="G156" i="9"/>
  <c r="J155" i="9"/>
  <c r="H155" i="9"/>
  <c r="H156" i="9" s="1"/>
  <c r="L154" i="9"/>
  <c r="K154" i="9"/>
  <c r="J154" i="9"/>
  <c r="H154" i="9"/>
  <c r="L153" i="9"/>
  <c r="J153" i="9"/>
  <c r="K153" i="9" s="1"/>
  <c r="H153" i="9"/>
  <c r="L152" i="9"/>
  <c r="J152" i="9"/>
  <c r="K152" i="9" s="1"/>
  <c r="H152" i="9"/>
  <c r="J151" i="9"/>
  <c r="K151" i="9" s="1"/>
  <c r="L151" i="9" s="1"/>
  <c r="H151" i="9"/>
  <c r="I150" i="9"/>
  <c r="H150" i="9"/>
  <c r="G150" i="9"/>
  <c r="J149" i="9"/>
  <c r="J150" i="9" s="1"/>
  <c r="H149" i="9"/>
  <c r="K148" i="9"/>
  <c r="L148" i="9" s="1"/>
  <c r="J148" i="9"/>
  <c r="H148" i="9"/>
  <c r="J147" i="9"/>
  <c r="K147" i="9" s="1"/>
  <c r="L147" i="9" s="1"/>
  <c r="H147" i="9"/>
  <c r="K146" i="9"/>
  <c r="L146" i="9" s="1"/>
  <c r="J146" i="9"/>
  <c r="H146" i="9"/>
  <c r="I145" i="9"/>
  <c r="G145" i="9"/>
  <c r="J144" i="9"/>
  <c r="H144" i="9"/>
  <c r="H145" i="9" s="1"/>
  <c r="L143" i="9"/>
  <c r="J143" i="9"/>
  <c r="K143" i="9" s="1"/>
  <c r="H143" i="9"/>
  <c r="L142" i="9"/>
  <c r="J142" i="9"/>
  <c r="K142" i="9" s="1"/>
  <c r="H142" i="9"/>
  <c r="I141" i="9"/>
  <c r="H141" i="9"/>
  <c r="G141" i="9"/>
  <c r="K140" i="9"/>
  <c r="L140" i="9" s="1"/>
  <c r="J140" i="9"/>
  <c r="H140" i="9"/>
  <c r="L139" i="9"/>
  <c r="K139" i="9"/>
  <c r="J139" i="9"/>
  <c r="H139" i="9"/>
  <c r="J138" i="9"/>
  <c r="K138" i="9" s="1"/>
  <c r="L138" i="9" s="1"/>
  <c r="H138" i="9"/>
  <c r="K137" i="9"/>
  <c r="L137" i="9" s="1"/>
  <c r="J137" i="9"/>
  <c r="H137" i="9"/>
  <c r="I136" i="9"/>
  <c r="G136" i="9"/>
  <c r="J135" i="9"/>
  <c r="K135" i="9" s="1"/>
  <c r="L135" i="9" s="1"/>
  <c r="H135" i="9"/>
  <c r="J134" i="9"/>
  <c r="K134" i="9" s="1"/>
  <c r="L134" i="9" s="1"/>
  <c r="H134" i="9"/>
  <c r="J133" i="9"/>
  <c r="K133" i="9" s="1"/>
  <c r="L133" i="9" s="1"/>
  <c r="H133" i="9"/>
  <c r="L132" i="9"/>
  <c r="J132" i="9"/>
  <c r="K132" i="9" s="1"/>
  <c r="H132" i="9"/>
  <c r="J131" i="9"/>
  <c r="K131" i="9" s="1"/>
  <c r="L131" i="9" s="1"/>
  <c r="H131" i="9"/>
  <c r="L130" i="9"/>
  <c r="K130" i="9"/>
  <c r="J129" i="9"/>
  <c r="K129" i="9" s="1"/>
  <c r="L129" i="9" s="1"/>
  <c r="H129" i="9"/>
  <c r="J128" i="9"/>
  <c r="K128" i="9" s="1"/>
  <c r="L128" i="9" s="1"/>
  <c r="H128" i="9"/>
  <c r="J127" i="9"/>
  <c r="K127" i="9" s="1"/>
  <c r="L127" i="9" s="1"/>
  <c r="H127" i="9"/>
  <c r="I126" i="9"/>
  <c r="G126" i="9"/>
  <c r="J125" i="9"/>
  <c r="K125" i="9" s="1"/>
  <c r="L125" i="9" s="1"/>
  <c r="H125" i="9"/>
  <c r="L124" i="9"/>
  <c r="J124" i="9"/>
  <c r="K124" i="9" s="1"/>
  <c r="H124" i="9"/>
  <c r="J123" i="9"/>
  <c r="K123" i="9" s="1"/>
  <c r="L123" i="9" s="1"/>
  <c r="H123" i="9"/>
  <c r="J122" i="9"/>
  <c r="H122" i="9"/>
  <c r="H126" i="9" s="1"/>
  <c r="I121" i="9"/>
  <c r="G121" i="9"/>
  <c r="J120" i="9"/>
  <c r="K120" i="9" s="1"/>
  <c r="L120" i="9" s="1"/>
  <c r="H120" i="9"/>
  <c r="J119" i="9"/>
  <c r="K119" i="9" s="1"/>
  <c r="L119" i="9" s="1"/>
  <c r="H119" i="9"/>
  <c r="J118" i="9"/>
  <c r="K118" i="9" s="1"/>
  <c r="L118" i="9" s="1"/>
  <c r="H118" i="9"/>
  <c r="J117" i="9"/>
  <c r="K117" i="9" s="1"/>
  <c r="L117" i="9" s="1"/>
  <c r="H117" i="9"/>
  <c r="H121" i="9" s="1"/>
  <c r="J116" i="9"/>
  <c r="K116" i="9" s="1"/>
  <c r="L116" i="9" s="1"/>
  <c r="I116" i="9"/>
  <c r="G116" i="9"/>
  <c r="L115" i="9"/>
  <c r="J115" i="9"/>
  <c r="K115" i="9" s="1"/>
  <c r="H115" i="9"/>
  <c r="L114" i="9"/>
  <c r="J114" i="9"/>
  <c r="K114" i="9" s="1"/>
  <c r="H114" i="9"/>
  <c r="J113" i="9"/>
  <c r="K113" i="9" s="1"/>
  <c r="L113" i="9" s="1"/>
  <c r="H113" i="9"/>
  <c r="H116" i="9" s="1"/>
  <c r="J112" i="9"/>
  <c r="K112" i="9" s="1"/>
  <c r="L112" i="9" s="1"/>
  <c r="I112" i="9"/>
  <c r="H112" i="9"/>
  <c r="G112" i="9"/>
  <c r="K111" i="9"/>
  <c r="L111" i="9" s="1"/>
  <c r="J111" i="9"/>
  <c r="H111" i="9"/>
  <c r="I110" i="9"/>
  <c r="G110" i="9"/>
  <c r="L109" i="9"/>
  <c r="J109" i="9"/>
  <c r="K109" i="9" s="1"/>
  <c r="H109" i="9"/>
  <c r="J108" i="9"/>
  <c r="K108" i="9" s="1"/>
  <c r="L108" i="9" s="1"/>
  <c r="H108" i="9"/>
  <c r="J107" i="9"/>
  <c r="K107" i="9" s="1"/>
  <c r="L107" i="9" s="1"/>
  <c r="H107" i="9"/>
  <c r="H110" i="9" s="1"/>
  <c r="J106" i="9"/>
  <c r="K106" i="9" s="1"/>
  <c r="L106" i="9" s="1"/>
  <c r="H106" i="9"/>
  <c r="J105" i="9"/>
  <c r="I105" i="9"/>
  <c r="H105" i="9"/>
  <c r="G105" i="9"/>
  <c r="J104" i="9"/>
  <c r="K104" i="9" s="1"/>
  <c r="L104" i="9" s="1"/>
  <c r="H104" i="9"/>
  <c r="J103" i="9"/>
  <c r="K103" i="9" s="1"/>
  <c r="L103" i="9" s="1"/>
  <c r="H103" i="9"/>
  <c r="I102" i="9"/>
  <c r="G102" i="9"/>
  <c r="J101" i="9"/>
  <c r="H101" i="9"/>
  <c r="L100" i="9"/>
  <c r="J100" i="9"/>
  <c r="K100" i="9" s="1"/>
  <c r="H100" i="9"/>
  <c r="J99" i="9"/>
  <c r="K99" i="9" s="1"/>
  <c r="L99" i="9" s="1"/>
  <c r="H99" i="9"/>
  <c r="J98" i="9"/>
  <c r="K98" i="9" s="1"/>
  <c r="L98" i="9" s="1"/>
  <c r="H98" i="9"/>
  <c r="J97" i="9"/>
  <c r="K97" i="9" s="1"/>
  <c r="L97" i="9" s="1"/>
  <c r="H97" i="9"/>
  <c r="I96" i="9"/>
  <c r="H96" i="9"/>
  <c r="G96" i="9"/>
  <c r="K95" i="9"/>
  <c r="L95" i="9" s="1"/>
  <c r="J95" i="9"/>
  <c r="H95" i="9"/>
  <c r="L94" i="9"/>
  <c r="K94" i="9"/>
  <c r="J94" i="9"/>
  <c r="H94" i="9"/>
  <c r="J93" i="9"/>
  <c r="K93" i="9" s="1"/>
  <c r="L93" i="9" s="1"/>
  <c r="H93" i="9"/>
  <c r="J92" i="9"/>
  <c r="K92" i="9" s="1"/>
  <c r="L92" i="9" s="1"/>
  <c r="H92" i="9"/>
  <c r="J91" i="9"/>
  <c r="H91" i="9"/>
  <c r="J90" i="9"/>
  <c r="K90" i="9" s="1"/>
  <c r="L90" i="9" s="1"/>
  <c r="I90" i="9"/>
  <c r="G90" i="9"/>
  <c r="L89" i="9"/>
  <c r="J89" i="9"/>
  <c r="K89" i="9" s="1"/>
  <c r="H89" i="9"/>
  <c r="L88" i="9"/>
  <c r="J88" i="9"/>
  <c r="K88" i="9" s="1"/>
  <c r="H88" i="9"/>
  <c r="J87" i="9"/>
  <c r="K87" i="9" s="1"/>
  <c r="L87" i="9" s="1"/>
  <c r="H87" i="9"/>
  <c r="L86" i="9"/>
  <c r="J86" i="9"/>
  <c r="K86" i="9" s="1"/>
  <c r="H86" i="9"/>
  <c r="H90" i="9" s="1"/>
  <c r="J85" i="9"/>
  <c r="K85" i="9" s="1"/>
  <c r="L85" i="9" s="1"/>
  <c r="I85" i="9"/>
  <c r="H85" i="9"/>
  <c r="G85" i="9"/>
  <c r="K84" i="9"/>
  <c r="L84" i="9" s="1"/>
  <c r="J84" i="9"/>
  <c r="H84" i="9"/>
  <c r="J83" i="9"/>
  <c r="K83" i="9" s="1"/>
  <c r="L83" i="9" s="1"/>
  <c r="H83" i="9"/>
  <c r="J82" i="9"/>
  <c r="K82" i="9" s="1"/>
  <c r="L82" i="9" s="1"/>
  <c r="H82" i="9"/>
  <c r="J81" i="9"/>
  <c r="K81" i="9" s="1"/>
  <c r="L81" i="9" s="1"/>
  <c r="H81" i="9"/>
  <c r="I80" i="9"/>
  <c r="G80" i="9"/>
  <c r="L79" i="9"/>
  <c r="J79" i="9"/>
  <c r="K79" i="9" s="1"/>
  <c r="H79" i="9"/>
  <c r="J78" i="9"/>
  <c r="K78" i="9" s="1"/>
  <c r="L78" i="9" s="1"/>
  <c r="H78" i="9"/>
  <c r="L77" i="9"/>
  <c r="J77" i="9"/>
  <c r="K77" i="9" s="1"/>
  <c r="H77" i="9"/>
  <c r="K76" i="9"/>
  <c r="L76" i="9" s="1"/>
  <c r="J76" i="9"/>
  <c r="H76" i="9"/>
  <c r="L75" i="9"/>
  <c r="J75" i="9"/>
  <c r="K75" i="9" s="1"/>
  <c r="H75" i="9"/>
  <c r="H80" i="9" s="1"/>
  <c r="J74" i="9"/>
  <c r="I74" i="9"/>
  <c r="G74" i="9"/>
  <c r="J73" i="9"/>
  <c r="K73" i="9" s="1"/>
  <c r="L73" i="9" s="1"/>
  <c r="H73" i="9"/>
  <c r="K72" i="9"/>
  <c r="L72" i="9" s="1"/>
  <c r="J72" i="9"/>
  <c r="H72" i="9"/>
  <c r="H74" i="9" s="1"/>
  <c r="I71" i="9"/>
  <c r="H71" i="9"/>
  <c r="G71" i="9"/>
  <c r="J70" i="9"/>
  <c r="K70" i="9" s="1"/>
  <c r="L70" i="9" s="1"/>
  <c r="H70" i="9"/>
  <c r="L69" i="9"/>
  <c r="J69" i="9"/>
  <c r="K69" i="9" s="1"/>
  <c r="H69" i="9"/>
  <c r="L68" i="9"/>
  <c r="J68" i="9"/>
  <c r="K68" i="9" s="1"/>
  <c r="H68" i="9"/>
  <c r="J67" i="9"/>
  <c r="K67" i="9" s="1"/>
  <c r="L67" i="9" s="1"/>
  <c r="H67" i="9"/>
  <c r="J66" i="9"/>
  <c r="K66" i="9" s="1"/>
  <c r="L66" i="9" s="1"/>
  <c r="H66" i="9"/>
  <c r="J65" i="9"/>
  <c r="I65" i="9"/>
  <c r="H65" i="9"/>
  <c r="G65" i="9"/>
  <c r="K65" i="9" s="1"/>
  <c r="L65" i="9" s="1"/>
  <c r="K64" i="9"/>
  <c r="L64" i="9" s="1"/>
  <c r="J64" i="9"/>
  <c r="H64" i="9"/>
  <c r="L63" i="9"/>
  <c r="K63" i="9"/>
  <c r="J63" i="9"/>
  <c r="H63" i="9"/>
  <c r="J62" i="9"/>
  <c r="K62" i="9" s="1"/>
  <c r="L62" i="9" s="1"/>
  <c r="H62" i="9"/>
  <c r="J61" i="9"/>
  <c r="K61" i="9" s="1"/>
  <c r="L61" i="9" s="1"/>
  <c r="H61" i="9"/>
  <c r="J60" i="9"/>
  <c r="I60" i="9"/>
  <c r="H60" i="9"/>
  <c r="G60" i="9"/>
  <c r="K60" i="9" s="1"/>
  <c r="L60" i="9" s="1"/>
  <c r="L59" i="9"/>
  <c r="J59" i="9"/>
  <c r="K59" i="9" s="1"/>
  <c r="H59" i="9"/>
  <c r="L58" i="9"/>
  <c r="K58" i="9"/>
  <c r="J58" i="9"/>
  <c r="H58" i="9"/>
  <c r="L57" i="9"/>
  <c r="J57" i="9"/>
  <c r="K57" i="9" s="1"/>
  <c r="H57" i="9"/>
  <c r="I56" i="9"/>
  <c r="H56" i="9"/>
  <c r="G56" i="9"/>
  <c r="J55" i="9"/>
  <c r="K55" i="9" s="1"/>
  <c r="L55" i="9" s="1"/>
  <c r="H55" i="9"/>
  <c r="K54" i="9"/>
  <c r="L54" i="9" s="1"/>
  <c r="J54" i="9"/>
  <c r="H54" i="9"/>
  <c r="L53" i="9"/>
  <c r="K53" i="9"/>
  <c r="J53" i="9"/>
  <c r="H53" i="9"/>
  <c r="J52" i="9"/>
  <c r="K52" i="9" s="1"/>
  <c r="L52" i="9" s="1"/>
  <c r="H52" i="9"/>
  <c r="I51" i="9"/>
  <c r="G51" i="9"/>
  <c r="J50" i="9"/>
  <c r="K50" i="9" s="1"/>
  <c r="L50" i="9" s="1"/>
  <c r="H50" i="9"/>
  <c r="H51" i="9" s="1"/>
  <c r="K49" i="9"/>
  <c r="L49" i="9" s="1"/>
  <c r="J49" i="9"/>
  <c r="H49" i="9"/>
  <c r="J48" i="9"/>
  <c r="K48" i="9" s="1"/>
  <c r="L48" i="9" s="1"/>
  <c r="H48" i="9"/>
  <c r="J47" i="9"/>
  <c r="K47" i="9" s="1"/>
  <c r="L47" i="9" s="1"/>
  <c r="H47" i="9"/>
  <c r="I46" i="9"/>
  <c r="G46" i="9"/>
  <c r="J45" i="9"/>
  <c r="K45" i="9" s="1"/>
  <c r="L45" i="9" s="1"/>
  <c r="H45" i="9"/>
  <c r="H46" i="9" s="1"/>
  <c r="J44" i="9"/>
  <c r="K44" i="9" s="1"/>
  <c r="L44" i="9" s="1"/>
  <c r="H44" i="9"/>
  <c r="J43" i="9"/>
  <c r="K43" i="9" s="1"/>
  <c r="L43" i="9" s="1"/>
  <c r="H43" i="9"/>
  <c r="J42" i="9"/>
  <c r="K42" i="9" s="1"/>
  <c r="L42" i="9" s="1"/>
  <c r="H42" i="9"/>
  <c r="J41" i="9"/>
  <c r="J46" i="9" s="1"/>
  <c r="H41" i="9"/>
  <c r="I40" i="9"/>
  <c r="H40" i="9"/>
  <c r="G40" i="9"/>
  <c r="J39" i="9"/>
  <c r="H39" i="9"/>
  <c r="J38" i="9"/>
  <c r="K38" i="9" s="1"/>
  <c r="L38" i="9" s="1"/>
  <c r="H38" i="9"/>
  <c r="J37" i="9"/>
  <c r="K37" i="9" s="1"/>
  <c r="L37" i="9" s="1"/>
  <c r="H37" i="9"/>
  <c r="I36" i="9"/>
  <c r="H36" i="9"/>
  <c r="G36" i="9"/>
  <c r="J35" i="9"/>
  <c r="K35" i="9" s="1"/>
  <c r="L35" i="9" s="1"/>
  <c r="H35" i="9"/>
  <c r="J34" i="9"/>
  <c r="J36" i="9" s="1"/>
  <c r="H34" i="9"/>
  <c r="I33" i="9"/>
  <c r="G33" i="9"/>
  <c r="J32" i="9"/>
  <c r="K32" i="9" s="1"/>
  <c r="L32" i="9" s="1"/>
  <c r="H32" i="9"/>
  <c r="J31" i="9"/>
  <c r="K31" i="9" s="1"/>
  <c r="L31" i="9" s="1"/>
  <c r="H31" i="9"/>
  <c r="L30" i="9"/>
  <c r="J30" i="9"/>
  <c r="K30" i="9" s="1"/>
  <c r="H30" i="9"/>
  <c r="J29" i="9"/>
  <c r="K29" i="9" s="1"/>
  <c r="L29" i="9" s="1"/>
  <c r="H29" i="9"/>
  <c r="J28" i="9"/>
  <c r="H28" i="9"/>
  <c r="H33" i="9" s="1"/>
  <c r="I27" i="9"/>
  <c r="H27" i="9"/>
  <c r="G27" i="9"/>
  <c r="J26" i="9"/>
  <c r="K26" i="9" s="1"/>
  <c r="L26" i="9" s="1"/>
  <c r="H26" i="9"/>
  <c r="J25" i="9"/>
  <c r="K25" i="9" s="1"/>
  <c r="L25" i="9" s="1"/>
  <c r="H25" i="9"/>
  <c r="J24" i="9"/>
  <c r="K24" i="9" s="1"/>
  <c r="L24" i="9" s="1"/>
  <c r="H24" i="9"/>
  <c r="J23" i="9"/>
  <c r="J27" i="9" s="1"/>
  <c r="H23" i="9"/>
  <c r="I22" i="9"/>
  <c r="G22" i="9"/>
  <c r="J21" i="9"/>
  <c r="K21" i="9" s="1"/>
  <c r="L21" i="9" s="1"/>
  <c r="H21" i="9"/>
  <c r="J20" i="9"/>
  <c r="K20" i="9" s="1"/>
  <c r="L20" i="9" s="1"/>
  <c r="H20" i="9"/>
  <c r="J19" i="9"/>
  <c r="K19" i="9" s="1"/>
  <c r="L19" i="9" s="1"/>
  <c r="H19" i="9"/>
  <c r="J18" i="9"/>
  <c r="H18" i="9"/>
  <c r="I17" i="9"/>
  <c r="G17" i="9"/>
  <c r="K16" i="9"/>
  <c r="L16" i="9" s="1"/>
  <c r="J16" i="9"/>
  <c r="H16" i="9"/>
  <c r="J15" i="9"/>
  <c r="K15" i="9" s="1"/>
  <c r="L15" i="9" s="1"/>
  <c r="H15" i="9"/>
  <c r="J14" i="9"/>
  <c r="K14" i="9" s="1"/>
  <c r="L14" i="9" s="1"/>
  <c r="H14" i="9"/>
  <c r="J13" i="9"/>
  <c r="K13" i="9" s="1"/>
  <c r="L13" i="9" s="1"/>
  <c r="H13" i="9"/>
  <c r="H17" i="9" s="1"/>
  <c r="J12" i="9"/>
  <c r="J17" i="9" s="1"/>
  <c r="K17" i="9" s="1"/>
  <c r="L17" i="9" s="1"/>
  <c r="H12" i="9"/>
  <c r="I11" i="9"/>
  <c r="G11" i="9"/>
  <c r="J10" i="9"/>
  <c r="K10" i="9" s="1"/>
  <c r="L10" i="9" s="1"/>
  <c r="H10" i="9"/>
  <c r="J9" i="9"/>
  <c r="K9" i="9" s="1"/>
  <c r="L9" i="9" s="1"/>
  <c r="H9" i="9"/>
  <c r="J8" i="9"/>
  <c r="K8" i="9" s="1"/>
  <c r="L8" i="9" s="1"/>
  <c r="H8" i="9"/>
  <c r="L7" i="9"/>
  <c r="J7" i="9"/>
  <c r="K7" i="9" s="1"/>
  <c r="H7" i="9"/>
  <c r="H11" i="9" s="1"/>
  <c r="I6" i="9"/>
  <c r="G6" i="9"/>
  <c r="J5" i="9"/>
  <c r="K5" i="9" s="1"/>
  <c r="L5" i="9" s="1"/>
  <c r="H5" i="9"/>
  <c r="J4" i="9"/>
  <c r="K4" i="9" s="1"/>
  <c r="L4" i="9" s="1"/>
  <c r="H4" i="9"/>
  <c r="H6" i="9" s="1"/>
  <c r="J3" i="9"/>
  <c r="K3" i="9" s="1"/>
  <c r="L3" i="9" s="1"/>
  <c r="H3" i="9"/>
  <c r="J2" i="9"/>
  <c r="H2" i="9"/>
  <c r="K18" i="9" l="1"/>
  <c r="L18" i="9" s="1"/>
  <c r="J22" i="9"/>
  <c r="K22" i="9" s="1"/>
  <c r="L22" i="9" s="1"/>
  <c r="J51" i="9"/>
  <c r="J335" i="9"/>
  <c r="K335" i="9" s="1"/>
  <c r="L335" i="9" s="1"/>
  <c r="K459" i="9"/>
  <c r="L459" i="9" s="1"/>
  <c r="K256" i="9"/>
  <c r="L256" i="9" s="1"/>
  <c r="J259" i="9"/>
  <c r="H22" i="9"/>
  <c r="H633" i="9" s="1"/>
  <c r="K235" i="9"/>
  <c r="L235" i="9" s="1"/>
  <c r="J238" i="9"/>
  <c r="K427" i="9"/>
  <c r="L427" i="9" s="1"/>
  <c r="K390" i="9"/>
  <c r="L390" i="9" s="1"/>
  <c r="K491" i="9"/>
  <c r="L491" i="9" s="1"/>
  <c r="K453" i="9"/>
  <c r="L453" i="9" s="1"/>
  <c r="J183" i="9"/>
  <c r="K183" i="9" s="1"/>
  <c r="L183" i="9" s="1"/>
  <c r="K304" i="9"/>
  <c r="L304" i="9" s="1"/>
  <c r="K171" i="9"/>
  <c r="L171" i="9" s="1"/>
  <c r="J121" i="9"/>
  <c r="K121" i="9" s="1"/>
  <c r="L121" i="9" s="1"/>
  <c r="J141" i="9"/>
  <c r="K245" i="9"/>
  <c r="L245" i="9" s="1"/>
  <c r="J374" i="9"/>
  <c r="K374" i="9" s="1"/>
  <c r="L374" i="9" s="1"/>
  <c r="K144" i="9"/>
  <c r="L144" i="9" s="1"/>
  <c r="J145" i="9"/>
  <c r="K208" i="9"/>
  <c r="L208" i="9" s="1"/>
  <c r="J209" i="9"/>
  <c r="K209" i="9" s="1"/>
  <c r="L209" i="9" s="1"/>
  <c r="J532" i="9"/>
  <c r="K532" i="9" s="1"/>
  <c r="L532" i="9" s="1"/>
  <c r="H578" i="9"/>
  <c r="K155" i="9"/>
  <c r="L155" i="9" s="1"/>
  <c r="J156" i="9"/>
  <c r="G633" i="9"/>
  <c r="J578" i="9"/>
  <c r="K578" i="9" s="1"/>
  <c r="L578" i="9" s="1"/>
  <c r="K574" i="9"/>
  <c r="L574" i="9" s="1"/>
  <c r="K176" i="9"/>
  <c r="L176" i="9" s="1"/>
  <c r="J177" i="9"/>
  <c r="K91" i="9"/>
  <c r="L91" i="9" s="1"/>
  <c r="J96" i="9"/>
  <c r="J80" i="9"/>
  <c r="K80" i="9" s="1"/>
  <c r="L80" i="9" s="1"/>
  <c r="K39" i="9"/>
  <c r="L39" i="9" s="1"/>
  <c r="J40" i="9"/>
  <c r="K40" i="9" s="1"/>
  <c r="L40" i="9" s="1"/>
  <c r="K187" i="9"/>
  <c r="L187" i="9" s="1"/>
  <c r="J189" i="9"/>
  <c r="K189" i="9" s="1"/>
  <c r="L189" i="9" s="1"/>
  <c r="J507" i="9"/>
  <c r="K507" i="9" s="1"/>
  <c r="L507" i="9" s="1"/>
  <c r="K504" i="9"/>
  <c r="L504" i="9" s="1"/>
  <c r="K96" i="9"/>
  <c r="L96" i="9" s="1"/>
  <c r="K34" i="9"/>
  <c r="L34" i="9" s="1"/>
  <c r="K28" i="9"/>
  <c r="L28" i="9" s="1"/>
  <c r="J33" i="9"/>
  <c r="K33" i="9" s="1"/>
  <c r="L33" i="9" s="1"/>
  <c r="K71" i="9"/>
  <c r="L71" i="9" s="1"/>
  <c r="K156" i="9"/>
  <c r="L156" i="9" s="1"/>
  <c r="K150" i="9"/>
  <c r="L150" i="9" s="1"/>
  <c r="K23" i="9"/>
  <c r="L23" i="9" s="1"/>
  <c r="J56" i="9"/>
  <c r="K56" i="9" s="1"/>
  <c r="L56" i="9" s="1"/>
  <c r="K448" i="9"/>
  <c r="L448" i="9" s="1"/>
  <c r="J452" i="9"/>
  <c r="K452" i="9" s="1"/>
  <c r="L452" i="9" s="1"/>
  <c r="K122" i="9"/>
  <c r="L122" i="9" s="1"/>
  <c r="J126" i="9"/>
  <c r="K126" i="9" s="1"/>
  <c r="L126" i="9" s="1"/>
  <c r="H136" i="9"/>
  <c r="K262" i="9"/>
  <c r="L262" i="9" s="1"/>
  <c r="K330" i="9"/>
  <c r="L330" i="9" s="1"/>
  <c r="K466" i="9"/>
  <c r="L466" i="9" s="1"/>
  <c r="K607" i="9"/>
  <c r="L607" i="9" s="1"/>
  <c r="K177" i="9"/>
  <c r="L177" i="9" s="1"/>
  <c r="K361" i="9"/>
  <c r="L361" i="9" s="1"/>
  <c r="K428" i="9"/>
  <c r="L428" i="9" s="1"/>
  <c r="J429" i="9"/>
  <c r="K429" i="9" s="1"/>
  <c r="L429" i="9" s="1"/>
  <c r="J136" i="9"/>
  <c r="K136" i="9" s="1"/>
  <c r="L136" i="9" s="1"/>
  <c r="K149" i="9"/>
  <c r="L149" i="9" s="1"/>
  <c r="J234" i="9"/>
  <c r="K234" i="9" s="1"/>
  <c r="L234" i="9" s="1"/>
  <c r="K229" i="9"/>
  <c r="L229" i="9" s="1"/>
  <c r="K259" i="9"/>
  <c r="L259" i="9" s="1"/>
  <c r="K145" i="9"/>
  <c r="L145" i="9" s="1"/>
  <c r="K101" i="9"/>
  <c r="L101" i="9" s="1"/>
  <c r="J102" i="9"/>
  <c r="K102" i="9" s="1"/>
  <c r="L102" i="9" s="1"/>
  <c r="K224" i="9"/>
  <c r="L224" i="9" s="1"/>
  <c r="J228" i="9"/>
  <c r="K228" i="9" s="1"/>
  <c r="L228" i="9" s="1"/>
  <c r="K105" i="9"/>
  <c r="L105" i="9" s="1"/>
  <c r="J325" i="9"/>
  <c r="K325" i="9" s="1"/>
  <c r="L325" i="9" s="1"/>
  <c r="K521" i="9"/>
  <c r="L521" i="9" s="1"/>
  <c r="J596" i="9"/>
  <c r="K596" i="9" s="1"/>
  <c r="L596" i="9" s="1"/>
  <c r="H621" i="9"/>
  <c r="K74" i="9"/>
  <c r="L74" i="9" s="1"/>
  <c r="J110" i="9"/>
  <c r="J243" i="9"/>
  <c r="K243" i="9" s="1"/>
  <c r="L243" i="9" s="1"/>
  <c r="J359" i="9"/>
  <c r="K359" i="9" s="1"/>
  <c r="L359" i="9" s="1"/>
  <c r="K395" i="9"/>
  <c r="L395" i="9" s="1"/>
  <c r="K446" i="9"/>
  <c r="L446" i="9" s="1"/>
  <c r="K502" i="9"/>
  <c r="L502" i="9" s="1"/>
  <c r="K527" i="9"/>
  <c r="L527" i="9" s="1"/>
  <c r="J582" i="9"/>
  <c r="J621" i="9"/>
  <c r="K621" i="9" s="1"/>
  <c r="L621" i="9" s="1"/>
  <c r="K2" i="9"/>
  <c r="L2" i="9" s="1"/>
  <c r="K12" i="9"/>
  <c r="L12" i="9" s="1"/>
  <c r="K191" i="9"/>
  <c r="L191" i="9" s="1"/>
  <c r="K239" i="9"/>
  <c r="L239" i="9" s="1"/>
  <c r="J308" i="9"/>
  <c r="K308" i="9" s="1"/>
  <c r="L308" i="9" s="1"/>
  <c r="H318" i="9"/>
  <c r="K331" i="9"/>
  <c r="L331" i="9" s="1"/>
  <c r="J476" i="9"/>
  <c r="K476" i="9" s="1"/>
  <c r="L476" i="9" s="1"/>
  <c r="H526" i="9"/>
  <c r="K573" i="9"/>
  <c r="L573" i="9" s="1"/>
  <c r="J223" i="9"/>
  <c r="K223" i="9" s="1"/>
  <c r="L223" i="9" s="1"/>
  <c r="J348" i="9"/>
  <c r="K348" i="9" s="1"/>
  <c r="L348" i="9" s="1"/>
  <c r="K354" i="9"/>
  <c r="L354" i="9" s="1"/>
  <c r="J490" i="9"/>
  <c r="K490" i="9" s="1"/>
  <c r="L490" i="9" s="1"/>
  <c r="J512" i="9"/>
  <c r="K512" i="9" s="1"/>
  <c r="L512" i="9" s="1"/>
  <c r="J526" i="9"/>
  <c r="K526" i="9" s="1"/>
  <c r="L526" i="9" s="1"/>
  <c r="K522" i="9"/>
  <c r="L522" i="9" s="1"/>
  <c r="J625" i="9"/>
  <c r="K628" i="9"/>
  <c r="L628" i="9" s="1"/>
  <c r="J560" i="9"/>
  <c r="K560" i="9" s="1"/>
  <c r="L560" i="9" s="1"/>
  <c r="K556" i="9"/>
  <c r="L556" i="9" s="1"/>
  <c r="J71" i="9"/>
  <c r="K247" i="9"/>
  <c r="L247" i="9" s="1"/>
  <c r="K397" i="9"/>
  <c r="L397" i="9" s="1"/>
  <c r="H413" i="9"/>
  <c r="J486" i="9"/>
  <c r="K486" i="9" s="1"/>
  <c r="L486" i="9" s="1"/>
  <c r="K582" i="9"/>
  <c r="L582" i="9" s="1"/>
  <c r="K602" i="9"/>
  <c r="L602" i="9" s="1"/>
  <c r="K543" i="9"/>
  <c r="L543" i="9" s="1"/>
  <c r="K41" i="9"/>
  <c r="L41" i="9" s="1"/>
  <c r="H102" i="9"/>
  <c r="K178" i="9"/>
  <c r="L178" i="9" s="1"/>
  <c r="J253" i="9"/>
  <c r="K253" i="9" s="1"/>
  <c r="L253" i="9" s="1"/>
  <c r="H517" i="9"/>
  <c r="H601" i="9"/>
  <c r="J446" i="9"/>
  <c r="K443" i="9"/>
  <c r="L443" i="9" s="1"/>
  <c r="J304" i="9"/>
  <c r="K399" i="9"/>
  <c r="L399" i="9" s="1"/>
  <c r="J413" i="9"/>
  <c r="K413" i="9" s="1"/>
  <c r="L413" i="9" s="1"/>
  <c r="K410" i="9"/>
  <c r="L410" i="9" s="1"/>
  <c r="K518" i="9"/>
  <c r="L518" i="9" s="1"/>
  <c r="K625" i="9"/>
  <c r="L625" i="9" s="1"/>
  <c r="J517" i="9"/>
  <c r="K517" i="9" s="1"/>
  <c r="L517" i="9" s="1"/>
  <c r="K513" i="9"/>
  <c r="L513" i="9" s="1"/>
  <c r="K6" i="9"/>
  <c r="L6" i="9" s="1"/>
  <c r="K238" i="9"/>
  <c r="L238" i="9" s="1"/>
  <c r="K265" i="9"/>
  <c r="L265" i="9" s="1"/>
  <c r="J318" i="9"/>
  <c r="K318" i="9" s="1"/>
  <c r="L318" i="9" s="1"/>
  <c r="K341" i="9"/>
  <c r="L341" i="9" s="1"/>
  <c r="K364" i="9"/>
  <c r="L364" i="9" s="1"/>
  <c r="K382" i="9"/>
  <c r="L382" i="9" s="1"/>
  <c r="K418" i="9"/>
  <c r="L418" i="9" s="1"/>
  <c r="K430" i="9"/>
  <c r="L430" i="9" s="1"/>
  <c r="K500" i="9"/>
  <c r="L500" i="9" s="1"/>
  <c r="K46" i="9"/>
  <c r="L46" i="9" s="1"/>
  <c r="J161" i="9"/>
  <c r="K161" i="9" s="1"/>
  <c r="L161" i="9" s="1"/>
  <c r="J11" i="9"/>
  <c r="K11" i="9" s="1"/>
  <c r="L11" i="9" s="1"/>
  <c r="J354" i="9"/>
  <c r="K431" i="9"/>
  <c r="L431" i="9" s="1"/>
  <c r="K591" i="9"/>
  <c r="L591" i="9" s="1"/>
  <c r="K562" i="9"/>
  <c r="L562" i="9" s="1"/>
  <c r="K51" i="9"/>
  <c r="L51" i="9" s="1"/>
  <c r="K380" i="9"/>
  <c r="L380" i="9" s="1"/>
  <c r="K141" i="9"/>
  <c r="L141" i="9" s="1"/>
  <c r="I633" i="9"/>
  <c r="K27" i="9"/>
  <c r="L27" i="9" s="1"/>
  <c r="K110" i="9"/>
  <c r="L110" i="9" s="1"/>
  <c r="H189" i="9"/>
  <c r="K313" i="9"/>
  <c r="L313" i="9" s="1"/>
  <c r="K352" i="9"/>
  <c r="L352" i="9" s="1"/>
  <c r="J543" i="9"/>
  <c r="K549" i="9"/>
  <c r="L549" i="9" s="1"/>
  <c r="K36" i="9"/>
  <c r="L36" i="9" s="1"/>
  <c r="J6" i="9"/>
  <c r="J427" i="9"/>
  <c r="K538" i="9"/>
  <c r="L538" i="9" s="1"/>
  <c r="H596" i="9"/>
  <c r="J601" i="9"/>
  <c r="K601" i="9" s="1"/>
  <c r="L601" i="9" s="1"/>
  <c r="K583" i="9"/>
  <c r="L583" i="9" s="1"/>
  <c r="K592" i="9"/>
  <c r="L592" i="9" s="1"/>
  <c r="J441" i="9"/>
  <c r="K441" i="9" s="1"/>
  <c r="L441" i="9" s="1"/>
  <c r="K563" i="9"/>
  <c r="L563" i="9" s="1"/>
  <c r="J635" i="9" l="1"/>
  <c r="J633" i="9"/>
  <c r="G210" i="8" l="1"/>
  <c r="G211" i="8" s="1"/>
  <c r="H202" i="8"/>
  <c r="J198" i="8"/>
  <c r="I198" i="8"/>
  <c r="H198" i="8"/>
  <c r="G198" i="8"/>
  <c r="K197" i="8"/>
  <c r="L197" i="8" s="1"/>
  <c r="I196" i="8"/>
  <c r="G196" i="8"/>
  <c r="J195" i="8"/>
  <c r="K195" i="8" s="1"/>
  <c r="L195" i="8" s="1"/>
  <c r="H195" i="8"/>
  <c r="J194" i="8"/>
  <c r="K194" i="8" s="1"/>
  <c r="L194" i="8" s="1"/>
  <c r="H194" i="8"/>
  <c r="J193" i="8"/>
  <c r="K193" i="8" s="1"/>
  <c r="L193" i="8" s="1"/>
  <c r="H193" i="8"/>
  <c r="J192" i="8"/>
  <c r="K192" i="8" s="1"/>
  <c r="L192" i="8" s="1"/>
  <c r="H192" i="8"/>
  <c r="L191" i="8"/>
  <c r="K191" i="8"/>
  <c r="J191" i="8"/>
  <c r="H191" i="8"/>
  <c r="J190" i="8"/>
  <c r="I190" i="8"/>
  <c r="G190" i="8"/>
  <c r="J189" i="8"/>
  <c r="K189" i="8" s="1"/>
  <c r="L189" i="8" s="1"/>
  <c r="H189" i="8"/>
  <c r="H190" i="8" s="1"/>
  <c r="J188" i="8"/>
  <c r="K188" i="8" s="1"/>
  <c r="L188" i="8" s="1"/>
  <c r="H188" i="8"/>
  <c r="I187" i="8"/>
  <c r="H187" i="8"/>
  <c r="G187" i="8"/>
  <c r="K186" i="8"/>
  <c r="L186" i="8" s="1"/>
  <c r="J186" i="8"/>
  <c r="J187" i="8" s="1"/>
  <c r="H186" i="8"/>
  <c r="J185" i="8"/>
  <c r="I185" i="8"/>
  <c r="G185" i="8"/>
  <c r="J184" i="8"/>
  <c r="K184" i="8" s="1"/>
  <c r="L184" i="8" s="1"/>
  <c r="H184" i="8"/>
  <c r="H185" i="8" s="1"/>
  <c r="I183" i="8"/>
  <c r="G183" i="8"/>
  <c r="J182" i="8"/>
  <c r="H182" i="8"/>
  <c r="H183" i="8" s="1"/>
  <c r="K181" i="8"/>
  <c r="L181" i="8" s="1"/>
  <c r="J181" i="8"/>
  <c r="H181" i="8"/>
  <c r="I180" i="8"/>
  <c r="G180" i="8"/>
  <c r="J179" i="8"/>
  <c r="K179" i="8" s="1"/>
  <c r="L179" i="8" s="1"/>
  <c r="H179" i="8"/>
  <c r="J178" i="8"/>
  <c r="K178" i="8" s="1"/>
  <c r="L178" i="8" s="1"/>
  <c r="H178" i="8"/>
  <c r="J177" i="8"/>
  <c r="K177" i="8" s="1"/>
  <c r="L177" i="8" s="1"/>
  <c r="H177" i="8"/>
  <c r="H180" i="8" s="1"/>
  <c r="L176" i="8"/>
  <c r="K176" i="8"/>
  <c r="J176" i="8"/>
  <c r="H176" i="8"/>
  <c r="J175" i="8"/>
  <c r="I175" i="8"/>
  <c r="G175" i="8"/>
  <c r="J174" i="8"/>
  <c r="K174" i="8" s="1"/>
  <c r="L174" i="8" s="1"/>
  <c r="H174" i="8"/>
  <c r="H175" i="8" s="1"/>
  <c r="J173" i="8"/>
  <c r="K173" i="8" s="1"/>
  <c r="L173" i="8" s="1"/>
  <c r="H173" i="8"/>
  <c r="I172" i="8"/>
  <c r="H172" i="8"/>
  <c r="G172" i="8"/>
  <c r="K171" i="8"/>
  <c r="L171" i="8" s="1"/>
  <c r="J171" i="8"/>
  <c r="J172" i="8" s="1"/>
  <c r="H171" i="8"/>
  <c r="I170" i="8"/>
  <c r="G170" i="8"/>
  <c r="J169" i="8"/>
  <c r="K169" i="8" s="1"/>
  <c r="L169" i="8" s="1"/>
  <c r="H169" i="8"/>
  <c r="J168" i="8"/>
  <c r="K168" i="8" s="1"/>
  <c r="L168" i="8" s="1"/>
  <c r="H168" i="8"/>
  <c r="J167" i="8"/>
  <c r="K167" i="8" s="1"/>
  <c r="L167" i="8" s="1"/>
  <c r="H167" i="8"/>
  <c r="H170" i="8" s="1"/>
  <c r="J166" i="8"/>
  <c r="J170" i="8" s="1"/>
  <c r="H166" i="8"/>
  <c r="I165" i="8"/>
  <c r="G165" i="8"/>
  <c r="J164" i="8"/>
  <c r="K164" i="8" s="1"/>
  <c r="L164" i="8" s="1"/>
  <c r="H164" i="8"/>
  <c r="J163" i="8"/>
  <c r="K163" i="8" s="1"/>
  <c r="L163" i="8" s="1"/>
  <c r="H163" i="8"/>
  <c r="J162" i="8"/>
  <c r="H162" i="8"/>
  <c r="H165" i="8" s="1"/>
  <c r="J161" i="8"/>
  <c r="I161" i="8"/>
  <c r="H161" i="8"/>
  <c r="G161" i="8"/>
  <c r="J160" i="8"/>
  <c r="K160" i="8" s="1"/>
  <c r="L160" i="8" s="1"/>
  <c r="H160" i="8"/>
  <c r="I159" i="8"/>
  <c r="G159" i="8"/>
  <c r="J158" i="8"/>
  <c r="K158" i="8" s="1"/>
  <c r="L158" i="8" s="1"/>
  <c r="H158" i="8"/>
  <c r="J157" i="8"/>
  <c r="K157" i="8" s="1"/>
  <c r="L157" i="8" s="1"/>
  <c r="H157" i="8"/>
  <c r="J156" i="8"/>
  <c r="K156" i="8" s="1"/>
  <c r="L156" i="8" s="1"/>
  <c r="H156" i="8"/>
  <c r="J155" i="8"/>
  <c r="K155" i="8" s="1"/>
  <c r="L155" i="8" s="1"/>
  <c r="H155" i="8"/>
  <c r="J154" i="8"/>
  <c r="J159" i="8" s="1"/>
  <c r="H154" i="8"/>
  <c r="I153" i="8"/>
  <c r="G153" i="8"/>
  <c r="K152" i="8"/>
  <c r="L152" i="8" s="1"/>
  <c r="J152" i="8"/>
  <c r="H152" i="8"/>
  <c r="J151" i="8"/>
  <c r="K151" i="8" s="1"/>
  <c r="L151" i="8" s="1"/>
  <c r="H151" i="8"/>
  <c r="J150" i="8"/>
  <c r="H150" i="8"/>
  <c r="I149" i="8"/>
  <c r="G149" i="8"/>
  <c r="J148" i="8"/>
  <c r="K148" i="8" s="1"/>
  <c r="L148" i="8" s="1"/>
  <c r="H148" i="8"/>
  <c r="J147" i="8"/>
  <c r="K147" i="8" s="1"/>
  <c r="L147" i="8" s="1"/>
  <c r="H147" i="8"/>
  <c r="K146" i="8"/>
  <c r="L146" i="8" s="1"/>
  <c r="J146" i="8"/>
  <c r="H146" i="8"/>
  <c r="J145" i="8"/>
  <c r="K145" i="8" s="1"/>
  <c r="L145" i="8" s="1"/>
  <c r="H145" i="8"/>
  <c r="J144" i="8"/>
  <c r="H144" i="8"/>
  <c r="I143" i="8"/>
  <c r="G143" i="8"/>
  <c r="J142" i="8"/>
  <c r="K142" i="8" s="1"/>
  <c r="L142" i="8" s="1"/>
  <c r="H142" i="8"/>
  <c r="J141" i="8"/>
  <c r="K141" i="8" s="1"/>
  <c r="L141" i="8" s="1"/>
  <c r="H141" i="8"/>
  <c r="J140" i="8"/>
  <c r="H140" i="8"/>
  <c r="J139" i="8"/>
  <c r="K139" i="8" s="1"/>
  <c r="L139" i="8" s="1"/>
  <c r="H139" i="8"/>
  <c r="H143" i="8" s="1"/>
  <c r="I138" i="8"/>
  <c r="G138" i="8"/>
  <c r="J137" i="8"/>
  <c r="K137" i="8" s="1"/>
  <c r="L137" i="8" s="1"/>
  <c r="H137" i="8"/>
  <c r="H138" i="8" s="1"/>
  <c r="K136" i="8"/>
  <c r="L136" i="8" s="1"/>
  <c r="J136" i="8"/>
  <c r="H136" i="8"/>
  <c r="I135" i="8"/>
  <c r="G135" i="8"/>
  <c r="J134" i="8"/>
  <c r="K134" i="8" s="1"/>
  <c r="L134" i="8" s="1"/>
  <c r="H134" i="8"/>
  <c r="H135" i="8" s="1"/>
  <c r="J133" i="8"/>
  <c r="K133" i="8" s="1"/>
  <c r="L133" i="8" s="1"/>
  <c r="H133" i="8"/>
  <c r="I132" i="8"/>
  <c r="H132" i="8"/>
  <c r="G132" i="8"/>
  <c r="J131" i="8"/>
  <c r="J132" i="8" s="1"/>
  <c r="H131" i="8"/>
  <c r="I130" i="8"/>
  <c r="G130" i="8"/>
  <c r="J129" i="8"/>
  <c r="K129" i="8" s="1"/>
  <c r="L129" i="8" s="1"/>
  <c r="H129" i="8"/>
  <c r="J128" i="8"/>
  <c r="K128" i="8" s="1"/>
  <c r="L128" i="8" s="1"/>
  <c r="H128" i="8"/>
  <c r="J127" i="8"/>
  <c r="H127" i="8"/>
  <c r="H130" i="8" s="1"/>
  <c r="I126" i="8"/>
  <c r="G126" i="8"/>
  <c r="J125" i="8"/>
  <c r="K125" i="8" s="1"/>
  <c r="L125" i="8" s="1"/>
  <c r="H125" i="8"/>
  <c r="L124" i="8"/>
  <c r="K124" i="8"/>
  <c r="J123" i="8"/>
  <c r="K123" i="8" s="1"/>
  <c r="L123" i="8" s="1"/>
  <c r="H123" i="8"/>
  <c r="J122" i="8"/>
  <c r="K122" i="8" s="1"/>
  <c r="L122" i="8" s="1"/>
  <c r="H122" i="8"/>
  <c r="J121" i="8"/>
  <c r="J126" i="8" s="1"/>
  <c r="H121" i="8"/>
  <c r="H126" i="8" s="1"/>
  <c r="L120" i="8"/>
  <c r="K120" i="8"/>
  <c r="J119" i="8"/>
  <c r="K119" i="8" s="1"/>
  <c r="L119" i="8" s="1"/>
  <c r="H119" i="8"/>
  <c r="I118" i="8"/>
  <c r="G118" i="8"/>
  <c r="J117" i="8"/>
  <c r="K117" i="8" s="1"/>
  <c r="L117" i="8" s="1"/>
  <c r="H117" i="8"/>
  <c r="J116" i="8"/>
  <c r="K116" i="8" s="1"/>
  <c r="L116" i="8" s="1"/>
  <c r="H116" i="8"/>
  <c r="J115" i="8"/>
  <c r="K115" i="8" s="1"/>
  <c r="L115" i="8" s="1"/>
  <c r="H115" i="8"/>
  <c r="J114" i="8"/>
  <c r="K114" i="8" s="1"/>
  <c r="L114" i="8" s="1"/>
  <c r="H114" i="8"/>
  <c r="J113" i="8"/>
  <c r="K113" i="8" s="1"/>
  <c r="L113" i="8" s="1"/>
  <c r="H113" i="8"/>
  <c r="H118" i="8" s="1"/>
  <c r="J112" i="8"/>
  <c r="H112" i="8"/>
  <c r="I111" i="8"/>
  <c r="G111" i="8"/>
  <c r="K110" i="8"/>
  <c r="L110" i="8" s="1"/>
  <c r="J110" i="8"/>
  <c r="H110" i="8"/>
  <c r="J109" i="8"/>
  <c r="K109" i="8" s="1"/>
  <c r="L109" i="8" s="1"/>
  <c r="H109" i="8"/>
  <c r="J108" i="8"/>
  <c r="K108" i="8" s="1"/>
  <c r="L108" i="8" s="1"/>
  <c r="H108" i="8"/>
  <c r="J107" i="8"/>
  <c r="K107" i="8" s="1"/>
  <c r="L107" i="8" s="1"/>
  <c r="H107" i="8"/>
  <c r="J106" i="8"/>
  <c r="K106" i="8" s="1"/>
  <c r="L106" i="8" s="1"/>
  <c r="H106" i="8"/>
  <c r="H111" i="8" s="1"/>
  <c r="K105" i="8"/>
  <c r="L105" i="8" s="1"/>
  <c r="J105" i="8"/>
  <c r="H105" i="8"/>
  <c r="I104" i="8"/>
  <c r="G104" i="8"/>
  <c r="J103" i="8"/>
  <c r="K103" i="8" s="1"/>
  <c r="L103" i="8" s="1"/>
  <c r="H103" i="8"/>
  <c r="J102" i="8"/>
  <c r="K102" i="8" s="1"/>
  <c r="L102" i="8" s="1"/>
  <c r="H102" i="8"/>
  <c r="J101" i="8"/>
  <c r="K101" i="8" s="1"/>
  <c r="L101" i="8" s="1"/>
  <c r="H101" i="8"/>
  <c r="H104" i="8" s="1"/>
  <c r="J100" i="8"/>
  <c r="J104" i="8" s="1"/>
  <c r="H100" i="8"/>
  <c r="I99" i="8"/>
  <c r="G99" i="8"/>
  <c r="J98" i="8"/>
  <c r="K98" i="8" s="1"/>
  <c r="L98" i="8" s="1"/>
  <c r="H98" i="8"/>
  <c r="J97" i="8"/>
  <c r="K97" i="8" s="1"/>
  <c r="L97" i="8" s="1"/>
  <c r="H97" i="8"/>
  <c r="K96" i="8"/>
  <c r="L96" i="8" s="1"/>
  <c r="J96" i="8"/>
  <c r="H96" i="8"/>
  <c r="H99" i="8" s="1"/>
  <c r="J95" i="8"/>
  <c r="K95" i="8" s="1"/>
  <c r="L95" i="8" s="1"/>
  <c r="H95" i="8"/>
  <c r="J94" i="8"/>
  <c r="H94" i="8"/>
  <c r="I93" i="8"/>
  <c r="G93" i="8"/>
  <c r="J92" i="8"/>
  <c r="K92" i="8" s="1"/>
  <c r="L92" i="8" s="1"/>
  <c r="H92" i="8"/>
  <c r="J91" i="8"/>
  <c r="K91" i="8" s="1"/>
  <c r="L91" i="8" s="1"/>
  <c r="H91" i="8"/>
  <c r="H93" i="8" s="1"/>
  <c r="J90" i="8"/>
  <c r="J93" i="8" s="1"/>
  <c r="H90" i="8"/>
  <c r="I89" i="8"/>
  <c r="G89" i="8"/>
  <c r="J88" i="8"/>
  <c r="K88" i="8" s="1"/>
  <c r="L88" i="8" s="1"/>
  <c r="H88" i="8"/>
  <c r="J87" i="8"/>
  <c r="K87" i="8" s="1"/>
  <c r="L87" i="8" s="1"/>
  <c r="H87" i="8"/>
  <c r="J86" i="8"/>
  <c r="K86" i="8" s="1"/>
  <c r="L86" i="8" s="1"/>
  <c r="H86" i="8"/>
  <c r="H89" i="8" s="1"/>
  <c r="J85" i="8"/>
  <c r="J89" i="8" s="1"/>
  <c r="H85" i="8"/>
  <c r="I84" i="8"/>
  <c r="G84" i="8"/>
  <c r="J83" i="8"/>
  <c r="K83" i="8" s="1"/>
  <c r="L83" i="8" s="1"/>
  <c r="H83" i="8"/>
  <c r="J82" i="8"/>
  <c r="K82" i="8" s="1"/>
  <c r="L82" i="8" s="1"/>
  <c r="H82" i="8"/>
  <c r="J81" i="8"/>
  <c r="K81" i="8" s="1"/>
  <c r="L81" i="8" s="1"/>
  <c r="H81" i="8"/>
  <c r="H84" i="8" s="1"/>
  <c r="J80" i="8"/>
  <c r="K80" i="8" s="1"/>
  <c r="L80" i="8" s="1"/>
  <c r="H80" i="8"/>
  <c r="J79" i="8"/>
  <c r="H79" i="8"/>
  <c r="I78" i="8"/>
  <c r="G78" i="8"/>
  <c r="J77" i="8"/>
  <c r="K77" i="8" s="1"/>
  <c r="L77" i="8" s="1"/>
  <c r="H77" i="8"/>
  <c r="J76" i="8"/>
  <c r="K76" i="8" s="1"/>
  <c r="L76" i="8" s="1"/>
  <c r="H76" i="8"/>
  <c r="J75" i="8"/>
  <c r="K75" i="8" s="1"/>
  <c r="L75" i="8" s="1"/>
  <c r="H75" i="8"/>
  <c r="J74" i="8"/>
  <c r="K74" i="8" s="1"/>
  <c r="L74" i="8" s="1"/>
  <c r="H74" i="8"/>
  <c r="J73" i="8"/>
  <c r="H73" i="8"/>
  <c r="I72" i="8"/>
  <c r="G72" i="8"/>
  <c r="K71" i="8"/>
  <c r="L71" i="8" s="1"/>
  <c r="J71" i="8"/>
  <c r="H71" i="8"/>
  <c r="H72" i="8" s="1"/>
  <c r="J70" i="8"/>
  <c r="K70" i="8" s="1"/>
  <c r="L70" i="8" s="1"/>
  <c r="H70" i="8"/>
  <c r="J69" i="8"/>
  <c r="H69" i="8"/>
  <c r="J68" i="8"/>
  <c r="K68" i="8" s="1"/>
  <c r="L68" i="8" s="1"/>
  <c r="H68" i="8"/>
  <c r="I67" i="8"/>
  <c r="G67" i="8"/>
  <c r="J66" i="8"/>
  <c r="K66" i="8" s="1"/>
  <c r="L66" i="8" s="1"/>
  <c r="H66" i="8"/>
  <c r="H67" i="8" s="1"/>
  <c r="K65" i="8"/>
  <c r="L65" i="8" s="1"/>
  <c r="J65" i="8"/>
  <c r="H65" i="8"/>
  <c r="I64" i="8"/>
  <c r="G64" i="8"/>
  <c r="J63" i="8"/>
  <c r="K63" i="8" s="1"/>
  <c r="L63" i="8" s="1"/>
  <c r="H63" i="8"/>
  <c r="J62" i="8"/>
  <c r="K62" i="8" s="1"/>
  <c r="L62" i="8" s="1"/>
  <c r="H62" i="8"/>
  <c r="J61" i="8"/>
  <c r="K61" i="8" s="1"/>
  <c r="L61" i="8" s="1"/>
  <c r="H61" i="8"/>
  <c r="H64" i="8" s="1"/>
  <c r="J60" i="8"/>
  <c r="K60" i="8" s="1"/>
  <c r="L60" i="8" s="1"/>
  <c r="H60" i="8"/>
  <c r="J59" i="8"/>
  <c r="K59" i="8" s="1"/>
  <c r="L59" i="8" s="1"/>
  <c r="H59" i="8"/>
  <c r="J58" i="8"/>
  <c r="K58" i="8" s="1"/>
  <c r="L58" i="8" s="1"/>
  <c r="H58" i="8"/>
  <c r="I57" i="8"/>
  <c r="G57" i="8"/>
  <c r="J56" i="8"/>
  <c r="K56" i="8" s="1"/>
  <c r="L56" i="8" s="1"/>
  <c r="H56" i="8"/>
  <c r="H57" i="8" s="1"/>
  <c r="J55" i="8"/>
  <c r="K55" i="8" s="1"/>
  <c r="L55" i="8" s="1"/>
  <c r="H55" i="8"/>
  <c r="J54" i="8"/>
  <c r="K54" i="8" s="1"/>
  <c r="L54" i="8" s="1"/>
  <c r="H54" i="8"/>
  <c r="J53" i="8"/>
  <c r="K53" i="8" s="1"/>
  <c r="L53" i="8" s="1"/>
  <c r="H53" i="8"/>
  <c r="J52" i="8"/>
  <c r="J57" i="8" s="1"/>
  <c r="H52" i="8"/>
  <c r="I51" i="8"/>
  <c r="H51" i="8"/>
  <c r="G51" i="8"/>
  <c r="J50" i="8"/>
  <c r="J51" i="8" s="1"/>
  <c r="H50" i="8"/>
  <c r="J49" i="8"/>
  <c r="K49" i="8" s="1"/>
  <c r="L49" i="8" s="1"/>
  <c r="H49" i="8"/>
  <c r="I48" i="8"/>
  <c r="G48" i="8"/>
  <c r="J47" i="8"/>
  <c r="K47" i="8" s="1"/>
  <c r="L47" i="8" s="1"/>
  <c r="H47" i="8"/>
  <c r="J46" i="8"/>
  <c r="K46" i="8" s="1"/>
  <c r="L46" i="8" s="1"/>
  <c r="H46" i="8"/>
  <c r="H48" i="8" s="1"/>
  <c r="J45" i="8"/>
  <c r="J48" i="8" s="1"/>
  <c r="H45" i="8"/>
  <c r="I44" i="8"/>
  <c r="H44" i="8"/>
  <c r="G44" i="8"/>
  <c r="J43" i="8"/>
  <c r="K43" i="8" s="1"/>
  <c r="L43" i="8" s="1"/>
  <c r="H43" i="8"/>
  <c r="I42" i="8"/>
  <c r="G42" i="8"/>
  <c r="J41" i="8"/>
  <c r="K41" i="8" s="1"/>
  <c r="L41" i="8" s="1"/>
  <c r="H41" i="8"/>
  <c r="H42" i="8" s="1"/>
  <c r="J40" i="8"/>
  <c r="J42" i="8" s="1"/>
  <c r="H40" i="8"/>
  <c r="I39" i="8"/>
  <c r="H39" i="8"/>
  <c r="G39" i="8"/>
  <c r="J38" i="8"/>
  <c r="K38" i="8" s="1"/>
  <c r="L38" i="8" s="1"/>
  <c r="H38" i="8"/>
  <c r="J37" i="8"/>
  <c r="K37" i="8" s="1"/>
  <c r="L37" i="8" s="1"/>
  <c r="H37" i="8"/>
  <c r="I36" i="8"/>
  <c r="H36" i="8"/>
  <c r="G36" i="8"/>
  <c r="K35" i="8"/>
  <c r="L35" i="8" s="1"/>
  <c r="J35" i="8"/>
  <c r="H35" i="8"/>
  <c r="J34" i="8"/>
  <c r="J36" i="8" s="1"/>
  <c r="H34" i="8"/>
  <c r="I33" i="8"/>
  <c r="G33" i="8"/>
  <c r="J32" i="8"/>
  <c r="K32" i="8" s="1"/>
  <c r="L32" i="8" s="1"/>
  <c r="H32" i="8"/>
  <c r="J31" i="8"/>
  <c r="K31" i="8" s="1"/>
  <c r="L31" i="8" s="1"/>
  <c r="H31" i="8"/>
  <c r="J30" i="8"/>
  <c r="K30" i="8" s="1"/>
  <c r="L30" i="8" s="1"/>
  <c r="H30" i="8"/>
  <c r="J29" i="8"/>
  <c r="K29" i="8" s="1"/>
  <c r="L29" i="8" s="1"/>
  <c r="H29" i="8"/>
  <c r="J28" i="8"/>
  <c r="K28" i="8" s="1"/>
  <c r="L28" i="8" s="1"/>
  <c r="H28" i="8"/>
  <c r="J27" i="8"/>
  <c r="K27" i="8" s="1"/>
  <c r="L27" i="8" s="1"/>
  <c r="H27" i="8"/>
  <c r="J26" i="8"/>
  <c r="H26" i="8"/>
  <c r="J25" i="8"/>
  <c r="I25" i="8"/>
  <c r="H25" i="8"/>
  <c r="G25" i="8"/>
  <c r="J24" i="8"/>
  <c r="K24" i="8" s="1"/>
  <c r="L24" i="8" s="1"/>
  <c r="H24" i="8"/>
  <c r="I23" i="8"/>
  <c r="G23" i="8"/>
  <c r="J22" i="8"/>
  <c r="K22" i="8" s="1"/>
  <c r="L22" i="8" s="1"/>
  <c r="H22" i="8"/>
  <c r="J21" i="8"/>
  <c r="K21" i="8" s="1"/>
  <c r="L21" i="8" s="1"/>
  <c r="H21" i="8"/>
  <c r="J20" i="8"/>
  <c r="K20" i="8" s="1"/>
  <c r="L20" i="8" s="1"/>
  <c r="H20" i="8"/>
  <c r="J19" i="8"/>
  <c r="K19" i="8" s="1"/>
  <c r="L19" i="8" s="1"/>
  <c r="H19" i="8"/>
  <c r="J18" i="8"/>
  <c r="H18" i="8"/>
  <c r="I17" i="8"/>
  <c r="G17" i="8"/>
  <c r="J16" i="8"/>
  <c r="K16" i="8" s="1"/>
  <c r="L16" i="8" s="1"/>
  <c r="H16" i="8"/>
  <c r="H17" i="8" s="1"/>
  <c r="J15" i="8"/>
  <c r="K15" i="8" s="1"/>
  <c r="L15" i="8" s="1"/>
  <c r="H15" i="8"/>
  <c r="J14" i="8"/>
  <c r="H14" i="8"/>
  <c r="J13" i="8"/>
  <c r="K13" i="8" s="1"/>
  <c r="L13" i="8" s="1"/>
  <c r="H13" i="8"/>
  <c r="I12" i="8"/>
  <c r="G12" i="8"/>
  <c r="J11" i="8"/>
  <c r="K11" i="8" s="1"/>
  <c r="L11" i="8" s="1"/>
  <c r="H11" i="8"/>
  <c r="H12" i="8" s="1"/>
  <c r="J10" i="8"/>
  <c r="K10" i="8" s="1"/>
  <c r="L10" i="8" s="1"/>
  <c r="H10" i="8"/>
  <c r="J9" i="8"/>
  <c r="K9" i="8" s="1"/>
  <c r="L9" i="8" s="1"/>
  <c r="H9" i="8"/>
  <c r="J8" i="8"/>
  <c r="K8" i="8" s="1"/>
  <c r="L8" i="8" s="1"/>
  <c r="H8" i="8"/>
  <c r="J7" i="8"/>
  <c r="J12" i="8" s="1"/>
  <c r="H7" i="8"/>
  <c r="I6" i="8"/>
  <c r="H6" i="8"/>
  <c r="G6" i="8"/>
  <c r="L5" i="8"/>
  <c r="K5" i="8"/>
  <c r="J5" i="8"/>
  <c r="J6" i="8" s="1"/>
  <c r="H5" i="8"/>
  <c r="I4" i="8"/>
  <c r="H4" i="8"/>
  <c r="G4" i="8"/>
  <c r="J3" i="8"/>
  <c r="K3" i="8" s="1"/>
  <c r="L3" i="8" s="1"/>
  <c r="H3" i="8"/>
  <c r="J2" i="8"/>
  <c r="H2" i="8"/>
  <c r="J111" i="8" l="1"/>
  <c r="J118" i="8"/>
  <c r="K90" i="8"/>
  <c r="L90" i="8" s="1"/>
  <c r="K121" i="8"/>
  <c r="L121" i="8" s="1"/>
  <c r="H159" i="8"/>
  <c r="J17" i="8"/>
  <c r="K14" i="8"/>
  <c r="L14" i="8" s="1"/>
  <c r="K100" i="8"/>
  <c r="L100" i="8" s="1"/>
  <c r="J143" i="8"/>
  <c r="K85" i="8"/>
  <c r="L85" i="8" s="1"/>
  <c r="I199" i="8"/>
  <c r="K40" i="8"/>
  <c r="L40" i="8" s="1"/>
  <c r="H153" i="8"/>
  <c r="H23" i="8"/>
  <c r="H199" i="8" s="1"/>
  <c r="J99" i="8"/>
  <c r="J153" i="8"/>
  <c r="K166" i="8"/>
  <c r="L166" i="8" s="1"/>
  <c r="J23" i="8"/>
  <c r="J202" i="8" s="1"/>
  <c r="H33" i="8"/>
  <c r="J84" i="8"/>
  <c r="K45" i="8"/>
  <c r="L45" i="8" s="1"/>
  <c r="G199" i="8"/>
  <c r="J183" i="8"/>
  <c r="K182" i="8"/>
  <c r="L182" i="8" s="1"/>
  <c r="K162" i="8"/>
  <c r="L162" i="8" s="1"/>
  <c r="J165" i="8"/>
  <c r="K131" i="8"/>
  <c r="L131" i="8" s="1"/>
  <c r="J196" i="8"/>
  <c r="J33" i="8"/>
  <c r="K26" i="8"/>
  <c r="L26" i="8" s="1"/>
  <c r="J67" i="8"/>
  <c r="H196" i="8"/>
  <c r="J72" i="8"/>
  <c r="H78" i="8"/>
  <c r="K127" i="8"/>
  <c r="L127" i="8" s="1"/>
  <c r="J130" i="8"/>
  <c r="H149" i="8"/>
  <c r="J180" i="8"/>
  <c r="K50" i="8"/>
  <c r="L50" i="8" s="1"/>
  <c r="J78" i="8"/>
  <c r="J138" i="8"/>
  <c r="J149" i="8"/>
  <c r="K34" i="8"/>
  <c r="L34" i="8" s="1"/>
  <c r="K69" i="8"/>
  <c r="L69" i="8" s="1"/>
  <c r="K79" i="8"/>
  <c r="L79" i="8" s="1"/>
  <c r="K94" i="8"/>
  <c r="L94" i="8" s="1"/>
  <c r="K140" i="8"/>
  <c r="L140" i="8" s="1"/>
  <c r="K150" i="8"/>
  <c r="L150" i="8" s="1"/>
  <c r="J4" i="8"/>
  <c r="J39" i="8"/>
  <c r="J44" i="8"/>
  <c r="J64" i="8"/>
  <c r="J135" i="8"/>
  <c r="K2" i="8"/>
  <c r="L2" i="8" s="1"/>
  <c r="K7" i="8"/>
  <c r="L7" i="8" s="1"/>
  <c r="K52" i="8"/>
  <c r="L52" i="8" s="1"/>
  <c r="K112" i="8"/>
  <c r="L112" i="8" s="1"/>
  <c r="J199" i="8"/>
  <c r="K18" i="8"/>
  <c r="L18" i="8" s="1"/>
  <c r="K73" i="8"/>
  <c r="L73" i="8" s="1"/>
  <c r="K144" i="8"/>
  <c r="L144" i="8" s="1"/>
  <c r="K154" i="8"/>
  <c r="L154" i="8" s="1"/>
  <c r="K86" i="7" l="1"/>
  <c r="N78" i="7"/>
  <c r="L76" i="7"/>
  <c r="L78" i="7" s="1"/>
  <c r="K76" i="7"/>
  <c r="M76" i="7" s="1"/>
  <c r="Q76" i="7" s="1"/>
  <c r="J76" i="7"/>
  <c r="J78" i="7" s="1"/>
  <c r="I76" i="7"/>
  <c r="H76" i="7"/>
  <c r="K75" i="7"/>
  <c r="M75" i="7" s="1"/>
  <c r="K74" i="7"/>
  <c r="M74" i="7" s="1"/>
  <c r="K73" i="7"/>
  <c r="M73" i="7" s="1"/>
  <c r="K72" i="7"/>
  <c r="M72" i="7" s="1"/>
  <c r="K71" i="7"/>
  <c r="M71" i="7" s="1"/>
  <c r="K70" i="7"/>
  <c r="K69" i="7"/>
  <c r="M69" i="7" s="1"/>
  <c r="K68" i="7"/>
  <c r="M68" i="7" s="1"/>
  <c r="K67" i="7"/>
  <c r="M67" i="7" s="1"/>
  <c r="M66" i="7"/>
  <c r="K66" i="7"/>
  <c r="K65" i="7"/>
  <c r="K87" i="7" s="1"/>
  <c r="O64" i="7"/>
  <c r="O78" i="7" s="1"/>
  <c r="N64" i="7"/>
  <c r="J64" i="7"/>
  <c r="I64" i="7"/>
  <c r="H64" i="7"/>
  <c r="H4" i="7" s="1"/>
  <c r="I4" i="7" s="1"/>
  <c r="P63" i="7"/>
  <c r="K63" i="7"/>
  <c r="M63" i="7" s="1"/>
  <c r="P62" i="7"/>
  <c r="K62" i="7"/>
  <c r="M62" i="7" s="1"/>
  <c r="P61" i="7"/>
  <c r="M61" i="7"/>
  <c r="K61" i="7"/>
  <c r="P60" i="7"/>
  <c r="K60" i="7"/>
  <c r="M60" i="7" s="1"/>
  <c r="AH59" i="7"/>
  <c r="P59" i="7"/>
  <c r="K59" i="7"/>
  <c r="M59" i="7" s="1"/>
  <c r="P58" i="7"/>
  <c r="K58" i="7"/>
  <c r="M58" i="7" s="1"/>
  <c r="P57" i="7"/>
  <c r="K57" i="7"/>
  <c r="M57" i="7" s="1"/>
  <c r="P56" i="7"/>
  <c r="K56" i="7"/>
  <c r="M56" i="7" s="1"/>
  <c r="P55" i="7"/>
  <c r="K55" i="7"/>
  <c r="M55" i="7" s="1"/>
  <c r="P54" i="7"/>
  <c r="K54" i="7"/>
  <c r="M54" i="7" s="1"/>
  <c r="P53" i="7"/>
  <c r="K53" i="7"/>
  <c r="M53" i="7" s="1"/>
  <c r="P52" i="7"/>
  <c r="K52" i="7"/>
  <c r="M52" i="7" s="1"/>
  <c r="P51" i="7"/>
  <c r="P64" i="7" s="1"/>
  <c r="K51" i="7"/>
  <c r="K64" i="7" s="1"/>
  <c r="M64" i="7" s="1"/>
  <c r="Q64" i="7" s="1"/>
  <c r="L50" i="7"/>
  <c r="J50" i="7"/>
  <c r="I50" i="7"/>
  <c r="I78" i="7" s="1"/>
  <c r="H50" i="7"/>
  <c r="H3" i="7" s="1"/>
  <c r="I3" i="7" s="1"/>
  <c r="M49" i="7"/>
  <c r="K49" i="7"/>
  <c r="K48" i="7"/>
  <c r="K47" i="7"/>
  <c r="K46" i="7"/>
  <c r="M46" i="7" s="1"/>
  <c r="M45" i="7"/>
  <c r="K45" i="7"/>
  <c r="K44" i="7"/>
  <c r="M44" i="7" s="1"/>
  <c r="K43" i="7"/>
  <c r="M43" i="7" s="1"/>
  <c r="K42" i="7"/>
  <c r="M42" i="7" s="1"/>
  <c r="K41" i="7"/>
  <c r="M41" i="7" s="1"/>
  <c r="K40" i="7"/>
  <c r="M40" i="7" s="1"/>
  <c r="K39" i="7"/>
  <c r="M39" i="7" s="1"/>
  <c r="M38" i="7"/>
  <c r="K38" i="7"/>
  <c r="K37" i="7"/>
  <c r="K36" i="7"/>
  <c r="M36" i="7" s="1"/>
  <c r="K35" i="7"/>
  <c r="M35" i="7" s="1"/>
  <c r="K34" i="7"/>
  <c r="M34" i="7" s="1"/>
  <c r="K33" i="7"/>
  <c r="M33" i="7" s="1"/>
  <c r="K32" i="7"/>
  <c r="M32" i="7" s="1"/>
  <c r="K31" i="7"/>
  <c r="M31" i="7" s="1"/>
  <c r="K30" i="7"/>
  <c r="M30" i="7" s="1"/>
  <c r="K29" i="7"/>
  <c r="M29" i="7" s="1"/>
  <c r="K28" i="7"/>
  <c r="M28" i="7" s="1"/>
  <c r="K27" i="7"/>
  <c r="M27" i="7" s="1"/>
  <c r="K26" i="7"/>
  <c r="M26" i="7" s="1"/>
  <c r="K25" i="7"/>
  <c r="M25" i="7" s="1"/>
  <c r="K24" i="7"/>
  <c r="K23" i="7"/>
  <c r="M23" i="7" s="1"/>
  <c r="K22" i="7"/>
  <c r="M22" i="7" s="1"/>
  <c r="K21" i="7"/>
  <c r="M21" i="7" s="1"/>
  <c r="K20" i="7"/>
  <c r="M20" i="7" s="1"/>
  <c r="K19" i="7"/>
  <c r="M19" i="7" s="1"/>
  <c r="K18" i="7"/>
  <c r="K50" i="7" s="1"/>
  <c r="M50" i="7" s="1"/>
  <c r="Q50" i="7" s="1"/>
  <c r="M17" i="7"/>
  <c r="K17" i="7"/>
  <c r="K16" i="7"/>
  <c r="M16" i="7" s="1"/>
  <c r="K15" i="7"/>
  <c r="M15" i="7" s="1"/>
  <c r="M14" i="7"/>
  <c r="K14" i="7"/>
  <c r="L13" i="7"/>
  <c r="J13" i="7"/>
  <c r="I13" i="7"/>
  <c r="H13" i="7"/>
  <c r="H2" i="7" s="1"/>
  <c r="I2" i="7" s="1"/>
  <c r="K12" i="7"/>
  <c r="M12" i="7" s="1"/>
  <c r="K11" i="7"/>
  <c r="M11" i="7" s="1"/>
  <c r="K10" i="7"/>
  <c r="K84" i="7" s="1"/>
  <c r="K9" i="7"/>
  <c r="M9" i="7" s="1"/>
  <c r="K8" i="7"/>
  <c r="M8" i="7" s="1"/>
  <c r="H5" i="7"/>
  <c r="I5" i="7" s="1"/>
  <c r="P78" i="7" l="1"/>
  <c r="H78" i="7"/>
  <c r="K13" i="7"/>
  <c r="M13" i="7" s="1"/>
  <c r="Q13" i="7" s="1"/>
  <c r="M51" i="7"/>
  <c r="M18" i="7"/>
  <c r="K85" i="7"/>
  <c r="K88" i="7" s="1"/>
  <c r="M65" i="7"/>
  <c r="M10" i="7"/>
  <c r="K78" i="7" l="1"/>
  <c r="M78" i="7" s="1"/>
  <c r="Q78" i="7" s="1"/>
  <c r="U12" i="1" l="1"/>
  <c r="U13" i="1"/>
  <c r="U14" i="1"/>
  <c r="U15" i="1"/>
  <c r="U11" i="1"/>
  <c r="S4563" i="6"/>
  <c r="S4562" i="6"/>
  <c r="S4561" i="6"/>
  <c r="S4560" i="6"/>
  <c r="S4559" i="6"/>
  <c r="S4558" i="6"/>
  <c r="S4557" i="6"/>
  <c r="S4556" i="6"/>
  <c r="S4555" i="6"/>
  <c r="S4554" i="6"/>
  <c r="S4553" i="6"/>
  <c r="S4552" i="6"/>
  <c r="S4551" i="6"/>
  <c r="S4550" i="6"/>
  <c r="S4549" i="6"/>
  <c r="S4548" i="6"/>
  <c r="S4547" i="6"/>
  <c r="S4546" i="6"/>
  <c r="S4545" i="6"/>
  <c r="S4544" i="6"/>
  <c r="S4543" i="6"/>
  <c r="S4542" i="6"/>
  <c r="S4541" i="6"/>
  <c r="S4540" i="6"/>
  <c r="S4539" i="6"/>
  <c r="S4538" i="6"/>
  <c r="S4537" i="6"/>
  <c r="S4536" i="6"/>
  <c r="S4535" i="6"/>
  <c r="S4534" i="6"/>
  <c r="S4533" i="6"/>
  <c r="S4532" i="6"/>
  <c r="S4531" i="6"/>
  <c r="S4530" i="6"/>
  <c r="S4529" i="6"/>
  <c r="S4528" i="6"/>
  <c r="S4527" i="6"/>
  <c r="S4526" i="6"/>
  <c r="S4525" i="6"/>
  <c r="S4524" i="6"/>
  <c r="S4523" i="6"/>
  <c r="S4522" i="6"/>
  <c r="S4521" i="6"/>
  <c r="S4520" i="6"/>
  <c r="S4519" i="6"/>
  <c r="S4518" i="6"/>
  <c r="S4517" i="6"/>
  <c r="S4516" i="6"/>
  <c r="S4515" i="6"/>
  <c r="S4514" i="6"/>
  <c r="S4513" i="6"/>
  <c r="S4512" i="6"/>
  <c r="S4511" i="6"/>
  <c r="S4510" i="6"/>
  <c r="S4509" i="6"/>
  <c r="S4508" i="6"/>
  <c r="S4507" i="6"/>
  <c r="S4506" i="6"/>
  <c r="S4505" i="6"/>
  <c r="S4504" i="6"/>
  <c r="S4503" i="6"/>
  <c r="S4502" i="6"/>
  <c r="S4501" i="6"/>
  <c r="S4500" i="6"/>
  <c r="S4499" i="6"/>
  <c r="S4498" i="6"/>
  <c r="S4497" i="6"/>
  <c r="S4496" i="6"/>
  <c r="S4495" i="6"/>
  <c r="S4494" i="6"/>
  <c r="S4493" i="6"/>
  <c r="S4492" i="6"/>
  <c r="S4491" i="6"/>
  <c r="S4490" i="6"/>
  <c r="S4489" i="6"/>
  <c r="S4488" i="6"/>
  <c r="S4487" i="6"/>
  <c r="S4486" i="6"/>
  <c r="S4485" i="6"/>
  <c r="S4484" i="6"/>
  <c r="S4483" i="6"/>
  <c r="S4482" i="6"/>
  <c r="S4481" i="6"/>
  <c r="S4480" i="6"/>
  <c r="S4479" i="6"/>
  <c r="S4478" i="6"/>
  <c r="S4477" i="6"/>
  <c r="S4476" i="6"/>
  <c r="S4475" i="6"/>
  <c r="S4474" i="6"/>
  <c r="S4473" i="6"/>
  <c r="S4472" i="6"/>
  <c r="S4471" i="6"/>
  <c r="S4470" i="6"/>
  <c r="S4469" i="6"/>
  <c r="S4468" i="6"/>
  <c r="S4467" i="6"/>
  <c r="S4466" i="6"/>
  <c r="S4465" i="6"/>
  <c r="S4464" i="6"/>
  <c r="S4463" i="6"/>
  <c r="S4462" i="6"/>
  <c r="S4461" i="6"/>
  <c r="S4460" i="6"/>
  <c r="S4459" i="6"/>
  <c r="S4458" i="6"/>
  <c r="S4457" i="6"/>
  <c r="S4456" i="6"/>
  <c r="S4455" i="6"/>
  <c r="S4454" i="6"/>
  <c r="S4453" i="6"/>
  <c r="S4452" i="6"/>
  <c r="S4451" i="6"/>
  <c r="S4450" i="6"/>
  <c r="S4449" i="6"/>
  <c r="S4448" i="6"/>
  <c r="S4447" i="6"/>
  <c r="S4446" i="6"/>
  <c r="S4445" i="6"/>
  <c r="S4444" i="6"/>
  <c r="S4443" i="6"/>
  <c r="S4442" i="6"/>
  <c r="S4441" i="6"/>
  <c r="S4440" i="6"/>
  <c r="S4439" i="6"/>
  <c r="S4438" i="6"/>
  <c r="S4437" i="6"/>
  <c r="S4436" i="6"/>
  <c r="S4435" i="6"/>
  <c r="S4434" i="6"/>
  <c r="S4433" i="6"/>
  <c r="S4432" i="6"/>
  <c r="S4431" i="6"/>
  <c r="S4430" i="6"/>
  <c r="S4429" i="6"/>
  <c r="S4428" i="6"/>
  <c r="S4427" i="6"/>
  <c r="S4426" i="6"/>
  <c r="S4425" i="6"/>
  <c r="S4424" i="6"/>
  <c r="S4423" i="6"/>
  <c r="S4422" i="6"/>
  <c r="S4421" i="6"/>
  <c r="S4420" i="6"/>
  <c r="S4419" i="6"/>
  <c r="S4418" i="6"/>
  <c r="S4417" i="6"/>
  <c r="S4416" i="6"/>
  <c r="S4415" i="6"/>
  <c r="S4414" i="6"/>
  <c r="S4413" i="6"/>
  <c r="S4412" i="6"/>
  <c r="S4411" i="6"/>
  <c r="S4410" i="6"/>
  <c r="S4409" i="6"/>
  <c r="S4408" i="6"/>
  <c r="S4407" i="6"/>
  <c r="S4406" i="6"/>
  <c r="S4405" i="6"/>
  <c r="S4404" i="6"/>
  <c r="S4403" i="6"/>
  <c r="S4402" i="6"/>
  <c r="S4401" i="6"/>
  <c r="S4400" i="6"/>
  <c r="S4399" i="6"/>
  <c r="S4398" i="6"/>
  <c r="S4397" i="6"/>
  <c r="S4396" i="6"/>
  <c r="S4395" i="6"/>
  <c r="S4394" i="6"/>
  <c r="S4393" i="6"/>
  <c r="S4392" i="6"/>
  <c r="S4391" i="6"/>
  <c r="S4390" i="6"/>
  <c r="S4389" i="6"/>
  <c r="S4388" i="6"/>
  <c r="S4387" i="6"/>
  <c r="S4386" i="6"/>
  <c r="S4385" i="6"/>
  <c r="S4384" i="6"/>
  <c r="S4383" i="6"/>
  <c r="S4382" i="6"/>
  <c r="S4381" i="6"/>
  <c r="S4380" i="6"/>
  <c r="S4379" i="6"/>
  <c r="S4378" i="6"/>
  <c r="S4377" i="6"/>
  <c r="S4376" i="6"/>
  <c r="S4375" i="6"/>
  <c r="S4374" i="6"/>
  <c r="S4373" i="6"/>
  <c r="S4372" i="6"/>
  <c r="S4371" i="6"/>
  <c r="S4370" i="6"/>
  <c r="S4369" i="6"/>
  <c r="S4368" i="6"/>
  <c r="S4367" i="6"/>
  <c r="S4366" i="6"/>
  <c r="S4365" i="6"/>
  <c r="S4364" i="6"/>
  <c r="S4363" i="6"/>
  <c r="S4362" i="6"/>
  <c r="S4361" i="6"/>
  <c r="S4360" i="6"/>
  <c r="S4359" i="6"/>
  <c r="S4358" i="6"/>
  <c r="S4357" i="6"/>
  <c r="S4356" i="6"/>
  <c r="S4355" i="6"/>
  <c r="S4354" i="6"/>
  <c r="S4353" i="6"/>
  <c r="S4352" i="6"/>
  <c r="S4351" i="6"/>
  <c r="S4350" i="6"/>
  <c r="S4349" i="6"/>
  <c r="S4348" i="6"/>
  <c r="S4347" i="6"/>
  <c r="S4346" i="6"/>
  <c r="S4345" i="6"/>
  <c r="S4344" i="6"/>
  <c r="S4343" i="6"/>
  <c r="S4342" i="6"/>
  <c r="S4341" i="6"/>
  <c r="S4340" i="6"/>
  <c r="S4339" i="6"/>
  <c r="S4338" i="6"/>
  <c r="S4337" i="6"/>
  <c r="S4336" i="6"/>
  <c r="S4335" i="6"/>
  <c r="S4334" i="6"/>
  <c r="S4333" i="6"/>
  <c r="S4332" i="6"/>
  <c r="S4331" i="6"/>
  <c r="S4330" i="6"/>
  <c r="S4329" i="6"/>
  <c r="S4328" i="6"/>
  <c r="S4327" i="6"/>
  <c r="S4326" i="6"/>
  <c r="S4325" i="6"/>
  <c r="S4324" i="6"/>
  <c r="S4323" i="6"/>
  <c r="S4322" i="6"/>
  <c r="S4321" i="6"/>
  <c r="S4320" i="6"/>
  <c r="S4319" i="6"/>
  <c r="S4318" i="6"/>
  <c r="S4317" i="6"/>
  <c r="S4316" i="6"/>
  <c r="S4315" i="6"/>
  <c r="S4314" i="6"/>
  <c r="S4313" i="6"/>
  <c r="S4312" i="6"/>
  <c r="S4311" i="6"/>
  <c r="S4310" i="6"/>
  <c r="S4309" i="6"/>
  <c r="S4308" i="6"/>
  <c r="S4307" i="6"/>
  <c r="S4306" i="6"/>
  <c r="S4305" i="6"/>
  <c r="S4304" i="6"/>
  <c r="S4303" i="6"/>
  <c r="S4302" i="6"/>
  <c r="S4301" i="6"/>
  <c r="S4300" i="6"/>
  <c r="S4299" i="6"/>
  <c r="S4298" i="6"/>
  <c r="S4297" i="6"/>
  <c r="S4296" i="6"/>
  <c r="S4295" i="6"/>
  <c r="S4294" i="6"/>
  <c r="S4293" i="6"/>
  <c r="S4292" i="6"/>
  <c r="S4291" i="6"/>
  <c r="S4290" i="6"/>
  <c r="S4289" i="6"/>
  <c r="S4288" i="6"/>
  <c r="S4287" i="6"/>
  <c r="S4286" i="6"/>
  <c r="S4285" i="6"/>
  <c r="S4284" i="6"/>
  <c r="S4283" i="6"/>
  <c r="S4282" i="6"/>
  <c r="S4281" i="6"/>
  <c r="S4280" i="6"/>
  <c r="S4279" i="6"/>
  <c r="S4278" i="6"/>
  <c r="S4277" i="6"/>
  <c r="S4276" i="6"/>
  <c r="S4275" i="6"/>
  <c r="S4274" i="6"/>
  <c r="S4273" i="6"/>
  <c r="S4272" i="6"/>
  <c r="S4271" i="6"/>
  <c r="S4270" i="6"/>
  <c r="S4269" i="6"/>
  <c r="S4268" i="6"/>
  <c r="S4267" i="6"/>
  <c r="S4266" i="6"/>
  <c r="S4265" i="6"/>
  <c r="S4264" i="6"/>
  <c r="S4263" i="6"/>
  <c r="S4262" i="6"/>
  <c r="S4261" i="6"/>
  <c r="S4260" i="6"/>
  <c r="S4259" i="6"/>
  <c r="S4258" i="6"/>
  <c r="S4257" i="6"/>
  <c r="S4256" i="6"/>
  <c r="S4255" i="6"/>
  <c r="S4254" i="6"/>
  <c r="S4253" i="6"/>
  <c r="S4252" i="6"/>
  <c r="S4251" i="6"/>
  <c r="S4250" i="6"/>
  <c r="S4249" i="6"/>
  <c r="S4248" i="6"/>
  <c r="S4247" i="6"/>
  <c r="S4246" i="6"/>
  <c r="S4245" i="6"/>
  <c r="S4244" i="6"/>
  <c r="S4243" i="6"/>
  <c r="S4242" i="6"/>
  <c r="S4241" i="6"/>
  <c r="S4240" i="6"/>
  <c r="S4239" i="6"/>
  <c r="S4238" i="6"/>
  <c r="S4237" i="6"/>
  <c r="S4236" i="6"/>
  <c r="S4235" i="6"/>
  <c r="S4234" i="6"/>
  <c r="S4233" i="6"/>
  <c r="S4232" i="6"/>
  <c r="S4231" i="6"/>
  <c r="S4230" i="6"/>
  <c r="S4229" i="6"/>
  <c r="S4228" i="6"/>
  <c r="S4227" i="6"/>
  <c r="S4226" i="6"/>
  <c r="S4225" i="6"/>
  <c r="S4224" i="6"/>
  <c r="S4223" i="6"/>
  <c r="S4222" i="6"/>
  <c r="S4221" i="6"/>
  <c r="S4220" i="6"/>
  <c r="S4219" i="6"/>
  <c r="S4218" i="6"/>
  <c r="S4217" i="6"/>
  <c r="S4216" i="6"/>
  <c r="S4215" i="6"/>
  <c r="S4214" i="6"/>
  <c r="S4213" i="6"/>
  <c r="S4212" i="6"/>
  <c r="S4211" i="6"/>
  <c r="S4210" i="6"/>
  <c r="S4209" i="6"/>
  <c r="S4208" i="6"/>
  <c r="S4207" i="6"/>
  <c r="S4206" i="6"/>
  <c r="S4205" i="6"/>
  <c r="S4204" i="6"/>
  <c r="S4203" i="6"/>
  <c r="S4202" i="6"/>
  <c r="S4201" i="6"/>
  <c r="S4200" i="6"/>
  <c r="S4199" i="6"/>
  <c r="S4198" i="6"/>
  <c r="S4197" i="6"/>
  <c r="S4196" i="6"/>
  <c r="S4195" i="6"/>
  <c r="S4194" i="6"/>
  <c r="S4193" i="6"/>
  <c r="S4192" i="6"/>
  <c r="S4191" i="6"/>
  <c r="S4190" i="6"/>
  <c r="S4189" i="6"/>
  <c r="S4188" i="6"/>
  <c r="S4187" i="6"/>
  <c r="S4186" i="6"/>
  <c r="S4185" i="6"/>
  <c r="S4184" i="6"/>
  <c r="S4183" i="6"/>
  <c r="S4182" i="6"/>
  <c r="S4181" i="6"/>
  <c r="S4180" i="6"/>
  <c r="S4179" i="6"/>
  <c r="S4178" i="6"/>
  <c r="S4177" i="6"/>
  <c r="S4176" i="6"/>
  <c r="S4175" i="6"/>
  <c r="S4174" i="6"/>
  <c r="S4173" i="6"/>
  <c r="S4172" i="6"/>
  <c r="S4171" i="6"/>
  <c r="S4170" i="6"/>
  <c r="S4169" i="6"/>
  <c r="S4168" i="6"/>
  <c r="S4167" i="6"/>
  <c r="S4166" i="6"/>
  <c r="S4165" i="6"/>
  <c r="S4164" i="6"/>
  <c r="S4163" i="6"/>
  <c r="S4162" i="6"/>
  <c r="S4161" i="6"/>
  <c r="S4160" i="6"/>
  <c r="S4159" i="6"/>
  <c r="S4158" i="6"/>
  <c r="S4157" i="6"/>
  <c r="S4156" i="6"/>
  <c r="S4155" i="6"/>
  <c r="S4154" i="6"/>
  <c r="S4153" i="6"/>
  <c r="S4152" i="6"/>
  <c r="S4151" i="6"/>
  <c r="S4150" i="6"/>
  <c r="S4149" i="6"/>
  <c r="S4148" i="6"/>
  <c r="S4147" i="6"/>
  <c r="S4146" i="6"/>
  <c r="S4145" i="6"/>
  <c r="S4144" i="6"/>
  <c r="S4143" i="6"/>
  <c r="S4142" i="6"/>
  <c r="S4141" i="6"/>
  <c r="S4140" i="6"/>
  <c r="S4139" i="6"/>
  <c r="S4138" i="6"/>
  <c r="S4137" i="6"/>
  <c r="S4136" i="6"/>
  <c r="S4135" i="6"/>
  <c r="S4134" i="6"/>
  <c r="S4133" i="6"/>
  <c r="S4132" i="6"/>
  <c r="S4131" i="6"/>
  <c r="S4130" i="6"/>
  <c r="S4129" i="6"/>
  <c r="S4128" i="6"/>
  <c r="S4127" i="6"/>
  <c r="S4126" i="6"/>
  <c r="S4125" i="6"/>
  <c r="S4124" i="6"/>
  <c r="S4123" i="6"/>
  <c r="S4122" i="6"/>
  <c r="S4121" i="6"/>
  <c r="S4120" i="6"/>
  <c r="S4119" i="6"/>
  <c r="S4118" i="6"/>
  <c r="S4117" i="6"/>
  <c r="S4116" i="6"/>
  <c r="S4115" i="6"/>
  <c r="S4114" i="6"/>
  <c r="S4113" i="6"/>
  <c r="S4112" i="6"/>
  <c r="S4111" i="6"/>
  <c r="S4110" i="6"/>
  <c r="S4109" i="6"/>
  <c r="S4108" i="6"/>
  <c r="S4107" i="6"/>
  <c r="S4106" i="6"/>
  <c r="S4105" i="6"/>
  <c r="S4104" i="6"/>
  <c r="S4103" i="6"/>
  <c r="S4102" i="6"/>
  <c r="S4101" i="6"/>
  <c r="S4100" i="6"/>
  <c r="S4099" i="6"/>
  <c r="S4098" i="6"/>
  <c r="S4097" i="6"/>
  <c r="S4096" i="6"/>
  <c r="S4095" i="6"/>
  <c r="S4094" i="6"/>
  <c r="S4093" i="6"/>
  <c r="S4092" i="6"/>
  <c r="S4091" i="6"/>
  <c r="S4090" i="6"/>
  <c r="S4089" i="6"/>
  <c r="S4088" i="6"/>
  <c r="S4087" i="6"/>
  <c r="S4086" i="6"/>
  <c r="S4085" i="6"/>
  <c r="S4084" i="6"/>
  <c r="S4083" i="6"/>
  <c r="S4082" i="6"/>
  <c r="S4081" i="6"/>
  <c r="S4080" i="6"/>
  <c r="S4079" i="6"/>
  <c r="S4078" i="6"/>
  <c r="S4077" i="6"/>
  <c r="S4076" i="6"/>
  <c r="S4075" i="6"/>
  <c r="S4074" i="6"/>
  <c r="S4073" i="6"/>
  <c r="S4072" i="6"/>
  <c r="S4071" i="6"/>
  <c r="S4070" i="6"/>
  <c r="S4069" i="6"/>
  <c r="S4068" i="6"/>
  <c r="S4067" i="6"/>
  <c r="S4066" i="6"/>
  <c r="S4065" i="6"/>
  <c r="S4064" i="6"/>
  <c r="S4063" i="6"/>
  <c r="S4062" i="6"/>
  <c r="S4061" i="6"/>
  <c r="S4060" i="6"/>
  <c r="S4059" i="6"/>
  <c r="S4058" i="6"/>
  <c r="S4057" i="6"/>
  <c r="S4056" i="6"/>
  <c r="S4055" i="6"/>
  <c r="S4054" i="6"/>
  <c r="S4053" i="6"/>
  <c r="S4052" i="6"/>
  <c r="S4051" i="6"/>
  <c r="S4050" i="6"/>
  <c r="S4049" i="6"/>
  <c r="S4048" i="6"/>
  <c r="S4047" i="6"/>
  <c r="S4046" i="6"/>
  <c r="S4045" i="6"/>
  <c r="S4044" i="6"/>
  <c r="S4043" i="6"/>
  <c r="S4042" i="6"/>
  <c r="S4041" i="6"/>
  <c r="S4040" i="6"/>
  <c r="S4039" i="6"/>
  <c r="S4038" i="6"/>
  <c r="S4037" i="6"/>
  <c r="S4036" i="6"/>
  <c r="S4035" i="6"/>
  <c r="S4034" i="6"/>
  <c r="S4033" i="6"/>
  <c r="S4032" i="6"/>
  <c r="S4031" i="6"/>
  <c r="S4030" i="6"/>
  <c r="S4029" i="6"/>
  <c r="S4028" i="6"/>
  <c r="S4027" i="6"/>
  <c r="S4026" i="6"/>
  <c r="S4025" i="6"/>
  <c r="S4024" i="6"/>
  <c r="S4023" i="6"/>
  <c r="S4022" i="6"/>
  <c r="S4021" i="6"/>
  <c r="S4020" i="6"/>
  <c r="S4019" i="6"/>
  <c r="S4018" i="6"/>
  <c r="S4017" i="6"/>
  <c r="S4016" i="6"/>
  <c r="S4015" i="6"/>
  <c r="S4014" i="6"/>
  <c r="S4013" i="6"/>
  <c r="S4012" i="6"/>
  <c r="S4011" i="6"/>
  <c r="S4010" i="6"/>
  <c r="S4009" i="6"/>
  <c r="S4008" i="6"/>
  <c r="S4007" i="6"/>
  <c r="S4006" i="6"/>
  <c r="S4005" i="6"/>
  <c r="S4004" i="6"/>
  <c r="S4003" i="6"/>
  <c r="S4002" i="6"/>
  <c r="S4001" i="6"/>
  <c r="S4000" i="6"/>
  <c r="S3999" i="6"/>
  <c r="S3998" i="6"/>
  <c r="S3997" i="6"/>
  <c r="S3996" i="6"/>
  <c r="S3995" i="6"/>
  <c r="S3994" i="6"/>
  <c r="S3993" i="6"/>
  <c r="S3992" i="6"/>
  <c r="S3991" i="6"/>
  <c r="S3990" i="6"/>
  <c r="S3989" i="6"/>
  <c r="S3988" i="6"/>
  <c r="S3987" i="6"/>
  <c r="S3986" i="6"/>
  <c r="S3985" i="6"/>
  <c r="S3984" i="6"/>
  <c r="S3983" i="6"/>
  <c r="S3982" i="6"/>
  <c r="S3981" i="6"/>
  <c r="S3980" i="6"/>
  <c r="S3979" i="6"/>
  <c r="S3978" i="6"/>
  <c r="S3977" i="6"/>
  <c r="S3976" i="6"/>
  <c r="S3975" i="6"/>
  <c r="S3974" i="6"/>
  <c r="S3973" i="6"/>
  <c r="S3972" i="6"/>
  <c r="S3971" i="6"/>
  <c r="S3970" i="6"/>
  <c r="S3969" i="6"/>
  <c r="S3968" i="6"/>
  <c r="S3967" i="6"/>
  <c r="S3966" i="6"/>
  <c r="S3965" i="6"/>
  <c r="S3964" i="6"/>
  <c r="S3963" i="6"/>
  <c r="S3962" i="6"/>
  <c r="S3961" i="6"/>
  <c r="S3960" i="6"/>
  <c r="S3959" i="6"/>
  <c r="S3958" i="6"/>
  <c r="S3957" i="6"/>
  <c r="S3956" i="6"/>
  <c r="S3955" i="6"/>
  <c r="S3954" i="6"/>
  <c r="S3953" i="6"/>
  <c r="S3952" i="6"/>
  <c r="S3951" i="6"/>
  <c r="S3950" i="6"/>
  <c r="S3949" i="6"/>
  <c r="S3948" i="6"/>
  <c r="S3947" i="6"/>
  <c r="S3946" i="6"/>
  <c r="S3945" i="6"/>
  <c r="S3944" i="6"/>
  <c r="S3943" i="6"/>
  <c r="S3942" i="6"/>
  <c r="S3941" i="6"/>
  <c r="S3940" i="6"/>
  <c r="S3939" i="6"/>
  <c r="S3938" i="6"/>
  <c r="S3937" i="6"/>
  <c r="S3936" i="6"/>
  <c r="S3935" i="6"/>
  <c r="S3934" i="6"/>
  <c r="S3933" i="6"/>
  <c r="S3932" i="6"/>
  <c r="S3931" i="6"/>
  <c r="S3930" i="6"/>
  <c r="S3929" i="6"/>
  <c r="S3928" i="6"/>
  <c r="S3927" i="6"/>
  <c r="S3926" i="6"/>
  <c r="S3925" i="6"/>
  <c r="S3924" i="6"/>
  <c r="S3923" i="6"/>
  <c r="S3922" i="6"/>
  <c r="S3921" i="6"/>
  <c r="S3920" i="6"/>
  <c r="S3919" i="6"/>
  <c r="S3918" i="6"/>
  <c r="S3917" i="6"/>
  <c r="S3916" i="6"/>
  <c r="S3915" i="6"/>
  <c r="S3914" i="6"/>
  <c r="S3913" i="6"/>
  <c r="S3912" i="6"/>
  <c r="S3911" i="6"/>
  <c r="S3910" i="6"/>
  <c r="S3909" i="6"/>
  <c r="S3908" i="6"/>
  <c r="S3907" i="6"/>
  <c r="S3906" i="6"/>
  <c r="S3905" i="6"/>
  <c r="S3904" i="6"/>
  <c r="S3903" i="6"/>
  <c r="S3902" i="6"/>
  <c r="S3901" i="6"/>
  <c r="S3900" i="6"/>
  <c r="S3899" i="6"/>
  <c r="S3898" i="6"/>
  <c r="S3897" i="6"/>
  <c r="S3896" i="6"/>
  <c r="S3895" i="6"/>
  <c r="S3894" i="6"/>
  <c r="S3893" i="6"/>
  <c r="S3892" i="6"/>
  <c r="S3891" i="6"/>
  <c r="S3890" i="6"/>
  <c r="S3889" i="6"/>
  <c r="S3888" i="6"/>
  <c r="S3887" i="6"/>
  <c r="S3886" i="6"/>
  <c r="S3885" i="6"/>
  <c r="S3884" i="6"/>
  <c r="S3883" i="6"/>
  <c r="S3882" i="6"/>
  <c r="S3881" i="6"/>
  <c r="S3880" i="6"/>
  <c r="S3879" i="6"/>
  <c r="S3878" i="6"/>
  <c r="S3877" i="6"/>
  <c r="S3876" i="6"/>
  <c r="S3875" i="6"/>
  <c r="S3874" i="6"/>
  <c r="S3873" i="6"/>
  <c r="S3872" i="6"/>
  <c r="S3871" i="6"/>
  <c r="S3870" i="6"/>
  <c r="S3869" i="6"/>
  <c r="S3868" i="6"/>
  <c r="S3867" i="6"/>
  <c r="S3866" i="6"/>
  <c r="S3865" i="6"/>
  <c r="S3864" i="6"/>
  <c r="S3863" i="6"/>
  <c r="S3862" i="6"/>
  <c r="S3861" i="6"/>
  <c r="S3860" i="6"/>
  <c r="S3859" i="6"/>
  <c r="S3858" i="6"/>
  <c r="S3857" i="6"/>
  <c r="S3856" i="6"/>
  <c r="S3855" i="6"/>
  <c r="S3854" i="6"/>
  <c r="S3853" i="6"/>
  <c r="S3852" i="6"/>
  <c r="S3851" i="6"/>
  <c r="S3850" i="6"/>
  <c r="S3849" i="6"/>
  <c r="S3848" i="6"/>
  <c r="S3847" i="6"/>
  <c r="S3846" i="6"/>
  <c r="S3845" i="6"/>
  <c r="S3844" i="6"/>
  <c r="S3843" i="6"/>
  <c r="S3842" i="6"/>
  <c r="S3841" i="6"/>
  <c r="S3840" i="6"/>
  <c r="S3839" i="6"/>
  <c r="S3838" i="6"/>
  <c r="S3837" i="6"/>
  <c r="S3836" i="6"/>
  <c r="S3835" i="6"/>
  <c r="S3834" i="6"/>
  <c r="S3833" i="6"/>
  <c r="S3832" i="6"/>
  <c r="S3831" i="6"/>
  <c r="S3830" i="6"/>
  <c r="S3829" i="6"/>
  <c r="S3828" i="6"/>
  <c r="S3827" i="6"/>
  <c r="S3826" i="6"/>
  <c r="S3825" i="6"/>
  <c r="S3824" i="6"/>
  <c r="S3823" i="6"/>
  <c r="S3822" i="6"/>
  <c r="S3821" i="6"/>
  <c r="S3820" i="6"/>
  <c r="S3819" i="6"/>
  <c r="S3818" i="6"/>
  <c r="S3817" i="6"/>
  <c r="S3816" i="6"/>
  <c r="S3815" i="6"/>
  <c r="S3814" i="6"/>
  <c r="S3813" i="6"/>
  <c r="S3812" i="6"/>
  <c r="S3811" i="6"/>
  <c r="S3810" i="6"/>
  <c r="S3809" i="6"/>
  <c r="S3808" i="6"/>
  <c r="S3807" i="6"/>
  <c r="S3806" i="6"/>
  <c r="S3805" i="6"/>
  <c r="S3804" i="6"/>
  <c r="S3803" i="6"/>
  <c r="S3802" i="6"/>
  <c r="S3801" i="6"/>
  <c r="S3800" i="6"/>
  <c r="S3799" i="6"/>
  <c r="S3798" i="6"/>
  <c r="S3797" i="6"/>
  <c r="S3796" i="6"/>
  <c r="S3795" i="6"/>
  <c r="S3794" i="6"/>
  <c r="S3793" i="6"/>
  <c r="S3792" i="6"/>
  <c r="S3791" i="6"/>
  <c r="S3790" i="6"/>
  <c r="S3789" i="6"/>
  <c r="S3788" i="6"/>
  <c r="S3787" i="6"/>
  <c r="S3786" i="6"/>
  <c r="S3785" i="6"/>
  <c r="S3784" i="6"/>
  <c r="S3783" i="6"/>
  <c r="S3782" i="6"/>
  <c r="S3781" i="6"/>
  <c r="S3780" i="6"/>
  <c r="S3779" i="6"/>
  <c r="S3778" i="6"/>
  <c r="S3777" i="6"/>
  <c r="S3776" i="6"/>
  <c r="S3775" i="6"/>
  <c r="S3774" i="6"/>
  <c r="S3773" i="6"/>
  <c r="S3772" i="6"/>
  <c r="S3771" i="6"/>
  <c r="S3770" i="6"/>
  <c r="S3769" i="6"/>
  <c r="S3768" i="6"/>
  <c r="S3767" i="6"/>
  <c r="S3766" i="6"/>
  <c r="S3765" i="6"/>
  <c r="S3764" i="6"/>
  <c r="S3763" i="6"/>
  <c r="S3762" i="6"/>
  <c r="S3761" i="6"/>
  <c r="S3760" i="6"/>
  <c r="S3759" i="6"/>
  <c r="S3758" i="6"/>
  <c r="S3757" i="6"/>
  <c r="S3756" i="6"/>
  <c r="S3755" i="6"/>
  <c r="S3754" i="6"/>
  <c r="S3753" i="6"/>
  <c r="S3752" i="6"/>
  <c r="S3751" i="6"/>
  <c r="S3750" i="6"/>
  <c r="S3749" i="6"/>
  <c r="S3748" i="6"/>
  <c r="S3747" i="6"/>
  <c r="S3746" i="6"/>
  <c r="S3745" i="6"/>
  <c r="S3744" i="6"/>
  <c r="S3743" i="6"/>
  <c r="S3742" i="6"/>
  <c r="S3741" i="6"/>
  <c r="S3740" i="6"/>
  <c r="S3739" i="6"/>
  <c r="S3738" i="6"/>
  <c r="S3737" i="6"/>
  <c r="S3736" i="6"/>
  <c r="S3735" i="6"/>
  <c r="S3734" i="6"/>
  <c r="S3733" i="6"/>
  <c r="S3732" i="6"/>
  <c r="S3731" i="6"/>
  <c r="S3730" i="6"/>
  <c r="S3729" i="6"/>
  <c r="S3728" i="6"/>
  <c r="S3727" i="6"/>
  <c r="S3726" i="6"/>
  <c r="S3725" i="6"/>
  <c r="S3724" i="6"/>
  <c r="S3723" i="6"/>
  <c r="S3722" i="6"/>
  <c r="S3721" i="6"/>
  <c r="S3720" i="6"/>
  <c r="S3719" i="6"/>
  <c r="S3718" i="6"/>
  <c r="S3717" i="6"/>
  <c r="S3716" i="6"/>
  <c r="S3715" i="6"/>
  <c r="S3714" i="6"/>
  <c r="S3713" i="6"/>
  <c r="S3712" i="6"/>
  <c r="S3711" i="6"/>
  <c r="S3710" i="6"/>
  <c r="S3709" i="6"/>
  <c r="S3708" i="6"/>
  <c r="S3707" i="6"/>
  <c r="S3706" i="6"/>
  <c r="S3705" i="6"/>
  <c r="S3704" i="6"/>
  <c r="S3703" i="6"/>
  <c r="S3702" i="6"/>
  <c r="S3701" i="6"/>
  <c r="S3700" i="6"/>
  <c r="S3699" i="6"/>
  <c r="S3698" i="6"/>
  <c r="S3697" i="6"/>
  <c r="S3696" i="6"/>
  <c r="S3695" i="6"/>
  <c r="S3694" i="6"/>
  <c r="S3693" i="6"/>
  <c r="S3692" i="6"/>
  <c r="S3691" i="6"/>
  <c r="S3690" i="6"/>
  <c r="S3689" i="6"/>
  <c r="S3688" i="6"/>
  <c r="S3687" i="6"/>
  <c r="S3686" i="6"/>
  <c r="S3685" i="6"/>
  <c r="S3684" i="6"/>
  <c r="S3683" i="6"/>
  <c r="S3682" i="6"/>
  <c r="S3681" i="6"/>
  <c r="S3680" i="6"/>
  <c r="S3679" i="6"/>
  <c r="S3678" i="6"/>
  <c r="S3677" i="6"/>
  <c r="S3676" i="6"/>
  <c r="S3675" i="6"/>
  <c r="S3674" i="6"/>
  <c r="S3673" i="6"/>
  <c r="S3672" i="6"/>
  <c r="S3671" i="6"/>
  <c r="S3670" i="6"/>
  <c r="S3669" i="6"/>
  <c r="S3668" i="6"/>
  <c r="S3667" i="6"/>
  <c r="S3666" i="6"/>
  <c r="S3665" i="6"/>
  <c r="S3664" i="6"/>
  <c r="S3663" i="6"/>
  <c r="S3662" i="6"/>
  <c r="S3661" i="6"/>
  <c r="S3660" i="6"/>
  <c r="S3659" i="6"/>
  <c r="S3658" i="6"/>
  <c r="S3657" i="6"/>
  <c r="S3656" i="6"/>
  <c r="S3655" i="6"/>
  <c r="S3654" i="6"/>
  <c r="S3653" i="6"/>
  <c r="S3652" i="6"/>
  <c r="S3651" i="6"/>
  <c r="S3650" i="6"/>
  <c r="S3649" i="6"/>
  <c r="S3648" i="6"/>
  <c r="S3647" i="6"/>
  <c r="S3646" i="6"/>
  <c r="S3645" i="6"/>
  <c r="S3644" i="6"/>
  <c r="S3643" i="6"/>
  <c r="S3642" i="6"/>
  <c r="S3641" i="6"/>
  <c r="S3640" i="6"/>
  <c r="S3639" i="6"/>
  <c r="S3638" i="6"/>
  <c r="S3637" i="6"/>
  <c r="S3636" i="6"/>
  <c r="S3635" i="6"/>
  <c r="S3634" i="6"/>
  <c r="S3633" i="6"/>
  <c r="S3632" i="6"/>
  <c r="S3631" i="6"/>
  <c r="S3630" i="6"/>
  <c r="S3629" i="6"/>
  <c r="S3628" i="6"/>
  <c r="S3627" i="6"/>
  <c r="S3626" i="6"/>
  <c r="S3625" i="6"/>
  <c r="S3624" i="6"/>
  <c r="S3623" i="6"/>
  <c r="S3622" i="6"/>
  <c r="S3621" i="6"/>
  <c r="S3620" i="6"/>
  <c r="S3619" i="6"/>
  <c r="S3618" i="6"/>
  <c r="S3617" i="6"/>
  <c r="S3616" i="6"/>
  <c r="S3615" i="6"/>
  <c r="S3614" i="6"/>
  <c r="S3613" i="6"/>
  <c r="S3612" i="6"/>
  <c r="S3611" i="6"/>
  <c r="S3610" i="6"/>
  <c r="S3609" i="6"/>
  <c r="S3608" i="6"/>
  <c r="S3607" i="6"/>
  <c r="S3606" i="6"/>
  <c r="S3605" i="6"/>
  <c r="S3604" i="6"/>
  <c r="S3603" i="6"/>
  <c r="S3602" i="6"/>
  <c r="S3601" i="6"/>
  <c r="S3600" i="6"/>
  <c r="S3599" i="6"/>
  <c r="S3598" i="6"/>
  <c r="S3597" i="6"/>
  <c r="S3596" i="6"/>
  <c r="S3595" i="6"/>
  <c r="S3594" i="6"/>
  <c r="S3593" i="6"/>
  <c r="S3592" i="6"/>
  <c r="S3591" i="6"/>
  <c r="S3590" i="6"/>
  <c r="S3589" i="6"/>
  <c r="S3588" i="6"/>
  <c r="S3587" i="6"/>
  <c r="S3586" i="6"/>
  <c r="S3585" i="6"/>
  <c r="S3584" i="6"/>
  <c r="S3583" i="6"/>
  <c r="S3582" i="6"/>
  <c r="S3581" i="6"/>
  <c r="S3580" i="6"/>
  <c r="S3579" i="6"/>
  <c r="S3578" i="6"/>
  <c r="S3577" i="6"/>
  <c r="S3576" i="6"/>
  <c r="S3575" i="6"/>
  <c r="S3574" i="6"/>
  <c r="S3573" i="6"/>
  <c r="S3572" i="6"/>
  <c r="S3571" i="6"/>
  <c r="S3570" i="6"/>
  <c r="S3569" i="6"/>
  <c r="S3568" i="6"/>
  <c r="S3567" i="6"/>
  <c r="S3566" i="6"/>
  <c r="S3565" i="6"/>
  <c r="S3564" i="6"/>
  <c r="S3563" i="6"/>
  <c r="S3562" i="6"/>
  <c r="S3561" i="6"/>
  <c r="S3560" i="6"/>
  <c r="S3559" i="6"/>
  <c r="S3558" i="6"/>
  <c r="S3557" i="6"/>
  <c r="S3556" i="6"/>
  <c r="S3555" i="6"/>
  <c r="S3554" i="6"/>
  <c r="S3553" i="6"/>
  <c r="S3552" i="6"/>
  <c r="S3551" i="6"/>
  <c r="S3550" i="6"/>
  <c r="S3549" i="6"/>
  <c r="S3548" i="6"/>
  <c r="S3547" i="6"/>
  <c r="S3546" i="6"/>
  <c r="S3545" i="6"/>
  <c r="S3544" i="6"/>
  <c r="S3543" i="6"/>
  <c r="S3542" i="6"/>
  <c r="S3541" i="6"/>
  <c r="S3540" i="6"/>
  <c r="S3539" i="6"/>
  <c r="S3538" i="6"/>
  <c r="S3537" i="6"/>
  <c r="S3536" i="6"/>
  <c r="S3535" i="6"/>
  <c r="S3534" i="6"/>
  <c r="S3533" i="6"/>
  <c r="S3532" i="6"/>
  <c r="S3531" i="6"/>
  <c r="S3530" i="6"/>
  <c r="S3529" i="6"/>
  <c r="S3528" i="6"/>
  <c r="S3527" i="6"/>
  <c r="S3526" i="6"/>
  <c r="S3525" i="6"/>
  <c r="S3524" i="6"/>
  <c r="S3523" i="6"/>
  <c r="S3522" i="6"/>
  <c r="S3521" i="6"/>
  <c r="S3520" i="6"/>
  <c r="S3519" i="6"/>
  <c r="S3518" i="6"/>
  <c r="S3517" i="6"/>
  <c r="S3516" i="6"/>
  <c r="S3515" i="6"/>
  <c r="S3514" i="6"/>
  <c r="S3513" i="6"/>
  <c r="S3512" i="6"/>
  <c r="S3511" i="6"/>
  <c r="S3510" i="6"/>
  <c r="S3509" i="6"/>
  <c r="S3508" i="6"/>
  <c r="S3507" i="6"/>
  <c r="S3506" i="6"/>
  <c r="S3505" i="6"/>
  <c r="S3504" i="6"/>
  <c r="S3503" i="6"/>
  <c r="S3502" i="6"/>
  <c r="S3501" i="6"/>
  <c r="S3500" i="6"/>
  <c r="S3499" i="6"/>
  <c r="S3498" i="6"/>
  <c r="S3497" i="6"/>
  <c r="S3496" i="6"/>
  <c r="S3495" i="6"/>
  <c r="S3494" i="6"/>
  <c r="S3493" i="6"/>
  <c r="S3492" i="6"/>
  <c r="S3491" i="6"/>
  <c r="S3490" i="6"/>
  <c r="S3489" i="6"/>
  <c r="S3488" i="6"/>
  <c r="S3487" i="6"/>
  <c r="S3486" i="6"/>
  <c r="S3485" i="6"/>
  <c r="S3484" i="6"/>
  <c r="S3483" i="6"/>
  <c r="S3482" i="6"/>
  <c r="S3481" i="6"/>
  <c r="S3480" i="6"/>
  <c r="S3479" i="6"/>
  <c r="S3478" i="6"/>
  <c r="S3477" i="6"/>
  <c r="S3476" i="6"/>
  <c r="S3475" i="6"/>
  <c r="S3474" i="6"/>
  <c r="S3473" i="6"/>
  <c r="S3472" i="6"/>
  <c r="S3471" i="6"/>
  <c r="S3470" i="6"/>
  <c r="S3469" i="6"/>
  <c r="S3468" i="6"/>
  <c r="S3467" i="6"/>
  <c r="S3466" i="6"/>
  <c r="S3465" i="6"/>
  <c r="S3464" i="6"/>
  <c r="S3463" i="6"/>
  <c r="S3462" i="6"/>
  <c r="S3461" i="6"/>
  <c r="S3460" i="6"/>
  <c r="S3459" i="6"/>
  <c r="S3458" i="6"/>
  <c r="S3457" i="6"/>
  <c r="S3456" i="6"/>
  <c r="S3455" i="6"/>
  <c r="S3454" i="6"/>
  <c r="S3453" i="6"/>
  <c r="S3452" i="6"/>
  <c r="S3451" i="6"/>
  <c r="S3450" i="6"/>
  <c r="S3449" i="6"/>
  <c r="S3448" i="6"/>
  <c r="S3447" i="6"/>
  <c r="S3446" i="6"/>
  <c r="S3445" i="6"/>
  <c r="S3444" i="6"/>
  <c r="S3443" i="6"/>
  <c r="S3442" i="6"/>
  <c r="S3441" i="6"/>
  <c r="S3440" i="6"/>
  <c r="S3439" i="6"/>
  <c r="S3438" i="6"/>
  <c r="S3437" i="6"/>
  <c r="S3436" i="6"/>
  <c r="S3435" i="6"/>
  <c r="S3434" i="6"/>
  <c r="S3433" i="6"/>
  <c r="S3432" i="6"/>
  <c r="S3431" i="6"/>
  <c r="S3430" i="6"/>
  <c r="S3429" i="6"/>
  <c r="S3428" i="6"/>
  <c r="S3427" i="6"/>
  <c r="S3426" i="6"/>
  <c r="S3425" i="6"/>
  <c r="S3424" i="6"/>
  <c r="S3423" i="6"/>
  <c r="S3422" i="6"/>
  <c r="S3421" i="6"/>
  <c r="S3420" i="6"/>
  <c r="S3419" i="6"/>
  <c r="S3418" i="6"/>
  <c r="S3417" i="6"/>
  <c r="S3416" i="6"/>
  <c r="S3415" i="6"/>
  <c r="S3414" i="6"/>
  <c r="S3413" i="6"/>
  <c r="S3412" i="6"/>
  <c r="S3411" i="6"/>
  <c r="S3410" i="6"/>
  <c r="S3409" i="6"/>
  <c r="S3408" i="6"/>
  <c r="S3407" i="6"/>
  <c r="S3406" i="6"/>
  <c r="S3405" i="6"/>
  <c r="S3404" i="6"/>
  <c r="S3403" i="6"/>
  <c r="S3402" i="6"/>
  <c r="S3401" i="6"/>
  <c r="S3400" i="6"/>
  <c r="S3399" i="6"/>
  <c r="S3398" i="6"/>
  <c r="S3397" i="6"/>
  <c r="S3396" i="6"/>
  <c r="S3395" i="6"/>
  <c r="S3394" i="6"/>
  <c r="S3393" i="6"/>
  <c r="S3392" i="6"/>
  <c r="S3391" i="6"/>
  <c r="S3390" i="6"/>
  <c r="S3389" i="6"/>
  <c r="S3388" i="6"/>
  <c r="S3387" i="6"/>
  <c r="S3386" i="6"/>
  <c r="S3385" i="6"/>
  <c r="S3384" i="6"/>
  <c r="S3383" i="6"/>
  <c r="S3382" i="6"/>
  <c r="S3381" i="6"/>
  <c r="S3380" i="6"/>
  <c r="S3379" i="6"/>
  <c r="S3378" i="6"/>
  <c r="S3377" i="6"/>
  <c r="S3376" i="6"/>
  <c r="S3375" i="6"/>
  <c r="S3374" i="6"/>
  <c r="S3373" i="6"/>
  <c r="S3372" i="6"/>
  <c r="S3371" i="6"/>
  <c r="S3370" i="6"/>
  <c r="S3369" i="6"/>
  <c r="S3368" i="6"/>
  <c r="S3367" i="6"/>
  <c r="S3366" i="6"/>
  <c r="S3365" i="6"/>
  <c r="S3364" i="6"/>
  <c r="S3363" i="6"/>
  <c r="S3362" i="6"/>
  <c r="S3361" i="6"/>
  <c r="S3360" i="6"/>
  <c r="S3359" i="6"/>
  <c r="S3358" i="6"/>
  <c r="S3357" i="6"/>
  <c r="S3356" i="6"/>
  <c r="S3355" i="6"/>
  <c r="S3354" i="6"/>
  <c r="S3353" i="6"/>
  <c r="S3352" i="6"/>
  <c r="S3351" i="6"/>
  <c r="S3350" i="6"/>
  <c r="S3349" i="6"/>
  <c r="S3348" i="6"/>
  <c r="S3347" i="6"/>
  <c r="S3346" i="6"/>
  <c r="S3345" i="6"/>
  <c r="S3344" i="6"/>
  <c r="S3343" i="6"/>
  <c r="S3342" i="6"/>
  <c r="S3341" i="6"/>
  <c r="S3340" i="6"/>
  <c r="S3339" i="6"/>
  <c r="S3338" i="6"/>
  <c r="S3337" i="6"/>
  <c r="S3336" i="6"/>
  <c r="S3335" i="6"/>
  <c r="S3334" i="6"/>
  <c r="S3333" i="6"/>
  <c r="S3332" i="6"/>
  <c r="S3331" i="6"/>
  <c r="S3330" i="6"/>
  <c r="S3329" i="6"/>
  <c r="S3328" i="6"/>
  <c r="S3327" i="6"/>
  <c r="S3326" i="6"/>
  <c r="S3325" i="6"/>
  <c r="S3324" i="6"/>
  <c r="S3323" i="6"/>
  <c r="S3322" i="6"/>
  <c r="S3321" i="6"/>
  <c r="S3320" i="6"/>
  <c r="S3319" i="6"/>
  <c r="S3318" i="6"/>
  <c r="S3317" i="6"/>
  <c r="S3316" i="6"/>
  <c r="S3315" i="6"/>
  <c r="S3314" i="6"/>
  <c r="S3313" i="6"/>
  <c r="S3312" i="6"/>
  <c r="S3311" i="6"/>
  <c r="S3310" i="6"/>
  <c r="S3309" i="6"/>
  <c r="S3308" i="6"/>
  <c r="S3307" i="6"/>
  <c r="S3306" i="6"/>
  <c r="S3305" i="6"/>
  <c r="S3304" i="6"/>
  <c r="S3303" i="6"/>
  <c r="S3302" i="6"/>
  <c r="S3301" i="6"/>
  <c r="S3300" i="6"/>
  <c r="S3299" i="6"/>
  <c r="S3298" i="6"/>
  <c r="S3297" i="6"/>
  <c r="S3296" i="6"/>
  <c r="S3295" i="6"/>
  <c r="S3294" i="6"/>
  <c r="S3293" i="6"/>
  <c r="S3292" i="6"/>
  <c r="S3291" i="6"/>
  <c r="S3290" i="6"/>
  <c r="S3289" i="6"/>
  <c r="S3288" i="6"/>
  <c r="S3287" i="6"/>
  <c r="S3286" i="6"/>
  <c r="S3285" i="6"/>
  <c r="S3284" i="6"/>
  <c r="S3283" i="6"/>
  <c r="S3282" i="6"/>
  <c r="S3281" i="6"/>
  <c r="S3280" i="6"/>
  <c r="S3279" i="6"/>
  <c r="S3278" i="6"/>
  <c r="S3277" i="6"/>
  <c r="S3276" i="6"/>
  <c r="S3275" i="6"/>
  <c r="S3274" i="6"/>
  <c r="S3273" i="6"/>
  <c r="S3272" i="6"/>
  <c r="S3271" i="6"/>
  <c r="S3270" i="6"/>
  <c r="S3269" i="6"/>
  <c r="S3268" i="6"/>
  <c r="S3267" i="6"/>
  <c r="S3266" i="6"/>
  <c r="S3265" i="6"/>
  <c r="S3264" i="6"/>
  <c r="S3263" i="6"/>
  <c r="S3262" i="6"/>
  <c r="S3261" i="6"/>
  <c r="S3260" i="6"/>
  <c r="S3259" i="6"/>
  <c r="S3258" i="6"/>
  <c r="S3257" i="6"/>
  <c r="S3256" i="6"/>
  <c r="S3255" i="6"/>
  <c r="S3254" i="6"/>
  <c r="S3253" i="6"/>
  <c r="S3252" i="6"/>
  <c r="S3251" i="6"/>
  <c r="S3250" i="6"/>
  <c r="S3249" i="6"/>
  <c r="S3248" i="6"/>
  <c r="S3247" i="6"/>
  <c r="S3246" i="6"/>
  <c r="S3245" i="6"/>
  <c r="S3244" i="6"/>
  <c r="S3243" i="6"/>
  <c r="S3242" i="6"/>
  <c r="S3241" i="6"/>
  <c r="S3240" i="6"/>
  <c r="S3239" i="6"/>
  <c r="S3238" i="6"/>
  <c r="S3237" i="6"/>
  <c r="S3236" i="6"/>
  <c r="S3235" i="6"/>
  <c r="S3234" i="6"/>
  <c r="S3233" i="6"/>
  <c r="S3232" i="6"/>
  <c r="S3231" i="6"/>
  <c r="S3230" i="6"/>
  <c r="S3229" i="6"/>
  <c r="S3228" i="6"/>
  <c r="S3227" i="6"/>
  <c r="S3226" i="6"/>
  <c r="S3225" i="6"/>
  <c r="S3224" i="6"/>
  <c r="S3223" i="6"/>
  <c r="S3222" i="6"/>
  <c r="S3221" i="6"/>
  <c r="S3220" i="6"/>
  <c r="S3219" i="6"/>
  <c r="S3218" i="6"/>
  <c r="S3217" i="6"/>
  <c r="S3216" i="6"/>
  <c r="S3215" i="6"/>
  <c r="S3214" i="6"/>
  <c r="S3213" i="6"/>
  <c r="S3212" i="6"/>
  <c r="S3211" i="6"/>
  <c r="S3210" i="6"/>
  <c r="S3209" i="6"/>
  <c r="S3208" i="6"/>
  <c r="S3207" i="6"/>
  <c r="S3206" i="6"/>
  <c r="S3205" i="6"/>
  <c r="S3204" i="6"/>
  <c r="S3203" i="6"/>
  <c r="S3202" i="6"/>
  <c r="S3201" i="6"/>
  <c r="S3200" i="6"/>
  <c r="S3199" i="6"/>
  <c r="S3198" i="6"/>
  <c r="S3197" i="6"/>
  <c r="S3196" i="6"/>
  <c r="S3195" i="6"/>
  <c r="S3194" i="6"/>
  <c r="S3193" i="6"/>
  <c r="S3192" i="6"/>
  <c r="S3191" i="6"/>
  <c r="S3190" i="6"/>
  <c r="S3189" i="6"/>
  <c r="S3188" i="6"/>
  <c r="S3187" i="6"/>
  <c r="S3186" i="6"/>
  <c r="S3185" i="6"/>
  <c r="S3184" i="6"/>
  <c r="S3183" i="6"/>
  <c r="S3182" i="6"/>
  <c r="S3181" i="6"/>
  <c r="S3180" i="6"/>
  <c r="S3179" i="6"/>
  <c r="S3178" i="6"/>
  <c r="S3177" i="6"/>
  <c r="S3176" i="6"/>
  <c r="S3175" i="6"/>
  <c r="S3174" i="6"/>
  <c r="S3173" i="6"/>
  <c r="S3172" i="6"/>
  <c r="S3171" i="6"/>
  <c r="S3170" i="6"/>
  <c r="S3169" i="6"/>
  <c r="S3168" i="6"/>
  <c r="S3167" i="6"/>
  <c r="S3166" i="6"/>
  <c r="S3165" i="6"/>
  <c r="S3164" i="6"/>
  <c r="S3163" i="6"/>
  <c r="S3162" i="6"/>
  <c r="S3161" i="6"/>
  <c r="S3160" i="6"/>
  <c r="S3159" i="6"/>
  <c r="S3158" i="6"/>
  <c r="S3157" i="6"/>
  <c r="S3156" i="6"/>
  <c r="S3155" i="6"/>
  <c r="S3154" i="6"/>
  <c r="S3153" i="6"/>
  <c r="S3152" i="6"/>
  <c r="S3151" i="6"/>
  <c r="S3150" i="6"/>
  <c r="S3149" i="6"/>
  <c r="S3148" i="6"/>
  <c r="S3147" i="6"/>
  <c r="S3146" i="6"/>
  <c r="S3145" i="6"/>
  <c r="S3144" i="6"/>
  <c r="S3143" i="6"/>
  <c r="S3142" i="6"/>
  <c r="S3141" i="6"/>
  <c r="S3140" i="6"/>
  <c r="S3139" i="6"/>
  <c r="S3138" i="6"/>
  <c r="S3137" i="6"/>
  <c r="S3136" i="6"/>
  <c r="S3135" i="6"/>
  <c r="S3134" i="6"/>
  <c r="S3133" i="6"/>
  <c r="S3132" i="6"/>
  <c r="S3131" i="6"/>
  <c r="S3130" i="6"/>
  <c r="S3129" i="6"/>
  <c r="S3128" i="6"/>
  <c r="S3127" i="6"/>
  <c r="S3126" i="6"/>
  <c r="S3125" i="6"/>
  <c r="S3124" i="6"/>
  <c r="S3123" i="6"/>
  <c r="S3122" i="6"/>
  <c r="S3121" i="6"/>
  <c r="S3120" i="6"/>
  <c r="S3119" i="6"/>
  <c r="S3118" i="6"/>
  <c r="S3117" i="6"/>
  <c r="S3116" i="6"/>
  <c r="S3115" i="6"/>
  <c r="S3114" i="6"/>
  <c r="S3113" i="6"/>
  <c r="S3112" i="6"/>
  <c r="S3111" i="6"/>
  <c r="S3110" i="6"/>
  <c r="S3109" i="6"/>
  <c r="S3108" i="6"/>
  <c r="S3107" i="6"/>
  <c r="S3106" i="6"/>
  <c r="S3105" i="6"/>
  <c r="S3104" i="6"/>
  <c r="S3103" i="6"/>
  <c r="S3102" i="6"/>
  <c r="S3101" i="6"/>
  <c r="S3100" i="6"/>
  <c r="S3099" i="6"/>
  <c r="S3098" i="6"/>
  <c r="S3097" i="6"/>
  <c r="S3096" i="6"/>
  <c r="S3095" i="6"/>
  <c r="S3094" i="6"/>
  <c r="S3093" i="6"/>
  <c r="S3092" i="6"/>
  <c r="S3091" i="6"/>
  <c r="S3090" i="6"/>
  <c r="S3089" i="6"/>
  <c r="S3088" i="6"/>
  <c r="S3087" i="6"/>
  <c r="S3086" i="6"/>
  <c r="S3085" i="6"/>
  <c r="S3084" i="6"/>
  <c r="S3083" i="6"/>
  <c r="S3082" i="6"/>
  <c r="S3081" i="6"/>
  <c r="S3080" i="6"/>
  <c r="S3079" i="6"/>
  <c r="S3078" i="6"/>
  <c r="S3077" i="6"/>
  <c r="S3076" i="6"/>
  <c r="S3075" i="6"/>
  <c r="S3074" i="6"/>
  <c r="S3073" i="6"/>
  <c r="S3072" i="6"/>
  <c r="S3071" i="6"/>
  <c r="S3070" i="6"/>
  <c r="S3069" i="6"/>
  <c r="S3068" i="6"/>
  <c r="S3067" i="6"/>
  <c r="S3066" i="6"/>
  <c r="S3065" i="6"/>
  <c r="S3064" i="6"/>
  <c r="S3063" i="6"/>
  <c r="S3062" i="6"/>
  <c r="S3061" i="6"/>
  <c r="S3060" i="6"/>
  <c r="S3059" i="6"/>
  <c r="S3058" i="6"/>
  <c r="S3057" i="6"/>
  <c r="S3056" i="6"/>
  <c r="S3055" i="6"/>
  <c r="S3054" i="6"/>
  <c r="S3053" i="6"/>
  <c r="S3052" i="6"/>
  <c r="S3051" i="6"/>
  <c r="S3050" i="6"/>
  <c r="S3049" i="6"/>
  <c r="S3048" i="6"/>
  <c r="S3047" i="6"/>
  <c r="S3046" i="6"/>
  <c r="S3045" i="6"/>
  <c r="S3044" i="6"/>
  <c r="S3043" i="6"/>
  <c r="S3042" i="6"/>
  <c r="S3041" i="6"/>
  <c r="S3040" i="6"/>
  <c r="S3039" i="6"/>
  <c r="S3038" i="6"/>
  <c r="S3037" i="6"/>
  <c r="S3036" i="6"/>
  <c r="S3035" i="6"/>
  <c r="S3034" i="6"/>
  <c r="S3033" i="6"/>
  <c r="S3032" i="6"/>
  <c r="S3031" i="6"/>
  <c r="S3030" i="6"/>
  <c r="S3029" i="6"/>
  <c r="S3028" i="6"/>
  <c r="S3027" i="6"/>
  <c r="S3026" i="6"/>
  <c r="S3025" i="6"/>
  <c r="S3024" i="6"/>
  <c r="S3023" i="6"/>
  <c r="S3022" i="6"/>
  <c r="S3021" i="6"/>
  <c r="S3020" i="6"/>
  <c r="S3019" i="6"/>
  <c r="S3018" i="6"/>
  <c r="S3017" i="6"/>
  <c r="S3016" i="6"/>
  <c r="S3015" i="6"/>
  <c r="S3014" i="6"/>
  <c r="S3013" i="6"/>
  <c r="S3012" i="6"/>
  <c r="S3011" i="6"/>
  <c r="S3010" i="6"/>
  <c r="S3009" i="6"/>
  <c r="S3008" i="6"/>
  <c r="S3007" i="6"/>
  <c r="S3006" i="6"/>
  <c r="S3005" i="6"/>
  <c r="S3004" i="6"/>
  <c r="S3003" i="6"/>
  <c r="S3002" i="6"/>
  <c r="S3001" i="6"/>
  <c r="S3000" i="6"/>
  <c r="S2999" i="6"/>
  <c r="S2998" i="6"/>
  <c r="S2997" i="6"/>
  <c r="S2996" i="6"/>
  <c r="S2995" i="6"/>
  <c r="S2994" i="6"/>
  <c r="S2993" i="6"/>
  <c r="S2992" i="6"/>
  <c r="S2991" i="6"/>
  <c r="S2990" i="6"/>
  <c r="S2989" i="6"/>
  <c r="S2988" i="6"/>
  <c r="S2987" i="6"/>
  <c r="S2986" i="6"/>
  <c r="S2985" i="6"/>
  <c r="S2984" i="6"/>
  <c r="S2983" i="6"/>
  <c r="S2982" i="6"/>
  <c r="S2981" i="6"/>
  <c r="S2980" i="6"/>
  <c r="S2979" i="6"/>
  <c r="S2978" i="6"/>
  <c r="S2977" i="6"/>
  <c r="S2976" i="6"/>
  <c r="S2975" i="6"/>
  <c r="S2974" i="6"/>
  <c r="S2973" i="6"/>
  <c r="S2972" i="6"/>
  <c r="S2971" i="6"/>
  <c r="S2970" i="6"/>
  <c r="S2969" i="6"/>
  <c r="S2968" i="6"/>
  <c r="S2967" i="6"/>
  <c r="S2966" i="6"/>
  <c r="S2965" i="6"/>
  <c r="S2964" i="6"/>
  <c r="S2963" i="6"/>
  <c r="S2962" i="6"/>
  <c r="S2961" i="6"/>
  <c r="S2960" i="6"/>
  <c r="S2959" i="6"/>
  <c r="S2958" i="6"/>
  <c r="S2957" i="6"/>
  <c r="S2956" i="6"/>
  <c r="S2955" i="6"/>
  <c r="S2954" i="6"/>
  <c r="S2953" i="6"/>
  <c r="S2952" i="6"/>
  <c r="S2951" i="6"/>
  <c r="S2950" i="6"/>
  <c r="S2949" i="6"/>
  <c r="S2948" i="6"/>
  <c r="S2947" i="6"/>
  <c r="S2946" i="6"/>
  <c r="S2945" i="6"/>
  <c r="S2944" i="6"/>
  <c r="S2943" i="6"/>
  <c r="S2942" i="6"/>
  <c r="S2941" i="6"/>
  <c r="S2940" i="6"/>
  <c r="S2939" i="6"/>
  <c r="S2938" i="6"/>
  <c r="S2937" i="6"/>
  <c r="S2936" i="6"/>
  <c r="S2935" i="6"/>
  <c r="S2934" i="6"/>
  <c r="S2933" i="6"/>
  <c r="S2932" i="6"/>
  <c r="S2931" i="6"/>
  <c r="S2930" i="6"/>
  <c r="S2929" i="6"/>
  <c r="S2928" i="6"/>
  <c r="S2927" i="6"/>
  <c r="S2926" i="6"/>
  <c r="S2925" i="6"/>
  <c r="S2924" i="6"/>
  <c r="S2923" i="6"/>
  <c r="S2922" i="6"/>
  <c r="S2921" i="6"/>
  <c r="S2920" i="6"/>
  <c r="S2919" i="6"/>
  <c r="S2918" i="6"/>
  <c r="S2917" i="6"/>
  <c r="S2916" i="6"/>
  <c r="S2915" i="6"/>
  <c r="S2914" i="6"/>
  <c r="S2913" i="6"/>
  <c r="S2912" i="6"/>
  <c r="S2911" i="6"/>
  <c r="S2910" i="6"/>
  <c r="S2909" i="6"/>
  <c r="S2908" i="6"/>
  <c r="S2907" i="6"/>
  <c r="S2906" i="6"/>
  <c r="S2905" i="6"/>
  <c r="S2904" i="6"/>
  <c r="S2903" i="6"/>
  <c r="S2902" i="6"/>
  <c r="S2901" i="6"/>
  <c r="S2900" i="6"/>
  <c r="S2899" i="6"/>
  <c r="S2898" i="6"/>
  <c r="S2897" i="6"/>
  <c r="S2896" i="6"/>
  <c r="S2895" i="6"/>
  <c r="S2894" i="6"/>
  <c r="S2893" i="6"/>
  <c r="S2892" i="6"/>
  <c r="S2891" i="6"/>
  <c r="S2890" i="6"/>
  <c r="S2889" i="6"/>
  <c r="S2888" i="6"/>
  <c r="S2887" i="6"/>
  <c r="S2886" i="6"/>
  <c r="S2885" i="6"/>
  <c r="S2884" i="6"/>
  <c r="S2883" i="6"/>
  <c r="S2882" i="6"/>
  <c r="S2881" i="6"/>
  <c r="S2880" i="6"/>
  <c r="S2879" i="6"/>
  <c r="S2878" i="6"/>
  <c r="S2877" i="6"/>
  <c r="S2876" i="6"/>
  <c r="S2875" i="6"/>
  <c r="S2874" i="6"/>
  <c r="S2873" i="6"/>
  <c r="S2872" i="6"/>
  <c r="S2871" i="6"/>
  <c r="S2870" i="6"/>
  <c r="S2869" i="6"/>
  <c r="S2868" i="6"/>
  <c r="S2867" i="6"/>
  <c r="S2866" i="6"/>
  <c r="S2865" i="6"/>
  <c r="S2864" i="6"/>
  <c r="S2863" i="6"/>
  <c r="S2862" i="6"/>
  <c r="S2861" i="6"/>
  <c r="S2860" i="6"/>
  <c r="S2859" i="6"/>
  <c r="S2858" i="6"/>
  <c r="S2857" i="6"/>
  <c r="S2856" i="6"/>
  <c r="S2855" i="6"/>
  <c r="S2854" i="6"/>
  <c r="S2853" i="6"/>
  <c r="S2852" i="6"/>
  <c r="S2851" i="6"/>
  <c r="S2850" i="6"/>
  <c r="S2849" i="6"/>
  <c r="S2848" i="6"/>
  <c r="S2847" i="6"/>
  <c r="S2846" i="6"/>
  <c r="S2845" i="6"/>
  <c r="S2844" i="6"/>
  <c r="S2843" i="6"/>
  <c r="S2842" i="6"/>
  <c r="S2841" i="6"/>
  <c r="S2840" i="6"/>
  <c r="S2839" i="6"/>
  <c r="S2838" i="6"/>
  <c r="S2837" i="6"/>
  <c r="S2836" i="6"/>
  <c r="S2835" i="6"/>
  <c r="S2834" i="6"/>
  <c r="S2833" i="6"/>
  <c r="S2832" i="6"/>
  <c r="S2831" i="6"/>
  <c r="S2830" i="6"/>
  <c r="S2829" i="6"/>
  <c r="S2828" i="6"/>
  <c r="S2827" i="6"/>
  <c r="S2826" i="6"/>
  <c r="S2825" i="6"/>
  <c r="S2824" i="6"/>
  <c r="S2823" i="6"/>
  <c r="S2822" i="6"/>
  <c r="S2821" i="6"/>
  <c r="S2820" i="6"/>
  <c r="S2819" i="6"/>
  <c r="S2818" i="6"/>
  <c r="S2817" i="6"/>
  <c r="S2816" i="6"/>
  <c r="S2815" i="6"/>
  <c r="S2814" i="6"/>
  <c r="S2813" i="6"/>
  <c r="S2812" i="6"/>
  <c r="S2811" i="6"/>
  <c r="S2810" i="6"/>
  <c r="S2809" i="6"/>
  <c r="S2808" i="6"/>
  <c r="S2807" i="6"/>
  <c r="S2806" i="6"/>
  <c r="S2805" i="6"/>
  <c r="S2804" i="6"/>
  <c r="S2803" i="6"/>
  <c r="S2802" i="6"/>
  <c r="S2801" i="6"/>
  <c r="S2800" i="6"/>
  <c r="S2799" i="6"/>
  <c r="S2798" i="6"/>
  <c r="S2797" i="6"/>
  <c r="S2796" i="6"/>
  <c r="S2795" i="6"/>
  <c r="S2794" i="6"/>
  <c r="S2793" i="6"/>
  <c r="S2792" i="6"/>
  <c r="S2791" i="6"/>
  <c r="S2790" i="6"/>
  <c r="S2789" i="6"/>
  <c r="S2788" i="6"/>
  <c r="S2787" i="6"/>
  <c r="S2786" i="6"/>
  <c r="S2785" i="6"/>
  <c r="S2784" i="6"/>
  <c r="S2783" i="6"/>
  <c r="S2782" i="6"/>
  <c r="S2781" i="6"/>
  <c r="S2780" i="6"/>
  <c r="S2779" i="6"/>
  <c r="S2778" i="6"/>
  <c r="S2777" i="6"/>
  <c r="S2776" i="6"/>
  <c r="S2775" i="6"/>
  <c r="S2774" i="6"/>
  <c r="S2773" i="6"/>
  <c r="S2772" i="6"/>
  <c r="S2771" i="6"/>
  <c r="S2770" i="6"/>
  <c r="S2769" i="6"/>
  <c r="S2768" i="6"/>
  <c r="S2767" i="6"/>
  <c r="S2766" i="6"/>
  <c r="S2765" i="6"/>
  <c r="S2764" i="6"/>
  <c r="S2763" i="6"/>
  <c r="S2762" i="6"/>
  <c r="S2761" i="6"/>
  <c r="S2760" i="6"/>
  <c r="S2759" i="6"/>
  <c r="S2758" i="6"/>
  <c r="S2757" i="6"/>
  <c r="S2756" i="6"/>
  <c r="S2755" i="6"/>
  <c r="S2754" i="6"/>
  <c r="S2753" i="6"/>
  <c r="S2752" i="6"/>
  <c r="S2751" i="6"/>
  <c r="S2750" i="6"/>
  <c r="S2749" i="6"/>
  <c r="S2748" i="6"/>
  <c r="S2747" i="6"/>
  <c r="S2746" i="6"/>
  <c r="S2745" i="6"/>
  <c r="S2744" i="6"/>
  <c r="S2743" i="6"/>
  <c r="S2742" i="6"/>
  <c r="S2741" i="6"/>
  <c r="S2740" i="6"/>
  <c r="S2739" i="6"/>
  <c r="S2738" i="6"/>
  <c r="S2737" i="6"/>
  <c r="S2736" i="6"/>
  <c r="S2735" i="6"/>
  <c r="S2734" i="6"/>
  <c r="S2733" i="6"/>
  <c r="S2732" i="6"/>
  <c r="S2731" i="6"/>
  <c r="S2730" i="6"/>
  <c r="S2729" i="6"/>
  <c r="S2728" i="6"/>
  <c r="S2727" i="6"/>
  <c r="S2726" i="6"/>
  <c r="S2725" i="6"/>
  <c r="S2724" i="6"/>
  <c r="S2723" i="6"/>
  <c r="S2722" i="6"/>
  <c r="S2721" i="6"/>
  <c r="S2720" i="6"/>
  <c r="S2719" i="6"/>
  <c r="S2718" i="6"/>
  <c r="S2717" i="6"/>
  <c r="S2716" i="6"/>
  <c r="S2715" i="6"/>
  <c r="S2714" i="6"/>
  <c r="S2713" i="6"/>
  <c r="S2712" i="6"/>
  <c r="S2711" i="6"/>
  <c r="S2710" i="6"/>
  <c r="S2709" i="6"/>
  <c r="S2708" i="6"/>
  <c r="S2707" i="6"/>
  <c r="S2706" i="6"/>
  <c r="S2705" i="6"/>
  <c r="S2704" i="6"/>
  <c r="S2703" i="6"/>
  <c r="S2702" i="6"/>
  <c r="S2701" i="6"/>
  <c r="S2700" i="6"/>
  <c r="S2699" i="6"/>
  <c r="S2698" i="6"/>
  <c r="S2697" i="6"/>
  <c r="S2696" i="6"/>
  <c r="S2695" i="6"/>
  <c r="S2694" i="6"/>
  <c r="S2693" i="6"/>
  <c r="S2692" i="6"/>
  <c r="S2691" i="6"/>
  <c r="S2690" i="6"/>
  <c r="S2689" i="6"/>
  <c r="S2688" i="6"/>
  <c r="S2687" i="6"/>
  <c r="S2686" i="6"/>
  <c r="S2685" i="6"/>
  <c r="S2684" i="6"/>
  <c r="S2683" i="6"/>
  <c r="S2682" i="6"/>
  <c r="S2681" i="6"/>
  <c r="S2680" i="6"/>
  <c r="S2679" i="6"/>
  <c r="S2678" i="6"/>
  <c r="S2677" i="6"/>
  <c r="S2676" i="6"/>
  <c r="S2675" i="6"/>
  <c r="S2674" i="6"/>
  <c r="S2673" i="6"/>
  <c r="S2672" i="6"/>
  <c r="S2671" i="6"/>
  <c r="S2670" i="6"/>
  <c r="S2669" i="6"/>
  <c r="S2668" i="6"/>
  <c r="S2667" i="6"/>
  <c r="S2666" i="6"/>
  <c r="S2665" i="6"/>
  <c r="S2664" i="6"/>
  <c r="S2663" i="6"/>
  <c r="S2662" i="6"/>
  <c r="S2661" i="6"/>
  <c r="S2660" i="6"/>
  <c r="S2659" i="6"/>
  <c r="S2658" i="6"/>
  <c r="S2657" i="6"/>
  <c r="S2656" i="6"/>
  <c r="S2655" i="6"/>
  <c r="S2654" i="6"/>
  <c r="S2653" i="6"/>
  <c r="S2652" i="6"/>
  <c r="S2651" i="6"/>
  <c r="S2650" i="6"/>
  <c r="S2649" i="6"/>
  <c r="S2648" i="6"/>
  <c r="S2647" i="6"/>
  <c r="S2646" i="6"/>
  <c r="S2645" i="6"/>
  <c r="S2644" i="6"/>
  <c r="S2643" i="6"/>
  <c r="S2642" i="6"/>
  <c r="S2641" i="6"/>
  <c r="S2640" i="6"/>
  <c r="S2639" i="6"/>
  <c r="S2638" i="6"/>
  <c r="S2637" i="6"/>
  <c r="S2636" i="6"/>
  <c r="S2635" i="6"/>
  <c r="S2634" i="6"/>
  <c r="S2633" i="6"/>
  <c r="S2632" i="6"/>
  <c r="S2631" i="6"/>
  <c r="S2630" i="6"/>
  <c r="S2629" i="6"/>
  <c r="S2628" i="6"/>
  <c r="S2627" i="6"/>
  <c r="S2626" i="6"/>
  <c r="S2625" i="6"/>
  <c r="S2624" i="6"/>
  <c r="S2623" i="6"/>
  <c r="S2622" i="6"/>
  <c r="S2621" i="6"/>
  <c r="S2620" i="6"/>
  <c r="S2619" i="6"/>
  <c r="S2618" i="6"/>
  <c r="S2617" i="6"/>
  <c r="S2616" i="6"/>
  <c r="S2615" i="6"/>
  <c r="S2614" i="6"/>
  <c r="S2613" i="6"/>
  <c r="S2612" i="6"/>
  <c r="S2611" i="6"/>
  <c r="S2610" i="6"/>
  <c r="S2609" i="6"/>
  <c r="S2608" i="6"/>
  <c r="S2607" i="6"/>
  <c r="S2606" i="6"/>
  <c r="S2605" i="6"/>
  <c r="S2604" i="6"/>
  <c r="S2603" i="6"/>
  <c r="S2602" i="6"/>
  <c r="S2601" i="6"/>
  <c r="S2600" i="6"/>
  <c r="S2599" i="6"/>
  <c r="S2598" i="6"/>
  <c r="S2597" i="6"/>
  <c r="S2596" i="6"/>
  <c r="S2595" i="6"/>
  <c r="S2594" i="6"/>
  <c r="S2593" i="6"/>
  <c r="S2592" i="6"/>
  <c r="S2591" i="6"/>
  <c r="S2590" i="6"/>
  <c r="S2589" i="6"/>
  <c r="S2588" i="6"/>
  <c r="S2587" i="6"/>
  <c r="S2586" i="6"/>
  <c r="S2585" i="6"/>
  <c r="S2584" i="6"/>
  <c r="S2583" i="6"/>
  <c r="S2582" i="6"/>
  <c r="S2581" i="6"/>
  <c r="S2580" i="6"/>
  <c r="S2579" i="6"/>
  <c r="S2578" i="6"/>
  <c r="S2577" i="6"/>
  <c r="S2576" i="6"/>
  <c r="S2575" i="6"/>
  <c r="S2574" i="6"/>
  <c r="S2573" i="6"/>
  <c r="S2572" i="6"/>
  <c r="S2571" i="6"/>
  <c r="S2570" i="6"/>
  <c r="S2569" i="6"/>
  <c r="S2568" i="6"/>
  <c r="S2567" i="6"/>
  <c r="S2566" i="6"/>
  <c r="S2565" i="6"/>
  <c r="S2564" i="6"/>
  <c r="S2563" i="6"/>
  <c r="S2562" i="6"/>
  <c r="S2561" i="6"/>
  <c r="S2560" i="6"/>
  <c r="S2559" i="6"/>
  <c r="S2558" i="6"/>
  <c r="S2557" i="6"/>
  <c r="S2556" i="6"/>
  <c r="S2555" i="6"/>
  <c r="S2554" i="6"/>
  <c r="S2553" i="6"/>
  <c r="S2552" i="6"/>
  <c r="S2551" i="6"/>
  <c r="S2550" i="6"/>
  <c r="S2549" i="6"/>
  <c r="S2548" i="6"/>
  <c r="S2547" i="6"/>
  <c r="S2546" i="6"/>
  <c r="S2545" i="6"/>
  <c r="S2544" i="6"/>
  <c r="S2543" i="6"/>
  <c r="S2542" i="6"/>
  <c r="S2541" i="6"/>
  <c r="S2540" i="6"/>
  <c r="S2539" i="6"/>
  <c r="S2538" i="6"/>
  <c r="S2537" i="6"/>
  <c r="S2536" i="6"/>
  <c r="S2535" i="6"/>
  <c r="S2534" i="6"/>
  <c r="S2533" i="6"/>
  <c r="S2532" i="6"/>
  <c r="S2531" i="6"/>
  <c r="S2530" i="6"/>
  <c r="S2529" i="6"/>
  <c r="S2528" i="6"/>
  <c r="S2527" i="6"/>
  <c r="S2526" i="6"/>
  <c r="S2525" i="6"/>
  <c r="S2524" i="6"/>
  <c r="S2523" i="6"/>
  <c r="S2522" i="6"/>
  <c r="S2521" i="6"/>
  <c r="S2520" i="6"/>
  <c r="S2519" i="6"/>
  <c r="S2518" i="6"/>
  <c r="S2517" i="6"/>
  <c r="S2516" i="6"/>
  <c r="S2515" i="6"/>
  <c r="S2514" i="6"/>
  <c r="S2513" i="6"/>
  <c r="S2512" i="6"/>
  <c r="S2511" i="6"/>
  <c r="S2510" i="6"/>
  <c r="S2509" i="6"/>
  <c r="S2508" i="6"/>
  <c r="S2507" i="6"/>
  <c r="S2506" i="6"/>
  <c r="S2505" i="6"/>
  <c r="S2504" i="6"/>
  <c r="S2503" i="6"/>
  <c r="S2502" i="6"/>
  <c r="S2501" i="6"/>
  <c r="S2500" i="6"/>
  <c r="S2499" i="6"/>
  <c r="S2498" i="6"/>
  <c r="S2497" i="6"/>
  <c r="S2496" i="6"/>
  <c r="S2495" i="6"/>
  <c r="S2494" i="6"/>
  <c r="S2493" i="6"/>
  <c r="S2492" i="6"/>
  <c r="S2491" i="6"/>
  <c r="S2490" i="6"/>
  <c r="S2489" i="6"/>
  <c r="S2488" i="6"/>
  <c r="S2487" i="6"/>
  <c r="S2486" i="6"/>
  <c r="S2485" i="6"/>
  <c r="S2484" i="6"/>
  <c r="S2483" i="6"/>
  <c r="S2482" i="6"/>
  <c r="S2481" i="6"/>
  <c r="S2480" i="6"/>
  <c r="S2479" i="6"/>
  <c r="S2478" i="6"/>
  <c r="S2477" i="6"/>
  <c r="S2476" i="6"/>
  <c r="S2475" i="6"/>
  <c r="S2474" i="6"/>
  <c r="S2473" i="6"/>
  <c r="S2472" i="6"/>
  <c r="S2471" i="6"/>
  <c r="S2470" i="6"/>
  <c r="S2469" i="6"/>
  <c r="S2468" i="6"/>
  <c r="S2467" i="6"/>
  <c r="S2466" i="6"/>
  <c r="S2465" i="6"/>
  <c r="S2464" i="6"/>
  <c r="S2463" i="6"/>
  <c r="S2462" i="6"/>
  <c r="S2461" i="6"/>
  <c r="S2460" i="6"/>
  <c r="S2459" i="6"/>
  <c r="S2458" i="6"/>
  <c r="S2457" i="6"/>
  <c r="S2456" i="6"/>
  <c r="S2455" i="6"/>
  <c r="S2454" i="6"/>
  <c r="S2453" i="6"/>
  <c r="S2452" i="6"/>
  <c r="S2451" i="6"/>
  <c r="S2450" i="6"/>
  <c r="S2449" i="6"/>
  <c r="S2448" i="6"/>
  <c r="S2447" i="6"/>
  <c r="S2446" i="6"/>
  <c r="S2445" i="6"/>
  <c r="S2444" i="6"/>
  <c r="S2443" i="6"/>
  <c r="S2442" i="6"/>
  <c r="S2441" i="6"/>
  <c r="S2440" i="6"/>
  <c r="S2439" i="6"/>
  <c r="S2438" i="6"/>
  <c r="S2437" i="6"/>
  <c r="S2436" i="6"/>
  <c r="S2435" i="6"/>
  <c r="S2434" i="6"/>
  <c r="S2433" i="6"/>
  <c r="S2432" i="6"/>
  <c r="S2431" i="6"/>
  <c r="S2430" i="6"/>
  <c r="S2429" i="6"/>
  <c r="S2428" i="6"/>
  <c r="S2427" i="6"/>
  <c r="S2426" i="6"/>
  <c r="S2425" i="6"/>
  <c r="S2424" i="6"/>
  <c r="S2423" i="6"/>
  <c r="S2422" i="6"/>
  <c r="S2421" i="6"/>
  <c r="S2420" i="6"/>
  <c r="S2419" i="6"/>
  <c r="S2418" i="6"/>
  <c r="S2417" i="6"/>
  <c r="S2416" i="6"/>
  <c r="S2415" i="6"/>
  <c r="S2414" i="6"/>
  <c r="S2413" i="6"/>
  <c r="S2412" i="6"/>
  <c r="S2411" i="6"/>
  <c r="S2410" i="6"/>
  <c r="S2409" i="6"/>
  <c r="S2408" i="6"/>
  <c r="S2407" i="6"/>
  <c r="S2406" i="6"/>
  <c r="S2405" i="6"/>
  <c r="S2404" i="6"/>
  <c r="S2403" i="6"/>
  <c r="S2402" i="6"/>
  <c r="S2401" i="6"/>
  <c r="S2400" i="6"/>
  <c r="S2399" i="6"/>
  <c r="S2398" i="6"/>
  <c r="S2397" i="6"/>
  <c r="S2396" i="6"/>
  <c r="S2395" i="6"/>
  <c r="S2394" i="6"/>
  <c r="S2393" i="6"/>
  <c r="S2392" i="6"/>
  <c r="S2391" i="6"/>
  <c r="S2390" i="6"/>
  <c r="S2389" i="6"/>
  <c r="S2388" i="6"/>
  <c r="S2387" i="6"/>
  <c r="S2386" i="6"/>
  <c r="S2385" i="6"/>
  <c r="S2384" i="6"/>
  <c r="S2383" i="6"/>
  <c r="S2382" i="6"/>
  <c r="S2381" i="6"/>
  <c r="S2380" i="6"/>
  <c r="S2379" i="6"/>
  <c r="S2378" i="6"/>
  <c r="S2377" i="6"/>
  <c r="S2376" i="6"/>
  <c r="S2375" i="6"/>
  <c r="S2374" i="6"/>
  <c r="S2373" i="6"/>
  <c r="S2372" i="6"/>
  <c r="S2371" i="6"/>
  <c r="S2370" i="6"/>
  <c r="S2369" i="6"/>
  <c r="S2368" i="6"/>
  <c r="S2367" i="6"/>
  <c r="S2366" i="6"/>
  <c r="S2365" i="6"/>
  <c r="S2364" i="6"/>
  <c r="S2363" i="6"/>
  <c r="S2362" i="6"/>
  <c r="S2361" i="6"/>
  <c r="S2360" i="6"/>
  <c r="S2359" i="6"/>
  <c r="S2358" i="6"/>
  <c r="S2357" i="6"/>
  <c r="S2356" i="6"/>
  <c r="S2355" i="6"/>
  <c r="S2354" i="6"/>
  <c r="S2353" i="6"/>
  <c r="S2352" i="6"/>
  <c r="S2351" i="6"/>
  <c r="S2350" i="6"/>
  <c r="S2349" i="6"/>
  <c r="S2348" i="6"/>
  <c r="S2347" i="6"/>
  <c r="S2346" i="6"/>
  <c r="S2345" i="6"/>
  <c r="S2344" i="6"/>
  <c r="S2343" i="6"/>
  <c r="S2342" i="6"/>
  <c r="S2341" i="6"/>
  <c r="S2340" i="6"/>
  <c r="S2339" i="6"/>
  <c r="S2338" i="6"/>
  <c r="S2337" i="6"/>
  <c r="S2336" i="6"/>
  <c r="S2335" i="6"/>
  <c r="S2334" i="6"/>
  <c r="S2333" i="6"/>
  <c r="S2332" i="6"/>
  <c r="S2331" i="6"/>
  <c r="S2330" i="6"/>
  <c r="S2329" i="6"/>
  <c r="S2328" i="6"/>
  <c r="S2327" i="6"/>
  <c r="S2326" i="6"/>
  <c r="S2325" i="6"/>
  <c r="S2324" i="6"/>
  <c r="S2323" i="6"/>
  <c r="S2322" i="6"/>
  <c r="S2321" i="6"/>
  <c r="S2320" i="6"/>
  <c r="S2319" i="6"/>
  <c r="S2318" i="6"/>
  <c r="S2317" i="6"/>
  <c r="S2316" i="6"/>
  <c r="S2315" i="6"/>
  <c r="S2314" i="6"/>
  <c r="S2313" i="6"/>
  <c r="S2312" i="6"/>
  <c r="S2311" i="6"/>
  <c r="S2310" i="6"/>
  <c r="S2309" i="6"/>
  <c r="S2308" i="6"/>
  <c r="S2307" i="6"/>
  <c r="S2306" i="6"/>
  <c r="S2305" i="6"/>
  <c r="S2304" i="6"/>
  <c r="S2303" i="6"/>
  <c r="S2302" i="6"/>
  <c r="S2301" i="6"/>
  <c r="S2300" i="6"/>
  <c r="S2299" i="6"/>
  <c r="S2298" i="6"/>
  <c r="S2297" i="6"/>
  <c r="S2296" i="6"/>
  <c r="S2295" i="6"/>
  <c r="S2294" i="6"/>
  <c r="S2293" i="6"/>
  <c r="S2292" i="6"/>
  <c r="S2291" i="6"/>
  <c r="S2290" i="6"/>
  <c r="S2289" i="6"/>
  <c r="S2288" i="6"/>
  <c r="S2287" i="6"/>
  <c r="S2286" i="6"/>
  <c r="S2285" i="6"/>
  <c r="S2284" i="6"/>
  <c r="S2283" i="6"/>
  <c r="S2282" i="6"/>
  <c r="S2281" i="6"/>
  <c r="S2280" i="6"/>
  <c r="S2279" i="6"/>
  <c r="S2278" i="6"/>
  <c r="S2277" i="6"/>
  <c r="S2276" i="6"/>
  <c r="S2275" i="6"/>
  <c r="S2274" i="6"/>
  <c r="S2273" i="6"/>
  <c r="S2272" i="6"/>
  <c r="S2271" i="6"/>
  <c r="S2270" i="6"/>
  <c r="S2269" i="6"/>
  <c r="S2268" i="6"/>
  <c r="S2267" i="6"/>
  <c r="S2266" i="6"/>
  <c r="S2265" i="6"/>
  <c r="S2264" i="6"/>
  <c r="S2263" i="6"/>
  <c r="S2262" i="6"/>
  <c r="S2261" i="6"/>
  <c r="S2260" i="6"/>
  <c r="S2259" i="6"/>
  <c r="S2258" i="6"/>
  <c r="S2257" i="6"/>
  <c r="S2256" i="6"/>
  <c r="S2255" i="6"/>
  <c r="S2254" i="6"/>
  <c r="S2253" i="6"/>
  <c r="S2252" i="6"/>
  <c r="S2251" i="6"/>
  <c r="S2250" i="6"/>
  <c r="S2249" i="6"/>
  <c r="S2248" i="6"/>
  <c r="S2247" i="6"/>
  <c r="S2246" i="6"/>
  <c r="S2245" i="6"/>
  <c r="S2244" i="6"/>
  <c r="S2243" i="6"/>
  <c r="S2242" i="6"/>
  <c r="S2241" i="6"/>
  <c r="S2240" i="6"/>
  <c r="S2239" i="6"/>
  <c r="S2238" i="6"/>
  <c r="S2237" i="6"/>
  <c r="S2236" i="6"/>
  <c r="S2235" i="6"/>
  <c r="S2234" i="6"/>
  <c r="S2233" i="6"/>
  <c r="S2232" i="6"/>
  <c r="S2231" i="6"/>
  <c r="S2230" i="6"/>
  <c r="S2229" i="6"/>
  <c r="S2228" i="6"/>
  <c r="S2227" i="6"/>
  <c r="S2226" i="6"/>
  <c r="S2225" i="6"/>
  <c r="S2224" i="6"/>
  <c r="S2223" i="6"/>
  <c r="S2222" i="6"/>
  <c r="S2221" i="6"/>
  <c r="S2220" i="6"/>
  <c r="S2219" i="6"/>
  <c r="S2218" i="6"/>
  <c r="S2217" i="6"/>
  <c r="S2216" i="6"/>
  <c r="S2215" i="6"/>
  <c r="S2214" i="6"/>
  <c r="S2213" i="6"/>
  <c r="S2212" i="6"/>
  <c r="S2211" i="6"/>
  <c r="S2210" i="6"/>
  <c r="S2209" i="6"/>
  <c r="S2208" i="6"/>
  <c r="S2207" i="6"/>
  <c r="S2206" i="6"/>
  <c r="S2205" i="6"/>
  <c r="S2204" i="6"/>
  <c r="S2203" i="6"/>
  <c r="S2202" i="6"/>
  <c r="S2201" i="6"/>
  <c r="S2200" i="6"/>
  <c r="S2199" i="6"/>
  <c r="S2198" i="6"/>
  <c r="S2197" i="6"/>
  <c r="S2196" i="6"/>
  <c r="S2195" i="6"/>
  <c r="S2194" i="6"/>
  <c r="S2193" i="6"/>
  <c r="S2192" i="6"/>
  <c r="S2191" i="6"/>
  <c r="S2190" i="6"/>
  <c r="S2189" i="6"/>
  <c r="S2188" i="6"/>
  <c r="S2187" i="6"/>
  <c r="S2186" i="6"/>
  <c r="S2185" i="6"/>
  <c r="S2184" i="6"/>
  <c r="S2183" i="6"/>
  <c r="S2182" i="6"/>
  <c r="S2181" i="6"/>
  <c r="S2180" i="6"/>
  <c r="S2179" i="6"/>
  <c r="S2178" i="6"/>
  <c r="S2177" i="6"/>
  <c r="S2176" i="6"/>
  <c r="S2175" i="6"/>
  <c r="S2174" i="6"/>
  <c r="S2173" i="6"/>
  <c r="S2172" i="6"/>
  <c r="S2171" i="6"/>
  <c r="S2170" i="6"/>
  <c r="S2169" i="6"/>
  <c r="S2168" i="6"/>
  <c r="S2167" i="6"/>
  <c r="S2166" i="6"/>
  <c r="S2165" i="6"/>
  <c r="S2164" i="6"/>
  <c r="S2163" i="6"/>
  <c r="S2162" i="6"/>
  <c r="S2161" i="6"/>
  <c r="S2160" i="6"/>
  <c r="S2159" i="6"/>
  <c r="S2158" i="6"/>
  <c r="S2157" i="6"/>
  <c r="S2156" i="6"/>
  <c r="S2155" i="6"/>
  <c r="S2154" i="6"/>
  <c r="S2153" i="6"/>
  <c r="S2152" i="6"/>
  <c r="S2151" i="6"/>
  <c r="S2150" i="6"/>
  <c r="S2149" i="6"/>
  <c r="S2148" i="6"/>
  <c r="S2147" i="6"/>
  <c r="S2146" i="6"/>
  <c r="S2145" i="6"/>
  <c r="S2144" i="6"/>
  <c r="S2143" i="6"/>
  <c r="S2142" i="6"/>
  <c r="S2141" i="6"/>
  <c r="S2140" i="6"/>
  <c r="S2139" i="6"/>
  <c r="S2138" i="6"/>
  <c r="S2137" i="6"/>
  <c r="S2136" i="6"/>
  <c r="S2135" i="6"/>
  <c r="S2134" i="6"/>
  <c r="S2133" i="6"/>
  <c r="S2132" i="6"/>
  <c r="S2131" i="6"/>
  <c r="S2130" i="6"/>
  <c r="S2129" i="6"/>
  <c r="S2128" i="6"/>
  <c r="S2127" i="6"/>
  <c r="S2126" i="6"/>
  <c r="S2125" i="6"/>
  <c r="S2124" i="6"/>
  <c r="S2123" i="6"/>
  <c r="S2122" i="6"/>
  <c r="S2121" i="6"/>
  <c r="S2120" i="6"/>
  <c r="S2119" i="6"/>
  <c r="S2118" i="6"/>
  <c r="S2117" i="6"/>
  <c r="S2116" i="6"/>
  <c r="S2115" i="6"/>
  <c r="S2114" i="6"/>
  <c r="S2113" i="6"/>
  <c r="S2112" i="6"/>
  <c r="S2111" i="6"/>
  <c r="S2110" i="6"/>
  <c r="S2109" i="6"/>
  <c r="S2108" i="6"/>
  <c r="S2107" i="6"/>
  <c r="S2106" i="6"/>
  <c r="S2105" i="6"/>
  <c r="S2104" i="6"/>
  <c r="S2103" i="6"/>
  <c r="S2102" i="6"/>
  <c r="S2101" i="6"/>
  <c r="S2100" i="6"/>
  <c r="S2099" i="6"/>
  <c r="S2098" i="6"/>
  <c r="S2097" i="6"/>
  <c r="S2096" i="6"/>
  <c r="S2095" i="6"/>
  <c r="S2094" i="6"/>
  <c r="S2093" i="6"/>
  <c r="S2092" i="6"/>
  <c r="S2091" i="6"/>
  <c r="S2090" i="6"/>
  <c r="S2089" i="6"/>
  <c r="S2088" i="6"/>
  <c r="S2087" i="6"/>
  <c r="S2086" i="6"/>
  <c r="S2085" i="6"/>
  <c r="S2084" i="6"/>
  <c r="S2083" i="6"/>
  <c r="S2082" i="6"/>
  <c r="S2081" i="6"/>
  <c r="S2080" i="6"/>
  <c r="S2079" i="6"/>
  <c r="S2078" i="6"/>
  <c r="S2077" i="6"/>
  <c r="S2076" i="6"/>
  <c r="S2075" i="6"/>
  <c r="S2074" i="6"/>
  <c r="S2073" i="6"/>
  <c r="S2072" i="6"/>
  <c r="S2071" i="6"/>
  <c r="S2070" i="6"/>
  <c r="S2069" i="6"/>
  <c r="S2068" i="6"/>
  <c r="S2067" i="6"/>
  <c r="S2066" i="6"/>
  <c r="S2065" i="6"/>
  <c r="S2064" i="6"/>
  <c r="S2063" i="6"/>
  <c r="S2062" i="6"/>
  <c r="S2061" i="6"/>
  <c r="S2060" i="6"/>
  <c r="S2059" i="6"/>
  <c r="S2058" i="6"/>
  <c r="S2057" i="6"/>
  <c r="S2056" i="6"/>
  <c r="S2055" i="6"/>
  <c r="S2054" i="6"/>
  <c r="S2053" i="6"/>
  <c r="S2052" i="6"/>
  <c r="S2051" i="6"/>
  <c r="S2050" i="6"/>
  <c r="S2049" i="6"/>
  <c r="S2048" i="6"/>
  <c r="S2047" i="6"/>
  <c r="S2046" i="6"/>
  <c r="S2045" i="6"/>
  <c r="S2044" i="6"/>
  <c r="S2043" i="6"/>
  <c r="S2042" i="6"/>
  <c r="S2041" i="6"/>
  <c r="S2040" i="6"/>
  <c r="S2039" i="6"/>
  <c r="S2038" i="6"/>
  <c r="S2037" i="6"/>
  <c r="S2036" i="6"/>
  <c r="S2035" i="6"/>
  <c r="S2034" i="6"/>
  <c r="S2033" i="6"/>
  <c r="S2032" i="6"/>
  <c r="S2031" i="6"/>
  <c r="S2030" i="6"/>
  <c r="S2029" i="6"/>
  <c r="S2028" i="6"/>
  <c r="S2027" i="6"/>
  <c r="S2026" i="6"/>
  <c r="S2025" i="6"/>
  <c r="S2024" i="6"/>
  <c r="S2023" i="6"/>
  <c r="S2022" i="6"/>
  <c r="S2021" i="6"/>
  <c r="S2020" i="6"/>
  <c r="S2019" i="6"/>
  <c r="S2018" i="6"/>
  <c r="S2017" i="6"/>
  <c r="S2016" i="6"/>
  <c r="S2015" i="6"/>
  <c r="S2014" i="6"/>
  <c r="S2013" i="6"/>
  <c r="S2012" i="6"/>
  <c r="S2011" i="6"/>
  <c r="S2010" i="6"/>
  <c r="S2009" i="6"/>
  <c r="S2008" i="6"/>
  <c r="S2007" i="6"/>
  <c r="S2006" i="6"/>
  <c r="S2005" i="6"/>
  <c r="S2004" i="6"/>
  <c r="S2003" i="6"/>
  <c r="S2002" i="6"/>
  <c r="S2001" i="6"/>
  <c r="S2000" i="6"/>
  <c r="S1999" i="6"/>
  <c r="S1998" i="6"/>
  <c r="S1997" i="6"/>
  <c r="S1996" i="6"/>
  <c r="S1995" i="6"/>
  <c r="S1994" i="6"/>
  <c r="S1993" i="6"/>
  <c r="S1992" i="6"/>
  <c r="S1991" i="6"/>
  <c r="S1990" i="6"/>
  <c r="S1989" i="6"/>
  <c r="S1988" i="6"/>
  <c r="S1987" i="6"/>
  <c r="S1986" i="6"/>
  <c r="S1985" i="6"/>
  <c r="S1984" i="6"/>
  <c r="S1983" i="6"/>
  <c r="S1982" i="6"/>
  <c r="S1981" i="6"/>
  <c r="S1980" i="6"/>
  <c r="S1979" i="6"/>
  <c r="S1978" i="6"/>
  <c r="S1977" i="6"/>
  <c r="S1976" i="6"/>
  <c r="S1975" i="6"/>
  <c r="S1974" i="6"/>
  <c r="S1973" i="6"/>
  <c r="S1972" i="6"/>
  <c r="S1971" i="6"/>
  <c r="S1970" i="6"/>
  <c r="S1969" i="6"/>
  <c r="S1968" i="6"/>
  <c r="S1967" i="6"/>
  <c r="S1966" i="6"/>
  <c r="S1965" i="6"/>
  <c r="S1964" i="6"/>
  <c r="S1963" i="6"/>
  <c r="S1962" i="6"/>
  <c r="S1961" i="6"/>
  <c r="S1960" i="6"/>
  <c r="S1959" i="6"/>
  <c r="S1958" i="6"/>
  <c r="S1957" i="6"/>
  <c r="S1956" i="6"/>
  <c r="S1955" i="6"/>
  <c r="S1954" i="6"/>
  <c r="S1953" i="6"/>
  <c r="S1952" i="6"/>
  <c r="S1951" i="6"/>
  <c r="S1950" i="6"/>
  <c r="S1949" i="6"/>
  <c r="S1948" i="6"/>
  <c r="S1947" i="6"/>
  <c r="S1946" i="6"/>
  <c r="S1945" i="6"/>
  <c r="S1944" i="6"/>
  <c r="S1943" i="6"/>
  <c r="S1942" i="6"/>
  <c r="S1941" i="6"/>
  <c r="S1940" i="6"/>
  <c r="S1939" i="6"/>
  <c r="S1938" i="6"/>
  <c r="S1937" i="6"/>
  <c r="S1936" i="6"/>
  <c r="S1935" i="6"/>
  <c r="S1934" i="6"/>
  <c r="S1933" i="6"/>
  <c r="S1932" i="6"/>
  <c r="S1931" i="6"/>
  <c r="S1930" i="6"/>
  <c r="S1929" i="6"/>
  <c r="S1928" i="6"/>
  <c r="S1927" i="6"/>
  <c r="S1926" i="6"/>
  <c r="S1925" i="6"/>
  <c r="S1924" i="6"/>
  <c r="S1923" i="6"/>
  <c r="S1922" i="6"/>
  <c r="S1921" i="6"/>
  <c r="S1920" i="6"/>
  <c r="S1919" i="6"/>
  <c r="S1918" i="6"/>
  <c r="S1917" i="6"/>
  <c r="S1916" i="6"/>
  <c r="S1915" i="6"/>
  <c r="S1914" i="6"/>
  <c r="S1913" i="6"/>
  <c r="S1912" i="6"/>
  <c r="S1911" i="6"/>
  <c r="S1910" i="6"/>
  <c r="S1909" i="6"/>
  <c r="S1908" i="6"/>
  <c r="S1907" i="6"/>
  <c r="S1906" i="6"/>
  <c r="S1905" i="6"/>
  <c r="S1904" i="6"/>
  <c r="S1903" i="6"/>
  <c r="S1902" i="6"/>
  <c r="S1901" i="6"/>
  <c r="S1900" i="6"/>
  <c r="S1899" i="6"/>
  <c r="S1898" i="6"/>
  <c r="S1897" i="6"/>
  <c r="S1896" i="6"/>
  <c r="S1895" i="6"/>
  <c r="S1894" i="6"/>
  <c r="S1893" i="6"/>
  <c r="S1892" i="6"/>
  <c r="S1891" i="6"/>
  <c r="S1890" i="6"/>
  <c r="S1889" i="6"/>
  <c r="S1888" i="6"/>
  <c r="S1887" i="6"/>
  <c r="S1886" i="6"/>
  <c r="S1885" i="6"/>
  <c r="S1884" i="6"/>
  <c r="S1883" i="6"/>
  <c r="S1882" i="6"/>
  <c r="S1881" i="6"/>
  <c r="S1880" i="6"/>
  <c r="S1879" i="6"/>
  <c r="S1878" i="6"/>
  <c r="S1877" i="6"/>
  <c r="S1876" i="6"/>
  <c r="S1875" i="6"/>
  <c r="S1874" i="6"/>
  <c r="S1873" i="6"/>
  <c r="S1872" i="6"/>
  <c r="S1871" i="6"/>
  <c r="S1870" i="6"/>
  <c r="S1869" i="6"/>
  <c r="S1868" i="6"/>
  <c r="S1867" i="6"/>
  <c r="S1866" i="6"/>
  <c r="S1865" i="6"/>
  <c r="S1864" i="6"/>
  <c r="S1863" i="6"/>
  <c r="S1862" i="6"/>
  <c r="S1861" i="6"/>
  <c r="S1860" i="6"/>
  <c r="S1859" i="6"/>
  <c r="S1858" i="6"/>
  <c r="S1857" i="6"/>
  <c r="S1856" i="6"/>
  <c r="S1855" i="6"/>
  <c r="S1854" i="6"/>
  <c r="S1853" i="6"/>
  <c r="S1852" i="6"/>
  <c r="S1851" i="6"/>
  <c r="S1850" i="6"/>
  <c r="S1849" i="6"/>
  <c r="S1848" i="6"/>
  <c r="S1847" i="6"/>
  <c r="S1846" i="6"/>
  <c r="S1845" i="6"/>
  <c r="S1844" i="6"/>
  <c r="S1843" i="6"/>
  <c r="S1842" i="6"/>
  <c r="S1841" i="6"/>
  <c r="S1840" i="6"/>
  <c r="S1839" i="6"/>
  <c r="S1838" i="6"/>
  <c r="S1837" i="6"/>
  <c r="S1836" i="6"/>
  <c r="S1835" i="6"/>
  <c r="S1834" i="6"/>
  <c r="S1833" i="6"/>
  <c r="S1832" i="6"/>
  <c r="S1831" i="6"/>
  <c r="S1830" i="6"/>
  <c r="S1829" i="6"/>
  <c r="S1828" i="6"/>
  <c r="S1827" i="6"/>
  <c r="S1826" i="6"/>
  <c r="S1825" i="6"/>
  <c r="S1824" i="6"/>
  <c r="S1823" i="6"/>
  <c r="S1822" i="6"/>
  <c r="S1821" i="6"/>
  <c r="S1820" i="6"/>
  <c r="S1819" i="6"/>
  <c r="S1818" i="6"/>
  <c r="S1817" i="6"/>
  <c r="S1816" i="6"/>
  <c r="S1815" i="6"/>
  <c r="S1814" i="6"/>
  <c r="S1813" i="6"/>
  <c r="S1812" i="6"/>
  <c r="S1811" i="6"/>
  <c r="S1810" i="6"/>
  <c r="S1809" i="6"/>
  <c r="S1808" i="6"/>
  <c r="S1807" i="6"/>
  <c r="S1806" i="6"/>
  <c r="S1805" i="6"/>
  <c r="S1804" i="6"/>
  <c r="S1803" i="6"/>
  <c r="S1802" i="6"/>
  <c r="S1801" i="6"/>
  <c r="S1800" i="6"/>
  <c r="S1799" i="6"/>
  <c r="S1798" i="6"/>
  <c r="S1797" i="6"/>
  <c r="S1796" i="6"/>
  <c r="S1795" i="6"/>
  <c r="S1794" i="6"/>
  <c r="S1793" i="6"/>
  <c r="S1792" i="6"/>
  <c r="S1791" i="6"/>
  <c r="S1790" i="6"/>
  <c r="S1789" i="6"/>
  <c r="S1788" i="6"/>
  <c r="S1787" i="6"/>
  <c r="S1786" i="6"/>
  <c r="S1785" i="6"/>
  <c r="S1784" i="6"/>
  <c r="S1783" i="6"/>
  <c r="S1782" i="6"/>
  <c r="S1781" i="6"/>
  <c r="S1780" i="6"/>
  <c r="S1779" i="6"/>
  <c r="S1778" i="6"/>
  <c r="S1777" i="6"/>
  <c r="S1776" i="6"/>
  <c r="S1775" i="6"/>
  <c r="S1774" i="6"/>
  <c r="S1773" i="6"/>
  <c r="S1772" i="6"/>
  <c r="S1771" i="6"/>
  <c r="S1770" i="6"/>
  <c r="S1769" i="6"/>
  <c r="S1768" i="6"/>
  <c r="S1767" i="6"/>
  <c r="S1766" i="6"/>
  <c r="S1765" i="6"/>
  <c r="S1764" i="6"/>
  <c r="S1763" i="6"/>
  <c r="S1762" i="6"/>
  <c r="S1761" i="6"/>
  <c r="S1760" i="6"/>
  <c r="S1759" i="6"/>
  <c r="S1758" i="6"/>
  <c r="S1757" i="6"/>
  <c r="S1756" i="6"/>
  <c r="S1755" i="6"/>
  <c r="S1754" i="6"/>
  <c r="S1753" i="6"/>
  <c r="S1752" i="6"/>
  <c r="S1751" i="6"/>
  <c r="S1750" i="6"/>
  <c r="S1749" i="6"/>
  <c r="S1748" i="6"/>
  <c r="S1747" i="6"/>
  <c r="S1746" i="6"/>
  <c r="S1745" i="6"/>
  <c r="S1744" i="6"/>
  <c r="S1743" i="6"/>
  <c r="S1742" i="6"/>
  <c r="S1741" i="6"/>
  <c r="S1740" i="6"/>
  <c r="S1739" i="6"/>
  <c r="S1738" i="6"/>
  <c r="S1737" i="6"/>
  <c r="S1736" i="6"/>
  <c r="S1735" i="6"/>
  <c r="S1734" i="6"/>
  <c r="S1733" i="6"/>
  <c r="S1732" i="6"/>
  <c r="S1731" i="6"/>
  <c r="S1730" i="6"/>
  <c r="S1729" i="6"/>
  <c r="S1728" i="6"/>
  <c r="S1727" i="6"/>
  <c r="S1726" i="6"/>
  <c r="S1725" i="6"/>
  <c r="S1724" i="6"/>
  <c r="S1723" i="6"/>
  <c r="S1722" i="6"/>
  <c r="S1721" i="6"/>
  <c r="S1720" i="6"/>
  <c r="S1719" i="6"/>
  <c r="S1718" i="6"/>
  <c r="S1717" i="6"/>
  <c r="S1716" i="6"/>
  <c r="S1715" i="6"/>
  <c r="S1714" i="6"/>
  <c r="S1713" i="6"/>
  <c r="S1712" i="6"/>
  <c r="S1711" i="6"/>
  <c r="S1710" i="6"/>
  <c r="S1709" i="6"/>
  <c r="S1708" i="6"/>
  <c r="S1707" i="6"/>
  <c r="S1706" i="6"/>
  <c r="S1705" i="6"/>
  <c r="S1704" i="6"/>
  <c r="S1703" i="6"/>
  <c r="S1702" i="6"/>
  <c r="S1701" i="6"/>
  <c r="S1700" i="6"/>
  <c r="S1699" i="6"/>
  <c r="S1698" i="6"/>
  <c r="S1697" i="6"/>
  <c r="S1696" i="6"/>
  <c r="S1695" i="6"/>
  <c r="S1694" i="6"/>
  <c r="S1693" i="6"/>
  <c r="S1692" i="6"/>
  <c r="S1691" i="6"/>
  <c r="S1690" i="6"/>
  <c r="S1689" i="6"/>
  <c r="S1688" i="6"/>
  <c r="S1687" i="6"/>
  <c r="S1686" i="6"/>
  <c r="S1685" i="6"/>
  <c r="S1684" i="6"/>
  <c r="S1683" i="6"/>
  <c r="S1682" i="6"/>
  <c r="S1681" i="6"/>
  <c r="S1680" i="6"/>
  <c r="S1679" i="6"/>
  <c r="S1678" i="6"/>
  <c r="S1677" i="6"/>
  <c r="S1676" i="6"/>
  <c r="S1675" i="6"/>
  <c r="S1674" i="6"/>
  <c r="S1673" i="6"/>
  <c r="S1672" i="6"/>
  <c r="S1671" i="6"/>
  <c r="S1670" i="6"/>
  <c r="S1669" i="6"/>
  <c r="S1668" i="6"/>
  <c r="S1667" i="6"/>
  <c r="S1666" i="6"/>
  <c r="S1665" i="6"/>
  <c r="S1664" i="6"/>
  <c r="S1663" i="6"/>
  <c r="S1662" i="6"/>
  <c r="S1661" i="6"/>
  <c r="S1660" i="6"/>
  <c r="S1659" i="6"/>
  <c r="S1658" i="6"/>
  <c r="S1657" i="6"/>
  <c r="S1656" i="6"/>
  <c r="S1655" i="6"/>
  <c r="S1654" i="6"/>
  <c r="S1653" i="6"/>
  <c r="S1652" i="6"/>
  <c r="S1651" i="6"/>
  <c r="S1650" i="6"/>
  <c r="S1649" i="6"/>
  <c r="S1648" i="6"/>
  <c r="S1647" i="6"/>
  <c r="S1646" i="6"/>
  <c r="S1645" i="6"/>
  <c r="S1644" i="6"/>
  <c r="S1643" i="6"/>
  <c r="S1642" i="6"/>
  <c r="S1641" i="6"/>
  <c r="S1640" i="6"/>
  <c r="S1639" i="6"/>
  <c r="S1638" i="6"/>
  <c r="S1637" i="6"/>
  <c r="S1636" i="6"/>
  <c r="S1635" i="6"/>
  <c r="S1634" i="6"/>
  <c r="S1633" i="6"/>
  <c r="S1632" i="6"/>
  <c r="S1631" i="6"/>
  <c r="S1630" i="6"/>
  <c r="S1629" i="6"/>
  <c r="S1628" i="6"/>
  <c r="S1627" i="6"/>
  <c r="S1626" i="6"/>
  <c r="S1625" i="6"/>
  <c r="S1624" i="6"/>
  <c r="S1623" i="6"/>
  <c r="S1622" i="6"/>
  <c r="S1621" i="6"/>
  <c r="S1620" i="6"/>
  <c r="S1619" i="6"/>
  <c r="S1618" i="6"/>
  <c r="S1617" i="6"/>
  <c r="S1616" i="6"/>
  <c r="S1615" i="6"/>
  <c r="S1614" i="6"/>
  <c r="S1613" i="6"/>
  <c r="S1612" i="6"/>
  <c r="S1611" i="6"/>
  <c r="S1610" i="6"/>
  <c r="S1609" i="6"/>
  <c r="S1608" i="6"/>
  <c r="S1607" i="6"/>
  <c r="S1606" i="6"/>
  <c r="S1605" i="6"/>
  <c r="S1604" i="6"/>
  <c r="S1603" i="6"/>
  <c r="S1602" i="6"/>
  <c r="S1601" i="6"/>
  <c r="S1600" i="6"/>
  <c r="S1599" i="6"/>
  <c r="S1598" i="6"/>
  <c r="S1597" i="6"/>
  <c r="S1596" i="6"/>
  <c r="S1595" i="6"/>
  <c r="S1594" i="6"/>
  <c r="S1593" i="6"/>
  <c r="S1592" i="6"/>
  <c r="S1591" i="6"/>
  <c r="S1590" i="6"/>
  <c r="S1589" i="6"/>
  <c r="S1588" i="6"/>
  <c r="S1587" i="6"/>
  <c r="S1586" i="6"/>
  <c r="S1585" i="6"/>
  <c r="S1584" i="6"/>
  <c r="S1583" i="6"/>
  <c r="S1582" i="6"/>
  <c r="S1581" i="6"/>
  <c r="S1580" i="6"/>
  <c r="S1579" i="6"/>
  <c r="S1578" i="6"/>
  <c r="S1577" i="6"/>
  <c r="S1576" i="6"/>
  <c r="S1575" i="6"/>
  <c r="S1574" i="6"/>
  <c r="S1573" i="6"/>
  <c r="S1572" i="6"/>
  <c r="S1571" i="6"/>
  <c r="S1570" i="6"/>
  <c r="S1569" i="6"/>
  <c r="S1568" i="6"/>
  <c r="S1567" i="6"/>
  <c r="S1566" i="6"/>
  <c r="S1565" i="6"/>
  <c r="S1564" i="6"/>
  <c r="S1563" i="6"/>
  <c r="S1562" i="6"/>
  <c r="S1561" i="6"/>
  <c r="S1560" i="6"/>
  <c r="S1559" i="6"/>
  <c r="S1558" i="6"/>
  <c r="S1557" i="6"/>
  <c r="S1556" i="6"/>
  <c r="S1555" i="6"/>
  <c r="S1554" i="6"/>
  <c r="S1553" i="6"/>
  <c r="S1552" i="6"/>
  <c r="S1551" i="6"/>
  <c r="S1550" i="6"/>
  <c r="S1549" i="6"/>
  <c r="S1548" i="6"/>
  <c r="S1547" i="6"/>
  <c r="S1546" i="6"/>
  <c r="S1545" i="6"/>
  <c r="S1544" i="6"/>
  <c r="S1543" i="6"/>
  <c r="S1542" i="6"/>
  <c r="S1541" i="6"/>
  <c r="S1540" i="6"/>
  <c r="S1539" i="6"/>
  <c r="S1538" i="6"/>
  <c r="S1537" i="6"/>
  <c r="S1536" i="6"/>
  <c r="S1535" i="6"/>
  <c r="S1534" i="6"/>
  <c r="S1533" i="6"/>
  <c r="S1532" i="6"/>
  <c r="S1531" i="6"/>
  <c r="S1530" i="6"/>
  <c r="S1529" i="6"/>
  <c r="S1528" i="6"/>
  <c r="S1527" i="6"/>
  <c r="S1526" i="6"/>
  <c r="S1525" i="6"/>
  <c r="S1524" i="6"/>
  <c r="S1523" i="6"/>
  <c r="S1522" i="6"/>
  <c r="S1521" i="6"/>
  <c r="S1520" i="6"/>
  <c r="S1519" i="6"/>
  <c r="S1518" i="6"/>
  <c r="S1517" i="6"/>
  <c r="S1516" i="6"/>
  <c r="S1515" i="6"/>
  <c r="S1514" i="6"/>
  <c r="S1513" i="6"/>
  <c r="S1512" i="6"/>
  <c r="S1511" i="6"/>
  <c r="S1510" i="6"/>
  <c r="S1509" i="6"/>
  <c r="S1508" i="6"/>
  <c r="S1507" i="6"/>
  <c r="S1506" i="6"/>
  <c r="S1505" i="6"/>
  <c r="S1504" i="6"/>
  <c r="S1503" i="6"/>
  <c r="S1502" i="6"/>
  <c r="S1501" i="6"/>
  <c r="S1500" i="6"/>
  <c r="S1499" i="6"/>
  <c r="S1498" i="6"/>
  <c r="S1497" i="6"/>
  <c r="S1496" i="6"/>
  <c r="S1495" i="6"/>
  <c r="S1494" i="6"/>
  <c r="S1493" i="6"/>
  <c r="S1492" i="6"/>
  <c r="S1491" i="6"/>
  <c r="S1490" i="6"/>
  <c r="S1489" i="6"/>
  <c r="S1488" i="6"/>
  <c r="S1487" i="6"/>
  <c r="S1486" i="6"/>
  <c r="S1485" i="6"/>
  <c r="S1484" i="6"/>
  <c r="S1483" i="6"/>
  <c r="S1482" i="6"/>
  <c r="S1481" i="6"/>
  <c r="S1480" i="6"/>
  <c r="S1479" i="6"/>
  <c r="S1478" i="6"/>
  <c r="S1477" i="6"/>
  <c r="S1476" i="6"/>
  <c r="S1475" i="6"/>
  <c r="S1474" i="6"/>
  <c r="S1473" i="6"/>
  <c r="S1472" i="6"/>
  <c r="S1471" i="6"/>
  <c r="S1470" i="6"/>
  <c r="S1469" i="6"/>
  <c r="S1468" i="6"/>
  <c r="S1467" i="6"/>
  <c r="S1466" i="6"/>
  <c r="S1465" i="6"/>
  <c r="S1464" i="6"/>
  <c r="S1463" i="6"/>
  <c r="S1462" i="6"/>
  <c r="S1461" i="6"/>
  <c r="S1460" i="6"/>
  <c r="S1459" i="6"/>
  <c r="S1458" i="6"/>
  <c r="S1457" i="6"/>
  <c r="S1456" i="6"/>
  <c r="S1455" i="6"/>
  <c r="S1454" i="6"/>
  <c r="S1453" i="6"/>
  <c r="S1452" i="6"/>
  <c r="S1451" i="6"/>
  <c r="S1450" i="6"/>
  <c r="S1449" i="6"/>
  <c r="S1448" i="6"/>
  <c r="S1447" i="6"/>
  <c r="S1446" i="6"/>
  <c r="S1445" i="6"/>
  <c r="S1444" i="6"/>
  <c r="S1443" i="6"/>
  <c r="S1442" i="6"/>
  <c r="S1441" i="6"/>
  <c r="S1440" i="6"/>
  <c r="S1439" i="6"/>
  <c r="S1438" i="6"/>
  <c r="S1437" i="6"/>
  <c r="S1436" i="6"/>
  <c r="S1435" i="6"/>
  <c r="S1434" i="6"/>
  <c r="S1433" i="6"/>
  <c r="S1432" i="6"/>
  <c r="S1431" i="6"/>
  <c r="S1430" i="6"/>
  <c r="S1429" i="6"/>
  <c r="S1428" i="6"/>
  <c r="S1427" i="6"/>
  <c r="S1426" i="6"/>
  <c r="S1425" i="6"/>
  <c r="S1424" i="6"/>
  <c r="S1423" i="6"/>
  <c r="S1422" i="6"/>
  <c r="S1421" i="6"/>
  <c r="S1420" i="6"/>
  <c r="S1419" i="6"/>
  <c r="S1418" i="6"/>
  <c r="S1417" i="6"/>
  <c r="S1416" i="6"/>
  <c r="S1415" i="6"/>
  <c r="S1414" i="6"/>
  <c r="S1413" i="6"/>
  <c r="S1412" i="6"/>
  <c r="S1411" i="6"/>
  <c r="S1410" i="6"/>
  <c r="S1409" i="6"/>
  <c r="S1408" i="6"/>
  <c r="S1407" i="6"/>
  <c r="S1406" i="6"/>
  <c r="S1405" i="6"/>
  <c r="S1404" i="6"/>
  <c r="S1403" i="6"/>
  <c r="S1402" i="6"/>
  <c r="S1401" i="6"/>
  <c r="S1400" i="6"/>
  <c r="S1399" i="6"/>
  <c r="S1398" i="6"/>
  <c r="S1397" i="6"/>
  <c r="S1396" i="6"/>
  <c r="S1395" i="6"/>
  <c r="S1394" i="6"/>
  <c r="S1393" i="6"/>
  <c r="S1392" i="6"/>
  <c r="S1391" i="6"/>
  <c r="S1390" i="6"/>
  <c r="S1389" i="6"/>
  <c r="S1388" i="6"/>
  <c r="S1387" i="6"/>
  <c r="S1386" i="6"/>
  <c r="S1385" i="6"/>
  <c r="S1384" i="6"/>
  <c r="S1383" i="6"/>
  <c r="S1382" i="6"/>
  <c r="S1381" i="6"/>
  <c r="S1380" i="6"/>
  <c r="S1379" i="6"/>
  <c r="S1378" i="6"/>
  <c r="S1377" i="6"/>
  <c r="S1376" i="6"/>
  <c r="S1375" i="6"/>
  <c r="S1374" i="6"/>
  <c r="S1373" i="6"/>
  <c r="S1372" i="6"/>
  <c r="S1371" i="6"/>
  <c r="S1370" i="6"/>
  <c r="S1369" i="6"/>
  <c r="S1368" i="6"/>
  <c r="S1367" i="6"/>
  <c r="S1366" i="6"/>
  <c r="S1365" i="6"/>
  <c r="S1364" i="6"/>
  <c r="S1363" i="6"/>
  <c r="S1362" i="6"/>
  <c r="S1361" i="6"/>
  <c r="S1360" i="6"/>
  <c r="S1359" i="6"/>
  <c r="S1358" i="6"/>
  <c r="S1357" i="6"/>
  <c r="S1356" i="6"/>
  <c r="S1355" i="6"/>
  <c r="S1354" i="6"/>
  <c r="S1353" i="6"/>
  <c r="S1352" i="6"/>
  <c r="S1351" i="6"/>
  <c r="S1350" i="6"/>
  <c r="S1349" i="6"/>
  <c r="S1348" i="6"/>
  <c r="S1347" i="6"/>
  <c r="S1346" i="6"/>
  <c r="S1345" i="6"/>
  <c r="S1344" i="6"/>
  <c r="S1343" i="6"/>
  <c r="S1342" i="6"/>
  <c r="S1341" i="6"/>
  <c r="S1340" i="6"/>
  <c r="S1339" i="6"/>
  <c r="S1338" i="6"/>
  <c r="S1337" i="6"/>
  <c r="S1336" i="6"/>
  <c r="S1335" i="6"/>
  <c r="S1334" i="6"/>
  <c r="S1333" i="6"/>
  <c r="S1332" i="6"/>
  <c r="S1331" i="6"/>
  <c r="S1330" i="6"/>
  <c r="S1329" i="6"/>
  <c r="S1328" i="6"/>
  <c r="S1327" i="6"/>
  <c r="S1326" i="6"/>
  <c r="S1325" i="6"/>
  <c r="S1324" i="6"/>
  <c r="S1323" i="6"/>
  <c r="S1322" i="6"/>
  <c r="S1321" i="6"/>
  <c r="S1320" i="6"/>
  <c r="S1319" i="6"/>
  <c r="S1318" i="6"/>
  <c r="S1317" i="6"/>
  <c r="S1316" i="6"/>
  <c r="S1315" i="6"/>
  <c r="S1314" i="6"/>
  <c r="S1313" i="6"/>
  <c r="S1312" i="6"/>
  <c r="S1311" i="6"/>
  <c r="S1310" i="6"/>
  <c r="S1309" i="6"/>
  <c r="S1308" i="6"/>
  <c r="S1307" i="6"/>
  <c r="S1306" i="6"/>
  <c r="S1305" i="6"/>
  <c r="S1304" i="6"/>
  <c r="S1303" i="6"/>
  <c r="S1302" i="6"/>
  <c r="S1301" i="6"/>
  <c r="S1300" i="6"/>
  <c r="S1299" i="6"/>
  <c r="S1298" i="6"/>
  <c r="S1297" i="6"/>
  <c r="S1296" i="6"/>
  <c r="S1295" i="6"/>
  <c r="S1294" i="6"/>
  <c r="S1293" i="6"/>
  <c r="S1292" i="6"/>
  <c r="S1291" i="6"/>
  <c r="S1290" i="6"/>
  <c r="S1289" i="6"/>
  <c r="S1288" i="6"/>
  <c r="S1287" i="6"/>
  <c r="S1286" i="6"/>
  <c r="S1285" i="6"/>
  <c r="S1284" i="6"/>
  <c r="S1283" i="6"/>
  <c r="S1282" i="6"/>
  <c r="S1281" i="6"/>
  <c r="S1280" i="6"/>
  <c r="S1279" i="6"/>
  <c r="S1278" i="6"/>
  <c r="S1277" i="6"/>
  <c r="S1276" i="6"/>
  <c r="S1275" i="6"/>
  <c r="S1274" i="6"/>
  <c r="S1273" i="6"/>
  <c r="S1272" i="6"/>
  <c r="S1271" i="6"/>
  <c r="S1270" i="6"/>
  <c r="S1269" i="6"/>
  <c r="S1268" i="6"/>
  <c r="S1267" i="6"/>
  <c r="S1266" i="6"/>
  <c r="S1265" i="6"/>
  <c r="S1264" i="6"/>
  <c r="S1263" i="6"/>
  <c r="S1262" i="6"/>
  <c r="S1261" i="6"/>
  <c r="S1260" i="6"/>
  <c r="S1259" i="6"/>
  <c r="S1258" i="6"/>
  <c r="S1257" i="6"/>
  <c r="S1256" i="6"/>
  <c r="S1255" i="6"/>
  <c r="S1254" i="6"/>
  <c r="S1253" i="6"/>
  <c r="S1252" i="6"/>
  <c r="S1251" i="6"/>
  <c r="S1250" i="6"/>
  <c r="S1249" i="6"/>
  <c r="S1248" i="6"/>
  <c r="S1247" i="6"/>
  <c r="S1246" i="6"/>
  <c r="S1245" i="6"/>
  <c r="S1244" i="6"/>
  <c r="S1243" i="6"/>
  <c r="S1242" i="6"/>
  <c r="S1241" i="6"/>
  <c r="S1240" i="6"/>
  <c r="S1239" i="6"/>
  <c r="S1238" i="6"/>
  <c r="S1237" i="6"/>
  <c r="S1236" i="6"/>
  <c r="S1235" i="6"/>
  <c r="S1234" i="6"/>
  <c r="S1233" i="6"/>
  <c r="S1232" i="6"/>
  <c r="S1231" i="6"/>
  <c r="S1230" i="6"/>
  <c r="S1229" i="6"/>
  <c r="S1228" i="6"/>
  <c r="S1227" i="6"/>
  <c r="S1226" i="6"/>
  <c r="S1225" i="6"/>
  <c r="S1224" i="6"/>
  <c r="S1223" i="6"/>
  <c r="S1222" i="6"/>
  <c r="S1221" i="6"/>
  <c r="S1220" i="6"/>
  <c r="S1219" i="6"/>
  <c r="S1218" i="6"/>
  <c r="S1217" i="6"/>
  <c r="S1216" i="6"/>
  <c r="S1215" i="6"/>
  <c r="S1214" i="6"/>
  <c r="S1213" i="6"/>
  <c r="S1212" i="6"/>
  <c r="S1211" i="6"/>
  <c r="S1210" i="6"/>
  <c r="S1209" i="6"/>
  <c r="S1208" i="6"/>
  <c r="S1207" i="6"/>
  <c r="S1206" i="6"/>
  <c r="S1205" i="6"/>
  <c r="S1204" i="6"/>
  <c r="S1203" i="6"/>
  <c r="S1202" i="6"/>
  <c r="S1201" i="6"/>
  <c r="S1200" i="6"/>
  <c r="S1199" i="6"/>
  <c r="S1198" i="6"/>
  <c r="S1197" i="6"/>
  <c r="S1196" i="6"/>
  <c r="S1195" i="6"/>
  <c r="S1194" i="6"/>
  <c r="S1193" i="6"/>
  <c r="S1192" i="6"/>
  <c r="S1191" i="6"/>
  <c r="S1190" i="6"/>
  <c r="S1189" i="6"/>
  <c r="S1188" i="6"/>
  <c r="S1187" i="6"/>
  <c r="S1186" i="6"/>
  <c r="S1185" i="6"/>
  <c r="S1184" i="6"/>
  <c r="S1183" i="6"/>
  <c r="S1182" i="6"/>
  <c r="S1181" i="6"/>
  <c r="S1180" i="6"/>
  <c r="S1179" i="6"/>
  <c r="S1178" i="6"/>
  <c r="S1177" i="6"/>
  <c r="S1176" i="6"/>
  <c r="S1175" i="6"/>
  <c r="S1174" i="6"/>
  <c r="S1173" i="6"/>
  <c r="S1172" i="6"/>
  <c r="S1171" i="6"/>
  <c r="S1170" i="6"/>
  <c r="S1169" i="6"/>
  <c r="S1168" i="6"/>
  <c r="S1167" i="6"/>
  <c r="S1166" i="6"/>
  <c r="S1165" i="6"/>
  <c r="S1164" i="6"/>
  <c r="S1163" i="6"/>
  <c r="S1162" i="6"/>
  <c r="S1161" i="6"/>
  <c r="S1160" i="6"/>
  <c r="S1159" i="6"/>
  <c r="S1158" i="6"/>
  <c r="S1157" i="6"/>
  <c r="S1156" i="6"/>
  <c r="S1155" i="6"/>
  <c r="S1154" i="6"/>
  <c r="S1153" i="6"/>
  <c r="S1152" i="6"/>
  <c r="S1151" i="6"/>
  <c r="S1150" i="6"/>
  <c r="S1149" i="6"/>
  <c r="S1148" i="6"/>
  <c r="S1147" i="6"/>
  <c r="S1146" i="6"/>
  <c r="S1145" i="6"/>
  <c r="S1144" i="6"/>
  <c r="S1143" i="6"/>
  <c r="S1142" i="6"/>
  <c r="S1141" i="6"/>
  <c r="S1140" i="6"/>
  <c r="S1139" i="6"/>
  <c r="S1138" i="6"/>
  <c r="S1137" i="6"/>
  <c r="S1136" i="6"/>
  <c r="S1135" i="6"/>
  <c r="S1134" i="6"/>
  <c r="S1133" i="6"/>
  <c r="S1132" i="6"/>
  <c r="S1131" i="6"/>
  <c r="S1130" i="6"/>
  <c r="S1129" i="6"/>
  <c r="S1128" i="6"/>
  <c r="S1127" i="6"/>
  <c r="S1126" i="6"/>
  <c r="S1125" i="6"/>
  <c r="S1124" i="6"/>
  <c r="S1123" i="6"/>
  <c r="S1122" i="6"/>
  <c r="S1121" i="6"/>
  <c r="S1120" i="6"/>
  <c r="S1119" i="6"/>
  <c r="S1118" i="6"/>
  <c r="S1117" i="6"/>
  <c r="S1116" i="6"/>
  <c r="S1115" i="6"/>
  <c r="S1114" i="6"/>
  <c r="S1113" i="6"/>
  <c r="S1112" i="6"/>
  <c r="S1111" i="6"/>
  <c r="S1110" i="6"/>
  <c r="S1109" i="6"/>
  <c r="S1108" i="6"/>
  <c r="S1107" i="6"/>
  <c r="S1106" i="6"/>
  <c r="S1105" i="6"/>
  <c r="S1104" i="6"/>
  <c r="S1103" i="6"/>
  <c r="S1102" i="6"/>
  <c r="S1101" i="6"/>
  <c r="S1100" i="6"/>
  <c r="S1099" i="6"/>
  <c r="S1098" i="6"/>
  <c r="S1097" i="6"/>
  <c r="S1096" i="6"/>
  <c r="S1095" i="6"/>
  <c r="S1094" i="6"/>
  <c r="S1093" i="6"/>
  <c r="S1092" i="6"/>
  <c r="S1091" i="6"/>
  <c r="S1090" i="6"/>
  <c r="S1089" i="6"/>
  <c r="S1088" i="6"/>
  <c r="S1087" i="6"/>
  <c r="S1086" i="6"/>
  <c r="S1085" i="6"/>
  <c r="S1084" i="6"/>
  <c r="S1083" i="6"/>
  <c r="S1082" i="6"/>
  <c r="S1081" i="6"/>
  <c r="S1080" i="6"/>
  <c r="S1079" i="6"/>
  <c r="S1078" i="6"/>
  <c r="S1077" i="6"/>
  <c r="S1076" i="6"/>
  <c r="S1075" i="6"/>
  <c r="S1074" i="6"/>
  <c r="S1073" i="6"/>
  <c r="S1072" i="6"/>
  <c r="S1071" i="6"/>
  <c r="S1070" i="6"/>
  <c r="S1069" i="6"/>
  <c r="S1068" i="6"/>
  <c r="S1067" i="6"/>
  <c r="S1066" i="6"/>
  <c r="S1065" i="6"/>
  <c r="S1064" i="6"/>
  <c r="S1063" i="6"/>
  <c r="S1062" i="6"/>
  <c r="S1061" i="6"/>
  <c r="S1060" i="6"/>
  <c r="S1059" i="6"/>
  <c r="S1058" i="6"/>
  <c r="S1057" i="6"/>
  <c r="S1056" i="6"/>
  <c r="S1055" i="6"/>
  <c r="S1054" i="6"/>
  <c r="S1053" i="6"/>
  <c r="S1052" i="6"/>
  <c r="S1051" i="6"/>
  <c r="S1050" i="6"/>
  <c r="S1049" i="6"/>
  <c r="S1048" i="6"/>
  <c r="S1047" i="6"/>
  <c r="S1046" i="6"/>
  <c r="S1045" i="6"/>
  <c r="S1044" i="6"/>
  <c r="S1043" i="6"/>
  <c r="S1042" i="6"/>
  <c r="S1041" i="6"/>
  <c r="S1040" i="6"/>
  <c r="S1039" i="6"/>
  <c r="S1038" i="6"/>
  <c r="S1037" i="6"/>
  <c r="S1036" i="6"/>
  <c r="S1035" i="6"/>
  <c r="S1034" i="6"/>
  <c r="S1033" i="6"/>
  <c r="S1032" i="6"/>
  <c r="S1031" i="6"/>
  <c r="S1030" i="6"/>
  <c r="S1029" i="6"/>
  <c r="S1028" i="6"/>
  <c r="S1027" i="6"/>
  <c r="S1026" i="6"/>
  <c r="S1025" i="6"/>
  <c r="S1024" i="6"/>
  <c r="S1023" i="6"/>
  <c r="S1022" i="6"/>
  <c r="S1021" i="6"/>
  <c r="S1020" i="6"/>
  <c r="S1019" i="6"/>
  <c r="S1018" i="6"/>
  <c r="S1017" i="6"/>
  <c r="S1016" i="6"/>
  <c r="S1015" i="6"/>
  <c r="S1014" i="6"/>
  <c r="S1013" i="6"/>
  <c r="S1012" i="6"/>
  <c r="S1011" i="6"/>
  <c r="S1010" i="6"/>
  <c r="S1009" i="6"/>
  <c r="S1008" i="6"/>
  <c r="S1007" i="6"/>
  <c r="S1006" i="6"/>
  <c r="S1005" i="6"/>
  <c r="S1004" i="6"/>
  <c r="S1003" i="6"/>
  <c r="S1002" i="6"/>
  <c r="S1001" i="6"/>
  <c r="S1000" i="6"/>
  <c r="S999" i="6"/>
  <c r="S998" i="6"/>
  <c r="S997" i="6"/>
  <c r="S996" i="6"/>
  <c r="S995" i="6"/>
  <c r="S994" i="6"/>
  <c r="S993" i="6"/>
  <c r="S992" i="6"/>
  <c r="S991" i="6"/>
  <c r="S990" i="6"/>
  <c r="S989" i="6"/>
  <c r="S988" i="6"/>
  <c r="S987" i="6"/>
  <c r="S986" i="6"/>
  <c r="S985" i="6"/>
  <c r="S984" i="6"/>
  <c r="S983" i="6"/>
  <c r="S982" i="6"/>
  <c r="S981" i="6"/>
  <c r="S980" i="6"/>
  <c r="S979" i="6"/>
  <c r="S978" i="6"/>
  <c r="S977" i="6"/>
  <c r="S976" i="6"/>
  <c r="S975" i="6"/>
  <c r="S974" i="6"/>
  <c r="S973" i="6"/>
  <c r="S972" i="6"/>
  <c r="S971" i="6"/>
  <c r="S970" i="6"/>
  <c r="S969" i="6"/>
  <c r="S968" i="6"/>
  <c r="S967" i="6"/>
  <c r="S966" i="6"/>
  <c r="S965" i="6"/>
  <c r="S964" i="6"/>
  <c r="S963" i="6"/>
  <c r="S962" i="6"/>
  <c r="S961" i="6"/>
  <c r="S960" i="6"/>
  <c r="S959" i="6"/>
  <c r="S958" i="6"/>
  <c r="S957" i="6"/>
  <c r="S956" i="6"/>
  <c r="S955" i="6"/>
  <c r="S954" i="6"/>
  <c r="S953" i="6"/>
  <c r="S952" i="6"/>
  <c r="S951" i="6"/>
  <c r="S950" i="6"/>
  <c r="S949" i="6"/>
  <c r="S948" i="6"/>
  <c r="S947" i="6"/>
  <c r="S946" i="6"/>
  <c r="S945" i="6"/>
  <c r="S944" i="6"/>
  <c r="S943" i="6"/>
  <c r="S942" i="6"/>
  <c r="S941" i="6"/>
  <c r="S940" i="6"/>
  <c r="S939" i="6"/>
  <c r="S938" i="6"/>
  <c r="S937" i="6"/>
  <c r="S936" i="6"/>
  <c r="S935" i="6"/>
  <c r="S934" i="6"/>
  <c r="S933" i="6"/>
  <c r="S932" i="6"/>
  <c r="S931" i="6"/>
  <c r="S930" i="6"/>
  <c r="S929" i="6"/>
  <c r="S928" i="6"/>
  <c r="S927" i="6"/>
  <c r="S926" i="6"/>
  <c r="S925" i="6"/>
  <c r="S924" i="6"/>
  <c r="S923" i="6"/>
  <c r="S922" i="6"/>
  <c r="S921" i="6"/>
  <c r="S920" i="6"/>
  <c r="S919" i="6"/>
  <c r="S918" i="6"/>
  <c r="S917" i="6"/>
  <c r="S916" i="6"/>
  <c r="S915" i="6"/>
  <c r="S914" i="6"/>
  <c r="S913" i="6"/>
  <c r="S912" i="6"/>
  <c r="S911" i="6"/>
  <c r="S910" i="6"/>
  <c r="S909" i="6"/>
  <c r="S908" i="6"/>
  <c r="S907" i="6"/>
  <c r="S906" i="6"/>
  <c r="S905" i="6"/>
  <c r="S904" i="6"/>
  <c r="S903" i="6"/>
  <c r="S902" i="6"/>
  <c r="S901" i="6"/>
  <c r="S900" i="6"/>
  <c r="S899" i="6"/>
  <c r="S898" i="6"/>
  <c r="S897" i="6"/>
  <c r="S896" i="6"/>
  <c r="S895" i="6"/>
  <c r="S894" i="6"/>
  <c r="S893" i="6"/>
  <c r="S892" i="6"/>
  <c r="S891" i="6"/>
  <c r="S890" i="6"/>
  <c r="S889" i="6"/>
  <c r="S888" i="6"/>
  <c r="S887" i="6"/>
  <c r="S886" i="6"/>
  <c r="S885" i="6"/>
  <c r="S884" i="6"/>
  <c r="S883" i="6"/>
  <c r="S882" i="6"/>
  <c r="S881" i="6"/>
  <c r="S880" i="6"/>
  <c r="S879" i="6"/>
  <c r="S878" i="6"/>
  <c r="S877" i="6"/>
  <c r="S876" i="6"/>
  <c r="S875" i="6"/>
  <c r="S874" i="6"/>
  <c r="S873" i="6"/>
  <c r="S872" i="6"/>
  <c r="S871" i="6"/>
  <c r="S870" i="6"/>
  <c r="S869" i="6"/>
  <c r="S868" i="6"/>
  <c r="S867" i="6"/>
  <c r="S866" i="6"/>
  <c r="S865" i="6"/>
  <c r="S864" i="6"/>
  <c r="S863" i="6"/>
  <c r="S862" i="6"/>
  <c r="S861" i="6"/>
  <c r="S860" i="6"/>
  <c r="S859" i="6"/>
  <c r="S858" i="6"/>
  <c r="S857" i="6"/>
  <c r="S856" i="6"/>
  <c r="S855" i="6"/>
  <c r="S854" i="6"/>
  <c r="S853" i="6"/>
  <c r="S852" i="6"/>
  <c r="S851" i="6"/>
  <c r="S850" i="6"/>
  <c r="S849" i="6"/>
  <c r="S848" i="6"/>
  <c r="S847" i="6"/>
  <c r="S846" i="6"/>
  <c r="S845" i="6"/>
  <c r="S844" i="6"/>
  <c r="S843" i="6"/>
  <c r="S842" i="6"/>
  <c r="S841" i="6"/>
  <c r="S840" i="6"/>
  <c r="S839" i="6"/>
  <c r="S838" i="6"/>
  <c r="S837" i="6"/>
  <c r="S836" i="6"/>
  <c r="S835" i="6"/>
  <c r="S834" i="6"/>
  <c r="S833" i="6"/>
  <c r="S832" i="6"/>
  <c r="S831" i="6"/>
  <c r="S830" i="6"/>
  <c r="S829" i="6"/>
  <c r="S828" i="6"/>
  <c r="S827" i="6"/>
  <c r="S826" i="6"/>
  <c r="S825" i="6"/>
  <c r="S824" i="6"/>
  <c r="S823" i="6"/>
  <c r="S822" i="6"/>
  <c r="S821" i="6"/>
  <c r="S820" i="6"/>
  <c r="S819" i="6"/>
  <c r="S818" i="6"/>
  <c r="S817" i="6"/>
  <c r="S816" i="6"/>
  <c r="S815" i="6"/>
  <c r="S814" i="6"/>
  <c r="S813" i="6"/>
  <c r="S812" i="6"/>
  <c r="S811" i="6"/>
  <c r="S810" i="6"/>
  <c r="S809" i="6"/>
  <c r="S808" i="6"/>
  <c r="S807" i="6"/>
  <c r="S806" i="6"/>
  <c r="S805" i="6"/>
  <c r="S804" i="6"/>
  <c r="S803" i="6"/>
  <c r="S802" i="6"/>
  <c r="S801" i="6"/>
  <c r="S800" i="6"/>
  <c r="S799" i="6"/>
  <c r="S798" i="6"/>
  <c r="S797" i="6"/>
  <c r="S796" i="6"/>
  <c r="S795" i="6"/>
  <c r="S794" i="6"/>
  <c r="S793" i="6"/>
  <c r="S792" i="6"/>
  <c r="S791" i="6"/>
  <c r="S790" i="6"/>
  <c r="S789" i="6"/>
  <c r="S788" i="6"/>
  <c r="S787" i="6"/>
  <c r="S786" i="6"/>
  <c r="S785" i="6"/>
  <c r="S784" i="6"/>
  <c r="S783" i="6"/>
  <c r="S782" i="6"/>
  <c r="S781" i="6"/>
  <c r="S780" i="6"/>
  <c r="S779" i="6"/>
  <c r="S778" i="6"/>
  <c r="S777" i="6"/>
  <c r="S776" i="6"/>
  <c r="S775" i="6"/>
  <c r="S774" i="6"/>
  <c r="S773" i="6"/>
  <c r="S772" i="6"/>
  <c r="S771" i="6"/>
  <c r="S770" i="6"/>
  <c r="S769" i="6"/>
  <c r="S768" i="6"/>
  <c r="S767" i="6"/>
  <c r="S766" i="6"/>
  <c r="S765" i="6"/>
  <c r="S764" i="6"/>
  <c r="S763" i="6"/>
  <c r="S762" i="6"/>
  <c r="S761" i="6"/>
  <c r="S760" i="6"/>
  <c r="S759" i="6"/>
  <c r="S758" i="6"/>
  <c r="S757" i="6"/>
  <c r="S756" i="6"/>
  <c r="S755" i="6"/>
  <c r="S754" i="6"/>
  <c r="S753" i="6"/>
  <c r="S752" i="6"/>
  <c r="S751" i="6"/>
  <c r="S750" i="6"/>
  <c r="S749" i="6"/>
  <c r="S748" i="6"/>
  <c r="S747" i="6"/>
  <c r="S746" i="6"/>
  <c r="S745" i="6"/>
  <c r="S744" i="6"/>
  <c r="S743" i="6"/>
  <c r="S742" i="6"/>
  <c r="S741" i="6"/>
  <c r="S740" i="6"/>
  <c r="S739" i="6"/>
  <c r="S738" i="6"/>
  <c r="S737" i="6"/>
  <c r="S736" i="6"/>
  <c r="S735" i="6"/>
  <c r="S734" i="6"/>
  <c r="S733" i="6"/>
  <c r="S732" i="6"/>
  <c r="S731" i="6"/>
  <c r="S730" i="6"/>
  <c r="S729" i="6"/>
  <c r="S728" i="6"/>
  <c r="S727" i="6"/>
  <c r="S726" i="6"/>
  <c r="S725" i="6"/>
  <c r="S724" i="6"/>
  <c r="S723" i="6"/>
  <c r="S722" i="6"/>
  <c r="S721" i="6"/>
  <c r="S720" i="6"/>
  <c r="S719" i="6"/>
  <c r="S718" i="6"/>
  <c r="S717" i="6"/>
  <c r="S716" i="6"/>
  <c r="S715" i="6"/>
  <c r="S714" i="6"/>
  <c r="S713" i="6"/>
  <c r="S712" i="6"/>
  <c r="S711" i="6"/>
  <c r="S710" i="6"/>
  <c r="S709" i="6"/>
  <c r="S708" i="6"/>
  <c r="S707" i="6"/>
  <c r="S706" i="6"/>
  <c r="S705" i="6"/>
  <c r="S704" i="6"/>
  <c r="S703" i="6"/>
  <c r="S702" i="6"/>
  <c r="S701" i="6"/>
  <c r="S700" i="6"/>
  <c r="S699" i="6"/>
  <c r="S698" i="6"/>
  <c r="S697" i="6"/>
  <c r="S696" i="6"/>
  <c r="S695" i="6"/>
  <c r="S694" i="6"/>
  <c r="S693" i="6"/>
  <c r="S692" i="6"/>
  <c r="S691" i="6"/>
  <c r="S690" i="6"/>
  <c r="S689" i="6"/>
  <c r="S688" i="6"/>
  <c r="S687" i="6"/>
  <c r="S686" i="6"/>
  <c r="S685" i="6"/>
  <c r="S684" i="6"/>
  <c r="S683" i="6"/>
  <c r="S682" i="6"/>
  <c r="S681" i="6"/>
  <c r="S680" i="6"/>
  <c r="S679" i="6"/>
  <c r="S678" i="6"/>
  <c r="S677" i="6"/>
  <c r="S676" i="6"/>
  <c r="S675" i="6"/>
  <c r="S674" i="6"/>
  <c r="S673" i="6"/>
  <c r="S672" i="6"/>
  <c r="S671" i="6"/>
  <c r="S670" i="6"/>
  <c r="S669" i="6"/>
  <c r="S668" i="6"/>
  <c r="S667" i="6"/>
  <c r="S666" i="6"/>
  <c r="S665" i="6"/>
  <c r="S664" i="6"/>
  <c r="S663" i="6"/>
  <c r="S662" i="6"/>
  <c r="S661" i="6"/>
  <c r="S660" i="6"/>
  <c r="S659" i="6"/>
  <c r="S658" i="6"/>
  <c r="S657" i="6"/>
  <c r="S656" i="6"/>
  <c r="S655" i="6"/>
  <c r="S654" i="6"/>
  <c r="S653" i="6"/>
  <c r="S652" i="6"/>
  <c r="S651" i="6"/>
  <c r="S650" i="6"/>
  <c r="S649" i="6"/>
  <c r="S648" i="6"/>
  <c r="S647" i="6"/>
  <c r="S646" i="6"/>
  <c r="S645" i="6"/>
  <c r="S644" i="6"/>
  <c r="S643" i="6"/>
  <c r="S642" i="6"/>
  <c r="S641" i="6"/>
  <c r="S640" i="6"/>
  <c r="S639" i="6"/>
  <c r="S638" i="6"/>
  <c r="S637" i="6"/>
  <c r="S636" i="6"/>
  <c r="S635" i="6"/>
  <c r="S634" i="6"/>
  <c r="S633" i="6"/>
  <c r="S632" i="6"/>
  <c r="S631" i="6"/>
  <c r="S630" i="6"/>
  <c r="S629" i="6"/>
  <c r="S628" i="6"/>
  <c r="S627" i="6"/>
  <c r="S626" i="6"/>
  <c r="S625" i="6"/>
  <c r="S624" i="6"/>
  <c r="S623" i="6"/>
  <c r="S622" i="6"/>
  <c r="S621" i="6"/>
  <c r="S620" i="6"/>
  <c r="S619" i="6"/>
  <c r="S618" i="6"/>
  <c r="S617" i="6"/>
  <c r="S616" i="6"/>
  <c r="S615" i="6"/>
  <c r="S614" i="6"/>
  <c r="S613" i="6"/>
  <c r="S612" i="6"/>
  <c r="S611" i="6"/>
  <c r="S610" i="6"/>
  <c r="S609" i="6"/>
  <c r="S608" i="6"/>
  <c r="S607" i="6"/>
  <c r="S606" i="6"/>
  <c r="S605" i="6"/>
  <c r="S604" i="6"/>
  <c r="S603" i="6"/>
  <c r="S602" i="6"/>
  <c r="S601" i="6"/>
  <c r="S600" i="6"/>
  <c r="S599" i="6"/>
  <c r="S598" i="6"/>
  <c r="S597" i="6"/>
  <c r="S596" i="6"/>
  <c r="S595" i="6"/>
  <c r="S594" i="6"/>
  <c r="S593" i="6"/>
  <c r="S592" i="6"/>
  <c r="S591" i="6"/>
  <c r="S590" i="6"/>
  <c r="S589" i="6"/>
  <c r="S588" i="6"/>
  <c r="S587" i="6"/>
  <c r="S586" i="6"/>
  <c r="S585" i="6"/>
  <c r="S584" i="6"/>
  <c r="S583" i="6"/>
  <c r="S582" i="6"/>
  <c r="S581" i="6"/>
  <c r="S580" i="6"/>
  <c r="S579" i="6"/>
  <c r="S578" i="6"/>
  <c r="S577" i="6"/>
  <c r="S576" i="6"/>
  <c r="S575" i="6"/>
  <c r="S574" i="6"/>
  <c r="S573" i="6"/>
  <c r="S572" i="6"/>
  <c r="S571" i="6"/>
  <c r="S570" i="6"/>
  <c r="S569" i="6"/>
  <c r="S568" i="6"/>
  <c r="S567" i="6"/>
  <c r="S566" i="6"/>
  <c r="S565" i="6"/>
  <c r="S564" i="6"/>
  <c r="S563" i="6"/>
  <c r="S562" i="6"/>
  <c r="S561" i="6"/>
  <c r="S560" i="6"/>
  <c r="S559" i="6"/>
  <c r="S558" i="6"/>
  <c r="S557" i="6"/>
  <c r="S556" i="6"/>
  <c r="S555" i="6"/>
  <c r="S554" i="6"/>
  <c r="S553" i="6"/>
  <c r="S552" i="6"/>
  <c r="S551" i="6"/>
  <c r="S550" i="6"/>
  <c r="S549" i="6"/>
  <c r="S548" i="6"/>
  <c r="S547" i="6"/>
  <c r="S546" i="6"/>
  <c r="S545" i="6"/>
  <c r="S544" i="6"/>
  <c r="S543" i="6"/>
  <c r="S542" i="6"/>
  <c r="S541" i="6"/>
  <c r="S540" i="6"/>
  <c r="S539" i="6"/>
  <c r="S538" i="6"/>
  <c r="S537" i="6"/>
  <c r="S536" i="6"/>
  <c r="S535" i="6"/>
  <c r="S534" i="6"/>
  <c r="S533" i="6"/>
  <c r="S532" i="6"/>
  <c r="S531" i="6"/>
  <c r="S530" i="6"/>
  <c r="S529" i="6"/>
  <c r="S528" i="6"/>
  <c r="S527" i="6"/>
  <c r="S526" i="6"/>
  <c r="S525" i="6"/>
  <c r="S524" i="6"/>
  <c r="S523" i="6"/>
  <c r="S522" i="6"/>
  <c r="S521" i="6"/>
  <c r="S520" i="6"/>
  <c r="S519" i="6"/>
  <c r="S518" i="6"/>
  <c r="S517" i="6"/>
  <c r="S516" i="6"/>
  <c r="S515" i="6"/>
  <c r="S514" i="6"/>
  <c r="S513" i="6"/>
  <c r="S512" i="6"/>
  <c r="S511" i="6"/>
  <c r="S510" i="6"/>
  <c r="S509" i="6"/>
  <c r="S508" i="6"/>
  <c r="S507" i="6"/>
  <c r="S506" i="6"/>
  <c r="S505" i="6"/>
  <c r="S504" i="6"/>
  <c r="S503" i="6"/>
  <c r="S502" i="6"/>
  <c r="S501" i="6"/>
  <c r="S500" i="6"/>
  <c r="S499" i="6"/>
  <c r="S498" i="6"/>
  <c r="S497" i="6"/>
  <c r="S496" i="6"/>
  <c r="S495" i="6"/>
  <c r="S494" i="6"/>
  <c r="S493" i="6"/>
  <c r="S492" i="6"/>
  <c r="S491" i="6"/>
  <c r="S490" i="6"/>
  <c r="S489" i="6"/>
  <c r="S488" i="6"/>
  <c r="S487" i="6"/>
  <c r="S486" i="6"/>
  <c r="S485" i="6"/>
  <c r="S484" i="6"/>
  <c r="S483" i="6"/>
  <c r="S482" i="6"/>
  <c r="S481" i="6"/>
  <c r="S480" i="6"/>
  <c r="S479" i="6"/>
  <c r="S478" i="6"/>
  <c r="S477" i="6"/>
  <c r="S476" i="6"/>
  <c r="S475" i="6"/>
  <c r="S474" i="6"/>
  <c r="S473" i="6"/>
  <c r="S472" i="6"/>
  <c r="S471" i="6"/>
  <c r="S470" i="6"/>
  <c r="S469" i="6"/>
  <c r="S468" i="6"/>
  <c r="S467" i="6"/>
  <c r="S466" i="6"/>
  <c r="S465" i="6"/>
  <c r="S464" i="6"/>
  <c r="S463" i="6"/>
  <c r="S462" i="6"/>
  <c r="S461" i="6"/>
  <c r="S460" i="6"/>
  <c r="S459" i="6"/>
  <c r="S458" i="6"/>
  <c r="S457" i="6"/>
  <c r="S456" i="6"/>
  <c r="S455" i="6"/>
  <c r="S454" i="6"/>
  <c r="S453" i="6"/>
  <c r="S452" i="6"/>
  <c r="S451" i="6"/>
  <c r="S450" i="6"/>
  <c r="S449" i="6"/>
  <c r="S448" i="6"/>
  <c r="S447" i="6"/>
  <c r="S446" i="6"/>
  <c r="S445" i="6"/>
  <c r="S444" i="6"/>
  <c r="S443" i="6"/>
  <c r="S442" i="6"/>
  <c r="S441" i="6"/>
  <c r="S440" i="6"/>
  <c r="S439" i="6"/>
  <c r="S438" i="6"/>
  <c r="S437" i="6"/>
  <c r="S436" i="6"/>
  <c r="S435" i="6"/>
  <c r="S434" i="6"/>
  <c r="S433" i="6"/>
  <c r="S432" i="6"/>
  <c r="S431" i="6"/>
  <c r="S430" i="6"/>
  <c r="S429" i="6"/>
  <c r="S428" i="6"/>
  <c r="S427" i="6"/>
  <c r="S426" i="6"/>
  <c r="S425" i="6"/>
  <c r="S424" i="6"/>
  <c r="S423" i="6"/>
  <c r="S422" i="6"/>
  <c r="S421" i="6"/>
  <c r="S420" i="6"/>
  <c r="S419" i="6"/>
  <c r="S418" i="6"/>
  <c r="S417" i="6"/>
  <c r="S416" i="6"/>
  <c r="S415" i="6"/>
  <c r="S414" i="6"/>
  <c r="S413" i="6"/>
  <c r="S412" i="6"/>
  <c r="S411" i="6"/>
  <c r="S410" i="6"/>
  <c r="S409" i="6"/>
  <c r="S408" i="6"/>
  <c r="S407" i="6"/>
  <c r="S406" i="6"/>
  <c r="S405" i="6"/>
  <c r="S404" i="6"/>
  <c r="S403" i="6"/>
  <c r="S402" i="6"/>
  <c r="S401" i="6"/>
  <c r="S400" i="6"/>
  <c r="S399" i="6"/>
  <c r="S398" i="6"/>
  <c r="S397" i="6"/>
  <c r="S396" i="6"/>
  <c r="S395" i="6"/>
  <c r="S394" i="6"/>
  <c r="S393" i="6"/>
  <c r="S392" i="6"/>
  <c r="S391" i="6"/>
  <c r="S390" i="6"/>
  <c r="S389" i="6"/>
  <c r="S388" i="6"/>
  <c r="S387" i="6"/>
  <c r="S386" i="6"/>
  <c r="S385" i="6"/>
  <c r="S384" i="6"/>
  <c r="S383" i="6"/>
  <c r="S382" i="6"/>
  <c r="S381" i="6"/>
  <c r="S380" i="6"/>
  <c r="S379" i="6"/>
  <c r="S378" i="6"/>
  <c r="S377" i="6"/>
  <c r="S376" i="6"/>
  <c r="S375" i="6"/>
  <c r="S374" i="6"/>
  <c r="S373" i="6"/>
  <c r="S372" i="6"/>
  <c r="S371" i="6"/>
  <c r="S370" i="6"/>
  <c r="S369" i="6"/>
  <c r="S368" i="6"/>
  <c r="S367" i="6"/>
  <c r="S366" i="6"/>
  <c r="S365" i="6"/>
  <c r="S364" i="6"/>
  <c r="S363" i="6"/>
  <c r="S362" i="6"/>
  <c r="S361" i="6"/>
  <c r="S360" i="6"/>
  <c r="S359" i="6"/>
  <c r="S358" i="6"/>
  <c r="S357" i="6"/>
  <c r="S356" i="6"/>
  <c r="S355" i="6"/>
  <c r="S354" i="6"/>
  <c r="S353" i="6"/>
  <c r="S352" i="6"/>
  <c r="S351" i="6"/>
  <c r="S350" i="6"/>
  <c r="S349" i="6"/>
  <c r="S348" i="6"/>
  <c r="S347" i="6"/>
  <c r="S346" i="6"/>
  <c r="S345" i="6"/>
  <c r="S344" i="6"/>
  <c r="S343" i="6"/>
  <c r="S342" i="6"/>
  <c r="S341" i="6"/>
  <c r="S340" i="6"/>
  <c r="S339" i="6"/>
  <c r="S338" i="6"/>
  <c r="S337" i="6"/>
  <c r="S336" i="6"/>
  <c r="S335" i="6"/>
  <c r="S334" i="6"/>
  <c r="S333" i="6"/>
  <c r="S332" i="6"/>
  <c r="S331" i="6"/>
  <c r="S330" i="6"/>
  <c r="S329" i="6"/>
  <c r="S328" i="6"/>
  <c r="S327" i="6"/>
  <c r="S326" i="6"/>
  <c r="S325" i="6"/>
  <c r="S324" i="6"/>
  <c r="S323" i="6"/>
  <c r="S322" i="6"/>
  <c r="S321" i="6"/>
  <c r="S320" i="6"/>
  <c r="S319" i="6"/>
  <c r="S318" i="6"/>
  <c r="S317" i="6"/>
  <c r="S316" i="6"/>
  <c r="S315" i="6"/>
  <c r="S314" i="6"/>
  <c r="S313" i="6"/>
  <c r="S312" i="6"/>
  <c r="S311" i="6"/>
  <c r="S310" i="6"/>
  <c r="S309" i="6"/>
  <c r="S308" i="6"/>
  <c r="S307" i="6"/>
  <c r="S306" i="6"/>
  <c r="S305" i="6"/>
  <c r="S304" i="6"/>
  <c r="S303" i="6"/>
  <c r="S302" i="6"/>
  <c r="S301" i="6"/>
  <c r="S300" i="6"/>
  <c r="S299" i="6"/>
  <c r="S298" i="6"/>
  <c r="S297" i="6"/>
  <c r="S296" i="6"/>
  <c r="S295" i="6"/>
  <c r="S294" i="6"/>
  <c r="S293" i="6"/>
  <c r="S292" i="6"/>
  <c r="S291" i="6"/>
  <c r="S290" i="6"/>
  <c r="S289" i="6"/>
  <c r="S288" i="6"/>
  <c r="S287" i="6"/>
  <c r="S286" i="6"/>
  <c r="S285" i="6"/>
  <c r="S284" i="6"/>
  <c r="S283" i="6"/>
  <c r="S282" i="6"/>
  <c r="S281" i="6"/>
  <c r="S280" i="6"/>
  <c r="S279" i="6"/>
  <c r="S278" i="6"/>
  <c r="S277" i="6"/>
  <c r="S276" i="6"/>
  <c r="S275" i="6"/>
  <c r="S274" i="6"/>
  <c r="S273" i="6"/>
  <c r="S272" i="6"/>
  <c r="S271" i="6"/>
  <c r="S270" i="6"/>
  <c r="S269" i="6"/>
  <c r="S268" i="6"/>
  <c r="S267" i="6"/>
  <c r="S266" i="6"/>
  <c r="S265" i="6"/>
  <c r="S264" i="6"/>
  <c r="S263" i="6"/>
  <c r="S262" i="6"/>
  <c r="S261" i="6"/>
  <c r="S260" i="6"/>
  <c r="S259" i="6"/>
  <c r="S258" i="6"/>
  <c r="S257" i="6"/>
  <c r="S256" i="6"/>
  <c r="S255" i="6"/>
  <c r="S254" i="6"/>
  <c r="S253" i="6"/>
  <c r="S252" i="6"/>
  <c r="S251" i="6"/>
  <c r="S250" i="6"/>
  <c r="S249" i="6"/>
  <c r="S248" i="6"/>
  <c r="S247" i="6"/>
  <c r="S246" i="6"/>
  <c r="S245" i="6"/>
  <c r="S244" i="6"/>
  <c r="S243" i="6"/>
  <c r="S242" i="6"/>
  <c r="S241" i="6"/>
  <c r="S240" i="6"/>
  <c r="S239" i="6"/>
  <c r="S238" i="6"/>
  <c r="S237" i="6"/>
  <c r="S236" i="6"/>
  <c r="S235" i="6"/>
  <c r="S234" i="6"/>
  <c r="S233" i="6"/>
  <c r="S232" i="6"/>
  <c r="S231" i="6"/>
  <c r="S230" i="6"/>
  <c r="S229" i="6"/>
  <c r="S228" i="6"/>
  <c r="S227" i="6"/>
  <c r="S226" i="6"/>
  <c r="S225" i="6"/>
  <c r="S224" i="6"/>
  <c r="S223" i="6"/>
  <c r="S222" i="6"/>
  <c r="S221" i="6"/>
  <c r="S220" i="6"/>
  <c r="S219" i="6"/>
  <c r="S218" i="6"/>
  <c r="S217" i="6"/>
  <c r="S216" i="6"/>
  <c r="S215" i="6"/>
  <c r="S214" i="6"/>
  <c r="S213" i="6"/>
  <c r="S212" i="6"/>
  <c r="S211" i="6"/>
  <c r="S210" i="6"/>
  <c r="S209" i="6"/>
  <c r="S208" i="6"/>
  <c r="S207" i="6"/>
  <c r="S206" i="6"/>
  <c r="S205" i="6"/>
  <c r="S204" i="6"/>
  <c r="S203" i="6"/>
  <c r="S202" i="6"/>
  <c r="S201" i="6"/>
  <c r="S200" i="6"/>
  <c r="S199" i="6"/>
  <c r="S198" i="6"/>
  <c r="S197" i="6"/>
  <c r="S196" i="6"/>
  <c r="S195" i="6"/>
  <c r="S194" i="6"/>
  <c r="S193" i="6"/>
  <c r="S192" i="6"/>
  <c r="S191" i="6"/>
  <c r="S190" i="6"/>
  <c r="S189" i="6"/>
  <c r="S188" i="6"/>
  <c r="S187" i="6"/>
  <c r="S186" i="6"/>
  <c r="S185" i="6"/>
  <c r="S184" i="6"/>
  <c r="S183" i="6"/>
  <c r="S182" i="6"/>
  <c r="S181" i="6"/>
  <c r="S180" i="6"/>
  <c r="S179" i="6"/>
  <c r="S178" i="6"/>
  <c r="S177" i="6"/>
  <c r="S176" i="6"/>
  <c r="S175" i="6"/>
  <c r="S174" i="6"/>
  <c r="S173" i="6"/>
  <c r="S172" i="6"/>
  <c r="S171" i="6"/>
  <c r="S170" i="6"/>
  <c r="S169" i="6"/>
  <c r="S168" i="6"/>
  <c r="S167" i="6"/>
  <c r="S166" i="6"/>
  <c r="S165" i="6"/>
  <c r="S164" i="6"/>
  <c r="S163" i="6"/>
  <c r="S162" i="6"/>
  <c r="S161" i="6"/>
  <c r="S160" i="6"/>
  <c r="S159" i="6"/>
  <c r="S158" i="6"/>
  <c r="S157" i="6"/>
  <c r="S156" i="6"/>
  <c r="S155" i="6"/>
  <c r="S154" i="6"/>
  <c r="S153" i="6"/>
  <c r="S152" i="6"/>
  <c r="S151" i="6"/>
  <c r="S150" i="6"/>
  <c r="S149" i="6"/>
  <c r="S148" i="6"/>
  <c r="S147" i="6"/>
  <c r="S146" i="6"/>
  <c r="S145" i="6"/>
  <c r="S144" i="6"/>
  <c r="S143" i="6"/>
  <c r="S142" i="6"/>
  <c r="S141" i="6"/>
  <c r="S140" i="6"/>
  <c r="S139" i="6"/>
  <c r="S138" i="6"/>
  <c r="S137" i="6"/>
  <c r="S136" i="6"/>
  <c r="S135" i="6"/>
  <c r="S134" i="6"/>
  <c r="S133" i="6"/>
  <c r="S132" i="6"/>
  <c r="S131" i="6"/>
  <c r="S130" i="6"/>
  <c r="S129" i="6"/>
  <c r="S128" i="6"/>
  <c r="S127" i="6"/>
  <c r="S126" i="6"/>
  <c r="S125" i="6"/>
  <c r="S124" i="6"/>
  <c r="S123" i="6"/>
  <c r="S122" i="6"/>
  <c r="S121" i="6"/>
  <c r="S120" i="6"/>
  <c r="S119" i="6"/>
  <c r="S118" i="6"/>
  <c r="S117" i="6"/>
  <c r="S116" i="6"/>
  <c r="S115" i="6"/>
  <c r="S114" i="6"/>
  <c r="S113" i="6"/>
  <c r="S112" i="6"/>
  <c r="S111" i="6"/>
  <c r="S110" i="6"/>
  <c r="S109" i="6"/>
  <c r="S108" i="6"/>
  <c r="S107" i="6"/>
  <c r="S106" i="6"/>
  <c r="S105" i="6"/>
  <c r="S104" i="6"/>
  <c r="S103" i="6"/>
  <c r="S102" i="6"/>
  <c r="S101" i="6"/>
  <c r="S100" i="6"/>
  <c r="S99" i="6"/>
  <c r="S98" i="6"/>
  <c r="S97" i="6"/>
  <c r="S96" i="6"/>
  <c r="S95" i="6"/>
  <c r="S94" i="6"/>
  <c r="S93" i="6"/>
  <c r="S92" i="6"/>
  <c r="S91" i="6"/>
  <c r="S90" i="6"/>
  <c r="S89" i="6"/>
  <c r="S88" i="6"/>
  <c r="S87" i="6"/>
  <c r="S86" i="6"/>
  <c r="S85" i="6"/>
  <c r="S84" i="6"/>
  <c r="S83" i="6"/>
  <c r="S82" i="6"/>
  <c r="S81" i="6"/>
  <c r="S80" i="6"/>
  <c r="S79" i="6"/>
  <c r="S78" i="6"/>
  <c r="S77" i="6"/>
  <c r="S76" i="6"/>
  <c r="S75" i="6"/>
  <c r="S74" i="6"/>
  <c r="S73" i="6"/>
  <c r="S72" i="6"/>
  <c r="S71" i="6"/>
  <c r="S70" i="6"/>
  <c r="S69" i="6"/>
  <c r="S68" i="6"/>
  <c r="S67" i="6"/>
  <c r="S66" i="6"/>
  <c r="S65" i="6"/>
  <c r="S64" i="6"/>
  <c r="S63" i="6"/>
  <c r="S62" i="6"/>
  <c r="S61" i="6"/>
  <c r="S60" i="6"/>
  <c r="S59" i="6"/>
  <c r="S58" i="6"/>
  <c r="S57" i="6"/>
  <c r="S56" i="6"/>
  <c r="S55" i="6"/>
  <c r="S54" i="6"/>
  <c r="S53" i="6"/>
  <c r="S52" i="6"/>
  <c r="S51" i="6"/>
  <c r="S50" i="6"/>
  <c r="S49" i="6"/>
  <c r="S48" i="6"/>
  <c r="S47" i="6"/>
  <c r="S46" i="6"/>
  <c r="S45" i="6"/>
  <c r="S44" i="6"/>
  <c r="S43" i="6"/>
  <c r="S42" i="6"/>
  <c r="S41" i="6"/>
  <c r="S40" i="6"/>
  <c r="S39" i="6"/>
  <c r="S38" i="6"/>
  <c r="S37" i="6"/>
  <c r="S36" i="6"/>
  <c r="S35" i="6"/>
  <c r="S34" i="6"/>
  <c r="S33" i="6"/>
  <c r="S32" i="6"/>
  <c r="S31" i="6"/>
  <c r="S30" i="6"/>
  <c r="S29" i="6"/>
  <c r="S28" i="6"/>
  <c r="S27" i="6"/>
  <c r="S26" i="6"/>
  <c r="S25" i="6"/>
  <c r="S24" i="6"/>
  <c r="S23" i="6"/>
  <c r="S22" i="6"/>
  <c r="S21" i="6"/>
  <c r="S20" i="6"/>
  <c r="S19" i="6"/>
  <c r="S18" i="6"/>
  <c r="S17" i="6"/>
  <c r="S16" i="6"/>
  <c r="S15" i="6"/>
  <c r="S14" i="6"/>
  <c r="S13" i="6"/>
  <c r="S12" i="6"/>
  <c r="S11" i="6"/>
  <c r="S10" i="6"/>
  <c r="S9" i="6"/>
  <c r="S8" i="6"/>
  <c r="S7" i="6"/>
  <c r="S6" i="6"/>
  <c r="S5" i="6"/>
  <c r="S4" i="6"/>
  <c r="S3" i="6"/>
  <c r="S2" i="6"/>
  <c r="E22" i="5"/>
  <c r="E21" i="5"/>
  <c r="E20" i="5"/>
  <c r="E19" i="5"/>
  <c r="E18" i="5"/>
  <c r="E17" i="5"/>
  <c r="E16" i="5"/>
  <c r="K15" i="5"/>
  <c r="E15" i="5"/>
  <c r="K14" i="5"/>
  <c r="E14" i="5"/>
  <c r="K13" i="5"/>
  <c r="E13" i="5"/>
  <c r="K12" i="5"/>
  <c r="E12" i="5"/>
  <c r="K11" i="5"/>
  <c r="E11" i="5"/>
  <c r="K10" i="5"/>
  <c r="E10" i="5"/>
  <c r="K9" i="5"/>
  <c r="E9" i="5"/>
  <c r="E8" i="5"/>
  <c r="S34" i="1" l="1"/>
  <c r="S32" i="1"/>
  <c r="S31" i="1"/>
  <c r="S30" i="1"/>
  <c r="S29" i="1"/>
  <c r="S28" i="1"/>
  <c r="S27" i="1"/>
  <c r="S24" i="1"/>
  <c r="S23" i="1"/>
  <c r="Q48" i="1"/>
  <c r="Q47" i="1"/>
  <c r="Q44" i="1"/>
  <c r="Q43" i="1"/>
  <c r="Q27" i="1"/>
  <c r="Q24" i="1"/>
  <c r="Q23" i="1"/>
  <c r="Q20" i="1"/>
  <c r="Q18" i="1"/>
  <c r="Q17" i="1"/>
  <c r="R48" i="1"/>
  <c r="S48" i="1" s="1"/>
  <c r="P48" i="1"/>
  <c r="R47" i="1"/>
  <c r="S47" i="1" s="1"/>
  <c r="P47" i="1"/>
  <c r="R44" i="1"/>
  <c r="S44" i="1" s="1"/>
  <c r="P44" i="1"/>
  <c r="R43" i="1"/>
  <c r="S43" i="1" s="1"/>
  <c r="P43" i="1"/>
  <c r="R40" i="1"/>
  <c r="S40" i="1" s="1"/>
  <c r="P40" i="1"/>
  <c r="Q40" i="1" s="1"/>
  <c r="R37" i="1"/>
  <c r="S37" i="1" s="1"/>
  <c r="P37" i="1"/>
  <c r="Q37" i="1" s="1"/>
  <c r="P34" i="1"/>
  <c r="Q34" i="1" s="1"/>
  <c r="P33" i="1"/>
  <c r="Q33" i="1" s="1"/>
  <c r="P32" i="1"/>
  <c r="Q32" i="1" s="1"/>
  <c r="P31" i="1"/>
  <c r="Q31" i="1" s="1"/>
  <c r="P30" i="1"/>
  <c r="Q30" i="1" s="1"/>
  <c r="P29" i="1"/>
  <c r="Q29" i="1" s="1"/>
  <c r="P28" i="1"/>
  <c r="Q28" i="1" s="1"/>
  <c r="P27" i="1"/>
  <c r="P24" i="1"/>
  <c r="P23" i="1"/>
  <c r="R34" i="1"/>
  <c r="R33" i="1"/>
  <c r="S33" i="1" s="1"/>
  <c r="R32" i="1"/>
  <c r="R31" i="1"/>
  <c r="R30" i="1"/>
  <c r="R29" i="1"/>
  <c r="R28" i="1"/>
  <c r="R27" i="1"/>
  <c r="R24" i="1"/>
  <c r="R23" i="1"/>
  <c r="R20" i="1"/>
  <c r="S20" i="1" s="1"/>
  <c r="R19" i="1"/>
  <c r="S19" i="1" s="1"/>
  <c r="R18" i="1"/>
  <c r="S18" i="1" s="1"/>
  <c r="R17" i="1"/>
  <c r="S17" i="1" s="1"/>
  <c r="R16" i="1"/>
  <c r="S16" i="1" s="1"/>
  <c r="P16" i="1"/>
  <c r="Q16" i="1" s="1"/>
  <c r="P19" i="1"/>
  <c r="Q19" i="1" s="1"/>
  <c r="P18" i="1"/>
  <c r="P17" i="1"/>
  <c r="P20" i="1"/>
</calcChain>
</file>

<file path=xl/sharedStrings.xml><?xml version="1.0" encoding="utf-8"?>
<sst xmlns="http://schemas.openxmlformats.org/spreadsheetml/2006/main" count="95214" uniqueCount="6260">
  <si>
    <t>Datapath</t>
  </si>
  <si>
    <t>*Need to get figures in separate tabs</t>
  </si>
  <si>
    <t>P&amp;L MTD with Previous Month Comparison</t>
  </si>
  <si>
    <t>Reporting Book:</t>
  </si>
  <si>
    <t>ACCRUAL</t>
  </si>
  <si>
    <t>As of Date:</t>
  </si>
  <si>
    <t>10/31/2025</t>
  </si>
  <si>
    <t>Location group:</t>
  </si>
  <si>
    <t>Modesto Fresno Ohio</t>
  </si>
  <si>
    <t xml:space="preserve"> </t>
  </si>
  <si>
    <t>Actual Billings/In Period Receipts Posted</t>
  </si>
  <si>
    <t>DP California</t>
  </si>
  <si>
    <t>DP Ohio</t>
  </si>
  <si>
    <t>Data Path - All Locations</t>
  </si>
  <si>
    <t>Month Ending</t>
  </si>
  <si>
    <t>Year To Date</t>
  </si>
  <si>
    <t>09/30/2025</t>
  </si>
  <si>
    <t>vs. Accrual</t>
  </si>
  <si>
    <t>Notes</t>
  </si>
  <si>
    <t>Actual</t>
  </si>
  <si>
    <t>Variance</t>
  </si>
  <si>
    <t xml:space="preserve">  Net Income- With DL above the line</t>
  </si>
  <si>
    <t>Net</t>
  </si>
  <si>
    <t xml:space="preserve">  </t>
  </si>
  <si>
    <t xml:space="preserve">    Operating Net Income- DL above the line</t>
  </si>
  <si>
    <t>Operating</t>
  </si>
  <si>
    <t xml:space="preserve">    </t>
  </si>
  <si>
    <t xml:space="preserve">      Gross Profit with Direct Labor</t>
  </si>
  <si>
    <t>Gross</t>
  </si>
  <si>
    <t xml:space="preserve">      </t>
  </si>
  <si>
    <t xml:space="preserve">        Revenue</t>
  </si>
  <si>
    <t>Revenue</t>
  </si>
  <si>
    <t xml:space="preserve">        </t>
  </si>
  <si>
    <t xml:space="preserve">          Monthly Recurring Services</t>
  </si>
  <si>
    <t>Monthly</t>
  </si>
  <si>
    <t xml:space="preserve">          </t>
  </si>
  <si>
    <t xml:space="preserve">            40000 - Managed IT Revenue</t>
  </si>
  <si>
    <t>CA: Irvine pickup from Sept. (No reversal in August performed). This is for billings but not yet earned.</t>
  </si>
  <si>
    <t xml:space="preserve">            40100 - Managed Security Revenue</t>
  </si>
  <si>
    <t xml:space="preserve">            40200 - Managed Voice Revenue</t>
  </si>
  <si>
    <t xml:space="preserve">            41320 - Managed Back up Revenue</t>
  </si>
  <si>
    <t xml:space="preserve">            41925 - USAC ERATE BM Revenue</t>
  </si>
  <si>
    <t xml:space="preserve">          Monthly Recurring Private Cloud</t>
  </si>
  <si>
    <t xml:space="preserve">            41360 - Public Cloud Revenue</t>
  </si>
  <si>
    <t xml:space="preserve">            41365 - Private Cloud Revenue</t>
  </si>
  <si>
    <t xml:space="preserve">          Monthly Recurring Resale</t>
  </si>
  <si>
    <t xml:space="preserve">            41200 - HaaS Revenue</t>
  </si>
  <si>
    <t>Delta of zero because recurring reversal amount = same for Sept, Oct. Sept = artificially low.</t>
  </si>
  <si>
    <t xml:space="preserve">            41250 - Chromebook ADP Revenue</t>
  </si>
  <si>
    <t xml:space="preserve">            41300 - Cloud SAAS Revenue</t>
  </si>
  <si>
    <t xml:space="preserve">            41350 - Managed Spam Filtering Revenue</t>
  </si>
  <si>
    <t xml:space="preserve">            41450 - Microsoft 365 Revenue</t>
  </si>
  <si>
    <t>CA: Increase is primarily the result of a new  365 agreement for 24 Hour Home Care, $31k, as well as $11k Irvine pickup from Sept. (No reversal in August performed). This is for billings but not yet earned.</t>
  </si>
  <si>
    <t xml:space="preserve">24 hour </t>
  </si>
  <si>
    <t xml:space="preserve">            42100 - Security Resale Revenue</t>
  </si>
  <si>
    <t xml:space="preserve">            42200 - Tool Resale Revenue</t>
  </si>
  <si>
    <t xml:space="preserve">            42300 - Voice Resale Revenue</t>
  </si>
  <si>
    <t xml:space="preserve">          Project Services</t>
  </si>
  <si>
    <t>Project</t>
  </si>
  <si>
    <t xml:space="preserve">            41500 - Project Service Revenue</t>
  </si>
  <si>
    <t xml:space="preserve">CA: Increase primarily driven by the following:
$11.2k Sconsa Candy -Storage Refresh project in October, no projects in September
$7.4k Graceada Ptnrs. -2 projects closed in October -Enforce 2FA and Password Management Solutions no projects in September
$6.4k DiMare-Site Moved completed in October, no projects in September - put on hold couple times by customer
$6.2k Oliveira Wealth-Workstation Configuration &amp; Set up project in October, no projects in September
$4k Cranbrook Group-Oakland Server Restoration &amp; SharePoint Migration project in October, no projects in September
Partially offset by:
($11k) decrease City of Firebaugh-Switching Refresh project in September , no projects in October
OH: Decrease primarily driven by the following: $11k Vital Care, USAC, River Gate HS, partially offset by ($5.9k) Imagine Great Western-no October business.
</t>
  </si>
  <si>
    <t>Also bring in Customer level variance analysis tab</t>
  </si>
  <si>
    <t xml:space="preserve">          Revenue - Project Services</t>
  </si>
  <si>
    <t xml:space="preserve">          Subcontracted Services</t>
  </si>
  <si>
    <t>Subcontracted</t>
  </si>
  <si>
    <t xml:space="preserve">            41700 - Subcontracted Service Revenue</t>
  </si>
  <si>
    <t>See tab 41700-50500</t>
  </si>
  <si>
    <t xml:space="preserve">          Product Sales</t>
  </si>
  <si>
    <t>Product</t>
  </si>
  <si>
    <t xml:space="preserve">            42000 - Product Sales Revenue</t>
  </si>
  <si>
    <t>CA: Increase of $137k from Sept - October primarily the result of SO's closed in October for customers: River Delta, Valley Iron, Stewart &amp; Jasper, Lucia Mar SD, City of Atwater, Stanislaus SD, partially offset by a reduction in product rev of ($51k) for Newman-Crows, and City of Clovis.
OH: Increase of $257k from Sept - October primarily the result of Aug NRR reversal and SO's closed in October for Hopebridge Autism Therapy Centers, River Gate HS, St Johns Jesuit High School, North Shore High School, Imagine Klepinger Rd, Imagine Pediatrics, Millennium Comm School,  partially offset by a reduction in product rev of ($38k) for Scheurer Health and St. John 23rd SD.</t>
  </si>
  <si>
    <t xml:space="preserve">            44000 - Freight and Shipping Revenue</t>
  </si>
  <si>
    <t xml:space="preserve">          Revenue - Product Sales</t>
  </si>
  <si>
    <t xml:space="preserve">          Revenue - Other</t>
  </si>
  <si>
    <t xml:space="preserve">            40800 - Revenue - Other</t>
  </si>
  <si>
    <t xml:space="preserve">            41400 - Commission Revenue</t>
  </si>
  <si>
    <t xml:space="preserve">          Total Revenue - Other</t>
  </si>
  <si>
    <t>Total</t>
  </si>
  <si>
    <t xml:space="preserve">        Total Revenue</t>
  </si>
  <si>
    <t xml:space="preserve">        Cost of Rev with Direct and IT Project Labor</t>
  </si>
  <si>
    <t>Cost</t>
  </si>
  <si>
    <t xml:space="preserve">          Managed IT Service Costs</t>
  </si>
  <si>
    <t>Managed</t>
  </si>
  <si>
    <t xml:space="preserve">            50000 - Managed IT Costs</t>
  </si>
  <si>
    <t xml:space="preserve">CA:$10.7k BigLeaf catch-up, ZoomInfo, VyOS Router charges hitting current month </t>
  </si>
  <si>
    <t xml:space="preserve">          Total Cost of Supports Revenue</t>
  </si>
  <si>
    <t xml:space="preserve">          Cost of Monthly Recurring Cloud</t>
  </si>
  <si>
    <t xml:space="preserve">            50090 - Public Cloud Costs</t>
  </si>
  <si>
    <t xml:space="preserve">            50095 - Private Cloud Costs</t>
  </si>
  <si>
    <t xml:space="preserve">          Cost of Monthly Recurring Resale</t>
  </si>
  <si>
    <t xml:space="preserve">            50050 - Managed Back up Costs</t>
  </si>
  <si>
    <t xml:space="preserve">            50080 - Managed Spam Filtering Costs</t>
  </si>
  <si>
    <t xml:space="preserve">            50100 - Domain Names Costs</t>
  </si>
  <si>
    <t xml:space="preserve">            50150 - Recurring Resale Cost - MSP (Cloud SaaS)</t>
  </si>
  <si>
    <t>See above</t>
  </si>
  <si>
    <t xml:space="preserve">            50190 - Managed Voice Costs</t>
  </si>
  <si>
    <t xml:space="preserve">            50400 - HaaS Costs</t>
  </si>
  <si>
    <t xml:space="preserve">            51250 - Chromebook ADP Costs</t>
  </si>
  <si>
    <t xml:space="preserve">            51450 - Microsoft 365 Costs</t>
  </si>
  <si>
    <t xml:space="preserve">            52100 - Security Resale Costs</t>
  </si>
  <si>
    <t xml:space="preserve">            52300 - Voice Resale Costs</t>
  </si>
  <si>
    <t xml:space="preserve">            62500 - Managed Security Costs</t>
  </si>
  <si>
    <t xml:space="preserve">          Project Service Costs</t>
  </si>
  <si>
    <t xml:space="preserve">            50200 - Project Service Costs</t>
  </si>
  <si>
    <t xml:space="preserve">          Total Cost of Maintenances Revenue</t>
  </si>
  <si>
    <t xml:space="preserve">          Subcontractor Service Costs</t>
  </si>
  <si>
    <t>Subcontractor</t>
  </si>
  <si>
    <t xml:space="preserve">            50500 - Subcontracted Service Costs</t>
  </si>
  <si>
    <t xml:space="preserve">          Total Cost of Sales Revenue</t>
  </si>
  <si>
    <t xml:space="preserve">          Product Sales Cost</t>
  </si>
  <si>
    <t xml:space="preserve">            50300 - Product Sales Costs</t>
  </si>
  <si>
    <t xml:space="preserve">            54000 - Freight Cost</t>
  </si>
  <si>
    <t xml:space="preserve">          Total Cost of Products Revenue</t>
  </si>
  <si>
    <t xml:space="preserve">          IT Project Labor</t>
  </si>
  <si>
    <t>IT</t>
  </si>
  <si>
    <t xml:space="preserve">            50605 - Project Labor - Wages</t>
  </si>
  <si>
    <t>CA: Accrual / more working days</t>
  </si>
  <si>
    <t xml:space="preserve">            50705 - Payroll Taxes- Project Labor</t>
  </si>
  <si>
    <t xml:space="preserve">            50805 - Payroll Pension Match- Project Labor</t>
  </si>
  <si>
    <t xml:space="preserve">            60705 - Employee Benefits- Project Labor</t>
  </si>
  <si>
    <t xml:space="preserve">          Total IT Project Labor</t>
  </si>
  <si>
    <t xml:space="preserve">          Direct Labor Costs</t>
  </si>
  <si>
    <t>Direct</t>
  </si>
  <si>
    <t xml:space="preserve">            50610 - Direct Labor Wages</t>
  </si>
  <si>
    <t>CA: Decrease the result of Thomas B and Luis H dismissed in Sept
OH: Chirstopher Vouis costs incurred in Oct.</t>
  </si>
  <si>
    <t xml:space="preserve">            50710 - Payroll Taxes- Direct Labor</t>
  </si>
  <si>
    <t xml:space="preserve">            50811 - Payroll Pension Match- Direct Labor</t>
  </si>
  <si>
    <t xml:space="preserve">            60710 - Employee Benefits- Direct Labor</t>
  </si>
  <si>
    <t>CA: Dismissed EE's benefits hitting Sept, not Oct.</t>
  </si>
  <si>
    <t xml:space="preserve">            50660 - Contractor Wages - Direct Labor</t>
  </si>
  <si>
    <t xml:space="preserve">          Total Direct Labor Costs</t>
  </si>
  <si>
    <t xml:space="preserve">        Total Cost of Rev with IT Project and Direct Labor</t>
  </si>
  <si>
    <t xml:space="preserve">      Total Gross Profit with Direct Labor</t>
  </si>
  <si>
    <t xml:space="preserve">      Sales Labor Costs</t>
  </si>
  <si>
    <t>Sales</t>
  </si>
  <si>
    <t xml:space="preserve">        50620 - Sales Wages</t>
  </si>
  <si>
    <t>CA: Accrual / more working days Oct.</t>
  </si>
  <si>
    <t xml:space="preserve">        50720 - Payroll Taxes- Sales</t>
  </si>
  <si>
    <t xml:space="preserve">        50821 - Payroll Pension Match- Sales</t>
  </si>
  <si>
    <t xml:space="preserve">        60720 - Employee Benefits- Sales</t>
  </si>
  <si>
    <t xml:space="preserve">        50625 - Sales Wages - Commissions</t>
  </si>
  <si>
    <t>Joel W commissions of $17k Sept, Matt B. $7.5k Sept. OH commission came through CA this month (corrected via manual JE). As this is a direct sync from Gusto, we need to ensure that mechanism is reviewed for accuracy.</t>
  </si>
  <si>
    <t xml:space="preserve">        50655 - Contractor Wages - Sales</t>
  </si>
  <si>
    <t xml:space="preserve">      Total Sales Labor Costs</t>
  </si>
  <si>
    <t xml:space="preserve">      Operating Expense- no Direct or Sales Labor</t>
  </si>
  <si>
    <t xml:space="preserve">        Payroll and Related Expenses no Direct or Sales Labor</t>
  </si>
  <si>
    <t>Payroll</t>
  </si>
  <si>
    <t xml:space="preserve">          50600 - Payroll Wages</t>
  </si>
  <si>
    <t>Decrease due to Dennis' severance payout Sept.</t>
  </si>
  <si>
    <t xml:space="preserve">          50650 - Contractor Wages - Admin</t>
  </si>
  <si>
    <t>Carrlyn's full cost captured in Oct.</t>
  </si>
  <si>
    <t>Jaque</t>
  </si>
  <si>
    <t xml:space="preserve">          50801 - Payroll Pension Match</t>
  </si>
  <si>
    <t xml:space="preserve">          50850 - Payroll Garnishment</t>
  </si>
  <si>
    <t xml:space="preserve">          60190 - Payroll Bonus</t>
  </si>
  <si>
    <t>Brandon's CC transaction Oct.</t>
  </si>
  <si>
    <t xml:space="preserve">          61350 - Payroll Officer's Compensation</t>
  </si>
  <si>
    <t xml:space="preserve">          50700 - Payroll Taxes</t>
  </si>
  <si>
    <t xml:space="preserve">          60700 - Employee Benefits</t>
  </si>
  <si>
    <t>See UMR Deposit, offset here for October. Reviewed portal but may reach out to entity for clarity.</t>
  </si>
  <si>
    <t xml:space="preserve">        Total Payroll and Related Expenses no Direct or Sales Labor</t>
  </si>
  <si>
    <t xml:space="preserve">        Utilities and Facilities</t>
  </si>
  <si>
    <t>Utilities</t>
  </si>
  <si>
    <t xml:space="preserve">          Facilities</t>
  </si>
  <si>
    <t>Facilities</t>
  </si>
  <si>
    <t xml:space="preserve">            61300 - Office Lease</t>
  </si>
  <si>
    <t xml:space="preserve">          Total Facilities</t>
  </si>
  <si>
    <t xml:space="preserve">          Repairs and Maintenance</t>
  </si>
  <si>
    <t>Repairs</t>
  </si>
  <si>
    <t xml:space="preserve">            61800 - Repairs and Maintenance</t>
  </si>
  <si>
    <t xml:space="preserve">          Total Repairs and Maintenance</t>
  </si>
  <si>
    <t xml:space="preserve">          Utilities</t>
  </si>
  <si>
    <t xml:space="preserve">            62200 - Utilities</t>
  </si>
  <si>
    <t xml:space="preserve"> $1.5k Ohio van carmax payoff coded here. Immaterial but can recode if desired.</t>
  </si>
  <si>
    <t xml:space="preserve">            62300 - Telephone</t>
  </si>
  <si>
    <t xml:space="preserve">          Total Utilities</t>
  </si>
  <si>
    <t xml:space="preserve">        Total Utilities and Facilities</t>
  </si>
  <si>
    <t xml:space="preserve">        Operating and Maintenance Expenses</t>
  </si>
  <si>
    <t xml:space="preserve">          Software and Maintenance</t>
  </si>
  <si>
    <t>Software</t>
  </si>
  <si>
    <t xml:space="preserve">            61250 - Operating Expenses</t>
  </si>
  <si>
    <t>Evaluate increase in Ramp software charges (primary driver) for correct geography with IT monthly recurring resale to ensure Ramp coding correctly assigned and PO vs. no PO. CC follow-up, otherwise account appears reasonably complete.</t>
  </si>
  <si>
    <t xml:space="preserve">          Total Software and Maintenance</t>
  </si>
  <si>
    <t xml:space="preserve">          Professional Services</t>
  </si>
  <si>
    <t>Professional</t>
  </si>
  <si>
    <t xml:space="preserve">            62100 - Professional Services</t>
  </si>
  <si>
    <t>Increase primarily the result of the following:
Oct Citrin accrual + Oct OC Solutions. Accruals prior month were not current. Should see this level out next month.</t>
  </si>
  <si>
    <t>TPC Recurring Rev-More appropriate as a COG</t>
  </si>
  <si>
    <t xml:space="preserve">          Total Professional Services</t>
  </si>
  <si>
    <t xml:space="preserve">          Automobile Expenses</t>
  </si>
  <si>
    <t>Automobile</t>
  </si>
  <si>
    <t xml:space="preserve">            60000 - Automobile Expense</t>
  </si>
  <si>
    <t xml:space="preserve">            60800 - Employee Mileage</t>
  </si>
  <si>
    <t xml:space="preserve">          Total Automobile Expenses</t>
  </si>
  <si>
    <t xml:space="preserve">        Total Operating and Maintenance Expenses</t>
  </si>
  <si>
    <t xml:space="preserve">        Marketing and Advertising Expenses</t>
  </si>
  <si>
    <t>Marketing</t>
  </si>
  <si>
    <t xml:space="preserve">          Advertising and Promotion</t>
  </si>
  <si>
    <t>Advertising</t>
  </si>
  <si>
    <t xml:space="preserve">            61100 - Marketing</t>
  </si>
  <si>
    <t>Decrease the result of the following:
In September there was a one-time Amex expense of $5.7k for GROW IT PARTNERS.
In Oct, this is partially offset due to one-time expense to Haskell Macarcig: Development of $2,000</t>
  </si>
  <si>
    <t>AI driven portal: Haskell will be utilized/Peter. His salary should be all going toward this? Offshore? Launched in current state, rolling out by end of year then features. Payments to Roger Gentry, Peter Salary dedicated and then Haskell. 100k</t>
  </si>
  <si>
    <t xml:space="preserve">          Total Advertising and Promotion</t>
  </si>
  <si>
    <t xml:space="preserve">        Total Marketing and Advertising Expenses</t>
  </si>
  <si>
    <t xml:space="preserve">        General and Administrative Expenses</t>
  </si>
  <si>
    <t>General</t>
  </si>
  <si>
    <t xml:space="preserve">          Office Supplies</t>
  </si>
  <si>
    <t>Office</t>
  </si>
  <si>
    <t xml:space="preserve">            61200 - Office Expense</t>
  </si>
  <si>
    <t xml:space="preserve">          Total Office Supplies</t>
  </si>
  <si>
    <t xml:space="preserve">          Charitable Contributions</t>
  </si>
  <si>
    <t>Charitable</t>
  </si>
  <si>
    <t xml:space="preserve">            60400 - Charitable Donation</t>
  </si>
  <si>
    <t xml:space="preserve">          Total Charitable Contributions</t>
  </si>
  <si>
    <t xml:space="preserve">          Education</t>
  </si>
  <si>
    <t>Education</t>
  </si>
  <si>
    <t xml:space="preserve">            60600 - Education/Staff Development</t>
  </si>
  <si>
    <t>CA Sept: Jay Harvey, sales conference for Joel and Jay in Feb 2026 $2k, FAIRMONT CHATEAU LAKLAKE LOUISE $5k on Amex.</t>
  </si>
  <si>
    <t xml:space="preserve">          Total Education</t>
  </si>
  <si>
    <t xml:space="preserve">          Finance Charges</t>
  </si>
  <si>
    <t>Finance</t>
  </si>
  <si>
    <t xml:space="preserve">            62000 - Service Charges</t>
  </si>
  <si>
    <t xml:space="preserve">            62050 - Merchant Charges</t>
  </si>
  <si>
    <t xml:space="preserve">            63050 - Bank Fees</t>
  </si>
  <si>
    <t xml:space="preserve">          Total Finance Charges</t>
  </si>
  <si>
    <t xml:space="preserve">          Travel, Meals and Entertainment</t>
  </si>
  <si>
    <t>Travel,</t>
  </si>
  <si>
    <t xml:space="preserve">            Travel Expenses</t>
  </si>
  <si>
    <t>Travel</t>
  </si>
  <si>
    <t xml:space="preserve">            </t>
  </si>
  <si>
    <t xml:space="preserve">              60300 - Business EE Travel</t>
  </si>
  <si>
    <t xml:space="preserve">            Total Travel Expenses</t>
  </si>
  <si>
    <t xml:space="preserve">            Meals and Entertainment</t>
  </si>
  <si>
    <t>Meals</t>
  </si>
  <si>
    <t xml:space="preserve">              60200 - Business EE Meals</t>
  </si>
  <si>
    <t xml:space="preserve">            Total Meals and Entertainment</t>
  </si>
  <si>
    <t xml:space="preserve">          Total Travel, Meals and Entertainment</t>
  </si>
  <si>
    <t xml:space="preserve">        Total General and Administrative Expenses</t>
  </si>
  <si>
    <t xml:space="preserve">        Taxes and Insurance</t>
  </si>
  <si>
    <t>Taxes</t>
  </si>
  <si>
    <t xml:space="preserve">          Insurance</t>
  </si>
  <si>
    <t>Insurance</t>
  </si>
  <si>
    <t xml:space="preserve">            61000 - Insurance</t>
  </si>
  <si>
    <t>Decrease due to the following: In Sept there was a payment to Ohio Bureau of Workers Comp for Workers' Compensation installment, audit true-up, and audit charges.</t>
  </si>
  <si>
    <t xml:space="preserve">          Total Insurance</t>
  </si>
  <si>
    <t xml:space="preserve">          Taxes</t>
  </si>
  <si>
    <t xml:space="preserve">            61750 - Other Taxes</t>
  </si>
  <si>
    <t xml:space="preserve">          Total Taxes</t>
  </si>
  <si>
    <t xml:space="preserve">        Total Taxes and Insurance</t>
  </si>
  <si>
    <t xml:space="preserve">      Total Operating Expense- no Direct or Sales Labor</t>
  </si>
  <si>
    <t xml:space="preserve">    Total Operating Net Income- DL above the line</t>
  </si>
  <si>
    <t xml:space="preserve">    Other Income (Expense)</t>
  </si>
  <si>
    <t>Other</t>
  </si>
  <si>
    <t xml:space="preserve">      Other Income</t>
  </si>
  <si>
    <t xml:space="preserve">        Interest Income</t>
  </si>
  <si>
    <t>Interest</t>
  </si>
  <si>
    <t xml:space="preserve">          70100 - Interest Income</t>
  </si>
  <si>
    <t xml:space="preserve">        Total Interest Income</t>
  </si>
  <si>
    <t xml:space="preserve">        Other Income</t>
  </si>
  <si>
    <t xml:space="preserve">          70000 - Other Income</t>
  </si>
  <si>
    <t>This was a refund from LEASE DIRECT FUNDING we coded in Sept.</t>
  </si>
  <si>
    <t xml:space="preserve">        Total Other Income</t>
  </si>
  <si>
    <t xml:space="preserve">      Total Other Income</t>
  </si>
  <si>
    <t xml:space="preserve">      Other Expense</t>
  </si>
  <si>
    <t xml:space="preserve">        Interest Expenses</t>
  </si>
  <si>
    <t xml:space="preserve">          60900 - Interest Expense</t>
  </si>
  <si>
    <t xml:space="preserve">        Total Interest Expenses</t>
  </si>
  <si>
    <t xml:space="preserve">        Partnership Expenses</t>
  </si>
  <si>
    <t>Partnership</t>
  </si>
  <si>
    <t xml:space="preserve">          62600 - Stockholder Expenses</t>
  </si>
  <si>
    <t xml:space="preserve">        Total Partnership Expenses</t>
  </si>
  <si>
    <t xml:space="preserve">        Other Expenses</t>
  </si>
  <si>
    <t xml:space="preserve">          80000 - Other Expense</t>
  </si>
  <si>
    <t xml:space="preserve">        Total Other Expenses</t>
  </si>
  <si>
    <t xml:space="preserve">      Total Other Expense</t>
  </si>
  <si>
    <t xml:space="preserve">    Total Other Income (Expense)</t>
  </si>
  <si>
    <t xml:space="preserve">    Income Taxes</t>
  </si>
  <si>
    <t>Income</t>
  </si>
  <si>
    <t xml:space="preserve">      State and Local Taxes</t>
  </si>
  <si>
    <t>State</t>
  </si>
  <si>
    <t xml:space="preserve">        61400 - Local Taxes</t>
  </si>
  <si>
    <t>Quarterly tax payment made in Sept</t>
  </si>
  <si>
    <t xml:space="preserve">        61600 - State Taxes</t>
  </si>
  <si>
    <t xml:space="preserve">      Total State and Local Taxes</t>
  </si>
  <si>
    <t xml:space="preserve">    Total Income Taxes</t>
  </si>
  <si>
    <t xml:space="preserve">  Net Income</t>
  </si>
  <si>
    <t>Created on : 11/12/2025 11:05 AM PDT</t>
  </si>
  <si>
    <t>August Payroll Breakdown</t>
  </si>
  <si>
    <t>P&amp;L</t>
  </si>
  <si>
    <t xml:space="preserve">Payoll Cost </t>
  </si>
  <si>
    <t>Differences</t>
  </si>
  <si>
    <t>IT Project Labor</t>
  </si>
  <si>
    <t>Direct Labor</t>
  </si>
  <si>
    <t xml:space="preserve">Dismissed </t>
  </si>
  <si>
    <t>Sales
 (includes commissions)</t>
  </si>
  <si>
    <t>CC transactions</t>
  </si>
  <si>
    <t>New Hires</t>
  </si>
  <si>
    <t>Admin</t>
  </si>
  <si>
    <t>Stop loss</t>
  </si>
  <si>
    <t xml:space="preserve">Last Day </t>
  </si>
  <si>
    <t>New Hire
First Day</t>
  </si>
  <si>
    <t>Last Name</t>
  </si>
  <si>
    <t>First Name</t>
  </si>
  <si>
    <t>Full Name</t>
  </si>
  <si>
    <t>Department</t>
  </si>
  <si>
    <t>Financial Statement 
category</t>
  </si>
  <si>
    <t>Payroll Cost</t>
  </si>
  <si>
    <t>One time 
Payouts</t>
  </si>
  <si>
    <t xml:space="preserve">After- Hours On Call and Overtime </t>
  </si>
  <si>
    <t>Monthly Base Cost</t>
  </si>
  <si>
    <t>September Monthly Base Estimated</t>
  </si>
  <si>
    <t>Diff</t>
  </si>
  <si>
    <t>Commissions Current Month</t>
  </si>
  <si>
    <t>Commissions Previous Month</t>
  </si>
  <si>
    <t>Difference</t>
  </si>
  <si>
    <t>Bruce</t>
  </si>
  <si>
    <t>James</t>
  </si>
  <si>
    <t>James Bruce</t>
  </si>
  <si>
    <t xml:space="preserve">West Coast - Engineering </t>
  </si>
  <si>
    <t>1-IT Project Labor</t>
  </si>
  <si>
    <t>Lampe</t>
  </si>
  <si>
    <t>Matthew</t>
  </si>
  <si>
    <t>Matthew Lampe</t>
  </si>
  <si>
    <t>Newson</t>
  </si>
  <si>
    <t>Keith</t>
  </si>
  <si>
    <t>Keith Newson</t>
  </si>
  <si>
    <t>Walski</t>
  </si>
  <si>
    <t>Stephen</t>
  </si>
  <si>
    <t>Stephen Walski</t>
  </si>
  <si>
    <t>West Coast - Service Delivery</t>
  </si>
  <si>
    <t>Gilmore</t>
  </si>
  <si>
    <t>Christopher</t>
  </si>
  <si>
    <t>Christopher Gilmore</t>
  </si>
  <si>
    <t>West Cost-Fresno Engineering</t>
  </si>
  <si>
    <t>1-IT Project Labor Total</t>
  </si>
  <si>
    <t>Annabel</t>
  </si>
  <si>
    <t>Peter</t>
  </si>
  <si>
    <t>Peter Annabel</t>
  </si>
  <si>
    <t>Cloud Services</t>
  </si>
  <si>
    <t>2-Direct Labor</t>
  </si>
  <si>
    <t>Barr</t>
  </si>
  <si>
    <t>Kevin</t>
  </si>
  <si>
    <t>Kevin Barr</t>
  </si>
  <si>
    <t>East Coast - Installation Services</t>
  </si>
  <si>
    <t>Bates</t>
  </si>
  <si>
    <t>Colin</t>
  </si>
  <si>
    <t>Colin Bates</t>
  </si>
  <si>
    <t>Lower number of hours each payroll</t>
  </si>
  <si>
    <t>Blair</t>
  </si>
  <si>
    <t>Joshua</t>
  </si>
  <si>
    <t>Joshua Blair</t>
  </si>
  <si>
    <t>Brennan</t>
  </si>
  <si>
    <t>Thomas</t>
  </si>
  <si>
    <t>Thomas Brennan</t>
  </si>
  <si>
    <t>Brinovec</t>
  </si>
  <si>
    <t>Matthew Brinovec</t>
  </si>
  <si>
    <t>East Coast - Service Desk</t>
  </si>
  <si>
    <t>Chavez Soto</t>
  </si>
  <si>
    <t>Cristina</t>
  </si>
  <si>
    <t>Cristina Chavez Soto</t>
  </si>
  <si>
    <t>Conkle</t>
  </si>
  <si>
    <t>Kerr</t>
  </si>
  <si>
    <t>Kerr Conkle</t>
  </si>
  <si>
    <t>Contreras</t>
  </si>
  <si>
    <t>Angela</t>
  </si>
  <si>
    <t>Angela Contreras</t>
  </si>
  <si>
    <t>Oscar</t>
  </si>
  <si>
    <t>Oscar Contreras</t>
  </si>
  <si>
    <t>Darmstandler</t>
  </si>
  <si>
    <t>Hudson</t>
  </si>
  <si>
    <t>Hudson Darmstandler</t>
  </si>
  <si>
    <t>Dean</t>
  </si>
  <si>
    <t>Sam</t>
  </si>
  <si>
    <t>Sam Dean</t>
  </si>
  <si>
    <t>Dimson</t>
  </si>
  <si>
    <t>Hoover</t>
  </si>
  <si>
    <t>Hoover Dimson</t>
  </si>
  <si>
    <t>Doyle</t>
  </si>
  <si>
    <t>William</t>
  </si>
  <si>
    <t>William Doyle</t>
  </si>
  <si>
    <t>Dupray</t>
  </si>
  <si>
    <t>Nathaniel</t>
  </si>
  <si>
    <t>Nathaniel Dupray</t>
  </si>
  <si>
    <t>Espinoza</t>
  </si>
  <si>
    <t>Gabriel</t>
  </si>
  <si>
    <t>Gabriel Espinoza</t>
  </si>
  <si>
    <t>Fajardo</t>
  </si>
  <si>
    <t>Franz Aram</t>
  </si>
  <si>
    <t>Franz Aram Fajardo</t>
  </si>
  <si>
    <t>Hughes</t>
  </si>
  <si>
    <t>Michael</t>
  </si>
  <si>
    <t>Michael Hughes</t>
  </si>
  <si>
    <t>Huizar</t>
  </si>
  <si>
    <t>Luis</t>
  </si>
  <si>
    <t>Luis Huizar</t>
  </si>
  <si>
    <t>Hulsey-Cedeno</t>
  </si>
  <si>
    <t>Brandon</t>
  </si>
  <si>
    <t>Brandon Hulsey-Cedeno</t>
  </si>
  <si>
    <t>Johnson</t>
  </si>
  <si>
    <t>Brandon Johnson</t>
  </si>
  <si>
    <t>Keim</t>
  </si>
  <si>
    <t>Colton</t>
  </si>
  <si>
    <t>Colton Keim</t>
  </si>
  <si>
    <t>Lanning</t>
  </si>
  <si>
    <t>Nathan</t>
  </si>
  <si>
    <t>Nathan Lanning</t>
  </si>
  <si>
    <t>East Coast - Field Engineering</t>
  </si>
  <si>
    <t>Magcalayo</t>
  </si>
  <si>
    <t>Jenny Rose</t>
  </si>
  <si>
    <t>Jenny Rose Magcalayo</t>
  </si>
  <si>
    <t>Matuszynski</t>
  </si>
  <si>
    <t>Cole</t>
  </si>
  <si>
    <t>Cole Matuszynski</t>
  </si>
  <si>
    <t>Mercer</t>
  </si>
  <si>
    <t>Mark</t>
  </si>
  <si>
    <t>Mark Mercer</t>
  </si>
  <si>
    <t>West Coast-Fresno Service</t>
  </si>
  <si>
    <t>Morozov</t>
  </si>
  <si>
    <t>Steve</t>
  </si>
  <si>
    <t>Steve Morozov</t>
  </si>
  <si>
    <t>Pena</t>
  </si>
  <si>
    <t>Luis Pena</t>
  </si>
  <si>
    <t>Schilber</t>
  </si>
  <si>
    <t>Michael Schilber</t>
  </si>
  <si>
    <t>Cyber Security</t>
  </si>
  <si>
    <t>Stewart</t>
  </si>
  <si>
    <t>Timothy</t>
  </si>
  <si>
    <t>Timothy Stewart</t>
  </si>
  <si>
    <t>Strassell</t>
  </si>
  <si>
    <t>Cory</t>
  </si>
  <si>
    <t>Cory Strassell</t>
  </si>
  <si>
    <t>Terrell</t>
  </si>
  <si>
    <t>Duncan</t>
  </si>
  <si>
    <t>Duncan Terrell</t>
  </si>
  <si>
    <t>Trude</t>
  </si>
  <si>
    <t>Michael Trude</t>
  </si>
  <si>
    <t>Vega</t>
  </si>
  <si>
    <t>Arnold</t>
  </si>
  <si>
    <t>Arnold Vega</t>
  </si>
  <si>
    <t>Vouis</t>
  </si>
  <si>
    <t>Christopher Vouis</t>
  </si>
  <si>
    <t>Wijaya</t>
  </si>
  <si>
    <t>Tommy</t>
  </si>
  <si>
    <t>Tommy Wijaya</t>
  </si>
  <si>
    <t>Direct Labor Total</t>
  </si>
  <si>
    <t>De Guzman</t>
  </si>
  <si>
    <t>Edwin</t>
  </si>
  <si>
    <t>Edwin De Guzman</t>
  </si>
  <si>
    <t>Contract Wages</t>
  </si>
  <si>
    <t>3-Sales Labor Costs</t>
  </si>
  <si>
    <t>Martinez Duran</t>
  </si>
  <si>
    <t>Julissa</t>
  </si>
  <si>
    <t>Julissa Martinez Duran</t>
  </si>
  <si>
    <t>Martinez</t>
  </si>
  <si>
    <t>Maria</t>
  </si>
  <si>
    <t>Maria Martinez</t>
  </si>
  <si>
    <t>Villanueva</t>
  </si>
  <si>
    <t>Myca</t>
  </si>
  <si>
    <t>Myca Villanueva</t>
  </si>
  <si>
    <t>Walker</t>
  </si>
  <si>
    <t>Joel</t>
  </si>
  <si>
    <t>Joel Walker</t>
  </si>
  <si>
    <t>East Coast - Sales and Marketing</t>
  </si>
  <si>
    <t>Baker</t>
  </si>
  <si>
    <t>Matthew Baker</t>
  </si>
  <si>
    <t>Wallace</t>
  </si>
  <si>
    <t>Mark Wallace</t>
  </si>
  <si>
    <t>Chadwell</t>
  </si>
  <si>
    <t>Daniel</t>
  </si>
  <si>
    <t>Daniel Chadwell</t>
  </si>
  <si>
    <t>Procurement and Sales Engineering</t>
  </si>
  <si>
    <t>DinYero</t>
  </si>
  <si>
    <t>DinYero Johnson</t>
  </si>
  <si>
    <t>Maestas</t>
  </si>
  <si>
    <t>Ricky</t>
  </si>
  <si>
    <t>Ricky Maestas</t>
  </si>
  <si>
    <t>West Coast - Education</t>
  </si>
  <si>
    <t>Sturdivant</t>
  </si>
  <si>
    <t>Daniel Sturdivant</t>
  </si>
  <si>
    <t>West Coast - Sales + Marketing</t>
  </si>
  <si>
    <t>Harvey</t>
  </si>
  <si>
    <t>Jay</t>
  </si>
  <si>
    <t>Jay Harvey</t>
  </si>
  <si>
    <t>La Fleche</t>
  </si>
  <si>
    <t>Nathan La Fleche</t>
  </si>
  <si>
    <t>Sales Labor Total</t>
  </si>
  <si>
    <t>Vicencio</t>
  </si>
  <si>
    <t>P. Dennis</t>
  </si>
  <si>
    <t>P. Dennis Vicencio</t>
  </si>
  <si>
    <t xml:space="preserve">Admin + Finance + HR	</t>
  </si>
  <si>
    <t xml:space="preserve">4-Admin </t>
  </si>
  <si>
    <t>Hennington</t>
  </si>
  <si>
    <t>Melinda</t>
  </si>
  <si>
    <t>Melinda Hennington</t>
  </si>
  <si>
    <t>Admin Finance-Fresno</t>
  </si>
  <si>
    <t>Peterson</t>
  </si>
  <si>
    <t>Devin</t>
  </si>
  <si>
    <t>Devin Peterson</t>
  </si>
  <si>
    <t>Central Services &amp; Internal IT</t>
  </si>
  <si>
    <t>Rownd</t>
  </si>
  <si>
    <t>Marshall</t>
  </si>
  <si>
    <t>Marshall Rownd</t>
  </si>
  <si>
    <t>Terrones</t>
  </si>
  <si>
    <t>Genelyn</t>
  </si>
  <si>
    <t>Genelyn Terrones</t>
  </si>
  <si>
    <t>David</t>
  </si>
  <si>
    <t>Carrlyn</t>
  </si>
  <si>
    <t>Carrlyn David</t>
  </si>
  <si>
    <t>Procurement</t>
  </si>
  <si>
    <t>Esteras</t>
  </si>
  <si>
    <t>Lyza</t>
  </si>
  <si>
    <t>Lyza Esteras</t>
  </si>
  <si>
    <t>Dizon</t>
  </si>
  <si>
    <t>Jaquelene</t>
  </si>
  <si>
    <t>Jaquelene Dizon</t>
  </si>
  <si>
    <t>James Bates</t>
  </si>
  <si>
    <t>Owner</t>
  </si>
  <si>
    <t>David Darmstandler</t>
  </si>
  <si>
    <t>Craig</t>
  </si>
  <si>
    <t>David Craig</t>
  </si>
  <si>
    <t>Admin Total Costs</t>
  </si>
  <si>
    <t>Total Labor Costs</t>
  </si>
  <si>
    <t>New Hires - September</t>
  </si>
  <si>
    <t>Est April Totals</t>
  </si>
  <si>
    <t>IT Project Labor Costs</t>
  </si>
  <si>
    <t>Direct Labor Costs</t>
  </si>
  <si>
    <t>Sales Labor Costs</t>
  </si>
  <si>
    <t>Admin Labor Costs</t>
  </si>
  <si>
    <t>Location</t>
  </si>
  <si>
    <t>Customer</t>
  </si>
  <si>
    <t>Agreement Type</t>
  </si>
  <si>
    <t>Agreement Name</t>
  </si>
  <si>
    <t>Invoice Number</t>
  </si>
  <si>
    <t>Invoice Date</t>
  </si>
  <si>
    <t>October Financials</t>
  </si>
  <si>
    <t>October Revenue</t>
  </si>
  <si>
    <t>September Clawback</t>
  </si>
  <si>
    <t>September Financials</t>
  </si>
  <si>
    <t>Difference October - September</t>
  </si>
  <si>
    <t>% Change</t>
  </si>
  <si>
    <t>Albert Einstein Academy of Ohio</t>
  </si>
  <si>
    <t>Recurring Resale - MSP</t>
  </si>
  <si>
    <t>Recurring Resale - MSP 25/26</t>
  </si>
  <si>
    <t>180446OH</t>
  </si>
  <si>
    <t>T-Services-MSP</t>
  </si>
  <si>
    <t>Albert Einstein Academy of Ohio Total</t>
  </si>
  <si>
    <t>Arcanum Butler Local School District</t>
  </si>
  <si>
    <t>180447OH</t>
  </si>
  <si>
    <t>Arcanum Butler Local School District Total</t>
  </si>
  <si>
    <t>Arts and College Preparatory Academy</t>
  </si>
  <si>
    <t>Erate-MIBS-School Percentage</t>
  </si>
  <si>
    <t>Erate-MIBS-School Percentage 25/26</t>
  </si>
  <si>
    <t>180448OH</t>
  </si>
  <si>
    <t>Recurring Resale - MSP 2025</t>
  </si>
  <si>
    <t>180449OH</t>
  </si>
  <si>
    <t>Recurring Resale - Security</t>
  </si>
  <si>
    <t>Recurring Resale - Security 2025</t>
  </si>
  <si>
    <t>T-Erate-MIBS-USAC Percentage</t>
  </si>
  <si>
    <t>T-Erate-MIBS-USAC Percentage 25/26</t>
  </si>
  <si>
    <t>180426OH</t>
  </si>
  <si>
    <t>T-Services-MSP 2025-Evergreen</t>
  </si>
  <si>
    <t>Arts and College Preparatory Academy Total</t>
  </si>
  <si>
    <t>Caldwell Exempted Village</t>
  </si>
  <si>
    <t>180450OH</t>
  </si>
  <si>
    <t>180427OH</t>
  </si>
  <si>
    <t>T-Services-MSP 2025 Camera</t>
  </si>
  <si>
    <t>180451OH</t>
  </si>
  <si>
    <t>T-Services-MSP VoIP</t>
  </si>
  <si>
    <t>180452OH</t>
  </si>
  <si>
    <t>Caldwell Exempted Village Total</t>
  </si>
  <si>
    <t>City Day Community School</t>
  </si>
  <si>
    <t>180454OH</t>
  </si>
  <si>
    <t>Recurring Resale - MSP 2024/27</t>
  </si>
  <si>
    <t>180453OH</t>
  </si>
  <si>
    <t>Recurring Resale - Security 2024/27</t>
  </si>
  <si>
    <t>180428OH</t>
  </si>
  <si>
    <t>Managed Services 2024/27</t>
  </si>
  <si>
    <t>City Day Community School Total</t>
  </si>
  <si>
    <t>Columbus Preparatory Academy</t>
  </si>
  <si>
    <t>Recurring Resale - Microsoft 365 NCE</t>
  </si>
  <si>
    <t>Microsoft 365</t>
  </si>
  <si>
    <t>180455OH</t>
  </si>
  <si>
    <t>Columbus Preparatory Academy Total</t>
  </si>
  <si>
    <t>Cristo Rey High School</t>
  </si>
  <si>
    <t>180456OH</t>
  </si>
  <si>
    <t>180459OH</t>
  </si>
  <si>
    <t>Recurring Resale - Security 25/26</t>
  </si>
  <si>
    <t>180429OH</t>
  </si>
  <si>
    <t>2018/2026 VOIP</t>
  </si>
  <si>
    <t>180457OH</t>
  </si>
  <si>
    <t>T-Services-MSP - Student Device Support 25/26</t>
  </si>
  <si>
    <t>180458OH</t>
  </si>
  <si>
    <t>T-Services-MSP 25/26</t>
  </si>
  <si>
    <t>Cristo Rey High School Total</t>
  </si>
  <si>
    <t>Dayton SMART Elementary</t>
  </si>
  <si>
    <t>180460OH</t>
  </si>
  <si>
    <t>Dayton SMART Elementary Total</t>
  </si>
  <si>
    <t>East Muskingum School District</t>
  </si>
  <si>
    <t>MSP -Recurring Resale</t>
  </si>
  <si>
    <t>180462OH</t>
  </si>
  <si>
    <t>180461OH</t>
  </si>
  <si>
    <t>East Muskingum School District Total</t>
  </si>
  <si>
    <t>Energility LLC</t>
  </si>
  <si>
    <t>180463OH</t>
  </si>
  <si>
    <t>2021/23 MSC</t>
  </si>
  <si>
    <t>Energility LLC Total</t>
  </si>
  <si>
    <t>Explorers Academy of Science and Tech</t>
  </si>
  <si>
    <t>Voice Services 2024/25</t>
  </si>
  <si>
    <t>180464OH</t>
  </si>
  <si>
    <t>Explorers Academy of Science and Tech Total</t>
  </si>
  <si>
    <t>Focus Learning Academy North</t>
  </si>
  <si>
    <t>24/27 Recurring Resale - MSP</t>
  </si>
  <si>
    <t>180465OH</t>
  </si>
  <si>
    <t>24/27 Recurring Resale - Security</t>
  </si>
  <si>
    <t>24/27 T-Services-MSP</t>
  </si>
  <si>
    <t>Focus Learning Academy North Total</t>
  </si>
  <si>
    <t>Focus Learning Academy of Central Col</t>
  </si>
  <si>
    <t>180466OH</t>
  </si>
  <si>
    <t>180430OH</t>
  </si>
  <si>
    <t>Focus Learning Academy of Central Col Total</t>
  </si>
  <si>
    <t>Global Ambassadors Language Academy</t>
  </si>
  <si>
    <t>180467OH</t>
  </si>
  <si>
    <t>Recurring Resale - MSP 25/27</t>
  </si>
  <si>
    <t>180468OH</t>
  </si>
  <si>
    <t>Recurring Resale - Security 25/27</t>
  </si>
  <si>
    <t>180431OH</t>
  </si>
  <si>
    <t>T-Services-MSP 25/27</t>
  </si>
  <si>
    <t>Global Ambassadors Language Academy Total</t>
  </si>
  <si>
    <t>Holowicki Enterprises</t>
  </si>
  <si>
    <t>Managed Security - Britton Store #35696</t>
  </si>
  <si>
    <t>180469OH</t>
  </si>
  <si>
    <t>Managed Security - Renner Store #11490</t>
  </si>
  <si>
    <t>180470OH</t>
  </si>
  <si>
    <t>Managed Security Avery Store #15746</t>
  </si>
  <si>
    <t>180472OH</t>
  </si>
  <si>
    <t>Managed Security Hillard #2466</t>
  </si>
  <si>
    <t>180473OH</t>
  </si>
  <si>
    <t>Managed Security Marysville #28775</t>
  </si>
  <si>
    <t>180474OH</t>
  </si>
  <si>
    <t>Managed Security West Jefferson Store #22386</t>
  </si>
  <si>
    <t>180471OH</t>
  </si>
  <si>
    <t>Holowicki Enterprises Total</t>
  </si>
  <si>
    <t>Imagine Akron Academy</t>
  </si>
  <si>
    <t>180475OH</t>
  </si>
  <si>
    <t>180432OH</t>
  </si>
  <si>
    <t>Imagine Akron Academy Total</t>
  </si>
  <si>
    <t>Imagine Bella Academy of Excellence</t>
  </si>
  <si>
    <t>180476OH</t>
  </si>
  <si>
    <t>Recurring Resale - Security 2024/25</t>
  </si>
  <si>
    <t>180477OH</t>
  </si>
  <si>
    <t>180433OH</t>
  </si>
  <si>
    <t>T-Services-MSP 2024/2025</t>
  </si>
  <si>
    <t>Imagine Bella Academy of Excellence Total</t>
  </si>
  <si>
    <t>Imagine Columbus Primary Academy</t>
  </si>
  <si>
    <t>180479OH</t>
  </si>
  <si>
    <t>180478OH</t>
  </si>
  <si>
    <t>180434OH</t>
  </si>
  <si>
    <t>Imagine Columbus Primary Academy Total</t>
  </si>
  <si>
    <t>Imagine Great Western Academy</t>
  </si>
  <si>
    <t>180480OH</t>
  </si>
  <si>
    <t>180482OH</t>
  </si>
  <si>
    <t>Recurring Resale - MSP 25/26B</t>
  </si>
  <si>
    <t>180481OH</t>
  </si>
  <si>
    <t>180435OH</t>
  </si>
  <si>
    <t>2021/2023 MSC</t>
  </si>
  <si>
    <t>Imagine Great Western Academy Total</t>
  </si>
  <si>
    <t>Imagine Groveport Community School</t>
  </si>
  <si>
    <t>180484OH</t>
  </si>
  <si>
    <t>180483OH</t>
  </si>
  <si>
    <t>180436OH</t>
  </si>
  <si>
    <t>Imagine Groveport Community School Total</t>
  </si>
  <si>
    <t>Imagine Klepinger Rd</t>
  </si>
  <si>
    <t>180485OH</t>
  </si>
  <si>
    <t>Imagine Klepinger Rd Total</t>
  </si>
  <si>
    <t>Imagine Leadership Academy</t>
  </si>
  <si>
    <t>180487OH</t>
  </si>
  <si>
    <t>24/25 Recurring Resale - MSP</t>
  </si>
  <si>
    <t>180486OH</t>
  </si>
  <si>
    <t>24/25 Recurring Resale - Security</t>
  </si>
  <si>
    <t>180437OH</t>
  </si>
  <si>
    <t>24/25 T-Services-MSP</t>
  </si>
  <si>
    <t>Imagine Leadership Academy Total</t>
  </si>
  <si>
    <t>Imagine Madison Ave</t>
  </si>
  <si>
    <t>180489OH</t>
  </si>
  <si>
    <t>180560OH</t>
  </si>
  <si>
    <t>180438OH</t>
  </si>
  <si>
    <t>Imagine Madison Ave Total</t>
  </si>
  <si>
    <t>Imagine Sullivant</t>
  </si>
  <si>
    <t>180490OH</t>
  </si>
  <si>
    <t>180491OH</t>
  </si>
  <si>
    <t>180439OH</t>
  </si>
  <si>
    <t>Imagine Sullivant Total</t>
  </si>
  <si>
    <t>Invictus HS</t>
  </si>
  <si>
    <t>180492OH</t>
  </si>
  <si>
    <t>180493OH</t>
  </si>
  <si>
    <t>180440OH</t>
  </si>
  <si>
    <t>24 to 27 T-Services-MSP</t>
  </si>
  <si>
    <t>Invictus HS Total</t>
  </si>
  <si>
    <t>LHollingworth</t>
  </si>
  <si>
    <t>Chromebook ADP Managed Services</t>
  </si>
  <si>
    <t>Chromebook ADP Managed Services 24/27</t>
  </si>
  <si>
    <t>180494OH</t>
  </si>
  <si>
    <t>Recurring Resale - MSP 24/27</t>
  </si>
  <si>
    <t>Recurring Resale - Security 24/27</t>
  </si>
  <si>
    <t>180495OH</t>
  </si>
  <si>
    <t>Managed Services 24/27</t>
  </si>
  <si>
    <t>LHollingworth Total</t>
  </si>
  <si>
    <t>Luther Memorial</t>
  </si>
  <si>
    <t>180496OH</t>
  </si>
  <si>
    <t>Luther Memorial Total</t>
  </si>
  <si>
    <t>Lutheran High School East</t>
  </si>
  <si>
    <t>180497OH</t>
  </si>
  <si>
    <t>Lutheran High School East Total</t>
  </si>
  <si>
    <t>Madison Plains LSD</t>
  </si>
  <si>
    <t>180562OH</t>
  </si>
  <si>
    <t>Madison Plains LSD Total</t>
  </si>
  <si>
    <t>Miami East Local Schools</t>
  </si>
  <si>
    <t>180498OH</t>
  </si>
  <si>
    <t>180441OH</t>
  </si>
  <si>
    <t>Miami East Local Schools Total</t>
  </si>
  <si>
    <t>Millennium Comm School</t>
  </si>
  <si>
    <t>180499OH</t>
  </si>
  <si>
    <t>180501OH</t>
  </si>
  <si>
    <t>Security Services</t>
  </si>
  <si>
    <t>180500OH</t>
  </si>
  <si>
    <t>2022/2024 MSC</t>
  </si>
  <si>
    <t>Millennium Comm School Total</t>
  </si>
  <si>
    <t>North Shore High School</t>
  </si>
  <si>
    <t>180503OH</t>
  </si>
  <si>
    <t>180502OH</t>
  </si>
  <si>
    <t>180442OH</t>
  </si>
  <si>
    <t>North Shore High School Total</t>
  </si>
  <si>
    <t>Par Excellence Academy</t>
  </si>
  <si>
    <t>Recurring Resale - MSP 1</t>
  </si>
  <si>
    <t>180504OH</t>
  </si>
  <si>
    <t>Par Excellence Academy Total</t>
  </si>
  <si>
    <t>River Gate HS</t>
  </si>
  <si>
    <t>180506OH</t>
  </si>
  <si>
    <t>180505OH</t>
  </si>
  <si>
    <t>180443OH</t>
  </si>
  <si>
    <t>River Gate HS Total</t>
  </si>
  <si>
    <t>Scheurer Health</t>
  </si>
  <si>
    <t>Blended Services</t>
  </si>
  <si>
    <t>180507OH</t>
  </si>
  <si>
    <t>Scheurer Health Total</t>
  </si>
  <si>
    <t>St John Lutheran Nottingham</t>
  </si>
  <si>
    <t>180508OH</t>
  </si>
  <si>
    <t>St John Lutheran Nottingham Total</t>
  </si>
  <si>
    <t>St. Adalbert School</t>
  </si>
  <si>
    <t>180509OH</t>
  </si>
  <si>
    <t>School MSC St Adalbert</t>
  </si>
  <si>
    <t>180510OH</t>
  </si>
  <si>
    <t>180444OH</t>
  </si>
  <si>
    <t>St. Adalbert School Total</t>
  </si>
  <si>
    <t>Strasburg-Franklin Local Schools</t>
  </si>
  <si>
    <t>T-Services-MSP Voice Only</t>
  </si>
  <si>
    <t>180511OH</t>
  </si>
  <si>
    <t>Strasburg-Franklin Local Schools Total</t>
  </si>
  <si>
    <t>Sunbridge Schools</t>
  </si>
  <si>
    <t>Recurring Resale - MSP 2024-2025</t>
  </si>
  <si>
    <t>180512OH</t>
  </si>
  <si>
    <t>T-Services-MSP -EG</t>
  </si>
  <si>
    <t>180513OH</t>
  </si>
  <si>
    <t>Sunbridge Schools Total</t>
  </si>
  <si>
    <t>The Richland School of Academic Arts</t>
  </si>
  <si>
    <t>Microsoft 365 NCE</t>
  </si>
  <si>
    <t>180514OH</t>
  </si>
  <si>
    <t>Recurring Resale - MSP 24/26</t>
  </si>
  <si>
    <t>Recurring Resale - Security - 24/26</t>
  </si>
  <si>
    <t>School MSC 24/26</t>
  </si>
  <si>
    <t>The Richland School of Academic Arts Total</t>
  </si>
  <si>
    <t>The Ummah Center</t>
  </si>
  <si>
    <t>180515OH</t>
  </si>
  <si>
    <t>The Ummah Center Total</t>
  </si>
  <si>
    <t>Toledo School for the Arts</t>
  </si>
  <si>
    <t>180516OH</t>
  </si>
  <si>
    <t>Toledo School for the Arts Total</t>
  </si>
  <si>
    <t>Tolles Career and Technical Center</t>
  </si>
  <si>
    <t>180540OH</t>
  </si>
  <si>
    <t>Tolles Career and Technical Center Total</t>
  </si>
  <si>
    <t>Westwood Prep</t>
  </si>
  <si>
    <t>Recurring Resale - SecurityB</t>
  </si>
  <si>
    <t>180517OH</t>
  </si>
  <si>
    <t>Westwood Prep Total</t>
  </si>
  <si>
    <t>Worthington Christian School</t>
  </si>
  <si>
    <t>180519OH</t>
  </si>
  <si>
    <t>180518OH</t>
  </si>
  <si>
    <t>180445OH</t>
  </si>
  <si>
    <t>Worthington Christian School Total</t>
  </si>
  <si>
    <t>Youthbuild Columbus Community</t>
  </si>
  <si>
    <t>24/26 T-Services-MSP</t>
  </si>
  <si>
    <t>Youthbuild Columbus Community Total</t>
  </si>
  <si>
    <t>Grand Total</t>
  </si>
  <si>
    <t>Per GL</t>
  </si>
  <si>
    <t>24 Hour Home Care</t>
  </si>
  <si>
    <t>180325</t>
  </si>
  <si>
    <t>180324</t>
  </si>
  <si>
    <t>24 Hour Home Care Total</t>
  </si>
  <si>
    <t>7C Escrow</t>
  </si>
  <si>
    <t>Cloud - Private</t>
  </si>
  <si>
    <t>180748</t>
  </si>
  <si>
    <t>7C Escrow Total</t>
  </si>
  <si>
    <t>Abest Professional Health Care</t>
  </si>
  <si>
    <t>180326</t>
  </si>
  <si>
    <t>Recurring Resale - MSP 2025/27</t>
  </si>
  <si>
    <t>Temp Backups Agreement</t>
  </si>
  <si>
    <t>Recurring Resale - Security 2025/27</t>
  </si>
  <si>
    <t>T-Services-MSP 2024/27</t>
  </si>
  <si>
    <t>Abest Professional Health Care Total</t>
  </si>
  <si>
    <t>ABI Healthcare</t>
  </si>
  <si>
    <t>180327</t>
  </si>
  <si>
    <t>ABI Healthcare Total</t>
  </si>
  <si>
    <t>ABIFI Professional Health Care</t>
  </si>
  <si>
    <t>180328</t>
  </si>
  <si>
    <t>ABIFI Professional Health Care Total</t>
  </si>
  <si>
    <t>Ability Ambeck Mortgage</t>
  </si>
  <si>
    <t>Ability Microsoft 365</t>
  </si>
  <si>
    <t>180330</t>
  </si>
  <si>
    <t>180329</t>
  </si>
  <si>
    <t>Ability - Recurring Resale - Security</t>
  </si>
  <si>
    <t>Ability-Managed</t>
  </si>
  <si>
    <t>Ability Ambeck Mortgage Total</t>
  </si>
  <si>
    <t>Advantage Home Care</t>
  </si>
  <si>
    <t>180331</t>
  </si>
  <si>
    <t>Advantage Home Care Total</t>
  </si>
  <si>
    <t>Agape Corporation  WEB Du</t>
  </si>
  <si>
    <t>180292</t>
  </si>
  <si>
    <t>Agape Corporation  WEB Du Total</t>
  </si>
  <si>
    <t>Agee Construction</t>
  </si>
  <si>
    <t>180293</t>
  </si>
  <si>
    <t>Agee Microsoft 365</t>
  </si>
  <si>
    <t>Agee Construction Total</t>
  </si>
  <si>
    <t>Alliance Services</t>
  </si>
  <si>
    <t>180332</t>
  </si>
  <si>
    <t>Alliance Services Total</t>
  </si>
  <si>
    <t>Ameribest</t>
  </si>
  <si>
    <t>180333</t>
  </si>
  <si>
    <t>Ameribest Total</t>
  </si>
  <si>
    <t>American Institute of Science and Technology</t>
  </si>
  <si>
    <t>180334</t>
  </si>
  <si>
    <t>T-Services-MSP 24/27</t>
  </si>
  <si>
    <t>American Institute of Science and Technology Total</t>
  </si>
  <si>
    <t>Anonymous LLC</t>
  </si>
  <si>
    <t>Anonymous Cloud Services</t>
  </si>
  <si>
    <t>180749</t>
  </si>
  <si>
    <t>Anonymous LLC Total</t>
  </si>
  <si>
    <t>Applegate Teeples Drilling</t>
  </si>
  <si>
    <t>180335</t>
  </si>
  <si>
    <t>Applegate Teeples Drilling Total</t>
  </si>
  <si>
    <t>ATD Home Health Agency, INC</t>
  </si>
  <si>
    <t>180336</t>
  </si>
  <si>
    <t>ATD Home Health Agency, INC Total</t>
  </si>
  <si>
    <t>Aweta - Americas</t>
  </si>
  <si>
    <t>180294</t>
  </si>
  <si>
    <t>T-Services-Security</t>
  </si>
  <si>
    <t>Aweta - Americas Total</t>
  </si>
  <si>
    <t>Big Valley Grace Community Church</t>
  </si>
  <si>
    <t>180337</t>
  </si>
  <si>
    <t>Big Valley Grace Community Church Total</t>
  </si>
  <si>
    <t>Borba Farms Partners</t>
  </si>
  <si>
    <t>180295</t>
  </si>
  <si>
    <t>Borba Farms Partners Total</t>
  </si>
  <si>
    <t>Caloy Company LLC</t>
  </si>
  <si>
    <t>180338</t>
  </si>
  <si>
    <t>Caloy Microsoft 365</t>
  </si>
  <si>
    <t>Caloy-Managed</t>
  </si>
  <si>
    <t>Caloy Company LLC Total</t>
  </si>
  <si>
    <t>Capital Financial Consultants Group</t>
  </si>
  <si>
    <t>Capital Financial Cloud Services</t>
  </si>
  <si>
    <t>180750</t>
  </si>
  <si>
    <t>180751</t>
  </si>
  <si>
    <t>Capital Financial Consultants Group Total</t>
  </si>
  <si>
    <t>Carmel Unified School District</t>
  </si>
  <si>
    <t>180339</t>
  </si>
  <si>
    <t>Carmel Unified School District Total</t>
  </si>
  <si>
    <t>Central Valley Pain Management</t>
  </si>
  <si>
    <t>180340</t>
  </si>
  <si>
    <t>CV Pain Management Managed Services</t>
  </si>
  <si>
    <t>Central Valley Pain Management Total</t>
  </si>
  <si>
    <t>Cerbat Mountain Farm LLC</t>
  </si>
  <si>
    <t>180341</t>
  </si>
  <si>
    <t>Cerbat Mountain Farm LLC Total</t>
  </si>
  <si>
    <t>Chatom Union School District</t>
  </si>
  <si>
    <t>180342</t>
  </si>
  <si>
    <t>Chatom Union School District Total</t>
  </si>
  <si>
    <t>Choice Home Care</t>
  </si>
  <si>
    <t>180343</t>
  </si>
  <si>
    <t>Choice Home Care Total</t>
  </si>
  <si>
    <t>Circle of Life - First Nations - Soaring Eagles</t>
  </si>
  <si>
    <t>180344</t>
  </si>
  <si>
    <t>Managed Services</t>
  </si>
  <si>
    <t>Circle of Life - First Nations - Soaring Eagles Total</t>
  </si>
  <si>
    <t>City of Atwater</t>
  </si>
  <si>
    <t>City of Atwater Microsoft 365</t>
  </si>
  <si>
    <t>180350</t>
  </si>
  <si>
    <t>Managed Office 365 Backups</t>
  </si>
  <si>
    <t>180347</t>
  </si>
  <si>
    <t>180349</t>
  </si>
  <si>
    <t>Recurring Resale - MSP - Mimecast</t>
  </si>
  <si>
    <t>Recurring Resale - MSP - IronScales</t>
  </si>
  <si>
    <t>180346</t>
  </si>
  <si>
    <t>180345</t>
  </si>
  <si>
    <t>City of Atwater Managed Service</t>
  </si>
  <si>
    <t>T-Services-MSP - Managed Services</t>
  </si>
  <si>
    <t>180348</t>
  </si>
  <si>
    <t>City of Atwater Total</t>
  </si>
  <si>
    <t>City of Firebaugh</t>
  </si>
  <si>
    <t>Cloud - Private 2025</t>
  </si>
  <si>
    <t>180296</t>
  </si>
  <si>
    <t>T-Services-MSP 2025</t>
  </si>
  <si>
    <t>City of Firebaugh Total</t>
  </si>
  <si>
    <t>City of Mendota</t>
  </si>
  <si>
    <t>180351</t>
  </si>
  <si>
    <t>T-Services-MSP 25/28</t>
  </si>
  <si>
    <t>City of Mendota Total</t>
  </si>
  <si>
    <t>City of Selma</t>
  </si>
  <si>
    <t>180297</t>
  </si>
  <si>
    <t>Recurring Resale - MSP 2024/2027</t>
  </si>
  <si>
    <t>180298</t>
  </si>
  <si>
    <t>Recurring Resale - Security 2024/2027</t>
  </si>
  <si>
    <t>T-Services-MSP 2024/2027</t>
  </si>
  <si>
    <t>City of Selma Total</t>
  </si>
  <si>
    <t>Collectibles Management Resources</t>
  </si>
  <si>
    <t>Private Cloud Services</t>
  </si>
  <si>
    <t>180299</t>
  </si>
  <si>
    <t>Collectibles Management Microsoft 365</t>
  </si>
  <si>
    <t>Collectibles Management Support360</t>
  </si>
  <si>
    <t>Collectibles Management Resources Total</t>
  </si>
  <si>
    <t>Community Action Partnership of Madera Co</t>
  </si>
  <si>
    <t>180303</t>
  </si>
  <si>
    <t>180301</t>
  </si>
  <si>
    <t>180302</t>
  </si>
  <si>
    <t>180300</t>
  </si>
  <si>
    <t>Community Action Partnership of Madera Co Total</t>
  </si>
  <si>
    <t>Cranbrook Group Inc.</t>
  </si>
  <si>
    <t>180352C</t>
  </si>
  <si>
    <t>180352</t>
  </si>
  <si>
    <t>180352B</t>
  </si>
  <si>
    <t>Cranbrook Group Inc. Total</t>
  </si>
  <si>
    <t>Daniel, Towle and Warkentine CPA</t>
  </si>
  <si>
    <t>Recurring Resale - Microsoft 365 NCE -EG</t>
  </si>
  <si>
    <t>180304</t>
  </si>
  <si>
    <t>Recurring Resale - MSP EG</t>
  </si>
  <si>
    <t>180305</t>
  </si>
  <si>
    <t>Recurring Resale - Security EG</t>
  </si>
  <si>
    <t>T-Services-MSP EG</t>
  </si>
  <si>
    <t>Daniel, Towle and Warkentine CPA Total</t>
  </si>
  <si>
    <t>DeHart Plumbing, Heating &amp; Air, Inc.</t>
  </si>
  <si>
    <t>DeHart Microsoft 365</t>
  </si>
  <si>
    <t>180353</t>
  </si>
  <si>
    <t>180354</t>
  </si>
  <si>
    <t>DeHart Plumbing, Heating &amp; Air, Inc. Total</t>
  </si>
  <si>
    <t>Del Puerto Health Care District</t>
  </si>
  <si>
    <t>Del Puerto Microsoft 365</t>
  </si>
  <si>
    <t>180355</t>
  </si>
  <si>
    <t>Del Puerto-Managed</t>
  </si>
  <si>
    <t>Del Puerto Security Services</t>
  </si>
  <si>
    <t>Del Puerto Health Care District Total</t>
  </si>
  <si>
    <t>Dependable Home Health Care</t>
  </si>
  <si>
    <t>180356</t>
  </si>
  <si>
    <t>Dependable Home Health Care Total</t>
  </si>
  <si>
    <t>Devoted Guardians</t>
  </si>
  <si>
    <t>180357</t>
  </si>
  <si>
    <t>Devoted Guardians Total</t>
  </si>
  <si>
    <t>DiMare</t>
  </si>
  <si>
    <t>Cloud - Private 25/28</t>
  </si>
  <si>
    <t>180358</t>
  </si>
  <si>
    <t>Recurring Resale - MSP 25/28</t>
  </si>
  <si>
    <t>Recurring Resale - Security 25/28</t>
  </si>
  <si>
    <t>DiMare Total</t>
  </si>
  <si>
    <t>Diversified Machining &amp; Fabrication</t>
  </si>
  <si>
    <t>180359</t>
  </si>
  <si>
    <t>Diversified Machining &amp; Fabrication Total</t>
  </si>
  <si>
    <t>Duarte Nursery</t>
  </si>
  <si>
    <t>Duarte Microsoft 365</t>
  </si>
  <si>
    <t>180360</t>
  </si>
  <si>
    <t>Duarte Nursery Total</t>
  </si>
  <si>
    <t>Dust Bowl Brewing Company</t>
  </si>
  <si>
    <t>Dustbowl Microsoft 365</t>
  </si>
  <si>
    <t>180361</t>
  </si>
  <si>
    <t>Dust Bowl Brewing Company Total</t>
  </si>
  <si>
    <t>Eastern Sierra USD</t>
  </si>
  <si>
    <t>180362</t>
  </si>
  <si>
    <t>Eastern Sierra USD Total</t>
  </si>
  <si>
    <t>ECS</t>
  </si>
  <si>
    <t>180539</t>
  </si>
  <si>
    <t>ECS Total</t>
  </si>
  <si>
    <t>Empire Union School District</t>
  </si>
  <si>
    <t>180364</t>
  </si>
  <si>
    <t>Recurring Resale - MSP 25/26 B</t>
  </si>
  <si>
    <t>180363</t>
  </si>
  <si>
    <t>180365</t>
  </si>
  <si>
    <t>Empire Union School District Total</t>
  </si>
  <si>
    <t>Fabricated Extrusion Company</t>
  </si>
  <si>
    <t>24/27 Cloud - Private</t>
  </si>
  <si>
    <t>180367</t>
  </si>
  <si>
    <t>180366</t>
  </si>
  <si>
    <t>Fabricated Extrusion Company Total</t>
  </si>
  <si>
    <t>Field Van, Inc</t>
  </si>
  <si>
    <t>180306</t>
  </si>
  <si>
    <t>Field Van, Inc Total</t>
  </si>
  <si>
    <t>Fiscalini Farmstead</t>
  </si>
  <si>
    <t>180368</t>
  </si>
  <si>
    <t>Fiscalini Farmstead Total</t>
  </si>
  <si>
    <t>Formulation Technology, Inc.</t>
  </si>
  <si>
    <t>180369</t>
  </si>
  <si>
    <t>Formulation Technology, Inc. Total</t>
  </si>
  <si>
    <t>Fortune-Ratliff General Contractors, Inc.</t>
  </si>
  <si>
    <t>180307</t>
  </si>
  <si>
    <t>Fortune-Ratliff General Contractors, Inc. Total</t>
  </si>
  <si>
    <t>Free Wheelchair Mission</t>
  </si>
  <si>
    <t>180769</t>
  </si>
  <si>
    <t>Free Wheelchair Mission Total</t>
  </si>
  <si>
    <t>Gill Ranch Storage, LLC</t>
  </si>
  <si>
    <t>180308</t>
  </si>
  <si>
    <t>Gill Ranch Storage, LLC Total</t>
  </si>
  <si>
    <t>Graceada Partners</t>
  </si>
  <si>
    <t>Co Pilot Licensing</t>
  </si>
  <si>
    <t>Microsoft 365 - 520-530 9th Street</t>
  </si>
  <si>
    <t>180555</t>
  </si>
  <si>
    <t>Microsoft 365 - Carson Aire</t>
  </si>
  <si>
    <t>180548</t>
  </si>
  <si>
    <t>Microsoft 365 - Cedar Oaks</t>
  </si>
  <si>
    <t>180552</t>
  </si>
  <si>
    <t>Microsoft 365 - College Park</t>
  </si>
  <si>
    <t>180553</t>
  </si>
  <si>
    <t>Microsoft 365 - La Loma</t>
  </si>
  <si>
    <t>180554</t>
  </si>
  <si>
    <t>Microsoft 365 - Main</t>
  </si>
  <si>
    <t>180545</t>
  </si>
  <si>
    <t>Microsoft 365 - Stoneybrook</t>
  </si>
  <si>
    <t>180546</t>
  </si>
  <si>
    <t>Microsoft 365 - Sundance</t>
  </si>
  <si>
    <t>180556</t>
  </si>
  <si>
    <t>Microsoft 365 - The Lofts</t>
  </si>
  <si>
    <t>180547</t>
  </si>
  <si>
    <t>Microsoft 365 - Tyner Ranch</t>
  </si>
  <si>
    <t>180549</t>
  </si>
  <si>
    <t>Microsoft 365 - Vantage Point</t>
  </si>
  <si>
    <t>180550</t>
  </si>
  <si>
    <t>Microsoft 365 - Willows</t>
  </si>
  <si>
    <t>180551</t>
  </si>
  <si>
    <t>Recurring Resale - Microsoft 365 NCE - Sherwood Manor</t>
  </si>
  <si>
    <t>180558</t>
  </si>
  <si>
    <t>Recurring Resale - Microsoft 365 NCE 17th Place Townhomes</t>
  </si>
  <si>
    <t>180557</t>
  </si>
  <si>
    <t>Recurring Resale - MSP - Carson Aire</t>
  </si>
  <si>
    <t>Recurring Resale - MSP - Cedar Oaks Apartments</t>
  </si>
  <si>
    <t>Recurring Resale - MSP - Main</t>
  </si>
  <si>
    <t>Recurring Resale - MSP - The Willows</t>
  </si>
  <si>
    <t>Recurring Resale - MSP - Tyner Ranch</t>
  </si>
  <si>
    <t>180561</t>
  </si>
  <si>
    <t>Recurring Resale - MSP -Stoneybrook Apartments</t>
  </si>
  <si>
    <t>Recurring Resale - MSP -The Lofts</t>
  </si>
  <si>
    <t>Recurring Resale - MSP -Vantage Point Apartments</t>
  </si>
  <si>
    <t>Recurring Resale - Security - Carson Aire</t>
  </si>
  <si>
    <t>Recurring Resale - Security - Main</t>
  </si>
  <si>
    <t>Recurring Resale - Security - The Lofts</t>
  </si>
  <si>
    <t>Recurring Resale - Security - Tyner Ranch</t>
  </si>
  <si>
    <t>Recurring Resale - Security - Vantage Point Apartments</t>
  </si>
  <si>
    <t>Recurring Resale - Security -Cedar Oaks Apartments</t>
  </si>
  <si>
    <t>Recurring Resale - Security -Stoneybrook Apartments</t>
  </si>
  <si>
    <t>Recurring Resale - Security -the Willows</t>
  </si>
  <si>
    <t>T-Services-MSP - Carson Aire</t>
  </si>
  <si>
    <t>T-Services-MSP - Cedar Oaks Apartments</t>
  </si>
  <si>
    <t>T-Services-MSP - Main</t>
  </si>
  <si>
    <t>T-Services-MSP -Stoneybrook Apartments</t>
  </si>
  <si>
    <t>T-Services-MSP -The Willows</t>
  </si>
  <si>
    <t>T-Services-MSP -Tyner Ranch</t>
  </si>
  <si>
    <t>T-Services-MSP -Vantage Point Apartments</t>
  </si>
  <si>
    <t>T-Services-MSP-The Lofts</t>
  </si>
  <si>
    <t>Graceada Partners Total</t>
  </si>
  <si>
    <t>Gratton Elementary School District</t>
  </si>
  <si>
    <t>180370</t>
  </si>
  <si>
    <t>T-Services-MSP 2025/2028</t>
  </si>
  <si>
    <t>Gratton Elementary School District Total</t>
  </si>
  <si>
    <t>Groundswell</t>
  </si>
  <si>
    <t>180753</t>
  </si>
  <si>
    <t>Groundswell Total</t>
  </si>
  <si>
    <t>Hall Management Corp</t>
  </si>
  <si>
    <t>Cloud - Private 2025/28</t>
  </si>
  <si>
    <t>180309</t>
  </si>
  <si>
    <t>Recurring Resale - MSP 2025/28</t>
  </si>
  <si>
    <t>Recurring Resale - Security 2025/28</t>
  </si>
  <si>
    <t>T-Services-MSP 2025/28</t>
  </si>
  <si>
    <t>Hall Management Corp Total</t>
  </si>
  <si>
    <t>Hercules OEM Group</t>
  </si>
  <si>
    <t>Hercules Cloud - Private</t>
  </si>
  <si>
    <t>180754</t>
  </si>
  <si>
    <t>Hercules OEM Group Microsoft 365</t>
  </si>
  <si>
    <t>All Seals Intermedia</t>
  </si>
  <si>
    <t>Hercules OEM Group Managed Services</t>
  </si>
  <si>
    <t>Hercules OEM Group Total</t>
  </si>
  <si>
    <t>HHHC</t>
  </si>
  <si>
    <t>180371</t>
  </si>
  <si>
    <t>HHHC Total</t>
  </si>
  <si>
    <t>Horizon Nut Company</t>
  </si>
  <si>
    <t>Horizon Nut Microsoft 365</t>
  </si>
  <si>
    <t>180372</t>
  </si>
  <si>
    <t>Horizon Nut Managed Services</t>
  </si>
  <si>
    <t>Horizon Nut Company Total</t>
  </si>
  <si>
    <t>Impact Home Health</t>
  </si>
  <si>
    <t>180373</t>
  </si>
  <si>
    <t>Impact Home Health Total</t>
  </si>
  <si>
    <t>Inland Star Distribution Center - Carson</t>
  </si>
  <si>
    <t>Inland CARSON - Managed Service - NO End User Support</t>
  </si>
  <si>
    <t>180310</t>
  </si>
  <si>
    <t>Inland Star Distribution Center - Carson Total</t>
  </si>
  <si>
    <t>Inland Star Distribution Center - Corporate</t>
  </si>
  <si>
    <t>Inland CORPORATE - Managed Service - NO End User Support</t>
  </si>
  <si>
    <t>180311</t>
  </si>
  <si>
    <t>Inland Star Distribution Center - Corporate Total</t>
  </si>
  <si>
    <t>Inland Star Distribution Center - Fresno</t>
  </si>
  <si>
    <t>180312</t>
  </si>
  <si>
    <t>Inland Star - Managed Service - NO End User Support</t>
  </si>
  <si>
    <t>Inland Star Distribution Center - Fresno Total</t>
  </si>
  <si>
    <t>Inland Star Distribution Center - Visalia</t>
  </si>
  <si>
    <t>Inland Visalia Managed Service - NO End User Support</t>
  </si>
  <si>
    <t>180313</t>
  </si>
  <si>
    <t>Inland Star Distribution Center - Visalia Total</t>
  </si>
  <si>
    <t>Inteli-care LLC</t>
  </si>
  <si>
    <t>180374</t>
  </si>
  <si>
    <t>Inteli-care LLC Total</t>
  </si>
  <si>
    <t>Jame O Bookkeeping</t>
  </si>
  <si>
    <t>180375</t>
  </si>
  <si>
    <t>Jame O Bookkeeping Total</t>
  </si>
  <si>
    <t>JEM Management Corporation</t>
  </si>
  <si>
    <t>JEM Microsoft 365</t>
  </si>
  <si>
    <t>180314</t>
  </si>
  <si>
    <t>JEM Management Support360</t>
  </si>
  <si>
    <t>JEM Management Corporation Total</t>
  </si>
  <si>
    <t>John Potter Specialty Foods, Inc.</t>
  </si>
  <si>
    <t>180376</t>
  </si>
  <si>
    <t>John Potter Microsoft 365</t>
  </si>
  <si>
    <t>John Potter Specialty Foods, Inc. Total</t>
  </si>
  <si>
    <t>Kaplan &amp; Trombi</t>
  </si>
  <si>
    <t>180755</t>
  </si>
  <si>
    <t>Kaplan &amp; Trombi Total</t>
  </si>
  <si>
    <t>Keen Care</t>
  </si>
  <si>
    <t>180377</t>
  </si>
  <si>
    <t>Keen Care Total</t>
  </si>
  <si>
    <t>Keyes Union School District</t>
  </si>
  <si>
    <t>180379</t>
  </si>
  <si>
    <t>Keyes USD-Managed</t>
  </si>
  <si>
    <t>180378</t>
  </si>
  <si>
    <t>Keyes Union School District Total</t>
  </si>
  <si>
    <t>Laguna Tools</t>
  </si>
  <si>
    <t>Laguna Tools Cloud Services</t>
  </si>
  <si>
    <t>180756</t>
  </si>
  <si>
    <t>Laguna Tools Microsoft 365</t>
  </si>
  <si>
    <t>Laguna Tools Total</t>
  </si>
  <si>
    <t>Life Improvement Homecare, Inc.</t>
  </si>
  <si>
    <t>Recurring Resale - Microsoft 365 NCE - Monthly</t>
  </si>
  <si>
    <t>180381</t>
  </si>
  <si>
    <t>180380</t>
  </si>
  <si>
    <t>Life Improvement Homecare, Inc. Total</t>
  </si>
  <si>
    <t>Line-Mobility</t>
  </si>
  <si>
    <t>180382</t>
  </si>
  <si>
    <t>Line-Mobility Total</t>
  </si>
  <si>
    <t>Linwood Engineering Associates</t>
  </si>
  <si>
    <t>180766</t>
  </si>
  <si>
    <t>Linwood Engineering Associates Total</t>
  </si>
  <si>
    <t>Lucia Mar Unified School District</t>
  </si>
  <si>
    <t>180383</t>
  </si>
  <si>
    <t>VOIP Support</t>
  </si>
  <si>
    <t>180384</t>
  </si>
  <si>
    <t>Lucia Mar Unified School District Total</t>
  </si>
  <si>
    <t>Madera County Transportation Commission</t>
  </si>
  <si>
    <t>180315</t>
  </si>
  <si>
    <t>Madera County Transportation Microsoft 365</t>
  </si>
  <si>
    <t>Madera Transport Support360</t>
  </si>
  <si>
    <t>Madera County Transportation Commission Total</t>
  </si>
  <si>
    <t>MedTech Billing Services</t>
  </si>
  <si>
    <t>Microsoft NCE</t>
  </si>
  <si>
    <t>180386</t>
  </si>
  <si>
    <t>180385</t>
  </si>
  <si>
    <t>MedTech Billing Services Total</t>
  </si>
  <si>
    <t>Modiv</t>
  </si>
  <si>
    <t>180758</t>
  </si>
  <si>
    <t>MODIV Managed IT  month to month</t>
  </si>
  <si>
    <t>Modiv Total</t>
  </si>
  <si>
    <t>Monte Vista Small Animal Hospital</t>
  </si>
  <si>
    <t>180387</t>
  </si>
  <si>
    <t>Monte Vista Small Animal Hospital Total</t>
  </si>
  <si>
    <t>Newman-Crows Landing USD</t>
  </si>
  <si>
    <t>180389</t>
  </si>
  <si>
    <t>180388</t>
  </si>
  <si>
    <t>Newman-Crows Landing USD Total</t>
  </si>
  <si>
    <t>Nyansa Learning Corporation</t>
  </si>
  <si>
    <t>180759</t>
  </si>
  <si>
    <t>Nyansa Learning Corporation Total</t>
  </si>
  <si>
    <t>Oliveira Wealth</t>
  </si>
  <si>
    <t>180390</t>
  </si>
  <si>
    <t>Oliveira Wealth Total</t>
  </si>
  <si>
    <t>Orange County Human Relations</t>
  </si>
  <si>
    <t>Orange County Human Relations Total</t>
  </si>
  <si>
    <t>Panoche Energy Center</t>
  </si>
  <si>
    <t>180316</t>
  </si>
  <si>
    <t>Panoche Energy Center Total</t>
  </si>
  <si>
    <t>Pasco</t>
  </si>
  <si>
    <t>180392</t>
  </si>
  <si>
    <t>180391</t>
  </si>
  <si>
    <t>Pasco Total</t>
  </si>
  <si>
    <t>Peak Real Estate Management LLC</t>
  </si>
  <si>
    <t>180760</t>
  </si>
  <si>
    <t>Peak Real Estate Management LLC Total</t>
  </si>
  <si>
    <t>Pearl's Hope</t>
  </si>
  <si>
    <t>180393</t>
  </si>
  <si>
    <t>Pearl's Hope Total</t>
  </si>
  <si>
    <t>PeopleCare Health Services</t>
  </si>
  <si>
    <t>180394</t>
  </si>
  <si>
    <t>PeopleCare Health Services Total</t>
  </si>
  <si>
    <t>Primetime Escrow</t>
  </si>
  <si>
    <t>180761</t>
  </si>
  <si>
    <t>Primetime Escrow Total</t>
  </si>
  <si>
    <t>Project Hope Alliance</t>
  </si>
  <si>
    <t>180763B</t>
  </si>
  <si>
    <t>180762</t>
  </si>
  <si>
    <t>Project Hope Alliance Total</t>
  </si>
  <si>
    <t>Quality Home Services</t>
  </si>
  <si>
    <t>180317</t>
  </si>
  <si>
    <t>Quality Home Services Total</t>
  </si>
  <si>
    <t>REMAX Executive</t>
  </si>
  <si>
    <t>Remax Microsoft 365</t>
  </si>
  <si>
    <t xml:space="preserve"> -   </t>
  </si>
  <si>
    <t>REMAX - Managed Services</t>
  </si>
  <si>
    <t>REMAX Executive Total</t>
  </si>
  <si>
    <t>River Delta USD</t>
  </si>
  <si>
    <t>180396</t>
  </si>
  <si>
    <t>180395</t>
  </si>
  <si>
    <t>River Delta-Managed</t>
  </si>
  <si>
    <t>River Delta USD Total</t>
  </si>
  <si>
    <t>Rizo Lopez Foods</t>
  </si>
  <si>
    <t>180397</t>
  </si>
  <si>
    <t>Rizo Lopez Foods Total</t>
  </si>
  <si>
    <t>Rumiano Cheese Company</t>
  </si>
  <si>
    <t>180398</t>
  </si>
  <si>
    <t>Rumiano Cheese Company Total</t>
  </si>
  <si>
    <t>Samaritan Home Health</t>
  </si>
  <si>
    <t>Samaritan Home Health Total</t>
  </si>
  <si>
    <t>Samaritan Village</t>
  </si>
  <si>
    <t>180399</t>
  </si>
  <si>
    <t>Samaritan Managed Services</t>
  </si>
  <si>
    <t>Samaritan Village Total</t>
  </si>
  <si>
    <t>Sargent &amp; Bryan, Inc</t>
  </si>
  <si>
    <t>180400</t>
  </si>
  <si>
    <t>Sargent &amp; Bryan Support360</t>
  </si>
  <si>
    <t>Sargent &amp; Bryan, Inc Total</t>
  </si>
  <si>
    <t>Satake USA</t>
  </si>
  <si>
    <t>180401</t>
  </si>
  <si>
    <t>Satake USA Total</t>
  </si>
  <si>
    <t>Sconza Candy Company</t>
  </si>
  <si>
    <t>180402</t>
  </si>
  <si>
    <t>Sconza Candy Managed Services</t>
  </si>
  <si>
    <t>Sconza Candy Company Total</t>
  </si>
  <si>
    <t>Shiloh Elementary School District</t>
  </si>
  <si>
    <t>180403</t>
  </si>
  <si>
    <t>Shiloh-Managed</t>
  </si>
  <si>
    <t>Shiloh Elementary School District Total</t>
  </si>
  <si>
    <t>Spring Creek Golf &amp; Country Club</t>
  </si>
  <si>
    <t>Spring Creek Microsoft 365</t>
  </si>
  <si>
    <t>180404</t>
  </si>
  <si>
    <t>Spring Creek-Managed</t>
  </si>
  <si>
    <t>Spring Creek Golf &amp; Country Club Total</t>
  </si>
  <si>
    <t>St Lukes Family Practice</t>
  </si>
  <si>
    <t>St. Luke's Family Practice Microsoft 365</t>
  </si>
  <si>
    <t>180405</t>
  </si>
  <si>
    <t>St Lukes-Managed</t>
  </si>
  <si>
    <t>St. Lukes Security Services</t>
  </si>
  <si>
    <t>St Lukes Family Practice Total</t>
  </si>
  <si>
    <t>Stanislaus Union School District</t>
  </si>
  <si>
    <t>Backups</t>
  </si>
  <si>
    <t>180408</t>
  </si>
  <si>
    <t>Remote Software</t>
  </si>
  <si>
    <t>180406</t>
  </si>
  <si>
    <t>180409</t>
  </si>
  <si>
    <t>MSA Stanislaus USD</t>
  </si>
  <si>
    <t>180407</t>
  </si>
  <si>
    <t>Stanislaus Union School District Total</t>
  </si>
  <si>
    <t>Stewart &amp; Jasper</t>
  </si>
  <si>
    <t>Microsoft 365 NCE - Jasper Foods</t>
  </si>
  <si>
    <t>180410</t>
  </si>
  <si>
    <t>Stewart &amp; Jasper Microsoft 365</t>
  </si>
  <si>
    <t>Stewart &amp; Jasper Total</t>
  </si>
  <si>
    <t>SVH Law</t>
  </si>
  <si>
    <t>SVH Law Total</t>
  </si>
  <si>
    <t>Sylvan Union School District</t>
  </si>
  <si>
    <t>180414</t>
  </si>
  <si>
    <t>180413</t>
  </si>
  <si>
    <t>180415</t>
  </si>
  <si>
    <t>2525Sylvan VOIP Managed</t>
  </si>
  <si>
    <t>180412</t>
  </si>
  <si>
    <t>Sylvan Union Security</t>
  </si>
  <si>
    <t>Sylvan Union School District Total</t>
  </si>
  <si>
    <t>TCB Industrial</t>
  </si>
  <si>
    <t>180416</t>
  </si>
  <si>
    <t>180417</t>
  </si>
  <si>
    <t>TCB Industrial Total</t>
  </si>
  <si>
    <t>Team Risk Management Strategies</t>
  </si>
  <si>
    <t>180418</t>
  </si>
  <si>
    <t>Team Risk Management Strategies Total</t>
  </si>
  <si>
    <t>Terra Linda Farms</t>
  </si>
  <si>
    <t>180318</t>
  </si>
  <si>
    <t>Terra Linda Farms Total</t>
  </si>
  <si>
    <t>United Way of Stanislaus County</t>
  </si>
  <si>
    <t>180419</t>
  </si>
  <si>
    <t>United Way of Stanislaus County Total</t>
  </si>
  <si>
    <t>Valley Iron</t>
  </si>
  <si>
    <t>Recurring Resale - Microsoft 365 NCE 25/26</t>
  </si>
  <si>
    <t>180319</t>
  </si>
  <si>
    <t>Valley Iron Total</t>
  </si>
  <si>
    <t>Valley Urology</t>
  </si>
  <si>
    <t>180320</t>
  </si>
  <si>
    <t>Valley Urology Support360</t>
  </si>
  <si>
    <t>Valley Urology Total</t>
  </si>
  <si>
    <t>Vie-Del Company</t>
  </si>
  <si>
    <t>180321</t>
  </si>
  <si>
    <t>Vie-Del Company Total</t>
  </si>
  <si>
    <t>Vital Care Solutions</t>
  </si>
  <si>
    <t>180420</t>
  </si>
  <si>
    <t>Vital Care Solutions Total</t>
  </si>
  <si>
    <t>Warden's</t>
  </si>
  <si>
    <t>180421</t>
  </si>
  <si>
    <t>Warden's Total</t>
  </si>
  <si>
    <t>Warren &amp; Baerg Manufacturing, Inc.</t>
  </si>
  <si>
    <t>Warren &amp; Baerg Microsoft 365</t>
  </si>
  <si>
    <t>180322</t>
  </si>
  <si>
    <t>Warren &amp; Baerg Support360</t>
  </si>
  <si>
    <t>Warren &amp; Baerg Manufacturing, Inc. Total</t>
  </si>
  <si>
    <t>Weakley &amp; Arendt, LLP</t>
  </si>
  <si>
    <t>Weakley &amp; Arendt Microsoft 365</t>
  </si>
  <si>
    <t>180323</t>
  </si>
  <si>
    <t>Weakley Security Agreement</t>
  </si>
  <si>
    <t>Weakley &amp; Arendt, LLP Support360</t>
  </si>
  <si>
    <t>Weakley &amp; Arendt, LLP Total</t>
  </si>
  <si>
    <t>Western Steel Buildings</t>
  </si>
  <si>
    <t>180422</t>
  </si>
  <si>
    <t>Western Steel Buildings Total</t>
  </si>
  <si>
    <t>Westmark Incorporated</t>
  </si>
  <si>
    <t>Cloud - Private 24/27 *</t>
  </si>
  <si>
    <t>180728</t>
  </si>
  <si>
    <t>Cloud - Private 2023-2027</t>
  </si>
  <si>
    <t>Recurring Resale - MSP 24/27 *</t>
  </si>
  <si>
    <t>Recurring Resale - Security 24/27 *</t>
  </si>
  <si>
    <t>180570</t>
  </si>
  <si>
    <t>West-Mark Inc Managed Services</t>
  </si>
  <si>
    <t>T-Services-MSP 24/27 *</t>
  </si>
  <si>
    <t>Westmark Incorporated Total</t>
  </si>
  <si>
    <t>Winton-Ireland, Strom &amp; Green</t>
  </si>
  <si>
    <t>180424</t>
  </si>
  <si>
    <t>Winton-Ireland, Strom &amp; Green Total</t>
  </si>
  <si>
    <t>Yosemite Farm Credit</t>
  </si>
  <si>
    <t>180425</t>
  </si>
  <si>
    <t>Yosemite Farm Credit Total</t>
  </si>
  <si>
    <t>Your Escrow Company</t>
  </si>
  <si>
    <t>180764</t>
  </si>
  <si>
    <t>Your Escrow Company Total</t>
  </si>
  <si>
    <t>Primarily Irvine Reversal</t>
  </si>
  <si>
    <t>Location name</t>
  </si>
  <si>
    <t>(Multiple Items)</t>
  </si>
  <si>
    <t>Billing</t>
  </si>
  <si>
    <t>x</t>
  </si>
  <si>
    <t>Sum of Balance</t>
  </si>
  <si>
    <t>Column Labels</t>
  </si>
  <si>
    <t>Sep</t>
  </si>
  <si>
    <t>Oct</t>
  </si>
  <si>
    <t>Row Labels</t>
  </si>
  <si>
    <t>GL</t>
  </si>
  <si>
    <t>Posted dt.</t>
  </si>
  <si>
    <t>Doc dt.</t>
  </si>
  <si>
    <t>Doc</t>
  </si>
  <si>
    <t>Memo/Description</t>
  </si>
  <si>
    <t>Department name</t>
  </si>
  <si>
    <t>Vendor name</t>
  </si>
  <si>
    <t>Item</t>
  </si>
  <si>
    <t>Customer name</t>
  </si>
  <si>
    <t>Item name</t>
  </si>
  <si>
    <t>Product Type</t>
  </si>
  <si>
    <t>Txn No</t>
  </si>
  <si>
    <t>JNL</t>
  </si>
  <si>
    <t>Debit</t>
  </si>
  <si>
    <t>Credit</t>
  </si>
  <si>
    <t>Balance</t>
  </si>
  <si>
    <t>Accrual for Irvine Invoices- Oct REV Sept 2025 INV</t>
  </si>
  <si>
    <t>Irvine</t>
  </si>
  <si>
    <t>C00002</t>
  </si>
  <si>
    <t>ARJ</t>
  </si>
  <si>
    <t>C00302</t>
  </si>
  <si>
    <t>C-10008</t>
  </si>
  <si>
    <t>C00165</t>
  </si>
  <si>
    <t>C00215</t>
  </si>
  <si>
    <t>C00224</t>
  </si>
  <si>
    <t>C00060</t>
  </si>
  <si>
    <t>C00178</t>
  </si>
  <si>
    <t>C00216</t>
  </si>
  <si>
    <t>C00020</t>
  </si>
  <si>
    <t>C00204</t>
  </si>
  <si>
    <t>C00116</t>
  </si>
  <si>
    <t>C00170</t>
  </si>
  <si>
    <t>C00139</t>
  </si>
  <si>
    <t>C00197</t>
  </si>
  <si>
    <t>Accrual for Irvine Invoices- Sept REV Aug 2025 INV</t>
  </si>
  <si>
    <t>Invoice - 24 Hour Home Care</t>
  </si>
  <si>
    <t>D-004</t>
  </si>
  <si>
    <t>Projects</t>
  </si>
  <si>
    <t>Modesto</t>
  </si>
  <si>
    <t>24hrcares</t>
  </si>
  <si>
    <t>Invoice - 24 Hour Home Care: 24x7 Gateway Security Monitoring</t>
  </si>
  <si>
    <t>D-005</t>
  </si>
  <si>
    <t>Security</t>
  </si>
  <si>
    <t>DPM-FWM-SM</t>
  </si>
  <si>
    <t>24x7 Gateway Security Monitoring Small</t>
  </si>
  <si>
    <t xml:space="preserve">Invoice - 24 Hour Home Care: AI Powered Email Filtering and Phishing Protection </t>
  </si>
  <si>
    <t>IS-ESP-1</t>
  </si>
  <si>
    <t xml:space="preserve">Email Security </t>
  </si>
  <si>
    <t xml:space="preserve">Invoice - 24 Hour Home Care: Dark Web Monitoring Service - 1 Domain </t>
  </si>
  <si>
    <t>SecureID</t>
  </si>
  <si>
    <t>Dark Web Monitoring</t>
  </si>
  <si>
    <t xml:space="preserve">Invoice - 24 Hour Home Care: Datapath Managed Office 365 Backup - 1 User - 1 month </t>
  </si>
  <si>
    <t>DPMB-O365</t>
  </si>
  <si>
    <t>Datapath Managed Office 365 Backup - 1 User - 1 mo</t>
  </si>
  <si>
    <t>Invoice - 24 Hour Home Care: Endpoint Advanced Threat Protection - EDR 24x7 Monitoring - Per Endpoint</t>
  </si>
  <si>
    <t>DPM-Huntress</t>
  </si>
  <si>
    <t>Huntress Advanced Threat Protection</t>
  </si>
  <si>
    <t>Invoice - 24 Hour Home Care: Managed Backup - Virtual Server</t>
  </si>
  <si>
    <t>D-003</t>
  </si>
  <si>
    <t>MSP</t>
  </si>
  <si>
    <t>CB Prot Vir Mac</t>
  </si>
  <si>
    <t>MTS Cyber Protect Virtual Machines</t>
  </si>
  <si>
    <t>Invoice - 24 Hour Home Care: Managed Backup Cloud Storage - Per GB</t>
  </si>
  <si>
    <t>MTS Cloud Storage</t>
  </si>
  <si>
    <t>Invoice - 24 Hour Home Care: Managed Detection and Response for Microsoft 365 24x7 Monitoring - Per User</t>
  </si>
  <si>
    <t>DPM-Huntress365</t>
  </si>
  <si>
    <t>Huntress MDR for M365</t>
  </si>
  <si>
    <t>Invoice - 24 Hour Home Care: Managed Security Awareness Training Program</t>
  </si>
  <si>
    <t>DPMSAT</t>
  </si>
  <si>
    <t>Security Awareness Program</t>
  </si>
  <si>
    <t>Invoice - 24 Hour Home Care: Managed Services-Endpoint</t>
  </si>
  <si>
    <t>T-Managed Services</t>
  </si>
  <si>
    <t>Managed Services-Endpoint</t>
  </si>
  <si>
    <t>Invoice - 24 Hour Home Care: Managed Services-Server</t>
  </si>
  <si>
    <t>T-Managed Services-Server</t>
  </si>
  <si>
    <t>Managed Services-Server</t>
  </si>
  <si>
    <t>Invoice - 24 Hour Home Care: Managed Services-Site</t>
  </si>
  <si>
    <t>T-Managed Services Site</t>
  </si>
  <si>
    <t>Managed Services-Site</t>
  </si>
  <si>
    <t>Invoice - 24 Hour Home Care: Managed Services-User</t>
  </si>
  <si>
    <t>T-Managed Services-User</t>
  </si>
  <si>
    <t>Managed Services-User</t>
  </si>
  <si>
    <t>Invoice - 24 Hour Home Care: Managed Single Domain Security Certificate</t>
  </si>
  <si>
    <t>SSLCert</t>
  </si>
  <si>
    <t>Managed Single Domain Security Certificate</t>
  </si>
  <si>
    <t>Invoice - 24 Hour Home Care: Microsoft 365 E5 (no Teams) Annual Commitment with Monthly B</t>
  </si>
  <si>
    <t>CFQ7TTC0LFLZ-001L</t>
  </si>
  <si>
    <t>Microsoft 365 E5 (no Teams) Annual Commitment with Monthly B</t>
  </si>
  <si>
    <t xml:space="preserve">Invoice - 24 Hour Home Care: Microsoft Teams Enterprise Annual Paid Monthly </t>
  </si>
  <si>
    <t>CFQ7TTC0MZJF-0009</t>
  </si>
  <si>
    <t>Microsoft Teams Enterprise Annual Paid Monthly</t>
  </si>
  <si>
    <t>Invoice - 24 Hour Home Care: NCE Microsoft Teams Premium Annual Paid Monthly</t>
  </si>
  <si>
    <t>CFQ7TTC0RM8K-0002</t>
  </si>
  <si>
    <t>NCE Microsoft Teams Premium 3 Years Upfront</t>
  </si>
  <si>
    <t>Invoice - 7C Escrow: Datapath Managed Endpoint</t>
  </si>
  <si>
    <t>Datapath Managed Endpoint</t>
  </si>
  <si>
    <t>Datapath Managed Services - Endpoint / User Support</t>
  </si>
  <si>
    <t>Invoice - 7C Escrow: Email - Hosted Exchange Service</t>
  </si>
  <si>
    <t>D-027</t>
  </si>
  <si>
    <t>Cloud</t>
  </si>
  <si>
    <t>Hosted Exchange</t>
  </si>
  <si>
    <t xml:space="preserve">Invoice - 7C Escrow: Email Encryption </t>
  </si>
  <si>
    <t>Email Encryption</t>
  </si>
  <si>
    <t>Invoice - 7C Escrow: Endpoint Advanced Threat Protection - EDR 24x7 Monitoring - Per Endpoint</t>
  </si>
  <si>
    <t xml:space="preserve">Invoice - 7C Escrow: Managed Wireless Access Point </t>
  </si>
  <si>
    <t>DPM-Wireless Access Point UBI</t>
  </si>
  <si>
    <t xml:space="preserve">Managed Wireless Access Point </t>
  </si>
  <si>
    <t>Invoice - 7C Escrow: Microsoft Office Pro Plus SPLA for Terminal Server Reflexion Supplemental Antispam Gateway - for Google Apps</t>
  </si>
  <si>
    <t>Microsoft VLK</t>
  </si>
  <si>
    <t xml:space="preserve">Microsoft VLK </t>
  </si>
  <si>
    <t>Invoice - 7C Escrow: Palo Alto Networks Firewall Service 440</t>
  </si>
  <si>
    <t>PAN-440-HAAS</t>
  </si>
  <si>
    <t>Palo Alto Networks Firewall Service 440</t>
  </si>
  <si>
    <t>Invoice - 7C Escrow: Private Cloud Server Instance - 8GB</t>
  </si>
  <si>
    <t>Cloud-Server-8GB</t>
  </si>
  <si>
    <t>Datapath Managed Instance Small</t>
  </si>
  <si>
    <t xml:space="preserve">Invoice - 7C Escrow: SPLA RDS License </t>
  </si>
  <si>
    <t>SPLA RDS License</t>
  </si>
  <si>
    <t xml:space="preserve">Invoice - 7C Escrow: SPLA Windows Server </t>
  </si>
  <si>
    <t>SPLA Windows Server</t>
  </si>
  <si>
    <t xml:space="preserve">Invoice - Abest Professional Health Care: Dark Web Monitoring Service - 1 Domain </t>
  </si>
  <si>
    <t>C-10392</t>
  </si>
  <si>
    <t xml:space="preserve">Invoice - Abest Professional Health Care: Datapath Managed Office 365 Backup - 1 User - 1 month </t>
  </si>
  <si>
    <t>Invoice - Abest Professional Health Care: Endpoint Advanced Threat Protection - EDR 24x7 Monitoring - Per Endpoint</t>
  </si>
  <si>
    <t>Invoice - Abest Professional Health Care: Managed Backup - Server</t>
  </si>
  <si>
    <t>mMTS CyberPS</t>
  </si>
  <si>
    <t>MTS Cyber Protect Servers</t>
  </si>
  <si>
    <t>Invoice - Abest Professional Health Care: Managed Backup Cloud Storage - Per GB</t>
  </si>
  <si>
    <t>Invoice - Abest Professional Health Care: Managed Detection and Response for Microsoft 365 24x7 Monitoring - Per User</t>
  </si>
  <si>
    <t>Invoice - Abest Professional Health Care: Managed Services-Server</t>
  </si>
  <si>
    <t>Invoice - Abest Professional Health Care: Managed Services-Site</t>
  </si>
  <si>
    <t>Invoice - Abest Professional Health Care: Managed Services-User</t>
  </si>
  <si>
    <t xml:space="preserve">Invoice - Abest Professional Health Care: Microsoft 365 Business Premium - Annual Commitment, Monthly Billing - 1 User </t>
  </si>
  <si>
    <t>D-014</t>
  </si>
  <si>
    <t>C0LCHC-0002-1Y1M</t>
  </si>
  <si>
    <t>Microsoft 365 Business Premium Annual Paid Monthly</t>
  </si>
  <si>
    <t xml:space="preserve">Invoice - ABI Healthcare: AI Powered Email Filtering and Phishing Protection </t>
  </si>
  <si>
    <t>D-009</t>
  </si>
  <si>
    <t>C-10388</t>
  </si>
  <si>
    <t xml:space="preserve">Invoice - ABI Healthcare: Dark Web Monitoring Service - 1 Domain </t>
  </si>
  <si>
    <t xml:space="preserve">Invoice - ABI Healthcare: Datapath Managed Office 365 Backup - 1 User - 1 month </t>
  </si>
  <si>
    <t>Invoice - ABI Healthcare: Endpoint Advanced Threat Protection - EDR 24x7 Monitoring - Per Endpoint</t>
  </si>
  <si>
    <t xml:space="preserve">Invoice - ABI Healthcare: Exchange Online (Plan 2) - Annual Commitment, Monthly Billing - 1 User </t>
  </si>
  <si>
    <t>C0LH1P-0001-1Y1M</t>
  </si>
  <si>
    <t>Exchange Online (Plan 2) Annual Paid Monthly</t>
  </si>
  <si>
    <t>Invoice - ABI Healthcare: Managed Detection and Response for Microsoft 365 24x7 Monitoring - Per User</t>
  </si>
  <si>
    <t>Invoice - ABI Healthcare: Managed Endpoint Services</t>
  </si>
  <si>
    <t>T-Managed Endpoint</t>
  </si>
  <si>
    <t>Managed Endpoint Services</t>
  </si>
  <si>
    <t>Invoice - ABI Healthcare: Managed Security Awareness Training Program</t>
  </si>
  <si>
    <t>Invoice - ABI Healthcare: Managed Services-Server</t>
  </si>
  <si>
    <t>Invoice - ABI Healthcare: Managed Services-Site</t>
  </si>
  <si>
    <t>Invoice - ABI Healthcare: Managed Services-User</t>
  </si>
  <si>
    <t>Invoice - ABI Healthcare: Managed Single Domain Security Certificate</t>
  </si>
  <si>
    <t xml:space="preserve">Invoice - ABI Healthcare: Microsoft 365 Business Basic - Annual Commitment, Monthly Billing - 1 User </t>
  </si>
  <si>
    <t>C0LH18-0001-1Y1M</t>
  </si>
  <si>
    <t>Microsoft 365 Business Basic Annual Paid Monthly</t>
  </si>
  <si>
    <t xml:space="preserve">Invoice - ABI Healthcare: Microsoft 365 Business Premium - Annual Commitment, Monthly Billing - 1 User </t>
  </si>
  <si>
    <t>Invoice - ABIFI Professional Health Care: 24x7 Gateway Security Monitoring</t>
  </si>
  <si>
    <t>C-10397</t>
  </si>
  <si>
    <t xml:space="preserve">Invoice - ABIFI Professional Health Care: AI Powered Email Filtering and Phishing Protection </t>
  </si>
  <si>
    <t xml:space="preserve">Invoice - ABIFI Professional Health Care: Dark Web Monitoring Service - 1 Domain </t>
  </si>
  <si>
    <t xml:space="preserve">Invoice - ABIFI Professional Health Care: Datapath Managed Office 365 Backup - 1 User - 1 month </t>
  </si>
  <si>
    <t>Invoice - ABIFI Professional Health Care: Endpoint Advanced Threat Protection - EDR 24x7 Monitoring - Per Endpoint</t>
  </si>
  <si>
    <t>Invoice - ABIFI Professional Health Care: Managed Backup - Server</t>
  </si>
  <si>
    <t>Invoice - ABIFI Professional Health Care: Managed Backup Cloud Storage - Per GB</t>
  </si>
  <si>
    <t>Invoice - ABIFI Professional Health Care: Managed Detection and Response for Microsoft 365 24x7 Monitoring - Per User</t>
  </si>
  <si>
    <t>Invoice - ABIFI Professional Health Care: Managed Endpoint Services</t>
  </si>
  <si>
    <t>Invoice - ABIFI Professional Health Care: Managed Security Awareness Training Program</t>
  </si>
  <si>
    <t>Invoice - ABIFI Professional Health Care: Managed Services-Server</t>
  </si>
  <si>
    <t>Invoice - ABIFI Professional Health Care: Managed Services-Site</t>
  </si>
  <si>
    <t>Invoice - ABIFI Professional Health Care: Managed Services-User</t>
  </si>
  <si>
    <t xml:space="preserve">Invoice - ABIFI Professional Health Care: Microsoft 365 Business Premium - Monthly Commitment, Monthly Billing - 1 User </t>
  </si>
  <si>
    <t>C0LCHC-0002-1M</t>
  </si>
  <si>
    <t>Microsoft 365 Business Premium Monthly</t>
  </si>
  <si>
    <t>Invoice - ABIFI Professional Health Care: NCE Exchange Online Plan 2 Monthly Commit</t>
  </si>
  <si>
    <t>CFQ7TTC0LH1P-0001-1M</t>
  </si>
  <si>
    <t>NCE Exchange Online Plan 2 Monthly Commit</t>
  </si>
  <si>
    <t>Invoice - Ability Ambeck Mortgage: Cloud Managed Printing</t>
  </si>
  <si>
    <t>MSC_PS</t>
  </si>
  <si>
    <t>Cloud Managed Printing Support</t>
  </si>
  <si>
    <t>C00003</t>
  </si>
  <si>
    <t>Invoice - Ability Ambeck Mortgage: Datapath Managed Backup - Offsite Storage - 1 TB - 1 Month</t>
  </si>
  <si>
    <t>DPMB-STOR-1TB</t>
  </si>
  <si>
    <t>Datapath Managed Backup - Offsite Storage - per TB</t>
  </si>
  <si>
    <t>Invoice - Ability Ambeck Mortgage: Dell Performance Dock- WD19DCS</t>
  </si>
  <si>
    <t>D-001-W</t>
  </si>
  <si>
    <t>Sales - West</t>
  </si>
  <si>
    <t>DELL-WD19DCS</t>
  </si>
  <si>
    <t>Dell Performance Dock- WD19DC 210w PD</t>
  </si>
  <si>
    <t>D-001</t>
  </si>
  <si>
    <t>Invoice - Ability Ambeck Mortgage: Dell Precision 5690 16" Mobile Workstation - Full HD Plus - Intel Core Ultra 7 165H - 32 GB - 1 TB SSD - English (US) Keyboard - Anodized Titan Gray - Intel Chip - 1920 x 1200 - Windows 11 Pro - NVIDIA RTX 2000</t>
  </si>
  <si>
    <t>728PF</t>
  </si>
  <si>
    <t xml:space="preserve">Dell Precision 5000 5690 16" Mobile Workstation - </t>
  </si>
  <si>
    <t>Invoice - Ability Ambeck Mortgage: Dell Pro 16 PC16250 16" Notebook - Full HD Plus - 60 Hz - Intel Core 7 150U - vPro Technology - 16 GB - 512 GB SSD - English (US) Keyboard - Magnetite - Intel Chip - 1920 x 1200 - Windows 11 Pro - Intel - In-plane Switching (IPS) Technology - 10-Key</t>
  </si>
  <si>
    <t>MW6J9</t>
  </si>
  <si>
    <t xml:space="preserve">Dell Pro 16 PC16250 16" Notebook - Full HD Plus - </t>
  </si>
  <si>
    <t>Invoice - Ability Ambeck Mortgage: Dell Pro Dock WD25 - for Desktop PC, Notebook - Charging Capability - 130 W - USB Type C - 4 Displays Supported - 5K @ 60Hz, 6K @ 60Hz, 4K @ 60Hz, QHD @ 60Hz, SXGA, FHD @ 60Hz, WQHD @ 60Hz - 3440 x 1440, 5120 x 2160, 6144 x 3456, 3840 x 2160, 2560 x 1440,</t>
  </si>
  <si>
    <t>DELL-WD25</t>
  </si>
  <si>
    <t>Dell Pro Dock WD25</t>
  </si>
  <si>
    <t>Invoice - Ability Ambeck Mortgage: Dell Pro Max MC16250 16" Mobile Workstation - Full HD Plus - 60 Hz - Intel Core Ultra 7 265H - vPro Technology - 16 GB - 512 GB SSD - English (US) Keyboard - Intel Chip - 1920 x 1200 - Windows 11 Pro - NVIDIA RTX PRO 500 Blackwell with 6 GB - Front Camera</t>
  </si>
  <si>
    <t>Y0KTY</t>
  </si>
  <si>
    <t>Dell Pro Max MC16250 16" Mobile Workstation - Full</t>
  </si>
  <si>
    <t>Invoice - Ability Ambeck Mortgage: Dell ProSupport DISTI - Upgrade - 3 Year - Service - Technical</t>
  </si>
  <si>
    <t>715-4001</t>
  </si>
  <si>
    <t>Dell ProSupport DISTI - Upgrade - 3 Year - Service</t>
  </si>
  <si>
    <t>Invoice - Ability Ambeck Mortgage: Dell Upgrade from 1Y Next Business Day to 3Y ProSupport - 24 x 7 - On-site - Technical - Electronic and Physical</t>
  </si>
  <si>
    <t>824-7874</t>
  </si>
  <si>
    <t>Dell Upgrade from 1Y Next Business Day to 3Y ProSu</t>
  </si>
  <si>
    <t>Invoice - Ability Ambeck Mortgage: Domain Name Purchase</t>
  </si>
  <si>
    <t>Domain Name Purchase</t>
  </si>
  <si>
    <t>Invoice - Ability Ambeck Mortgage: Endpoint Advanced Threat Protection - EDR 24x7 Monitoring - Per Endpoint</t>
  </si>
  <si>
    <t>Invoice - Ability Ambeck Mortgage: Enterprise Class Wireless Access Point - Low Density 802.11ac Wave 2, 2x2:2 867 Mbps (5GHz) / 300 Mbps (2.4GHz)</t>
  </si>
  <si>
    <t>MNG WAP - Low Density</t>
  </si>
  <si>
    <t>Enterprise Class Wireless Access Point - Low Densi</t>
  </si>
  <si>
    <t xml:space="preserve">Invoice - Ability Ambeck Mortgage: Exchange Online (Plan 1) - Annual Commitment, Monthly Billing - 1 User </t>
  </si>
  <si>
    <t>C0LH16-0001-1Y1M</t>
  </si>
  <si>
    <t>Exchange Online (Plan 1) Annual Paid Monthly</t>
  </si>
  <si>
    <t xml:space="preserve">Invoice - Ability Ambeck Mortgage: Managed Backup - 1 Endpoint </t>
  </si>
  <si>
    <t>DPMB-END</t>
  </si>
  <si>
    <t>Managed Backup - 1 Endpoint</t>
  </si>
  <si>
    <t xml:space="preserve">Invoice - Ability Ambeck Mortgage: Managed Backup Hardware - Monthly </t>
  </si>
  <si>
    <t>managedbackuphw</t>
  </si>
  <si>
    <t xml:space="preserve">Managed Backup Hardware - Monthly </t>
  </si>
  <si>
    <t>Invoice - Ability Ambeck Mortgage: Managed Office 365 Backup - 1 User - 1 month</t>
  </si>
  <si>
    <t>DPMB-AFI-O365</t>
  </si>
  <si>
    <t>Office 365 Backup</t>
  </si>
  <si>
    <t>Invoice - Ability Ambeck Mortgage: Managed Services-Site</t>
  </si>
  <si>
    <t>Invoice - Ability Ambeck Mortgage: Managed Services-User</t>
  </si>
  <si>
    <t xml:space="preserve">Invoice - Ability Ambeck Mortgage: Microsoft 365 Business Premium - Annual Commitment, Monthly Billing - 1 User </t>
  </si>
  <si>
    <t>Invoice - Ability Ambeck Mortgage: Microsoft Intune Provisioning Service per qty 1 system</t>
  </si>
  <si>
    <t>ITG-INTUNE-UP-VP</t>
  </si>
  <si>
    <t>Microsoft Intune Provisioning Service</t>
  </si>
  <si>
    <t>Invoice - Ability Ambeck Mortgage: Palo Alto Networks Firewall Service 440</t>
  </si>
  <si>
    <t>Invoice - Ability Ambeck Mortgage: Premium E-Mail Filtering</t>
  </si>
  <si>
    <t>DPM-Spam Filter</t>
  </si>
  <si>
    <t>Managed Spam Filtering</t>
  </si>
  <si>
    <t>Invoice - Advantage Home Care: 24x7 Gateway Security Monitoring</t>
  </si>
  <si>
    <t>C-10370</t>
  </si>
  <si>
    <t xml:space="preserve">Invoice - Advantage Home Care: AI Powered Email Filtering and Phishing Protection </t>
  </si>
  <si>
    <t xml:space="preserve">Invoice - Advantage Home Care: Dark Web Monitoring Service - 1 Domain </t>
  </si>
  <si>
    <t xml:space="preserve">Invoice - Advantage Home Care: Datapath Managed Office 365 Backup - 1 User - 1 month </t>
  </si>
  <si>
    <t>Invoice - Advantage Home Care: Endpoint Advanced Threat Protection - EDR 24x7 Monitoring - Per Endpoint</t>
  </si>
  <si>
    <t>Invoice - Advantage Home Care: Managed Detection and Response for Microsoft 365 24x7 Monitoring - Per User</t>
  </si>
  <si>
    <t>Invoice - Advantage Home Care: Managed Endpoint Services</t>
  </si>
  <si>
    <t>Invoice - Advantage Home Care: Managed Security Awareness Training Program</t>
  </si>
  <si>
    <t>Invoice - Advantage Home Care: Managed Services-User</t>
  </si>
  <si>
    <t>Invoice - Agape Corporation WEB Du</t>
  </si>
  <si>
    <t>Agape Corporation WEB Du</t>
  </si>
  <si>
    <t>C00004</t>
  </si>
  <si>
    <t>Invoice - Agape Corporation WEB Du: Managed Backup - Virtual Server</t>
  </si>
  <si>
    <t>Fresno</t>
  </si>
  <si>
    <t>Invoice - Agape Corporation WEB Du: Managed Service</t>
  </si>
  <si>
    <t>Hybrid Managed Service</t>
  </si>
  <si>
    <t>Invoice - Agape Corporation WEB Du: Palo Alto Networks Firewall Service 460</t>
  </si>
  <si>
    <t>PAN-460-HAAS</t>
  </si>
  <si>
    <t>Invoice - Agee Construction: Duo MFA - 2 Factor Authentication - 1 User - 1 Month</t>
  </si>
  <si>
    <t>DuoMFA</t>
  </si>
  <si>
    <t>Duo MFA - 1 User</t>
  </si>
  <si>
    <t>C00005</t>
  </si>
  <si>
    <t>Invoice - Agee Construction: Endpoint Advanced Threat Protection - EDR 24x7 Monitoring - Per Endpoint</t>
  </si>
  <si>
    <t xml:space="preserve">Invoice - Agee Construction: Exchange Online (Plan 1) - Annual Commitment, Monthly Billing - 1 User </t>
  </si>
  <si>
    <t xml:space="preserve">Invoice - Agee Construction: Exchange Online (Plan 2) - Annual Commitment, Monthly Billing - 1 User </t>
  </si>
  <si>
    <t xml:space="preserve">Invoice - Agee Construction: Exchange Online Archiving for Exchange Server - Annual Commitment - Monthly Billing </t>
  </si>
  <si>
    <t>C0LHQ5-0001-1Y1M</t>
  </si>
  <si>
    <t>Exchange Online Archiving For Exchange Server Annual Paid Mo</t>
  </si>
  <si>
    <t>Invoice - Agee Construction: Managed Backup - Virtual Server</t>
  </si>
  <si>
    <t>Invoice - Agee Construction: Managed Backup Cloud Storage - Per GB</t>
  </si>
  <si>
    <t>Invoice - Agee Construction: Managed Cloud Network Device License - 1 Device</t>
  </si>
  <si>
    <t>CloudNetworkLicense</t>
  </si>
  <si>
    <t>Managed Cloud Network Device License - 1 Device</t>
  </si>
  <si>
    <t>Invoice - Agee Construction: Managed Office 365 Backup - 1 User - 1 month</t>
  </si>
  <si>
    <t>Invoice - Agee Construction: Managed Service</t>
  </si>
  <si>
    <t>Managed Service</t>
  </si>
  <si>
    <t>Invoice - Agee Construction: Managed Single Domain Security Certificate</t>
  </si>
  <si>
    <t xml:space="preserve">Invoice - Agee Construction: Microsoft 365 Business Standard - Annual Commitment, Monthly Billing - 1 User </t>
  </si>
  <si>
    <t>C0LDPB-0001-1Y1M</t>
  </si>
  <si>
    <t>Microsoft 365 Business Standard Annual Paid Monthly</t>
  </si>
  <si>
    <t>Invoice - Agee Construction: Palo Alto Networks Firewall Service 440</t>
  </si>
  <si>
    <t>180248OH</t>
  </si>
  <si>
    <t>Invoice - Albert Einstein Academy of Ohio</t>
  </si>
  <si>
    <t>D-028</t>
  </si>
  <si>
    <t>Installation Team</t>
  </si>
  <si>
    <t>Ohio</t>
  </si>
  <si>
    <t>C-10311</t>
  </si>
  <si>
    <t>Invoice - Albert Einstein Academy of Ohio: Annual Hosting by 3CX</t>
  </si>
  <si>
    <t>Hosted By 3CX</t>
  </si>
  <si>
    <t>Annual Hosting by 3CX</t>
  </si>
  <si>
    <t>180089OH</t>
  </si>
  <si>
    <t>Invoice - Albert Einstein Academy of Ohio: Classroom Support</t>
  </si>
  <si>
    <t>MSC_CS</t>
  </si>
  <si>
    <t>Classroom Support</t>
  </si>
  <si>
    <t>Invoice - Albert Einstein Academy of Ohio: Grandstream VoIP Gateway - 2 x RJ-45 - 1 x FXS - 1 x FXO - Fast Ethernet</t>
  </si>
  <si>
    <t>HT813</t>
  </si>
  <si>
    <t>Grandstream VoIP Gateway</t>
  </si>
  <si>
    <t>Invoice - Albert Einstein Academy of Ohio: Location Technology Support</t>
  </si>
  <si>
    <t>MSC_LTS</t>
  </si>
  <si>
    <t>Location Technology Support</t>
  </si>
  <si>
    <t>Invoice - Albert Einstein Academy of Ohio: MobileTek Per Seat Phone License</t>
  </si>
  <si>
    <t>m3cx-41to50 Seat</t>
  </si>
  <si>
    <t>MobileTek Per Seat Phone License</t>
  </si>
  <si>
    <t>Invoice - Albert Einstein Academy of Ohio: Staff Support</t>
  </si>
  <si>
    <t>MSC_SS</t>
  </si>
  <si>
    <t>Staff Support</t>
  </si>
  <si>
    <t>Invoice - Albert Einstein Academy of Ohio: Student Device Management</t>
  </si>
  <si>
    <t>MSC_SDM</t>
  </si>
  <si>
    <t>Student Device Management</t>
  </si>
  <si>
    <t>Invoice - Albert Einstein Academy of Ohio: Yealink T44U IP Phone - Corded - Corded - Wall Mountable - 2.8â€ Color LCD - 12 x Total Line - VoIP LCD - 2 x Network (RJ-45) - PoE Ports</t>
  </si>
  <si>
    <t>SIP-T44U</t>
  </si>
  <si>
    <t>Yealink IP Phone - Corded - Corded/Cordless - Wi-</t>
  </si>
  <si>
    <t>Invoice - Alliance Services: 24x7 Gateway Security Monitoring</t>
  </si>
  <si>
    <t>C-10369</t>
  </si>
  <si>
    <t xml:space="preserve">Invoice - Alliance Services: AI Powered Email Filtering and Phishing Protection </t>
  </si>
  <si>
    <t xml:space="preserve">Invoice - Alliance Services: Dark Web Monitoring Service - 1 Domain </t>
  </si>
  <si>
    <t>Invoice - Alliance Services: Endpoint Advanced Threat Protection - EDR 24x7 Monitoring - Per Endpoint</t>
  </si>
  <si>
    <t xml:space="preserve">Invoice - Alliance Services: Exchange Online (Plan 1) - Annual Commitment, Monthly Billing - 1 User </t>
  </si>
  <si>
    <t>Invoice - Alliance Services: Managed Backup - Server</t>
  </si>
  <si>
    <t>Invoice - Alliance Services: Managed Detection and Response for Microsoft 365 24x7 Monitoring - Per User</t>
  </si>
  <si>
    <t>Invoice - Alliance Services: Managed Endpoint Services</t>
  </si>
  <si>
    <t>Invoice - Alliance Services: Managed Office 365 Backup - 1 User - 1 month</t>
  </si>
  <si>
    <t>Invoice - Alliance Services: Managed Security Awareness Training Program</t>
  </si>
  <si>
    <t>Invoice - Alliance Services: Managed Services-Site</t>
  </si>
  <si>
    <t>Invoice - Alliance Services: Managed Services-User</t>
  </si>
  <si>
    <t xml:space="preserve">Invoice - Alliance Services: Microsoft 365 Business Premium - Annual Commitment, Monthly Billing - 1 User </t>
  </si>
  <si>
    <t>Invoice - Alliance Services: Palo Alto Networks Firewall Service 440</t>
  </si>
  <si>
    <t xml:space="preserve">Invoice - Alliance Services: Power BI Pro - Annual Commitment, Monthly Billing - 1 User </t>
  </si>
  <si>
    <t>C0LHSF-0001-1Y1M</t>
  </si>
  <si>
    <t>Power BI Pro Annual Paid Monthly</t>
  </si>
  <si>
    <t>Invoice - Alliance Services: Remote Access Device</t>
  </si>
  <si>
    <t>DPM-RAD</t>
  </si>
  <si>
    <t>Remote Access Device</t>
  </si>
  <si>
    <t>Invoice - Ameribest: 24x7 Gateway Security Monitoring</t>
  </si>
  <si>
    <t>C-10400</t>
  </si>
  <si>
    <t xml:space="preserve">Invoice - Ameribest: AI Powered Email Filtering and Phishing Protection </t>
  </si>
  <si>
    <t xml:space="preserve">Invoice - Ameribest: Dark Web Monitoring Service - 1 Domain </t>
  </si>
  <si>
    <t xml:space="preserve">Invoice - Ameribest: Datapath Managed Office 365 Backup - 1 User - 1 month </t>
  </si>
  <si>
    <t>Invoice - Ameribest: Datapath Managed Services - Remote Desktop Service CAL</t>
  </si>
  <si>
    <t>DPM-RDS-USER-CAL</t>
  </si>
  <si>
    <t>Datapath Managed Services - Remote Desktop Service</t>
  </si>
  <si>
    <t>Invoice - Ameribest: Datapath Managed Services - Remote Desktop Services Hosting - SQL Add on</t>
  </si>
  <si>
    <t>DPM-RDS-USER-SQL</t>
  </si>
  <si>
    <t>Invoice - Ameribest: Endpoint Advanced Threat Protection - EDR 24x7 Monitoring - Per Endpoint</t>
  </si>
  <si>
    <t xml:space="preserve">Invoice - Ameribest: Exchange Online (Plan 2) - Annual Commitment, Monthly Billing - 1 User </t>
  </si>
  <si>
    <t xml:space="preserve">Invoice - Ameribest: Exchange Online Archiving for Exchange Online - Annual Commitment - Paid Monthly </t>
  </si>
  <si>
    <t>C0LH0J-0001-1Y1M</t>
  </si>
  <si>
    <t>Exchange Online Archiving For Exchange Online Annual Paid Mo</t>
  </si>
  <si>
    <t>Invoice - Ameribest: Managed Backup - Virtual Server</t>
  </si>
  <si>
    <t>Invoice - Ameribest: Managed Backup Cloud Storage - Per GB</t>
  </si>
  <si>
    <t>Invoice - Ameribest: Managed Cloud Network Device License - 1 Device</t>
  </si>
  <si>
    <t>Invoice - Ameribest: Managed Detection and Response for Microsoft 365 24x7 Monitoring - Per User</t>
  </si>
  <si>
    <t>Invoice - Ameribest: Managed Phishing Analysis Service</t>
  </si>
  <si>
    <t>DPMPA</t>
  </si>
  <si>
    <t>Managed Phishing Analysis</t>
  </si>
  <si>
    <t>Invoice - Ameribest: Managed Security Awareness Training Program</t>
  </si>
  <si>
    <t>Invoice - Ameribest: Managed Services-Endpoint</t>
  </si>
  <si>
    <t>Invoice - Ameribest: Managed Services-Server</t>
  </si>
  <si>
    <t>Invoice - Ameribest: Managed Services-Site</t>
  </si>
  <si>
    <t>Invoice - Ameribest: Managed Services-User</t>
  </si>
  <si>
    <t xml:space="preserve">Invoice - Ameribest: Microsoft 365 Business Basic - Annual Commitment, Monthly Billing - 1 User </t>
  </si>
  <si>
    <t xml:space="preserve">Invoice - Ameribest: Microsoft 365 Business Premium - Annual Commitment, Monthly Billing - 1 User </t>
  </si>
  <si>
    <t xml:space="preserve">Invoice - Ameribest: Microsoft Teams Rooms Pro Annual Paid Monthly </t>
  </si>
  <si>
    <t>CFQ7TTC0QW7C-0001</t>
  </si>
  <si>
    <t>Microsoft Teams Rooms Pro Annual Paid Monthly</t>
  </si>
  <si>
    <t>Invoice - Ameribest: NCE Exchange Online Kiosk Annual Paid Monthly</t>
  </si>
  <si>
    <t>C0LH0L-0001-1Y1M</t>
  </si>
  <si>
    <t>NCE Exchange Online Kiosk Annual Paid Monthly</t>
  </si>
  <si>
    <t>Invoice - Ameribest: Palo Alto Networks Firewall Service 440</t>
  </si>
  <si>
    <t>Invoice - Ameribest: Private Cloud Server Instance - 28GB</t>
  </si>
  <si>
    <t>Cloud-Server-28GB</t>
  </si>
  <si>
    <t>Private Cloud Server Instance - 28GB</t>
  </si>
  <si>
    <t xml:space="preserve">Invoice - Ameribest: Project Plan 3 - Annual Commitment, Monthly Billing - 1 User </t>
  </si>
  <si>
    <t>C0HDB0-0002-1Y1M</t>
  </si>
  <si>
    <t>Project Plan 3 Annual Paid Monthly</t>
  </si>
  <si>
    <t xml:space="preserve">Invoice - Ameribest: Visio Plan 2 - Annual Commitment, Monthly Billing </t>
  </si>
  <si>
    <t>C0HD32-0002-1Y1M</t>
  </si>
  <si>
    <t>Visio Plan 2 Annual Paid Monthly</t>
  </si>
  <si>
    <t xml:space="preserve">Invoice - American Institute of Science and Technology: AI Powered Email Filtering and Phishing Protection </t>
  </si>
  <si>
    <t>AIOST</t>
  </si>
  <si>
    <t xml:space="preserve">Invoice - American Institute of Science and Technology: Dark Web Monitoring Service - 1 Domain </t>
  </si>
  <si>
    <t xml:space="preserve">Invoice - American Institute of Science and Technology: Datapath Managed Office 365 Backup - 1 User - 1 month </t>
  </si>
  <si>
    <t>Invoice - American Institute of Science and Technology: Endpoint Advanced Threat Protection - EDR 24x7 Monitoring - Per Endpoint</t>
  </si>
  <si>
    <t>Invoice - American Institute of Science and Technology: Managed Detection and Response for Microsoft 365 24x7 Monitoring - Per User</t>
  </si>
  <si>
    <t>Invoice - American Institute of Science and Technology: Managed Endpoint Services</t>
  </si>
  <si>
    <t>Invoice - American Institute of Science and Technology: Managed Security Awareness Training Program</t>
  </si>
  <si>
    <t>Invoice - American Institute of Science and Technology: Managed Services-Site</t>
  </si>
  <si>
    <t>Invoice - American Institute of Science and Technology: Managed Services-User</t>
  </si>
  <si>
    <t xml:space="preserve">Invoice - American Institute of Science and Technology: Microsoft 365 Business Premium - Monthly Commitment, Monthly Billing - 1 User </t>
  </si>
  <si>
    <t>Invoice - American Institute of Science and Technology: Remote Access Device</t>
  </si>
  <si>
    <t xml:space="preserve">Invoice - Anonymous LLC: Datapath LTE Failover Service </t>
  </si>
  <si>
    <t>Datapath LTE Failover Service</t>
  </si>
  <si>
    <t>Invoice - Anonymous LLC: Google Workspace Enterprise Standard</t>
  </si>
  <si>
    <t>Google WS Ent Std</t>
  </si>
  <si>
    <t>Google Workspace Enterprise Standard</t>
  </si>
  <si>
    <t>Invoice - Anonymous LLC: Managed Services-Endpoint</t>
  </si>
  <si>
    <t>T-MSP-EP</t>
  </si>
  <si>
    <t>Invoice - Anonymous LLC: Managed Services-Site</t>
  </si>
  <si>
    <t xml:space="preserve">Invoice - Anonymous LLC: Managed Wireless Access Point </t>
  </si>
  <si>
    <t>Invoice - Anonymous LLC: Microsoft 365 Apps for business - NCE Annual</t>
  </si>
  <si>
    <t>M365 Apps for Business</t>
  </si>
  <si>
    <t>Microsoft 365 Apps for business - NCE Annual</t>
  </si>
  <si>
    <t>Invoice - Anonymous LLC: Palo Alto Networks Firewall Service 440</t>
  </si>
  <si>
    <t>Invoice - Applegate Teeples Drilling: 24x7 Gateway Security Monitoring</t>
  </si>
  <si>
    <t>C00022</t>
  </si>
  <si>
    <t xml:space="preserve">Invoice - Applegate Teeples Drilling: AI Powered Email Filtering and Phishing Protection </t>
  </si>
  <si>
    <t xml:space="preserve">Invoice - Applegate Teeples Drilling: Dark Web Monitoring Service - 1 Domain </t>
  </si>
  <si>
    <t>Invoice - Applegate Teeples Drilling: Endpoint Advanced Threat Protection - EDR 24x7 Monitoring - Per Endpoint</t>
  </si>
  <si>
    <t>Invoice - Applegate Teeples Drilling: Enterprise Class Wireless Access Point - Medium Density 802.11ax (Wi-Fi 6), (4x4:4 in 5GHz, 2x2:2 in 2.4GHz)</t>
  </si>
  <si>
    <t>Managed Wireless AP-MD</t>
  </si>
  <si>
    <t>Enterprise Class Wireless Access Point - Medium De</t>
  </si>
  <si>
    <t xml:space="preserve">Invoice - Applegate Teeples Drilling: Enterprise Mobility + Security E3 - Annual Commitment, Monthly Billing - 1 User </t>
  </si>
  <si>
    <t>C0LHT4-0001-1Y1M</t>
  </si>
  <si>
    <t>Enterprise Mobility + Security E3 Annual Paid Monthly</t>
  </si>
  <si>
    <t>Invoice - Applegate Teeples Drilling: Managed Detection and Response for Microsoft 365 24x7 Monitoring - Per User</t>
  </si>
  <si>
    <t>Invoice - Applegate Teeples Drilling: Managed Office 365 Backup - 1 User - 1 month</t>
  </si>
  <si>
    <t>Invoice - Applegate Teeples Drilling: Managed Security Awareness Training Program</t>
  </si>
  <si>
    <t>Invoice - Applegate Teeples Drilling: Managed Server</t>
  </si>
  <si>
    <t>Datapath Managed Server</t>
  </si>
  <si>
    <t>Datapath Managed Services - Server Support</t>
  </si>
  <si>
    <t>Invoice - Applegate Teeples Drilling: Managed Service</t>
  </si>
  <si>
    <t>Invoice - Applegate Teeples Drilling: Managed Single Domain Security Certificate</t>
  </si>
  <si>
    <t xml:space="preserve">Invoice - Applegate Teeples Drilling: Office 365 E3 - Annual Commitment, Monthly Billing - 1 User </t>
  </si>
  <si>
    <t>C0LF8R-0001-1Y1M</t>
  </si>
  <si>
    <t>Office 365 E3 Annual Paid Monthly</t>
  </si>
  <si>
    <t>Invoice - Applegate Teeples Drilling: Palo Alto Networks Firewall Service 440</t>
  </si>
  <si>
    <t>Invoice - Applegate Teeples Drilling: Private Cloud Server Instance - 8GB</t>
  </si>
  <si>
    <t xml:space="preserve">Invoice - Applegate Teeples Drilling: Project Plan 3 - Annual Commitment, Monthly Billing - 1 User </t>
  </si>
  <si>
    <t>179984OH</t>
  </si>
  <si>
    <t>Invoice - Arcanum Butler Local School District: Basic AD/DNS/DHCP Windows Server Patching and Support - Physical Box</t>
  </si>
  <si>
    <t>MSCS-Windows Server Non-Virtua</t>
  </si>
  <si>
    <t>Basic AD/DNS/DHCP Windows Server Patching and Support</t>
  </si>
  <si>
    <t>C-10200</t>
  </si>
  <si>
    <t>Invoice - Arcanum Butler Local School District: E-Rate MIBS Support for E-Rate Eligible Equipment</t>
  </si>
  <si>
    <t>T-Managed</t>
  </si>
  <si>
    <t>E-Rate MIBS Support</t>
  </si>
  <si>
    <t>Invoice - Arcanum Butler Local School District: Extreme Networks X440-G2-48p-10GE4</t>
  </si>
  <si>
    <t>mMIBSx440G248</t>
  </si>
  <si>
    <t>Extreme Networks X440-G2-48p-10GE4</t>
  </si>
  <si>
    <t>Invoice - Arcanum Butler Local School District: Extreme Networks X460-G2-48p-10GE4</t>
  </si>
  <si>
    <t>mMIBS ExnX460G248P</t>
  </si>
  <si>
    <t>Extreme Networks X460-G2-48p-10GE4</t>
  </si>
  <si>
    <t>179971OH</t>
  </si>
  <si>
    <t>Invoice - Arts and College Preparatory Academy: Classroom Support</t>
  </si>
  <si>
    <t>C-10062</t>
  </si>
  <si>
    <t>Invoice - Arts and College Preparatory Academy: Cloud Managed Printing</t>
  </si>
  <si>
    <t xml:space="preserve">Invoice - Arts and College Preparatory Academy: Edge Security Management </t>
  </si>
  <si>
    <t>MSC_PYS</t>
  </si>
  <si>
    <t>Physical Security Mangement</t>
  </si>
  <si>
    <t>Invoice - Arts and College Preparatory Academy: Endpoint Advanced Threat Protection - EDR 24x7 Monitoring - Per Endpoint</t>
  </si>
  <si>
    <t>179937OH</t>
  </si>
  <si>
    <t>Invoice - Arts and College Preparatory Academy: E-Rate MIBS Support for E-Rate Eligible Equipment</t>
  </si>
  <si>
    <t>Invoice - Arts and College Preparatory Academy: Location Technology Support</t>
  </si>
  <si>
    <t>Invoice - Arts and College Preparatory Academy: Managed Backup - Server</t>
  </si>
  <si>
    <t>Invoice - Arts and College Preparatory Academy: Managed Backup - Virtual Server</t>
  </si>
  <si>
    <t>Invoice - Arts and College Preparatory Academy: Managed Backup Cloud Storage - Per GB</t>
  </si>
  <si>
    <t>Invoice - Arts and College Preparatory Academy: Physical Virtual Server (VMWare or Hyper V Server)(Non-Primary Domain Server)</t>
  </si>
  <si>
    <t>MCS_SNS</t>
  </si>
  <si>
    <t>Maintain Hardware and software of the Physical Ser</t>
  </si>
  <si>
    <t>180232OH</t>
  </si>
  <si>
    <t>Invoice - Arts and College Preparatory Academy: Public Sector Complete Firewall License Unlimited (annual)</t>
  </si>
  <si>
    <t>NG Firewal PSC Unlimited</t>
  </si>
  <si>
    <t>Public Sector Complete Firewall License Unlimited</t>
  </si>
  <si>
    <t>Invoice - Arts and College Preparatory Academy: Staff Augmentation</t>
  </si>
  <si>
    <t>MSC_SA</t>
  </si>
  <si>
    <t>Staff Augmentation</t>
  </si>
  <si>
    <t>Invoice - Arts and College Preparatory Academy: Staff Support</t>
  </si>
  <si>
    <t>Invoice - Arts and College Preparatory Academy: Student Device Management</t>
  </si>
  <si>
    <t xml:space="preserve">Invoice - ATD Home Health Agency, INC: AI Powered Email Filtering and Phishing Protection </t>
  </si>
  <si>
    <t>C-10393</t>
  </si>
  <si>
    <t xml:space="preserve">Invoice - ATD Home Health Agency, INC: Dark Web Monitoring Service - 1 Domain </t>
  </si>
  <si>
    <t>Invoice - ATD Home Health Agency, INC: Endpoint Advanced Threat Protection - EDR 24x7 Monitoring - Per Endpoint</t>
  </si>
  <si>
    <t>Invoice - ATD Home Health Agency, INC: Managed Endpoint Services</t>
  </si>
  <si>
    <t>Invoice - ATD Home Health Agency, INC: Managed Security Awareness Training Program</t>
  </si>
  <si>
    <t>Invoice - ATD Home Health Agency, INC: Managed Services-Site</t>
  </si>
  <si>
    <t>Invoice - ATD Home Health Agency, INC: Managed Services-User</t>
  </si>
  <si>
    <t>Invoice - ATD Home Health Agency, INC: Remote Access Device</t>
  </si>
  <si>
    <t>Invoice - Aweta - Americas: 24x7 Gateway Security Monitoring</t>
  </si>
  <si>
    <t>C00032</t>
  </si>
  <si>
    <t>Invoice - Aweta - Americas: Acrobat Standard DC for teams - Windows - Multi NorthAmerican Language</t>
  </si>
  <si>
    <t>65304887CA</t>
  </si>
  <si>
    <t>Acrobat Standard DC for teams - Windows - Multi No</t>
  </si>
  <si>
    <t>Invoice - Aweta - Americas: Advanced Threat Prevention subscription renewal, PA-220</t>
  </si>
  <si>
    <t>PAN-PA-220-ATP-R</t>
  </si>
  <si>
    <t>Advanced Threat Prevention subscription renewal, P</t>
  </si>
  <si>
    <t>Invoice - Aweta - Americas: Advanced WildFire subscription renewal, PA-220</t>
  </si>
  <si>
    <t>PAN-PA-220-AWF-R</t>
  </si>
  <si>
    <t>Advanced WildFire subscription renewal, PA-220</t>
  </si>
  <si>
    <t>Invoice - Aweta - Americas: Endpoint Advanced Threat Protection - EDR 24x7 Monitoring - Per Endpoint</t>
  </si>
  <si>
    <t>Invoice - Aweta - Americas: Enterprise Class Wireless Access Point - Low Density 802.11ac Wave 2, 2x2:2 867 Mbps (5GHz) / 300 Mbps (2.4GHz)</t>
  </si>
  <si>
    <t>Managed Wireless AP-LD</t>
  </si>
  <si>
    <t xml:space="preserve">Invoice - Aweta - Americas: Exchange Online (Plan 1) - Annual Commitment, Monthly Billing - 1 User </t>
  </si>
  <si>
    <t xml:space="preserve">Invoice - Aweta - Americas: Exchange Online (Plan 2) - Annual Commitment, Monthly Billing - 1 User </t>
  </si>
  <si>
    <t>Invoice - Aweta - Americas: Managed Backup - Virtual Server</t>
  </si>
  <si>
    <t>Invoice - Aweta - Americas: Managed Backup Cloud Storage - Per GB</t>
  </si>
  <si>
    <t>Invoice - Aweta - Americas: Managed Office 365 Backup - 1 User - 1 month</t>
  </si>
  <si>
    <t>Invoice - Aweta - Americas: Managed Security</t>
  </si>
  <si>
    <t>T-Managed Security</t>
  </si>
  <si>
    <t>Managed Security</t>
  </si>
  <si>
    <t>Invoice - Aweta - Americas: Managed Security Awareness Training Program</t>
  </si>
  <si>
    <t>Invoice - Aweta - Americas: Managed Service</t>
  </si>
  <si>
    <t>Invoice - Aweta - Americas: Managed Single Domain Security Certificate</t>
  </si>
  <si>
    <t xml:space="preserve">Invoice - Aweta - Americas: Microsoft 365 Business Premium - Annual Commitment, Monthly Billing - 1 User </t>
  </si>
  <si>
    <t>Invoice - Aweta - Americas: Palo Alto Premium Support Program - for PA-220 - 1 Year</t>
  </si>
  <si>
    <t>PAN-SVC-PREM-220-R</t>
  </si>
  <si>
    <t>Palo Alto Premium Support Program - 1 Year Extende</t>
  </si>
  <si>
    <t>Invoice - Aweta - Americas: Palo Alto URL Filtering Renewal for PA-220 - 1-year</t>
  </si>
  <si>
    <t>PAN-PA-220-ADVURL-R</t>
  </si>
  <si>
    <t>Palo Alto URL Filtering Renewal for PA-220 - 1-ye</t>
  </si>
  <si>
    <t>Invoice - Aweta - Americas: PRISMA ACCESS AGENT SUB RNWL PA-220</t>
  </si>
  <si>
    <t>PAN-PA-220-PAA-R</t>
  </si>
  <si>
    <t>PRISMA ACCESS AGENT SUB RNWL PA-220</t>
  </si>
  <si>
    <t xml:space="preserve">Invoice - Aweta - Americas: Project Plan 3 - Annual Commitment, Monthly Billing - 1 User </t>
  </si>
  <si>
    <t xml:space="preserve">Invoice - Big Valley Grace Community Church: Dark Web Monitoring Service - 1 Domain </t>
  </si>
  <si>
    <t>C00041</t>
  </si>
  <si>
    <t>Invoice - Big Valley Grace Community Church: Endpoint Advanced Threat Protection - EDR 24x7 Monitoring - Per Endpoint</t>
  </si>
  <si>
    <t>Invoice - Big Valley Grace Community Church: Managed Backup - Virtual Server</t>
  </si>
  <si>
    <t>Invoice - Big Valley Grace Community Church: Managed Backup Cloud Storage - Per GB</t>
  </si>
  <si>
    <t>Invoice - Big Valley Grace Community Church: Managed Office 365 Backup - 1 User - 1 month</t>
  </si>
  <si>
    <t>Invoice - Big Valley Grace Community Church: Managed Service</t>
  </si>
  <si>
    <t>Invoice - Big Valley Grace Community Church: Managed Wildcard Security Certificate</t>
  </si>
  <si>
    <t>WildcardCert</t>
  </si>
  <si>
    <t>Managed Wildcard Security Certificate</t>
  </si>
  <si>
    <t xml:space="preserve">Invoice - Big Valley Grace Community Church: Microsoft 365 Business Standard (Nonprofit Staff Pricing) </t>
  </si>
  <si>
    <t>MST-321C98C74962</t>
  </si>
  <si>
    <t>Microsoft 365 Business Standard (Nonprofit Staff Pricing) El</t>
  </si>
  <si>
    <t>Invoice - Borba Farms Partners: Endpoint Advanced Threat Protection - EDR 24x7 Monitoring - Per Endpoint</t>
  </si>
  <si>
    <t>C00045</t>
  </si>
  <si>
    <t xml:space="preserve">Invoice - Borba Farms Partners: Exchange Online (Plan 1) - Annual Commitment, Monthly Billing - 1 User </t>
  </si>
  <si>
    <t xml:space="preserve">Invoice - Borba Farms Partners: Exchange Online (Plan 2) - Annual Commitment, Monthly Billing - 1 User </t>
  </si>
  <si>
    <t>Invoice - Borba Farms Partners: HP E32k G5 32" Class 4K UHD LCD Monitor - 16:9 - Black Silver - 31.5" Viewable - In-plane Switching (IPS) Technology - LED Backlight - 3840 x 2160 - 16.7 Million Colors - 350 Nit - 5 ms - 60 Hz Refresh Rate - Speakers - USB Type-C - HDMI - DisplayPort - V</t>
  </si>
  <si>
    <t>6N4D6AA#ABA</t>
  </si>
  <si>
    <t>HP E32k G5 32" Class 4K UHD LCD Monitor - 16:9 - B</t>
  </si>
  <si>
    <t>Invoice - Borba Farms Partners: HP Elite 800 G9 Desktop Computer - Intel Core i7 14th Gen i7-14700 - vPro Technology - 32 GB - 512 GB SSD - Small Form Factor - Black - Smart Buy - Intel Q670 Chip - Windows 11 Pro - Intel UHD Graphics DDR5 SDRAM - English Keyboard - 260 W</t>
  </si>
  <si>
    <t>A12GXUT#ABA</t>
  </si>
  <si>
    <t>HP Elite 800 G9 Desktop Computer - Intel Core i7 1</t>
  </si>
  <si>
    <t>Invoice - Borba Farms Partners: Logitech C920e Webcam - 3 Megapixel - 30 fps - Black - USB Type A - TAA Compliant - 1920 x 1080 Video - Auto-focus - 1x Digital Zoom - Microphone - Notebook, Monitor - Windows</t>
  </si>
  <si>
    <t>960-001401</t>
  </si>
  <si>
    <t>Logitech C920e Webcam - 3 Megapixel - 30 fps - Bla</t>
  </si>
  <si>
    <t>Invoice - Borba Farms Partners: Managed Backup - Virtual Server</t>
  </si>
  <si>
    <t>Invoice - Borba Farms Partners: Managed Backup Cloud Storage - Per GB</t>
  </si>
  <si>
    <t>Invoice - Borba Farms Partners: Managed Office 365 Backup - 1 User - 1 month</t>
  </si>
  <si>
    <t>Invoice - Borba Farms Partners: Managed Service</t>
  </si>
  <si>
    <t>Invoice - Borba Farms Partners: Managed Single Domain Security Certificate</t>
  </si>
  <si>
    <t xml:space="preserve">Invoice - Borba Farms Partners: Microsoft 365 Business Premium - Annual Commitment, Monthly Billing - 1 User </t>
  </si>
  <si>
    <t>Invoice - Borba Farms Partners: Shipping</t>
  </si>
  <si>
    <t>QWShipping</t>
  </si>
  <si>
    <t>Shipping</t>
  </si>
  <si>
    <t>181140OH</t>
  </si>
  <si>
    <t>Invoice - Caldwell Exempted Village</t>
  </si>
  <si>
    <t>C-10063</t>
  </si>
  <si>
    <t>180572OH</t>
  </si>
  <si>
    <t>Invoice - Caldwell Exempted Village: 3CX 16PRO Annual License</t>
  </si>
  <si>
    <t>VOIP_3CXLIC3</t>
  </si>
  <si>
    <t>3CX 16PRO Annual License</t>
  </si>
  <si>
    <t>180159OH</t>
  </si>
  <si>
    <t>Invoice - Caldwell Exempted Village: Bump Armor Ninja Shell for Lenovo 300e, 300w, 500e and 500w</t>
  </si>
  <si>
    <t>LV-NS300E-G3-CS-FR</t>
  </si>
  <si>
    <t>Ninja Shell for Lenovo 300e, 300w, 500e and 500w</t>
  </si>
  <si>
    <t>Invoice - Caldwell Exempted Village: Chrome OS Mgmt Console Lic, EDU</t>
  </si>
  <si>
    <t>CROSSWDISEDUNEW</t>
  </si>
  <si>
    <t>Chrome OS Mgmt Console Lic, EDU</t>
  </si>
  <si>
    <t>179935OH</t>
  </si>
  <si>
    <t>Invoice - Caldwell Exempted Village: E-Rate MIBS Support for E-Rate Eligible Equipment</t>
  </si>
  <si>
    <t>Invoice - Caldwell Exempted Village: Extreme Networks 10303 Compatible SFP+ 10GBASE-LRM 1310nm 220m DOM Duplex LC/UPC MMF/SMF Optical Transceiver Module</t>
  </si>
  <si>
    <t>Extreme Networks 10303 Compatible SFP+ 10GBASE-LRM</t>
  </si>
  <si>
    <t>Invoice - Caldwell Exempted Village: Extreme Networks ExtremeSwitching 5320 Ethernet Switch - 48 Ports - Gigabit Ethernet, 10 Gigabit Ethernet - 10/100/1000Base-T, 10GBase-X - 2 Layer Supported - Modular - Power Supply - Optical Fiber, Twisted Pair - PoE Ports</t>
  </si>
  <si>
    <t>5320-48P-8XE</t>
  </si>
  <si>
    <t>Extreme Networks ExtremeSwitching 5320 Ethernet Sw</t>
  </si>
  <si>
    <t>Invoice - Caldwell Exempted Village: Extreme Networks ExtremeWireless AP410C Dual Band 802.11ax 7.20 Gbit/s Wireless Access Point - Indoor - 2.40 GHz, 5 GHz - Internal - MIMO Technology - 2 x Network (RJ-45) - Gigabit Ethernet, 2.5 Gigabit Ethernet - Bluetooth 5 - 18.74 W - Wall Mountable, C</t>
  </si>
  <si>
    <t>AP410C-FCC</t>
  </si>
  <si>
    <t xml:space="preserve">Extreme Networks ExtremeWireless AP410C Dual Band </t>
  </si>
  <si>
    <t>Invoice - Caldwell Exempted Village: Lenovo 300e Yoga Chromebook Gen 4 11.6" Touchscreen Convertible 2 in 1 Chromebook - HD - Octa-core (ARM Cortex A76 + Cortex A55) - 4 GB - 32 GB Flash Memory - English Keyboard - Graphite Gray - MediaTek Kompanio 520 Chip - 1366 x 768 - ChromeOS</t>
  </si>
  <si>
    <t>82W20003US</t>
  </si>
  <si>
    <t>Lenovo 300e Yoga Chromebook Gen 4 11.6" Touchscre</t>
  </si>
  <si>
    <t>Invoice - Caldwell Exempted Village: Low Voltage Labor</t>
  </si>
  <si>
    <t>Structured Cab S</t>
  </si>
  <si>
    <t>Low Voltage Services</t>
  </si>
  <si>
    <t>179986OH</t>
  </si>
  <si>
    <t>Invoice - Caldwell Exempted Village: Managed Security System</t>
  </si>
  <si>
    <t>D-002</t>
  </si>
  <si>
    <t>Administration</t>
  </si>
  <si>
    <t>MSC_MSS</t>
  </si>
  <si>
    <t>Managed Security System</t>
  </si>
  <si>
    <t>179990OH</t>
  </si>
  <si>
    <t>Invoice - Caldwell Exempted Village: Managed VOIP</t>
  </si>
  <si>
    <t>MSC_MS</t>
  </si>
  <si>
    <t>Managed VOIP</t>
  </si>
  <si>
    <t>Invoice - Caldwell Exempted Village: StarTech Wall Mount Network Cabinet Enclosure (12 RU, 19")</t>
  </si>
  <si>
    <t>RK12WALHM</t>
  </si>
  <si>
    <t>StarTech Wall Mount Network Cabinet Enclosure (12 RU, 19")</t>
  </si>
  <si>
    <t>Invoice - Caldwell Exempted Village: Vertiv Liebert Power-UPS Lithium 400VA/240W 120V Standby Lithium-Ion UPS - Single Phase UPS, Energy Star certified, compact and lightweight design, 5-year warranty</t>
  </si>
  <si>
    <t>PUL-400LVT</t>
  </si>
  <si>
    <t>Vertiv Liebert Power-UPS Lithium 400VA/240W 120V S</t>
  </si>
  <si>
    <t>Invoice - Caldwell Exempted Village: XCIQ-PT053-C-EW-5YK12</t>
  </si>
  <si>
    <t>USK12-STD-A-S-C-EW</t>
  </si>
  <si>
    <t>XCIQ-PT053-C-EW-5YK12</t>
  </si>
  <si>
    <t>Invoice - Caloy Company LLC: Datapath Managed Backup - Offsite Storage - 1 TB - 1 Month</t>
  </si>
  <si>
    <t>C00058</t>
  </si>
  <si>
    <t>Invoice - Caloy Company LLC: Endpoint Advanced Threat Protection - EDR 24x7 Monitoring - Per Endpoint</t>
  </si>
  <si>
    <t>Invoice - Caloy Company LLC: Enterprise Class Wireless Access Point - Medium Density - Outdoor 802.11ax 2x2:2 1200 Mbps (5GHz) 574 Mbps (2.4GHz)</t>
  </si>
  <si>
    <t>Managed WAP - Med</t>
  </si>
  <si>
    <t>Invoice - Caloy Company LLC: Enterprise Class Wireless Access Point - Medium Density 802.11ax (Wi-Fi 6), (4x4:4 in 5GHz, 2x2:2 in 2.4GHz)</t>
  </si>
  <si>
    <t>Managed WAP - Medium</t>
  </si>
  <si>
    <t>Invoice - Caloy Company LLC: Managed Cloud Network Device License - 1 Device</t>
  </si>
  <si>
    <t>Invoice - Caloy Company LLC: Managed Office 365 Backup - 1 User - 1 month</t>
  </si>
  <si>
    <t>Invoice - Caloy Company LLC: Managed Service</t>
  </si>
  <si>
    <t>Invoice - Caloy Company LLC: Managed Services-Server</t>
  </si>
  <si>
    <t>Invoice - Caloy Company LLC: Managed Single Domain Security Certificate</t>
  </si>
  <si>
    <t xml:space="preserve">Invoice - Caloy Company LLC: Microsoft 365 Business Premium - Annual Commitment, Monthly Billing - 1 User </t>
  </si>
  <si>
    <t>Invoice - Caloy Company LLC: Palo Alto Networks Firewall Service 440</t>
  </si>
  <si>
    <t>Invoice - Caloy Company LLC: Private Cloud Server Instance - 28GB</t>
  </si>
  <si>
    <t>Invoice - Capital Financial Consultants Group: Domain Name Purchase</t>
  </si>
  <si>
    <t>Invoice - Capital Financial Consultants Group: Endpoint Advanced Threat Protection - EDR 24x7 Monitoring - Per Endpoint</t>
  </si>
  <si>
    <t>Invoice - Capital Financial Consultants Group: Managed Services-Endpoint</t>
  </si>
  <si>
    <t>Invoice - Capital Financial Consultants Group: Managed Services-Server</t>
  </si>
  <si>
    <t>Invoice - Capital Financial Consultants Group: Managed Services-Site</t>
  </si>
  <si>
    <t>Invoice - Capital Financial Consultants Group: Palo Alto Networks Firewall Service 440</t>
  </si>
  <si>
    <t>Invoice - Capital Financial Consultants Group: Private Cloud Server Instance - 8GB</t>
  </si>
  <si>
    <t>Invoice - Carmel Unified School District</t>
  </si>
  <si>
    <t>C-10322</t>
  </si>
  <si>
    <t>Invoice - Carmel Unified School District: Managed Backup Cloud Storage - Per GB</t>
  </si>
  <si>
    <t>Invoice - Carmel Unified School District: Managed Endpoint Services</t>
  </si>
  <si>
    <t>Invoice - Carmel Unified School District: Managed Services-Server</t>
  </si>
  <si>
    <t>Invoice - Carmel Unified School District: Managed Services-Site</t>
  </si>
  <si>
    <t>Invoice - Central Valley Pain Management: 24x7 Gateway Security Monitoring</t>
  </si>
  <si>
    <t>C00066</t>
  </si>
  <si>
    <t>Invoice - Central Valley Pain Management: Endpoint Advanced Threat Protection - EDR 24x7 Monitoring - Per Endpoint</t>
  </si>
  <si>
    <t>Invoice - Central Valley Pain Management: Managed Backup Cloud Storage - Per GB</t>
  </si>
  <si>
    <t>Invoice - Central Valley Pain Management: Managed Security</t>
  </si>
  <si>
    <t>Invoice - Central Valley Pain Management: Managed Service</t>
  </si>
  <si>
    <t>179787B</t>
  </si>
  <si>
    <t>Invoice - Central Valley Pain Management: Managed Services-Endpoint</t>
  </si>
  <si>
    <t>Invoice - Central Valley Pain Management: Palo Alto Networks Firewall Service 220</t>
  </si>
  <si>
    <t>PAN-220-HAAS</t>
  </si>
  <si>
    <t>Palo Alto Networks Firewall Service 220</t>
  </si>
  <si>
    <t>Invoice - Cerbat Mountain Farm LLC</t>
  </si>
  <si>
    <t>C-10419</t>
  </si>
  <si>
    <t xml:space="preserve">Invoice - Cerbat Mountain Farm LLC: Exchange Online (Plan 1) - Annual Commitment, Monthly Billing - 1 User </t>
  </si>
  <si>
    <t>Invoice - Cerbat Mountain Farm LLC: Microsoft 365 Apps for Business - Annual Commitment, Monthly Billing - 1 User</t>
  </si>
  <si>
    <t>C0LH1G-0001-1Y1M</t>
  </si>
  <si>
    <t>Microsoft 365 Apps For Business Annual Paid Monthly</t>
  </si>
  <si>
    <t>Invoice - Chatom Union School District: Endpoint Advanced Threat Protection - EDR 24x7 Monitoring - Per Endpoint</t>
  </si>
  <si>
    <t>C00068</t>
  </si>
  <si>
    <t>Invoice - Chatom Union School District: Managed Backup Cloud Storage - Per GB</t>
  </si>
  <si>
    <t>Invoice - Chatom Union School District: Managed Endpoint Services</t>
  </si>
  <si>
    <t>Invoice - Chatom Union School District: Managed Services-Server</t>
  </si>
  <si>
    <t>Invoice - Chatom Union School District: Managed Services-Site</t>
  </si>
  <si>
    <t>Invoice - Chatom Union School District: Managed Single Domain Security Certificate</t>
  </si>
  <si>
    <t xml:space="preserve">Invoice - Choice Home Care: AI Powered Email Filtering and Phishing Protection </t>
  </si>
  <si>
    <t>C-10386</t>
  </si>
  <si>
    <t xml:space="preserve">Invoice - Choice Home Care: Dark Web Monitoring Service - 1 Domain </t>
  </si>
  <si>
    <t>Invoice - Choice Home Care: Endpoint Advanced Threat Protection - EDR 24x7 Monitoring - Per Endpoint</t>
  </si>
  <si>
    <t>Invoice - Choice Home Care: Managed Backup - Workstation</t>
  </si>
  <si>
    <t>mMTS CPWKST</t>
  </si>
  <si>
    <t>MTS Cyber Protect Workstations</t>
  </si>
  <si>
    <t>Invoice - Choice Home Care: Managed Backup Cloud Storage - Per GB</t>
  </si>
  <si>
    <t>Invoice - Choice Home Care: Managed Detection and Response for Microsoft 365 24x7 Monitoring - Per User</t>
  </si>
  <si>
    <t>Invoice - Choice Home Care: Managed Endpoint Services</t>
  </si>
  <si>
    <t>Invoice - Choice Home Care: Managed Office 365 Backup - 1 User - 1 month</t>
  </si>
  <si>
    <t>Invoice - Choice Home Care: Managed Security Awareness Training Program</t>
  </si>
  <si>
    <t>Invoice - Choice Home Care: Managed Services-Site</t>
  </si>
  <si>
    <t>Invoice - Choice Home Care: Managed Services-User</t>
  </si>
  <si>
    <t xml:space="preserve">Invoice - Choice Home Care: Microsoft 365 Business Premium - Monthly Commitment, Monthly Billing - 1 User </t>
  </si>
  <si>
    <t>Invoice - Choice Home Care: NCE Exchange Online Archiving - Monthly Commit</t>
  </si>
  <si>
    <t>CFQ7TTC0LH0J-0001-1M</t>
  </si>
  <si>
    <t>NCE Exchange Online Archiving - Monthly Commit</t>
  </si>
  <si>
    <t>Invoice - Choice Home Care: NCE Exchange Online Plan 1 Monthly Commit</t>
  </si>
  <si>
    <t>CFQ7TTC0LH16-0001-1M</t>
  </si>
  <si>
    <t>NCE Exchange Online Plan 1 Monthly Commit</t>
  </si>
  <si>
    <t>Invoice - Choice Home Care: Remote Access Device</t>
  </si>
  <si>
    <t>Invoice - Circle of Life - First Nations - Soaring Eagles: Acrobat Standard DC for teams - Windows - Multi NorthAmerican Language</t>
  </si>
  <si>
    <t>C-10381</t>
  </si>
  <si>
    <t>Invoice - Circle of Life - First Nations - Soaring Eagles: Adobe Acrobat Pro for Teams - Team Licensing Subscription - 1 User - 1 Year -</t>
  </si>
  <si>
    <t>65304520CA</t>
  </si>
  <si>
    <t xml:space="preserve">Adobe Acrobat Pro DC for Teams </t>
  </si>
  <si>
    <t xml:space="preserve">Invoice - Circle of Life - First Nations - Soaring Eagles: AI Powered Email Filtering and Phishing Protection </t>
  </si>
  <si>
    <t>Invoice - Circle of Life - First Nations - Soaring Eagles: Creative Cloud All Apps - Edition 4 for Enterprise</t>
  </si>
  <si>
    <t>65325063CA</t>
  </si>
  <si>
    <t>Creative Cloud All Apps - Edition 4 for Enterprise</t>
  </si>
  <si>
    <t xml:space="preserve">Invoice - Circle of Life - First Nations - Soaring Eagles: Dark Web Monitoring Service - 1 Domain </t>
  </si>
  <si>
    <t>Invoice - Circle of Life - First Nations - Soaring Eagles: Endpoint Advanced Threat Protection - EDR 24x7 Monitoring - Per Endpoint</t>
  </si>
  <si>
    <t xml:space="preserve">Invoice - Circle of Life - First Nations - Soaring Eagles: Exchange Online (Plan 1) - Annual Commitment, Monthly Billing - 1 User </t>
  </si>
  <si>
    <t xml:space="preserve">Invoice - Circle of Life - First Nations - Soaring Eagles: Exchange Online (Plan 2) - Annual Commitment, Monthly Billing - 1 User </t>
  </si>
  <si>
    <t>Invoice - Circle of Life - First Nations - Soaring Eagles: Illustrator - Pro for teams - Annual License</t>
  </si>
  <si>
    <t>65324913CA</t>
  </si>
  <si>
    <t>Illustrator - Pro for teams</t>
  </si>
  <si>
    <t>Invoice - Circle of Life - First Nations - Soaring Eagles: InDesign - Pro for teams</t>
  </si>
  <si>
    <t>65324941CA</t>
  </si>
  <si>
    <t>InDesign - Pro for teams</t>
  </si>
  <si>
    <t>Invoice - Circle of Life - First Nations - Soaring Eagles: Lenovo ThinkPad E16 IntelÂ® Coreâ„¢ i5 i5-1335U Laptop 16" Touchscreen WUXGA 16 GB DDR4-SDRAM 512 GB SSD Wi-Fi 6 (802.11ax) Windows 11 Pro Black</t>
  </si>
  <si>
    <t>21JN0040US</t>
  </si>
  <si>
    <t>Invoice - Circle of Life - First Nations - Soaring Eagles: Lenovo ThinkPad Universal USB-C Smart Dock - for Notebook/Desktop PC - 96 W - USB Type C - 4K - 3840 x 2160 - 2 x USB 2.0 - USB Type-C - Network (RJ-45) - 1 x HDMI Ports - HDMI - 2 x DisplayPorts - DisplayPort - Wired - Gigabit Ethernet</t>
  </si>
  <si>
    <t>40B20135US</t>
  </si>
  <si>
    <t>Lenovo ThinkPad Universal USB-C Smart Dock</t>
  </si>
  <si>
    <t>Invoice - Circle of Life - First Nations - Soaring Eagles: Managed Detection and Response for Microsoft 365 24x7 Monitoring - Per User</t>
  </si>
  <si>
    <t>Invoice - Circle of Life - First Nations - Soaring Eagles: Managed Endpoint Services</t>
  </si>
  <si>
    <t>Invoice - Circle of Life - First Nations - Soaring Eagles: Managed Office 365 Backup - 1 User - 1 month</t>
  </si>
  <si>
    <t>Invoice - Circle of Life - First Nations - Soaring Eagles: Managed Security Awareness Training Program</t>
  </si>
  <si>
    <t>Invoice - Circle of Life - First Nations - Soaring Eagles: Managed Services-Site</t>
  </si>
  <si>
    <t>Invoice - Circle of Life - First Nations - Soaring Eagles: Managed Services-User</t>
  </si>
  <si>
    <t xml:space="preserve">Invoice - Circle of Life - First Nations - Soaring Eagles: Microsoft 365 Business Premium - Annual Commitment, Monthly Billing - 1 User </t>
  </si>
  <si>
    <t>Invoice - Circle of Life - First Nations - Soaring Eagles: Photoshop - Pro for teams</t>
  </si>
  <si>
    <t>65324868CA</t>
  </si>
  <si>
    <t>Photoshop - Pro for teams</t>
  </si>
  <si>
    <t xml:space="preserve">Invoice - Circle of Life - First Nations - Soaring Eagles: Power BI Pro - Annual Commitment, Monthly Billing - 1 User </t>
  </si>
  <si>
    <t>Invoice - Circle of Life - First Nations - Soaring Eagles: Remote Access Device</t>
  </si>
  <si>
    <t>Invoice - Circle of Life - First Nations - Soaring Eagles: Shipping</t>
  </si>
  <si>
    <t>Invoice - Circle of Life - First Nations - Soaring Eagles: ThinkVision T24-40, 24 inch FHD Monitor with IPS and LTPS Stand</t>
  </si>
  <si>
    <t>64A4MATXUZ</t>
  </si>
  <si>
    <t>ThinkVision T24-40, 24 inch FHD Monitor with IPS a</t>
  </si>
  <si>
    <t>Invoice - Circle of Life - First Nations - Soaring Eagles: Wireless Keyboard Mouse Combo</t>
  </si>
  <si>
    <t>920-006481</t>
  </si>
  <si>
    <t>Wireless Keyboard Mouse Combo</t>
  </si>
  <si>
    <t>180227OH</t>
  </si>
  <si>
    <t>Invoice - City Day Community School</t>
  </si>
  <si>
    <t>C-10064</t>
  </si>
  <si>
    <t>180609OH</t>
  </si>
  <si>
    <t>Invoice - City Day Community School: 8-Device Laptop &amp; Tablet Charging Station. Fits Laptops, Chromebooks, &amp; Tablets Up to 15.6'' &amp; 1.375'' Thick</t>
  </si>
  <si>
    <t>C8A-G</t>
  </si>
  <si>
    <t>8-Device Laptop &amp; Tablet Charging Station. Fits La</t>
  </si>
  <si>
    <t>180524OH</t>
  </si>
  <si>
    <t>Invoice - City Day Community School: Chromebook Repairs</t>
  </si>
  <si>
    <t>CBRepair</t>
  </si>
  <si>
    <t>Chromebook Repairs</t>
  </si>
  <si>
    <t>180836OH</t>
  </si>
  <si>
    <t>179974OH</t>
  </si>
  <si>
    <t>Invoice - City Day Community School: Classroom Support</t>
  </si>
  <si>
    <t>Invoice - City Day Community School: Cloud Managed Printing</t>
  </si>
  <si>
    <t>Invoice - City Day Community School: Dell 15 DC15255 - AMD Ryzenâ„¢ 7 7730U 8-core with Radeonâ„¢ Graphics - 16GB: 1x16GB, DDR4, 3200 MT/s - 512GB M.2 PCIe NVMe Solid State Drive - Windows 11 Pro</t>
  </si>
  <si>
    <t>Dell 15 DC15255</t>
  </si>
  <si>
    <t>Dell 15 DC15255 - AMD Ryzenâ„¢ 7 7730U 8-core with R</t>
  </si>
  <si>
    <t>180118OH</t>
  </si>
  <si>
    <t>Invoice - City Day Community School: Dell 15 Laptop - 13th Generation IntelÂ® Coreâ„¢ i5-1334U (10 cores, up to 4.60 GHz) - 16GB, 16GBx1, DDR4, 2666 MT/s - 512GB M.2 PCIe NVMe Solid State Drive - 15.6", Non-Touch, FHD, 120Hz, WVA, IPS, Anti-Glare, 250 nits - Windows 11 Pro</t>
  </si>
  <si>
    <t>210-BRNX</t>
  </si>
  <si>
    <t>Dell 15 Laptop - 13th Generation IntelÂ® Coreâ„¢ i5-1</t>
  </si>
  <si>
    <t>180608OH</t>
  </si>
  <si>
    <t>Invoice - City Day Community School: Dell 65W Chromebook Charger</t>
  </si>
  <si>
    <t>SM65CL-01</t>
  </si>
  <si>
    <t>Dell 65W Chromebook Charger</t>
  </si>
  <si>
    <t xml:space="preserve">Invoice - City Day Community School: Edge Security Management </t>
  </si>
  <si>
    <t>Invoice - City Day Community School: Endpoint Advanced Threat Protection - EDR 24x7 Monitoring - Per Endpoint</t>
  </si>
  <si>
    <t>179943OH</t>
  </si>
  <si>
    <t>Invoice - City Day Community School: E-Rate MIBS Support for E-Rate Eligible Equipment</t>
  </si>
  <si>
    <t>Invoice - City Day Community School: Managed Backup - Server</t>
  </si>
  <si>
    <t>Invoice - City Day Community School: Managed Backup - Workstation</t>
  </si>
  <si>
    <t>Invoice - City Day Community School: Managed Backup Cloud Storage - Per GB</t>
  </si>
  <si>
    <t>Invoice - City Day Community School: Managed VOIP</t>
  </si>
  <si>
    <t>Invoice - City Day Community School: Microsoft 365 Apps for Faculty - Monthly Commit</t>
  </si>
  <si>
    <t>CFQ7TTC0LGZT-001D</t>
  </si>
  <si>
    <t xml:space="preserve">Microsoft 365 Apps for Faculty - Monthly </t>
  </si>
  <si>
    <t>Invoice - City Day Community School: Physical Virtual Server (VMWare or Hyper V Server)(Non-Primary Domain Server)</t>
  </si>
  <si>
    <t>Invoice - City Day Community School: Shipping</t>
  </si>
  <si>
    <t>Invoice - City Day Community School: Staff Support</t>
  </si>
  <si>
    <t>Invoice - City Day Community School: Student Device Management</t>
  </si>
  <si>
    <t>Invoice - City Day Community School: WiFi Adapter for Desktop PC, AX900 USB WiFi 6 Adapter with 5GHz/2.4GHz Dual Band, 6dBi High Gain Antenna, Built-in Driver for Win11/10</t>
  </si>
  <si>
    <t>B0D3WY6KMN</t>
  </si>
  <si>
    <t>WiFi Adapter for Desktop PC, AX900 USB WiFi 6 Adap</t>
  </si>
  <si>
    <t>Invoice - City of Atwater</t>
  </si>
  <si>
    <t>C-10028</t>
  </si>
  <si>
    <t>Invoice - City of Atwater: 24x7 Gateway Security Monitoring</t>
  </si>
  <si>
    <t>Invoice - City of Atwater: Access Point Staging</t>
  </si>
  <si>
    <t>stage-extreme-iqap</t>
  </si>
  <si>
    <t>Access Point Staging</t>
  </si>
  <si>
    <t>Invoice - City of Atwater: Adobe Acrobat Pro for enterprise, Subscription New, Monthly, 1 User, Large Government Agencies - Level 9 10,000+ (VIP # Req.) 12 Month Term *prorated for 2 months*</t>
  </si>
  <si>
    <t>65324113BC09A12</t>
  </si>
  <si>
    <t>Adobe Acrobat Pro for enterprise, Subscription New, Monthly,</t>
  </si>
  <si>
    <t xml:space="preserve">Invoice - City of Atwater: Dark Web Monitoring Service - 1 Domain </t>
  </si>
  <si>
    <t>Invoice - City of Atwater: Datapath Managed Backup - Offsite Storage - 1 TB - 1 Month</t>
  </si>
  <si>
    <t>Invoice - City of Atwater: Endpoint Advanced Threat Protection - EDR 24x7 Monitoring - Per Endpoint</t>
  </si>
  <si>
    <t xml:space="preserve">Invoice - City of Atwater: EW Software &amp; TAC - AP460C-FCC </t>
  </si>
  <si>
    <t>97000-AP460C-FCC</t>
  </si>
  <si>
    <t xml:space="preserve">EW Software &amp; TAC - AP460C-FCC </t>
  </si>
  <si>
    <t>Invoice - City of Atwater: EW Software &amp; TAC - AP5010-WW This Term: 1825 Days</t>
  </si>
  <si>
    <t>97000-AP5010-WW</t>
  </si>
  <si>
    <t>EW Software &amp; TAC - AP5010-WW This Term: 1825 Day</t>
  </si>
  <si>
    <t xml:space="preserve">Invoice - City of Atwater: Exchange Online (Plan 1) - Annual Commitment, Monthly Billing - 1 User </t>
  </si>
  <si>
    <t>Invoice - City of Atwater: Extreme Networks ExtremeCloud IQ Pilot + ExtremeWorks SaaS Support - Subscription License - 1 Device</t>
  </si>
  <si>
    <t>XIQ-PIL-S-C-EW</t>
  </si>
  <si>
    <t>Extreme Networks ExtremeCloud IQ Pilot + ExtremeWo</t>
  </si>
  <si>
    <t>Invoice - City of Atwater: Extreme Networks ExtremeWireless AP460C 802.11ax 5.25 Gbit/s Wireless Access Point - 2.40 GHz, 5 GHz - MIMO Technology - 2 x Network (RJ-45) - 2.5 Gigabit Ethernet, Gigabit Ethernet - Bluetooth 5 - 15.23 W - Pole-mountable</t>
  </si>
  <si>
    <t>AP460C-FCC</t>
  </si>
  <si>
    <t>Extreme Networks ExtremeWireless AP460C 802.11ax 5</t>
  </si>
  <si>
    <t>Invoice - City of Atwater: Extreme Networks Mounting Bracket for Wireless Access Point</t>
  </si>
  <si>
    <t>MBO-ART03</t>
  </si>
  <si>
    <t>Extreme Networks Mounting Bracket for Wireless Acc</t>
  </si>
  <si>
    <t>Invoice - City of Atwater: Indoor Tri Radio WiFi 6E AP (4x4:4): 2.4 GHz 5GHz 6GHz &amp; Multirate Port Internal Antennas. T-Bar Includes Mount (AH-ACC-BKT-AX-TB) Domain: World SKU</t>
  </si>
  <si>
    <t>AP5010-WW</t>
  </si>
  <si>
    <t xml:space="preserve">Indoor Tri Radio WiFi 6E AP (4x4:4): 2.4 GHz 5GHz </t>
  </si>
  <si>
    <t>Invoice - City of Atwater: Low Voltage Labor</t>
  </si>
  <si>
    <t xml:space="preserve">Invoice - City of Atwater: Managed Backup - 1 Endpoint </t>
  </si>
  <si>
    <t>Invoice - City of Atwater: Managed Office 365 Backup - 1 User - 1 month</t>
  </si>
  <si>
    <t>Invoice - City of Atwater: Managed Security Awareness Training Program</t>
  </si>
  <si>
    <t>Invoice - City of Atwater: Managed Service</t>
  </si>
  <si>
    <t>Invoice - City of Atwater: Managed Services-Server</t>
  </si>
  <si>
    <t>Invoice - City of Atwater: Microsoft 365 E3 - Annual Commitment, Monthly Billing - 1 User</t>
  </si>
  <si>
    <t>C0LFLX-0001-1Y1M</t>
  </si>
  <si>
    <t>Microsoft 365 E3 Annual Paid Monthly</t>
  </si>
  <si>
    <t xml:space="preserve">Invoice - City of Atwater: Office 365 E1 - Annual Commitment, Monthly Billing - 1 User </t>
  </si>
  <si>
    <t>C0LF8Q-0001-1Y1M</t>
  </si>
  <si>
    <t>Microsoft Office 365 E1 Annual Paid Monthly</t>
  </si>
  <si>
    <t xml:space="preserve">Invoice - City of Atwater: Office 365 E3 - Annual Commitment, Monthly Billing - 1 User </t>
  </si>
  <si>
    <t>Invoice - City of Atwater: Palo Alto Networks Firewall Service 440</t>
  </si>
  <si>
    <t>Invoice - City of Atwater: Private Cloud Server Instance - 32GB</t>
  </si>
  <si>
    <t>Cloud-Server-32GB</t>
  </si>
  <si>
    <t>Datapath Managed Instance Large</t>
  </si>
  <si>
    <t>Invoice - City of Atwater: Private Cloud Server Instance - 8GB</t>
  </si>
  <si>
    <t xml:space="preserve">Invoice - City of Atwater: Project Plan 3 - Annual Commitment, Monthly Billing - 1 User </t>
  </si>
  <si>
    <t>Invoice - City of Atwater: Secure E-Mail Gateway, DLP, Targeted Threat Protection</t>
  </si>
  <si>
    <t>DPM-MimecastS2</t>
  </si>
  <si>
    <t>Mimecast Email Security (S2)</t>
  </si>
  <si>
    <t>Invoice - City of Atwater: Secure Messaging Add On</t>
  </si>
  <si>
    <t>DPM-MimecastSM</t>
  </si>
  <si>
    <t>Mimecast Secure Messaging Add On</t>
  </si>
  <si>
    <t>Invoice - City of Atwater: Structured Cabling Materials</t>
  </si>
  <si>
    <t>Structured Cab M</t>
  </si>
  <si>
    <t>Low Voltage Materials</t>
  </si>
  <si>
    <t xml:space="preserve">Invoice - City of Atwater: Up to 2 Users Partner Data Dashboard Data and Documentation Vault with Read/Write Access Datapath RMM Network Insights Ticket Manager </t>
  </si>
  <si>
    <t>PartnerProTool</t>
  </si>
  <si>
    <t xml:space="preserve">Datapath Partner Pro Tool Pack </t>
  </si>
  <si>
    <t xml:space="preserve">Invoice - City of Atwater: Visio Plan 2 - Annual Commitment, Monthly Billing </t>
  </si>
  <si>
    <t>Invoice - City of Clovis: Palo Alto Core Security Subscription Bundle Advanced Threat Prevention, Advanced URL Filtering, Advanced Wildfire, DNS Security and SD-WAN, Bundle Support Standard Support - Term License - 1 License - 1 Year</t>
  </si>
  <si>
    <t>PAN-PA-1410-BND-CORESEC</t>
  </si>
  <si>
    <t>City of Clovis</t>
  </si>
  <si>
    <t>Palo Alto Core Security Subscription Bundle Advanc</t>
  </si>
  <si>
    <t>C-10416</t>
  </si>
  <si>
    <t>Invoice - City of Clovis: Palo Alto Networks PA-1410</t>
  </si>
  <si>
    <t>PAN-PA-1410</t>
  </si>
  <si>
    <t>Palo Alto Networks PA-1410</t>
  </si>
  <si>
    <t>Invoice - City of Clovis: Palo Alto Premium Support - 1 Year - Service - Technical</t>
  </si>
  <si>
    <t>PAN-SVC-PREM-1410</t>
  </si>
  <si>
    <t>Palo Alto Premium Support - 1 Year - Service - Tec</t>
  </si>
  <si>
    <t>Invoice - City of Clovis: Prisma Access - Subscription License - 1 Year</t>
  </si>
  <si>
    <t>PAN-PA-1410-PAA</t>
  </si>
  <si>
    <t>Palo Alto GlobalProtect - Subscription License - 1</t>
  </si>
  <si>
    <t>Invoice - City of Firebaugh</t>
  </si>
  <si>
    <t>C00073</t>
  </si>
  <si>
    <t>Invoice - City of Firebaugh: 8 x 10/100/1000 Mbps 802.3at Class 4 PoE, 124W budget</t>
  </si>
  <si>
    <t>ICX8200-C08PF</t>
  </si>
  <si>
    <t>8 x 10/100/1000 Mbps 802.3at Class 4 PoE, 124W bud</t>
  </si>
  <si>
    <t xml:space="preserve">Invoice - City of Firebaugh: AI Powered Email Filtering and Phishing Protection </t>
  </si>
  <si>
    <t>Invoice - City of Firebaugh: ASSOCIATE PARTNER SUPPORT, 7X24 BL SPT, NBD DELIVERY RMA, ICX7550-24;-48;-24P;-48P SKUS ONLY; 5 YEAR</t>
  </si>
  <si>
    <t>7550-S-ASDND-5</t>
  </si>
  <si>
    <t>ASCTPTNSPT, NDP, ICX7550, 5Y</t>
  </si>
  <si>
    <t>Invoice - City of Firebaugh: ASSOCIATE PARTNER SUPPORT, 7X24 BL SPT, NBD DELIVERY RMA, ICX8200-C08PF SKUS ONLY; 5 YEAR</t>
  </si>
  <si>
    <t>802-8200C-N-5</t>
  </si>
  <si>
    <t>PTNR SPT - 8200-C08PF 5 YR NDP</t>
  </si>
  <si>
    <t>Invoice - City of Firebaugh: Azure Active Directory Premium P1-GCC</t>
  </si>
  <si>
    <t>CFQ7TTC0LFLS-0013</t>
  </si>
  <si>
    <t>Azure Active Directory Premium P1-GCC</t>
  </si>
  <si>
    <t>Invoice - City of Firebaugh: Datapath Private Cloud - 1 Terabyte Managed Storage</t>
  </si>
  <si>
    <t>DP-PRIV-STOR-1TB</t>
  </si>
  <si>
    <t>Datapath Private Cloud - 1 Terabyte Managed storag</t>
  </si>
  <si>
    <t>Invoice - City of Firebaugh: Endpoint Advanced Threat Protection - EDR 24x7 Monitoring - Per Endpoint</t>
  </si>
  <si>
    <t>Invoice - City of Firebaugh: HP Elite t655 Thin Client Ryzen Embedded R2314 Quad-core (4 Core) 2.10 GHz - TAA Compliant - AMD Chip - 16 GB RAM DDR4 SDRAM - 256 GB SSD Radeon Graphics - Gigabit Ethernet - Windows 11 IoT Enterprise LTSC 2024 - IEEE 802.11ax - Bluetooth 5.3 - DisplayPor</t>
  </si>
  <si>
    <t>B5VH6UA#ABA</t>
  </si>
  <si>
    <t>HP Elite t655 Thin Client Ryzen Embedded R2314 Qua</t>
  </si>
  <si>
    <t>Invoice - City of Firebaugh: ICX 7550 L3 PREM LIC</t>
  </si>
  <si>
    <t>ICX7550-PREM-LIC</t>
  </si>
  <si>
    <t>ICX 7550 L3 PREM LIC</t>
  </si>
  <si>
    <t>Invoice - City of Firebaugh: ICX 7650 4PT 1/10GBE SFP+ MOD</t>
  </si>
  <si>
    <t>ICX7650-4X10GF</t>
  </si>
  <si>
    <t>ICX 7650 4PT 1/10GBE SFP+ MOD</t>
  </si>
  <si>
    <t>Invoice - City of Firebaugh: Low Voltage Labor</t>
  </si>
  <si>
    <t>Invoice - City of Firebaugh: Managed Backup Cloud Storage - Per GB</t>
  </si>
  <si>
    <t>Invoice - City of Firebaugh: Managed Endpoint Services</t>
  </si>
  <si>
    <t>Invoice - City of Firebaugh: Managed Security Awareness Training Program</t>
  </si>
  <si>
    <t>Invoice - City of Firebaugh: Managed Services-Server</t>
  </si>
  <si>
    <t>Invoice - City of Firebaugh: Managed Services-Site</t>
  </si>
  <si>
    <t>Invoice - City of Firebaugh: Managed Single Domain Security Certificate</t>
  </si>
  <si>
    <t xml:space="preserve">Invoice - City of Firebaugh: Managed Wireless Access Point </t>
  </si>
  <si>
    <t>Invoice - City of Firebaugh: Network Management License - 1 Device</t>
  </si>
  <si>
    <t>Tools-NMM-Total-Bill</t>
  </si>
  <si>
    <t>Invoice - City of Firebaugh: Office 365 Government G3</t>
  </si>
  <si>
    <t>CFQ7TTC0J1Z4-0003</t>
  </si>
  <si>
    <t>Office 365 Government G3</t>
  </si>
  <si>
    <t>Invoice - City of Firebaugh: Private Cloud Server Instance - 32GB</t>
  </si>
  <si>
    <t>Invoice - City of Firebaugh: Private Cloud Server Instance - 8GB</t>
  </si>
  <si>
    <t>Invoice - City of Firebaugh: Private Cloud User</t>
  </si>
  <si>
    <t>Cloud-User</t>
  </si>
  <si>
    <t>Private Cloud User</t>
  </si>
  <si>
    <t>Invoice - City of Firebaugh: PTNR SPT-8200-24/P/F,48/P,C08ZP 5YR NDP</t>
  </si>
  <si>
    <t>802-8200-N-5</t>
  </si>
  <si>
    <t>PTNR SPT-8200-24/P/F,48/P,C08ZP 5YR NDP</t>
  </si>
  <si>
    <t>Invoice - City of Firebaugh: RUCKUS ICX7550-48P Ethernet Switch - 48 Ports - Manageable - Gigabit Ethernet, 40 Gigabit Ethernet - 10/100/1000Base-T, 40GBase-X - 3 Layer Supported - 1131.60 W Power Consumption - 1900 W PoE Budget - Twisted Pair, Optical Fiber - PoE Ports - Black - Rac</t>
  </si>
  <si>
    <t>ICX7550-48P-E2</t>
  </si>
  <si>
    <t>ICX7550, 48 POE BNDL 2PSU-E</t>
  </si>
  <si>
    <t>Invoice - City of Firebaugh: Ruckus POWER CORD, USA, NEMA5-15/C13, 13A, 125V</t>
  </si>
  <si>
    <t>PCUSA2</t>
  </si>
  <si>
    <t>Ruckus POWER CORD, USA, NEMA5-15/C13, 13A, 125V</t>
  </si>
  <si>
    <t>Invoice - City of Firebaugh: RUCKUS WIRELESS:24 x 10/100/1000Mbps. Class 4 PoE, 370W budget. 4 x 1/10/25GbE SFP28</t>
  </si>
  <si>
    <t>ICX8200-24P</t>
  </si>
  <si>
    <t>RUCKUS WIRELESS:24 x 10/100/1000Mbps. Class 4 PoE,</t>
  </si>
  <si>
    <t>Invoice - City of Firebaugh: SPLA SQL Server CORE Lic, 2 Core - Monthly</t>
  </si>
  <si>
    <t>SPLA SQL Server CORE - 2 Core</t>
  </si>
  <si>
    <t>SPLA SQL Server CORE Lic, 2 Core</t>
  </si>
  <si>
    <t>Invoice - City of Firebaugh: SQLSvrStd ALNG LicSAPk MVL SAL</t>
  </si>
  <si>
    <t>228-05018</t>
  </si>
  <si>
    <t>SPLA - SQLSvrStd ALNG LicSAPk MVL SAL</t>
  </si>
  <si>
    <t>Invoice - City of Firebaugh: Structured Cabling Materials</t>
  </si>
  <si>
    <t>Invoice - City of Firebaugh: Ubiquiti Wave Pro IEEE 802.11ax 2.0 Gbit/s Wireless Access Point - 1 x Network (RJ-45) - 1 Gigabit Ethernet - 10 W - Pole-mountable - IPX6</t>
  </si>
  <si>
    <t>WAVE-PICO-US</t>
  </si>
  <si>
    <t>Ubiquiti Wave Pico Radio Modem</t>
  </si>
  <si>
    <t xml:space="preserve">Invoice - City of Mendota: AI Powered Email Filtering and Phishing Protection </t>
  </si>
  <si>
    <t>C-10408</t>
  </si>
  <si>
    <t>Invoice - City of Mendota: Endpoint Advanced Threat Protection - EDR 24x7 Monitoring - Per Endpoint</t>
  </si>
  <si>
    <t>Invoice - City of Mendota: Managed Backup - Server</t>
  </si>
  <si>
    <t>Invoice - City of Mendota: Managed Backup - Virtual Server</t>
  </si>
  <si>
    <t>Invoice - City of Mendota: Managed Backup Cloud Storage - Per GB</t>
  </si>
  <si>
    <t>Invoice - City of Mendota: Managed Detection and Response for Microsoft 365 24x7 Monitoring - Per User</t>
  </si>
  <si>
    <t>Invoice - City of Mendota: Managed Endpoint Services</t>
  </si>
  <si>
    <t>Invoice - City of Mendota: Managed Services-Server</t>
  </si>
  <si>
    <t>Invoice - City of Mendota: Managed Services-Site</t>
  </si>
  <si>
    <t>Invoice - City of Mendota: Managed Services-User</t>
  </si>
  <si>
    <t xml:space="preserve">Invoice - City of Mendota: Microsoft 365 Business Premium - Annual Commitment, Monthly Billing - 1 User </t>
  </si>
  <si>
    <t>Invoice - City of Mendota: Microsoft Surface Laptop 7 15" Touchscreen Copilot+ PC Notebook - Qualcomm Snapdragon X Elite X1E-80-100 - 16 GB - 512 GB SSD - English Keyboard - Platinum - Qualcomm Chip - 2496 x 1664 - Windows 11 - Qualcomm Adreno - PixelSense Flow - Front Camera/Webca</t>
  </si>
  <si>
    <t>ZHQ-00001</t>
  </si>
  <si>
    <t>Microsoft Surface Laptop 7 15" Touchscreen Copilot</t>
  </si>
  <si>
    <t>Invoice - City of Mendota: Palo Alto Networks Firewall Service 440</t>
  </si>
  <si>
    <t>Invoice - City of Mendota: Shipping</t>
  </si>
  <si>
    <t>Invoice - City of Selma</t>
  </si>
  <si>
    <t>C00077</t>
  </si>
  <si>
    <t>Invoice - City of Selma: 24x7 Gateway Security Monitoring</t>
  </si>
  <si>
    <t xml:space="preserve">Invoice - City of Selma: AI Powered Email Filtering and Phishing Protection </t>
  </si>
  <si>
    <t>Invoice - City of Selma: APC by Schneider Electric Smart-UPS 500VA Rack/Floor Mountable UPS - 1U Rack/Floor Mountable - AVR - 3 Hour Recharge - 2.70 Minute Stand-by - 120 V AC Input - 120 V AC Output - 6 x NEMA 5-15R</t>
  </si>
  <si>
    <t>SCL500RM1UC</t>
  </si>
  <si>
    <t>APC by Schneider Electric Smart-UPS 500VA Rack/Flo</t>
  </si>
  <si>
    <t>Invoice - City of Selma: Endpoint Advanced Threat Protection - EDR 24x7 Monitoring - Per Endpoint</t>
  </si>
  <si>
    <t>Invoice - City of Selma: Managed Backup - Server</t>
  </si>
  <si>
    <t>Invoice - City of Selma: Managed Endpoint Services</t>
  </si>
  <si>
    <t>Invoice - City of Selma: Managed Office 365 Backup - 1 User - 1 month</t>
  </si>
  <si>
    <t>Invoice - City of Selma: Managed Security Awareness Training Program</t>
  </si>
  <si>
    <t>Invoice - City of Selma: Managed Services-Server</t>
  </si>
  <si>
    <t>Invoice - City of Selma: Managed Services-Site</t>
  </si>
  <si>
    <t>Invoice - City of Selma: Managed Single Domain Security Certificate</t>
  </si>
  <si>
    <t>Invoice - City of Selma: Managed UCC Security Certificate - For up to 10 domains</t>
  </si>
  <si>
    <t>UCCCert10</t>
  </si>
  <si>
    <t>Managed UCC Security Certificate - For up to 10 domains</t>
  </si>
  <si>
    <t xml:space="preserve">Invoice - City of Selma: Microsoft 365 Business Premium - Annual Commitment, Monthly Billing - 1 User </t>
  </si>
  <si>
    <t>Invoice - City of Selma: Palo Alto Networks Firewall Service 440</t>
  </si>
  <si>
    <t>Invoice - City of Selma: Shipping</t>
  </si>
  <si>
    <t xml:space="preserve">Invoice - Collectibles Management Resources: 1TB Storage, managed and maintained by Datapath </t>
  </si>
  <si>
    <t>DPMB-STOR-Legacy1TB</t>
  </si>
  <si>
    <t>1TB Storage, managed and maintained by Datapath</t>
  </si>
  <si>
    <t>C00081</t>
  </si>
  <si>
    <t>Invoice - Collectibles Management Resources: Endpoint Advanced Threat Protection - EDR 24x7 Monitoring - Per Endpoint</t>
  </si>
  <si>
    <t>Invoice - Collectibles Management Resources: Managed Office 365 Backup - 1 User - 1 month</t>
  </si>
  <si>
    <t>Invoice - Collectibles Management Resources: Managed Security Awareness Training Program</t>
  </si>
  <si>
    <t>Invoice - Collectibles Management Resources: Managed Service</t>
  </si>
  <si>
    <t>Invoice - Collectibles Management Resources: Managed Services-Server</t>
  </si>
  <si>
    <t>Invoice - Collectibles Management Resources: Managed Single Domain Security Certificate</t>
  </si>
  <si>
    <t xml:space="preserve">Invoice - Collectibles Management Resources: Microsoft 365 Business Premium - Annual Commitment, Monthly Billing - 1 User </t>
  </si>
  <si>
    <t xml:space="preserve">Invoice - Collectibles Management Resources: Office 365 E1 - Annual Commitment, Monthly Billing - 1 User </t>
  </si>
  <si>
    <t>Invoice - Collectibles Management Resources: Palo Alto Networks Firewall Service 440</t>
  </si>
  <si>
    <t>Invoice - Collectibles Management Resources: Private Cloud Server Instance - 8GB</t>
  </si>
  <si>
    <t>180005OH</t>
  </si>
  <si>
    <t xml:space="preserve">Invoice - Columbus Preparatory Academy: Office 365 A3 for faculty </t>
  </si>
  <si>
    <t>72DF3C71FAFC</t>
  </si>
  <si>
    <t>Office 365 A3 for faculty</t>
  </si>
  <si>
    <t>C-10179</t>
  </si>
  <si>
    <t>Invoice - Community Action Partnership of Madera Co</t>
  </si>
  <si>
    <t>C00082</t>
  </si>
  <si>
    <t>Invoice - Community Action Partnership of Madera Co: Endpoint Advanced Threat Protection - EDR 24x7 Monitoring - Per Endpoint</t>
  </si>
  <si>
    <t>Invoice - Community Action Partnership of Madera Co: HPE MSA 1050 1GbE iSCSI DC SFF Storage SN 2S6838C010</t>
  </si>
  <si>
    <t>HU4A2AC</t>
  </si>
  <si>
    <t>HPE MSA 1050 1GbE iSCSI DC SFF Storage</t>
  </si>
  <si>
    <t>Invoice - Community Action Partnership of Madera Co: HPE MSA 1050 1GbE iSCSI DC SFF Storage SN MXQ84105HL</t>
  </si>
  <si>
    <t>HU4A1AC</t>
  </si>
  <si>
    <t>Invoice - Community Action Partnership of Madera Co: Managed Office 365 Backup - 1 User - 1 month</t>
  </si>
  <si>
    <t>Invoice - Community Action Partnership of Madera Co: Managed Server</t>
  </si>
  <si>
    <t>Invoice - Community Action Partnership of Madera Co: Managed Services - Site</t>
  </si>
  <si>
    <t>Datapath Managed Site</t>
  </si>
  <si>
    <t>Datapath Managed Services - Site</t>
  </si>
  <si>
    <t>Invoice - Community Action Partnership of Madera Co: NCE Microsoft 365 E3 (Non-Profit Pricing)- Annual Paid Monthly</t>
  </si>
  <si>
    <t>CFQ7TTC0LFLX-001G</t>
  </si>
  <si>
    <t>NCE Microsoft 365 E3 (Non-Profit Pricing)- Annual Paid Month</t>
  </si>
  <si>
    <t>Invoice - Community Action Partnership of Madera Co: NCE Visio Plan 2 (Non-Profit Pricing)- Annual Paid Monthly</t>
  </si>
  <si>
    <t>CFQ7TTC0HD32-0011</t>
  </si>
  <si>
    <t>NCE Visio Plan 2 (Non-Profit Pricing)- Annual Paid Monthly</t>
  </si>
  <si>
    <t xml:space="preserve">Invoice - Community Action Partnership of Madera Co: Up to 2 Users Partner Data Dashboard Data and Documentation Vault with Read/Write Access Datapath RMM Network Insights Ticket Manager </t>
  </si>
  <si>
    <t>Invoice - Constellation Brands: Low Voltage Labor</t>
  </si>
  <si>
    <t>D-007</t>
  </si>
  <si>
    <t>Account Mgmt</t>
  </si>
  <si>
    <t>Constellation Brands</t>
  </si>
  <si>
    <t>C00084</t>
  </si>
  <si>
    <t>D-001-F</t>
  </si>
  <si>
    <t>Sales - Fresno</t>
  </si>
  <si>
    <t>Invoice - Constellation Brands: Structured Cabling Materials</t>
  </si>
  <si>
    <t>Invoice - Constellation Brands: Travel</t>
  </si>
  <si>
    <t>Invoice - County of Tuolumne: Extreme Networks ExtremeWorks Advanced Hardware Replacement - Extended Service - 1 Year - Service - 24 x 7 x Next Business Day - Exchange - Parts - Electronic, Physical</t>
  </si>
  <si>
    <t>97004-H32119</t>
  </si>
  <si>
    <t>County of Tuolumne</t>
  </si>
  <si>
    <t>Extreme Networks ExtremeWorks Advanced Hardware Re</t>
  </si>
  <si>
    <t>C-10171</t>
  </si>
  <si>
    <t>Invoice - Cranbrook Group Inc.</t>
  </si>
  <si>
    <t>C-10197</t>
  </si>
  <si>
    <t>179798B</t>
  </si>
  <si>
    <t>Invoice - Cranbrook Group Inc.: 24x7 Gateway Security Monitoring</t>
  </si>
  <si>
    <t xml:space="preserve">Invoice - Cranbrook Group Inc.: AI Powered Email Filtering and Phishing Protection </t>
  </si>
  <si>
    <t>Invoice - Cranbrook Group Inc.: Managed Backup Cloud Storage - Per GB</t>
  </si>
  <si>
    <t>Invoice - Cranbrook Group Inc.: Managed Detection and Response for Microsoft 365 24x7 Monitoring - Per User</t>
  </si>
  <si>
    <t>Invoice - Cranbrook Group Inc.: Managed Office 365 Backup - 1 User - 1 month</t>
  </si>
  <si>
    <t>Invoice - Cranbrook Group Inc.: Managed Security Awareness Training Program</t>
  </si>
  <si>
    <t>Invoice - Cranbrook Group Inc.: Managed Services-Server</t>
  </si>
  <si>
    <t>Invoice - Cranbrook Group Inc.: Managed Services-User</t>
  </si>
  <si>
    <t>Invoice - Cranbrook Group Inc.: Palo Alto Networks Firewall Service 440</t>
  </si>
  <si>
    <t>180116OH</t>
  </si>
  <si>
    <t>Invoice - Cristo Rey High School</t>
  </si>
  <si>
    <t>C-10066</t>
  </si>
  <si>
    <t>Invoice - Cristo Rey High School: BitTitan MigrationWiz - User Migration Bundle</t>
  </si>
  <si>
    <t>700002-ESD</t>
  </si>
  <si>
    <t>BitTitan MigrationWiz-User Mig Bundle</t>
  </si>
  <si>
    <t>179954OH</t>
  </si>
  <si>
    <t>Invoice - Cristo Rey High School: Classroom Support</t>
  </si>
  <si>
    <t>Invoice - Cristo Rey High School: Cloud Managed Printing</t>
  </si>
  <si>
    <t>180218OH</t>
  </si>
  <si>
    <t>Invoice - Cristo Rey High School: Dell Pro 16 (PC16250) XCTO Base 16" Notebook - Full HD Plus - Intel Core 7 150U - 32 GB - 256 GB SSD - English (US) Keyboard - Magnetite - Intel Chip - 1920 x 1200 - Windows 11 Pro - Intel - In-plane Switching (IPS) Technology - Front Camera/Webcam</t>
  </si>
  <si>
    <t>C8G51</t>
  </si>
  <si>
    <t>Invoice - Cristo Rey High School: Door Access Control</t>
  </si>
  <si>
    <t>MSC_DAC</t>
  </si>
  <si>
    <t>Door Access Control</t>
  </si>
  <si>
    <t xml:space="preserve">Invoice - Cristo Rey High School: Edge Security Management </t>
  </si>
  <si>
    <t>MSC_CYS</t>
  </si>
  <si>
    <t>Cybersecurity</t>
  </si>
  <si>
    <t>Invoice - Cristo Rey High School: Endpoint Advanced Threat Protection - EDR 24x7 Monitoring - Per Endpoint</t>
  </si>
  <si>
    <t>179944OH</t>
  </si>
  <si>
    <t>Invoice - Cristo Rey High School: E-Rate MIBS Support for E-Rate Eligible Equipment</t>
  </si>
  <si>
    <t>Invoice - Cristo Rey High School: Local Storage Per GB Pricing</t>
  </si>
  <si>
    <t>MTS Local Storage</t>
  </si>
  <si>
    <t>Invoice - Cristo Rey High School: Location Technology Support</t>
  </si>
  <si>
    <t>Invoice - Cristo Rey High School: Managed Backup - Virtual Server</t>
  </si>
  <si>
    <t>Invoice - Cristo Rey High School: Managed Backup Cloud Storage - Per GB</t>
  </si>
  <si>
    <t>Invoice - Cristo Rey High School: Managed Phishing Analysis Service</t>
  </si>
  <si>
    <t>Invoice - Cristo Rey High School: Managed Security Awareness Training Program</t>
  </si>
  <si>
    <t>179992OH</t>
  </si>
  <si>
    <t>Invoice - Cristo Rey High School: MobileTek Per Seat Phone License</t>
  </si>
  <si>
    <t>Invoice - Cristo Rey High School: Staff Augmentation</t>
  </si>
  <si>
    <t>Invoice - Cristo Rey High School: Staff Support</t>
  </si>
  <si>
    <t>Invoice - Cristo Rey High School: Student Device Management</t>
  </si>
  <si>
    <t>179963OH</t>
  </si>
  <si>
    <t>Invoice - Daniel, Towle and Warkentine CPA: Endpoint Advanced Threat Protection - EDR 24x7 Monitoring - Per Endpoint</t>
  </si>
  <si>
    <t>C00088</t>
  </si>
  <si>
    <t>Invoice - Daniel, Towle and Warkentine CPA: Entra ID Premium Premium P1 - Annual Commitment, Monthly Billing - 1 User</t>
  </si>
  <si>
    <t>C0LFLS-0002-1Y1M</t>
  </si>
  <si>
    <t>Entra ID Premium P1 Annual Paid Monthly</t>
  </si>
  <si>
    <t xml:space="preserve">Invoice - Daniel, Towle and Warkentine CPA: Exchange Online (Plan 2) - Annual Commitment, Monthly Billing - 1 User </t>
  </si>
  <si>
    <t>Invoice - Daniel, Towle and Warkentine CPA: Local Storage Per GB Pricing</t>
  </si>
  <si>
    <t>Invoice - Daniel, Towle and Warkentine CPA: Managed Backup - Server</t>
  </si>
  <si>
    <t>Invoice - Daniel, Towle and Warkentine CPA: Managed Backup Cloud Storage - Per GB</t>
  </si>
  <si>
    <t>Invoice - Daniel, Towle and Warkentine CPA: Managed Endpoint Services</t>
  </si>
  <si>
    <t>Invoice - Daniel, Towle and Warkentine CPA: Managed Services-Server</t>
  </si>
  <si>
    <t>Invoice - Daniel, Towle and Warkentine CPA: Managed Services-Site</t>
  </si>
  <si>
    <t>Invoice - Daniel, Towle and Warkentine CPA: Managed Services-User</t>
  </si>
  <si>
    <t>Invoice - Daniel, Towle and Warkentine CPA: Microsoft Office 2024 Home &amp; Business - Perpetual License - 1 User, 1 Device - Available via Download - PC, Mac</t>
  </si>
  <si>
    <t>EP2-06610</t>
  </si>
  <si>
    <t xml:space="preserve">Microsoft Office 2024 Home &amp; Business - Perpetual </t>
  </si>
  <si>
    <t>Invoice - Daniel, Towle and Warkentine CPA: Network Management License - 1 Device</t>
  </si>
  <si>
    <t>180527OH</t>
  </si>
  <si>
    <t>Invoice - Dayton SMART Elementary: Chromebook Repairs</t>
  </si>
  <si>
    <t>C-10110</t>
  </si>
  <si>
    <t>180575OH</t>
  </si>
  <si>
    <t>180527OHCR</t>
  </si>
  <si>
    <t>179981OH</t>
  </si>
  <si>
    <t>Invoice - Dayton SMART Elementary: Classroom Support</t>
  </si>
  <si>
    <t>Invoice - Dayton SMART Elementary: Cloud Managed Printing</t>
  </si>
  <si>
    <t xml:space="preserve">Invoice - Dayton SMART Elementary: Edge Security Management </t>
  </si>
  <si>
    <t>Invoice - Dayton SMART Elementary: Endpoint Advanced Threat Protection - EDR 24x7 Monitoring - Per Endpoint</t>
  </si>
  <si>
    <t>180624OH</t>
  </si>
  <si>
    <t>Invoice - Dayton SMART Elementary: Hitachi DT01411 Projector Lamp</t>
  </si>
  <si>
    <t>DT01411</t>
  </si>
  <si>
    <t>Hitachi DT01411 Projector Lamp</t>
  </si>
  <si>
    <t>Invoice - Dayton SMART Elementary: Location Technology Support</t>
  </si>
  <si>
    <t>Invoice - Dayton SMART Elementary: Managed VOIP</t>
  </si>
  <si>
    <t>Invoice - Dayton SMART Elementary: Physical Virtual Server (VMWare or Hyper V Server)(Non-Primary Domain Server)</t>
  </si>
  <si>
    <t>Invoice - Dayton SMART Elementary: Shipping</t>
  </si>
  <si>
    <t>Invoice - Dayton SMART Elementary: Staff Support</t>
  </si>
  <si>
    <t>Invoice - Dayton SMART Elementary: Student Device Management</t>
  </si>
  <si>
    <t>Invoice - DeHart Plumbing, Heating &amp; Air, Inc.: 24x7 Gateway Security Monitoring</t>
  </si>
  <si>
    <t>C00093</t>
  </si>
  <si>
    <t xml:space="preserve">Invoice - DeHart Plumbing, Heating &amp; Air, Inc.: AI Powered Email Filtering and Phishing Protection </t>
  </si>
  <si>
    <t>Invoice - DeHart Plumbing, Heating &amp; Air, Inc.: Datapath Managed Endpoint - iOS/Android Mobile Device</t>
  </si>
  <si>
    <t>DPM-MDM-ENDPOINT</t>
  </si>
  <si>
    <t>Datapath Managed Endpoint - iOS/Android Mobile Dev</t>
  </si>
  <si>
    <t xml:space="preserve">Invoice - DeHart Plumbing, Heating &amp; Air, Inc.: Datapath Managed Office 365 Backup - 1 User - 1 month </t>
  </si>
  <si>
    <t>Invoice - DeHart Plumbing, Heating &amp; Air, Inc.: Endpoint Advanced Threat Protection - EDR 24x7 Monitoring - Per Endpoint</t>
  </si>
  <si>
    <t>Invoice - DeHart Plumbing, Heating &amp; Air, Inc.: Managed Detection and Response for Microsoft 365 24x7 Monitoring - Per User</t>
  </si>
  <si>
    <t>Invoice - DeHart Plumbing, Heating &amp; Air, Inc.: Managed Security Awareness Training Program</t>
  </si>
  <si>
    <t>Invoice - DeHart Plumbing, Heating &amp; Air, Inc.: Managed Services-Endpoint</t>
  </si>
  <si>
    <t>Invoice - DeHart Plumbing, Heating &amp; Air, Inc.: Managed Services-Site</t>
  </si>
  <si>
    <t>Invoice - DeHart Plumbing, Heating &amp; Air, Inc.: Managed Services-User</t>
  </si>
  <si>
    <t xml:space="preserve">Invoice - DeHart Plumbing, Heating &amp; Air, Inc.: Microsoft 365 Business Basic - Annual Commitment, Monthly Billing - 1 User </t>
  </si>
  <si>
    <t xml:space="preserve">Invoice - DeHart Plumbing, Heating &amp; Air, Inc.: Microsoft 365 Business Premium - Annual Commitment, Monthly Billing - 1 User </t>
  </si>
  <si>
    <t xml:space="preserve">Invoice - DeHart Plumbing, Heating &amp; Air, Inc.: Microsoft 365 Business Premium - Monthly Commitment, Monthly Billing - 1 User </t>
  </si>
  <si>
    <t>Invoice - DeHart Plumbing, Heating &amp; Air, Inc.: Microsoft Copilot for Microsoft 365</t>
  </si>
  <si>
    <t>CFQ7TTC0MM8R-0002</t>
  </si>
  <si>
    <t>Microsoft Copilot for Microsoft 365</t>
  </si>
  <si>
    <t xml:space="preserve">Invoice - DeHart Plumbing, Heating &amp; Air, Inc.: Microsoft Defender - Endpoint P1 1Y Commit Paid Monthly </t>
  </si>
  <si>
    <t>C0J1GB-0003-1Y1M</t>
  </si>
  <si>
    <t>Microsoft Defender - Endpoint P1 1Y Commit Paid Monthly</t>
  </si>
  <si>
    <t>Invoice - DeHart Plumbing, Heating &amp; Air, Inc.: Palo Alto Networks Firewall Service 440</t>
  </si>
  <si>
    <t>Invoice - DeHart Plumbing, Heating &amp; Air, Inc.: Power Automate Premium Annual Paid Monthly</t>
  </si>
  <si>
    <t>C0LSGZ-0001-1Y1M</t>
  </si>
  <si>
    <t>Power Automate Premium Annual Paid Monthly</t>
  </si>
  <si>
    <t xml:space="preserve">Invoice - DeHart Plumbing, Heating &amp; Air, Inc.: Power BI Pro - Annual Commitment, Monthly Billing - 1 User </t>
  </si>
  <si>
    <t>Invoice - DeHart Plumbing, Heating &amp; Air, Inc.: SD-WAN 100 mbps uplink</t>
  </si>
  <si>
    <t>SDWAN100</t>
  </si>
  <si>
    <t>SD-WAN 100 mbps uplink</t>
  </si>
  <si>
    <t xml:space="preserve">Invoice - Del Puerto Health Care District: 1TB Storage, managed and maintained by Datapath </t>
  </si>
  <si>
    <t>C00095</t>
  </si>
  <si>
    <t>Invoice - Del Puerto Health Care District: Datapath Remote Access - CWC - 2 Users</t>
  </si>
  <si>
    <t>CWC-RA</t>
  </si>
  <si>
    <t>Datapath Remote Access - CWC - 2 Users</t>
  </si>
  <si>
    <t>Invoice - Del Puerto Health Care District: Disaster Recovery Service - Per Server</t>
  </si>
  <si>
    <t>DPMB-DRServer-Acronis</t>
  </si>
  <si>
    <t>Disaster Recovery Service - Per Server</t>
  </si>
  <si>
    <t>Invoice - Del Puerto Health Care District: Endpoint Advanced Threat Protection - EDR 24x7 Monitoring - Per Endpoint</t>
  </si>
  <si>
    <t xml:space="preserve">Invoice - Del Puerto Health Care District: Exchange Online (Plan 1) - Annual Commitment, Monthly Billing - 1 User </t>
  </si>
  <si>
    <t>Invoice - Del Puerto Health Care District: Managed Security</t>
  </si>
  <si>
    <t>Invoice - Del Puerto Health Care District: Managed Security Awareness Training Program</t>
  </si>
  <si>
    <t>Invoice - Del Puerto Health Care District: Managed Service</t>
  </si>
  <si>
    <t>Invoice - Del Puerto Health Care District: Managed Single Domain Security Certificate</t>
  </si>
  <si>
    <t xml:space="preserve">Invoice - Del Puerto Health Care District: Microsoft 365 Business Premium - Annual Commitment, Monthly Billing - 1 User </t>
  </si>
  <si>
    <t>Invoice - Del Puerto Health Care District: Windows 10 ESU Year 1 (2025 - 2026)</t>
  </si>
  <si>
    <t>DG7GMGF0SSGZ-0004</t>
  </si>
  <si>
    <t>Windows 10 ESU Year 1 (2025 - 2026)</t>
  </si>
  <si>
    <t>Invoice - Dependable Home Health Care: 24x7 Gateway Security Monitoring</t>
  </si>
  <si>
    <t>C-10398</t>
  </si>
  <si>
    <t xml:space="preserve">Invoice - Dependable Home Health Care: AI Powered Email Filtering and Phishing Protection </t>
  </si>
  <si>
    <t xml:space="preserve">Invoice - Dependable Home Health Care: Dark Web Monitoring Service - 1 Domain </t>
  </si>
  <si>
    <t xml:space="preserve">Invoice - Dependable Home Health Care: Datapath Managed Office 365 Backup - 1 User - 1 month </t>
  </si>
  <si>
    <t>Invoice - Dependable Home Health Care: Duo MFA - 2 Factor Authentication - 1 User - 1 Month</t>
  </si>
  <si>
    <t>Invoice - Dependable Home Health Care: Endpoint Advanced Threat Protection - EDR 24x7 Monitoring - Per Endpoint</t>
  </si>
  <si>
    <t>Invoice - Dependable Home Health Care: Entra ID Premium Premium P1 - Annual Commitment, Monthly Billing - 1 User</t>
  </si>
  <si>
    <t xml:space="preserve">Invoice - Dependable Home Health Care: Exchange Online (Plan 1) - Annual Commitment, Monthly Billing - 1 User </t>
  </si>
  <si>
    <t>Invoice - Dependable Home Health Care: Managed Backup Cloud Storage - Per GB</t>
  </si>
  <si>
    <t>Invoice - Dependable Home Health Care: Managed Detection and Response for Microsoft 365 24x7 Monitoring - Per User</t>
  </si>
  <si>
    <t>Invoice - Dependable Home Health Care: Managed Endpoint Services</t>
  </si>
  <si>
    <t>Invoice - Dependable Home Health Care: Managed Security Awareness Training Program</t>
  </si>
  <si>
    <t>Invoice - Dependable Home Health Care: Managed Services-Site</t>
  </si>
  <si>
    <t>Invoice - Dependable Home Health Care: Managed Services-User</t>
  </si>
  <si>
    <t xml:space="preserve">Invoice - Dependable Home Health Care: Microsoft 365 Business Premium - Annual Commitment, Monthly Billing - 1 User </t>
  </si>
  <si>
    <t>Invoice - Dependable Home Health Care: NCE Exchange Online Plan 2 Monthly Commit</t>
  </si>
  <si>
    <t>Invoice - Dependable Home Health Care: Palo Alto Networks Firewall Service 440</t>
  </si>
  <si>
    <t>Invoice - Dependable Home Health Care: Remote Desktop Services Hosting, Per User (Min 10 Users) - Includes 50GB Pooled Data Storage Per user</t>
  </si>
  <si>
    <t>DPM-RDS-USER</t>
  </si>
  <si>
    <t xml:space="preserve">Invoice - Devoted Guardians: AI Powered Email Filtering and Phishing Protection </t>
  </si>
  <si>
    <t>C-10377</t>
  </si>
  <si>
    <t xml:space="preserve">Invoice - Devoted Guardians: Dark Web Monitoring Service - 1 Domain </t>
  </si>
  <si>
    <t>Invoice - Devoted Guardians: Dell Pro 16 Plus PB16250 16" Copilot+ PC Notebook - Full HD Plus - Intel Core Ultra 5 236V - vPro Technology - 16 GB - 512 GB SSD - English (US) Keyboard - Silver - Intel Chip - 1920 x 1200 - Windows 11 Pro - Intel Arc Graphics - In-plane Switching (IPS)</t>
  </si>
  <si>
    <t>9JDW2</t>
  </si>
  <si>
    <t xml:space="preserve">Dell Pro 16 Plus PB16250 16" Copilot+ PC Notebook </t>
  </si>
  <si>
    <t>Invoice - Devoted Guardians: Dell Pro QCS1250 Desktop Computer - Intel Core i5 14th Gen i5-14500 - 16 GB - 512 GB SSD - Slim PC - Standard Black - Intel Chip - Windows 11 Pro - Intel DDR5 SDRAM - English (US) Keyboard - 180 W</t>
  </si>
  <si>
    <t>M1XXF</t>
  </si>
  <si>
    <t xml:space="preserve">Dell Pro QCS1250 Desktop Computer - Intel Core i5 </t>
  </si>
  <si>
    <t>Invoice - Devoted Guardians: Endpoint Advanced Threat Protection - EDR 24x7 Monitoring - Per Endpoint</t>
  </si>
  <si>
    <t xml:space="preserve">Invoice - Devoted Guardians: Exchange Online (Plan 1) - Annual Commitment, Monthly Billing - 1 User </t>
  </si>
  <si>
    <t>Invoice - Devoted Guardians: Lenovo ThinkCentre M75q Gen 2 Desktop Computer - AMD Ryzen 3 PRO 5350GE - 8 GB - 256 GB SSD - Tiny - Black - AMD PRO 500 Chip - Windows 11 Pro - AMD Radeon Graphics DDR4 SDRAM - English Keyboard - IEEE 802.11ac - 65 W</t>
  </si>
  <si>
    <t>11JN008BUS</t>
  </si>
  <si>
    <t>Lenovo ThinkCentre M75q Gen 2 Desktop Computer -</t>
  </si>
  <si>
    <t>Invoice - Devoted Guardians: Managed Cloud Network Device License - 1 Device</t>
  </si>
  <si>
    <t>Invoice - Devoted Guardians: Managed Detection and Response for Microsoft 365 24x7 Monitoring - Per User</t>
  </si>
  <si>
    <t>Invoice - Devoted Guardians: Managed Endpoint Services</t>
  </si>
  <si>
    <t>Invoice - Devoted Guardians: Managed Office 365 Backup - 1 User - 1 month</t>
  </si>
  <si>
    <t>Invoice - Devoted Guardians: Managed Security Awareness Training Program</t>
  </si>
  <si>
    <t>Invoice - Devoted Guardians: Managed Services-Site</t>
  </si>
  <si>
    <t>Invoice - Devoted Guardians: Managed Services-User</t>
  </si>
  <si>
    <t xml:space="preserve">Invoice - Devoted Guardians: Microsoft 365 Business Premium - Annual Commitment, Monthly Billing - 1 User </t>
  </si>
  <si>
    <t xml:space="preserve">Invoice - Devoted Guardians: Microsoft 365 Business Premium - Monthly Commitment, Monthly Billing - 1 User </t>
  </si>
  <si>
    <t>Invoice - Devoted Guardians: Microsoft Intune Provisioning Service per qty 1 system</t>
  </si>
  <si>
    <t xml:space="preserve">Invoice - Devoted Guardians: Power BI Pro - Annual Commitment, Monthly Billing - 1 User </t>
  </si>
  <si>
    <t>Invoice - Devoted Guardians: Remote Access Device</t>
  </si>
  <si>
    <t>Invoice - Devoted Guardians: Shipping</t>
  </si>
  <si>
    <t>Invoice - DiMare</t>
  </si>
  <si>
    <t>C00097</t>
  </si>
  <si>
    <t>Invoice - DiMare: 24x7 Gateway Security Monitoring</t>
  </si>
  <si>
    <t xml:space="preserve">Invoice - DiMare: AI Powered Email Filtering and Phishing Protection </t>
  </si>
  <si>
    <t xml:space="preserve">Invoice - DiMare: Dark Web Monitoring Service - 1 Domain </t>
  </si>
  <si>
    <t xml:space="preserve">Invoice - DiMare: Datapath Managed Office 365 Backup - 1 User - 1 month </t>
  </si>
  <si>
    <t>Invoice - DiMare: Endpoint Advanced Threat Protection - EDR 24x7 Monitoring - Per Endpoint</t>
  </si>
  <si>
    <t>Invoice - DiMare: Local Storage Per GB Pricing</t>
  </si>
  <si>
    <t>Invoice - DiMare: Managed Backup - Server</t>
  </si>
  <si>
    <t>Invoice - DiMare: Managed Backup Cloud Storage - Per GB</t>
  </si>
  <si>
    <t>Invoice - DiMare: Managed Security Awareness Training Program</t>
  </si>
  <si>
    <t>Invoice - DiMare: Managed Service - VOIP</t>
  </si>
  <si>
    <t>Managed Service - VOIP</t>
  </si>
  <si>
    <t>Invoice - DiMare: Managed Services-Endpoint</t>
  </si>
  <si>
    <t>Invoice - DiMare: Managed Services-Server</t>
  </si>
  <si>
    <t>Invoice - DiMare: Managed Services-Site</t>
  </si>
  <si>
    <t>Invoice - DiMare: Managed Services-User</t>
  </si>
  <si>
    <t>Invoice - DiMare: Managed UCC Security Certificate - For up to 5 domains</t>
  </si>
  <si>
    <t>UCCCert5</t>
  </si>
  <si>
    <t>Managed UCC Security Certificate - For up to 5 domains</t>
  </si>
  <si>
    <t xml:space="preserve">Invoice - DiMare: Microsoft 365 Business Premium - Annual Commitment, Monthly Billing - 1 User </t>
  </si>
  <si>
    <t xml:space="preserve">Invoice - DiMare: Microsoft 365 Business Premium - Monthly Commitment, Monthly Billing - 1 User </t>
  </si>
  <si>
    <t>Invoice - DiMare: Palo Alto Networks Firewall Service 440</t>
  </si>
  <si>
    <t>Invoice - DiMare: Private Cloud Server Instance - 16GB</t>
  </si>
  <si>
    <t>Cloud-Server-16GB</t>
  </si>
  <si>
    <t>Datapath Managed Instance Medium</t>
  </si>
  <si>
    <t>Invoice - DiMare: Remote Desktop Services Hosting, Per User (Min 10 Users) - Includes 50GB Pooled Data Storage Per user</t>
  </si>
  <si>
    <t>Invoice - DiMare: TS Print Unlimited - Perpetual - Best option for companies with no limitation to the number of users</t>
  </si>
  <si>
    <t>TSPrint unlimited</t>
  </si>
  <si>
    <t>TS Print Unlimited - Perpetual - Best option for c</t>
  </si>
  <si>
    <t xml:space="preserve">Invoice - Diversified Machining &amp; Fabrication: AI Powered Email Filtering and Phishing Protection </t>
  </si>
  <si>
    <t>C-10328</t>
  </si>
  <si>
    <t>Invoice - Diversified Machining &amp; Fabrication: Endpoint Advanced Threat Protection - EDR 24x7 Monitoring - Per Endpoint</t>
  </si>
  <si>
    <t>Invoice - Diversified Machining &amp; Fabrication: Managed Detection and Response for Microsoft 365 24x7 Monitoring - Per User</t>
  </si>
  <si>
    <t>Invoice - Diversified Machining &amp; Fabrication: Managed Endpoint Services</t>
  </si>
  <si>
    <t>Invoice - Diversified Machining &amp; Fabrication: Managed Office 365 Backup - 1 User - 1 month</t>
  </si>
  <si>
    <t>Invoice - Diversified Machining &amp; Fabrication: Managed Security Awareness Training Program</t>
  </si>
  <si>
    <t>Invoice - Diversified Machining &amp; Fabrication: Managed Services-Site</t>
  </si>
  <si>
    <t>Invoice - Diversified Machining &amp; Fabrication: Managed Services-User</t>
  </si>
  <si>
    <t xml:space="preserve">Invoice - Diversified Machining &amp; Fabrication: Microsoft 365 Business Basic - Monthly Commitment, Monthly Billing - 1 User </t>
  </si>
  <si>
    <t>C0LH18-0001-1M</t>
  </si>
  <si>
    <t>Microsoft 365 Business Basic Monthly</t>
  </si>
  <si>
    <t xml:space="preserve">Invoice - Diversified Machining &amp; Fabrication: Microsoft 365 Business Premium - Monthly Commitment, Monthly Billing - 1 User </t>
  </si>
  <si>
    <t xml:space="preserve">Invoice - Diversified Machining &amp; Fabrication: Microsoft Defender - Office 365 Plan 2 Monthly Commit </t>
  </si>
  <si>
    <t>C0LHXH-0001-1M</t>
  </si>
  <si>
    <t>Microsoft Defender - Office 365 Plan 2 Monthly</t>
  </si>
  <si>
    <t>Invoice - Diversified Machining &amp; Fabrication: Palo Alto Networks Firewall Service 440</t>
  </si>
  <si>
    <t>Invoice - Duarte Nursery: Endpoint Advanced Threat Protection - EDR 24x7 Monitoring - Per Endpoint</t>
  </si>
  <si>
    <t>C00099</t>
  </si>
  <si>
    <t xml:space="preserve">Invoice - Duarte Nursery: Exchange Online (Plan 2) - Annual Commitment, Monthly Billing - 1 User </t>
  </si>
  <si>
    <t xml:space="preserve">Invoice - Duarte Nursery: Managed Backup - 1 Endpoint </t>
  </si>
  <si>
    <t>Invoice - Duarte Nursery: Managed Service</t>
  </si>
  <si>
    <t>Invoice - Duarte Nursery: Managed Single Domain Security Certificate</t>
  </si>
  <si>
    <t xml:space="preserve">Invoice - Duarte Nursery: Microsoft 365 Business Basic - Annual Commitment, Monthly Billing - 1 User </t>
  </si>
  <si>
    <t xml:space="preserve">Invoice - Duarte Nursery: Microsoft 365 Business Standard - Annual Commitment, Monthly Billing - 1 User </t>
  </si>
  <si>
    <t>Invoice - Duarte Nursery: Palo Alto Networks Firewall Service 440</t>
  </si>
  <si>
    <t>Invoice - Duarte Nursery: Premium E-Mail Filtering</t>
  </si>
  <si>
    <t xml:space="preserve">Invoice - Duarte Nursery: Project Plan 3 - Annual Commitment, Monthly Billing - 1 User </t>
  </si>
  <si>
    <t>Invoice - Duarte Nursery: VC Guard - E-Mail Encryption Add-on to CPS</t>
  </si>
  <si>
    <t>Email Encript-Sec</t>
  </si>
  <si>
    <t>Email Encription Add On</t>
  </si>
  <si>
    <t>Invoice - Dust Bowl Brewing Company: Endpoint Advanced Threat Protection - EDR 24x7 Monitoring - Per Endpoint</t>
  </si>
  <si>
    <t>C00100</t>
  </si>
  <si>
    <t xml:space="preserve">Invoice - Dust Bowl Brewing Company: Exchange Online (Plan 1) - Annual Commitment, Monthly Billing - 1 User </t>
  </si>
  <si>
    <t>Invoice - Dust Bowl Brewing Company: Managed Office 365 Backup - 1 User - 1 month</t>
  </si>
  <si>
    <t>Invoice - Dust Bowl Brewing Company: Managed Service</t>
  </si>
  <si>
    <t xml:space="preserve">Invoice - Dust Bowl Brewing Company: Microsoft 365 Business Premium - Annual Commitment, Monthly Billing - 1 User </t>
  </si>
  <si>
    <t>Invoice - Dust Bowl Brewing Company: Palo Alto Networks Firewall Service 440</t>
  </si>
  <si>
    <t>180004OH</t>
  </si>
  <si>
    <t>Invoice - East Muskingum School District: Managed Backup - Server</t>
  </si>
  <si>
    <t>C-10186</t>
  </si>
  <si>
    <t>Invoice - East Muskingum School District: Managed Backup - Virtual Server</t>
  </si>
  <si>
    <t>Invoice - East Muskingum School District: Managed Backup Cloud Storage - Per GB</t>
  </si>
  <si>
    <t>DPMB-ACR-Storage-DNE</t>
  </si>
  <si>
    <t xml:space="preserve">Managed Backup Cloud Storage - Per GB </t>
  </si>
  <si>
    <t>179983OH</t>
  </si>
  <si>
    <t>Invoice - East Muskingum School District: Managed Services-Server</t>
  </si>
  <si>
    <t>Invoice - Eastern Sierra USD: Endpoint Advanced Threat Protection - EDR 24x7 Monitoring - Per Endpoint</t>
  </si>
  <si>
    <t>C-10058</t>
  </si>
  <si>
    <t>Invoice - Eastern Sierra USD: Managed Service</t>
  </si>
  <si>
    <t>Invoice - Eastern Sierra USD: NCE Office 365 A3 (Education Faculty Pricing)- Monthly Commit</t>
  </si>
  <si>
    <t>CFQ7TTC0LHPP-000H</t>
  </si>
  <si>
    <t>NCE Office 365 A3 (Education Faculty Pricing)- Monthly Commi</t>
  </si>
  <si>
    <t>Invoice - Eastern Sierra USD: Proofpoint Essentials- Beginner - Inbound and Outbound Email Filtering</t>
  </si>
  <si>
    <t>PP-ESS-MBEG-A</t>
  </si>
  <si>
    <t>Proofpoint Essentials-Beginner</t>
  </si>
  <si>
    <t xml:space="preserve">Invoice - ECS: AI Powered Email Filtering and Phishing Protection </t>
  </si>
  <si>
    <t>C-10421</t>
  </si>
  <si>
    <t xml:space="preserve">Invoice - ECS: Datapath Managed Office 365 Backup - 1 User - 1 month </t>
  </si>
  <si>
    <t>Invoice - ECS: Endpoint Advanced Threat Protection - EDR 24x7 Monitoring - Per Endpoint</t>
  </si>
  <si>
    <t>Invoice - ECS: Managed Detection and Response for Microsoft 365 24x7 Monitoring - Per User</t>
  </si>
  <si>
    <t>Invoice - ECS: Managed Endpoint Services</t>
  </si>
  <si>
    <t>Invoice - ECS: Managed Security Awareness Training Program</t>
  </si>
  <si>
    <t>Invoice - ECS: Managed Services-User</t>
  </si>
  <si>
    <t>Invoice - E-Filliate: Cortex XDR Prevent - Includes 30 Days Of Alerts Retention and Standard Success</t>
  </si>
  <si>
    <t>PAN-XDR-PRVT</t>
  </si>
  <si>
    <t>E-Filliate</t>
  </si>
  <si>
    <t>Cortex XDR Prevent - Includes 30 Days Of Alerts Retention a</t>
  </si>
  <si>
    <t>C-10281</t>
  </si>
  <si>
    <t>Invoice - Empire Union School District: Endpoint Advanced Threat Protection - EDR 24x7 Monitoring - Per Endpoint</t>
  </si>
  <si>
    <t>C00105</t>
  </si>
  <si>
    <t>Invoice - Empire Union School District: Managed Backup - Server</t>
  </si>
  <si>
    <t>Invoice - Empire Union School District: Managed Backup Cloud Storage - Per GB</t>
  </si>
  <si>
    <t>Invoice - Empire Union School District: Managed Endpoint Services</t>
  </si>
  <si>
    <t>Invoice - Empire Union School District: Managed Services-Server</t>
  </si>
  <si>
    <t>Invoice - Empire Union School District: Managed Services-Site</t>
  </si>
  <si>
    <t>Invoice - Empire Union School District: Managed Single Domain Security Certificate</t>
  </si>
  <si>
    <t>Invoice - Empire Union School District: Streamline IT Help Desk Management System</t>
  </si>
  <si>
    <t>Streamline IT</t>
  </si>
  <si>
    <t>179996OH</t>
  </si>
  <si>
    <t>Invoice - Energility LLC: Endpoint Advanced Threat Protection - EDR 24x7 Monitoring - Per Endpoint</t>
  </si>
  <si>
    <t>C-10067</t>
  </si>
  <si>
    <t>Invoice - Energility LLC: Server &amp; Network Support</t>
  </si>
  <si>
    <t>MSC_SNS</t>
  </si>
  <si>
    <t>Server &amp; Network Support</t>
  </si>
  <si>
    <t>Invoice - Energility LLC: Staff Support</t>
  </si>
  <si>
    <t>180086OH</t>
  </si>
  <si>
    <t>Invoice - Explorers Academy of Science and Tech</t>
  </si>
  <si>
    <t>C-10149</t>
  </si>
  <si>
    <t>Invoice - Explorers Academy of Science and Tech: Chrome OS Mgmt Console Lic, EDU</t>
  </si>
  <si>
    <t>179993OH</t>
  </si>
  <si>
    <t>Invoice - Explorers Academy of Science and Tech: Managed VOIP</t>
  </si>
  <si>
    <t>Invoice - Explorers Academy of Science and Tech: TRUSTED PARTNER RENEWED ACER CHROMEBOOK 311 C721-25AS AMD A4-9120C 4GB 32GB SSD WI-FI BT WEBCAM AMD RADEON R4 GRAPHICS 11.6" IPS HD CHROME 2.31 LBS BLACK 90 DAYS DISTRIBUTOR WARRANTY refurb-recert</t>
  </si>
  <si>
    <t>NX.HBNAA.001</t>
  </si>
  <si>
    <t>TRUSTED PARTNER RENEWED ACER CHROMEBOOK 311 C721-2</t>
  </si>
  <si>
    <t>Invoice - Fabricated Extrusion Company: 24x7 Gateway Security Monitoring</t>
  </si>
  <si>
    <t>C00109</t>
  </si>
  <si>
    <t xml:space="preserve">Invoice - Fabricated Extrusion Company: AI Powered Email Filtering and Phishing Protection </t>
  </si>
  <si>
    <t xml:space="preserve">Invoice - Fabricated Extrusion Company: Dark Web Monitoring Service - 1 Domain </t>
  </si>
  <si>
    <t>Invoice - Fabricated Extrusion Company: Endpoint Advanced Threat Protection - EDR 24x7 Monitoring - Per Endpoint</t>
  </si>
  <si>
    <t>Invoice - Fabricated Extrusion Company: Managed Backup - Server</t>
  </si>
  <si>
    <t>Invoice - Fabricated Extrusion Company: Managed Endpoint Services</t>
  </si>
  <si>
    <t>Invoice - Fabricated Extrusion Company: Managed Security Awareness Training Program</t>
  </si>
  <si>
    <t>Invoice - Fabricated Extrusion Company: Managed Services-Server</t>
  </si>
  <si>
    <t>Invoice - Fabricated Extrusion Company: Managed Services-Site</t>
  </si>
  <si>
    <t>Invoice - Fabricated Extrusion Company: Managed Single Domain Security Certificate</t>
  </si>
  <si>
    <t xml:space="preserve">Invoice - Fabricated Extrusion Company: Microsoft 365 Business Premium - Annual Commitment, Monthly Billing - 1 User </t>
  </si>
  <si>
    <t>Invoice - Fabricated Extrusion Company: Palo Alto Networks Firewall Service 440</t>
  </si>
  <si>
    <t>Invoice - Fabricated Extrusion Company: Private Cloud Server Instance - 32GB</t>
  </si>
  <si>
    <t>Invoice - Fabricated Extrusion Company: Private Cloud Server Instance - 8GB</t>
  </si>
  <si>
    <t>Invoice - Field Van, Inc: Endpoint Advanced Threat Protection - EDR 24x7 Monitoring - Per Endpoint</t>
  </si>
  <si>
    <t>C00245</t>
  </si>
  <si>
    <t>Invoice - Field Van, Inc: Managed Service</t>
  </si>
  <si>
    <t>Invoice - Fiscalini Farmstead: 24x7 Gateway Security Monitoring</t>
  </si>
  <si>
    <t>C-10173</t>
  </si>
  <si>
    <t xml:space="preserve">Invoice - Fiscalini Farmstead: AI Powered Email Filtering and Phishing Protection </t>
  </si>
  <si>
    <t xml:space="preserve">Invoice - Fiscalini Farmstead: Dark Web Monitoring Service - 1 Domain </t>
  </si>
  <si>
    <t>Invoice - Fiscalini Farmstead: Endpoint Advanced Threat Protection - EDR 24x7 Monitoring - Per Endpoint</t>
  </si>
  <si>
    <t xml:space="preserve">Invoice - Fiscalini Farmstead: Exchange Online (Plan 2) - Annual Commitment, Monthly Billing - 1 User </t>
  </si>
  <si>
    <t>Invoice - Fiscalini Farmstead: Managed Office 365 Backup - 1 User - 1 month</t>
  </si>
  <si>
    <t>Invoice - Fiscalini Farmstead: Managed Security Awareness Training Program</t>
  </si>
  <si>
    <t>Invoice - Fiscalini Farmstead: Managed Services-Endpoint</t>
  </si>
  <si>
    <t xml:space="preserve">Invoice - Fiscalini Farmstead: Microsoft 365 Business Premium - Annual Commitment, Monthly Billing - 1 User </t>
  </si>
  <si>
    <t>Invoice - Fiscalini Farmstead: Proofpoint Essentials- Beginner - Inbound and Outbound Email Filtering</t>
  </si>
  <si>
    <t>180265OH</t>
  </si>
  <si>
    <t>Invoice - Focus Learning Academy North: Chrome OS Mgmt Console Lic, EDU</t>
  </si>
  <si>
    <t>C-10068</t>
  </si>
  <si>
    <t>179959OH</t>
  </si>
  <si>
    <t>Invoice - Focus Learning Academy North: Classroom Support</t>
  </si>
  <si>
    <t>Invoice - Focus Learning Academy North: Cloud Managed Printing</t>
  </si>
  <si>
    <t>Invoice - Focus Learning Academy North: Door Access Control</t>
  </si>
  <si>
    <t>Invoice - Focus Learning Academy North: Endpoint Advanced Threat Protection - EDR 24x7 Monitoring - Per Endpoint</t>
  </si>
  <si>
    <t>Invoice - Focus Learning Academy North: Google Workspace Management</t>
  </si>
  <si>
    <t>T-Managed Services-Google</t>
  </si>
  <si>
    <t>Google Workspace Management</t>
  </si>
  <si>
    <t>Invoice - Focus Learning Academy North: Managed Backup - Server</t>
  </si>
  <si>
    <t>Invoice - Focus Learning Academy North: Managed Backup Cloud Storage - Per GB</t>
  </si>
  <si>
    <t>Invoice - Focus Learning Academy North: Managed Endpoint Services</t>
  </si>
  <si>
    <t>Invoice - Focus Learning Academy North: Managed Security System</t>
  </si>
  <si>
    <t>Invoice - Focus Learning Academy North: Managed Services- Staff Tech Support</t>
  </si>
  <si>
    <t>T-Managed Services-Staff</t>
  </si>
  <si>
    <t>Managed Services-Staff Support</t>
  </si>
  <si>
    <t>Invoice - Focus Learning Academy North: Managed Services-Server</t>
  </si>
  <si>
    <t>Invoice - Focus Learning Academy North: Managed Services-Site</t>
  </si>
  <si>
    <t>Invoice - Focus Learning Academy North: Managed VOIP</t>
  </si>
  <si>
    <t>180566OH</t>
  </si>
  <si>
    <t>Invoice - Focus Learning Academy North: Public Sector Complete Firewall License Unlimited (annual)</t>
  </si>
  <si>
    <t>181162OH</t>
  </si>
  <si>
    <t>Invoice - Focus Learning Academy North: Untangle NG Firewall Public Sector Complete 1000 User License for 1yr</t>
  </si>
  <si>
    <t>NG Firewall PSC1000</t>
  </si>
  <si>
    <t>Untangle NG Firewall Public Sector Complete 1000 U</t>
  </si>
  <si>
    <t>179952OH</t>
  </si>
  <si>
    <t>Invoice - Focus Learning Academy of Central Col: E-Rate MIBS Support for E-Rate Eligible Equipment</t>
  </si>
  <si>
    <t>C-10069</t>
  </si>
  <si>
    <t>Invoice - Formulation Technology, Inc.: 24x7 Gateway Security Monitoring</t>
  </si>
  <si>
    <t>C00114</t>
  </si>
  <si>
    <t xml:space="preserve">Invoice - Formulation Technology, Inc.: AI Powered Email Filtering and Phishing Protection </t>
  </si>
  <si>
    <t xml:space="preserve">Invoice - Formulation Technology, Inc.: Dark Web Monitoring Service - 1 Domain </t>
  </si>
  <si>
    <t>Invoice - Formulation Technology, Inc.: Datapath Managed Backup - Offsite Storage - 1 TB - 1 Month</t>
  </si>
  <si>
    <t>Invoice - Formulation Technology, Inc.: Endpoint Advanced Threat Protection - EDR 24x7 Monitoring - Per Endpoint</t>
  </si>
  <si>
    <t>Invoice - Formulation Technology, Inc.: Local Storage Per GB Pricing</t>
  </si>
  <si>
    <t>Invoice - Formulation Technology, Inc.: Managed Backup - Server</t>
  </si>
  <si>
    <t>Invoice - Formulation Technology, Inc.: Managed Backup Cloud Storage - Per GB</t>
  </si>
  <si>
    <t>Invoice - Formulation Technology, Inc.: Managed Endpoint Services</t>
  </si>
  <si>
    <t>Invoice - Formulation Technology, Inc.: Managed Office 365 Backup - 1 User - 1 month</t>
  </si>
  <si>
    <t>Invoice - Formulation Technology, Inc.: Managed Security Awareness Training Program</t>
  </si>
  <si>
    <t>Invoice - Formulation Technology, Inc.: Managed Services-Server</t>
  </si>
  <si>
    <t>Invoice - Formulation Technology, Inc.: Managed Services-Site</t>
  </si>
  <si>
    <t>Invoice - Formulation Technology, Inc.: Managed Services-User</t>
  </si>
  <si>
    <t>Invoice - Formulation Technology, Inc.: Managed Single Domain Security Certificate</t>
  </si>
  <si>
    <t xml:space="preserve">Invoice - Formulation Technology, Inc.: Microsoft 365 Business Standard - Annual Commitment, Monthly Billing - 1 User </t>
  </si>
  <si>
    <t>Invoice - Formulation Technology, Inc.: Network Management License - 1 Device</t>
  </si>
  <si>
    <t>Invoice - Fortune-Ratliff General Contractors, Inc.</t>
  </si>
  <si>
    <t>C00115</t>
  </si>
  <si>
    <t xml:space="preserve">Invoice - Fortune-Ratliff General Contractors, Inc.: AI Powered Email Filtering and Phishing Protection </t>
  </si>
  <si>
    <t>Invoice - Fortune-Ratliff General Contractors, Inc.: Duo MFA - 2 Factor Authentication - 1 User - 1 Month</t>
  </si>
  <si>
    <t>Invoice - Fortune-Ratliff General Contractors, Inc.: Endpoint Advanced Threat Protection - EDR 24x7 Monitoring - Per Endpoint</t>
  </si>
  <si>
    <t>Invoice - Fortune-Ratliff General Contractors, Inc.: Entra ID Premium Premium P1 - Annual Commitment, Monthly Billing - 1 User</t>
  </si>
  <si>
    <t xml:space="preserve">Invoice - Fortune-Ratliff General Contractors, Inc.: Exchange Online (Plan 1) - Annual Commitment, Monthly Billing - 1 User </t>
  </si>
  <si>
    <t xml:space="preserve">Invoice - Fortune-Ratliff General Contractors, Inc.: Exchange Online (Plan 2) - Annual Commitment, Monthly Billing - 1 User </t>
  </si>
  <si>
    <t>Invoice - Fortune-Ratliff General Contractors, Inc.: Managed Security Awareness Training Program</t>
  </si>
  <si>
    <t>Invoice - Fortune-Ratliff General Contractors, Inc.: Managed Service</t>
  </si>
  <si>
    <t xml:space="preserve">Invoice - Fortune-Ratliff General Contractors, Inc.: Microsoft 365 Business Standard - Annual Commitment, Monthly Billing - 1 User </t>
  </si>
  <si>
    <t>Invoice - Fortune-Ratliff General Contractors, Inc.: Palo Alto Networks Firewall Service 440</t>
  </si>
  <si>
    <t>Invoice - Fortune-Ratliff General Contractors, Inc.: Private Cloud Server Instance - 8GB</t>
  </si>
  <si>
    <t xml:space="preserve">Invoice - Fortune-Ratliff General Contractors, Inc.: Project Plan 3 - Annual Commitment, Monthly Billing - 1 User </t>
  </si>
  <si>
    <t>Invoice - Fortune-Ratliff General Contractors, Inc.: RUCKUS ICX 8100-24P Ethernet Switch - 24 Ports - Gigabit Ethernet, 10 Gigabit Ethernet - 10/100/1000Base-T, 1000Base-X, 10GBase-X - 2 Layer Supported - 2 SFP Slots - 370 W PoE Budget - Twisted Pair, Optical Fiber - PoE Ports</t>
  </si>
  <si>
    <t>ICX8100-24P</t>
  </si>
  <si>
    <t>RUCKUS ICX 8100-24P Ethernet Switch</t>
  </si>
  <si>
    <t>Invoice - Fortune-Ratliff General Contractors, Inc.: Ruckus POWER CORD, USA, NEMA5-15/C13, 13A, 125V</t>
  </si>
  <si>
    <t>Invoice - Fortune-Ratliff General Contractors, Inc.: RUCKUS WatchDog Support ICX8100-SGD 10YR NDP</t>
  </si>
  <si>
    <t>801-8100D-N-10</t>
  </si>
  <si>
    <t>WD SPT-8100-SGD 10YR NDP</t>
  </si>
  <si>
    <t>180091OH</t>
  </si>
  <si>
    <t>Invoice - Franklinton High School</t>
  </si>
  <si>
    <t>Franklinton High School</t>
  </si>
  <si>
    <t>C-10070</t>
  </si>
  <si>
    <t>180203OH</t>
  </si>
  <si>
    <t>Invoice - Franklinton High School: Lenovo Yoga 7i 2-in-1 Business Laptop (16" FHD+ Touchscreen, Intel Ultra 7 155U (Beat i7-1355U), 16GB DDR5 RAM, 1TB SSD) Backlit, Fingerprint, FHD IR Webcam, Thunderbolt 4, Win 11 Pro</t>
  </si>
  <si>
    <t>Yoga 7i 16</t>
  </si>
  <si>
    <t>Lenovo Yoga 7i 2-in-1 Business Laptop (16" FHD+ To</t>
  </si>
  <si>
    <t>180174OH</t>
  </si>
  <si>
    <t>Invoice - Franklinton High School: Shipping</t>
  </si>
  <si>
    <t>Invoice - Free Wheelchair Mission: Endpoint Advanced Threat Protection - EDR 24x7 Monitoring - Per Endpoint</t>
  </si>
  <si>
    <t xml:space="preserve">Invoice - Free Wheelchair Mission: Exchange Online (Plan 2) - Annual Commitment, Monthly Billing - 1 User </t>
  </si>
  <si>
    <t>Invoice - Free Wheelchair Mission: M365 Business Premium-NP</t>
  </si>
  <si>
    <t>8E19F7D3334E</t>
  </si>
  <si>
    <t>M365 Business Premium-NP</t>
  </si>
  <si>
    <t>Invoice - Free Wheelchair Mission: Managed Office 365 Backup - 1 User - 1 month</t>
  </si>
  <si>
    <t>Invoice - Free Wheelchair Mission: Managed Security Awareness Training Program</t>
  </si>
  <si>
    <t xml:space="preserve">Invoice - Free Wheelchair Mission: Managed Service - VOIP Only </t>
  </si>
  <si>
    <t>MNG_SVS - VOIP Only</t>
  </si>
  <si>
    <t>Managed Service - VOIP Only</t>
  </si>
  <si>
    <t>Invoice - Free Wheelchair Mission: Managed Services-Endpoint</t>
  </si>
  <si>
    <t>Invoice - Free Wheelchair Mission: Managed Services-Server</t>
  </si>
  <si>
    <t>Invoice - Free Wheelchair Mission: Managed Single Domain Security Certificate</t>
  </si>
  <si>
    <t xml:space="preserve">Invoice - Free Wheelchair Mission: Managed Wireless Access Point </t>
  </si>
  <si>
    <t>Invoice - Free Wheelchair Mission: Microsoft 365 Business Premium - Nonprofit Staff Pricing</t>
  </si>
  <si>
    <t>MST-8E19F7D3334E</t>
  </si>
  <si>
    <t>Microsoft 365 Business Premium (Nonprofit Staff Pricing)</t>
  </si>
  <si>
    <t>Invoice - Free Wheelchair Mission: NCE Microsoft 365 Copilot (Non-Profit Pricing) Annual Paid Monthly</t>
  </si>
  <si>
    <t>CFQ7TTC0MM8R-000T</t>
  </si>
  <si>
    <t>NCE Microsoft 365 Copilot (Non-Profit Pricing) Annual Paid M</t>
  </si>
  <si>
    <t>Invoice - Free Wheelchair Mission: Office 365 Extra File Storage (Nonprofit Staff Pricing) - Per GB</t>
  </si>
  <si>
    <t>CSP-ELIT-ff567f4c6780</t>
  </si>
  <si>
    <t>Office 365 Extra File Storage (Nonprofit Staff Pri</t>
  </si>
  <si>
    <t>MST-FF567F4C6780</t>
  </si>
  <si>
    <t>Office 365 Extra File Storage (Nonprofit Staff Pricing)</t>
  </si>
  <si>
    <t>Invoice - Free Wheelchair Mission: Palo Alto Networks Firewall Service 440</t>
  </si>
  <si>
    <t>Invoice - Free Wheelchair Mission: Private Cloud Server Instance - 8GB</t>
  </si>
  <si>
    <t>Invoice - Gill Ranch Storage, LLC: 24x7 Gateway Security Monitoring</t>
  </si>
  <si>
    <t>C00119</t>
  </si>
  <si>
    <t xml:space="preserve">Invoice - Gill Ranch Storage, LLC: AI Powered Email Filtering and Phishing Protection </t>
  </si>
  <si>
    <t xml:space="preserve">Invoice - Gill Ranch Storage, LLC: Dark Web Monitoring Service - 1 Domain </t>
  </si>
  <si>
    <t>Invoice - Gill Ranch Storage, LLC: Duo MFA - 2 Factor Authentication - 1 User - 1 Month</t>
  </si>
  <si>
    <t>Invoice - Gill Ranch Storage, LLC: Endpoint Advanced Threat Protection - EDR 24x7 Monitoring - Per Endpoint</t>
  </si>
  <si>
    <t>Invoice - Gill Ranch Storage, LLC: Managed Backup - Virtual Server</t>
  </si>
  <si>
    <t>Invoice - Gill Ranch Storage, LLC: Managed Backup Cloud Storage - Per GB</t>
  </si>
  <si>
    <t>Invoice - Gill Ranch Storage, LLC: Managed Security Awareness Training Program</t>
  </si>
  <si>
    <t>Invoice - Gill Ranch Storage, LLC: Managed Services-Site</t>
  </si>
  <si>
    <t>Invoice - Gill Ranch Storage, LLC: Quickpass User Management, AD Sync &amp; Password Reset</t>
  </si>
  <si>
    <t>Quickpass</t>
  </si>
  <si>
    <t>Quickpass User Management, AD Sync &amp; Password Reset</t>
  </si>
  <si>
    <t>179970OHB</t>
  </si>
  <si>
    <t>Invoice - Global Ambassadors Language Academy: # of Carts to maintain with wiring management.</t>
  </si>
  <si>
    <t>MSCS-Cart Wiring Management</t>
  </si>
  <si>
    <t># of Carts to maintain with wiring management.</t>
  </si>
  <si>
    <t>C-10072</t>
  </si>
  <si>
    <t xml:space="preserve">Invoice - Global Ambassadors Language Academy: # of Chromebook devices under Google Management. </t>
  </si>
  <si>
    <t>MSCS-Chromebook Management</t>
  </si>
  <si>
    <t xml:space="preserve"># of Chromebook devices under Google Management. </t>
  </si>
  <si>
    <t>Invoice - Global Ambassadors Language Academy: # of Document Cameras</t>
  </si>
  <si>
    <t>MSCS-Document Camera</t>
  </si>
  <si>
    <t># of Document Cameras</t>
  </si>
  <si>
    <t>Invoice - Global Ambassadors Language Academy: # of Multi-Function Copiers</t>
  </si>
  <si>
    <t>MSCS-MFC Copy Machine</t>
  </si>
  <si>
    <t># of Multi-Function Copiers managed by 3rd party v</t>
  </si>
  <si>
    <t>Invoice - Global Ambassadors Language Academy: # of Office Printers, Personal Printers, Inkjet Printers.</t>
  </si>
  <si>
    <t>MSCS-Office Printers</t>
  </si>
  <si>
    <t># of Office Printers, Personal Printers, Inkjet Pr</t>
  </si>
  <si>
    <t>Invoice - Global Ambassadors Language Academy: 3CX &amp; Yealink Phone Support (Number of Phones)</t>
  </si>
  <si>
    <t>DP_VOIPSL</t>
  </si>
  <si>
    <t>Invoice - Global Ambassadors Language Academy: Admin Staff requiring Onsite and Remote Support</t>
  </si>
  <si>
    <t>MSCS-Employees Onsite Support</t>
  </si>
  <si>
    <t># of Employees at location Requiring Support which</t>
  </si>
  <si>
    <t xml:space="preserve">Invoice - Global Ambassadors Language Academy: AI Powered Email Filtering and Phishing Protection </t>
  </si>
  <si>
    <t>Invoice - Global Ambassadors Language Academy: Basic AD/DNS/DHCP Windows Server Patching and Support - Physical Box</t>
  </si>
  <si>
    <t>180856OH</t>
  </si>
  <si>
    <t>Invoice - Global Ambassadors Language Academy: Blocksi, 1 Year Admin/Teacher License (Your are recieving a .54 per license credit due to 2 month early renewal)</t>
  </si>
  <si>
    <t>Blocksi - Contnt/Teach</t>
  </si>
  <si>
    <t>Blocksi, 1 Year Admin Teacher License</t>
  </si>
  <si>
    <t>Invoice - Global Ambassadors Language Academy: Blocksi, 1 Year Admin/Teacher/Parent License</t>
  </si>
  <si>
    <t>Blocksi</t>
  </si>
  <si>
    <t>Blocksi, 1 Year Admin/Teacher/Parent License</t>
  </si>
  <si>
    <t>180534OH</t>
  </si>
  <si>
    <t>Invoice - Global Ambassadors Language Academy: Chromebook Repairs</t>
  </si>
  <si>
    <t>180814OH</t>
  </si>
  <si>
    <t>Invoice - Global Ambassadors Language Academy: Classroom Interactive TV Support</t>
  </si>
  <si>
    <t>MSCS-Interactive TV</t>
  </si>
  <si>
    <t># of interactive TV under management</t>
  </si>
  <si>
    <t>Invoice - Global Ambassadors Language Academy: Classroom Projector Support</t>
  </si>
  <si>
    <t>MSCS-Projector</t>
  </si>
  <si>
    <t># of Projectors to support</t>
  </si>
  <si>
    <t>Invoice - Global Ambassadors Language Academy: Classroom Smartboard Support</t>
  </si>
  <si>
    <t>MSCS-Interactive Boards</t>
  </si>
  <si>
    <t># of Interactive Boards, Smartboards, Starboards..</t>
  </si>
  <si>
    <t>Invoice - Global Ambassadors Language Academy: DP Cyber Protect Servers Cloud &amp; Local Backup</t>
  </si>
  <si>
    <t>Invoice - Global Ambassadors Language Academy: DP Cyber Protect Virtual Machines Cloud &amp; Local Backup</t>
  </si>
  <si>
    <t>MTS Cyber Protect Virtual</t>
  </si>
  <si>
    <t>Invoice - Global Ambassadors Language Academy: DP Cyber Protect Workstations Cloud &amp; Local Backup</t>
  </si>
  <si>
    <t>MTS Cyber Protect Work</t>
  </si>
  <si>
    <t>Invoice - Global Ambassadors Language Academy: DVR Server &amp; DW Software Support</t>
  </si>
  <si>
    <t>MSCS-DVR Server Recording Mana</t>
  </si>
  <si>
    <t>Maintain Server and DVR Software, including Window</t>
  </si>
  <si>
    <t>Invoice - Global Ambassadors Language Academy: Endpoint Advanced Threat Protection - EDR 24x7 Monitoring - Per Endpoint</t>
  </si>
  <si>
    <t>179940OH</t>
  </si>
  <si>
    <t>Invoice - Global Ambassadors Language Academy: E-Rate MIBS Support for E-Rate Eligible Equipment</t>
  </si>
  <si>
    <t>Invoice - Global Ambassadors Language Academy: ISP Monitoring and Support</t>
  </si>
  <si>
    <t>MSCS-ISP Support With ITC</t>
  </si>
  <si>
    <t>If the client is using an ITC for Internet Service</t>
  </si>
  <si>
    <t>Invoice - Global Ambassadors Language Academy: Manage Existing Paging System</t>
  </si>
  <si>
    <t>Paging_Mgmt</t>
  </si>
  <si>
    <t>Manage Paging System as School</t>
  </si>
  <si>
    <t>Invoice - Global Ambassadors Language Academy: Managed Backup Cloud Storage - Per GB</t>
  </si>
  <si>
    <t>180254OH</t>
  </si>
  <si>
    <t>Invoice - Global Ambassadors Language Academy: Mount for T-31</t>
  </si>
  <si>
    <t>WMB-T31G-WB</t>
  </si>
  <si>
    <t>Mount for T-31</t>
  </si>
  <si>
    <t>Invoice - Global Ambassadors Language Academy: Physical Virtual Server (VMWare or Hyper V Server)(Non-Primary Domain Server)</t>
  </si>
  <si>
    <t>MSCS-HyperV/VMWare Physical Se</t>
  </si>
  <si>
    <t>Invoice - Global Ambassadors Language Academy: Shipping</t>
  </si>
  <si>
    <t>Invoice - Graceada Partners</t>
  </si>
  <si>
    <t>C-10253</t>
  </si>
  <si>
    <t>Invoice - Graceada Partners: 24x7 Gateway Security Monitoring</t>
  </si>
  <si>
    <t xml:space="preserve">Invoice - Graceada Partners: AI Powered Email Filtering and Phishing Protection </t>
  </si>
  <si>
    <t>Invoice - Graceada Partners: Bitwarden Password Management - Enterprise</t>
  </si>
  <si>
    <t>DPM-BITW-ENT</t>
  </si>
  <si>
    <t>Bitwarden Password Management - Enterprise</t>
  </si>
  <si>
    <t xml:space="preserve">Invoice - Graceada Partners: Datapath Managed Office 365 Backup - 1 User - 1 month </t>
  </si>
  <si>
    <t>Invoice - Graceada Partners: Duo MFA - 2 Factor Authentication - 1 User - 1 Month</t>
  </si>
  <si>
    <t>Invoice - Graceada Partners: Endpoint Advanced Threat Protection - EDR 24x7 Monitoring - Per Endpoint</t>
  </si>
  <si>
    <t xml:space="preserve">Invoice - Graceada Partners: Exchange Online (Plan 1) - Monthly Commitment, Monthly Billing - 1 User </t>
  </si>
  <si>
    <t>C0LH16-0001-1M</t>
  </si>
  <si>
    <t>Exchange Online Plan 1 Monthly Commit</t>
  </si>
  <si>
    <t xml:space="preserve">Invoice - Graceada Partners: Exchange Online (Plan 2) - Monthly Commitment, Monthly Billing - 1 User </t>
  </si>
  <si>
    <t>C0LH1P-0001-1M</t>
  </si>
  <si>
    <t>Exchange Online Plan 2 Monthly Commit</t>
  </si>
  <si>
    <t>Invoice - Graceada Partners: Low Voltage Labor</t>
  </si>
  <si>
    <t>Invoice - Graceada Partners: Managed AP 440</t>
  </si>
  <si>
    <t>Managed AP 440</t>
  </si>
  <si>
    <t>Invoice - Graceada Partners: Managed AP 840</t>
  </si>
  <si>
    <t>Managed AP 840</t>
  </si>
  <si>
    <t>Invoice - Graceada Partners: Managed Endpoint Services</t>
  </si>
  <si>
    <t>Invoice - Graceada Partners: Managed Office 365 Backup - 1 User - 1 month</t>
  </si>
  <si>
    <t>Invoice - Graceada Partners: Managed Security Awareness Training Program</t>
  </si>
  <si>
    <t>Invoice - Graceada Partners: Managed Services-Site</t>
  </si>
  <si>
    <t>Invoice - Graceada Partners: Managed Services-User</t>
  </si>
  <si>
    <t>Invoice - Graceada Partners: Managed Switch E48</t>
  </si>
  <si>
    <t>Managed Switch E48</t>
  </si>
  <si>
    <t>Invoice - Graceada Partners: Managed Switch E8</t>
  </si>
  <si>
    <t>Managed Switch E8</t>
  </si>
  <si>
    <t xml:space="preserve">Invoice - Graceada Partners: Microsoft 365 Business Premium - Annual Commitment, Monthly Billing - 1 User </t>
  </si>
  <si>
    <t xml:space="preserve">Invoice - Graceada Partners: Microsoft 365 Business Premium - Monthly Commitment, Monthly Billing - 1 User </t>
  </si>
  <si>
    <t>180050CR</t>
  </si>
  <si>
    <t>Invoice - Graceada Partners: Microsoft Copilot for Microsoft 365</t>
  </si>
  <si>
    <t>Invoice - Graceada Partners: Palo Alto Networks Firewall Service 440</t>
  </si>
  <si>
    <t>Invoice - Graceada Partners: Structured Cabling Materials</t>
  </si>
  <si>
    <t>Invoice - Graceada Partners: YubiKey 5 NFC USB A</t>
  </si>
  <si>
    <t>YubiKey 5 NFC USB A</t>
  </si>
  <si>
    <t>Invoice - Gratton Elementary School District: Dell Pro 16 Plus PB16250 16" Copilot+ PC Notebook - Full HD Plus - Intel Core Ultra 5 236V - vPro Technology - 16 GB - 512 GB SSD - English (US) Keyboard - Silver - Intel Chip - 1920 x 1200 - Windows 11 Pro - Intel Arc Graphics - In-plane Switching (IPS)</t>
  </si>
  <si>
    <t>D-029-W</t>
  </si>
  <si>
    <t>EDU - West</t>
  </si>
  <si>
    <t>C00126</t>
  </si>
  <si>
    <t>Invoice - Gratton Elementary School District: Duo MFA - 2 Factor Authentication - 1 User - 1 Month</t>
  </si>
  <si>
    <t>Invoice - Gratton Elementary School District: Endpoint Advanced Threat Protection - EDR 24x7 Monitoring - Per Endpoint</t>
  </si>
  <si>
    <t>Invoice - Gratton Elementary School District: Managed Backup - Server</t>
  </si>
  <si>
    <t>Invoice - Gratton Elementary School District: Managed Backup Cloud Storage - Per GB</t>
  </si>
  <si>
    <t>Invoice - Gratton Elementary School District: Managed Endpoint Services</t>
  </si>
  <si>
    <t>Invoice - Gratton Elementary School District: Managed Services-Server</t>
  </si>
  <si>
    <t>Invoice - Gratton Elementary School District: Managed Services-Site</t>
  </si>
  <si>
    <t>Invoice - Gratton Elementary School District: Microsoft Desktop Education - License &amp; Software Assurance - 1 License - Annual Fee, Academic, Enterprise - Microsoft Open Value Subscription</t>
  </si>
  <si>
    <t>2UJ-00011</t>
  </si>
  <si>
    <t>Microsoft Desktop Education - License &amp; Softwar...</t>
  </si>
  <si>
    <t>Invoice - Gratton Elementary School District: Microsoft Windows Server Standard - License &amp; Software Assurance - 16 Core - Price Level E - Additional Product, Academic, Volume, Annual Fee - Microsoft Open Value Subscription</t>
  </si>
  <si>
    <t>9EM-00292</t>
  </si>
  <si>
    <t>Microsoft Windows Server Standard - License &amp; Soft</t>
  </si>
  <si>
    <t xml:space="preserve">Invoice - Groundswell: AI Powered Email Filtering and Phishing Protection </t>
  </si>
  <si>
    <t>Invoice - Groundswell: Endpoint Advanced Threat Protection - EDR 24x7 Monitoring - Per Endpoint</t>
  </si>
  <si>
    <t>Invoice - Groundswell: Managed Endpoint Services</t>
  </si>
  <si>
    <t>Invoice - Groundswell: Managed Office 365 Backup - 1 User - 1 month</t>
  </si>
  <si>
    <t>Invoice - Groundswell: Managed Security Awareness Training Program</t>
  </si>
  <si>
    <t>Invoice - Groundswell: Managed Services</t>
  </si>
  <si>
    <t>T-Managed Misc</t>
  </si>
  <si>
    <t>Invoice - Groundswell: Managed Services-Server</t>
  </si>
  <si>
    <t>Invoice - Groundswell: Managed Services-Site</t>
  </si>
  <si>
    <t>Invoice - Groundswell: Managed Single Domain Security Certificate</t>
  </si>
  <si>
    <t>Invoice - Groundswell: Microsoft 365 Business Premium - Nonprofit Staff Pricing</t>
  </si>
  <si>
    <t>Invoice - Groundswell: NCE Microsoft 365 Business Premium (Nonprofit Staff Pricing)- Annual Commit monthly billing</t>
  </si>
  <si>
    <t>CFQ7TTC0LCHC-000J</t>
  </si>
  <si>
    <t>NCE Microsoft 365 Business Premium (Nonprofit Staf</t>
  </si>
  <si>
    <t>Invoice - Hall Management Corp: 24x7 Gateway Security Monitoring</t>
  </si>
  <si>
    <t>C-10015</t>
  </si>
  <si>
    <t xml:space="preserve">Invoice - Hall Management Corp: AI Powered Email Filtering and Phishing Protection </t>
  </si>
  <si>
    <t xml:space="preserve">Invoice - Hall Management Corp: Dark Web Monitoring Service - 1 Domain </t>
  </si>
  <si>
    <t>Invoice - Hall Management Corp: Datapath Managed Services - Remote Desktop Services Hosting - SQL Add on</t>
  </si>
  <si>
    <t>Invoice - Hall Management Corp: Datapath Private Cloud - 1 Terabyte Managed Storage</t>
  </si>
  <si>
    <t>Invoice - Hall Management Corp: Disaster Recovery Service - Per Server</t>
  </si>
  <si>
    <t>Invoice - Hall Management Corp: Endpoint Advanced Threat Protection - EDR 24x7 Monitoring - Per Endpoint</t>
  </si>
  <si>
    <t>Invoice - Hall Management Corp: Managed Backup Cloud Storage - Per GB</t>
  </si>
  <si>
    <t>Invoice - Hall Management Corp: Managed Endpoint Services</t>
  </si>
  <si>
    <t>Invoice - Hall Management Corp: Managed Security Awareness Training Program</t>
  </si>
  <si>
    <t>Invoice - Hall Management Corp: Managed Services-Server</t>
  </si>
  <si>
    <t>Invoice - Hall Management Corp: Managed Services-Site</t>
  </si>
  <si>
    <t>Invoice - Hall Management Corp: Managed Single Domain Security Certificate</t>
  </si>
  <si>
    <t xml:space="preserve">Invoice - Hall Management Corp: Microsoft 365 Business Premium - Annual Commitment, Monthly Billing - 1 User </t>
  </si>
  <si>
    <t>Invoice - Hall Management Corp: Palo Alto Networks Firewall Service 440</t>
  </si>
  <si>
    <t>Invoice - Hall Management Corp: Private Cloud Server Instance - 28GB</t>
  </si>
  <si>
    <t>Invoice - Hall Management Corp: Remote Desktop Services Hosting, Per User (Min 10 Users) - Includes 50GB Pooled Data Storage Per user</t>
  </si>
  <si>
    <t>Invoice - Hercules OEM Group</t>
  </si>
  <si>
    <t xml:space="preserve">Invoice - Hercules OEM Group: Datapath LTE Failover Service </t>
  </si>
  <si>
    <t>Invoice - Hercules OEM Group: Endpoint Advanced Threat Protection - EDR 24x7 Monitoring - Per Endpoint</t>
  </si>
  <si>
    <t xml:space="preserve">Invoice - Hercules OEM Group: Enterprise Class Wireless Access Point - Medium Density </t>
  </si>
  <si>
    <t>MW AP - Medium Density</t>
  </si>
  <si>
    <t>Managed Wireless Access Point - Medium Density</t>
  </si>
  <si>
    <t xml:space="preserve">Invoice - Hercules OEM Group: Exchange Online (Plan 1) - Annual Commitment, Monthly Billing - 1 User </t>
  </si>
  <si>
    <t>Invoice - Hercules OEM Group: Managed Office 365 Backup - 1 User - 1 month</t>
  </si>
  <si>
    <t>Invoice - Hercules OEM Group: Managed Services-Endpoint</t>
  </si>
  <si>
    <t>Invoice - Hercules OEM Group: Managed Services-Server</t>
  </si>
  <si>
    <t>Invoice - Hercules OEM Group: Managed Services-Site</t>
  </si>
  <si>
    <t xml:space="preserve">Invoice - Hercules OEM Group: Managed Wireless Access Point </t>
  </si>
  <si>
    <t>Invoice - Hercules OEM Group: Microsoft 365 Apps for business - NCE Annual</t>
  </si>
  <si>
    <t xml:space="preserve">Invoice - Hercules OEM Group: Microsoft 365 Business Premium - Annual Commitment, Monthly Billing - 1 User </t>
  </si>
  <si>
    <t xml:space="preserve">Invoice - Hercules OEM Group: Office 365 E3 - Annual Commitment, Monthly Billing - 1 User </t>
  </si>
  <si>
    <t xml:space="preserve">Invoice - Hercules OEM Group: Office 365 E5 - Annual Commitment, Monthly Billing - 1 User </t>
  </si>
  <si>
    <t>C0LF8S-0002-1Y1M</t>
  </si>
  <si>
    <t>Office 365 E5 Annual Paid Monthly</t>
  </si>
  <si>
    <t xml:space="preserve">Invoice - Hercules OEM Group: Office 365 F3 - Annual Commitment, Monthly Billing - 1 User </t>
  </si>
  <si>
    <t>C0LGZW-0001-1Y1M</t>
  </si>
  <si>
    <t>Office 365 F3 Annual Paid Monthly</t>
  </si>
  <si>
    <t>Invoice - Hercules OEM Group: Power Apps per user plan</t>
  </si>
  <si>
    <t>C0LH2H-0002-1Y1M</t>
  </si>
  <si>
    <t>Power Apps per user plan</t>
  </si>
  <si>
    <t>Invoice - Hercules OEM Group: Power Automate Premium Annual Paid Monthly</t>
  </si>
  <si>
    <t xml:space="preserve">Invoice - Hercules OEM Group: Power BI Premium Per User - Annual Commitment, Monthly Billing - 1 User </t>
  </si>
  <si>
    <t>C0HL8W-0001-1Y1M</t>
  </si>
  <si>
    <t>Power BI Premium Per User Annual Paid Monthly</t>
  </si>
  <si>
    <t xml:space="preserve">Invoice - Hercules OEM Group: Power BI Pro - Annual Commitment, Monthly Billing - 1 User </t>
  </si>
  <si>
    <t xml:space="preserve">Invoice - Hercules OEM Group: Private Cloud Managed Server Instance </t>
  </si>
  <si>
    <t>Private Cloud Managed Server</t>
  </si>
  <si>
    <t>Private Cloud Managed Server Instance</t>
  </si>
  <si>
    <t>Invoice - Hercules OEM Group: SAN SSL</t>
  </si>
  <si>
    <t>SAN SSL</t>
  </si>
  <si>
    <t>SAN SLL</t>
  </si>
  <si>
    <t xml:space="preserve">Invoice - Hercules OEM Group: Visio Plan 2 - Annual Commitment, Monthly Billing </t>
  </si>
  <si>
    <t xml:space="preserve">Invoice - Hercules OEM Group: Windows Server </t>
  </si>
  <si>
    <t>HaaS-WindowsServer</t>
  </si>
  <si>
    <t>Windows Server</t>
  </si>
  <si>
    <t>Invoice - HHHC: 24x7 Gateway Security Monitoring</t>
  </si>
  <si>
    <t>C-10394</t>
  </si>
  <si>
    <t xml:space="preserve">Invoice - HHHC: AI Powered Email Filtering and Phishing Protection </t>
  </si>
  <si>
    <t xml:space="preserve">Invoice - HHHC: Dark Web Monitoring Service - 1 Domain </t>
  </si>
  <si>
    <t xml:space="preserve">Invoice - HHHC: Datapath Managed Office 365 Backup - 1 User - 1 month </t>
  </si>
  <si>
    <t>Invoice - HHHC: Duo MFA - 2 Factor Authentication - 1 User - 1 Month</t>
  </si>
  <si>
    <t>Invoice - HHHC: Endpoint Advanced Threat Protection - EDR 24x7 Monitoring - Per Endpoint</t>
  </si>
  <si>
    <t>Invoice - HHHC: Entra ID Premium Premium P1 - Annual Commitment, Monthly Billing - 1 User</t>
  </si>
  <si>
    <t xml:space="preserve">Invoice - HHHC: Exchange Online (Plan 1) - Annual Commitment, Monthly Billing - 1 User </t>
  </si>
  <si>
    <t xml:space="preserve">Invoice - HHHC: Exchange Online (Plan 2) - Annual Commitment, Monthly Billing - 1 User </t>
  </si>
  <si>
    <t>Invoice - HHHC: Foxit PDF PRO Editor - License - 1 license - Co-termed to HHHC annual expiration</t>
  </si>
  <si>
    <t>PDFEDTSLMPML01</t>
  </si>
  <si>
    <t>Foxit PDF Editor - License - 1 license</t>
  </si>
  <si>
    <t>Invoice - HHHC: Managed Backup - Server</t>
  </si>
  <si>
    <t>Invoice - HHHC: Managed Backup - Virtual Server</t>
  </si>
  <si>
    <t>Invoice - HHHC: Managed Backup Cloud Storage - Per GB</t>
  </si>
  <si>
    <t>Invoice - HHHC: Managed Detection and Response for Microsoft 365 24x7 Monitoring - Per User</t>
  </si>
  <si>
    <t>Invoice - HHHC: Managed Endpoint Services</t>
  </si>
  <si>
    <t>Invoice - HHHC: Managed Security Awareness Training Program</t>
  </si>
  <si>
    <t>Invoice - HHHC: Managed Services-Server</t>
  </si>
  <si>
    <t>Invoice - HHHC: Managed Services-Site</t>
  </si>
  <si>
    <t>Invoice - HHHC: Managed Services-User</t>
  </si>
  <si>
    <t xml:space="preserve">Invoice - HHHC: Microsoft 365 Business Premium - Annual Commitment, Monthly Billing - 1 User </t>
  </si>
  <si>
    <t>Invoice - HHHC: Palo Alto Networks Firewall Service 440</t>
  </si>
  <si>
    <t xml:space="preserve">Invoice - HHHC: Power BI Pro - Annual Commitment, Monthly Billing - 1 User </t>
  </si>
  <si>
    <t>179998OH</t>
  </si>
  <si>
    <t>Invoice - Holowicki Enterprises: Basic Service Agreement</t>
  </si>
  <si>
    <t>mSVRS Agr</t>
  </si>
  <si>
    <t>Service Agreement</t>
  </si>
  <si>
    <t>C-10073</t>
  </si>
  <si>
    <t>179999OH</t>
  </si>
  <si>
    <t>180001OH</t>
  </si>
  <si>
    <t>180002OH</t>
  </si>
  <si>
    <t>180003OH</t>
  </si>
  <si>
    <t>180007OH</t>
  </si>
  <si>
    <t>180225OH</t>
  </si>
  <si>
    <t>Invoice - Hopebridge Autism Therapy Centers</t>
  </si>
  <si>
    <t>Hopebridge Autism Therapy Centers</t>
  </si>
  <si>
    <t>C-10074</t>
  </si>
  <si>
    <t>180627OH</t>
  </si>
  <si>
    <t>180628OH</t>
  </si>
  <si>
    <t>180629OH</t>
  </si>
  <si>
    <t>180822OH</t>
  </si>
  <si>
    <t>Invoice - Hopebridge Autism Therapy Centers: Dell Pro 14 Laptop - Intel(R) Core(TM) 5 120U (10 cores, up to 5.0 GHz) - 14", Non-Touch, FHD+ - 16 GB - 256 GB TLC SSD - Windows 11 Pro - Onsite/In-Home Service After Remote Diagnosis, 3 Year</t>
  </si>
  <si>
    <t>PC14250</t>
  </si>
  <si>
    <t>Dell Pro 14 Laptop</t>
  </si>
  <si>
    <t>Invoice - Hopebridge Autism Therapy Centers: Shipping</t>
  </si>
  <si>
    <t>Invoice - Horizon Nut Company: 24x7 Gateway Security Monitoring</t>
  </si>
  <si>
    <t>C-10056</t>
  </si>
  <si>
    <t>Invoice - Horizon Nut Company: Endpoint Advanced Threat Protection - EDR 24x7 Monitoring - Per Endpoint</t>
  </si>
  <si>
    <t>Invoice - Horizon Nut Company: Managed Backup - Virtual Server</t>
  </si>
  <si>
    <t>Invoice - Horizon Nut Company: Managed Office 365 Backup - 1 User - 1 month</t>
  </si>
  <si>
    <t>Invoice - Horizon Nut Company: Managed Security Awareness Training Program</t>
  </si>
  <si>
    <t>Invoice - Horizon Nut Company: Managed Services-Server</t>
  </si>
  <si>
    <t>Invoice - Horizon Nut Company: Managed Services-Site</t>
  </si>
  <si>
    <t>Invoice - Horizon Nut Company: Microsoft 365 Apps for Business - Annual Commitment, Monthly Billing - 1 User</t>
  </si>
  <si>
    <t xml:space="preserve">Invoice - Horizon Nut Company: Microsoft 365 Business Standard - Annual Commitment, Monthly Billing - 1 User </t>
  </si>
  <si>
    <t>Invoice - Horizon Nut Company: Palo Alto Networks Firewall Service 440</t>
  </si>
  <si>
    <t xml:space="preserve">Invoice - Horizon Nut Company: Up to 2 Users Partner Data Dashboard Data and Documentation Vault with Read/Write Access Datapath RMM Network Insights Ticket Manager </t>
  </si>
  <si>
    <t>179947OH</t>
  </si>
  <si>
    <t>Invoice - Imagine Akron Academy: E-Rate MIBS Support for E-Rate Eligible Equipment</t>
  </si>
  <si>
    <t>C-10075</t>
  </si>
  <si>
    <t>180806OH</t>
  </si>
  <si>
    <t>Invoice - Imagine Bella Academy of Excellence: Chromebook Repairs</t>
  </si>
  <si>
    <t>C-10076</t>
  </si>
  <si>
    <t>180815OH</t>
  </si>
  <si>
    <t>180832OH</t>
  </si>
  <si>
    <t>180833OH</t>
  </si>
  <si>
    <t>181123OH</t>
  </si>
  <si>
    <t>179976OH</t>
  </si>
  <si>
    <t>Invoice - Imagine Bella Academy of Excellence: Classroom Support</t>
  </si>
  <si>
    <t>Invoice - Imagine Bella Academy of Excellence: Cloud Managed Printing</t>
  </si>
  <si>
    <t>Invoice - Imagine Bella Academy of Excellence: Content Filtering Management</t>
  </si>
  <si>
    <t>MSC_CF</t>
  </si>
  <si>
    <t>Content Filtering Management</t>
  </si>
  <si>
    <t>Invoice - Imagine Bella Academy of Excellence: Endpoint Advanced Threat Protection - EDR 24x7 Monitoring - Per Endpoint</t>
  </si>
  <si>
    <t>179950OH</t>
  </si>
  <si>
    <t>Invoice - Imagine Bella Academy of Excellence: E-Rate MIBS Support for E-Rate Eligible Equipment</t>
  </si>
  <si>
    <t>Invoice - Imagine Bella Academy of Excellence: Google Workspace Management</t>
  </si>
  <si>
    <t>Invoice - Imagine Bella Academy of Excellence: Managed Backup - Server</t>
  </si>
  <si>
    <t>Invoice - Imagine Bella Academy of Excellence: Managed Backup Cloud Storage - Per GB</t>
  </si>
  <si>
    <t>Invoice - Imagine Bella Academy of Excellence: Managed Security System</t>
  </si>
  <si>
    <t>Invoice - Imagine Bella Academy of Excellence: Managed Services- Staff Tech Support</t>
  </si>
  <si>
    <t>Invoice - Imagine Bella Academy of Excellence: Managed Services-Endpoint</t>
  </si>
  <si>
    <t>Invoice - Imagine Bella Academy of Excellence: Managed Services-Server</t>
  </si>
  <si>
    <t>Invoice - Imagine Bella Academy of Excellence: Managed Services-Site</t>
  </si>
  <si>
    <t>Invoice - Imagine Bella Academy of Excellence: Managed VOIP</t>
  </si>
  <si>
    <t>180282OH</t>
  </si>
  <si>
    <t>Invoice - Imagine Bella Academy of Excellence: Untangle NG Firewall Public Sector Complete 250 User License for 1yr</t>
  </si>
  <si>
    <t>NG Firewall PSC250</t>
  </si>
  <si>
    <t>Untangle NG Firewall Public Sector Complete 250 Us</t>
  </si>
  <si>
    <t>179972OH</t>
  </si>
  <si>
    <t>Invoice - Imagine Columbus Primary Academy: Classroom Support</t>
  </si>
  <si>
    <t>C-10077</t>
  </si>
  <si>
    <t>Invoice - Imagine Columbus Primary Academy: Cloud Managed Printing</t>
  </si>
  <si>
    <t xml:space="preserve">Invoice - Imagine Columbus Primary Academy: Edge Security Management </t>
  </si>
  <si>
    <t>Invoice - Imagine Columbus Primary Academy: Endpoint Advanced Threat Protection - EDR 24x7 Monitoring - Per Endpoint</t>
  </si>
  <si>
    <t>179945OH</t>
  </si>
  <si>
    <t>Invoice - Imagine Columbus Primary Academy: E-Rate MIBS Support for E-Rate Eligible Equipment</t>
  </si>
  <si>
    <t>Invoice - Imagine Columbus Primary Academy: Location Technology Support</t>
  </si>
  <si>
    <t>Invoice - Imagine Columbus Primary Academy: Managed Backup - Server</t>
  </si>
  <si>
    <t>Invoice - Imagine Columbus Primary Academy: Managed Backup Cloud Storage - Per GB</t>
  </si>
  <si>
    <t>Invoice - Imagine Columbus Primary Academy: Managed VOIP</t>
  </si>
  <si>
    <t>Invoice - Imagine Columbus Primary Academy: Physical Virtual Server (VMWare or Hyper V Server)(Non-Primary Domain Server)</t>
  </si>
  <si>
    <t>Invoice - Imagine Columbus Primary Academy: Staff Support</t>
  </si>
  <si>
    <t>Invoice - Imagine Columbus Primary Academy: Student Device Management</t>
  </si>
  <si>
    <t>180236OH</t>
  </si>
  <si>
    <t>Invoice - Imagine Great Western Academy</t>
  </si>
  <si>
    <t>C-10079</t>
  </si>
  <si>
    <t>180259OH</t>
  </si>
  <si>
    <t>180130OH</t>
  </si>
  <si>
    <t>Invoice - Imagine Great Western Academy: 5-YEAR WARRANTY (INCLUDING 3-YEAR STANDARD WARRANTY) FOR 65 IFE</t>
  </si>
  <si>
    <t>65EW A1.3EPD2.002</t>
  </si>
  <si>
    <t>5-YEAR WARRANTY (INCLUDING 3-YEAR STANDARD WARRANT</t>
  </si>
  <si>
    <t>Invoice - Imagine Great Western Academy: A powerful whiteboard with a collection of tools designed for more engaging lessons. It lets students get their hands on the board whether youâ€™re teaching in person or online. 5 Year Warranty</t>
  </si>
  <si>
    <t>RP6504</t>
  </si>
  <si>
    <t>A powerful whiteboard with a collection of tools d</t>
  </si>
  <si>
    <t>179956OH</t>
  </si>
  <si>
    <t>Invoice - Imagine Great Western Academy: Classroom Support</t>
  </si>
  <si>
    <t>Invoice - Imagine Great Western Academy: Cloud Managed Printing</t>
  </si>
  <si>
    <t>Invoice - Imagine Great Western Academy: Edge Threat Management, NG Firewall for large offices or campus deployments.</t>
  </si>
  <si>
    <t>CCA-ETM-Q20</t>
  </si>
  <si>
    <t>Edge Threat Management, NG Firewall for large offi</t>
  </si>
  <si>
    <t>179938OH</t>
  </si>
  <si>
    <t>Invoice - Imagine Great Western Academy: E-Rate MIBS Support for E-Rate Eligible Equipment</t>
  </si>
  <si>
    <t>Invoice - Imagine Great Western Academy: Location Technology Support</t>
  </si>
  <si>
    <t>Invoice - Imagine Great Western Academy: Low Voltage Labor</t>
  </si>
  <si>
    <t>Low Voltage Labor</t>
  </si>
  <si>
    <t>Invoice - Imagine Great Western Academy: Managed Security System</t>
  </si>
  <si>
    <t>Invoice - Imagine Great Western Academy: Managed VOIP</t>
  </si>
  <si>
    <t>Invoice - Imagine Great Western Academy: NCE Office 365 A3 (Education Faculty Pricing)- Monthly Commit</t>
  </si>
  <si>
    <t>Invoice - Imagine Great Western Academy: Server &amp; Network Support</t>
  </si>
  <si>
    <t>Invoice - Imagine Great Western Academy: Shipping</t>
  </si>
  <si>
    <t>Invoice - Imagine Great Western Academy: Staff Augmentation</t>
  </si>
  <si>
    <t>Invoice - Imagine Great Western Academy: Staff Support</t>
  </si>
  <si>
    <t>Invoice - Imagine Great Western Academy: Student Device Management</t>
  </si>
  <si>
    <t>180006OH</t>
  </si>
  <si>
    <t>Invoice - Imagine Great Western Academy: YoDeck Single Screen License (Renews Annually)</t>
  </si>
  <si>
    <t>YDSSL1</t>
  </si>
  <si>
    <t>YoDeck Single Screen License (Renews Annually)</t>
  </si>
  <si>
    <t>179955OH</t>
  </si>
  <si>
    <t xml:space="preserve">Invoice - Imagine Groveport Community School: AI Powered Email Filtering and Phishing Protection </t>
  </si>
  <si>
    <t>C-10080</t>
  </si>
  <si>
    <t>Invoice - Imagine Groveport Community School: Classroom Support</t>
  </si>
  <si>
    <t>Invoice - Imagine Groveport Community School: Cloud Managed Printing</t>
  </si>
  <si>
    <t>180230OH</t>
  </si>
  <si>
    <t>Invoice - Imagine Groveport Community School: Dual-Port Gigabit Ethernet 2.4 132x64 pixel graphical LCD with backlight</t>
  </si>
  <si>
    <t>SIP-T31G</t>
  </si>
  <si>
    <t>Yealink SIP-T31G</t>
  </si>
  <si>
    <t>Invoice - Imagine Groveport Community School: Endpoint Advanced Threat Protection - EDR 24x7 Monitoring - Per Endpoint</t>
  </si>
  <si>
    <t>179936OH</t>
  </si>
  <si>
    <t>Invoice - Imagine Groveport Community School: E-Rate MIBS Support for E-Rate Eligible Equipment</t>
  </si>
  <si>
    <t>Invoice - Imagine Groveport Community School: Location Technology Support</t>
  </si>
  <si>
    <t>Invoice - Imagine Groveport Community School: Managed Security Awareness Training Program</t>
  </si>
  <si>
    <t>Invoice - Imagine Groveport Community School: Managed Security System</t>
  </si>
  <si>
    <t>Invoice - Imagine Groveport Community School: Managed VOIP</t>
  </si>
  <si>
    <t>Invoice - Imagine Groveport Community School: Server &amp; Network Support</t>
  </si>
  <si>
    <t>Invoice - Imagine Groveport Community School: Staff Augmentation</t>
  </si>
  <si>
    <t>Invoice - Imagine Groveport Community School: Staff Support</t>
  </si>
  <si>
    <t>Invoice - Imagine Groveport Community School: Student Device Management</t>
  </si>
  <si>
    <t>181143OH</t>
  </si>
  <si>
    <t>Invoice - Imagine Klepinger Rd</t>
  </si>
  <si>
    <t>C-10081</t>
  </si>
  <si>
    <t>Invoice - Imagine Klepinger Rd: Access Point Staging</t>
  </si>
  <si>
    <t>179961OH</t>
  </si>
  <si>
    <t>Invoice - Imagine Klepinger Rd: Classroom Support</t>
  </si>
  <si>
    <t>Invoice - Imagine Klepinger Rd: Cloud Managed Printing</t>
  </si>
  <si>
    <t>180263OH</t>
  </si>
  <si>
    <t>Invoice - Imagine Klepinger Rd: Dell 4-cell 53 Wh Lithium Ion Replacement Battery</t>
  </si>
  <si>
    <t>CPX-9077G</t>
  </si>
  <si>
    <t>Dell 4-cell 53 Wh Lithium Ion Replacement Battery</t>
  </si>
  <si>
    <t xml:space="preserve">Invoice - Imagine Klepinger Rd: Edge Security Management </t>
  </si>
  <si>
    <t>Invoice - Imagine Klepinger Rd: Endpoint Advanced Threat Protection - EDR 24x7 Monitoring - Per Endpoint</t>
  </si>
  <si>
    <t>Invoice - Imagine Klepinger Rd: Extreme Networks ExtremeCloud IQ Pilot + Extreme AI Expert + 3 Years ExtremeWorks SaaS Support - Right-To-Use Subscription License - 1 License - 3 Year - Price Level A - Academic</t>
  </si>
  <si>
    <t>USK12-STD-A-S-C-EW-3Y</t>
  </si>
  <si>
    <t>Extreme Networks ExtremeCloud IQ Pilot + Extreme A</t>
  </si>
  <si>
    <t>Invoice - Imagine Klepinger Rd: Extreme Networks ExtremeWireless AP410C Dual Band 802.11ax 7.20 Gbit/s Wireless Access Point - Indoor - 2.40 GHz, 5 GHz - Internal - MIMO Technology - 2 x Network (RJ-45) - Gigabit Ethernet, 2.5 Gigabit Ethernet - Bluetooth 5 - 18.74 W - Wall Mountable, C</t>
  </si>
  <si>
    <t>Invoice - Imagine Klepinger Rd: Location Technology Support</t>
  </si>
  <si>
    <t>Invoice - Imagine Klepinger Rd: Low Voltage Labor</t>
  </si>
  <si>
    <t>Invoice - Imagine Klepinger Rd: Managed Backup - Server</t>
  </si>
  <si>
    <t>Invoice - Imagine Klepinger Rd: Managed Backup Cloud Storage - Per GB</t>
  </si>
  <si>
    <t>Invoice - Imagine Klepinger Rd: Managed VOIP</t>
  </si>
  <si>
    <t>Invoice - Imagine Klepinger Rd: Physical Virtual Server (VMWare or Hyper V Server)(Non-Primary Domain Server)</t>
  </si>
  <si>
    <t>Invoice - Imagine Klepinger Rd: Staff Support</t>
  </si>
  <si>
    <t>Invoice - Imagine Klepinger Rd: Student Device Management</t>
  </si>
  <si>
    <t>180156OH</t>
  </si>
  <si>
    <t>Invoice - Imagine Leadership Academy</t>
  </si>
  <si>
    <t>C-10082</t>
  </si>
  <si>
    <t>180533OH</t>
  </si>
  <si>
    <t>Invoice - Imagine Leadership Academy: Chromebook Repairs</t>
  </si>
  <si>
    <t>179978OH</t>
  </si>
  <si>
    <t>Invoice - Imagine Leadership Academy: Classroom Support</t>
  </si>
  <si>
    <t>Invoice - Imagine Leadership Academy: Cloud Managed Printing</t>
  </si>
  <si>
    <t>Invoice - Imagine Leadership Academy: Content Filtering Management</t>
  </si>
  <si>
    <t>Invoice - Imagine Leadership Academy: Endpoint Advanced Threat Protection - EDR 24x7 Monitoring - Per Endpoint</t>
  </si>
  <si>
    <t>179953OH</t>
  </si>
  <si>
    <t>Invoice - Imagine Leadership Academy: E-Rate MIBS Support for E-Rate Eligible Equipment</t>
  </si>
  <si>
    <t>Invoice - Imagine Leadership Academy: Google Workspace Management</t>
  </si>
  <si>
    <t>Invoice - Imagine Leadership Academy: Managed Backup - Server</t>
  </si>
  <si>
    <t>Invoice - Imagine Leadership Academy: Managed Backup Cloud Storage - Per GB</t>
  </si>
  <si>
    <t>Invoice - Imagine Leadership Academy: Managed Services- Staff Tech Support</t>
  </si>
  <si>
    <t>Invoice - Imagine Leadership Academy: Managed Services-Endpoint</t>
  </si>
  <si>
    <t>Invoice - Imagine Leadership Academy: Managed Services-Server</t>
  </si>
  <si>
    <t>Invoice - Imagine Leadership Academy: Managed Services-Site</t>
  </si>
  <si>
    <t>Invoice - Imagine Leadership Academy: Managed VOIP</t>
  </si>
  <si>
    <t>Invoice - Imagine Leadership Academy: PowerEdge R360 Rack Server (Intel Xeon E-2414 4C, 16GB RAM, 960GB Effective Storage, 3YR Warranty)</t>
  </si>
  <si>
    <t>210-BJTR</t>
  </si>
  <si>
    <t>PowerEdge R360 Rack Server</t>
  </si>
  <si>
    <t>180532OH</t>
  </si>
  <si>
    <t>Invoice - Imagine Madison Ave: Chromebook Repairs</t>
  </si>
  <si>
    <t>C-10083</t>
  </si>
  <si>
    <t>179958OH</t>
  </si>
  <si>
    <t>Invoice - Imagine Madison Ave: Classroom Support</t>
  </si>
  <si>
    <t>Invoice - Imagine Madison Ave: Cloud Managed Printing</t>
  </si>
  <si>
    <t>Invoice - Imagine Madison Ave: Content Filtering Management</t>
  </si>
  <si>
    <t>Invoice - Imagine Madison Ave: Door Access Control</t>
  </si>
  <si>
    <t>Invoice - Imagine Madison Ave: Endpoint Advanced Threat Protection - EDR 24x7 Monitoring - Per Endpoint</t>
  </si>
  <si>
    <t>179949OH</t>
  </si>
  <si>
    <t>Invoice - Imagine Madison Ave: E-Rate MIBS Support for E-Rate Eligible Equipment</t>
  </si>
  <si>
    <t>Invoice - Imagine Madison Ave: Google Workspace Management</t>
  </si>
  <si>
    <t>180200OH</t>
  </si>
  <si>
    <t>Invoice - Imagine Madison Ave: Low Voltage Labor</t>
  </si>
  <si>
    <t>Invoice - Imagine Madison Ave: Managed Backup - Server</t>
  </si>
  <si>
    <t>Invoice - Imagine Madison Ave: Managed Backup Cloud Storage - Per GB</t>
  </si>
  <si>
    <t>Invoice - Imagine Madison Ave: Managed Security System</t>
  </si>
  <si>
    <t>Invoice - Imagine Madison Ave: Managed Services- Staff Tech Support</t>
  </si>
  <si>
    <t>Invoice - Imagine Madison Ave: Managed Services-Endpoint</t>
  </si>
  <si>
    <t>Invoice - Imagine Madison Ave: Managed Services-Server</t>
  </si>
  <si>
    <t>Invoice - Imagine Madison Ave: Managed Services-Site</t>
  </si>
  <si>
    <t>Invoice - Imagine Madison Ave: Managed VOIP</t>
  </si>
  <si>
    <t>Invoice - Imagine Madison Ave: Microsoft 365 Apps for Business - Annual Commitment, Monthly Billing - 1 User</t>
  </si>
  <si>
    <t>180286OH</t>
  </si>
  <si>
    <t xml:space="preserve">Invoice - Imagine Madison Ave: Miscellaneous Low Voltage Equipment </t>
  </si>
  <si>
    <t>MISC-CABLES</t>
  </si>
  <si>
    <t xml:space="preserve">Miscellaneous Low Voltage Equipment </t>
  </si>
  <si>
    <t>Invoice - Imagine Madison Ave: Mobile Device Management - Per Device</t>
  </si>
  <si>
    <t>MSC_MDM</t>
  </si>
  <si>
    <t>Mobile Device Management</t>
  </si>
  <si>
    <t>180122OH</t>
  </si>
  <si>
    <t>Invoice - Imagine Madison Ave: Public Sector Complete Firewall License Unlimited (annual)</t>
  </si>
  <si>
    <t>Invoice - Imagine Madison Ave: Samsung BE43D-H BED-H Series 43" 4K Business Pro TV, Crystal UHD Processor</t>
  </si>
  <si>
    <t>BE43D-H</t>
  </si>
  <si>
    <t>Samsung BE43D-H BED-H Series 43" 4K Business Pro T</t>
  </si>
  <si>
    <t>Invoice - Imagine Madison Ave: Sanus VDLT17 Large Advanced Tilt 4D TV Wall Mount for 42"- 90" TVs.</t>
  </si>
  <si>
    <t>VDLT17</t>
  </si>
  <si>
    <t xml:space="preserve">Sanus VDLT17 Large Advanced Tilt 4D TV Wall Mount </t>
  </si>
  <si>
    <t>180631OH</t>
  </si>
  <si>
    <t>Invoice - Imagine Pediatrics</t>
  </si>
  <si>
    <t>Imagine Pediatrics</t>
  </si>
  <si>
    <t>C-10249</t>
  </si>
  <si>
    <t>180634OH</t>
  </si>
  <si>
    <t>180643OH</t>
  </si>
  <si>
    <t>180644OH</t>
  </si>
  <si>
    <t>180645OH</t>
  </si>
  <si>
    <t>180646OH</t>
  </si>
  <si>
    <t>180647OH</t>
  </si>
  <si>
    <t>180648OH</t>
  </si>
  <si>
    <t>180649OH</t>
  </si>
  <si>
    <t>180650OH</t>
  </si>
  <si>
    <t>180651OH</t>
  </si>
  <si>
    <t>180652OH</t>
  </si>
  <si>
    <t>180653OH</t>
  </si>
  <si>
    <t>180706OH</t>
  </si>
  <si>
    <t>180707OH</t>
  </si>
  <si>
    <t>Invoice - Imagine Pediatrics: Dell E2423H 23.8" Full HD LED LCD Monitor - 16:9 - 24" Class - Vertical Alignment (VA) - 1920 x 1080 - 16.7 Million Colors - 250 Nit - 5 ms - VGA - HDMI</t>
  </si>
  <si>
    <t>DELL-E2425H-I</t>
  </si>
  <si>
    <t>Dell E2425H</t>
  </si>
  <si>
    <t>Invoice - Imagine Pediatrics: Jabra Evolve2 65 Headset - Stereo - USB Type A - Wireless - Bluetooth - Over-the-head - Binaural - Supra-aural - Black</t>
  </si>
  <si>
    <t>26599-989-999</t>
  </si>
  <si>
    <t>Jabra Evolve2 65 Headset</t>
  </si>
  <si>
    <t>Invoice - Imagine Pediatrics: Lenovo 65W Standard AC Adapter (USB Type-C) -X1 Carbon A/C Adaptor - 65 Watt - US</t>
  </si>
  <si>
    <t>4X20M26268-i</t>
  </si>
  <si>
    <t xml:space="preserve">Lenovo 65W Standard AC Adapter (USB Type-C) - power adapter </t>
  </si>
  <si>
    <t>Invoice - Imagine Pediatrics: Lenovo T14</t>
  </si>
  <si>
    <t>21MLS0P200</t>
  </si>
  <si>
    <t>Lenovo T14</t>
  </si>
  <si>
    <t>Invoice - Imagine Pediatrics: Logitech C920e Webcam - 3 Megapixel - 30 fps - Black - USB Type A - TAA Compliant - 1920 x 1080 Video - Auto-focus - 1x Digital Zoom - Microphone - Notebook, Monitor - Windows</t>
  </si>
  <si>
    <t>Invoice - Imagine Pediatrics: Logitech MK540 Wireless Keyboard Mouse Combo</t>
  </si>
  <si>
    <t>920-008671-i</t>
  </si>
  <si>
    <t>Logitech MK540 Wireless Keyboard Mouse Combo</t>
  </si>
  <si>
    <t>180848OH</t>
  </si>
  <si>
    <t>Invoice - Imagine Pediatrics: Low Voltage Labor</t>
  </si>
  <si>
    <t>180807OH</t>
  </si>
  <si>
    <t>Invoice - Imagine Pediatrics: OnePak Return Package</t>
  </si>
  <si>
    <t>OnePak</t>
  </si>
  <si>
    <t>OnePak Return Package</t>
  </si>
  <si>
    <t>180808OH</t>
  </si>
  <si>
    <t>180829OH</t>
  </si>
  <si>
    <t>178526OHCR</t>
  </si>
  <si>
    <t>Invoice - Imagine Pediatrics: Shipping</t>
  </si>
  <si>
    <t>178653OHCR</t>
  </si>
  <si>
    <t xml:space="preserve">Invoice - Imagine Pediatrics: USB C Multiport Adapter w/dual 4K60Hz HDMI 2.0b HDR video via DP 1.4/DSC, MST (4K60 GPU dependent) - Alternative to DK30C2DHAGPD - Mini Dock w/2x USB-A 3.2/3.1 5Gbps hub (1x BC 1.2) 100W PD pass-through or laptop bus powered - 12in Type-C cable </t>
  </si>
  <si>
    <t>120B-USBC-MULTI</t>
  </si>
  <si>
    <t>USB C Multiport Adapter w/dual 4K60Hz HDMI 2.0b HDR video vi</t>
  </si>
  <si>
    <t>Invoice - Imagine Pediatrics: VisionTek HDMI to DisplayPort 1.5M Active Cable (M/M</t>
  </si>
  <si>
    <t>VisionTek HDMI to DisplayPort 1.5M Active Cable (M/M</t>
  </si>
  <si>
    <t>180219OH</t>
  </si>
  <si>
    <t>Invoice - Imagine Sullivant</t>
  </si>
  <si>
    <t>C-10084</t>
  </si>
  <si>
    <t>180088OH</t>
  </si>
  <si>
    <t>Invoice - Imagine Sullivant: Classroom Support</t>
  </si>
  <si>
    <t>Invoice - Imagine Sullivant: Cloud Managed Printing</t>
  </si>
  <si>
    <t>Invoice - Imagine Sullivant: Dell 15 Laptop - 13th Generation IntelÂ® Coreâ„¢ i5-1334U (10 cores, up to 4.60 GHz) - 16GB, 16GBx1, DDR4, 2666 MT/s - 512GB M.2 PCIe NVMe Solid State Drive - 15.6", Non-Touch, FHD, 120Hz, WVA, IPS, Anti-Glare, 250 nits - Windows 11 Pro</t>
  </si>
  <si>
    <t>180780OH</t>
  </si>
  <si>
    <t>Invoice - Imagine Sullivant: Digital Watchdog MEGApix 5MP WDR IR Turret IP Camera, 2.8-12mm Motorized Varifocal Lens</t>
  </si>
  <si>
    <t>DWC-MT95WIATW</t>
  </si>
  <si>
    <t>Digital Watchdog MEGApix 5MP WDR IR Turret IP Camera, 2.8-1</t>
  </si>
  <si>
    <t xml:space="preserve">Invoice - Imagine Sullivant: Edge Security Management </t>
  </si>
  <si>
    <t>Invoice - Imagine Sullivant: Endpoint Advanced Threat Protection - EDR 24x7 Monitoring - Per Endpoint</t>
  </si>
  <si>
    <t>179941OH</t>
  </si>
  <si>
    <t>Invoice - Imagine Sullivant: E-Rate MIBS Support for E-Rate Eligible Equipment</t>
  </si>
  <si>
    <t>Invoice - Imagine Sullivant: Location Technology Support</t>
  </si>
  <si>
    <t>180199OH</t>
  </si>
  <si>
    <t>Invoice - Imagine Sullivant: Low Voltage Labor</t>
  </si>
  <si>
    <t>Invoice - Imagine Sullivant: Managed Backup - Server</t>
  </si>
  <si>
    <t>Invoice - Imagine Sullivant: Managed Backup Cloud Storage - Per GB</t>
  </si>
  <si>
    <t>Invoice - Imagine Sullivant: Managed VOIP</t>
  </si>
  <si>
    <t>Invoice - Imagine Sullivant: Microsoft 365 Apps for Faculty - Monthly Commit</t>
  </si>
  <si>
    <t>Invoice - Imagine Sullivant: Physical Virtual Server (VMWare or Hyper V Server)(Non-Primary Domain Server)</t>
  </si>
  <si>
    <t>Invoice - Imagine Sullivant: SSO Integration Support</t>
  </si>
  <si>
    <t>MSC_SSOIS</t>
  </si>
  <si>
    <t>SSO Integration Support</t>
  </si>
  <si>
    <t>Invoice - Imagine Sullivant: Staff Support</t>
  </si>
  <si>
    <t>Invoice - Imagine Sullivant: Student Device Management</t>
  </si>
  <si>
    <t xml:space="preserve">Invoice - Impact Home Health: AI Powered Email Filtering and Phishing Protection </t>
  </si>
  <si>
    <t>C-10406</t>
  </si>
  <si>
    <t xml:space="preserve">Invoice - Impact Home Health: Dark Web Monitoring Service - 1 Domain </t>
  </si>
  <si>
    <t xml:space="preserve">Invoice - Impact Home Health: Datapath Managed Office 365 Backup - 1 User - 1 month </t>
  </si>
  <si>
    <t>Invoice - Impact Home Health: Endpoint Advanced Threat Protection - EDR 24x7 Monitoring - Per Endpoint</t>
  </si>
  <si>
    <t>Invoice - Impact Home Health: Managed Detection and Response for Microsoft 365 24x7 Monitoring - Per User</t>
  </si>
  <si>
    <t>Invoice - Impact Home Health: Managed Endpoint Services</t>
  </si>
  <si>
    <t>Invoice - Impact Home Health: Managed Security Awareness Training Program</t>
  </si>
  <si>
    <t>Invoice - Impact Home Health: Managed Services-Site</t>
  </si>
  <si>
    <t>Invoice - Impact Home Health: Managed Services-User</t>
  </si>
  <si>
    <t xml:space="preserve">Invoice - Impact Home Health: Microsoft 365 Business Premium - Annual Commitment, Monthly Billing - 1 User </t>
  </si>
  <si>
    <t>Invoice - Impact Home Health: Remote Access Device</t>
  </si>
  <si>
    <t>Invoice - Inland Star Distribution Center - Carson: Managed Service</t>
  </si>
  <si>
    <t>C00149</t>
  </si>
  <si>
    <t>Invoice - Inland Star Distribution Center - Corporate: Managed Service</t>
  </si>
  <si>
    <t>C00150</t>
  </si>
  <si>
    <t xml:space="preserve">Invoice - Inland Star Distribution Center - Corporate: Up to 2 Users Partner Data Dashboard Data and Documentation Vault with Read/Write Access Datapath RMM Network Insights Ticket Manager </t>
  </si>
  <si>
    <t>Invoice - Inland Star Distribution Center - Fresno</t>
  </si>
  <si>
    <t>C00152</t>
  </si>
  <si>
    <t>Invoice - Inland Star Distribution Center - Fresno: 24x7 Gateway Security Monitoring</t>
  </si>
  <si>
    <t>DPM-FWM-MED</t>
  </si>
  <si>
    <t>24x7 Gateway Security Monitoring Medium</t>
  </si>
  <si>
    <t>Invoice - Inland Star Distribution Center - Fresno: Endpoint Advanced Threat Protection - EDR 24x7 Monitoring - Per Endpoint</t>
  </si>
  <si>
    <t xml:space="preserve">Invoice - Inland Star Distribution Center - Fresno: Exchange Online (Plan 2) - Monthly Commitment, Monthly Billing - 1 User </t>
  </si>
  <si>
    <t>Invoice - Inland Star Distribution Center - Fresno: Managed Backup - Server</t>
  </si>
  <si>
    <t>Invoice - Inland Star Distribution Center - Fresno: Managed Backup - Virtual Server</t>
  </si>
  <si>
    <t>Invoice - Inland Star Distribution Center - Fresno: Managed Backup Cloud Storage - Per GB</t>
  </si>
  <si>
    <t>Invoice - Inland Star Distribution Center - Fresno: Managed Service</t>
  </si>
  <si>
    <t>Invoice - Inland Star Distribution Center - Fresno: Microsoft 365 Apps for Business - Monthly Commitment, Monthly Billing - 1 User</t>
  </si>
  <si>
    <t>C0LH1G-0001-1M</t>
  </si>
  <si>
    <t>Microsoft 365 Apps For Business Monthly</t>
  </si>
  <si>
    <t xml:space="preserve">Invoice - Inland Star Distribution Center - Fresno: Microsoft 365 Business Basic - Monthly Commitment, Monthly Billing - 1 User </t>
  </si>
  <si>
    <t xml:space="preserve">Invoice - Inland Star Distribution Center - Fresno: Visio Plan 2 - Monthly Commitment, Monthly Billing </t>
  </si>
  <si>
    <t>C0HD32-0002-1M</t>
  </si>
  <si>
    <t>Visio Plan 2 Monthly</t>
  </si>
  <si>
    <t>Invoice - Inland Star Distribution Center - Visalia: Managed Service</t>
  </si>
  <si>
    <t>C00151</t>
  </si>
  <si>
    <t>Invoice - Inteli-care LLC: 24x7 Gateway Security Monitoring</t>
  </si>
  <si>
    <t>C-10407</t>
  </si>
  <si>
    <t xml:space="preserve">Invoice - Inteli-care LLC: AI Powered Email Filtering and Phishing Protection </t>
  </si>
  <si>
    <t xml:space="preserve">Invoice - Inteli-care LLC: Dark Web Monitoring Service - 1 Domain </t>
  </si>
  <si>
    <t xml:space="preserve">Invoice - Inteli-care LLC: Datapath Managed Office 365 Backup - 1 User - 1 month </t>
  </si>
  <si>
    <t>Invoice - Inteli-care LLC: Endpoint Advanced Threat Protection - EDR 24x7 Monitoring - Per Endpoint</t>
  </si>
  <si>
    <t>Invoice - Inteli-care LLC: Managed Backup - Virtual Server</t>
  </si>
  <si>
    <t>Invoice - Inteli-care LLC: Managed Backup Cloud Storage - Per GB</t>
  </si>
  <si>
    <t>Invoice - Inteli-care LLC: Managed Detection and Response for Microsoft 365 24x7 Monitoring - Per User</t>
  </si>
  <si>
    <t>Invoice - Inteli-care LLC: Managed Endpoint Services</t>
  </si>
  <si>
    <t>Invoice - Inteli-care LLC: Managed Security Awareness Training Program</t>
  </si>
  <si>
    <t>Invoice - Inteli-care LLC: Managed Services-Server</t>
  </si>
  <si>
    <t>Invoice - Inteli-care LLC: Managed Services-Site</t>
  </si>
  <si>
    <t>Invoice - Inteli-care LLC: Managed Services-User</t>
  </si>
  <si>
    <t>179964OH</t>
  </si>
  <si>
    <t>Invoice - Invictus HS: Classroom Support</t>
  </si>
  <si>
    <t>C-10085</t>
  </si>
  <si>
    <t>Invoice - Invictus HS: Cloud Managed Printing</t>
  </si>
  <si>
    <t>Invoice - Invictus HS: Content Filtering Management</t>
  </si>
  <si>
    <t>180791OH</t>
  </si>
  <si>
    <t>Invoice - Invictus HS: Digital Watchdog MEGApix IVA 5MP Low-Profile IR Vandal Dome Camera, 2.7-13.5mm Varifocal Lens, White</t>
  </si>
  <si>
    <t>DWC-MV85WIATW</t>
  </si>
  <si>
    <t>Digital Watchdog MEGApix IVA 5MP Low-Profile IR Vandal Dome</t>
  </si>
  <si>
    <t>180770OH</t>
  </si>
  <si>
    <t>Invoice - Invictus HS: Dual-port Gigabit Ethernet, 3.7" graphical LCD</t>
  </si>
  <si>
    <t>SIP-T43U</t>
  </si>
  <si>
    <t>Yealink SIP-T43U</t>
  </si>
  <si>
    <t>Invoice - Invictus HS: DWC-VFJUNCW Junction Box for MVxx Dome Cameras</t>
  </si>
  <si>
    <t>DWC-VFJUNCW</t>
  </si>
  <si>
    <t>Invoice - Invictus HS: Endpoint Advanced Threat Protection - EDR 24x7 Monitoring - Per Endpoint</t>
  </si>
  <si>
    <t>179951OH</t>
  </si>
  <si>
    <t>Invoice - Invictus HS: E-Rate MIBS Support for E-Rate Eligible Equipment</t>
  </si>
  <si>
    <t>Invoice - Invictus HS: Google Workspace Management</t>
  </si>
  <si>
    <t>180739OH</t>
  </si>
  <si>
    <t>Invoice - Invictus HS: Low Voltage Labor</t>
  </si>
  <si>
    <t>Invoice - Invictus HS: Managed Backup - Server</t>
  </si>
  <si>
    <t>Invoice - Invictus HS: Managed Backup Cloud Storage - Per GB</t>
  </si>
  <si>
    <t>Invoice - Invictus HS: Managed Security System</t>
  </si>
  <si>
    <t>Invoice - Invictus HS: Managed Services- Staff Tech Support</t>
  </si>
  <si>
    <t>Invoice - Invictus HS: Managed Services-Endpoint</t>
  </si>
  <si>
    <t>Invoice - Invictus HS: Managed Services-Server</t>
  </si>
  <si>
    <t>Invoice - Invictus HS: Managed Services-Site</t>
  </si>
  <si>
    <t>Invoice - Invictus HS: Managed VOIP</t>
  </si>
  <si>
    <t>180834OH</t>
  </si>
  <si>
    <t xml:space="preserve">Invoice - Invictus HS: Miscellaneous Low Voltage Equipment </t>
  </si>
  <si>
    <t>Invoice - Invictus HS: Shipping</t>
  </si>
  <si>
    <t>Invoice - Jame O Bookkeeping: 24x7 Gateway Security Monitoring</t>
  </si>
  <si>
    <t>C-10417</t>
  </si>
  <si>
    <t xml:space="preserve">Invoice - Jame O Bookkeeping: AI Powered Email Filtering and Phishing Protection </t>
  </si>
  <si>
    <t xml:space="preserve">Invoice - Jame O Bookkeeping: Dark Web Monitoring Service - 1 Domain </t>
  </si>
  <si>
    <t>Invoice - Jame O Bookkeeping: Datapath Managed RDS Service - 1 User</t>
  </si>
  <si>
    <t>DPM-HRDS-PU</t>
  </si>
  <si>
    <t>Datapath Managed RDS Service - 1 User</t>
  </si>
  <si>
    <t>Invoice - Jame O Bookkeeping: Disaster Recovery Service - Per Server</t>
  </si>
  <si>
    <t>Invoice - Jame O Bookkeeping: Endpoint Advanced Threat Protection - EDR 24x7 Monitoring - Per Endpoint</t>
  </si>
  <si>
    <t>Invoice - Jame O Bookkeeping: Managed Backup - Workstation</t>
  </si>
  <si>
    <t>Invoice - Jame O Bookkeeping: Managed Backup Cloud Storage - Per GB</t>
  </si>
  <si>
    <t>Invoice - Jame O Bookkeeping: Managed Detection and Response for Microsoft 365 24x7 Monitoring - Per User</t>
  </si>
  <si>
    <t>Invoice - Jame O Bookkeeping: Managed Endpoint Services</t>
  </si>
  <si>
    <t>Invoice - Jame O Bookkeeping: Managed Office 365 Backup - 1 User - 1 month</t>
  </si>
  <si>
    <t>Invoice - Jame O Bookkeeping: Managed Security Awareness Training Program</t>
  </si>
  <si>
    <t>Invoice - Jame O Bookkeeping: Managed Services-Site</t>
  </si>
  <si>
    <t>Invoice - Jame O Bookkeeping: Managed Services-User</t>
  </si>
  <si>
    <t>Invoice - Jame O Bookkeeping: Palo Alto Networks Firewall Service 440</t>
  </si>
  <si>
    <t>Invoice - JEM Management Corporation: 24x7 Gateway Security Monitoring</t>
  </si>
  <si>
    <t>C00158</t>
  </si>
  <si>
    <t>Invoice - JEM Management Corporation: Endpoint Advanced Threat Protection - EDR 24x7 Monitoring - Per Endpoint</t>
  </si>
  <si>
    <t xml:space="preserve">Invoice - JEM Management Corporation: Exchange Online (Plan 2) - Monthly Commitment, Monthly Billing - 1 User </t>
  </si>
  <si>
    <t>Invoice - JEM Management Corporation: Managed Backup - Virtual Server</t>
  </si>
  <si>
    <t>Invoice - JEM Management Corporation: Managed Backup Cloud Storage - Per GB</t>
  </si>
  <si>
    <t>Invoice - JEM Management Corporation: Managed Office 365 Backup - 1 User - 1 month</t>
  </si>
  <si>
    <t>Invoice - JEM Management Corporation: Managed Security Awareness Training Program</t>
  </si>
  <si>
    <t>Invoice - JEM Management Corporation: Managed Service</t>
  </si>
  <si>
    <t>Invoice - JEM Management Corporation: Managed Service - VOIP</t>
  </si>
  <si>
    <t>Invoice - JEM Management Corporation: Managed Single Domain Security Certificate</t>
  </si>
  <si>
    <t xml:space="preserve">Invoice - JEM Management Corporation: Microsoft 365 Business Premium - Annual Commitment, Monthly Billing - 1 User </t>
  </si>
  <si>
    <t>Invoice - JEM Management Corporation: Security Key C NFC by Yubico</t>
  </si>
  <si>
    <t>Security Key C NFC by Yubico Black</t>
  </si>
  <si>
    <t>Invoice - JEM Management Corporation: Shipping</t>
  </si>
  <si>
    <t>Invoice - John Potter Specialty Foods, Inc.: Endpoint Advanced Threat Protection - EDR 24x7 Monitoring - Per Endpoint</t>
  </si>
  <si>
    <t>C00161</t>
  </si>
  <si>
    <t>Invoice - John Potter Specialty Foods, Inc.: Managed Service</t>
  </si>
  <si>
    <t>Invoice - John Potter Specialty Foods, Inc.: Managed Single Domain Security Certificate</t>
  </si>
  <si>
    <t>Invoice - John Potter Specialty Foods, Inc.: Microsoft 365 Apps for Enterprise - Annual Commitment, Monthly Billing - 1 User</t>
  </si>
  <si>
    <t>C0LGZT-0001-1Y1M</t>
  </si>
  <si>
    <t>Microsoft 365 Apps For Enterprise Annual Paid Monthly</t>
  </si>
  <si>
    <t xml:space="preserve">Invoice - John Potter Specialty Foods, Inc.: Microsoft 365 Business Premium - Annual Commitment, Monthly Billing - 1 User </t>
  </si>
  <si>
    <t xml:space="preserve">Invoice - John Potter Specialty Foods, Inc.: Microsoft 365 Business Standard - Annual Commitment, Monthly Billing - 1 User </t>
  </si>
  <si>
    <t>Invoice - John Potter Specialty Foods, Inc.: Palo Alto Networks Firewall Service 440</t>
  </si>
  <si>
    <t>Invoice - John Potter Specialty Foods, Inc.: Private Cloud Server Instance - 32GB</t>
  </si>
  <si>
    <t>Invoice - John Potter Specialty Foods, Inc.: Private Cloud Server Instance - 8GB</t>
  </si>
  <si>
    <t>Invoice - Kaplan &amp; Trombi: Datapath Managed Endpoint Continuous Remote Monitoring and Maintenance. Unlimited Remote Updates, Patches and Fixes Unlimited Remote Support Endpoint Security Managed Data Backup</t>
  </si>
  <si>
    <t>Manage Endpoint SoCal</t>
  </si>
  <si>
    <t>Invoice - Kaplan &amp; Trombi: Duo MFA - 2 Factor Authentication - 1 User - 1 Month</t>
  </si>
  <si>
    <t>Invoice - Kaplan &amp; Trombi: Email - Hosted Exchange Service</t>
  </si>
  <si>
    <t>Invoice - Kaplan &amp; Trombi: Endpoint Advanced Threat Protection - EDR 24x7 Monitoring - Per Endpoint</t>
  </si>
  <si>
    <t>Invoice - Kaplan &amp; Trombi: Managed Security Awareness Training Program</t>
  </si>
  <si>
    <t>Invoice - Kaplan &amp; Trombi: Managed Single Domain Security Certificate</t>
  </si>
  <si>
    <t>Invoice - Kaplan &amp; Trombi: Microsoft 365 Apps for business - NCE Annual</t>
  </si>
  <si>
    <t>Invoice - Kaplan &amp; Trombi: Palo Alto Networks Firewall Service 440</t>
  </si>
  <si>
    <t>Invoice - Kaplan &amp; Trombi: Private Cloud Server Instance - 8GB</t>
  </si>
  <si>
    <t xml:space="preserve">Invoice - Keen Care: AI Powered Email Filtering and Phishing Protection </t>
  </si>
  <si>
    <t>C-10391</t>
  </si>
  <si>
    <t xml:space="preserve">Invoice - Keen Care: Dark Web Monitoring Service - 1 Domain </t>
  </si>
  <si>
    <t xml:space="preserve">Invoice - Keen Care: Datapath Managed Office 365 Backup - 1 User - 1 month </t>
  </si>
  <si>
    <t>Invoice - Keen Care: Endpoint Advanced Threat Protection - EDR 24x7 Monitoring - Per Endpoint</t>
  </si>
  <si>
    <t xml:space="preserve">Invoice - Keen Care: Exchange Online (Plan 2) - Monthly Commitment, Monthly Billing - 1 User </t>
  </si>
  <si>
    <t>Invoice - Keen Care: Managed Backup - Server</t>
  </si>
  <si>
    <t>Invoice - Keen Care: Managed Backup Cloud Storage - Per GB</t>
  </si>
  <si>
    <t>Invoice - Keen Care: Managed Detection and Response for Microsoft 365 24x7 Monitoring - Per User</t>
  </si>
  <si>
    <t>Invoice - Keen Care: Managed Endpoint Services</t>
  </si>
  <si>
    <t>Invoice - Keen Care: Managed Security Awareness Training Program</t>
  </si>
  <si>
    <t>Invoice - Keen Care: Managed Services-Server</t>
  </si>
  <si>
    <t>Invoice - Keen Care: Managed Services-Site</t>
  </si>
  <si>
    <t>Invoice - Keen Care: Managed Services-User</t>
  </si>
  <si>
    <t xml:space="preserve">Invoice - Keen Care: Microsoft 365 Business Premium - Monthly Commitment, Monthly Billing - 1 User </t>
  </si>
  <si>
    <t>Invoice - Keen Care: Remote Access Device</t>
  </si>
  <si>
    <t>Invoice - Keyes Union School District: Managed Backup - Server</t>
  </si>
  <si>
    <t>C00167</t>
  </si>
  <si>
    <t>Invoice - Keyes Union School District: Managed Backup - Virtual Server</t>
  </si>
  <si>
    <t>Invoice - Keyes Union School District: Managed Service</t>
  </si>
  <si>
    <t>Invoice - Keyes Union School District: Managed Single Domain Security Certificate</t>
  </si>
  <si>
    <t xml:space="preserve">Invoice - Keyes Union School District: Microsoft Azure Subscription </t>
  </si>
  <si>
    <t>CSP-AZURE-MODERN</t>
  </si>
  <si>
    <t xml:space="preserve">Microsoft Azure Subscription </t>
  </si>
  <si>
    <t>Invoice - Keyes Union School District: Streamline IT Help Desk Management System</t>
  </si>
  <si>
    <t>Invoice - Laguna Tools: Datapath Managed Endpoint Continuous Remote Monitoring and Maintenance. Unlimited Remote Updates, Patches and Fixes Unlimited Remote Support Endpoint Security Managed Data Backup</t>
  </si>
  <si>
    <t>Invoice - Laguna Tools: Datapath Managed Site Content Filtering Identify Theft and Phishing Defense Continuous Network Monitoring Gateway Security VPN Connectivity ISP Management Network Attached Device Support</t>
  </si>
  <si>
    <t>Managed Site So Cal</t>
  </si>
  <si>
    <t>Datapath Managed Site So Cal</t>
  </si>
  <si>
    <t xml:space="preserve">Invoice - Laguna Tools: DatapathFax Cloud Fax Gateway </t>
  </si>
  <si>
    <t>DatapathFax Cloud GW</t>
  </si>
  <si>
    <t>DatapathFax Cloud Gateway</t>
  </si>
  <si>
    <t>Invoice - Laguna Tools: Endpoint Advanced Threat Protection - EDR 24x7 Monitoring - Per Endpoint</t>
  </si>
  <si>
    <t xml:space="preserve">Invoice - Laguna Tools: Exchange Online (Plan 1) - Annual Commitment, Monthly Billing - 1 User </t>
  </si>
  <si>
    <t xml:space="preserve">Invoice - Laguna Tools: Exchange Online (Plan 2) - Annual Commitment, Monthly Billing - 1 User </t>
  </si>
  <si>
    <t>Invoice - Laguna Tools: Managed Office 365 Backup - 1 User - 1 month - Unlimited Storage</t>
  </si>
  <si>
    <t>DPMB-ACR-O365-STOR</t>
  </si>
  <si>
    <t>Office 365 Backup Acronis with Storage</t>
  </si>
  <si>
    <t xml:space="preserve">Invoice - Laguna Tools: Managed Wireless Access Point </t>
  </si>
  <si>
    <t xml:space="preserve">Invoice - Laguna Tools: Microsoft 365 Business Premium - Annual Commitment, Monthly Billing - 1 User </t>
  </si>
  <si>
    <t xml:space="preserve">Invoice - Laguna Tools: Windows Server </t>
  </si>
  <si>
    <t>180827OH</t>
  </si>
  <si>
    <t>Invoice - LHollingworth</t>
  </si>
  <si>
    <t>C-10086</t>
  </si>
  <si>
    <t>179994OH</t>
  </si>
  <si>
    <t xml:space="preserve">Invoice - LHollingworth: AI Powered Email Filtering and Phishing Protection </t>
  </si>
  <si>
    <t>180264OH</t>
  </si>
  <si>
    <t>Invoice - LHollingworth: Blocksi, 1 Year Admin/Teacher/Parent License</t>
  </si>
  <si>
    <t>179965OH</t>
  </si>
  <si>
    <t>Invoice - LHollingworth: Classroom Support</t>
  </si>
  <si>
    <t>Invoice - LHollingworth: Cloud Managed Printing</t>
  </si>
  <si>
    <t xml:space="preserve">Invoice - LHollingworth: Datapath Chromebook ADP 1 Year Warranty Covers the following: New Fleet Coverage - On an as needed basis or in some cases direct assignment Existing Fleet Coverage â€“ With our advanced support platform we can assist users faster than ever </t>
  </si>
  <si>
    <t>Managed CB_ADP_1YR</t>
  </si>
  <si>
    <t>Datapath Chromebook ADP 1 Year Warranty Covers the</t>
  </si>
  <si>
    <t>Invoice - LHollingworth: Endpoint Advanced Threat Protection - EDR 24x7 Monitoring - Per Endpoint</t>
  </si>
  <si>
    <t>179946OH</t>
  </si>
  <si>
    <t>Invoice - LHollingworth: E-Rate MIBS Support for E-Rate Eligible Equipment</t>
  </si>
  <si>
    <t xml:space="preserve">Invoice - LHollingworth: Lenovo ThinkPad E14 Gen 6 14" Notebook - WUXGA - AMD Ryzen 5 7535U - 16 GB - 256 GB SSD - English Keyboard - Black - AMD Chip - 1920 x 1200 - Windows 11 Pro - AMD Radeon 660M Graphics - In-plane Switching (IPS) Technology - Front Camera/Webcam </t>
  </si>
  <si>
    <t>21M3000NUS</t>
  </si>
  <si>
    <t xml:space="preserve">Lenovo ThinkPad E14 Gen 6 14" Notebook - WUXGA - </t>
  </si>
  <si>
    <t>Invoice - LHollingworth: Managed Backup - Server</t>
  </si>
  <si>
    <t>Invoice - LHollingworth: Managed Backup Cloud Storage - Per GB</t>
  </si>
  <si>
    <t>Invoice - LHollingworth: Managed Endpoint Services</t>
  </si>
  <si>
    <t>Invoice - LHollingworth: Managed Services- Staff Tech Support</t>
  </si>
  <si>
    <t>Invoice - LHollingworth: Managed Services-Server</t>
  </si>
  <si>
    <t>Invoice - LHollingworth: Managed Services-Site</t>
  </si>
  <si>
    <t>Invoice - LHollingworth: Managed VOIP</t>
  </si>
  <si>
    <t>Invoice - Life Improvement Homecare, Inc.: 24x7 Gateway Security Monitoring</t>
  </si>
  <si>
    <t>C-10396</t>
  </si>
  <si>
    <t xml:space="preserve">Invoice - Life Improvement Homecare, Inc.: AI Powered Email Filtering and Phishing Protection </t>
  </si>
  <si>
    <t xml:space="preserve">Invoice - Life Improvement Homecare, Inc.: Dark Web Monitoring Service - 1 Domain </t>
  </si>
  <si>
    <t xml:space="preserve">Invoice - Life Improvement Homecare, Inc.: Datapath Managed Office 365 Backup - 1 User - 1 month </t>
  </si>
  <si>
    <t>Invoice - Life Improvement Homecare, Inc.: Endpoint Advanced Threat Protection - EDR 24x7 Monitoring - Per Endpoint</t>
  </si>
  <si>
    <t>Invoice - Life Improvement Homecare, Inc.: Managed Detection and Response for Microsoft 365 24x7 Monitoring - Per User</t>
  </si>
  <si>
    <t>Invoice - Life Improvement Homecare, Inc.: Managed Endpoint Services</t>
  </si>
  <si>
    <t>Invoice - Life Improvement Homecare, Inc.: Managed Security Awareness Training Program</t>
  </si>
  <si>
    <t>Invoice - Life Improvement Homecare, Inc.: Managed Services-Site</t>
  </si>
  <si>
    <t>Invoice - Life Improvement Homecare, Inc.: Managed Services-User</t>
  </si>
  <si>
    <t xml:space="preserve">Invoice - Life Improvement Homecare, Inc.: Microsoft 365 Business Premium - Monthly Commitment, Monthly Billing - 1 User </t>
  </si>
  <si>
    <t xml:space="preserve">Invoice - Line-Mobility: Microsoft 365 Business Premium - Monthly Commitment, Monthly Billing - 1 User </t>
  </si>
  <si>
    <t>C-10387</t>
  </si>
  <si>
    <t xml:space="preserve">Invoice - Line-Mobility: Office 365 Extra File Storage Per GB - Monthly Commitment, Monthly Billing </t>
  </si>
  <si>
    <t>C0LHS9-0001-1M</t>
  </si>
  <si>
    <t>Office 365 Extra File Storage Paid Monthly</t>
  </si>
  <si>
    <t>Invoice - Linwood Engineering Associates: Endpoint Advanced Threat Protection - EDR 24x7 Monitoring - Per Endpoint</t>
  </si>
  <si>
    <t>Invoice - Linwood Engineering Associates: Managed Services-Endpoint</t>
  </si>
  <si>
    <t>Invoice - Linwood Engineering Associates: Managed Services-Server</t>
  </si>
  <si>
    <t>Invoice - Linwood Engineering Associates: Managed Services-Site</t>
  </si>
  <si>
    <t>Invoice - Lucia Mar Unified School District: Endpoint Advanced Threat Protection - EDR 24x7 Monitoring - Per Endpoint</t>
  </si>
  <si>
    <t>C00179</t>
  </si>
  <si>
    <t xml:space="preserve">Invoice - Lucia Mar Unified School District: ICX 7850 48-port SFP28 1/10/25GE, 8x-port QSFP28 supports native 40GE or 100GE or breakout 4x10GE or 4x25GE, bundle includes two AC PS and five fans, PS side exhaust airflow, transceivers sold separately </t>
  </si>
  <si>
    <t>RUC-ICX7850-48F-E2</t>
  </si>
  <si>
    <t>ICX 7850 48-port SFP28 1/10/25GE, 8x-port QSFP28 s</t>
  </si>
  <si>
    <t>Invoice - Lucia Mar Unified School District: Managed Service - VOIP</t>
  </si>
  <si>
    <t>Invoice - Lucia Mar Unified School District: Mitel Partner Hardware and Software Support includes * 5 year support from Mitel TAC * Warranty replacement for all covered hardware * Next day RMA for defective and failed hardware * Access to software updates NOTE: This warranty does not cover phones and support does not include Datapath Support Services Datapath Support Services sold separately</t>
  </si>
  <si>
    <t>Mitel Partner Hardware and Software Support</t>
  </si>
  <si>
    <t>180036OH</t>
  </si>
  <si>
    <t>Invoice - Luther Memorial: Classroom Support</t>
  </si>
  <si>
    <t>C-10087</t>
  </si>
  <si>
    <t>Invoice - Luther Memorial: Cloud Managed Printing</t>
  </si>
  <si>
    <t>Invoice - Luther Memorial: Content Filtering Management</t>
  </si>
  <si>
    <t>Invoice - Luther Memorial: Endpoint Advanced Threat Protection - EDR 24x7 Monitoring - Per Endpoint</t>
  </si>
  <si>
    <t>Invoice - Luther Memorial: Google Workspace Management</t>
  </si>
  <si>
    <t>Invoice - Luther Memorial: Managed Backup - Server</t>
  </si>
  <si>
    <t>Invoice - Luther Memorial: Managed Backup Cloud Storage - Per GB</t>
  </si>
  <si>
    <t>Invoice - Luther Memorial: Managed Security System</t>
  </si>
  <si>
    <t>Invoice - Luther Memorial: Managed Services- Staff Tech Support</t>
  </si>
  <si>
    <t>Invoice - Luther Memorial: Managed Services-Endpoint</t>
  </si>
  <si>
    <t>Invoice - Luther Memorial: Managed Services-Server</t>
  </si>
  <si>
    <t>Invoice - Luther Memorial: Managed Services-Site</t>
  </si>
  <si>
    <t>Invoice - Luther Memorial: Managed VOIP</t>
  </si>
  <si>
    <t>180612OH</t>
  </si>
  <si>
    <t>Invoice - Lutheran High School East: Dual-port Gigabit Ethernet, 3.7" graphical LCD</t>
  </si>
  <si>
    <t>C-10088</t>
  </si>
  <si>
    <t>179997OH</t>
  </si>
  <si>
    <t>Invoice - Lutheran High School East: Monthly Charge for Hosting 8PRO 3CX Server</t>
  </si>
  <si>
    <t>MVOIP-3CX Hosting Fee 8PRO</t>
  </si>
  <si>
    <t>Monthly Charge for Hosting 8PRO 3CX Server</t>
  </si>
  <si>
    <t>Invoice - Lutheran High School East: Monthly Service Price for a Regular Phone Seat. Supports (4000 and 5000 Series Phones)</t>
  </si>
  <si>
    <t>MVOIP-Yealink-Seat Regular</t>
  </si>
  <si>
    <t>Monthly Service Price for a Regular Phone Seat. S</t>
  </si>
  <si>
    <t>Invoice - Lutheran High School East: Shipping</t>
  </si>
  <si>
    <t>Invoice - Lutheran High School East: Yealink Power Supply - Black - 5 V DC Output</t>
  </si>
  <si>
    <t>PS5V2000US-SLIM</t>
  </si>
  <si>
    <t>Yealink Power Supply</t>
  </si>
  <si>
    <t>Invoice - Madera County Transportation Commission: 24x7 Gateway Security Monitoring</t>
  </si>
  <si>
    <t>C00181</t>
  </si>
  <si>
    <t xml:space="preserve">Invoice - Madera County Transportation Commission: AI Powered Email Filtering and Phishing Protection </t>
  </si>
  <si>
    <t xml:space="preserve">Invoice - Madera County Transportation Commission: Dark Web Monitoring Service - 1 Domain </t>
  </si>
  <si>
    <t>Invoice - Madera County Transportation Commission: Endpoint Advanced Threat Protection - EDR 24x7 Monitoring - Per Endpoint</t>
  </si>
  <si>
    <t>Invoice - Madera County Transportation Commission: HP Elite Mini 800 G9 Desktop Computer - Intel Core i7 14th Gen i7-14700T - vPro Technology - 16 GB - 512 GB SSD - Desktop Mini - Black - Smart Buy - Intel Q670 Chip - Windows 11 Pro - Intel UHD Graphics 770 DDR5 SDRAM - English Keyboard - IEEE 802.11ax -</t>
  </si>
  <si>
    <t>A12GNUT#ABA</t>
  </si>
  <si>
    <t>HP Elite Mini 800 G9 Desktop Computer - Intel Core</t>
  </si>
  <si>
    <t>Invoice - Madera County Transportation Commission: Managed Security Awareness Training Program</t>
  </si>
  <si>
    <t>Invoice - Madera County Transportation Commission: Managed Service</t>
  </si>
  <si>
    <t xml:space="preserve">Invoice - Madera County Transportation Commission: Managed Service - VOIP Only </t>
  </si>
  <si>
    <t>Invoice - Madera County Transportation Commission: Managed Services-Server</t>
  </si>
  <si>
    <t xml:space="preserve">Invoice - Madera County Transportation Commission: Microsoft 365 Business Standard - Annual Commitment, Monthly Billing - 1 User </t>
  </si>
  <si>
    <t xml:space="preserve">Invoice - Madera County Transportation Commission: Microsoft Defender for Office 365 (Plan 1) - Annual Commitment, Monthly Billing - 1 User </t>
  </si>
  <si>
    <t>C0LH04-0001-1Y1M</t>
  </si>
  <si>
    <t>Microsoft Defender For Office 365 (Plan 1) Annual Paid Month</t>
  </si>
  <si>
    <t>Invoice - Madera County Transportation Commission: Premium E-Mail Filtering</t>
  </si>
  <si>
    <t>Invoice - Madera County Transportation Commission: Private Cloud Server Instance - 16GB</t>
  </si>
  <si>
    <t>Invoice - Madera County Transportation Commission: Shipping</t>
  </si>
  <si>
    <t xml:space="preserve">Invoice - Madison Plains LSD: Dark Web Monitoring Service - 1 Domain </t>
  </si>
  <si>
    <t>C-10089</t>
  </si>
  <si>
    <t>Invoice - Madison Plains LSD: Managed Network Switch - 48 Port POE GB</t>
  </si>
  <si>
    <t>DPM - 48 Port POE</t>
  </si>
  <si>
    <t>Managed Network Switch - 48 Port POE</t>
  </si>
  <si>
    <t>Invoice - MedTech Billing Services: 24x7 Gateway Security Monitoring</t>
  </si>
  <si>
    <t>C-10337</t>
  </si>
  <si>
    <t xml:space="preserve">Invoice - MedTech Billing Services: AI Powered Email Filtering and Phishing Protection </t>
  </si>
  <si>
    <t>Invoice - MedTech Billing Services: Endpoint Advanced Threat Protection - EDR 24x7 Monitoring - Per Endpoint</t>
  </si>
  <si>
    <t>Invoice - MedTech Billing Services: Managed Backup - Virtual Server</t>
  </si>
  <si>
    <t>Invoice - MedTech Billing Services: Managed Backup Cloud Storage - Per GB</t>
  </si>
  <si>
    <t>Invoice - MedTech Billing Services: Managed Endpoint Services</t>
  </si>
  <si>
    <t>Invoice - MedTech Billing Services: Managed Security Awareness Training Program</t>
  </si>
  <si>
    <t>Invoice - MedTech Billing Services: Managed Services-Server</t>
  </si>
  <si>
    <t>Invoice - MedTech Billing Services: Managed Services-Site</t>
  </si>
  <si>
    <t xml:space="preserve">Invoice - MedTech Billing Services: Microsoft 365 Business Premium - Annual Commitment, Monthly Billing - 1 User </t>
  </si>
  <si>
    <t>Invoice - MedTech Billing Services: Premium E-Mail Filtering</t>
  </si>
  <si>
    <t>Invoice - MedTech Billing Services: SonicWall Advanced Protection Service Suite for NSa 2700 - Subscription License - 1 License - 3 Year - TAA Compliant</t>
  </si>
  <si>
    <t>02-SSC-6907</t>
  </si>
  <si>
    <t>SonicWall Advanced Protection Service Suite for NS</t>
  </si>
  <si>
    <t>179934OH</t>
  </si>
  <si>
    <t>Invoice - Miami East Local Schools: E-Rate MIBS Support for E-Rate Eligible Equipment</t>
  </si>
  <si>
    <t>C-10092</t>
  </si>
  <si>
    <t>180789OH</t>
  </si>
  <si>
    <t>Invoice - Millennium Comm School</t>
  </si>
  <si>
    <t>C-10093</t>
  </si>
  <si>
    <t>179985OH</t>
  </si>
  <si>
    <t xml:space="preserve">Invoice - Millennium Comm School: AI Powered Email Filtering and Phishing Protection </t>
  </si>
  <si>
    <t>Invoice - Millennium Comm School: Blocksi 2YR Admin/Parent/Delegate With Student Safety</t>
  </si>
  <si>
    <t>Blocksi_Insights_2YR</t>
  </si>
  <si>
    <t>Blocksi 3YR Admin/Parent/Delegate 1 to 499 License</t>
  </si>
  <si>
    <t>180541OH</t>
  </si>
  <si>
    <t>Invoice - Millennium Comm School: Chromebook Repairs</t>
  </si>
  <si>
    <t>180805OH</t>
  </si>
  <si>
    <t>180816OH</t>
  </si>
  <si>
    <t>180907OH</t>
  </si>
  <si>
    <t>181129OH</t>
  </si>
  <si>
    <t>179957OH</t>
  </si>
  <si>
    <t>Invoice - Millennium Comm School: Classroom Support</t>
  </si>
  <si>
    <t>Invoice - Millennium Comm School: Cloud Managed Printing</t>
  </si>
  <si>
    <t xml:space="preserve">Invoice - Millennium Comm School: Dark Web Monitoring Service - 1 Domain </t>
  </si>
  <si>
    <t>Invoice - Millennium Comm School: Door Access Control</t>
  </si>
  <si>
    <t>180173OH</t>
  </si>
  <si>
    <t>Invoice - Millennium Comm School: Dual-port Gigabit Ethernet, 2.4in. 320 x 240-pixel color display with backlight</t>
  </si>
  <si>
    <t>SIP-T33G</t>
  </si>
  <si>
    <t>Yealink SIP-T33G</t>
  </si>
  <si>
    <t xml:space="preserve">Invoice - Millennium Comm School: Edge Security Management </t>
  </si>
  <si>
    <t>Invoice - Millennium Comm School: Endpoint Advanced Threat Protection - EDR 24x7 Monitoring - Per Endpoint</t>
  </si>
  <si>
    <t>180217OH</t>
  </si>
  <si>
    <t>Invoice - Millennium Comm School: Isonas TC2 RFID Thin Card</t>
  </si>
  <si>
    <t>Isonas TC2 RFID</t>
  </si>
  <si>
    <t>Isonas TC2 RFID Thin Card</t>
  </si>
  <si>
    <t>Invoice - Millennium Comm School: Location Technology Support</t>
  </si>
  <si>
    <t>179988OH</t>
  </si>
  <si>
    <t>Invoice - Millennium Comm School: Managed Backup - Server</t>
  </si>
  <si>
    <t>Invoice - Millennium Comm School: Managed Backup - Virtual Server</t>
  </si>
  <si>
    <t>Invoice - Millennium Comm School: Managed Backup Cloud Storage - Per GB</t>
  </si>
  <si>
    <t>Invoice - Millennium Comm School: Managed Security Awareness Training Program</t>
  </si>
  <si>
    <t>Invoice - Millennium Comm School: Managed VOIP</t>
  </si>
  <si>
    <t>Invoice - Millennium Comm School: NCE Microsoft 365 A3 (Education Faculty Pricing)- Annual Paid Monthly</t>
  </si>
  <si>
    <t>CFQ7TTC0LHPL-000W</t>
  </si>
  <si>
    <t>Microsoft 365 A3 (Education Faculty Pricing)- Annual Pai</t>
  </si>
  <si>
    <t>Invoice - Millennium Comm School: NCE Office 365 A3 (Education Faculty Pricing)- Monthly Commit</t>
  </si>
  <si>
    <t>Invoice - Millennium Comm School: Sophos Central Intercept X Advanced with XDR</t>
  </si>
  <si>
    <t>Sophos-XDR</t>
  </si>
  <si>
    <t>Sophos Central Intercept X Advanced with XDR</t>
  </si>
  <si>
    <t>Invoice - Millennium Comm School: SSO Integration Support</t>
  </si>
  <si>
    <t>Invoice - Millennium Comm School: Staff Support</t>
  </si>
  <si>
    <t>Invoice - Millennium Comm School: Student Device Management</t>
  </si>
  <si>
    <t>Invoice - Modiv: Endpoint Advanced Threat Protection - EDR 24x7 Monitoring - Per Endpoint</t>
  </si>
  <si>
    <t xml:space="preserve">Invoice - Modiv: Exchange Online (Plan 2) - Monthly Commitment, Monthly Billing - 1 User </t>
  </si>
  <si>
    <t>Invoice - Modiv: Managed Detection and Response for Microsoft 365 24x7 Monitoring - Per User</t>
  </si>
  <si>
    <t>Invoice - Modiv: Managed Office 365 Backup - 1 User - 1 month</t>
  </si>
  <si>
    <t>Invoice - Modiv: Managed Security Awareness Training Program</t>
  </si>
  <si>
    <t>Invoice - Modiv: Managed Services-Endpoint</t>
  </si>
  <si>
    <t xml:space="preserve">Invoice - Modiv: Microsoft 365 Business Premium - Monthly Commitment, Monthly Billing - 1 User </t>
  </si>
  <si>
    <t>Invoice - Monte Vista Small Animal Hospital: 24x7 Gateway Security Monitoring</t>
  </si>
  <si>
    <t>C-10025</t>
  </si>
  <si>
    <t xml:space="preserve">Invoice - Monte Vista Small Animal Hospital: Dark Web Monitoring Service - 1 Domain </t>
  </si>
  <si>
    <t>Invoice - Monte Vista Small Animal Hospital: Endpoint Advanced Threat Protection - EDR 24x7 Monitoring - Per Endpoint</t>
  </si>
  <si>
    <t>Invoice - Monte Vista Small Animal Hospital: Managed Backup - Server</t>
  </si>
  <si>
    <t>Invoice - Monte Vista Small Animal Hospital: Managed Security Awareness Training Program</t>
  </si>
  <si>
    <t>Invoice - Monte Vista Small Animal Hospital: Managed Service</t>
  </si>
  <si>
    <t>Invoice - Monte Vista Small Animal Hospital: Managed Services-Server</t>
  </si>
  <si>
    <t>Invoice - Monte Vista Small Animal Hospital: Microsoft 365 Apps for Business - Annual Commitment, Monthly Billing - 1 User</t>
  </si>
  <si>
    <t>Invoice - Monte Vista Small Animal Hospital: Palo Alto Networks Firewall Service 220</t>
  </si>
  <si>
    <t>Invoice - Monte Vista Small Animal Hospital: Private Cloud Server Instance - 16GB</t>
  </si>
  <si>
    <t>Invoice - Newman-Crows Landing USD: 1 MONTH CARE PLUS FOR XPROTECT PROFESSIONAL+ DL</t>
  </si>
  <si>
    <t>MXPPPLUSDL</t>
  </si>
  <si>
    <t>1 MONTH CARE PLUS FOR XPROTECT PROFESSIONAL+ DL</t>
  </si>
  <si>
    <t>C00196</t>
  </si>
  <si>
    <t>Invoice - Newman-Crows Landing USD: AXIS Panoramic P3735-PLE 2 Megapixel Full HD Network Camera - Color - White - TAA Compliant - Zipstream, Motion JPEG, H.265 (MPEG-H Part 2/HEVC) Main Profile, H.264B (MPEG-4 Part 10/AVC), H.264M (MPEG-4 Part 10/AVC), H.264H (MPEG-4 Part 10/AVC), H.264B, H</t>
  </si>
  <si>
    <t>02633-001</t>
  </si>
  <si>
    <t>AXIS Panoramic P3735-PLE 2 Megapixel Full HD Netwo</t>
  </si>
  <si>
    <t>Invoice - Newman-Crows Landing USD: Endpoint Advanced Threat Protection - EDR 24x7 Monitoring - Per Endpoint</t>
  </si>
  <si>
    <t>Invoice - Newman-Crows Landing USD: KnowBe4 Security Awareness Training Subscription Diamond</t>
  </si>
  <si>
    <t>KSATD-ND12- G</t>
  </si>
  <si>
    <t>KnowBe4 Security Awareness Training Subscription D</t>
  </si>
  <si>
    <t>Invoice - Newman-Crows Landing USD: Managed Service</t>
  </si>
  <si>
    <t>Invoice - Newman-Crows Landing USD: XP Professional+ Device License</t>
  </si>
  <si>
    <t>XPPPLUSDL</t>
  </si>
  <si>
    <t>XP Professional+ Device License</t>
  </si>
  <si>
    <t>Invoice - Nexus IT: Low Voltage Labor</t>
  </si>
  <si>
    <t>Nexus IT</t>
  </si>
  <si>
    <t>C-10390</t>
  </si>
  <si>
    <t>Invoice - Nexus IT: Structured Cabling Materials</t>
  </si>
  <si>
    <t>180104OH</t>
  </si>
  <si>
    <t>Invoice - North Shore High School</t>
  </si>
  <si>
    <t>C-10094</t>
  </si>
  <si>
    <t>180732OH</t>
  </si>
  <si>
    <t>180802OH</t>
  </si>
  <si>
    <t>Invoice - North Shore High School: Apple MacBook Air 15.3" Notebook - Apple M4 - 16 GB - 256 GB SSD - Midnight - Apple M4 Chip - 2880 x 1864 - macOS Sequoia - Apple - True Tone Technology, In-plane Switching (IPS) Technology, Liquid Retina Display - Front Camera/Webcam - 18 Hours</t>
  </si>
  <si>
    <t>MW1Y3LL/A</t>
  </si>
  <si>
    <t xml:space="preserve">Apple MacBook Air 15.3" Notebook - Apple M4 - 16 </t>
  </si>
  <si>
    <t>Invoice - North Shore High School: Chrome OS Mgmt Console Lic, EDU</t>
  </si>
  <si>
    <t>179967OH</t>
  </si>
  <si>
    <t>Invoice - North Shore High School: Classroom Support</t>
  </si>
  <si>
    <t>Invoice - North Shore High School: Cloud Managed Printing</t>
  </si>
  <si>
    <t xml:space="preserve">Invoice - North Shore High School: Dell 3120 - N100/4GB/64GB Touch Screen Dell Chromebook - 2in1 </t>
  </si>
  <si>
    <t>3120 Dell Chromebook</t>
  </si>
  <si>
    <t>N100/GB</t>
  </si>
  <si>
    <t>180167OH</t>
  </si>
  <si>
    <t>Invoice - North Shore High School: Dual-Port Gigabit Ethernet 2.4 132x64 pixel graphical LCD with backlight</t>
  </si>
  <si>
    <t>Invoice - North Shore High School: EarthWalk Saver Series model SS30.5 Pre-wired USBC-PD charging cart- Vertical storage, up to 30 user cart for devices up to 14â€œ screen size</t>
  </si>
  <si>
    <t>SS30.5-HEPD-USBC- 5</t>
  </si>
  <si>
    <t>EarthWalk Saver Series model SS30.5 Pre-wired USBC</t>
  </si>
  <si>
    <t>Invoice - North Shore High School: Endpoint Advanced Threat Protection - EDR 24x7 Monitoring - Per Endpoint</t>
  </si>
  <si>
    <t>179942OH</t>
  </si>
  <si>
    <t>Invoice - North Shore High School: E-Rate MIBS Support for E-Rate Eligible Equipment</t>
  </si>
  <si>
    <t>Invoice - North Shore High School: Google Workspace Management</t>
  </si>
  <si>
    <t>Invoice - North Shore High School: HP ProBook 4 G1i 16" Notebook - WUXGA - Intel Core Ultra 7 255U - 16 GB - 512 GB SSD - English Keyboard - Pike Silver - Intel Chip - 1920 x 1200 - Windows 11 Pro - Intel - In-plane Switching (IPS) Technology - Front Camera/Webcam - 13.25 Hours Battery Run</t>
  </si>
  <si>
    <t>BB3R1UT#ABA</t>
  </si>
  <si>
    <t>HP ProBook 4 G1i 16" Notebook - WUXGA - Intel Core</t>
  </si>
  <si>
    <t>Invoice - North Shore High School: HP ProBook 460 G11 16" Notebook - WUXGA - Intel Core Ultra 5 125U - 16 GB - 256 GB SSD - English Keyboard - Pike Silver Aluminum - Smart Buy - 1920 x 1200 - Windows 11 Pro - Intel - In-plane Switching (IPS) Technology - Front Camera/Webcam - IEEE 802.11ax</t>
  </si>
  <si>
    <t>A1LD5UT#ABA</t>
  </si>
  <si>
    <t>HP ProBook 460 G11 16" Notebook - WUXGA - Intel Co</t>
  </si>
  <si>
    <t>181125OH</t>
  </si>
  <si>
    <t>Invoice - North Shore High School: HPE Server Fan</t>
  </si>
  <si>
    <t>GFM0412SS</t>
  </si>
  <si>
    <t>HPE Server Fan</t>
  </si>
  <si>
    <t>Invoice - North Shore High School: Managed Backup Cloud Storage - Per GB</t>
  </si>
  <si>
    <t>Invoice - North Shore High School: Managed Endpoint Services</t>
  </si>
  <si>
    <t>Invoice - North Shore High School: Managed Services- Staff Tech Support</t>
  </si>
  <si>
    <t>Invoice - North Shore High School: Managed Services-Server</t>
  </si>
  <si>
    <t>Invoice - North Shore High School: Managed Services-Site</t>
  </si>
  <si>
    <t>Invoice - North Shore High School: Managed VOIP</t>
  </si>
  <si>
    <t>Invoice - North Shore High School: Shipping</t>
  </si>
  <si>
    <t>Invoice - North Shore High School: Shipping- 2nd Day Shipping - Passing Costs through to Vital Care</t>
  </si>
  <si>
    <t>QWShipping - Next Day Shipping</t>
  </si>
  <si>
    <t>180281OH</t>
  </si>
  <si>
    <t>Invoice - North Shore High School: Untangle NG Firewall Public Sector Complete 150 User License for 1yr</t>
  </si>
  <si>
    <t>NG Firewall PSC150</t>
  </si>
  <si>
    <t>Untangle NG Firewall Public Sector Complete 150 Us</t>
  </si>
  <si>
    <t>180700OH</t>
  </si>
  <si>
    <t>Invoice - North Shore High School: Untangle NG Firewall Public Sector Complete 250 User License for 1yr</t>
  </si>
  <si>
    <t xml:space="preserve">Invoice - Nyansa Learning Corporation: Datapath Backup Workstation </t>
  </si>
  <si>
    <t>Datapath Backup Workstation</t>
  </si>
  <si>
    <t xml:space="preserve">Invoice - Nyansa Learning Corporation: Google Workspace Business Starter </t>
  </si>
  <si>
    <t>Google Business Starter</t>
  </si>
  <si>
    <t>Google Workspace Business Starter</t>
  </si>
  <si>
    <t>Invoice - Nyansa Learning Corporation: Microsoft 365 Apps for business - NCE Annual</t>
  </si>
  <si>
    <t>Invoice - Oliveira Wealth</t>
  </si>
  <si>
    <t>C-10364</t>
  </si>
  <si>
    <t xml:space="preserve">Invoice - Oliveira Wealth: AI Powered Email Filtering and Phishing Protection </t>
  </si>
  <si>
    <t>Invoice - Oliveira Wealth: Endpoint Advanced Threat Protection - EDR 24x7 Monitoring - Per Endpoint</t>
  </si>
  <si>
    <t>Invoice - Oliveira Wealth: Managed Security Awareness Training Program</t>
  </si>
  <si>
    <t>Invoice - Oliveira Wealth: Password Management Service for Enterprise</t>
  </si>
  <si>
    <t>DPM-BITWARDEN-ENT</t>
  </si>
  <si>
    <t>Password Management Service for Enterprise</t>
  </si>
  <si>
    <t>Invoice - Panoche Energy Center: 24x7 Gateway Security Monitoring</t>
  </si>
  <si>
    <t>C00209</t>
  </si>
  <si>
    <t>Invoice - Panoche Energy Center: Duo MFA - 2 Factor Authentication - 1 User - 1 Month</t>
  </si>
  <si>
    <t xml:space="preserve">Invoice - Panoche Energy Center: Exchange Online (Plan 1) - Annual Commitment, Monthly Billing - 1 User </t>
  </si>
  <si>
    <t>Invoice - Panoche Energy Center: Lenovo ThinkPad Thunderbolt 4 Workstation Dock - for Monitor/Notebook/Workstation - 230 W - Thunderbolt - 4 Displays Supported - 4K, 8K - 3840 x 2160, 7680 x 4320 - 4 x USB Type-A Ports - USB Type-A - 1 x USB Type-C Ports - USB Type-C - 1 x RJ-45 Ports -</t>
  </si>
  <si>
    <t>40B00135US</t>
  </si>
  <si>
    <t xml:space="preserve">Lenovo X1 - TB Dock </t>
  </si>
  <si>
    <t xml:space="preserve">Invoice - Panoche Energy Center: Managed Backup - 1 Endpoint </t>
  </si>
  <si>
    <t>Invoice - Panoche Energy Center: Managed Service</t>
  </si>
  <si>
    <t>Invoice - Panoche Energy Center: Managed Single Domain Security Certificate</t>
  </si>
  <si>
    <t>Invoice - Panoche Energy Center: Shipping</t>
  </si>
  <si>
    <t>179975OH</t>
  </si>
  <si>
    <t xml:space="preserve">Invoice - Par Excellence Academy: AI Powered Email Filtering and Phishing Protection </t>
  </si>
  <si>
    <t>C-10096</t>
  </si>
  <si>
    <t>180622OH</t>
  </si>
  <si>
    <t>Invoice - Par Excellence Academy: Blocksi, 1 Year Admin/Teacher/Parent License</t>
  </si>
  <si>
    <t>180857OH</t>
  </si>
  <si>
    <t>Invoice - Par Excellence Academy: Classroom Support</t>
  </si>
  <si>
    <t>Invoice - Par Excellence Academy: Cloud Managed Printing</t>
  </si>
  <si>
    <t xml:space="preserve">Invoice - Par Excellence Academy: Dark Web Monitoring Service - 1 Domain </t>
  </si>
  <si>
    <t>Invoice - Par Excellence Academy: Endpoint Advanced Threat Protection - EDR 24x7 Monitoring - Per Endpoint</t>
  </si>
  <si>
    <t>Invoice - Par Excellence Academy: Location Technology Support</t>
  </si>
  <si>
    <t>Invoice - Par Excellence Academy: Managed Backup Cloud Storage - Per GB</t>
  </si>
  <si>
    <t>Invoice - Par Excellence Academy: Managed Security Awareness Training Program</t>
  </si>
  <si>
    <t>Invoice - Par Excellence Academy: Managed VOIP</t>
  </si>
  <si>
    <t>Invoice - Par Excellence Academy: Physical Virtual Server (VMWare or Hyper V Server)(Non-Primary Domain Server)</t>
  </si>
  <si>
    <t>Invoice - Par Excellence Academy: Staff Support</t>
  </si>
  <si>
    <t>Invoice - Par Excellence Academy: Student Device Management</t>
  </si>
  <si>
    <t xml:space="preserve">Invoice - Pasco: AI Powered Email Filtering and Phishing Protection </t>
  </si>
  <si>
    <t>C-10399</t>
  </si>
  <si>
    <t xml:space="preserve">Invoice - Pasco: Dark Web Monitoring Service - 1 Domain </t>
  </si>
  <si>
    <t xml:space="preserve">Invoice - Pasco: Datapath Managed Office 365 Backup - 1 User - 1 month </t>
  </si>
  <si>
    <t>Invoice - Pasco: Endpoint Advanced Threat Protection - EDR 24x7 Monitoring - Per Endpoint</t>
  </si>
  <si>
    <t>Invoice - Pasco: Managed Backup - Virtual Server</t>
  </si>
  <si>
    <t>Invoice - Pasco: Managed Backup Cloud Storage - Per GB</t>
  </si>
  <si>
    <t>Invoice - Pasco: Managed Detection and Response for Microsoft 365 24x7 Monitoring - Per User</t>
  </si>
  <si>
    <t>Invoice - Pasco: Managed Endpoint Services</t>
  </si>
  <si>
    <t>Invoice - Pasco: Managed Security Awareness Training Program</t>
  </si>
  <si>
    <t>Invoice - Pasco: Managed Services-Server</t>
  </si>
  <si>
    <t>Invoice - Pasco: Managed Services-Site</t>
  </si>
  <si>
    <t>Invoice - Pasco: Managed Services-User</t>
  </si>
  <si>
    <t>Invoice - Pasco: Meraki Enterprise for Z3 + 1 Year Enterprise Suppo - Subscription License - 1 License - 1 Year - Z3 Cloud Managed - Subscription License 1 License - 1 Year License Validation Period</t>
  </si>
  <si>
    <t>LIC-Z3-ENT-1YR</t>
  </si>
  <si>
    <t>Meraki Enterprise for Z3 + 1 Year Enterprise Suppo</t>
  </si>
  <si>
    <t>Invoice - Pasco: Meraki MR Enterprise Cloud Controller License, 1 Year - Meraki MR Series Access Point - Subscription License 1 Access Point - 1 Year License Validation Period</t>
  </si>
  <si>
    <t>LIC-ENT-1YR</t>
  </si>
  <si>
    <t>Meraki MR Enterprise Cloud Controller License, 1 Y</t>
  </si>
  <si>
    <t>Invoice - Pasco: Meraki MX84 Advanced Security License and Support, 1 Year - Meraki MX84 Cloud Managed Security Appliance - License - 1 Year License Validation Period</t>
  </si>
  <si>
    <t>LIC-MX84-SEC-1YR</t>
  </si>
  <si>
    <t>Meraki MX84 Advanced Security License and Support,</t>
  </si>
  <si>
    <t xml:space="preserve">Invoice - Pasco: Microsoft 365 Business Premium - Annual Commitment, Monthly Billing - 1 User </t>
  </si>
  <si>
    <t>Invoice - Pasco: NCE Enterprise Mobility + Security E3 Monthly Commit</t>
  </si>
  <si>
    <t>CFQ7TTC0LHT4-0001-1M</t>
  </si>
  <si>
    <t>NCE Enterprise Mobility + Security E3 Monthly Commit</t>
  </si>
  <si>
    <t>Invoice - Pasco: Palo Alto Networks Firewall Service 440</t>
  </si>
  <si>
    <t>Invoice - Pasco: Proofpoint Essentials - Professional - Includes Email Encryption and Archiving</t>
  </si>
  <si>
    <t>PP-ESS-MPRO-A</t>
  </si>
  <si>
    <t>Proofpoint Essentials-Professional</t>
  </si>
  <si>
    <t>Invoice - Peak Real Estate Management LLC: Datapath Managed Endpoint Continuous Remote Monitoring and Maintenance. Unlimited Remote Updates, Patches and Fixes Unlimited Remote Support Endpoint Security Managed Data Backup</t>
  </si>
  <si>
    <t>Invoice - Peak Real Estate Management LLC: Endpoint Advanced Threat Protection - EDR 24x7 Monitoring - Per Endpoint</t>
  </si>
  <si>
    <t xml:space="preserve">Invoice - Peak Real Estate Management LLC: Microsoft 365 Business Premium - Annual Commitment, Monthly Billing - 1 User </t>
  </si>
  <si>
    <t>Invoice - Peak Real Estate Management LLC: Palo Alto Networks Firewall Service 440</t>
  </si>
  <si>
    <t xml:space="preserve">Invoice - Peak Real Estate Management LLC: Private Cloud Managed Server Instance </t>
  </si>
  <si>
    <t>Invoice - Peak Real Estate Management LLC: SPLA- Microsoft Windows Server Datacenter - License &amp; Software Assurance - 2 Core - Volume - Microsoft Enterprise Agreement - All Languages</t>
  </si>
  <si>
    <t>9EA-00039</t>
  </si>
  <si>
    <t>SPLA-Microsoft Windows Server Datacenter Edition - 2 Core</t>
  </si>
  <si>
    <t xml:space="preserve">Invoice - Peak Real Estate Management LLC: SPLA RDS License </t>
  </si>
  <si>
    <t>Invoice - Peak Real Estate Management LLC: SPLA SQL Server CORE Lic, 2 Core - Monthly</t>
  </si>
  <si>
    <t>Invoice - Peak Real Estate Management LLC: SQL Server Standard - Microsoft Database Server License</t>
  </si>
  <si>
    <t>SPLA SQL Server Standard</t>
  </si>
  <si>
    <t>SPLA SQL Server Standard (monthly)</t>
  </si>
  <si>
    <t xml:space="preserve">Invoice - Pearl's Hope: AI Powered Email Filtering and Phishing Protection </t>
  </si>
  <si>
    <t>C-10372</t>
  </si>
  <si>
    <t xml:space="preserve">Invoice - Pearl's Hope: Dark Web Monitoring Service - 1 Domain </t>
  </si>
  <si>
    <t>Invoice - Pearl's Hope: Endpoint Advanced Threat Protection - EDR 24x7 Monitoring - Per Endpoint</t>
  </si>
  <si>
    <t>Invoice - Pearl's Hope: Lenovo ThinkPad X13 Gen 6 13.3" Notebook - WUXGA - Intel Core Ultra 5 225U - 16 GB - 512 GB SSD - English Keyboard - Black - Intel Chip - 1920 x 1200 - Windows 11 Pro - Intel - In-plane Switching (IPS) Technology, Eyesafe - Front Camera/Webcam</t>
  </si>
  <si>
    <t>21RK0069US</t>
  </si>
  <si>
    <t>Lenovo ThinkPad X13 Gen 6 13.3" Notebook - WUXGA</t>
  </si>
  <si>
    <t>Invoice - Pearl's Hope: Lenovo ThinkPad X9-15 Gen 1 15.3" Copilot+ PC Notebook - 2.8K - Intel Core Ultra 5 226V - Intel Evo Platform - 16 GB - 512 GB SSD - English Keyboard - Black, Arctic Gray - Intel Chip - 2880 x 1800 - Windows 11 Pro - Intel Arc Graphics 130V</t>
  </si>
  <si>
    <t>21Q60026US</t>
  </si>
  <si>
    <t>Lenovo ThinkPad X9-15 Gen 1 15.3" Copilot+ PC Not</t>
  </si>
  <si>
    <t>Invoice - Pearl's Hope: Managed Detection and Response for Microsoft 365 24x7 Monitoring - Per User</t>
  </si>
  <si>
    <t>Invoice - Pearl's Hope: Managed Endpoint Services</t>
  </si>
  <si>
    <t>Invoice - Pearl's Hope: Managed Office 365 Backup - 1 User - 1 month</t>
  </si>
  <si>
    <t>Invoice - Pearl's Hope: Managed Phishing Analysis Service</t>
  </si>
  <si>
    <t>Invoice - Pearl's Hope: Managed Security Awareness Training Program</t>
  </si>
  <si>
    <t>Invoice - Pearl's Hope: Managed Services-Site</t>
  </si>
  <si>
    <t>Invoice - Pearl's Hope: Managed Services-User</t>
  </si>
  <si>
    <t xml:space="preserve">Invoice - Pearl's Hope: Microsoft 365 Business Standard - Annual Commitment, Monthly Billing - 1 User </t>
  </si>
  <si>
    <t>Invoice - Pearl's Hope: Microsoft 365 E3 (no Teams) Monthly Commit</t>
  </si>
  <si>
    <t>CFQ7TTC0LFLX-0021</t>
  </si>
  <si>
    <t>Microsoft 365 E3 (no Teams) Monthly Commit</t>
  </si>
  <si>
    <t>Invoice - Pearl's Hope: Microsoft Intune Provisioning Service per qty 1 system</t>
  </si>
  <si>
    <t xml:space="preserve">Invoice - Pearl's Hope: Microsoft Teams Enterprise Annual Paid Monthly </t>
  </si>
  <si>
    <t>Invoice - Pearl's Hope: Power BI PRO - Monthly Commitment, Monthly Billing - 1 User</t>
  </si>
  <si>
    <t>C0LHSF-0001-1M</t>
  </si>
  <si>
    <t>Power Bi Pro Monthly</t>
  </si>
  <si>
    <t>Invoice - Pearl's Hope: Remote Access Device</t>
  </si>
  <si>
    <t xml:space="preserve">Invoice - Pearl's Hope: Visio Plan 2 - Monthly Commitment, Monthly Billing </t>
  </si>
  <si>
    <t>Invoice - PeopleCare Health Services: 24x7 Gateway Security Monitoring</t>
  </si>
  <si>
    <t>Pascohh</t>
  </si>
  <si>
    <t xml:space="preserve">Invoice - PeopleCare Health Services: AI Powered Email Filtering and Phishing Protection </t>
  </si>
  <si>
    <t xml:space="preserve">Invoice - PeopleCare Health Services: Dark Web Monitoring Service - 1 Domain </t>
  </si>
  <si>
    <t xml:space="preserve">Invoice - PeopleCare Health Services: Datapath Managed Office 365 Backup - 1 User - 1 month </t>
  </si>
  <si>
    <t>Invoice - PeopleCare Health Services: Dell Pro 16 Plus Laptop</t>
  </si>
  <si>
    <t>210-BPCJB</t>
  </si>
  <si>
    <t>Dell Pro 16 Plus Laptop</t>
  </si>
  <si>
    <t>Invoice - PeopleCare Health Services: Endpoint Advanced Threat Protection - EDR 24x7 Monitoring - Per Endpoint</t>
  </si>
  <si>
    <t>Invoice - PeopleCare Health Services: Managed Detection and Response for Microsoft 365 24x7 Monitoring - Per User</t>
  </si>
  <si>
    <t>Invoice - PeopleCare Health Services: Managed Endpoint Services</t>
  </si>
  <si>
    <t>Invoice - PeopleCare Health Services: Managed Security Awareness Training Program</t>
  </si>
  <si>
    <t>Invoice - PeopleCare Health Services: Managed Services-Site</t>
  </si>
  <si>
    <t>Invoice - PeopleCare Health Services: Managed Services-User</t>
  </si>
  <si>
    <t xml:space="preserve">Invoice - PeopleCare Health Services: Microsoft 365 Business Basic - Monthly Commitment, Monthly Billing - 1 User </t>
  </si>
  <si>
    <t xml:space="preserve">Invoice - PeopleCare Health Services: Microsoft 365 Business Premium - Monthly Commitment, Monthly Billing - 1 User </t>
  </si>
  <si>
    <t>Invoice - PeopleCare Health Services: NCE Exchange Online Plan 1 Monthly Commit</t>
  </si>
  <si>
    <t>Invoice - PeopleCare Health Services: Shipping</t>
  </si>
  <si>
    <t>Invoice - Primetime Escrow: Datapath Managed Endpoint Continuous Remote Monitoring and Maintenance. Unlimited Remote Updates, Patches and Fixes Unlimited Remote Support Endpoint Security Managed Data Backup</t>
  </si>
  <si>
    <t>Invoice - Primetime Escrow: Datapath Managed Site Content Filtering Identify Theft and Phishing Defense Continuous Network Monitoring Gateway Security VPN Connectivity ISP Management Network Attached Device Support</t>
  </si>
  <si>
    <t>Invoice - Primetime Escrow: Dell Pro QCS1250 Desktop Computer - Intel Core Ultra 5 235 - vPro Technology - 16 GB - 256 GB SSD - Slim PC - Standard Black - Intel Chip - Windows 11 Pro - Intel DDR5 SDRAM - English (US) Keyboard - IEEE 802.11ax - 180 W</t>
  </si>
  <si>
    <t>MFJ1D</t>
  </si>
  <si>
    <t>Dell Pro QCS1250 Desktop Computer - Intel Core Ult</t>
  </si>
  <si>
    <t>Invoice - Primetime Escrow: Email - Hosted Exchange Service</t>
  </si>
  <si>
    <t>Invoice - Primetime Escrow: Email Archiving for Hosted Exchange Mailbox</t>
  </si>
  <si>
    <t>Archiving Hosted Mailbox</t>
  </si>
  <si>
    <t>Archiving for Hosted Exchange Mailbox</t>
  </si>
  <si>
    <t xml:space="preserve">Invoice - Primetime Escrow: Email Encryption </t>
  </si>
  <si>
    <t>Invoice - Primetime Escrow: Endpoint Advanced Threat Protection - EDR 24x7 Monitoring - Per Endpoint</t>
  </si>
  <si>
    <t xml:space="preserve">Invoice - Primetime Escrow: Managed Wireless Access Point </t>
  </si>
  <si>
    <t>Invoice - Primetime Escrow: Microsoft 365 Apps for business - NCE Annual</t>
  </si>
  <si>
    <t>Invoice - Primetime Escrow: Microsoft Office Pro Plus SPLA for Terminal Server Reflexion Supplemental Antispam Gateway - for Google Apps</t>
  </si>
  <si>
    <t xml:space="preserve">Invoice - Primetime Escrow: Miscellaneous Low Voltage Equipment </t>
  </si>
  <si>
    <t xml:space="preserve">Invoice - Primetime Escrow: Private Cloud Managed Server Instance </t>
  </si>
  <si>
    <t>Invoice - Primetime Escrow: Shipping</t>
  </si>
  <si>
    <t xml:space="preserve">Invoice - Primetime Escrow: SPLA RDS License </t>
  </si>
  <si>
    <t xml:space="preserve">Invoice - Primetime Escrow: SPLA Windows Server </t>
  </si>
  <si>
    <t>Invoice - Primetime Escrow: Workstation Hardware</t>
  </si>
  <si>
    <t>HaaS - Workstation</t>
  </si>
  <si>
    <t>Workstation Hardware</t>
  </si>
  <si>
    <t xml:space="preserve">Invoice - Project Hope Alliance: AI Powered Email Filtering and Phishing Protection </t>
  </si>
  <si>
    <t xml:space="preserve">Invoice - Project Hope Alliance: Dark Web Monitoring Service - 1 Domain </t>
  </si>
  <si>
    <t>Invoice - Project Hope Alliance: Datapath Managed Endpoint Continuous Remote Monitoring and Maintenance. Unlimited Remote Updates, Patches and Fixes Unlimited Remote Support Endpoint Security Managed Data Backup</t>
  </si>
  <si>
    <t>Invoice - Project Hope Alliance: Datapath Managed Site Content Filtering Identify Theft and Phishing Defense Continuous Network Monitoring Gateway Security VPN Connectivity ISP Management Network Attached Device Support</t>
  </si>
  <si>
    <t>Invoice - Project Hope Alliance: Endpoint Advanced Threat Protection - EDR 24x7 Monitoring - Per Endpoint</t>
  </si>
  <si>
    <t>Invoice - Project Hope Alliance: Managed Office 365 Backup - 1 User - 1 month</t>
  </si>
  <si>
    <t>Invoice - Project Hope Alliance: Managed Security Awareness Training Program</t>
  </si>
  <si>
    <t xml:space="preserve">Invoice - Project Hope Alliance: Managed Wireless Access Point </t>
  </si>
  <si>
    <t>180196B</t>
  </si>
  <si>
    <t>Invoice - Project Hope Alliance: Microsoft 365 Business Premium - Nonprofit Staff Pricing</t>
  </si>
  <si>
    <t>Invoice - Project Hope Alliance: NCE Microsoft 365 Business Premium (Nonprofit Staff Pricing)- Annual Commit monthly billing</t>
  </si>
  <si>
    <t>Invoice - Project Hope Alliance: Palo Alto Networks Firewall Service 440</t>
  </si>
  <si>
    <t xml:space="preserve">Invoice - Project Hope Alliance: Power BI Pro - Annual Commitment, Monthly Billing - 1 User - Non Profit Pricing </t>
  </si>
  <si>
    <t>CFQ7TTC0H9MP-0008</t>
  </si>
  <si>
    <t>Power BI Pro Annual Paid Monthly Non Profit</t>
  </si>
  <si>
    <t xml:space="preserve">Invoice - Quality Home Services: 1TB Storage, managed and maintained by Datapath </t>
  </si>
  <si>
    <t>C00217</t>
  </si>
  <si>
    <t>Invoice - Quality Home Services: 24x7 Gateway Security Monitoring</t>
  </si>
  <si>
    <t>Invoice - Quality Home Services: Advanced Threat Prevention subscription renewal, PA-820 - 1 Year</t>
  </si>
  <si>
    <t>PAN-PA-820-ATP-R</t>
  </si>
  <si>
    <t>Palo Alto Threat Prevention for PA-820 - Subscript</t>
  </si>
  <si>
    <t>Invoice - Quality Home Services: Advanced WildFire subscription renewal, PA-820- 1 Year</t>
  </si>
  <si>
    <t>PAN-PA-820-AWF-R</t>
  </si>
  <si>
    <t>Palo Alto WildFire for PA-820 - Subscription Licen</t>
  </si>
  <si>
    <t xml:space="preserve">Invoice - Quality Home Services: AI Powered Email Filtering and Phishing Protection </t>
  </si>
  <si>
    <t>Invoice - Quality Home Services: Datapath Managed Backup - Offsite Storage - 1 TB - 1 Month</t>
  </si>
  <si>
    <t>Invoice - Quality Home Services: Endpoint Advanced Threat Protection - EDR 24x7 Monitoring - Per Endpoint</t>
  </si>
  <si>
    <t>Invoice - Quality Home Services: Entra ID Premium Premium P1 - Annual Commitment, Monthly Billing - 1 User</t>
  </si>
  <si>
    <t xml:space="preserve">Invoice - Quality Home Services: Managed Backup - 1 Endpoint </t>
  </si>
  <si>
    <t>Invoice - Quality Home Services: Managed Office 365 Backup - 1 User - 1 month</t>
  </si>
  <si>
    <t>Invoice - Quality Home Services: Managed Security Awareness Training Program</t>
  </si>
  <si>
    <t>Invoice - Quality Home Services: Managed Service</t>
  </si>
  <si>
    <t>Invoice - Quality Home Services: Managed Single Domain Security Certificate</t>
  </si>
  <si>
    <t>Invoice - Quality Home Services: Microsoft 365 Apps for Business - Annual Commitment, Monthly Billing - 1 User</t>
  </si>
  <si>
    <t xml:space="preserve">Invoice - Quality Home Services: Microsoft 365 Business Basic - Annual Commitment, Monthly Billing - 1 User </t>
  </si>
  <si>
    <t xml:space="preserve">Invoice - Quality Home Services: Microsoft 365 Business Premium - Annual Commitment, Monthly Billing - 1 User </t>
  </si>
  <si>
    <t>Invoice - Quality Home Services: Palo Alto Advanced URL Filtering for PA-820 - Subscription License Renewal - 1 Year</t>
  </si>
  <si>
    <t>PAN-PA-820-ADVURL-R</t>
  </si>
  <si>
    <t>Palo Alto Advanced URL Filtering for PA-820, 1-yea</t>
  </si>
  <si>
    <t>Invoice - Quality Home Services: Palo Alto Support renewal, PA-820 - 1 Year</t>
  </si>
  <si>
    <t>PAN-SVC-BKLN-820-R</t>
  </si>
  <si>
    <t>Palo Alto Support renewal, PA-820</t>
  </si>
  <si>
    <t>Invoice - Quality Home Services: Prisma Access Agent subscription renewal, PA-820</t>
  </si>
  <si>
    <t>PAN-PA-820-PAA-R</t>
  </si>
  <si>
    <t>Prisma Access Agent subscription renewal, PA-820</t>
  </si>
  <si>
    <t>Invoice - REMAX Executive: Entra ID Premium P1 Monthly Commit</t>
  </si>
  <si>
    <t>CFQ7TTC0LFLS-0002-1M</t>
  </si>
  <si>
    <t>Entra ID Premium P1 Monthly</t>
  </si>
  <si>
    <t>C00221</t>
  </si>
  <si>
    <t xml:space="preserve">Invoice - REMAX Executive: Exchange Online (Plan 1) - Annual Commitment, Monthly Billing - 1 User </t>
  </si>
  <si>
    <t xml:space="preserve">Invoice - REMAX Executive: Exchange Online (Plan 2) - Annual Commitment, Monthly Billing - 1 User </t>
  </si>
  <si>
    <t xml:space="preserve">Invoice - REMAX Executive: Exchange Online Archiving for Exchange Online - Annual Commitment - Paid Monthly </t>
  </si>
  <si>
    <t>Invoice - REMAX Executive: Managed Service</t>
  </si>
  <si>
    <t>Invoice - REMAX Executive: Managed Service - VOIP</t>
  </si>
  <si>
    <t xml:space="preserve">Invoice - REMAX Executive: Microsoft 365 Business Basic - Annual Commitment, Monthly Billing - 1 User </t>
  </si>
  <si>
    <t xml:space="preserve">Invoice - REMAX Executive: Microsoft 365 Business Premium - Annual Commitment, Monthly Billing - 1 User </t>
  </si>
  <si>
    <t xml:space="preserve">Invoice - REMAX Executive: Microsoft 365 Business Standard - Annual Commitment, Monthly Billing - 1 User </t>
  </si>
  <si>
    <t xml:space="preserve">Invoice - REMAX Executive: Office 365 E3 - Annual Commitment, Monthly Billing - 1 User </t>
  </si>
  <si>
    <t>Invoice - REMAX Executive: Palo Alto Networks Firewall Service 440</t>
  </si>
  <si>
    <t>178256OHCR</t>
  </si>
  <si>
    <t>Invoice - Reynoldsburg City School District: Managed Services</t>
  </si>
  <si>
    <t>Reynoldsburg City School District</t>
  </si>
  <si>
    <t>C-10124</t>
  </si>
  <si>
    <t>Invoice - River Delta USD</t>
  </si>
  <si>
    <t>C00225</t>
  </si>
  <si>
    <t>Invoice - River Delta USD: Aware Premium 1000-2499</t>
  </si>
  <si>
    <t>AUDPREM-1000-2499-3Y</t>
  </si>
  <si>
    <t>Aware Premium 1000-2499</t>
  </si>
  <si>
    <t>Invoice - River Delta USD: Classroom Premium 1000-2499</t>
  </si>
  <si>
    <t>CHTPREM-1000-2499-3Y</t>
  </si>
  <si>
    <t>Classroom Premium 1000-2499</t>
  </si>
  <si>
    <t xml:space="preserve">Invoice - River Delta USD: Dark Web Monitoring Service - 1 Domain </t>
  </si>
  <si>
    <t>Invoice - River Delta USD: Datapath Managed Backup - Offsite Storage - 1 TB - 1 Month</t>
  </si>
  <si>
    <t>Invoice - River Delta USD: DELL 27 MONITOR - P2725H</t>
  </si>
  <si>
    <t>DELL-P2725H</t>
  </si>
  <si>
    <t>DELL 27 MONITOR - P2725H</t>
  </si>
  <si>
    <t>Invoice - River Delta USD: Endpoint Advanced Threat Protection - EDR 24x7 Monitoring - Per Endpoint</t>
  </si>
  <si>
    <t>Invoice - River Delta USD: Filter Premium: 1000-2499</t>
  </si>
  <si>
    <t>FLTRPREM-1000-2499-3Y</t>
  </si>
  <si>
    <t>Filter Premium: 1000-2499</t>
  </si>
  <si>
    <t>Invoice - River Delta USD: Managed Service</t>
  </si>
  <si>
    <t>Invoice - River Delta USD: Managed Single Domain Security Certificate</t>
  </si>
  <si>
    <t>Invoice - River Delta USD: NCE Microsoft 365 A3 (Education Faculty Pricing)- Annual Paid Monthly</t>
  </si>
  <si>
    <t>Invoice - River Delta USD: NCE Microsoft 365 A5 Security (Education Faculty Pricing)- Annual Paid Monthly</t>
  </si>
  <si>
    <t>CFQ7TTC0J1KP-0008</t>
  </si>
  <si>
    <t>NCE Microsoft 365 A5 Security (Education Faculty Pricing)- A</t>
  </si>
  <si>
    <t>Invoice - River Delta USD: On-Call: 1000-2499</t>
  </si>
  <si>
    <t>20FOUR-1000-2499-3Y</t>
  </si>
  <si>
    <t>On-Call: 1000-2499</t>
  </si>
  <si>
    <t>Invoice - River Delta USD: Shipping</t>
  </si>
  <si>
    <t>180837OH</t>
  </si>
  <si>
    <t>Invoice - River Gate HS</t>
  </si>
  <si>
    <t>C-10097</t>
  </si>
  <si>
    <t>180849OH</t>
  </si>
  <si>
    <t>181134OH</t>
  </si>
  <si>
    <t>Invoice - River Gate HS: Chrome OS Mgmt Console Lic, EDU</t>
  </si>
  <si>
    <t>179979OH</t>
  </si>
  <si>
    <t>Invoice - River Gate HS: Classroom Support</t>
  </si>
  <si>
    <t>Invoice - River Gate HS: Cloud Managed Printing</t>
  </si>
  <si>
    <t>Invoice - River Gate HS: Content Filtering Management</t>
  </si>
  <si>
    <t>181135OH</t>
  </si>
  <si>
    <t>Invoice - River Gate HS: Digital Watchdog MEGApix IVA 5MP Low-Profile IR Vandal Dome Camera, 2.7-13.5mm Varifocal Lens, White</t>
  </si>
  <si>
    <t>180172OH</t>
  </si>
  <si>
    <t>Invoice - River Gate HS: Dual-Port Gigabit Ethernet 2.4 132x64 pixel graphical LCD with backlight</t>
  </si>
  <si>
    <t>Invoice - River Gate HS: DWC-MBW8Wi2TW In/Out Bullet 8MP Panoramic 180Â° FOV Playgrounds/ Parking Lots</t>
  </si>
  <si>
    <t>DWC-MBW8Wi2TW</t>
  </si>
  <si>
    <t>Invoice - River Gate HS: Endpoint Advanced Threat Protection - EDR 24x7 Monitoring - Per Endpoint</t>
  </si>
  <si>
    <t>179948OH</t>
  </si>
  <si>
    <t>Invoice - River Gate HS: E-Rate MIBS Support for E-Rate Eligible Equipment</t>
  </si>
  <si>
    <t>Invoice - River Gate HS: Google Workspace Management</t>
  </si>
  <si>
    <t xml:space="preserve">Invoice - River Gate HS: Lenovo 100e Chromebook Gen 4 11.6" Touchscreen Chromebook - HD - Intel N-Series N100 - 8 GB - 64 GB Flash Memory - English Keyboard - Graphite Gray - Intel Chip - 1366 x 768 - ChromeOS - Intel UHD Graphics - In-plane Switching (IPS) Technology </t>
  </si>
  <si>
    <t>83G80001US</t>
  </si>
  <si>
    <t>Lenovo 100e Chromebook Gen 4 11.6" Touchscreen Ch</t>
  </si>
  <si>
    <t xml:space="preserve">Invoice - River Gate HS: Lenovo ThinkPad E14 Gen 6 14" Notebook - WUXGA - AMD Ryzen 5 7535U - 16 GB - 256 GB SSD - English Keyboard - Black - AMD Chip - 1920 x 1200 - Windows 11 Pro - AMD Radeon 660M Graphics - In-plane Switching (IPS) Technology - Front Camera/Webcam </t>
  </si>
  <si>
    <t>Invoice - River Gate HS: Low Voltage Labor</t>
  </si>
  <si>
    <t>Invoice - River Gate HS: Managed Backup - Server</t>
  </si>
  <si>
    <t>Invoice - River Gate HS: Managed Backup Cloud Storage - Per GB</t>
  </si>
  <si>
    <t>Invoice - River Gate HS: Managed Security System</t>
  </si>
  <si>
    <t>Invoice - River Gate HS: Managed Services- Staff Tech Support</t>
  </si>
  <si>
    <t>Invoice - River Gate HS: Managed Services-Endpoint</t>
  </si>
  <si>
    <t>Invoice - River Gate HS: Managed Services-Server</t>
  </si>
  <si>
    <t>Invoice - River Gate HS: Managed Services-Site</t>
  </si>
  <si>
    <t>Invoice - River Gate HS: Managed VOIP</t>
  </si>
  <si>
    <t>Invoice - River Gate HS: NCE Office 365 A3 (Education Faculty Pricing)- Monthly Commit</t>
  </si>
  <si>
    <t>Invoice - River Gate HS: Shipping</t>
  </si>
  <si>
    <t>180164OH</t>
  </si>
  <si>
    <t>Invoice - River Gate HS: Untangle NG Firewall Public Sector Complete 150 User License for 1yr</t>
  </si>
  <si>
    <t>Invoice - Rizo Lopez Foods: 24x7 Gateway Security Monitoring</t>
  </si>
  <si>
    <t>C00227</t>
  </si>
  <si>
    <t>Invoice - Rizo Lopez Foods: Endpoint Advanced Threat Protection - EDR 24x7 Monitoring - Per Endpoint</t>
  </si>
  <si>
    <t>Invoice - Rizo Lopez Foods: Managed Backup - Server</t>
  </si>
  <si>
    <t>Invoice - Rizo Lopez Foods: Managed Backup Cloud Storage - Per GB</t>
  </si>
  <si>
    <t>Invoice - Rizo Lopez Foods: Managed Endpoint Services</t>
  </si>
  <si>
    <t>Invoice - Rizo Lopez Foods: Managed Services-Server</t>
  </si>
  <si>
    <t>Invoice - Rizo Lopez Foods: Managed Services-Site</t>
  </si>
  <si>
    <t>Invoice - Rizo Lopez Foods: Screen Connect Software</t>
  </si>
  <si>
    <t>Screen Connect</t>
  </si>
  <si>
    <t>Invoice - Rumiano Cheese Company: 24x7 Gateway Security Monitoring</t>
  </si>
  <si>
    <t>C-10022</t>
  </si>
  <si>
    <t>Invoice - Rumiano Cheese Company: Datapath Managed Endpoint</t>
  </si>
  <si>
    <t>Invoice - Rumiano Cheese Company: Entra ID Premium Premium P1 - Annual Commitment, Monthly Billing - 1 User</t>
  </si>
  <si>
    <t>Invoice - Rumiano Cheese Company: Managed Security Awareness Training Program</t>
  </si>
  <si>
    <t>Invoice - Rumiano Cheese Company: Managed Server</t>
  </si>
  <si>
    <t>Invoice - Rumiano Cheese Company: Managed Services - Site</t>
  </si>
  <si>
    <t>Invoice - Rumiano Cheese Company: Managed Single Domain Security Certificate</t>
  </si>
  <si>
    <t>Invoice - Rumiano Cheese Company: Microsoft 365 Audio Conferencing - Annual Commitment, Monthly Billing - 1 User</t>
  </si>
  <si>
    <t>C0LHSL-0001-1Y1M</t>
  </si>
  <si>
    <t>Microsoft 365 Audio Conferencing Annual Paid Monthly</t>
  </si>
  <si>
    <t xml:space="preserve">Invoice - Rumiano Cheese Company: Microsoft 365 Business Basic - Annual Commitment, Monthly Billing - 1 User </t>
  </si>
  <si>
    <t xml:space="preserve">Invoice - Rumiano Cheese Company: Microsoft 365 Business Premium - Annual Commitment, Monthly Billing - 1 User </t>
  </si>
  <si>
    <t xml:space="preserve">Invoice - Rumiano Cheese Company: Microsoft 365 Business Standard - Annual Commitment, Monthly Billing - 1 User </t>
  </si>
  <si>
    <t>Invoice - Rumiano Cheese Company: Microsoft Teams Phone Standard</t>
  </si>
  <si>
    <t>C0LH0T-0001-1Y1M</t>
  </si>
  <si>
    <t>Microsoft Teams Phone Standard Annual Paid Monthly</t>
  </si>
  <si>
    <t>Invoice - Rumiano Cheese Company: NCE Power Automate Premium Monthly Commit</t>
  </si>
  <si>
    <t>C0LSGZ-0001-1M</t>
  </si>
  <si>
    <t>NCE Power Automate Premium Monthly Commit</t>
  </si>
  <si>
    <t xml:space="preserve">Invoice - Rumiano Cheese Company: Office 365 E3 - Annual Commitment, Monthly Billing - 1 User </t>
  </si>
  <si>
    <t>Invoice - Rumiano Cheese Company: Palo Alto Networks Firewall Service 440</t>
  </si>
  <si>
    <t xml:space="preserve">Invoice - Rumiano Cheese Company: Palo Alto Networks Firewall Service 450 </t>
  </si>
  <si>
    <t>PAN-450-HAAS</t>
  </si>
  <si>
    <t>Palo Alto Networks Firewall Service 450</t>
  </si>
  <si>
    <t xml:space="preserve">Invoice - Rumiano Cheese Company: Power BI Pro - Annual Commitment, Monthly Billing - 1 User </t>
  </si>
  <si>
    <t xml:space="preserve">Invoice - Rumiano Cheese Company: Up to 2 Users </t>
  </si>
  <si>
    <t>PartnerProToolPack</t>
  </si>
  <si>
    <t xml:space="preserve">Up to 2 Users Partner Data Dashboard </t>
  </si>
  <si>
    <t xml:space="preserve">Invoice - Rumiano Cheese Company: Visio Plan 2 - Annual Commitment, Monthly Billing </t>
  </si>
  <si>
    <t>Invoice - Samaritan Home Health: Managed Security Awareness Training Program</t>
  </si>
  <si>
    <t>C-10418</t>
  </si>
  <si>
    <t>Invoice - Samaritan Village: 24x7 Gateway Security Monitoring</t>
  </si>
  <si>
    <t>C00233</t>
  </si>
  <si>
    <t xml:space="preserve">Invoice - Samaritan Village: AI Powered Email Filtering and Phishing Protection </t>
  </si>
  <si>
    <t>Invoice - Samaritan Village: Endpoint Advanced Threat Protection - EDR 24x7 Monitoring - Per Endpoint</t>
  </si>
  <si>
    <t>Invoice - Samaritan Village: Extreme Networks ExtremeCloud IQ Pilot + ExtremeWorks SaaS Support - Subscription License - 1 Device</t>
  </si>
  <si>
    <t>Invoice - Samaritan Village: Managed Detection and Response for Microsoft 365 24x7 Monitoring - Per User</t>
  </si>
  <si>
    <t>Invoice - Samaritan Village: Managed Security Awareness Training Program</t>
  </si>
  <si>
    <t>Invoice - Samaritan Village: Managed Service</t>
  </si>
  <si>
    <t>Invoice - Samaritan Village: VSP 7400 48 x 10/25Gbps SFP28 ports 8 x 100Gbps QSFP28 ports 8-core CPU 16GB RAM 128GB SSD Single 750W AC PSU six fans 4-post rack mount kit Front to Back Airflow</t>
  </si>
  <si>
    <t>VSP7400-48Y-8C-AC-F</t>
  </si>
  <si>
    <t>VSP 7400 48 x 10/25Gbps SFP28 ports 8 x 100Gbps Q</t>
  </si>
  <si>
    <t>Invoice - Samaritan Village: Windows 10 ESU Year 1 (2025 - 2026)</t>
  </si>
  <si>
    <t>Invoice - Santa Maria-Bonita School District</t>
  </si>
  <si>
    <t>Santa Maria-Bonita School District</t>
  </si>
  <si>
    <t>C00236</t>
  </si>
  <si>
    <t xml:space="preserve">Invoice - Sargent &amp; Bryan, Inc: 1TB Storage, managed and maintained by Datapath </t>
  </si>
  <si>
    <t>C00237</t>
  </si>
  <si>
    <t>Invoice - Sargent &amp; Bryan, Inc: Datapath Managed Backup - Offsite Storage - 1 TB - 1 Month</t>
  </si>
  <si>
    <t>Invoice - Sargent &amp; Bryan, Inc: Endpoint Advanced Threat Protection - EDR 24x7 Monitoring - Per Endpoint</t>
  </si>
  <si>
    <t>Invoice - Sargent &amp; Bryan, Inc: Managed Office 365 Backup - 1 User - 1 month</t>
  </si>
  <si>
    <t>Invoice - Sargent &amp; Bryan, Inc: Managed Service</t>
  </si>
  <si>
    <t xml:space="preserve">Invoice - Sargent &amp; Bryan, Inc: Microsoft 365 Business Standard - Annual Commitment, Monthly Billing - 1 User </t>
  </si>
  <si>
    <t>Invoice - Satake USA: 24x7 Gateway Security Monitoring</t>
  </si>
  <si>
    <t>C00238</t>
  </si>
  <si>
    <t xml:space="preserve">Invoice - Satake USA: Dark Web Monitoring Service - 1 Domain </t>
  </si>
  <si>
    <t>Invoice - Satake USA: Datapath Managed Backup - Offsite Storage - 1 TB - 1 Month</t>
  </si>
  <si>
    <t>Invoice - Satake USA: Endpoint Advanced Threat Protection - EDR 24x7 Monitoring - Per Endpoint</t>
  </si>
  <si>
    <t>Invoice - Satake USA: Managed Backup Cloud Storage - Per GB</t>
  </si>
  <si>
    <t>Invoice - Satake USA: Managed Endpoint Services</t>
  </si>
  <si>
    <t>Invoice - Satake USA: Managed Services-Server</t>
  </si>
  <si>
    <t>Invoice - Satake USA: Managed Services-Site</t>
  </si>
  <si>
    <t>Invoice - Satake USA: Managed Services-User</t>
  </si>
  <si>
    <t>Invoice - Satake USA: Network Management License - 1 Device</t>
  </si>
  <si>
    <t>Invoice - Satake USA: Palo Alto Networks Firewall Service 440</t>
  </si>
  <si>
    <t>Invoice - Satake USA: Private Cloud Server Instance - 16GB</t>
  </si>
  <si>
    <t>180841OH</t>
  </si>
  <si>
    <t>Invoice - Scheurer Health: Cisco 8841 IP Phone - Corded - Corded - Wall Mountable - Charcoal - 5 x Total Line - VoIP - 5" LCD - Unified Communications Manager, Unified Communications Manager Express, User Connect License - 2 x Network (RJ-45) - PoE Ports</t>
  </si>
  <si>
    <t>CP-8841-K9=</t>
  </si>
  <si>
    <t>Cisco 8841 IP Phone - Corded - Corded - Wall Mount</t>
  </si>
  <si>
    <t>C-10319</t>
  </si>
  <si>
    <t>180128OH</t>
  </si>
  <si>
    <t>Invoice - Scheurer Health: Dell Latitude 5550</t>
  </si>
  <si>
    <t>210-BLMN</t>
  </si>
  <si>
    <t>Dell Latitude 5550</t>
  </si>
  <si>
    <t>Invoice - Scheurer Health: Dell Latitude 7440</t>
  </si>
  <si>
    <t>F31X7</t>
  </si>
  <si>
    <t>Dell Latitude 7000 7440 14" Touchscreen Convertibl</t>
  </si>
  <si>
    <t>180903OH</t>
  </si>
  <si>
    <t>Invoice - Scheurer Health: Dell P2424HT 24" Class LED Touchscreen Monitor - 16:9 - 5 ms - 23.8" Viewable - 10 Point(s) Multi-touch Screen - 1920 x 1080 - Full HD - In-plane Switching (IPS) Technology - 16.7 Million Colors - 300 Nit - Edge LED Backlight - Speakers - HDMI - USB - Dis</t>
  </si>
  <si>
    <t>DELL-P2424HT</t>
  </si>
  <si>
    <t>Dell P2424HT 24" Class LED Touchscreen Monitor - 1</t>
  </si>
  <si>
    <t>Invoice - Scheurer Health: Dell Precision 7000 7780 17.3" Mobile Workstation - Full HD - Intel Core i9 13th Gen i9-13950HX - vPro Technology - 64 GB - 1 TB SSD - English (US) Keyboard - Aluminum Titan Gray - Intel Chip - 1920 x 1080 - Windows 11 Pro - NVIDIA RTX 3500 Ada with 12 GB</t>
  </si>
  <si>
    <t>3GK6N</t>
  </si>
  <si>
    <t xml:space="preserve">Dell Precision 7000 7780 17.3" Mobile Workstation </t>
  </si>
  <si>
    <t>180258OH</t>
  </si>
  <si>
    <t>Invoice - Scheurer Health: Dell Pro 16 (PC16250) XCTO Base 16" Notebook - Full HD Plus - Intel Core 7 150U - 32 GB - 256 GB SSD - English (US) Keyboard - Magnetite - Intel Chip - 1920 x 1200 - Windows 11 Pro - Intel - In-plane Switching (IPS) Technology - Front Camera/Webcam</t>
  </si>
  <si>
    <t>180904OH</t>
  </si>
  <si>
    <t>Invoice - Scheurer Health: Dell Pro Plus 34" Class UW-QHD LED Curved Monitor</t>
  </si>
  <si>
    <t>DELL-P3425WE</t>
  </si>
  <si>
    <t>Dell Pro Plus P3425WE 34" Class UW-QHD LED Monitor</t>
  </si>
  <si>
    <t>Invoice - Scheurer Health: Dell S3425DW - 34 Plus WQHD Monitor w USB-C Hub</t>
  </si>
  <si>
    <t>S3425DW</t>
  </si>
  <si>
    <t>Dell S3425DW - 34 Plus WQHD Monitor w USB-C Hub</t>
  </si>
  <si>
    <t>180099OH</t>
  </si>
  <si>
    <t xml:space="preserve">Invoice - Scheurer Health: Dell UltraSharp 34 Curved ThunderboltTM Hub Monitor - U3425WE - Dell Gaming Discntinued </t>
  </si>
  <si>
    <t>S3422DWG</t>
  </si>
  <si>
    <t xml:space="preserve">Gaming Monitor </t>
  </si>
  <si>
    <t>180165OH</t>
  </si>
  <si>
    <t>180155OH</t>
  </si>
  <si>
    <t>Invoice - Scheurer Health: Dell UltraSharp U3824DW 38" Class WQHD+ Curved Screen LED Monitor - 21:9 - Black, Silver - 37.5" Viewable - In-plane Switching (IPS) Black Technology - Edge WLED Backlight - 3840 x 1600 - 1.07 Billion Colors - 300 Nit - 5 ms - 60 Hz Refresh Rate - Speaker</t>
  </si>
  <si>
    <t>DELL-U3824DW</t>
  </si>
  <si>
    <t>Dell UltraSharp U3824DW 38" Class WQHD+ Curved Scr</t>
  </si>
  <si>
    <t>180538OH</t>
  </si>
  <si>
    <t>Invoice - Scheurer Health: Foxit PDF Editor + - Subscription License - 1 license - 1 Year - Price Level 1-9 license - Volume - PC, Mac</t>
  </si>
  <si>
    <t>PDFEDPSLMPML01</t>
  </si>
  <si>
    <t>Foxit PDF Editor + - Subscription License - 1 lice</t>
  </si>
  <si>
    <t>Invoice - Scheurer Health: HP LaserJet Pro 3000 3001dw Desktop Wireless Laser Printer - Monochrome - 35 ppm Mono - 1200 x 1200 dpi Print - Automatic Duplex Print - 250 Sheets Input - Ethernet - Wireless LAN - HP Smart App, Apple AirPrint, Mopria, Wi-Fi Direct - 50000 Pages Duty Cyc</t>
  </si>
  <si>
    <t>3G650F3</t>
  </si>
  <si>
    <t>HP LaserJet Pro 3000 3001dw Desktop Wireless Laser</t>
  </si>
  <si>
    <t>180607OH</t>
  </si>
  <si>
    <t>Invoice - Scheurer Health: Meraki Enterprise for MX75-HW + Support - Subscription License - 1 License - 5 Year</t>
  </si>
  <si>
    <t>LIC-MX75-ENT-5Y</t>
  </si>
  <si>
    <t>Meraki Enterprise for MX75-HW + Support - Subscrip</t>
  </si>
  <si>
    <t>180605OH</t>
  </si>
  <si>
    <t>Invoice - Scheurer Health: MERAKI MX68W ADVANCED SECURITY LICENSE AND SUPPORT, 3YR</t>
  </si>
  <si>
    <t>LIC-MX68W-SEC-3YR</t>
  </si>
  <si>
    <t>Meraki Advanced Security + 3 Years Enterprise Supp</t>
  </si>
  <si>
    <t>180906OH</t>
  </si>
  <si>
    <t>181025OH</t>
  </si>
  <si>
    <t>Invoice - Scheurer Health: MERAKI MX68W ROUTER/SECURITY APPLIANCE WITH 802.11AC</t>
  </si>
  <si>
    <t>MX68W-HW</t>
  </si>
  <si>
    <t>Meraki MX68W Wi-Fi 5 IEEE 802.11a/b/g/n/ac Etherne</t>
  </si>
  <si>
    <t>Invoice - Scheurer Health: Meraki MX75 Network Security/Firewall Appliance - 12 Port - 1000Base-T, 1000Base-X - Gigabit Ethernet - 10 x RJ-45 - 1 Total Expansion Slots - Desktop, Wall Mountable</t>
  </si>
  <si>
    <t>MX75-HW</t>
  </si>
  <si>
    <t>Meraki MX75 Network Security/Firewall Appliance</t>
  </si>
  <si>
    <t>Invoice - Scheurer Health: OptiPlex Micro Form Factor (Plus 7020)</t>
  </si>
  <si>
    <t>210-BKXB</t>
  </si>
  <si>
    <t>OptiPlex Micro Form Factor (Plus 7020)</t>
  </si>
  <si>
    <t>Invoice - Scheurer Health: Precision 5860 XL Tower XCTO Base</t>
  </si>
  <si>
    <t>9KPRH</t>
  </si>
  <si>
    <t>Dell Precision 3000 3460 Workstation - Core i9 14t</t>
  </si>
  <si>
    <t>179980OH</t>
  </si>
  <si>
    <t>Invoice - Scheurer Health: Remote Agent License</t>
  </si>
  <si>
    <t>DPM-CWA</t>
  </si>
  <si>
    <t xml:space="preserve">ConnectWise Remote Agent License </t>
  </si>
  <si>
    <t>Invoice - Scheurer Health: StarTech.com USB-C Dock, 4K 60Hz Quad Monitor DisplayPort &amp; HDMI, Universal USB C Docking Station, 100W Power Delivery, USB Hub 1C/3A, GbE - Quad monitor USB C docking station - 4x DisplayPort and/or 4x HDMI displays/monitors at 4K 60Hz - USB C Dock w/ 10</t>
  </si>
  <si>
    <t>DK31C4DPPD</t>
  </si>
  <si>
    <t>StarTech.com USB-C Dock, 4K 60Hz Quad Monitor Disp</t>
  </si>
  <si>
    <t>Invoice - Scheurer Health: Streamline IT Help Desk Management System</t>
  </si>
  <si>
    <t>Invoice - Sconza Candy Company</t>
  </si>
  <si>
    <t>C00240</t>
  </si>
  <si>
    <t>Invoice - Sconza Candy Company: 24x7 Gateway Security Monitoring</t>
  </si>
  <si>
    <t>Invoice - Sconza Candy Company: Datapath Managed Backup - Offsite Storage - 1 TB - 1 Month</t>
  </si>
  <si>
    <t>Invoice - Sconza Candy Company: Endpoint Advanced Threat Protection - EDR 24x7 Monitoring - Per Endpoint</t>
  </si>
  <si>
    <t>Invoice - Sconza Candy Company: Managed Security</t>
  </si>
  <si>
    <t>Invoice - Sconza Candy Company: Managed Service</t>
  </si>
  <si>
    <t>Invoice - Shiloh Elementary School District: Datapath Managed Backup - Offsite Storage - 1 TB - 1 Month</t>
  </si>
  <si>
    <t>C00241</t>
  </si>
  <si>
    <t>Invoice - Shiloh Elementary School District: Endpoint Advanced Threat Protection - EDR 24x7 Monitoring - Per Endpoint</t>
  </si>
  <si>
    <t>Invoice - Shiloh Elementary School District: Managed Service</t>
  </si>
  <si>
    <t>Invoice - Shiloh Elementary School District: Managed Single Domain Security Certificate</t>
  </si>
  <si>
    <t>Invoice - Shiloh Elementary School District: Microsoft Desktop Education - License &amp; Software Assurance - 1 License - Annual Fee, Academic, Enterprise - Microsoft Open Value Subscription</t>
  </si>
  <si>
    <t>Invoice - Shiloh Elementary School District: Microsoft Windows Server Standard Edition - License &amp; Software Assurance - 2 Core - Academic, Additional Product, Volume, Annual Fee - 1 Year - PC - All Languages</t>
  </si>
  <si>
    <t>9EM-00294</t>
  </si>
  <si>
    <t>Microsoft Windows Server Standard Edition - Lic...</t>
  </si>
  <si>
    <t>Invoice - Spring Creek Golf &amp; Country Club: Datapath Managed Backup - Offsite Storage - 1 TB - 1 Month</t>
  </si>
  <si>
    <t>C00246</t>
  </si>
  <si>
    <t>Invoice - Spring Creek Golf &amp; Country Club: Dell Pro 16 Plus PB16250 16" Copilot+ PC Notebook - Full HD Plus - Intel Core Ultra 5 236V - vPro Technology - 16 GB - 512 GB SSD - English (US) Keyboard - Silver - Intel Chip - 1920 x 1200 - Windows 11 Pro - Intel Arc Graphics - In-plane Switching (IPS)</t>
  </si>
  <si>
    <t>Invoice - Spring Creek Golf &amp; Country Club: Endpoint Advanced Threat Protection - EDR 24x7 Monitoring - Per Endpoint</t>
  </si>
  <si>
    <t xml:space="preserve">Invoice - Spring Creek Golf &amp; Country Club: Enterprise Class Wireless Access Point - Medium Density </t>
  </si>
  <si>
    <t xml:space="preserve">Invoice - Spring Creek Golf &amp; Country Club: Managed Backup - 1 Endpoint </t>
  </si>
  <si>
    <t>Invoice - Spring Creek Golf &amp; Country Club: Managed Office 365 Backup - 1 User - 1 month</t>
  </si>
  <si>
    <t>Invoice - Spring Creek Golf &amp; Country Club: Managed Service</t>
  </si>
  <si>
    <t>Invoice - Spring Creek Golf &amp; Country Club: Managed Single Domain Security Certificate</t>
  </si>
  <si>
    <t xml:space="preserve">Invoice - Spring Creek Golf &amp; Country Club: Microsoft 365 Business Basic - Annual Commitment, Monthly Billing - 1 User </t>
  </si>
  <si>
    <t xml:space="preserve">Invoice - Spring Creek Golf &amp; Country Club: Microsoft 365 Business Premium - Annual Commitment, Monthly Billing - 1 User </t>
  </si>
  <si>
    <t>Invoice - Spring Creek Golf &amp; Country Club: NCE Exchange Online Plan 1 Monthly Commit</t>
  </si>
  <si>
    <t>179982OH</t>
  </si>
  <si>
    <t>Invoice - St John Lutheran Nottingham: Classroom Support</t>
  </si>
  <si>
    <t>C-10207</t>
  </si>
  <si>
    <t>Invoice - St John Lutheran Nottingham: Cloud Managed Printing</t>
  </si>
  <si>
    <t>Invoice - St John Lutheran Nottingham: Endpoint Advanced Threat Protection - EDR 24x7 Monitoring - Per Endpoint</t>
  </si>
  <si>
    <t>Invoice - St John Lutheran Nottingham: Location Technology Support</t>
  </si>
  <si>
    <t>Invoice - St John Lutheran Nottingham: Managed Backup - Server</t>
  </si>
  <si>
    <t>Invoice - St John Lutheran Nottingham: Managed Backup Cloud Storage - Per GB</t>
  </si>
  <si>
    <t>Invoice - St John Lutheran Nottingham: Managed VOIP</t>
  </si>
  <si>
    <t>Invoice - St John Lutheran Nottingham: Physical Virtual Server (VMWare or Hyper V Server)(Non-Primary Domain Server)</t>
  </si>
  <si>
    <t>Invoice - St John Lutheran Nottingham: Staff Support</t>
  </si>
  <si>
    <t>Invoice - St John Lutheran Nottingham: Student Device Management</t>
  </si>
  <si>
    <t>180725OH</t>
  </si>
  <si>
    <t>Invoice - St Johns Jesuit High School: Shipping</t>
  </si>
  <si>
    <t>St Johns Jesuit High School</t>
  </si>
  <si>
    <t>C-10332</t>
  </si>
  <si>
    <t>Invoice - St Johns Jesuit High School: Wahsega Carina Commissioning Service</t>
  </si>
  <si>
    <t>WL-COM-CAR</t>
  </si>
  <si>
    <t>Wahsega Carina Commissioning Service</t>
  </si>
  <si>
    <t>Invoice - St Johns Jesuit High School: Wahsega Second Room 2x2 IP Ceiling Speaker</t>
  </si>
  <si>
    <t>WL-SPKR-22-2R</t>
  </si>
  <si>
    <t>Wahsega Second Room 2x2 Ceiling Speaker</t>
  </si>
  <si>
    <t>Invoice - St Johns Jesuit High School: Wahsega Single Channel Zone Controller</t>
  </si>
  <si>
    <t>WL-ZN-CTR-CAR-1CH</t>
  </si>
  <si>
    <t>The Wahsega Single Channel Zone controller is a po</t>
  </si>
  <si>
    <t>Invoice - St Johns Jesuit High School: Wahsegaâ€™s 2Ã—2 Ceiling IP Speaker is a simple to use yet robust multi-use end device that contains multiple systems in one. In addition to playing crisp audio broadcasts, it can play local room audio through a Sound Reinforcement Panel, lock down up to two</t>
  </si>
  <si>
    <t>WL-SPKR-22-CAR</t>
  </si>
  <si>
    <t>Wahsegaâ€™s 2Ã—2 Ceiling IP Speaker is a simple to us</t>
  </si>
  <si>
    <t>Invoice - St Johns Jesuit High School: Wahsegaâ€™s Wall Mount IP Speaker</t>
  </si>
  <si>
    <t>WL-SPKR-SMT-CAR</t>
  </si>
  <si>
    <t>Wahsega Wall Mount IP Speaker</t>
  </si>
  <si>
    <t>Invoice - St Lukes Family Practice</t>
  </si>
  <si>
    <t>C00248</t>
  </si>
  <si>
    <t xml:space="preserve">Invoice - St Lukes Family Practice: Dark Web Monitoring Service - 1 Domain </t>
  </si>
  <si>
    <t>Invoice - St Lukes Family Practice: Enterprise Class Wireless Access Point - Medium Density 802.11ax (Wi-Fi 6), (4x4:4 in 5GHz, 2x2:2 in 2.4GHz)</t>
  </si>
  <si>
    <t>Managed WAP - Medium Density</t>
  </si>
  <si>
    <t xml:space="preserve">Invoice - St Lukes Family Practice: Exchange Online (Plan 1) - Annual Commitment, Monthly Billing - 1 User </t>
  </si>
  <si>
    <t xml:space="preserve">Invoice - St Lukes Family Practice: Managed Backup - 1 Endpoint </t>
  </si>
  <si>
    <t>Invoice - St Lukes Family Practice: Managed Network Switch - 48 Port POE GB</t>
  </si>
  <si>
    <t>Invoice - St Lukes Family Practice: Managed Security</t>
  </si>
  <si>
    <t>Invoice - St Lukes Family Practice: Managed Security Awareness Training Program</t>
  </si>
  <si>
    <t>Invoice - St Lukes Family Practice: Managed Service</t>
  </si>
  <si>
    <t>Invoice - St Lukes Family Practice: Managed Single Domain Security Certificate</t>
  </si>
  <si>
    <t>Invoice - St Lukes Family Practice: Microsoft - Windows 11 Pro Upgrade, from Windows 11 Home - English [Digital]</t>
  </si>
  <si>
    <t>5VR-00244</t>
  </si>
  <si>
    <t>Microsoft - Windows 11 Pro Upgrade, from Windows 1</t>
  </si>
  <si>
    <t xml:space="preserve">Invoice - St Lukes Family Practice: Microsoft 365 Business Premium - Annual Commitment, Monthly Billing - 1 User </t>
  </si>
  <si>
    <t>Invoice - St Lukes Family Practice: Premium E-Mail Filtering</t>
  </si>
  <si>
    <t>179939OH</t>
  </si>
  <si>
    <t>Invoice - St. Adalbert School: E-Rate MIBS Support for E-Rate Eligible Equipment</t>
  </si>
  <si>
    <t>C-10167</t>
  </si>
  <si>
    <t>179995OH</t>
  </si>
  <si>
    <t>Invoice - St. Adalbert School: Managed Backup - Server</t>
  </si>
  <si>
    <t>Invoice - St. Adalbert School: Managed Backup Cloud Storage - Per GB</t>
  </si>
  <si>
    <t>Invoice - St. Adalbert School: Managed Service</t>
  </si>
  <si>
    <t>180625OH</t>
  </si>
  <si>
    <t>Invoice - St. Adalbert School: Untangle Firewall Public Sector Complete Firewall Security Suite Content Filtering - Unlimited Devices 1 Yr License</t>
  </si>
  <si>
    <t>PSCUNL</t>
  </si>
  <si>
    <t xml:space="preserve">Untangle PSC Unlimited 1yr License </t>
  </si>
  <si>
    <t>180151OH</t>
  </si>
  <si>
    <t>Invoice - St. John 23rd School: Cisco Systems : Meraki MR Enterprise License, 5YR</t>
  </si>
  <si>
    <t>LIC-ENT-5YR</t>
  </si>
  <si>
    <t>St. John 23rd School</t>
  </si>
  <si>
    <t>Cisco Systems : Meraki MR Enterprise License, 5YR</t>
  </si>
  <si>
    <t>C-10152</t>
  </si>
  <si>
    <t>Invoice - St. John 23rd School: MERAKI MR46 WI-FI 6 INDOOR AP</t>
  </si>
  <si>
    <t>MR46-HW</t>
  </si>
  <si>
    <t>MERAKI MR46 WI-FI 6 INDOOR AP</t>
  </si>
  <si>
    <t xml:space="preserve">Invoice - St. John 23rd School: Meraki MR86 Dual Band IEEE 802.11 a/b/g/n/ac/ax 3.50 Gbit/s Wireless Access Point - Outdoor - 2.40 GHz, 5 GHz - 4 x External Antenna(s) - External - MIMO Technology - 1 x Network (RJ-45) - 2.5 Gigabit Ethernet - PoE Ports - Pole-mountable, Wall Mountable </t>
  </si>
  <si>
    <t>MR86-HW</t>
  </si>
  <si>
    <t>Meraki MR86 Dual Band IEEE 802.11 a/b/g/n/ac/ax 3.</t>
  </si>
  <si>
    <t>Invoice - St. John 23rd School: Vertiv Liebert GXT5 2000VA 120V UPS With RDU101 SNMP/Webcard - 2U Rack/Tower - 3 Hour Recharge - 3 Minute Stand-by - 120 V AC Input - 120 V AC Output - 1 x NEMA L5-20R, 6 x NEMA 5-15/20R</t>
  </si>
  <si>
    <t>VRT-GXT5-2000LVRT2UXLN-2</t>
  </si>
  <si>
    <t>Vertiv Liebert GXT5 2000VA 120V UPS With RDU101 SN</t>
  </si>
  <si>
    <t>Invoice - St. John 23rd School: Vertiv Liebert GXT5 External Battery Cabinet - 1500VA-2000VA/48V|2U - 48 V DC - Lead Acid - Hot Pluggable - Hot Swappable - 3 Year Minimum Battery Life - 5 Year Maximum Battery Life - 3 Hour Recharge Time</t>
  </si>
  <si>
    <t>GXT5-EBC48VRT2U</t>
  </si>
  <si>
    <t>Vertiv Liebert GXT5 External Battery Cabinet - 150</t>
  </si>
  <si>
    <t>Invoice - Stanislaus Union School District: Data Path - Remote Management Software</t>
  </si>
  <si>
    <t>Data Path - Remote S</t>
  </si>
  <si>
    <t>Data Path - Remote Software</t>
  </si>
  <si>
    <t>C00255</t>
  </si>
  <si>
    <t>Invoice - Stanislaus Union School District: Datapath Managed Backup - Offsite Storage - 1 TB - 1 Month</t>
  </si>
  <si>
    <t>Invoice - Stanislaus Union School District: Endpoint Advanced Threat Protection - EDR 24x7 Monitoring - Per Endpoint</t>
  </si>
  <si>
    <t>Invoice - Stanislaus Union School District: KnowBe4 Security Awareness Training Subscription Platinum</t>
  </si>
  <si>
    <t>KSATP-ND12- G</t>
  </si>
  <si>
    <t>KnowBe4 Security Awareness Training Subscription P</t>
  </si>
  <si>
    <t>Invoice - Stanislaus Union School District: Managed Backup - Virtual Server</t>
  </si>
  <si>
    <t>Invoice - Stanislaus Union School District: Managed Service</t>
  </si>
  <si>
    <t>Invoice - Stewart &amp; Jasper: 24x7 Gateway Security Monitoring</t>
  </si>
  <si>
    <t>C-10006</t>
  </si>
  <si>
    <t>Invoice - Stewart &amp; Jasper: 3 YEAR EXTENDED WARRANTY</t>
  </si>
  <si>
    <t>WBEXTWAR3YR-SP-06</t>
  </si>
  <si>
    <t>3 YEAR EXTENDED WARRANTY</t>
  </si>
  <si>
    <t xml:space="preserve">Invoice - Stewart &amp; Jasper: APC Service/Support - 3 Year Extended Warranty </t>
  </si>
  <si>
    <t>WBEXTWAR3YR-SP-04</t>
  </si>
  <si>
    <t>APC Service/Support - 3 Year Extended Warranty</t>
  </si>
  <si>
    <t xml:space="preserve">Invoice - Stewart &amp; Jasper: Dark Web Monitoring Service - 1 Domain </t>
  </si>
  <si>
    <t>Invoice - Stewart &amp; Jasper: Endpoint Advanced Threat Protection - EDR 24x7 Monitoring - Per Endpoint</t>
  </si>
  <si>
    <t xml:space="preserve">Invoice - Stewart &amp; Jasper: Exchange Online (Plan 1) - Annual Commitment, Monthly Billing - 1 User </t>
  </si>
  <si>
    <t xml:space="preserve">Invoice - Stewart &amp; Jasper: Exchange Online (Plan 2) - Monthly Commitment, Monthly Billing - 1 User </t>
  </si>
  <si>
    <t xml:space="preserve">Invoice - Stewart &amp; Jasper: Managed Backup - 1 Endpoint </t>
  </si>
  <si>
    <t>Invoice - Stewart &amp; Jasper: Managed Office 365 Backup - 1 User - 1 month</t>
  </si>
  <si>
    <t>Invoice - Stewart &amp; Jasper: Managed Security Awareness Training Program</t>
  </si>
  <si>
    <t>Invoice - Stewart &amp; Jasper: Managed Service</t>
  </si>
  <si>
    <t>Invoice - Stewart &amp; Jasper: Managed Single Domain Security Certificate</t>
  </si>
  <si>
    <t xml:space="preserve">Invoice - Stewart &amp; Jasper: Microsoft 365 Business Premium - Annual Commitment, Monthly Billing - 1 User </t>
  </si>
  <si>
    <t xml:space="preserve">Invoice - Stewart &amp; Jasper: Microsoft 365 Business Premium - Monthly Commitment, Monthly Billing - 1 User </t>
  </si>
  <si>
    <t>Invoice - Stewart &amp; Jasper: Microsoft 365 E3 - Annual Commitment, Monthly Billing - 1 User</t>
  </si>
  <si>
    <t>Invoice - Stewart &amp; Jasper: Shipping</t>
  </si>
  <si>
    <t>Invoice - Stewart &amp; Jasper: SMART UPS SRT 5000VA 208V</t>
  </si>
  <si>
    <t>SRT5KXLT</t>
  </si>
  <si>
    <t>SMART UPS SRT 5000VA 208V</t>
  </si>
  <si>
    <t xml:space="preserve">Invoice - Stewart &amp; Jasper: Smart-UPS SRT 192V 5kVA and 6kVA Battery Pack </t>
  </si>
  <si>
    <t>SRT192BP</t>
  </si>
  <si>
    <t xml:space="preserve">APC by Schneider Electric Smart-UPS SRT 192V 5kVA </t>
  </si>
  <si>
    <t>Invoice - Stewart &amp; Jasper: SMART-UPS SRT 19IN RAIL KIT 5 6 8 10KVA</t>
  </si>
  <si>
    <t>SRTRK2</t>
  </si>
  <si>
    <t>SMART-UPS SRT 19IN RAIL KIT 5 6 8 10KVA</t>
  </si>
  <si>
    <t xml:space="preserve">Invoice - Stewart &amp; Jasper: Up to 2 Users </t>
  </si>
  <si>
    <t>180571OH</t>
  </si>
  <si>
    <t>Invoice - Strasburg-Franklin Local Schools: 3CX 24PRO Annual License</t>
  </si>
  <si>
    <t>VOIP_3CXLIC4</t>
  </si>
  <si>
    <t>3CX 24PRO Annual License</t>
  </si>
  <si>
    <t>C-10234</t>
  </si>
  <si>
    <t>179989OH</t>
  </si>
  <si>
    <t>Invoice - Strasburg-Franklin Local Schools: Managed VOIP</t>
  </si>
  <si>
    <t>179977OH</t>
  </si>
  <si>
    <t>Invoice - Sunbridge Schools: Classroom Interactive TV Support</t>
  </si>
  <si>
    <t>C-10101</t>
  </si>
  <si>
    <t>Invoice - Sunbridge Schools: Cloud Managed Printing</t>
  </si>
  <si>
    <t>Invoice - Sunbridge Schools: Content Filtering Management</t>
  </si>
  <si>
    <t>180000OH</t>
  </si>
  <si>
    <t>Invoice - Sunbridge Schools: DP Cyber Protect Servers Cloud &amp; Local Backup</t>
  </si>
  <si>
    <t>MTS Cyber Protect Ser</t>
  </si>
  <si>
    <t>Invoice - Sunbridge Schools: DP Cyber Protect Virtual Machines Cloud &amp; Local Backup</t>
  </si>
  <si>
    <t>MTS Cyber Protect VM</t>
  </si>
  <si>
    <t>180521OH</t>
  </si>
  <si>
    <t>Invoice - Sunbridge Schools: Dual-port Gigabit Ethernet, 4.3" color LCD</t>
  </si>
  <si>
    <t>SIP-T46U</t>
  </si>
  <si>
    <t>Yealink SIP-T46U</t>
  </si>
  <si>
    <t>Invoice - Sunbridge Schools: Location Technology Support</t>
  </si>
  <si>
    <t>180740OH</t>
  </si>
  <si>
    <t>Invoice - Sunbridge Schools: Low Voltage Labor</t>
  </si>
  <si>
    <t>Invoice - Sunbridge Schools: Managed Security System</t>
  </si>
  <si>
    <t>Invoice - Sunbridge Schools: Managed VOIP</t>
  </si>
  <si>
    <t>Invoice - Sunbridge Schools: NCE Office 365 A3 (Education Faculty Pricing)- Monthly Commit</t>
  </si>
  <si>
    <t>Invoice - Sunbridge Schools: Server &amp; Network Support</t>
  </si>
  <si>
    <t>Invoice - Sunbridge Schools: Shipping</t>
  </si>
  <si>
    <t>Invoice - Sunbridge Schools: Staff Support</t>
  </si>
  <si>
    <t>Invoice - Sunbridge Schools: Student Device Management</t>
  </si>
  <si>
    <t>Invoice - SVH Law: Endpoint Advanced Threat Protection - EDR 24x7 Monitoring - Per Endpoint</t>
  </si>
  <si>
    <t>C00023</t>
  </si>
  <si>
    <t xml:space="preserve">Invoice - SVH Law: Exchange Online (Plan 2) - Annual Commitment, Monthly Billing - 1 User </t>
  </si>
  <si>
    <t>Invoice - SVH Law: Managed Backup - Server</t>
  </si>
  <si>
    <t>Invoice - SVH Law: Managed Backup - Virtual Server</t>
  </si>
  <si>
    <t>Invoice - SVH Law: Managed Backup Cloud Storage - Per GB</t>
  </si>
  <si>
    <t>Invoice - SVH Law: Managed Office 365 Backup - 1 User - 1 month</t>
  </si>
  <si>
    <t>Invoice - SVH Law: Managed Service</t>
  </si>
  <si>
    <t>179858B</t>
  </si>
  <si>
    <t>179858CR</t>
  </si>
  <si>
    <t>Invoice - SVH Law: Managed Single Domain Security Certificate</t>
  </si>
  <si>
    <t xml:space="preserve">Invoice - SVH Law: Microsoft 365 Business Standard - Annual Commitment, Monthly Billing - 1 User </t>
  </si>
  <si>
    <t>Invoice - SVH Law: Premium E-Mail Filtering</t>
  </si>
  <si>
    <t>Invoice - Sylvan Union School District: 24x7 Gateway Security Monitoring</t>
  </si>
  <si>
    <t>DPM-FWM-LRG</t>
  </si>
  <si>
    <t>24x7 Gateway Security Monitoring Large</t>
  </si>
  <si>
    <t>C00258</t>
  </si>
  <si>
    <t xml:space="preserve">Invoice - Sylvan Union School District: AI Powered Email Filtering and Phishing Protection </t>
  </si>
  <si>
    <t>Invoice - Sylvan Union School District: Endpoint Advanced Threat Protection - EDR 24x7 Monitoring - Per Endpoint</t>
  </si>
  <si>
    <t>Invoice - Sylvan Union School District: Managed Backup - Virtual Server</t>
  </si>
  <si>
    <t>Invoice - Sylvan Union School District: Managed Backup Cloud Storage - Per GB</t>
  </si>
  <si>
    <t>Invoice - Sylvan Union School District: Managed Security</t>
  </si>
  <si>
    <t>Invoice - Sylvan Union School District: Managed Security Awareness Training Program</t>
  </si>
  <si>
    <t>Invoice - Sylvan Union School District: Managed Service</t>
  </si>
  <si>
    <t>Invoice - Sylvan Union School District: Managed Service - VOIP</t>
  </si>
  <si>
    <t>Invoice - Sylvan Union School District: Managed Single Domain Security Certificate</t>
  </si>
  <si>
    <t xml:space="preserve">Invoice - TCB Industrial: AI Powered Email Filtering and Phishing Protection </t>
  </si>
  <si>
    <t>C-10333</t>
  </si>
  <si>
    <t>Invoice - TCB Industrial: Endpoint Advanced Threat Protection - EDR 24x7 Monitoring - Per Endpoint</t>
  </si>
  <si>
    <t xml:space="preserve">Invoice - TCB Industrial: Exchange Online (Plan 2) - Monthly Commitment, Monthly Billing - 1 User </t>
  </si>
  <si>
    <t>Invoice - TCB Industrial: Managed Backup - Server</t>
  </si>
  <si>
    <t>Invoice - TCB Industrial: Managed Detection and Response for Microsoft 365 24x7 Monitoring - Per User</t>
  </si>
  <si>
    <t>Invoice - TCB Industrial: Managed Endpoint Services</t>
  </si>
  <si>
    <t>Invoice - TCB Industrial: Managed Office 365 Backup - 1 User - 1 month</t>
  </si>
  <si>
    <t>Invoice - TCB Industrial: Managed Security Awareness Training Program</t>
  </si>
  <si>
    <t>Invoice - TCB Industrial: Managed Services-Server</t>
  </si>
  <si>
    <t>Invoice - TCB Industrial: Managed Services-Site</t>
  </si>
  <si>
    <t>Invoice - TCB Industrial: Managed Services-User</t>
  </si>
  <si>
    <t>Invoice - TCB Industrial: Microsoft 365 Audio Conferencing - Monthly Commitment, Monthly Billing - 1 User</t>
  </si>
  <si>
    <t>C0LHSL-0001-1M</t>
  </si>
  <si>
    <t>Microsoft 365 Audio Conferencing Monthly</t>
  </si>
  <si>
    <t xml:space="preserve">Invoice - TCB Industrial: Microsoft 365 Business Basic - Monthly Commitment, Monthly Billing - 1 User </t>
  </si>
  <si>
    <t xml:space="preserve">Invoice - TCB Industrial: Microsoft 365 Business Premium - Monthly Commitment, Monthly Billing - 1 User </t>
  </si>
  <si>
    <t xml:space="preserve">Invoice - TCB Industrial: Microsoft Defender - Office 365 Plan 2 Monthly Commit </t>
  </si>
  <si>
    <t>Invoice - TCB Industrial: NCE Exchange Online Plan 1 Monthly Commit</t>
  </si>
  <si>
    <t>Invoice - TCB Industrial: NCE Microsoft Teams Rooms Pro Monthly</t>
  </si>
  <si>
    <t>CFQ7TTC0QW7C-0001-M</t>
  </si>
  <si>
    <t>NCE Microsoft Teams Rooms Pro Monthly</t>
  </si>
  <si>
    <t>Invoice - TCB Industrial: Palo Alto Networks Firewall Service 440</t>
  </si>
  <si>
    <t xml:space="preserve">Invoice - TCB Industrial: Project Plan 3 - Monthly Commitment, Monthly Billing - 1 User </t>
  </si>
  <si>
    <t>C0HDB0-0002-1M</t>
  </si>
  <si>
    <t>Project Plan 3 Monthly</t>
  </si>
  <si>
    <t>Invoice - Team Risk Management Strategies: Managed Services-User</t>
  </si>
  <si>
    <t>C-10383</t>
  </si>
  <si>
    <t>Invoice - Terra Linda Farms: 24x7 Gateway Security Monitoring</t>
  </si>
  <si>
    <t>C00261</t>
  </si>
  <si>
    <t xml:space="preserve">Invoice - Terra Linda Farms: Dark Web Monitoring Service - 1 Domain </t>
  </si>
  <si>
    <t>Invoice - Terra Linda Farms: Duo MFA - 2 Factor Authentication - 1 User - 1 Month</t>
  </si>
  <si>
    <t>Invoice - Terra Linda Farms: Endpoint Advanced Threat Protection - EDR 24x7 Monitoring - Per Endpoint</t>
  </si>
  <si>
    <t>Invoice - Terra Linda Farms: Managed Detection and Response for Microsoft 365 24x7 Monitoring - Per User</t>
  </si>
  <si>
    <t>Invoice - Terra Linda Farms: Managed Office 365 Backup - 1 User - 1 month</t>
  </si>
  <si>
    <t>Invoice - Terra Linda Farms: Managed Security Awareness Training Program</t>
  </si>
  <si>
    <t>Invoice - Terra Linda Farms: Managed Service</t>
  </si>
  <si>
    <t>Invoice - Terra Linda Farms: Managed Single Domain Security Certificate</t>
  </si>
  <si>
    <t xml:space="preserve">Invoice - Terra Linda Farms: Microsoft 365 Business Premium - Annual Commitment, Monthly Billing - 1 User </t>
  </si>
  <si>
    <t>Invoice - Terra Linda Farms: Palo Alto Advanced Threat Prevention - Subscription License (Renewal) - 1 Device - 1 Year</t>
  </si>
  <si>
    <t>PAN-PA-440-ATP-R</t>
  </si>
  <si>
    <t>Palo Alto Advanced Threat Prevention - Subscriptio</t>
  </si>
  <si>
    <t>Invoice - Terra Linda Farms: Palo Alto Advanced URL Filtering - Subscription License (Renewal) - 1 Device - 1 Year</t>
  </si>
  <si>
    <t>PAN-PA-440-ADVURL-R</t>
  </si>
  <si>
    <t>Palo Alto Advanced URL Filtering - Subscription Li</t>
  </si>
  <si>
    <t>Invoice - Terra Linda Farms: Palo Alto Advanced WildFire - Subscription License (Renewal) - 1 Device - 1 Year</t>
  </si>
  <si>
    <t>PAN-PA-440-AWF-R</t>
  </si>
  <si>
    <t>Palo Alto Advanced WildFire - Subscription License</t>
  </si>
  <si>
    <t>Invoice - Terra Linda Farms: Palo Alto Networks Firewall Service 440</t>
  </si>
  <si>
    <t>Invoice - Terra Linda Farms: Palo Alto Partner Enabled Premium Support - Extended Service (Renewal) - 1 Year - Service - Service Depot - Exchange - Parts</t>
  </si>
  <si>
    <t>PAN-SVC-BKLN-440-R</t>
  </si>
  <si>
    <t>Palo Alto Partner Enabled Premium Support - Extend</t>
  </si>
  <si>
    <t>Invoice - Terra Linda Farms: Premium E-Mail Filtering</t>
  </si>
  <si>
    <t>Invoice - The House Modesto</t>
  </si>
  <si>
    <t>The House Modesto</t>
  </si>
  <si>
    <t>180166OH</t>
  </si>
  <si>
    <t>Invoice - The Richland School of Academic Arts</t>
  </si>
  <si>
    <t>C-10104</t>
  </si>
  <si>
    <t>180828OH</t>
  </si>
  <si>
    <t>180531OH</t>
  </si>
  <si>
    <t>Invoice - The Richland School of Academic Arts: Chromebook Repairs</t>
  </si>
  <si>
    <t>179966OH</t>
  </si>
  <si>
    <t>Invoice - The Richland School of Academic Arts: Classroom Support</t>
  </si>
  <si>
    <t>Invoice - The Richland School of Academic Arts: Cloud Managed Printing</t>
  </si>
  <si>
    <t>Invoice - The Richland School of Academic Arts: Content Filtering Management</t>
  </si>
  <si>
    <t>Invoice - The Richland School of Academic Arts: Digital Watchdog MEGApix PANO 5 Megapixel Outdoor Network Camera - Monochrome, Color - Fisheye - TAA Compliant - 80 ft Infrared Night Vision - MJPEG, H.264, H.265 - 2592 x 1944 - 1.55 mm Fixed Lens - CMOS - Pole Mount, Wall Mount, Corner Mou</t>
  </si>
  <si>
    <t>DWC-PVF5DI1TW</t>
  </si>
  <si>
    <t>Digital Watchdog MEGApix PANO 5 Megapixel Outd</t>
  </si>
  <si>
    <t>Invoice - The Richland School of Academic Arts: Endpoint Advanced Threat Protection - EDR 24x7 Monitoring - Per Endpoint</t>
  </si>
  <si>
    <t xml:space="preserve">Invoice - The Richland School of Academic Arts: Lenovo ThinkPad E14 Gen 6 14" Notebook - WUXGA - AMD Ryzen 5 7535U - 16 GB - 256 GB SSD - English Keyboard - Black - AMD Chip - 1920 x 1200 - Windows 11 Pro - AMD Radeon 660M Graphics - In-plane Switching (IPS) Technology - Front Camera/Webcam </t>
  </si>
  <si>
    <t>Invoice - The Richland School of Academic Arts: Local Storage Per GB Pricing</t>
  </si>
  <si>
    <t>180620OH</t>
  </si>
  <si>
    <t>Invoice - The Richland School of Academic Arts: Low Voltage Labor</t>
  </si>
  <si>
    <t>Invoice - The Richland School of Academic Arts: Managed Backup - Virtual Server</t>
  </si>
  <si>
    <t>Invoice - The Richland School of Academic Arts: Managed Backup - Workstation</t>
  </si>
  <si>
    <t>Invoice - The Richland School of Academic Arts: Managed Backup Cloud Storage - Per GB</t>
  </si>
  <si>
    <t>Invoice - The Richland School of Academic Arts: Managed Security System</t>
  </si>
  <si>
    <t>Invoice - The Richland School of Academic Arts: Managed VOIP</t>
  </si>
  <si>
    <t>Invoice - The Richland School of Academic Arts: Microsoft 365 A3 for faculty</t>
  </si>
  <si>
    <t>MST-0A833DDBCAB0</t>
  </si>
  <si>
    <t>Microsoft 365 A3 for faculty</t>
  </si>
  <si>
    <t>180621OH</t>
  </si>
  <si>
    <t>Invoice - The Richland School of Academic Arts: Replacement IR Remote for RP Series BenQ Display</t>
  </si>
  <si>
    <t>TRY01</t>
  </si>
  <si>
    <t>Replacement IR Remote for RP Series BenQ Display</t>
  </si>
  <si>
    <t>Invoice - The Richland School of Academic Arts: Server &amp; Network Support</t>
  </si>
  <si>
    <t>Invoice - The Richland School of Academic Arts: Shipping</t>
  </si>
  <si>
    <t>Invoice - The Richland School of Academic Arts: Staff Support</t>
  </si>
  <si>
    <t>Invoice - The Richland School of Academic Arts: Student Device Management</t>
  </si>
  <si>
    <t>Invoice - The Richland School of Academic Arts: Stylus/Pen Replacement</t>
  </si>
  <si>
    <t>TPY24</t>
  </si>
  <si>
    <t>Stylus/Pen</t>
  </si>
  <si>
    <t>179987OH</t>
  </si>
  <si>
    <t>Invoice - The Ummah Center: Cloud Managed Printing</t>
  </si>
  <si>
    <t>C-10365</t>
  </si>
  <si>
    <t>Invoice - The Ummah Center: Endpoint Advanced Threat Protection - EDR 24x7 Monitoring - Per Endpoint</t>
  </si>
  <si>
    <t>Invoice - The Ummah Center: Physical Virtual Server (VMWare or Hyper V Server)(Non-Primary Domain Server)</t>
  </si>
  <si>
    <t>Invoice - The Ummah Center: Staff Support</t>
  </si>
  <si>
    <t>180125OH</t>
  </si>
  <si>
    <t>Invoice - Thyssenkrupp Automotive Technology</t>
  </si>
  <si>
    <t>Thyssenkrupp Automotive Technology</t>
  </si>
  <si>
    <t>C-10327</t>
  </si>
  <si>
    <t>Invoice - Thyssenkrupp Automotive Technology: Dual-port Gigabit Ethernet, 3.7" graphical LCD</t>
  </si>
  <si>
    <t>Invoice - Thyssenkrupp Automotive Technology: Low Voltage Labor</t>
  </si>
  <si>
    <t>Invoice - Thyssenkrupp Automotive Technology: Shipping</t>
  </si>
  <si>
    <t>Invoice - Thyssenkrupp Automotive Technology: Wahsega IP Panic Button</t>
  </si>
  <si>
    <t>WL-SPKR-RB-W</t>
  </si>
  <si>
    <t>Wahsega IP Panic Button</t>
  </si>
  <si>
    <t>Invoice - Thyssenkrupp Automotive Technology: Wahsega Large IP Display</t>
  </si>
  <si>
    <t>WL-IPD-SPKR-520-CAR-F</t>
  </si>
  <si>
    <t>Wahsegaâ€™s Large IP display is perfect for larger r</t>
  </si>
  <si>
    <t>Invoice - Thyssenkrupp Automotive Technology: Wahsegaâ€™s Outdoor IP Speaker enables full audio broadcast coverage in extreme weather conditions.</t>
  </si>
  <si>
    <t>WL-SPKR-OF-CAR</t>
  </si>
  <si>
    <t>Wahsega Outdoor IP Speaker</t>
  </si>
  <si>
    <t>Invoice - Thyssenkrupp Automotive Technology: Wall Mount Bracket for SIP-T40P/G, SIP-T41P/S, SIP-T42G/S and SIP-T43U</t>
  </si>
  <si>
    <t>MOUNT-SIP-T42G</t>
  </si>
  <si>
    <t>Wall Mount Bracket for SIP-T40P/G, SIP-T41P/S, SIP</t>
  </si>
  <si>
    <t>179991OH</t>
  </si>
  <si>
    <t>Invoice - Toledo School for the Arts: Managed VOIP</t>
  </si>
  <si>
    <t>C-10182</t>
  </si>
  <si>
    <t>Invoice - Tolles Career and Technical Center: Managed Network Switch - 48 Port POE GB</t>
  </si>
  <si>
    <t>C-10380</t>
  </si>
  <si>
    <t>181023OHB</t>
  </si>
  <si>
    <t>Invoice - Triad Local School District: 3CX Ent 32SC 1 Year</t>
  </si>
  <si>
    <t>3CX Ent 32SC 1 Year</t>
  </si>
  <si>
    <t>Triad Local School District</t>
  </si>
  <si>
    <t>C-10204</t>
  </si>
  <si>
    <t>Invoice - United Way of Stanislaus County</t>
  </si>
  <si>
    <t>C-10005</t>
  </si>
  <si>
    <t>Invoice - United Way of Stanislaus County: 24x7 Gateway Security Monitoring</t>
  </si>
  <si>
    <t>Invoice - United Way of Stanislaus County: Asset Tag QTY 1-499</t>
  </si>
  <si>
    <t>ITG-ASSET-LABELVP1</t>
  </si>
  <si>
    <t>Asset Tag QTY 1-499</t>
  </si>
  <si>
    <t xml:space="preserve">Invoice - United Way of Stanislaus County: Dark Web Monitoring Service - 1 Domain </t>
  </si>
  <si>
    <t>Invoice - United Way of Stanislaus County: Endpoint Advanced Threat Protection - EDR 24x7 Monitoring - Per Endpoint</t>
  </si>
  <si>
    <t>Invoice - United Way of Stanislaus County: Managed Office 365 Backup - 1 User - 1 month</t>
  </si>
  <si>
    <t>Invoice - United Way of Stanislaus County: Managed Security Awareness Training Program</t>
  </si>
  <si>
    <t>Invoice - United Way of Stanislaus County: Managed Service</t>
  </si>
  <si>
    <t>Invoice - United Way of Stanislaus County: Microsoft 365 Business Premium - Nonprofit Staff Pricing</t>
  </si>
  <si>
    <t>Invoice - United Way of Stanislaus County: NCE Microsoft 365 Business Premium (Nonprofit Staff Pricing)- Annual Commit monthly billing</t>
  </si>
  <si>
    <t>Invoice - United Way of Stanislaus County: Palo Alto Networks Firewall Service 440</t>
  </si>
  <si>
    <t>Invoice - United Way of Stanislaus County: Premium E-Mail Filtering</t>
  </si>
  <si>
    <t>Invoice - United Way of Stanislaus County: Ruckus One Cloud License - 3 Years</t>
  </si>
  <si>
    <t>CLD-ESNT-APSW-REC3</t>
  </si>
  <si>
    <t>Ruckus One Cloud License - 3 Years</t>
  </si>
  <si>
    <t>Invoice - United Way of Stanislaus County: Ruckus R650 - Wireless access point</t>
  </si>
  <si>
    <t>901-R650-US00</t>
  </si>
  <si>
    <t>Ruckus R650 - Wireless access point</t>
  </si>
  <si>
    <t>180275OHB</t>
  </si>
  <si>
    <t>Invoice - USAC</t>
  </si>
  <si>
    <t>USAC</t>
  </si>
  <si>
    <t>C-10259</t>
  </si>
  <si>
    <t>180278OHB</t>
  </si>
  <si>
    <t>180171OH</t>
  </si>
  <si>
    <t>Invoice - USAC: Extreme Networks ExtremeSwitching 5320 Ethernet Switch - 48 Ports - Gigabit Ethernet, 10 Gigabit Ethernet - 10/100/1000Base-T, 10GBase-X - 2 Layer Supported - Modular - Power Supply - Optical Fiber, Twisted Pair - PoE Ports</t>
  </si>
  <si>
    <t>Invoice - USAC: Extreme Networks Tri Band Wireless Access Point - Indoor - 2.40 GHz, 5 GHz, 6 GHz - Internal - T-bar Mount</t>
  </si>
  <si>
    <t>AP4000-WW</t>
  </si>
  <si>
    <t xml:space="preserve">Extreme Networks Tri Band Wireless Access Point - </t>
  </si>
  <si>
    <t>Invoice - USAC: ExtremeCloud IQ Pilot Tier 0 CLOUD RTU License and EW TAC 5Yr (US K-12)</t>
  </si>
  <si>
    <t>XCIQ-PT0-C-EW-5YR-K12</t>
  </si>
  <si>
    <t>ExtremeCloud IQ Pilot Tier 0 for 5YR Cloud Subscri</t>
  </si>
  <si>
    <t>179912OH</t>
  </si>
  <si>
    <t>Invoice - USAC: INTERNAL USAC BILLING</t>
  </si>
  <si>
    <t>179913OH</t>
  </si>
  <si>
    <t>179914OH</t>
  </si>
  <si>
    <t>179915OH</t>
  </si>
  <si>
    <t>179916OH</t>
  </si>
  <si>
    <t>179917OH</t>
  </si>
  <si>
    <t>179918OH</t>
  </si>
  <si>
    <t>179919OH</t>
  </si>
  <si>
    <t>179920OH</t>
  </si>
  <si>
    <t>179921OH</t>
  </si>
  <si>
    <t>179922OH</t>
  </si>
  <si>
    <t>179923OH</t>
  </si>
  <si>
    <t>179924OH</t>
  </si>
  <si>
    <t>179925OH</t>
  </si>
  <si>
    <t>179926OH</t>
  </si>
  <si>
    <t>179927OH</t>
  </si>
  <si>
    <t>179928OH</t>
  </si>
  <si>
    <t>179929OH</t>
  </si>
  <si>
    <t>179930OH</t>
  </si>
  <si>
    <t>179931OH</t>
  </si>
  <si>
    <t>179932OH</t>
  </si>
  <si>
    <t>Invoice - USAC: Low Voltage Labor</t>
  </si>
  <si>
    <t>Invoice - USAC: The Q12 delivers next-generation firewall features for mid-to-large-sized offices. This appliance offers fiber connectivity for increased performance and security efficacy. Ideal for networks with 100-500 users*, this 1U rackmount appliance provides a powerful single device to handle anything from content filtering. Includes required public sector complete firewall license.</t>
  </si>
  <si>
    <t>Q12</t>
  </si>
  <si>
    <t>Arista Q12 Firewall</t>
  </si>
  <si>
    <t>Invoice - USAC: Ubiquiti Layer 3 Switch - 48 Ports - Manageable - 3 Layer Supported - Modular - Optical Fiber, Twisted Pair - 1U High - Rack-mountable - 1 Year Limited Warranty</t>
  </si>
  <si>
    <t>USW-PRO-48-POE</t>
  </si>
  <si>
    <t>Ubiquiti Layer 3 Switch</t>
  </si>
  <si>
    <t>Invoice - USAC: Ubiquti Access Point WiFi 6 Pro</t>
  </si>
  <si>
    <t>U6-Pro-US</t>
  </si>
  <si>
    <t>Access Point WiFi 6 Pro</t>
  </si>
  <si>
    <t>Invoice - USAC: Vertiv Liebert GXT5 UPS - 1500VA/1350W 120V | Online Rack Tower Energy Star - Double Conversion| 2U| Optional RDU101 Card| Color/Graphic LCD| 3-Year Warranty</t>
  </si>
  <si>
    <t>GXT5-1500LVRT2UXL</t>
  </si>
  <si>
    <t>Vertiv Liebert GXT5 UPS - 1500VA/1350W 120V | Onli</t>
  </si>
  <si>
    <t>Invoice - USAC: Vertiv Liebert GXT5 UPS - 750VA/750W 120V | Online Rack Tower Energy Star - Double Conversion| 2U| Optional RDU101 Card| Color/Graphic LCD| 3-Year Warranty</t>
  </si>
  <si>
    <t>GXT5-750LVRT2UXL</t>
  </si>
  <si>
    <t>Vertiv Liebert GXT5 UPS - 750VA/750W 120V | Online</t>
  </si>
  <si>
    <t>Invoice - USAC: XCIQ-PT053-C-EW-5YK12</t>
  </si>
  <si>
    <t>Invoice - Valley Iron: 24x7 Gateway Security Monitoring</t>
  </si>
  <si>
    <t>C00280</t>
  </si>
  <si>
    <t xml:space="preserve">Invoice - Valley Iron: AI Powered Email Filtering and Phishing Protection </t>
  </si>
  <si>
    <t>Invoice - Valley Iron: Disaster Recovery Service - Per Server</t>
  </si>
  <si>
    <t>Invoice - Valley Iron: Duo MFA - 2 Factor Authentication - 1 User - 1 Month</t>
  </si>
  <si>
    <t>Invoice - Valley Iron: Endpoint Advanced Threat Protection - EDR 24x7 Monitoring - Per Endpoint</t>
  </si>
  <si>
    <t xml:space="preserve">Invoice - Valley Iron: Exchange Online (Plan 1) - Annual Commitment, Monthly Billing - 1 User </t>
  </si>
  <si>
    <t xml:space="preserve">Invoice - Valley Iron: Exchange Online (Plan 2) - Annual Commitment, Monthly Billing - 1 User </t>
  </si>
  <si>
    <t>Invoice - Valley Iron: Managed Backup - Virtual Server</t>
  </si>
  <si>
    <t>Invoice - Valley Iron: Managed Backup Cloud Storage - Per GB</t>
  </si>
  <si>
    <t>Invoice - Valley Iron: Managed Detection and Response for Microsoft 365 24x7 Monitoring - Per User</t>
  </si>
  <si>
    <t>Invoice - Valley Iron: Managed Endpoint Services</t>
  </si>
  <si>
    <t>Invoice - Valley Iron: Managed Services-Server</t>
  </si>
  <si>
    <t>Invoice - Valley Iron: Managed Services-Site</t>
  </si>
  <si>
    <t>Invoice - Valley Iron: Managed Single Domain Security Certificate</t>
  </si>
  <si>
    <t xml:space="preserve">Invoice - Valley Iron: Microsoft 365 Business Premium - Annual Commitment, Monthly Billing - 1 User </t>
  </si>
  <si>
    <t xml:space="preserve">Invoice - Valley Iron: Up to 2 Users Partner Data Dashboard Data and Documentation Vault with Read/Write Access Datapath RMM Network Insights Ticket Manager </t>
  </si>
  <si>
    <t>Invoice - Valley Iron: Windows Server 2025 - 1 User CAL</t>
  </si>
  <si>
    <t>GMGF0PWHT-0002-P</t>
  </si>
  <si>
    <t>Windows Server 2025 - 1 User CAL</t>
  </si>
  <si>
    <t>Invoice - Valley Iron: Windows Server 2025 Datacenter - 16 Core</t>
  </si>
  <si>
    <t>GMGF0PWHD-0001-P</t>
  </si>
  <si>
    <t>Windows Server 2025 Datacenter - 16 Core</t>
  </si>
  <si>
    <t>Invoice - Valley Urology: Endpoint Advanced Threat Protection - EDR 24x7 Monitoring - Per Endpoint</t>
  </si>
  <si>
    <t>C00285</t>
  </si>
  <si>
    <t>Invoice - Valley Urology: Managed Backup - Virtual Server</t>
  </si>
  <si>
    <t>Invoice - Valley Urology: Managed Backup Cloud Storage - Per GB</t>
  </si>
  <si>
    <t>Invoice - Valley Urology: Managed Service</t>
  </si>
  <si>
    <t>Invoice - Valley Urology: Palo Alto Networks Firewall Service 440</t>
  </si>
  <si>
    <t>Invoice - Vie-Del Company: 24x7 Gateway Security Monitoring</t>
  </si>
  <si>
    <t>C00290</t>
  </si>
  <si>
    <t>Invoice - Vie-Del Company: 3ft (0.9m) Cat6a 26AWG Snagless Shielded (S/FTP) PVC CM Ethernet Network Patch Cable, Black</t>
  </si>
  <si>
    <t>#73059</t>
  </si>
  <si>
    <t>3ft (0.9m) Cat6a 26AWG Snagless Cable</t>
  </si>
  <si>
    <t xml:space="preserve">Invoice - Vie-Del Company: Datapath Managed Backup - 1 Workstation </t>
  </si>
  <si>
    <t>DPMB-END - WS</t>
  </si>
  <si>
    <t>Datapath Managed Backup - 1 Workstation Endpoint -</t>
  </si>
  <si>
    <t>Invoice - Vie-Del Company: Endpoint Advanced Threat Protection - EDR 24x7 Monitoring - Per Endpoint</t>
  </si>
  <si>
    <t xml:space="preserve">Invoice - Vie-Del Company: Exchange Online (Plan 2) - Annual Commitment, Monthly Billing - 1 User </t>
  </si>
  <si>
    <t>Invoice - Vie-Del Company: Managed Backup - Virtual Server</t>
  </si>
  <si>
    <t>Invoice - Vie-Del Company: Managed Backup Cloud Storage - Per GB</t>
  </si>
  <si>
    <t>Invoice - Vie-Del Company: Managed Office 365 Backup - 1 User - 1 month</t>
  </si>
  <si>
    <t>Invoice - Vie-Del Company: Managed Service</t>
  </si>
  <si>
    <t xml:space="preserve">Invoice - Vie-Del Company: Microsoft 365 Business Premium - Annual Commitment, Monthly Billing - 1 User </t>
  </si>
  <si>
    <t>Invoice - Vie-Del Company: Palo Alto Networks Firewall Service 440</t>
  </si>
  <si>
    <t>Invoice - Vie-Del Company: Premium E-Mail Filtering</t>
  </si>
  <si>
    <t>Invoice - Vie-Del Company: Ubiquiti Networks Wall-mounted WiFi 7 AP</t>
  </si>
  <si>
    <t>U7-PRO-WALL</t>
  </si>
  <si>
    <t>Ubiquiti Networks Wall-mounted WiFi 7 AP</t>
  </si>
  <si>
    <t>180252OH</t>
  </si>
  <si>
    <t>Invoice - Vital Care</t>
  </si>
  <si>
    <t>Vital Care</t>
  </si>
  <si>
    <t>C-10368</t>
  </si>
  <si>
    <t>180581OH</t>
  </si>
  <si>
    <t>180583OH</t>
  </si>
  <si>
    <t>180585OH</t>
  </si>
  <si>
    <t>180587OH</t>
  </si>
  <si>
    <t>180588OH</t>
  </si>
  <si>
    <t>180589OH</t>
  </si>
  <si>
    <t>180590OH</t>
  </si>
  <si>
    <t>180591OH</t>
  </si>
  <si>
    <t>180592OH</t>
  </si>
  <si>
    <t>180601OH</t>
  </si>
  <si>
    <t>180630OH</t>
  </si>
  <si>
    <t>180632OH</t>
  </si>
  <si>
    <t>180633OH</t>
  </si>
  <si>
    <t>180665OH</t>
  </si>
  <si>
    <t>180666OH</t>
  </si>
  <si>
    <t>180667OH</t>
  </si>
  <si>
    <t>180668OH</t>
  </si>
  <si>
    <t>180669OH</t>
  </si>
  <si>
    <t>180670OH</t>
  </si>
  <si>
    <t>180671OH</t>
  </si>
  <si>
    <t>180672OH</t>
  </si>
  <si>
    <t>180673OH</t>
  </si>
  <si>
    <t>180674OH</t>
  </si>
  <si>
    <t>180675OH</t>
  </si>
  <si>
    <t>180676OH</t>
  </si>
  <si>
    <t>180677OH</t>
  </si>
  <si>
    <t>180678OH</t>
  </si>
  <si>
    <t>180681OH</t>
  </si>
  <si>
    <t>180698OH</t>
  </si>
  <si>
    <t>180701OH</t>
  </si>
  <si>
    <t>180702OH</t>
  </si>
  <si>
    <t>180708OH</t>
  </si>
  <si>
    <t>180709OH</t>
  </si>
  <si>
    <t>180711OH</t>
  </si>
  <si>
    <t>180712OH</t>
  </si>
  <si>
    <t>180722OH</t>
  </si>
  <si>
    <t>180773OH</t>
  </si>
  <si>
    <t>180786OH</t>
  </si>
  <si>
    <t>180787OH</t>
  </si>
  <si>
    <t>180792OH</t>
  </si>
  <si>
    <t>180853OH</t>
  </si>
  <si>
    <t>180861OH</t>
  </si>
  <si>
    <t>180862OH</t>
  </si>
  <si>
    <t>180863OH</t>
  </si>
  <si>
    <t>181153OH</t>
  </si>
  <si>
    <t>181154OH</t>
  </si>
  <si>
    <t>181155OH</t>
  </si>
  <si>
    <t xml:space="preserve">Invoice - Vital Care Solutions: AI Powered Email Filtering and Phishing Protection </t>
  </si>
  <si>
    <t>C-10395</t>
  </si>
  <si>
    <t xml:space="preserve">Invoice - Vital Care Solutions: Dark Web Monitoring Service - 1 Domain </t>
  </si>
  <si>
    <t xml:space="preserve">Invoice - Vital Care Solutions: Datapath Managed Office 365 Backup - 1 User - 1 month </t>
  </si>
  <si>
    <t>Invoice - Vital Care Solutions: Endpoint Advanced Threat Protection - EDR 24x7 Monitoring - Per Endpoint</t>
  </si>
  <si>
    <t xml:space="preserve">Invoice - Vital Care Solutions: Exchange Online (Plan 2) - Annual Commitment, Monthly Billing - 1 User </t>
  </si>
  <si>
    <t>Invoice - Vital Care Solutions: Managed Detection and Response for Microsoft 365 24x7 Monitoring - Per User</t>
  </si>
  <si>
    <t>Invoice - Vital Care Solutions: Managed Endpoint Services</t>
  </si>
  <si>
    <t>Invoice - Vital Care Solutions: Managed Security Awareness Training Program</t>
  </si>
  <si>
    <t>Invoice - Vital Care Solutions: Managed Services-Site</t>
  </si>
  <si>
    <t>Invoice - Vital Care Solutions: Managed Services-User</t>
  </si>
  <si>
    <t xml:space="preserve">Invoice - Vital Care Solutions: Microsoft 365 Business Basic - Annual Commitment, Monthly Billing - 1 User </t>
  </si>
  <si>
    <t xml:space="preserve">Invoice - Vital Care Solutions: Microsoft 365 Business Premium - Annual Commitment, Monthly Billing - 1 User </t>
  </si>
  <si>
    <t>Invoice - Vital Care Solutions: Remote Access Device</t>
  </si>
  <si>
    <t>Invoice - Vital Care: Display Port Cable</t>
  </si>
  <si>
    <t>13360-I</t>
  </si>
  <si>
    <t>Display Port Cable</t>
  </si>
  <si>
    <t>Invoice - Vital Care: Eaton Tripp Lite Series Protect It! 7-Outlet Surge Protector, 7 ft. Cord with Right-Angle Plug, 2160 Joules, Diagnostic LEDs, Black Housing - 7 x NEMA 5-15R - 1800 VA - 2160 J - 120 V AC Input</t>
  </si>
  <si>
    <t>SUPER7B</t>
  </si>
  <si>
    <t>Eaton Tripp Lite Series Protect It! 7-Outlet Surge</t>
  </si>
  <si>
    <t>Invoice - Vital Care: HP LaserJet Pro 3301fdw Wired &amp; Wireless Laser Multifunction Printer - Color - Copier/Fax/Printer/Scanner - 26 ppm Mono/26 ppm Color Print - 600 x 600 dpi Print - Automatic Duplex Print - Up to 40000 Pages Monthly - Gigabit Ethernet - Wireless LAN - HP Sm</t>
  </si>
  <si>
    <t>499Q5F#BGJ</t>
  </si>
  <si>
    <t>HP LaserJet Pro 3301fdw Wired &amp; Wireless Laser Mul</t>
  </si>
  <si>
    <t>Invoice - Vital Care: ITG-REMOVE SW-UPDATE</t>
  </si>
  <si>
    <t>ITG-REMOVE SW-UPDATE</t>
  </si>
  <si>
    <t xml:space="preserve">Invoice - Vital Care: KB MICE_BO Eos3 2.4G KM BLK US A1 </t>
  </si>
  <si>
    <t>4X31R64453</t>
  </si>
  <si>
    <t xml:space="preserve">KB MICE_BO Eos3 2.4G KM BLK US A1 </t>
  </si>
  <si>
    <t>Invoice - Vital Care: Keyboard, Mouse - QWERTY - Input Device / Keys Qty: 103 - Wireless - USB - Black - Low-profile 2.5-zone keyboard layout</t>
  </si>
  <si>
    <t>4X31N50708</t>
  </si>
  <si>
    <t>Keyboard, Mouse - QWERTY - Input Device / Keys Qty: 103 - Wi</t>
  </si>
  <si>
    <t>180611OH</t>
  </si>
  <si>
    <t>Invoice - Vital Care: Lenovo AC Adapter - 230 W - 110 V AC, 230 V AC Input - Black</t>
  </si>
  <si>
    <t>4X20S56713</t>
  </si>
  <si>
    <t>Lenovo AC Adapter</t>
  </si>
  <si>
    <t>Invoice - Vital Care: Lenovo ThinkCentre neo 50q Gen 4 Desktop Computer - Intel Core i5 13th Gen i5-13420H - 16 GB - 256 GB SSD - Tiny - Black - Intel Chip - Windows 11 Pro - Intel UHD Graphics DDR4 SDRAM - English Keyboard - IEEE 802.11ax - 90 W</t>
  </si>
  <si>
    <t>12LN000BUS</t>
  </si>
  <si>
    <t>Lenovo ThinkCentre neo 50q Gen 4 Desktop Computer</t>
  </si>
  <si>
    <t>180905OH</t>
  </si>
  <si>
    <t>180784OHB</t>
  </si>
  <si>
    <t>Invoice - Vital Care: Lenovo ThinkPad E14 Gen 7 14" Notebook - WUXGA - 60 Hz - Intel Core Ultra 5 225U - 16 GB - 256 GB SSD - English Keyboard - Black - Intel Chip - 1920 x 1200 - Windows 11 Pro - Intel - In-plane Switching (IPS) Technology - Front Camera/Webcam - I</t>
  </si>
  <si>
    <t>21SX003DUS</t>
  </si>
  <si>
    <t xml:space="preserve">Lenovo ThinkPad E14 Gen 7 14" Notebook - WUXGA - </t>
  </si>
  <si>
    <t>180266OH</t>
  </si>
  <si>
    <t>Invoice - Vital Care: Lenovo ThinkPad T14 Gen 6 14" Notebook - WUXGA - Intel Core Ultra 5 225U - 16 GB - 256 GB SSD - English Keyboard - Gray - Intel Chip - 1920 x 1200 - Windows 11 Pro - Intel - In-plane Switching (IPS) Technology - Front Camera/Webcam - IEEE 802.1</t>
  </si>
  <si>
    <t>21QC001XUS</t>
  </si>
  <si>
    <t xml:space="preserve">Lenovo ThinkPad T14 Gen 6 14" Notebook - WUXGA - </t>
  </si>
  <si>
    <t>Invoice - Vital Care: Lenovo ThinkPad Thunderbolt 4 Workstation Dock - for Monitor/Notebook/Workstation - 230 W - Thunderbolt - 4 Displays Supported - 4K, 8K - 3840 x 2160, 7680 x 4320 - 4 x USB Type-A Ports - USB Type-A - 1 x USB Type-C Ports - USB Type-C - 1 x RJ-45 Ports -</t>
  </si>
  <si>
    <t>Invoice - Vital Care: Lenovo ThinkPad X1 Gen 10 Aura Edition 14" Touchscreen Convertible 2 in 1 Notebook - WUXGA - 60 Hz - Intel Core Ultra 5 2nd Gen 225U - Intel Evo Platform - 16 GB - 512 GB SSD - English Keyboard - Gray - Intel Chip - 1920 x 1200 - Windows 11 Pro</t>
  </si>
  <si>
    <t>21Q000D5US</t>
  </si>
  <si>
    <t>Lenovo ThinkPad X1 Gen 10 Aura Edition 14" Touchs</t>
  </si>
  <si>
    <t>Invoice - Vital Care: LENOVO:ThinkVision T24i-30 - LCD Monitor</t>
  </si>
  <si>
    <t>63CFMAT1US</t>
  </si>
  <si>
    <t>LENOVO:ThinkVision T24i-30 - LCD Monitor</t>
  </si>
  <si>
    <t>Invoice - Vital Care: Logitech USB Headset H390 - Stereo - Black, Silver - USB - Wired - 20 Hz - 20 kHz - Over-the-head - Binaural - Circumaural - 8 ft Cable - Noise Cancelling Microphone</t>
  </si>
  <si>
    <t>981-000014</t>
  </si>
  <si>
    <t>Logitech USB Headset H390 - Stereo - Black, Sil...</t>
  </si>
  <si>
    <t>Invoice - Vital Care: LOGITECH:HD Webcam C270</t>
  </si>
  <si>
    <t>960-000694.1</t>
  </si>
  <si>
    <t>LOGITECH:HD Webcam C270</t>
  </si>
  <si>
    <t>Invoice - Vital Care: MS Intune Enterprise Hardware Hash Pricing</t>
  </si>
  <si>
    <t>ITG-INTUNE-VP</t>
  </si>
  <si>
    <t>MS Intune Enterprise Hardware Hash Pricing</t>
  </si>
  <si>
    <t>180110OH</t>
  </si>
  <si>
    <t>Invoice - Vital Care: OnePak Return Package</t>
  </si>
  <si>
    <t>180113OH</t>
  </si>
  <si>
    <t>180679OH</t>
  </si>
  <si>
    <t>180680OH</t>
  </si>
  <si>
    <t>180713OH</t>
  </si>
  <si>
    <t>180714OH</t>
  </si>
  <si>
    <t>180864OH</t>
  </si>
  <si>
    <t>Invoice - Vital Care: Professional Services</t>
  </si>
  <si>
    <t>Service - Fixed Fee</t>
  </si>
  <si>
    <t>180111OH</t>
  </si>
  <si>
    <t>Invoice - Vital Care: Shipping</t>
  </si>
  <si>
    <t>180112OH</t>
  </si>
  <si>
    <t>180114OH</t>
  </si>
  <si>
    <t>180119OH</t>
  </si>
  <si>
    <t>180682OH</t>
  </si>
  <si>
    <t>180811OH</t>
  </si>
  <si>
    <t>180830OH</t>
  </si>
  <si>
    <t>180858OH</t>
  </si>
  <si>
    <t xml:space="preserve">Invoice - Vital Care: T24-40(C25238FT0) 23.8 Monitor-HDMI </t>
  </si>
  <si>
    <t>64A4MARXUS</t>
  </si>
  <si>
    <t xml:space="preserve">T24-40(C25238FT0) 23.8 Monitor-HDMI </t>
  </si>
  <si>
    <t>Invoice - Vital Care: ThinkPad E14 G5, Intel Core i5-1335U (E-cores up to 3.40GHz, 12MB), 14" WUXGA Touch, W11P64 ENG, 16.0GB, 1x512GB SSD M.2 2242 PCIe Gen4 TLC Opal, Intel Iris Xe Graphics, BT5.1 or BT5.2,WiFi6 AX201 2x2, FPR, 1080P FHD RGB, 3 Cell Li-Pol 47Wh, 65W, 1CourierCarryin, Backlit, Black-English (US)</t>
  </si>
  <si>
    <t>21JK0052US</t>
  </si>
  <si>
    <t>ThinkPad E14 G5, Intel Core i5-1335U (E-cores up to 3.40GHz,</t>
  </si>
  <si>
    <t xml:space="preserve">Invoice - Vital Care: THINKPAD E14 G6, INTEL CORE ULTRA 5 125U (E-CORES UP TO 3.60GHZ, 12MB), 14 1920 X 1200 NON-TOUCH, WINDOWS 11 PRO 64, 16.0GB, 1X256GB SSD M.2 2242 PCIE GEN4 </t>
  </si>
  <si>
    <t>21M70006US</t>
  </si>
  <si>
    <t>THINKPAD E14 G6, INTEL CORE ULTRA 5 125U</t>
  </si>
  <si>
    <t xml:space="preserve">Invoice - Vital Care: THINKPAD P16S G3 INTEL CORE ULTRA 7 155H 16 1920 X 1200 NON-TOUCH WIN 11 PRO 64 16.0GB 1X512GB SSD M.2 2280 PCIE GEN4 PERFORMANCE TLC OPAL INTEL ARC GRAPH INTEL AX211VPRO BT5.1 OR BT5.3 WIRED ETH 5MP RGB+IR 3 CELL LI-POL 75WH 3YR PREMIER NBD BACKLIT BLK W/ NUMBER PAD-ENGLISH US </t>
  </si>
  <si>
    <t>21KS001HUS</t>
  </si>
  <si>
    <t>THINKPAD P16S G3 INTEL CORE ULTRA 7 155H 16 1920 X 1200 NON-</t>
  </si>
  <si>
    <t>Invoice - Vital Care: ThinkVision T24-40 - LED Backlight - Flat - 1920 x 1080 - 23.8Inch - 6Ms response time - 120 Hz refresh rate - 0.2745 x 0.2745 - 1500:1 - 250 cd/m2 - 178/178 - 16:9 - 99% sRGB, 99% BT.709. - Anti-glare - VGA,DisplayPort,HDMI - Raven Black - 100 x 100 mm - 3-year warranty</t>
  </si>
  <si>
    <t>64A4MATXUS</t>
  </si>
  <si>
    <t>ThinkVision T24-40 - LED Backlight - Flat - 1920 x 1080 - 23</t>
  </si>
  <si>
    <t>Invoice - Vital Care: X1 2-IN-1 G9 INTEL CORE ULTRA 5 125U 14 1920 X 1200 TOUCH W11PRO64</t>
  </si>
  <si>
    <t>21KE006YUS</t>
  </si>
  <si>
    <t>X1 2-IN-1 G9 INTEL CORE ULTRA 5 125U 14 1920 X 1200 TOUCH W1</t>
  </si>
  <si>
    <t>Invoice - Warden's: 24x7 Gateway Security Monitoring</t>
  </si>
  <si>
    <t>C00293</t>
  </si>
  <si>
    <t xml:space="preserve">Invoice - Warden's: AI Powered Email Filtering and Phishing Protection </t>
  </si>
  <si>
    <t>Invoice - Warden's: Datapath Managed Backup - Offsite Storage - 1 TB - 1 Month</t>
  </si>
  <si>
    <t>Invoice - Warden's: Dell 1TB SSD TLC 2230 Gen4</t>
  </si>
  <si>
    <t>AC280179</t>
  </si>
  <si>
    <t>Dell 1TB SSD TLC 2230 Gen4</t>
  </si>
  <si>
    <t>Invoice - Warden's: Dell Memory Upgrade - 16 GB - 1Rx8 DDR5 UDIMM 5600 MT/s</t>
  </si>
  <si>
    <t>AC774044</t>
  </si>
  <si>
    <t>Dell Memory Upgrade - 16 GB - 1Rx8 DDR5 UDIMM 5600</t>
  </si>
  <si>
    <t>Invoice - Warden's: Endpoint Advanced Threat Protection - EDR 24x7 Monitoring - Per Endpoint</t>
  </si>
  <si>
    <t>179868CR</t>
  </si>
  <si>
    <t>180421CR</t>
  </si>
  <si>
    <t xml:space="preserve">Invoice - Warden's: Exchange Online (Plan 1) - Annual Commitment, Monthly Billing - 1 User </t>
  </si>
  <si>
    <t xml:space="preserve">Invoice - Warden's: Managed Backup - 1 Endpoint </t>
  </si>
  <si>
    <t>Invoice - Warden's: Managed Office 365 Backup - 1 User - 1 month</t>
  </si>
  <si>
    <t>Invoice - Warden's: Managed Security Awareness Training Program</t>
  </si>
  <si>
    <t>Invoice - Warden's: Managed Services-Site</t>
  </si>
  <si>
    <t>Invoice - Warden's: Managed Services-User</t>
  </si>
  <si>
    <t xml:space="preserve">Invoice - Warden's: Microsoft 365 Business Premium - Annual Commitment, Monthly Billing - 1 User </t>
  </si>
  <si>
    <t>Invoice - Warden's: Palo Alto Networks Firewall Service 440</t>
  </si>
  <si>
    <t>Invoice - Warden's: Shipping</t>
  </si>
  <si>
    <t>Invoice - Warren &amp; Baerg Manufacturing, Inc.: Endpoint Advanced Threat Protection - EDR 24x7 Monitoring - Per Endpoint</t>
  </si>
  <si>
    <t>C00296</t>
  </si>
  <si>
    <t xml:space="preserve">Invoice - Warren &amp; Baerg Manufacturing, Inc.: Exchange Online (Plan 2) - Annual Commitment, Monthly Billing - 1 User </t>
  </si>
  <si>
    <t>Invoice - Warren &amp; Baerg Manufacturing, Inc.: Managed Office 365 Backup - 1 User - 1 month</t>
  </si>
  <si>
    <t>Invoice - Warren &amp; Baerg Manufacturing, Inc.: Managed Service</t>
  </si>
  <si>
    <t xml:space="preserve">Invoice - Warren &amp; Baerg Manufacturing, Inc.: Microsoft 365 Business Premium - Annual Commitment, Monthly Billing - 1 User </t>
  </si>
  <si>
    <t>Invoice - Weakley &amp; Arendt, LLP: Datapath Managed Backup - Offsite Storage - 1 TB - 1 Month</t>
  </si>
  <si>
    <t>C00298</t>
  </si>
  <si>
    <t>Invoice - Weakley &amp; Arendt, LLP: Dell Pro 16 (PC16250) XCTO Base 16" Notebook - Full HD Plus - Intel Core 7 150U - 32 GB - 256 GB SSD - English (US) Keyboard - Magnetite - Intel Chip - 1920 x 1200 - Windows 11 Pro - Intel - In-plane Switching (IPS) Technology - Front Camera/Webcam</t>
  </si>
  <si>
    <t>Invoice - Weakley &amp; Arendt, LLP: Dell Pro Dock WD25 - for Desktop PC, Notebook - Charging Capability - 130 W - USB Type C - 4 Displays Supported - 5K @ 60Hz, 6K @ 60Hz, 4K @ 60Hz, QHD @ 60Hz, SXGA, FHD @ 60Hz, WQHD @ 60Hz - 3440 x 1440, 5120 x 2160, 6144 x 3456, 3840 x 2160, 2560 x 1440,</t>
  </si>
  <si>
    <t>Invoice - Weakley &amp; Arendt, LLP: Duo MFA - 2 Factor Authentication - 1 User - 1 Month</t>
  </si>
  <si>
    <t xml:space="preserve">Invoice - Weakley &amp; Arendt, LLP: Enterprise Class Wireless Access Point - Low Density </t>
  </si>
  <si>
    <t>Managed Wireless - Low Density</t>
  </si>
  <si>
    <t>Managed Wireless Access Point - Low Density</t>
  </si>
  <si>
    <t>Invoice - Weakley &amp; Arendt, LLP: Managed Office 365 Backup - 1 User - 1 month</t>
  </si>
  <si>
    <t>Invoice - Weakley &amp; Arendt, LLP: Managed Service</t>
  </si>
  <si>
    <t>Invoice - Weakley &amp; Arendt, LLP: Managed Single Domain Security Certificate</t>
  </si>
  <si>
    <t>Invoice - Weakley &amp; Arendt, LLP: Microsoft 365 Apps for Business - Annual Commitment, Monthly Billing - 1 User</t>
  </si>
  <si>
    <t>Invoice - Weakley &amp; Arendt, LLP: Palo Alto Networks Firewall Service 440</t>
  </si>
  <si>
    <t>Invoice - Weakley &amp; Arendt, LLP: Shipping</t>
  </si>
  <si>
    <t>Invoice - Weakley &amp; Arendt, LLP: StarTech.com 6.6ft (2m) DisplayPort to HDMI Adapter Cable, 4K 60Hz with HDR, DP to HDMI 2.0b Cable, Active Video Converter - 6.6ft (2m) DisplayPort to HDMI Adapter Cable connects a DisplayPort-enabled desktop to an HDR-capable 4K 60Hz HDMI display; 4:4:4</t>
  </si>
  <si>
    <t>6F-DP-HDMI-4K60-HDR</t>
  </si>
  <si>
    <t>StarTech.com 6.6ft (2m) DisplayPort to HDMI Adapte</t>
  </si>
  <si>
    <t>Invoice - Western Steel Buildings: 24x7 Gateway Security Monitoring</t>
  </si>
  <si>
    <t>C-10335</t>
  </si>
  <si>
    <t xml:space="preserve">Invoice - Western Steel Buildings: AI Powered Email Filtering and Phishing Protection </t>
  </si>
  <si>
    <t xml:space="preserve">Invoice - Western Steel Buildings: Datapath Managed Office 365 Backup - 1 User - 1 month </t>
  </si>
  <si>
    <t>Invoice - Western Steel Buildings: Datapath Managed RDS Service - 1 User</t>
  </si>
  <si>
    <t>Invoice - Western Steel Buildings: Endpoint Advanced Threat Protection - EDR 24x7 Monitoring - Per Endpoint</t>
  </si>
  <si>
    <t>Invoice - Western Steel Buildings: Managed Endpoint Services</t>
  </si>
  <si>
    <t>Invoice - Western Steel Buildings: Managed Security Awareness Training Program</t>
  </si>
  <si>
    <t>Invoice - Western Steel Buildings: Managed Services-Server</t>
  </si>
  <si>
    <t>Invoice - Western Steel Buildings: Managed Services-Site</t>
  </si>
  <si>
    <t>Invoice - Western Steel Buildings: Managed Services-User</t>
  </si>
  <si>
    <t>Invoice - Western Steel Buildings: Palo Alto Networks Firewall Service 440</t>
  </si>
  <si>
    <t>Invoice - Westmark Incorporated</t>
  </si>
  <si>
    <t>C-10002</t>
  </si>
  <si>
    <t>Invoice - Westmark Incorporated: 24x7 Gateway Security Monitoring</t>
  </si>
  <si>
    <t>Invoice - Westmark Incorporated: Aerohive - ExtremeCloud IQ: Indoor WiFi6 AP 2x2 Radios with Dual 5GHz and 1x1GbE Port Integrated Light/Power Sensors &amp; BLE/Zigbee AI/ML Green Mode Internal Antennas Built-In Ceiling Mounts Included</t>
  </si>
  <si>
    <t>AP305C-FCC</t>
  </si>
  <si>
    <t>Indoor WiFi6 AP</t>
  </si>
  <si>
    <t>Invoice - Westmark Incorporated: Datapath Private Cloud - 1 Terabyte Managed Storage</t>
  </si>
  <si>
    <t>Invoice - Westmark Incorporated: Discount From Previous Extreme Refresh Project</t>
  </si>
  <si>
    <t>DISCOUNT-WM-EX2025</t>
  </si>
  <si>
    <t>Discount From Previous Extreme Refresh Project</t>
  </si>
  <si>
    <t>Invoice - Westmark Incorporated: Endpoint Advanced Threat Protection - EDR 24x7 Monitoring - Per Endpoint</t>
  </si>
  <si>
    <t>Invoice - Westmark Incorporated: EW Software &amp; TAC - AP305C-FCC This Term: 1095 Days</t>
  </si>
  <si>
    <t>97000-AP305C-FCC</t>
  </si>
  <si>
    <t>EW Software &amp; TAC - AP305C-FCC This Term: 1095 Da</t>
  </si>
  <si>
    <t>Invoice - Westmark Incorporated: Local Storage Per GB Pricing</t>
  </si>
  <si>
    <t>Invoice - Westmark Incorporated: Managed Endpoint Services</t>
  </si>
  <si>
    <t>Invoice - Westmark Incorporated: Managed Services-Server</t>
  </si>
  <si>
    <t>Invoice - Westmark Incorporated: Managed Services-Site</t>
  </si>
  <si>
    <t>Invoice - Westmark Incorporated: Managed Single Domain Security Certificate</t>
  </si>
  <si>
    <t>Invoice - Westmark Incorporated: Netwrix Auditor Bundle - Priced Per Active Directory Account (User and Service) Includes Active Directory, Exchange, SQL, VMWare, Windows File Server, Windows Server Auditor Applications</t>
  </si>
  <si>
    <t>NetwrixMSP</t>
  </si>
  <si>
    <t>Netwrix Auditor</t>
  </si>
  <si>
    <t>Invoice - Westmark Incorporated: Palo Alto Networks Firewall Service 440</t>
  </si>
  <si>
    <t>Invoice - Westmark Incorporated: Private Cloud Server Instance - 32GB</t>
  </si>
  <si>
    <t>Invoice - Westmark Incorporated: Private Cloud Server Instance - 8GB</t>
  </si>
  <si>
    <t>Invoice - Westmark Incorporated: Shipping</t>
  </si>
  <si>
    <t xml:space="preserve">Invoice - Westmark Incorporated: Single User - Remote Access for Up to 2 Endpoints </t>
  </si>
  <si>
    <t>PartnerRMM</t>
  </si>
  <si>
    <t>Datapath Partner RMM</t>
  </si>
  <si>
    <t>179960OH</t>
  </si>
  <si>
    <t>Invoice - Westwood Prep: Cloud Managed Printing</t>
  </si>
  <si>
    <t>C-10105</t>
  </si>
  <si>
    <t>Invoice - Westwood Prep: Endpoint Advanced Threat Protection - EDR 24x7 Monitoring - Per Endpoint</t>
  </si>
  <si>
    <t>Invoice - Westwood Prep: Location Technology Support</t>
  </si>
  <si>
    <t>Invoice - Westwood Prep: Manage Blocksi Filtering and Management Support 500 User</t>
  </si>
  <si>
    <t>Blocksi Mgmt</t>
  </si>
  <si>
    <t>Manage Filtering and Management Support</t>
  </si>
  <si>
    <t>Invoice - Westwood Prep: Server &amp; Network Support</t>
  </si>
  <si>
    <t>Invoice - Westwood Prep: Staff Support</t>
  </si>
  <si>
    <t>Invoice - Westwood Prep: Student Device Management</t>
  </si>
  <si>
    <t>Invoice - Winton-Ireland, Strom &amp; Green: 24x7 Gateway Security Monitoring</t>
  </si>
  <si>
    <t>C00300</t>
  </si>
  <si>
    <t>Invoice - Winton-Ireland, Strom &amp; Green: Endpoint Advanced Threat Protection - EDR 24x7 Monitoring - Per Endpoint</t>
  </si>
  <si>
    <t xml:space="preserve">Invoice - Winton-Ireland, Strom &amp; Green: Exchange Online (Plan 1) - Annual Commitment, Monthly Billing - 1 User </t>
  </si>
  <si>
    <t>Invoice - Winton-Ireland, Strom &amp; Green: Managed Service</t>
  </si>
  <si>
    <t xml:space="preserve">Invoice - Winton-Ireland, Strom &amp; Green: Microsoft 365 Business Premium - Annual Commitment, Monthly Billing - 1 User </t>
  </si>
  <si>
    <t>Invoice - Winton-Ireland, Strom &amp; Green: Palo Alto Networks Firewall Service 440</t>
  </si>
  <si>
    <t>180152OH</t>
  </si>
  <si>
    <t>Invoice - Worthington Christian School: 3CX 16PRO Annual License</t>
  </si>
  <si>
    <t>C-10107</t>
  </si>
  <si>
    <t>179962OH</t>
  </si>
  <si>
    <t>Invoice - Worthington Christian School: Acronis Advanced Backup - Per Physical Server</t>
  </si>
  <si>
    <t>DPMB-ACR-ADV-SVR</t>
  </si>
  <si>
    <t>Acronis Advanced Backup - Per Physical Server</t>
  </si>
  <si>
    <t>Invoice - Worthington Christian School: Acronis Advanced Backup - Per VM</t>
  </si>
  <si>
    <t>DPMB-ACR-ADV-VM</t>
  </si>
  <si>
    <t>Acronis Advanced Backup - Per VM</t>
  </si>
  <si>
    <t>Invoice - Worthington Christian School: Acronis Standard Protection - Microsoft 365 Seats</t>
  </si>
  <si>
    <t>DPMB-ACR-STD-M365-SEATS</t>
  </si>
  <si>
    <t>Acronis Standard Protection - Microsoft 365 Seats</t>
  </si>
  <si>
    <t>Invoice - Worthington Christian School: Endpoint Advanced Threat Protection - EDR 24x7 Monitoring - Per Endpoint</t>
  </si>
  <si>
    <t>179933OH</t>
  </si>
  <si>
    <t>Invoice - Worthington Christian School: E-Rate MIBS Support for E-Rate Eligible Equipment</t>
  </si>
  <si>
    <t>Invoice - Worthington Christian School: Manage Printing</t>
  </si>
  <si>
    <t>Print_Mgmt</t>
  </si>
  <si>
    <t>Manage Printing at School</t>
  </si>
  <si>
    <t>Invoice - Worthington Christian School: Managed Backup Cloud Storage - Per GB</t>
  </si>
  <si>
    <t>Invoice - Worthington Christian School: Managed Endpoint Services</t>
  </si>
  <si>
    <t>Invoice - Worthington Christian School: Managed Service</t>
  </si>
  <si>
    <t>Invoice - Worthington Christian School: Managed Services-Server</t>
  </si>
  <si>
    <t>Invoice - Yosemite Farm Credit: Managed Services-Site</t>
  </si>
  <si>
    <t>C-10403</t>
  </si>
  <si>
    <t>180211OHB</t>
  </si>
  <si>
    <t>Invoice - YOUNGSTOWN COMMUNITY SCHOOL: Dell Pro 14 Plus 14" Touchscreen Convertible Copilot+ PC 2 in 1 Notebook - Full HD Plus - Intel Core Ultra 7 268V - vPro Technology - 32 GB - 512 GB SSD - English (US) Keyboard - Intel Chip - 1920 x 1200 - Windows 11 Pro - Intel Arc Graphics - In-</t>
  </si>
  <si>
    <t>437NW</t>
  </si>
  <si>
    <t>YOUNGSTOWN COMMUNITY SCHOOL</t>
  </si>
  <si>
    <t>Dell Pro 14 Plus PB14250 14" Touchscreen Convertib</t>
  </si>
  <si>
    <t>C-10151</t>
  </si>
  <si>
    <t>180208OH</t>
  </si>
  <si>
    <t>Invoice - YOUNGSTOWN COMMUNITY SCHOOL: Microsoft Windows Education - Upgrade &amp; Software Assurance - 1 License - Academic, Volume, CompanyWide Non Platform, Annual Fee - PC</t>
  </si>
  <si>
    <t>KW5-00359</t>
  </si>
  <si>
    <t>Microsoft Windows Education - Upgrade &amp; Software A</t>
  </si>
  <si>
    <t>Invoice - YOUNGSTOWN COMMUNITY SCHOOL: Microsoft Windows Server Standard - License &amp; Software Assurance - 16 Core - Price Level E - Additional Product, Academic, Volume, Annual Fee - Microsoft Open Value Subscription</t>
  </si>
  <si>
    <t>Invoice - Your Escrow Company: Datapath Managed Endpoint Continuous Remote Monitoring and Maintenance. Unlimited Remote Updates, Patches and Fixes Unlimited Remote Support Endpoint Security Managed Data Backup</t>
  </si>
  <si>
    <t>Invoice - Your Escrow Company: Datapath Managed Site Content Filtering Identify Theft and Phishing Defense Continuous Network Monitoring Gateway Security VPN Connectivity ISP Management Network Attached Device Support</t>
  </si>
  <si>
    <t xml:space="preserve">Invoice - Your Escrow Company: DatapathFax Cloud Fax Gateway </t>
  </si>
  <si>
    <t>Invoice - Your Escrow Company: Email - Hosted Exchange Service</t>
  </si>
  <si>
    <t>Invoice - Your Escrow Company: Email Archiving for Hosted Exchange Mailbox</t>
  </si>
  <si>
    <t xml:space="preserve">Invoice - Your Escrow Company: Email Encryption </t>
  </si>
  <si>
    <t>Invoice - Your Escrow Company: Endpoint Advanced Threat Protection - EDR 24x7 Monitoring - Per Endpoint</t>
  </si>
  <si>
    <t xml:space="preserve">Invoice - Your Escrow Company: ShareSync Cloud File Sharing </t>
  </si>
  <si>
    <t>ShareSync Cloud File Sharing</t>
  </si>
  <si>
    <t>180108OH</t>
  </si>
  <si>
    <t>Invoice - Youthbuild Columbus Community: Digital Watchdog MEGApix 5MP WDR IR Turret IP Camera, 2.8-12mm Motorized Varifocal Lens</t>
  </si>
  <si>
    <t>C-10108</t>
  </si>
  <si>
    <t>Invoice - Youthbuild Columbus Community: Low Voltage Labor</t>
  </si>
  <si>
    <t>NRR Accrual Entry for Oct 2025</t>
  </si>
  <si>
    <t>D-004-W</t>
  </si>
  <si>
    <t>Projects - West</t>
  </si>
  <si>
    <t>Datapath, Inc.</t>
  </si>
  <si>
    <t>D-004-E</t>
  </si>
  <si>
    <t>Projects - East</t>
  </si>
  <si>
    <t>Data Path OHIO LLC</t>
  </si>
  <si>
    <t>NRR Accrual Entry for Sept 2025</t>
  </si>
  <si>
    <t>EFT</t>
  </si>
  <si>
    <t>Other Receipt: commission</t>
  </si>
  <si>
    <t>Ingram Micro</t>
  </si>
  <si>
    <t>CR</t>
  </si>
  <si>
    <t>Other Receipt: commissions</t>
  </si>
  <si>
    <t>Other Receipt: Customer Refund 37820</t>
  </si>
  <si>
    <t>Other Receipt: Microsoft Corporation</t>
  </si>
  <si>
    <t>Other Receipt: Rebates</t>
  </si>
  <si>
    <t>Reversed -- Accrual for Irvine Invoices- Sept REV Aug 2025 INV</t>
  </si>
  <si>
    <t>Reversed -- NRR Accrual Entry for Aug 2025</t>
  </si>
  <si>
    <t>Datapath Fresno, LC</t>
  </si>
  <si>
    <t>Reversed -- NRR Accrual Entry for Sept 2025</t>
  </si>
  <si>
    <t>Reversed -- Vital Care Accrual</t>
  </si>
  <si>
    <t>GJ</t>
  </si>
  <si>
    <t>Vital Care Accrual</t>
  </si>
  <si>
    <t>OH</t>
  </si>
  <si>
    <t>CA</t>
  </si>
  <si>
    <t>(blank)</t>
  </si>
  <si>
    <t>a1f25859-9c72-4f7c-9a51-8fd5397dbf22</t>
  </si>
  <si>
    <t>Charge Card Transaction - Ramp: David Craig - G Suite Monthly</t>
  </si>
  <si>
    <t>APJ</t>
  </si>
  <si>
    <t>c86ed39b-7d62-4177-b023-f4520db4e449</t>
  </si>
  <si>
    <t>Charge Card Transaction - Ramp: Marshall Rownd - CWM Slack Integration</t>
  </si>
  <si>
    <t>D-006</t>
  </si>
  <si>
    <t>Central Services</t>
  </si>
  <si>
    <t>COGS - 179740</t>
  </si>
  <si>
    <t>COG</t>
  </si>
  <si>
    <t>COGS - 179741</t>
  </si>
  <si>
    <t>COGS - 179742</t>
  </si>
  <si>
    <t>COGS - 179743</t>
  </si>
  <si>
    <t>COGS - 179744</t>
  </si>
  <si>
    <t>COGS - 179746</t>
  </si>
  <si>
    <t>COGS - 179747</t>
  </si>
  <si>
    <t>COGS - 179748</t>
  </si>
  <si>
    <t>COGS - 179753</t>
  </si>
  <si>
    <t>COGS - 179755</t>
  </si>
  <si>
    <t>COGS - 179762</t>
  </si>
  <si>
    <t>COGS - 179763</t>
  </si>
  <si>
    <t>COGS - 179764</t>
  </si>
  <si>
    <t>COGS - 179765</t>
  </si>
  <si>
    <t>COGS - 179766</t>
  </si>
  <si>
    <t>COGS - 179768</t>
  </si>
  <si>
    <t>COGS - 179769</t>
  </si>
  <si>
    <t>COGS - 179770</t>
  </si>
  <si>
    <t>COGS - 179771</t>
  </si>
  <si>
    <t>COGS - 179777</t>
  </si>
  <si>
    <t>COGS - 179782</t>
  </si>
  <si>
    <t>COGS - 179784</t>
  </si>
  <si>
    <t>COGS - 179785</t>
  </si>
  <si>
    <t>COGS - 179787</t>
  </si>
  <si>
    <t>COGS - 179794</t>
  </si>
  <si>
    <t>COGS - 179798B</t>
  </si>
  <si>
    <t>COGS - 179801</t>
  </si>
  <si>
    <t>COGS - 179806</t>
  </si>
  <si>
    <t>COGS - 179807</t>
  </si>
  <si>
    <t>COGS - 179814</t>
  </si>
  <si>
    <t>COGS - 179815</t>
  </si>
  <si>
    <t>COGS - 179818</t>
  </si>
  <si>
    <t>COGS - 179821</t>
  </si>
  <si>
    <t>COGS - 179830</t>
  </si>
  <si>
    <t>COGS - 179832</t>
  </si>
  <si>
    <t>COGS - 179844</t>
  </si>
  <si>
    <t>COGS - 179846</t>
  </si>
  <si>
    <t>COGS - 179847</t>
  </si>
  <si>
    <t>COGS - 179848</t>
  </si>
  <si>
    <t>COGS - 179849</t>
  </si>
  <si>
    <t>COGS - 179850</t>
  </si>
  <si>
    <t>COGS - 179851</t>
  </si>
  <si>
    <t>COGS - 179852</t>
  </si>
  <si>
    <t>COGS - 179857</t>
  </si>
  <si>
    <t>COGS - 179858</t>
  </si>
  <si>
    <t>COGS - 179860</t>
  </si>
  <si>
    <t>COGS - 179863</t>
  </si>
  <si>
    <t>COGS - 179868</t>
  </si>
  <si>
    <t>COGS - 179869</t>
  </si>
  <si>
    <t>COGS - 179870</t>
  </si>
  <si>
    <t>COGS - 179871</t>
  </si>
  <si>
    <t>COGS - 179955OH</t>
  </si>
  <si>
    <t>COGS - 179956OH</t>
  </si>
  <si>
    <t>COGS - 179957OH</t>
  </si>
  <si>
    <t>COGS - 179966OH</t>
  </si>
  <si>
    <t>COGS - 179974OH</t>
  </si>
  <si>
    <t>COGS - 179975OH</t>
  </si>
  <si>
    <t>COGS - 180071</t>
  </si>
  <si>
    <t>3f5b85c0-e513-4057-9aef-ee6728cb11e1</t>
  </si>
  <si>
    <t>Charge Card Transaction - Ramp: Genelyn Terrones - PO# 25709</t>
  </si>
  <si>
    <t>D-014-E</t>
  </si>
  <si>
    <t>Procurement - East</t>
  </si>
  <si>
    <t>6122768903 - Sept 2025</t>
  </si>
  <si>
    <t>Bill - Verizon Wireless: Cradle Points</t>
  </si>
  <si>
    <t>Verizon Wireless</t>
  </si>
  <si>
    <t>afea811f-267c-44d4-82d2-a9690947ff03</t>
  </si>
  <si>
    <t>Charge Card Transaction - Ramp: David Craig</t>
  </si>
  <si>
    <t>1c372ff1-0ee9-4fa6-ae9a-fc86bddcce77</t>
  </si>
  <si>
    <t>Charge Card Transaction - Ramp: David Craig - Monthly Auvik Invoice</t>
  </si>
  <si>
    <t>b68caeeb-0ac4-490e-b79e-4e92f78d9d6b</t>
  </si>
  <si>
    <t>Charge Card Transaction - Ramp: David Craig - printer logic - Ohio</t>
  </si>
  <si>
    <t>22354f9d-42d4-4a44-a472-56c52cfc0863</t>
  </si>
  <si>
    <t>Charge Card Transaction - Ramp: Genelyn Terrones - PO# 25725</t>
  </si>
  <si>
    <t>Amazon</t>
  </si>
  <si>
    <t>97882d45-f3bd-4b57-9975-bc0d3089c02c</t>
  </si>
  <si>
    <t>Charge Card Transaction - Ramp: Genelyn Terrones - PO#25716</t>
  </si>
  <si>
    <t>B&amp;H Photo</t>
  </si>
  <si>
    <t>0196ef93-43a0-497b-a665-105ce781474e</t>
  </si>
  <si>
    <t>Charge Card Transaction - Ramp: David Craig - Purchase for Brian Jump - One Time Virtual.</t>
  </si>
  <si>
    <t>82831d6c-d822-4168-8238-86d7a30dabae</t>
  </si>
  <si>
    <t>98a7b18c-e5d3-4aed-98e4-a30aa0869b3f</t>
  </si>
  <si>
    <t>Charge Card Transaction - Ramp: Marshall Rownd - Recurring CWA plug-in</t>
  </si>
  <si>
    <t>2c4a26f6-0591-49c7-983c-17e95edfcb4c</t>
  </si>
  <si>
    <t>Charge Card Transaction - Ramp: David Craig - Monthly recurring expense for Brian Jump.</t>
  </si>
  <si>
    <t>FastSpring</t>
  </si>
  <si>
    <t>5a9aac9a-a4b5-4c7d-840a-817f32709a35</t>
  </si>
  <si>
    <t>Charge Card Transaction - Ramp: David Craig - Monthly Huntresss MSP</t>
  </si>
  <si>
    <t>Huntress Labs</t>
  </si>
  <si>
    <t>fe13d952-c534-4804-919b-979ecf949e82</t>
  </si>
  <si>
    <t>US Internet</t>
  </si>
  <si>
    <t>c1808e5e-6abb-4319-ace2-5f4ab67cfc90</t>
  </si>
  <si>
    <t>Charge Card Transaction - Ramp: Marshall Rownd - CWA Plug-in</t>
  </si>
  <si>
    <t>53ab07a5-6964-47dd-b1e3-009eb57f7dd5</t>
  </si>
  <si>
    <t>Charge Card Transaction - Ramp: Genelyn Terrones - PO# 25828</t>
  </si>
  <si>
    <t>06523e2a-ae20-4733-b41a-243ad7c81a13</t>
  </si>
  <si>
    <t>Charge Card Transaction - Ramp: Dinyero Johnson - Hamina Wireless purchase for operational needs.</t>
  </si>
  <si>
    <t>D-015-W</t>
  </si>
  <si>
    <t>Engineering - West</t>
  </si>
  <si>
    <t>3907184f-1253-4d83-a482-43a562e0b11e</t>
  </si>
  <si>
    <t>Charge Card Transaction - Ramp: Kerr Conkle - Re-occuring subscription for ClickUp service management tool.</t>
  </si>
  <si>
    <t>D-003-E</t>
  </si>
  <si>
    <t>MSP - East</t>
  </si>
  <si>
    <t>ClickUp</t>
  </si>
  <si>
    <t>368c73a1-3808-4ceb-8613-92ec1adbc7b9</t>
  </si>
  <si>
    <t>Charge Card Transaction - Ramp: Timothy Stewart - 3D-Printer Filament for Items for Specific team members Excellent Service Team Performance. Discussed with and Approved with Brandon Johnson</t>
  </si>
  <si>
    <t>Bambu Lab</t>
  </si>
  <si>
    <t>456e2c9f-a051-4105-8817-610a26f958c6</t>
  </si>
  <si>
    <t>Charge Card Transaction - Ramp: Genelyn Terrones - PO# 25873</t>
  </si>
  <si>
    <t>c2f388f5-72d0-4ead-a950-447f27830023</t>
  </si>
  <si>
    <t>Charge Card Transaction - Ramp: David Craig - 25866</t>
  </si>
  <si>
    <t>04753898-c04b-45d3-9326-7d19ed4ad300</t>
  </si>
  <si>
    <t>Charge Card Transaction - Ramp: David Craig - 25869</t>
  </si>
  <si>
    <t>ce2a6f9c-44c2-4994-9c29-77f07eeec1e5</t>
  </si>
  <si>
    <t>Charge Card Transaction - Ramp: David Craig - Monthly C360 Payment - Internal</t>
  </si>
  <si>
    <t>Cognition360</t>
  </si>
  <si>
    <t>fbd18ee5-8f96-4306-83b5-74b220e41e64</t>
  </si>
  <si>
    <t>Charge Card Transaction - Ramp: Marshall Rownd - Recurring CWA plug-in for internal use.</t>
  </si>
  <si>
    <t>6bf492d0-ae1e-4f3d-800e-dfd34950b736</t>
  </si>
  <si>
    <t>Charge Card Transaction - Ramp: David Craig - Monthly Bitwarden subscription for security services.</t>
  </si>
  <si>
    <t>Pager Duty Annual Subscription</t>
  </si>
  <si>
    <t>Adjust monthly Huntress bill</t>
  </si>
  <si>
    <t>To reverse miscoded Sept Ramp card transactions</t>
  </si>
  <si>
    <t>09f21cef-5ba6-44de-969e-2018ff2dbf50</t>
  </si>
  <si>
    <t>Charge Card Transaction - Ramp: David Craig - 25897</t>
  </si>
  <si>
    <t>INV01475212</t>
  </si>
  <si>
    <t>Bill - ConnectWise: ConnectWise PSA User StreamlineIT</t>
  </si>
  <si>
    <t>ConnectWise</t>
  </si>
  <si>
    <t>Bill - ConnectWise: Automate Standard Subscription</t>
  </si>
  <si>
    <t>e2180ad8-6b9f-4956-8fed-f7a168185879</t>
  </si>
  <si>
    <t>Charge Card Transaction - Ramp: Genelyn Terrones - PO# 25900</t>
  </si>
  <si>
    <t>61778c98-dcad-475c-8a93-53f40b45b479</t>
  </si>
  <si>
    <t>Charge Card Transaction - Ramp: David Craig - G Suite for brightbear.net</t>
  </si>
  <si>
    <t>6d449aa4-a77b-4b40-92fa-6b1538b4cef6</t>
  </si>
  <si>
    <t>76284061-246c-485d-b9ac-8371a6b8bb3f</t>
  </si>
  <si>
    <t>Charge Card Transaction - Ramp: Genelyn Terrones - PO# 25903</t>
  </si>
  <si>
    <t>COGS - 180292</t>
  </si>
  <si>
    <t>COGS - 180293</t>
  </si>
  <si>
    <t>COGS - 180294</t>
  </si>
  <si>
    <t>COGS - 180295</t>
  </si>
  <si>
    <t>COGS - 180296</t>
  </si>
  <si>
    <t>COGS - 180298</t>
  </si>
  <si>
    <t>COGS - 180299</t>
  </si>
  <si>
    <t>COGS - 180300</t>
  </si>
  <si>
    <t>COGS - 180305</t>
  </si>
  <si>
    <t>COGS - 180307</t>
  </si>
  <si>
    <t>COGS - 180314</t>
  </si>
  <si>
    <t>COGS - 180315</t>
  </si>
  <si>
    <t>COGS - 180316</t>
  </si>
  <si>
    <t>COGS - 180317</t>
  </si>
  <si>
    <t>COGS - 180318</t>
  </si>
  <si>
    <t>COGS - 180320</t>
  </si>
  <si>
    <t>COGS - 180321</t>
  </si>
  <si>
    <t>COGS - 180322</t>
  </si>
  <si>
    <t>COGS - 180323</t>
  </si>
  <si>
    <t>COGS - 180330</t>
  </si>
  <si>
    <t>COGS - 180335</t>
  </si>
  <si>
    <t>COGS - 180337</t>
  </si>
  <si>
    <t>COGS - 180338</t>
  </si>
  <si>
    <t>COGS - 180340</t>
  </si>
  <si>
    <t>COGS - 180348</t>
  </si>
  <si>
    <t>COGS - 180352C</t>
  </si>
  <si>
    <t>COGS - 180355</t>
  </si>
  <si>
    <t>COGS - 180360</t>
  </si>
  <si>
    <t>COGS - 180361</t>
  </si>
  <si>
    <t>COGS - 180368</t>
  </si>
  <si>
    <t>COGS - 180369</t>
  </si>
  <si>
    <t>COGS - 180372</t>
  </si>
  <si>
    <t>COGS - 180376</t>
  </si>
  <si>
    <t>COGS - 180385</t>
  </si>
  <si>
    <t>COGS - 180387</t>
  </si>
  <si>
    <t>COGS - 180398</t>
  </si>
  <si>
    <t>COGS - 180399</t>
  </si>
  <si>
    <t>COGS - 180400</t>
  </si>
  <si>
    <t>COGS - 180401</t>
  </si>
  <si>
    <t>COGS - 180402</t>
  </si>
  <si>
    <t>COGS - 180403</t>
  </si>
  <si>
    <t>COGS - 180404</t>
  </si>
  <si>
    <t>COGS - 180405</t>
  </si>
  <si>
    <t>COGS - 180410</t>
  </si>
  <si>
    <t>COGS - 180413</t>
  </si>
  <si>
    <t>COGS - 180417</t>
  </si>
  <si>
    <t>COGS - 180419</t>
  </si>
  <si>
    <t>COGS - 180421</t>
  </si>
  <si>
    <t>COGS - 180422</t>
  </si>
  <si>
    <t>COGS - 180424</t>
  </si>
  <si>
    <t>COGS - 180453OH</t>
  </si>
  <si>
    <t>COGS - 180482OH</t>
  </si>
  <si>
    <t>COGS - 180483OH</t>
  </si>
  <si>
    <t>COGS - 180499OH</t>
  </si>
  <si>
    <t>COGS - 180504OH</t>
  </si>
  <si>
    <t>COGS - 180514OH</t>
  </si>
  <si>
    <t>d5cb8de2-7665-433d-b637-864e30ea76ad</t>
  </si>
  <si>
    <t>Charge Card Transaction - Ramp: David Craig - Monthly AWS</t>
  </si>
  <si>
    <t>Amazon Web Services</t>
  </si>
  <si>
    <t>25412 - S2505061</t>
  </si>
  <si>
    <t>Bill - Cal Coast Telecom: 00 - HealthyU, 2 x WAPs &amp; Cabling</t>
  </si>
  <si>
    <t>Cal Coast Telecom</t>
  </si>
  <si>
    <t>ed9c76c0-ef9f-46f6-9cd8-37d77683387e</t>
  </si>
  <si>
    <t>Charge Card Transaction - Ramp: David Craig - Auto recharge for Twilio account - mis of internal and client use</t>
  </si>
  <si>
    <t>Twilio</t>
  </si>
  <si>
    <t>I/VC2025/0079/DATC/1</t>
  </si>
  <si>
    <t>Bill - VyOS: Production Support Subscription for VyOS Router</t>
  </si>
  <si>
    <t>VyOS</t>
  </si>
  <si>
    <t>Bill - Field Nation: UPS and Switch rack and mount 2832</t>
  </si>
  <si>
    <t>Field Nation</t>
  </si>
  <si>
    <t>6122768903 - Oct 2025</t>
  </si>
  <si>
    <t>9c0e9805-8e18-4eb0-898b-0fc530a5bf3c</t>
  </si>
  <si>
    <t>Charge Card Transaction - Ramp: David Craig - 25934</t>
  </si>
  <si>
    <t>1cb1ce73-7d71-446a-8c7e-ac11c7878139</t>
  </si>
  <si>
    <t>a847f2f3-147f-44b9-8292-420329c3f1f3</t>
  </si>
  <si>
    <t>38e7a7cd-8c41-4e19-9bb3-0b60b543f10b</t>
  </si>
  <si>
    <t>Charge Card Transaction - Ramp: Jaquelene Dizon - Monthly subscription for ZoomInfo services.</t>
  </si>
  <si>
    <t>941e89f0-6ae5-4bb2-83bd-bd5ad6f54b95</t>
  </si>
  <si>
    <t>056aac0d-2083-49de-b629-b70a0414b2ac</t>
  </si>
  <si>
    <t>Charge Card Transaction - Ramp: Jaquelene Dizon - Monthly bills payment for managed IT services.</t>
  </si>
  <si>
    <t>81f6b164-d0fc-4663-8c7f-8c63713e8d13</t>
  </si>
  <si>
    <t>aca2a3ec-1f78-42bb-be87-9fab7bc01f84</t>
  </si>
  <si>
    <t>b80ec5c5-3493-4c3e-9660-f7b9957bd687</t>
  </si>
  <si>
    <t>Charge Card Transaction - Ramp: Jaquelene Dizon - Monthly bills payment for IT services.</t>
  </si>
  <si>
    <t>deb78c01-6b86-4210-b3b4-80e163c2e518</t>
  </si>
  <si>
    <t>0185a008-f746-4d60-bcac-13f00e39637f</t>
  </si>
  <si>
    <t>1f3f66a5-924f-401d-987e-a9633acd3ce9</t>
  </si>
  <si>
    <t>Charge Card Transaction - Ramp: David Craig - Monthly Microsoft Store subscription for Brian Jump.</t>
  </si>
  <si>
    <t>2c103793-4a0e-4205-879e-3a8e75ac9d56</t>
  </si>
  <si>
    <t>428aa34b-dd5f-4b35-af64-df2db385f95f</t>
  </si>
  <si>
    <t>Charge Card Transaction - Ramp: David Craig - Monthly Microsoft Store subscription for October.</t>
  </si>
  <si>
    <t>59335d1d-2996-47d2-a1a7-7d9b4ad9b216</t>
  </si>
  <si>
    <t>2cf8b007-3526-415d-b938-c14637220438</t>
  </si>
  <si>
    <t>5c4e2243-1d84-4130-a2f9-fb0862150beb</t>
  </si>
  <si>
    <t>Charge Card Transaction - Ramp: Genelyn Terrones - PO# 26023</t>
  </si>
  <si>
    <t>c0a4f7e5-241e-440c-9610-3e50b6ea2e3c</t>
  </si>
  <si>
    <t>afcad44d-d617-4c97-8cfb-4a3548686bd4</t>
  </si>
  <si>
    <t>Paypal</t>
  </si>
  <si>
    <t>ea6745b7-bd3b-462e-8001-1e0590294a8e</t>
  </si>
  <si>
    <t>Charge Card Transaction - Ramp: Kerr Conkle - Recurring expense for ClickUp service management tool.</t>
  </si>
  <si>
    <t>07e7da73-509a-492d-a2cd-902a7be681a1</t>
  </si>
  <si>
    <t>e7e21a41-a8ef-4683-a6c8-695bfa78543e</t>
  </si>
  <si>
    <t>To adjust October COGS Ramp miscoding</t>
  </si>
  <si>
    <t>INV01495952</t>
  </si>
  <si>
    <t>Bill - ConnectWise: ConnectWise software subscriptions, remote support, and professional services View this bill in Ramp: https://app.ramp.com/bills/paid/bills/17673054-3ca1-4a73-86f6-ee4770574940</t>
  </si>
  <si>
    <t>COGS - 179749</t>
  </si>
  <si>
    <t>COGS - 179756</t>
  </si>
  <si>
    <t>COGS - 179757</t>
  </si>
  <si>
    <t>DPMB-ACR-CP</t>
  </si>
  <si>
    <t>Acronis DR Compute Points</t>
  </si>
  <si>
    <t>DPMB-ACR-IP</t>
  </si>
  <si>
    <t>Acronis Public IP</t>
  </si>
  <si>
    <t>DPMB-ACR-DRADV</t>
  </si>
  <si>
    <t>Acronis Disaster Recovery Advanced</t>
  </si>
  <si>
    <t>DPMB-ACR-CLDSERVER</t>
  </si>
  <si>
    <t>Acronis Cloud Server</t>
  </si>
  <si>
    <t>COGS - 179760</t>
  </si>
  <si>
    <t>COGS - 179767</t>
  </si>
  <si>
    <t>COGS - 179772</t>
  </si>
  <si>
    <t>COGS - 179773</t>
  </si>
  <si>
    <t>COGS - 179775</t>
  </si>
  <si>
    <t>COGS - 179779</t>
  </si>
  <si>
    <t>COGS - 179780</t>
  </si>
  <si>
    <t>COGS - 179789</t>
  </si>
  <si>
    <t>COGS - 179795</t>
  </si>
  <si>
    <t>COGS - 179797</t>
  </si>
  <si>
    <t>COGS - 179804</t>
  </si>
  <si>
    <t>COGS - 179808</t>
  </si>
  <si>
    <t>COGS - 179809</t>
  </si>
  <si>
    <t>COGS - 179813</t>
  </si>
  <si>
    <t>COGS - 179816</t>
  </si>
  <si>
    <t>COGS - 179817</t>
  </si>
  <si>
    <t>COGS - 179820</t>
  </si>
  <si>
    <t>COGS - 179822</t>
  </si>
  <si>
    <t>COGS - 179824</t>
  </si>
  <si>
    <t>COGS - 179836</t>
  </si>
  <si>
    <t>COGS - 179840</t>
  </si>
  <si>
    <t>COGS - 179841</t>
  </si>
  <si>
    <t>COGS - 179843</t>
  </si>
  <si>
    <t>COGS - 179855</t>
  </si>
  <si>
    <t>COGS - 179861</t>
  </si>
  <si>
    <t>COGS - 179958OH</t>
  </si>
  <si>
    <t>COGS - 179959OH</t>
  </si>
  <si>
    <t>COGS - 179961OH</t>
  </si>
  <si>
    <t>COGS - 179962OH</t>
  </si>
  <si>
    <t>COGS - 179964OH</t>
  </si>
  <si>
    <t>COGS - 179965OH</t>
  </si>
  <si>
    <t>COGS - 179970OHB</t>
  </si>
  <si>
    <t>COGS - 179971OH</t>
  </si>
  <si>
    <t>COGS - 179972OH</t>
  </si>
  <si>
    <t>COGS - 179976OH</t>
  </si>
  <si>
    <t>COGS - 179979OH</t>
  </si>
  <si>
    <t>COGS - 179982OH</t>
  </si>
  <si>
    <t>COGS - 179988OH</t>
  </si>
  <si>
    <t>COGS - 179995OH</t>
  </si>
  <si>
    <t>COGS - 180000OH</t>
  </si>
  <si>
    <t>COGS - 180004OH</t>
  </si>
  <si>
    <t>COGS - 180041</t>
  </si>
  <si>
    <t>COGS - 180088OH</t>
  </si>
  <si>
    <t>COGS - 180181</t>
  </si>
  <si>
    <t>COGS - 180182</t>
  </si>
  <si>
    <t>COGS - 180183</t>
  </si>
  <si>
    <t>COGS - 180186</t>
  </si>
  <si>
    <t>COGS - 180187</t>
  </si>
  <si>
    <t>COGS - 180188</t>
  </si>
  <si>
    <t>COGS - 180189</t>
  </si>
  <si>
    <t>COGS - 180190</t>
  </si>
  <si>
    <t>COGS - 180192</t>
  </si>
  <si>
    <t>COGS - 180193</t>
  </si>
  <si>
    <t>COGS - 180194</t>
  </si>
  <si>
    <t>COGS - 180195</t>
  </si>
  <si>
    <t>COGS - 180301</t>
  </si>
  <si>
    <t>COGS - 180308</t>
  </si>
  <si>
    <t>COGS - 180309</t>
  </si>
  <si>
    <t>COGS - 180312</t>
  </si>
  <si>
    <t>COGS - 180319</t>
  </si>
  <si>
    <t>COGS - 180324</t>
  </si>
  <si>
    <t>COGS - 180326</t>
  </si>
  <si>
    <t>COGS - 180328</t>
  </si>
  <si>
    <t>COGS - 180332</t>
  </si>
  <si>
    <t>COGS - 180333</t>
  </si>
  <si>
    <t>COGS - 180343</t>
  </si>
  <si>
    <t>COGS - 180349</t>
  </si>
  <si>
    <t>COGS - 180351</t>
  </si>
  <si>
    <t>COGS - 180358</t>
  </si>
  <si>
    <t>COGS - 180362</t>
  </si>
  <si>
    <t>COGS - 180364</t>
  </si>
  <si>
    <t>COGS - 180367</t>
  </si>
  <si>
    <t>COGS - 180370</t>
  </si>
  <si>
    <t>COGS - 180371</t>
  </si>
  <si>
    <t>COGS - 180374</t>
  </si>
  <si>
    <t>COGS - 180375</t>
  </si>
  <si>
    <t>COGS - 180377</t>
  </si>
  <si>
    <t>COGS - 180379</t>
  </si>
  <si>
    <t>COGS - 180391</t>
  </si>
  <si>
    <t>COGS - 180396</t>
  </si>
  <si>
    <t>COGS - 180397</t>
  </si>
  <si>
    <t>COGS - 180408</t>
  </si>
  <si>
    <t>COGS - 180414</t>
  </si>
  <si>
    <t>COGS - 180449OH</t>
  </si>
  <si>
    <t>COGS - 180462OH</t>
  </si>
  <si>
    <t>COGS - 180465OH</t>
  </si>
  <si>
    <t>COGS - 180468OH</t>
  </si>
  <si>
    <t>COGS - 180477OH</t>
  </si>
  <si>
    <t>COGS - 180478OH</t>
  </si>
  <si>
    <t>COGS - 180485OH</t>
  </si>
  <si>
    <t>COGS - 180486OH</t>
  </si>
  <si>
    <t>COGS - 180491OH</t>
  </si>
  <si>
    <t>COGS - 180493OH</t>
  </si>
  <si>
    <t>COGS - 180494OH</t>
  </si>
  <si>
    <t>COGS - 180501OH</t>
  </si>
  <si>
    <t>COGS - 180505OH</t>
  </si>
  <si>
    <t>COGS - 180508OH</t>
  </si>
  <si>
    <t>COGS - 180510OH</t>
  </si>
  <si>
    <t>COGS - 180512OH</t>
  </si>
  <si>
    <t>COGS - 180518OH</t>
  </si>
  <si>
    <t>COGS - 180560OH</t>
  </si>
  <si>
    <t>COGS - 180748</t>
  </si>
  <si>
    <t>COGS - 180749</t>
  </si>
  <si>
    <t>COGS - 180750</t>
  </si>
  <si>
    <t>COGS - 180753</t>
  </si>
  <si>
    <t>COGS - 180754</t>
  </si>
  <si>
    <t>COGS - 180755</t>
  </si>
  <si>
    <t>COGS - 180756</t>
  </si>
  <si>
    <t>COGS - 180758</t>
  </si>
  <si>
    <t>COGS - 180760</t>
  </si>
  <si>
    <t>COGS - 180761</t>
  </si>
  <si>
    <t>COGS - 180762</t>
  </si>
  <si>
    <t>COGS - 180766</t>
  </si>
  <si>
    <t>COGS - 179802</t>
  </si>
  <si>
    <t>Bill - Switch, Ltd.: Services for cabinet, power, internet, and cross connects</t>
  </si>
  <si>
    <t>Switch, Ltd.</t>
  </si>
  <si>
    <t>COGS - 180185</t>
  </si>
  <si>
    <t>COGS - 180197</t>
  </si>
  <si>
    <t>COGS - 180356</t>
  </si>
  <si>
    <t>COGS - 180728</t>
  </si>
  <si>
    <t>Bill - Switch, Ltd.: Data center cabinet, power, internet, and cross connect services</t>
  </si>
  <si>
    <t>COGS - 180764</t>
  </si>
  <si>
    <t>COGS - 180769</t>
  </si>
  <si>
    <t>2efb1dcb-48e8-4d19-a1a8-1a21c257bf30</t>
  </si>
  <si>
    <t>afdf4f2a-30c0-4477-b745-4240edcc9b03</t>
  </si>
  <si>
    <t>d64c5497-e91b-4846-9af6-90e2579af696</t>
  </si>
  <si>
    <t>11cc776d-510a-4183-8df0-4e951e616008</t>
  </si>
  <si>
    <t>Charge Card Transaction - Ramp: David Craig - Monthly SMTP2GO subscription for September</t>
  </si>
  <si>
    <t>SMTP2GO</t>
  </si>
  <si>
    <t>a20a6e14-4fe5-4bc7-b6bc-aee2eb959d22</t>
  </si>
  <si>
    <t>ed7658d5-5460-45d4-b177-6c1f54f6b2ad</t>
  </si>
  <si>
    <t>Charge Card Transaction - Ramp: Kerr Conkle</t>
  </si>
  <si>
    <t>d0cf6649-0080-4b72-a645-71458c0edbb8</t>
  </si>
  <si>
    <t>Charge Card Transaction - Ramp: David Craig - Domain name registration for Brian Jump's project.</t>
  </si>
  <si>
    <t>Hover</t>
  </si>
  <si>
    <t>6d1a8359-5f0c-48b1-a1aa-c79156e22f8a</t>
  </si>
  <si>
    <t>GODaddy 9-12-25</t>
  </si>
  <si>
    <t>Invoice - Andrew Lawhorn: Bill for Go Daddy renewal paid by Kerr</t>
  </si>
  <si>
    <t>Andrew Lawhorn</t>
  </si>
  <si>
    <t>C-10420</t>
  </si>
  <si>
    <t>b156c11c-8e7f-4d87-bfab-cb0a4d3caf25</t>
  </si>
  <si>
    <t>Charge Card Transaction - Ramp: David Craig - Domain name registration for Brian Jump project.</t>
  </si>
  <si>
    <t>15a875bd-42b4-4700-bdbc-b0c220666908</t>
  </si>
  <si>
    <t>a0ae8609-c216-4403-8687-acc09fc0b91e</t>
  </si>
  <si>
    <t>797ac8b9-5e2b-47b3-90fe-2fcc5f87a806</t>
  </si>
  <si>
    <t>8b477363-07b8-40d9-a122-1c24ffe06e72</t>
  </si>
  <si>
    <t>be337872-7cd0-4227-8481-1dd59e826840</t>
  </si>
  <si>
    <t>Charge Card Transaction - Ramp: David Craig - Domain name purchase for Brian Jump's project.</t>
  </si>
  <si>
    <t>dd51bbd9-ca9b-44f5-8292-c307aeee5fea</t>
  </si>
  <si>
    <t>fb5b3561-bdb2-4981-aac2-b00489a79c2c</t>
  </si>
  <si>
    <t>6739aa2a-1b57-4f9e-a692-a1d935351191</t>
  </si>
  <si>
    <t>011abe4a-f4e6-4bbf-b5ba-5c14d1d7af65</t>
  </si>
  <si>
    <t>Charge Card Transaction - Ramp: David Craig - Monthly SMTP2GO subscription for October</t>
  </si>
  <si>
    <t>071e49d8-6546-4a61-9f94-a6648f39ec1d</t>
  </si>
  <si>
    <t>e35ed442-0fe6-4c77-98e4-ac379032c29e</t>
  </si>
  <si>
    <t>29c7e0c9-9dfc-424d-89dd-d3d71cd665cc</t>
  </si>
  <si>
    <t>c7c8cb9b-52dc-4946-a3c2-e07dda18ddda</t>
  </si>
  <si>
    <t>56f76ea9-4885-4e08-95f1-047d43eafc53</t>
  </si>
  <si>
    <t>d555c613-54ca-4969-9235-bef86486b145</t>
  </si>
  <si>
    <t>2b3f20af-7507-4f43-9f05-c87e0c562605</t>
  </si>
  <si>
    <t>aa1a0ff1-a6c6-4d35-aa75-fecf5af87672</t>
  </si>
  <si>
    <t>Charge Card Transaction - Corporate Amex</t>
  </si>
  <si>
    <t>Mailgun</t>
  </si>
  <si>
    <t>CDJ</t>
  </si>
  <si>
    <t>2644164e-ab95-46ec-b7a3-0095f01385bd</t>
  </si>
  <si>
    <t>3892ae3a-e6b0-4f8f-a846-46501a0a9e46</t>
  </si>
  <si>
    <t>Charge Card Transaction - Ramp: David Craig - Monthly Gradient MSP</t>
  </si>
  <si>
    <t>Gradient MSP</t>
  </si>
  <si>
    <t>928cd80d-4061-4c32-86be-a17d64635d47</t>
  </si>
  <si>
    <t>Charge Card Transaction - Ramp: David Craig - Office 365 Backups Monthly</t>
  </si>
  <si>
    <t>COGS - 179754</t>
  </si>
  <si>
    <t>COGS - 179774</t>
  </si>
  <si>
    <t>DPMB-AFI-STOR</t>
  </si>
  <si>
    <t>Microsoft 365 Backup Additional Storage</t>
  </si>
  <si>
    <t>COGS - 179778</t>
  </si>
  <si>
    <t>COGS - 179781</t>
  </si>
  <si>
    <t>COGS - 179786</t>
  </si>
  <si>
    <t>COGS - 179788</t>
  </si>
  <si>
    <t>COGS - 179790</t>
  </si>
  <si>
    <t>COGS - 179792</t>
  </si>
  <si>
    <t>COGS - 179793</t>
  </si>
  <si>
    <t>COGS - 179800</t>
  </si>
  <si>
    <t>COGS - 179805</t>
  </si>
  <si>
    <t>COGS - 179819</t>
  </si>
  <si>
    <t>COGS - 179825</t>
  </si>
  <si>
    <t>COGS - 179838</t>
  </si>
  <si>
    <t>COGS - 179839</t>
  </si>
  <si>
    <t>COGS - 179867</t>
  </si>
  <si>
    <t>COGS - 179954OH</t>
  </si>
  <si>
    <t>COGS - 179967OH</t>
  </si>
  <si>
    <t>COGS - 179978OH</t>
  </si>
  <si>
    <t>COGS - 180006OH</t>
  </si>
  <si>
    <t>COGS - 180029</t>
  </si>
  <si>
    <t>COGS - 180036OH</t>
  </si>
  <si>
    <t>COGS - 180049</t>
  </si>
  <si>
    <t>COGS - 180051</t>
  </si>
  <si>
    <t>COGS - 180052</t>
  </si>
  <si>
    <t>COGS - 180053</t>
  </si>
  <si>
    <t>COGS - 180054</t>
  </si>
  <si>
    <t>COGS - 180055</t>
  </si>
  <si>
    <t>COGS - 180056</t>
  </si>
  <si>
    <t>COGS - 180057</t>
  </si>
  <si>
    <t>dff02eee-77a1-4cc1-9c1b-ff13480c21f4</t>
  </si>
  <si>
    <t>Charge Card Transaction - Ramp: David Craig - Monthly SendGrid subscription for September</t>
  </si>
  <si>
    <t>SendGrid</t>
  </si>
  <si>
    <t>c642405e-e076-4256-992b-bf3795f4e2d5</t>
  </si>
  <si>
    <t>Charge Card Transaction - Ramp: David Craig - Microsoft Office purchase for Empire change order.</t>
  </si>
  <si>
    <t>dfe8baac-2649-450a-a48d-1a8c02b42d9d</t>
  </si>
  <si>
    <t>Charge Card Transaction - Ramp: David Craig - 25157</t>
  </si>
  <si>
    <t>ebe7650d-18aa-412f-b89b-0c0b1c3c8666</t>
  </si>
  <si>
    <t>2ab580d4-2eaa-4109-892b-ae7fc084caeb</t>
  </si>
  <si>
    <t>Charge Card Transaction - Ramp: David Craig - 25601</t>
  </si>
  <si>
    <t>a84f6250-cba0-4550-af67-c239c4fc9704</t>
  </si>
  <si>
    <t>Charge Card Transaction - Ramp: David Craig - Dark Web ID and ITG Monthly</t>
  </si>
  <si>
    <t>Kaseya</t>
  </si>
  <si>
    <t>d339a3d6-c203-401d-a413-e7ce753cd46a</t>
  </si>
  <si>
    <t>Charge Card Transaction - Ramp: David Craig - 3CX Phone System Professional purchase for procurement.</t>
  </si>
  <si>
    <t>3CX</t>
  </si>
  <si>
    <t>12aa31ef-0d90-46c5-ba2a-3a65e6241380</t>
  </si>
  <si>
    <t>Charge Card Transaction - Ramp: Peter Annabel - Dev licensing</t>
  </si>
  <si>
    <t>D-027-W</t>
  </si>
  <si>
    <t>Cloud - West</t>
  </si>
  <si>
    <t>5324089d-2a34-4af3-920c-5dabc8694004</t>
  </si>
  <si>
    <t>Charge Card Transaction - Ramp: Dennis Vicencio - Recurring software purchase for added location and department.</t>
  </si>
  <si>
    <t>D-008</t>
  </si>
  <si>
    <t>Accounting</t>
  </si>
  <si>
    <t>Pia Trade Co</t>
  </si>
  <si>
    <t>a9aeb727-a5d7-4c7c-9a1f-ac10e80570de</t>
  </si>
  <si>
    <t>Charge Card Transaction - Ramp: David Craig - OpenAI recurring expense for internal use.</t>
  </si>
  <si>
    <t>OpenAI</t>
  </si>
  <si>
    <t>PP-ESS-MBUS-A</t>
  </si>
  <si>
    <t>Proofpoint Essentials-Business</t>
  </si>
  <si>
    <t>COGS - 180191</t>
  </si>
  <si>
    <t>6468226c-170a-405f-9fc3-5e658b73a728</t>
  </si>
  <si>
    <t>Charge Card Transaction - Ramp: Peter Annabel - AI Development expense related to OpenAI services.</t>
  </si>
  <si>
    <t>77156125-2f45-4b18-ad7b-846b520371cc</t>
  </si>
  <si>
    <t>Charge Card Transaction - Ramp: David Craig - 25590</t>
  </si>
  <si>
    <t>0db56203-fd86-49f3-91a6-1a6d4e168422</t>
  </si>
  <si>
    <t>Charge Card Transaction - Ramp: David Craig - 25835</t>
  </si>
  <si>
    <t>aacb33ce-7c3e-4d92-86d4-daa13cfdea2b</t>
  </si>
  <si>
    <t>Charge Card Transaction - Ramp: David Craig - Monthly CyberQB subscription for internal use.</t>
  </si>
  <si>
    <t>c1b1e10d-6f1d-43cf-88ae-fdd8913f4e38</t>
  </si>
  <si>
    <t>a12d7694-72bb-4d73-a485-08d643024bc4</t>
  </si>
  <si>
    <t>Charge Card Transaction - Ramp: Marshall Rownd - Subscription renewal for CodeTwo Email Signatures 365</t>
  </si>
  <si>
    <t>COGS - 180248OH</t>
  </si>
  <si>
    <t>d72d0d7d-eee2-4630-a5d0-8e28acb1822b</t>
  </si>
  <si>
    <t>Charge Card Transaction - Ramp: David Craig - monthly recurring internal use. Just changed it over to ramp card ending in 7768</t>
  </si>
  <si>
    <t>cb02631a-d21c-433a-83d2-0a7cbc6f6570</t>
  </si>
  <si>
    <t>Charge Card Transaction - Ramp: Marshall Rownd - Recurring services for internal use added location and department.</t>
  </si>
  <si>
    <t>TimeZest</t>
  </si>
  <si>
    <t>4e421ce9-7c7f-4e4e-a200-e12aca4e7120</t>
  </si>
  <si>
    <t>Charge Card Transaction - Ramp: Peter Annabel - OpenAI services expense for AI Development.</t>
  </si>
  <si>
    <t>a044fe94-fe8e-4df2-9029-7aba70a78c60</t>
  </si>
  <si>
    <t>Charge Card Transaction - Ramp: David Craig - 25867</t>
  </si>
  <si>
    <t>2a2b3430-24ba-4448-8a95-5156fe9bef67</t>
  </si>
  <si>
    <t>Charge Card Transaction - Ramp: David Craig - 25876</t>
  </si>
  <si>
    <t>48669185-5c15-495f-8101-a222a6c244ea</t>
  </si>
  <si>
    <t>Charge Card Transaction - Ramp: Marshall Rownd - Recurring RPaaS and WAF services for September.</t>
  </si>
  <si>
    <t>ac711c0d-93e1-4bb7-879c-370d557dbaef</t>
  </si>
  <si>
    <t>Charge Card Transaction - Ramp: Dan Sturdivant - Unlocking funds for printed material purchase.</t>
  </si>
  <si>
    <t>D-001-E</t>
  </si>
  <si>
    <t>Sales - East</t>
  </si>
  <si>
    <t>dfbed7c5-13b4-4158-9ad2-343359388c08</t>
  </si>
  <si>
    <t>Charge Card Transaction - Ramp: David Craig - 25877</t>
  </si>
  <si>
    <t>aa1f79a2-3838-4bd7-9c0a-44fd3cd344f5</t>
  </si>
  <si>
    <t>Charge Card Transaction - Ramp: Peter Annabel - Office expense for added location and department.</t>
  </si>
  <si>
    <t>Anthropic</t>
  </si>
  <si>
    <t>f7ee85c8-2415-45ad-8e4c-0922c131f14c</t>
  </si>
  <si>
    <t>Charge Card Transaction - Ramp: Kerr Conkle - Recurring expense for Microsoft Office subscription service.</t>
  </si>
  <si>
    <t>To adjust miscoded Sept Ramp transactions</t>
  </si>
  <si>
    <t>COGS - 180050CR</t>
  </si>
  <si>
    <t>COGS - 180544OH</t>
  </si>
  <si>
    <t>1f3ea3e4-0120-4286-9cbf-8373685ed76f</t>
  </si>
  <si>
    <t>3e231419-e768-488c-a0bd-b07006b691b1</t>
  </si>
  <si>
    <t>Charge Card Transaction - Ramp: Marshall Rownd - Google Cloud Recurring Expense</t>
  </si>
  <si>
    <t>Google Cloud</t>
  </si>
  <si>
    <t>4fadea43-b66b-4133-b963-494eb7023558</t>
  </si>
  <si>
    <t>5197de36-ee13-46c7-84ec-722fd5beaf97</t>
  </si>
  <si>
    <t>Charge Card Transaction - Ramp: David Craig - Empire change order for ScalePad services.</t>
  </si>
  <si>
    <t>668d0459-4ea8-4e7b-9c3b-81564cf37b51</t>
  </si>
  <si>
    <t>Charge Card Transaction - Ramp: David Craig - Cognito Forms subscription for internal use.</t>
  </si>
  <si>
    <t>90a1cb52-296f-4518-abc6-4a6608b74e85</t>
  </si>
  <si>
    <t>COGS - 180306</t>
  </si>
  <si>
    <t>COGS - 180327</t>
  </si>
  <si>
    <t>COGS - 180331</t>
  </si>
  <si>
    <t>COGS - 180334</t>
  </si>
  <si>
    <t>COGS - 180339</t>
  </si>
  <si>
    <t>COGS - 180342</t>
  </si>
  <si>
    <t>COGS - 180344</t>
  </si>
  <si>
    <t>COGS - 180346</t>
  </si>
  <si>
    <t>COGS - 180347</t>
  </si>
  <si>
    <t>COGS - 180354</t>
  </si>
  <si>
    <t>COGS - 180357</t>
  </si>
  <si>
    <t>COGS - 180359</t>
  </si>
  <si>
    <t>COGS - 180373</t>
  </si>
  <si>
    <t>COGS - 180380</t>
  </si>
  <si>
    <t>COGS - 180393</t>
  </si>
  <si>
    <t>COGS - 180394</t>
  </si>
  <si>
    <t>COGS - 180420</t>
  </si>
  <si>
    <t>COGS - 180459OH</t>
  </si>
  <si>
    <t>COGS - 180481OH</t>
  </si>
  <si>
    <t>COGS - 180496OH</t>
  </si>
  <si>
    <t>COGS - 180502OH</t>
  </si>
  <si>
    <t>COGS - 180539</t>
  </si>
  <si>
    <t>COGS - 180545</t>
  </si>
  <si>
    <t>COGS - 180546</t>
  </si>
  <si>
    <t>COGS - 180547</t>
  </si>
  <si>
    <t>COGS - 180548</t>
  </si>
  <si>
    <t>COGS - 180549</t>
  </si>
  <si>
    <t>COGS - 180550</t>
  </si>
  <si>
    <t>COGS - 180551</t>
  </si>
  <si>
    <t>COGS - 180552</t>
  </si>
  <si>
    <t>COGS - 180561</t>
  </si>
  <si>
    <t>TIMUSDEDICATEDGATEWAY</t>
  </si>
  <si>
    <t>Regional Dedicated Gateway</t>
  </si>
  <si>
    <t>TIMUSADVANCEDPLAN</t>
  </si>
  <si>
    <t>ATNA</t>
  </si>
  <si>
    <t>d15f3cbe-5adc-4065-8e9d-ac60f5404ef9</t>
  </si>
  <si>
    <t>Charge Card Transaction - Ramp: David Craig - Monthly SendGrid subscription for October</t>
  </si>
  <si>
    <t>d9c952d4-8a18-494e-b919-5138c91892f6</t>
  </si>
  <si>
    <t>Charge Card Transaction - Ramp: David Craig - Monthly Microsoft Store subscription for internal use.</t>
  </si>
  <si>
    <t>d4750870-04ca-4a17-8cba-8c1cc2402c91</t>
  </si>
  <si>
    <t>Charge Card Transaction - Ramp: David Craig - Recurring monthly charge for Microsoft Office services.</t>
  </si>
  <si>
    <t>9d2e65c5-5028-4aca-af3f-061bcfa23d5c</t>
  </si>
  <si>
    <t>21dfdc31-521a-4d27-b624-358faa978a1e</t>
  </si>
  <si>
    <t>2c667305-fdc3-43aa-9526-242c43568090</t>
  </si>
  <si>
    <t>COGS - 180759</t>
  </si>
  <si>
    <t>de9f1517-fa37-4496-acee-a860aefb56f2</t>
  </si>
  <si>
    <t>Charge Card Transaction - Ramp: David Craig - 25932</t>
  </si>
  <si>
    <t>ede35a8c-5130-4cf2-a4f1-e7053b9ebf06</t>
  </si>
  <si>
    <t>Charge Card Transaction - Ramp: David Craig - 25931</t>
  </si>
  <si>
    <t>39a1b010-bb9d-4be2-a22a-a173568c6838</t>
  </si>
  <si>
    <t>Charge Card Transaction - Ramp: David Craig - 26071</t>
  </si>
  <si>
    <t>COGS - 180086OH</t>
  </si>
  <si>
    <t>COGS - 180091OH</t>
  </si>
  <si>
    <t>COGS - 180092</t>
  </si>
  <si>
    <t>PDU1415</t>
  </si>
  <si>
    <t>Tripp Lite series 1.8kW Single-Phase Basic PDU, 14 NEMA 5-15</t>
  </si>
  <si>
    <t>SMART1500RM2UN</t>
  </si>
  <si>
    <t>Eaton Tripp Lite Series SmartPro 120V 1.5kVA 1.35kW Line-Int</t>
  </si>
  <si>
    <t>COGS - 180093</t>
  </si>
  <si>
    <t>COGS - 180095</t>
  </si>
  <si>
    <t>COGS - 180099OH</t>
  </si>
  <si>
    <t>COGS - 180103OH</t>
  </si>
  <si>
    <t>SFP-10GSR-85</t>
  </si>
  <si>
    <t xml:space="preserve">Cisco SFP-10G-SR Compatible 10GBASE-SR SFP+ 850nm </t>
  </si>
  <si>
    <t>COGS - 180104OH</t>
  </si>
  <si>
    <t>COGS - 180105</t>
  </si>
  <si>
    <t>COGS - 180106</t>
  </si>
  <si>
    <t>9af24a37-3b70-468a-8471-ceab18c36dbc</t>
  </si>
  <si>
    <t>Charge Card Transaction - Ramp: Genelyn Terrones - PO# 25723</t>
  </si>
  <si>
    <t>COGS - 180108OH</t>
  </si>
  <si>
    <t>COGS - 180109</t>
  </si>
  <si>
    <t>COGS - 180110OH</t>
  </si>
  <si>
    <t>COGS - 180113OH</t>
  </si>
  <si>
    <t>COGS - 180116OH</t>
  </si>
  <si>
    <t>COGS - 180118OH</t>
  </si>
  <si>
    <t>COGS - 180122OH</t>
  </si>
  <si>
    <t>COGS - 180125OH</t>
  </si>
  <si>
    <t>COGS - 180128OH</t>
  </si>
  <si>
    <t>COGS - 180130OH</t>
  </si>
  <si>
    <t>COGS - 180151OH</t>
  </si>
  <si>
    <t>COGS - 180152OH</t>
  </si>
  <si>
    <t>COGS - 180155OH</t>
  </si>
  <si>
    <t>KM7321W</t>
  </si>
  <si>
    <t>Dell Premier Multi-Device Wireless Keyboard &amp; Mous</t>
  </si>
  <si>
    <t>COGS - 180156OH</t>
  </si>
  <si>
    <t>COGS - 180159OH</t>
  </si>
  <si>
    <t>COGS - 180161</t>
  </si>
  <si>
    <t>COGS - 180164OH</t>
  </si>
  <si>
    <t>COGS - 180165OH</t>
  </si>
  <si>
    <t>c606c22e-0946-473d-be37-d33e7d98a34e</t>
  </si>
  <si>
    <t>Charge Card Transaction - Ramp: Genelyn Terrones - PO# 25746</t>
  </si>
  <si>
    <t>COGS - 180166OH</t>
  </si>
  <si>
    <t>COGS - 180167OH</t>
  </si>
  <si>
    <t>COGS - 180171OH</t>
  </si>
  <si>
    <t>Extreme Networks Standard Power Cord</t>
  </si>
  <si>
    <t>COGS - 180172OH</t>
  </si>
  <si>
    <t>COGS - 180173OH</t>
  </si>
  <si>
    <t>COGS - 180174OH</t>
  </si>
  <si>
    <t>COGS - 180175</t>
  </si>
  <si>
    <t>COGS - 180179</t>
  </si>
  <si>
    <t>COGS - 180200OH</t>
  </si>
  <si>
    <t>COGS - 180205</t>
  </si>
  <si>
    <t>COGS - 180206OH</t>
  </si>
  <si>
    <t>MA-ANT-20</t>
  </si>
  <si>
    <t xml:space="preserve">Meraki Dual-band Omni Antennas - Range - UHF, SHF - 2.4 GHz </t>
  </si>
  <si>
    <t>COGS - 180208OH</t>
  </si>
  <si>
    <t>COGS - 180211OHB</t>
  </si>
  <si>
    <t>COGS - 180212</t>
  </si>
  <si>
    <t>COGS - 180214</t>
  </si>
  <si>
    <t>COGS - 180217OH</t>
  </si>
  <si>
    <t>COGS - 180218OH</t>
  </si>
  <si>
    <t>COGS - 180219OH</t>
  </si>
  <si>
    <t>COGS - 180222</t>
  </si>
  <si>
    <t>COGS - 180223</t>
  </si>
  <si>
    <t>COGS - 180224</t>
  </si>
  <si>
    <t>COGS - 180225OH</t>
  </si>
  <si>
    <t>COGS - 180227OH</t>
  </si>
  <si>
    <t>COGS - 180228</t>
  </si>
  <si>
    <t>COGS - 180230OH</t>
  </si>
  <si>
    <t>COGS - 180231</t>
  </si>
  <si>
    <t>COGS - 180232OH</t>
  </si>
  <si>
    <t>COGS - 180233</t>
  </si>
  <si>
    <t>COGS - 180234</t>
  </si>
  <si>
    <t>COGS - 180236OH</t>
  </si>
  <si>
    <t>SVC-Q20-1M-RB</t>
  </si>
  <si>
    <t>1-Month A-Care 10 x 5 Software Support and HW Repl</t>
  </si>
  <si>
    <t>COGS - 180257</t>
  </si>
  <si>
    <t>COGS - 180258OH</t>
  </si>
  <si>
    <t>COGS - 180263OH</t>
  </si>
  <si>
    <t>COGS - 180264OH</t>
  </si>
  <si>
    <t>COGS - 180265OH</t>
  </si>
  <si>
    <t>COGS - 180266OH</t>
  </si>
  <si>
    <t>COGS - 180267</t>
  </si>
  <si>
    <t>COGS - 180268</t>
  </si>
  <si>
    <t>COGS - 180276</t>
  </si>
  <si>
    <t>COGS - 180280</t>
  </si>
  <si>
    <t>COGS - 180281OH</t>
  </si>
  <si>
    <t>COGS - 180282OH</t>
  </si>
  <si>
    <t>COGS - 180283</t>
  </si>
  <si>
    <t>COGS - 180286OH</t>
  </si>
  <si>
    <t>COGS - 180290</t>
  </si>
  <si>
    <t>COGS - 180521OH</t>
  </si>
  <si>
    <t>COGS - 180522</t>
  </si>
  <si>
    <t>COGS - 180524OH</t>
  </si>
  <si>
    <t>COGS - 180525</t>
  </si>
  <si>
    <t>COGS - 180526</t>
  </si>
  <si>
    <t>COGS - 180527OH</t>
  </si>
  <si>
    <t>COGS - 180528</t>
  </si>
  <si>
    <t>COGS - 180530</t>
  </si>
  <si>
    <t>COGS - 180531OH</t>
  </si>
  <si>
    <t>COGS - 180532OH</t>
  </si>
  <si>
    <t>COGS - 180533OH</t>
  </si>
  <si>
    <t>COGS - 180534OH</t>
  </si>
  <si>
    <t>COGS - 180537</t>
  </si>
  <si>
    <t>COGS - 180538OH</t>
  </si>
  <si>
    <t>COGS - 180541OH</t>
  </si>
  <si>
    <t>COGS - 180275OHB</t>
  </si>
  <si>
    <t>COGS - 180278OHB</t>
  </si>
  <si>
    <t>SFP-10G-PC01</t>
  </si>
  <si>
    <t>1m (3ft) Arista Networks CAB-SFP-SFP-1M Compatible</t>
  </si>
  <si>
    <t>COGS - 180565OH</t>
  </si>
  <si>
    <t>COGS - 180566OH</t>
  </si>
  <si>
    <t>COGS - 180567</t>
  </si>
  <si>
    <t>COGS - 180568</t>
  </si>
  <si>
    <t>COGS - 180571OH</t>
  </si>
  <si>
    <t>COGS - 180572OH</t>
  </si>
  <si>
    <t>COGS - 180575OH</t>
  </si>
  <si>
    <t>COGS - 180576</t>
  </si>
  <si>
    <t>COGS - 180578</t>
  </si>
  <si>
    <t>COGS - 180579</t>
  </si>
  <si>
    <t>COGS - 180581OH</t>
  </si>
  <si>
    <t>COGS - 180583OH</t>
  </si>
  <si>
    <t>COGS - 180585OH</t>
  </si>
  <si>
    <t>COGS - 180587OH</t>
  </si>
  <si>
    <t>COGS - 180588OH</t>
  </si>
  <si>
    <t>COGS - 180589OH</t>
  </si>
  <si>
    <t>COGS - 180590OH</t>
  </si>
  <si>
    <t>COGS - 180591OH</t>
  </si>
  <si>
    <t>COGS - 180592OH</t>
  </si>
  <si>
    <t>COGS - 180601OH</t>
  </si>
  <si>
    <t>COGS - 180603</t>
  </si>
  <si>
    <t>COGS - 180604</t>
  </si>
  <si>
    <t>COGS - 180605OH</t>
  </si>
  <si>
    <t>COGS - 180607OH</t>
  </si>
  <si>
    <t>COGS - 180608OH</t>
  </si>
  <si>
    <t>COGS - 180609OH</t>
  </si>
  <si>
    <t>COGS - 180611OH</t>
  </si>
  <si>
    <t>COGS - 180612OH</t>
  </si>
  <si>
    <t>COGS - 180615</t>
  </si>
  <si>
    <t>COGS - 180616OH</t>
  </si>
  <si>
    <t>PWR-RPS2300-RF</t>
  </si>
  <si>
    <t>Cisco RPS2300 Power Array Cabinet - Refurbished</t>
  </si>
  <si>
    <t>CAB-RPS2300-E-RF</t>
  </si>
  <si>
    <t>Cisco Standard Power Cord</t>
  </si>
  <si>
    <t>COGS - 180621OH</t>
  </si>
  <si>
    <t>COGS - 180622OH</t>
  </si>
  <si>
    <t>COGS - 180623</t>
  </si>
  <si>
    <t>COGS - 180624OH</t>
  </si>
  <si>
    <t>COGS - 180625OH</t>
  </si>
  <si>
    <t>COGS - 180627OH</t>
  </si>
  <si>
    <t>COGS - 180628OH</t>
  </si>
  <si>
    <t>COGS - 180629OH</t>
  </si>
  <si>
    <t>COGS - 180630OH</t>
  </si>
  <si>
    <t>COGS - 180631OH</t>
  </si>
  <si>
    <t>COGS - 180632OH</t>
  </si>
  <si>
    <t>COGS - 180633OH</t>
  </si>
  <si>
    <t>COGS - 180634OH</t>
  </si>
  <si>
    <t>COGS - 180643OH</t>
  </si>
  <si>
    <t>COGS - 180644OH</t>
  </si>
  <si>
    <t>COGS - 180645OH</t>
  </si>
  <si>
    <t>COGS - 180646OH</t>
  </si>
  <si>
    <t>COGS - 180647OH</t>
  </si>
  <si>
    <t>COGS - 180648OH</t>
  </si>
  <si>
    <t>COGS - 180649OH</t>
  </si>
  <si>
    <t>COGS - 180650OH</t>
  </si>
  <si>
    <t>COGS - 180651OH</t>
  </si>
  <si>
    <t>COGS - 180653OH</t>
  </si>
  <si>
    <t>COGS - 180665OH</t>
  </si>
  <si>
    <t>COGS - 180666OH</t>
  </si>
  <si>
    <t>COGS - 180667OH</t>
  </si>
  <si>
    <t>COGS - 180668OH</t>
  </si>
  <si>
    <t>COGS - 180669OH</t>
  </si>
  <si>
    <t>COGS - 180670OH</t>
  </si>
  <si>
    <t>COGS - 180671OH</t>
  </si>
  <si>
    <t>COGS - 180672OH</t>
  </si>
  <si>
    <t>COGS - 180673OH</t>
  </si>
  <si>
    <t>COGS - 180674OH</t>
  </si>
  <si>
    <t>COGS - 180675OH</t>
  </si>
  <si>
    <t>COGS - 180676OH</t>
  </si>
  <si>
    <t>COGS - 180677OH</t>
  </si>
  <si>
    <t>COGS - 180679OH</t>
  </si>
  <si>
    <t>COGS - 180680OH</t>
  </si>
  <si>
    <t>COGS - 180693OH</t>
  </si>
  <si>
    <t>COGS - 180698OH</t>
  </si>
  <si>
    <t>COGS - 180700OH</t>
  </si>
  <si>
    <t>COGS - 180701OH</t>
  </si>
  <si>
    <t>COGS - 180702OH</t>
  </si>
  <si>
    <t>COGS - 180706OH</t>
  </si>
  <si>
    <t>COGS - 180708OH</t>
  </si>
  <si>
    <t>COGS - 180709OH</t>
  </si>
  <si>
    <t>COGS - 180711OH</t>
  </si>
  <si>
    <t>COGS - 180712OH</t>
  </si>
  <si>
    <t>COGS - 180713OH</t>
  </si>
  <si>
    <t>COGS - 180714OH</t>
  </si>
  <si>
    <t>COGS - 180722OH</t>
  </si>
  <si>
    <t>COGS - 180725OH</t>
  </si>
  <si>
    <t>COGS - 180726</t>
  </si>
  <si>
    <t>COGS - 180729</t>
  </si>
  <si>
    <t>COGS - 180730</t>
  </si>
  <si>
    <t>COGS - 180732OH</t>
  </si>
  <si>
    <t>COGS - 180735</t>
  </si>
  <si>
    <t>COGS - 180742</t>
  </si>
  <si>
    <t>COGS - 180743</t>
  </si>
  <si>
    <t>COGS - 180744</t>
  </si>
  <si>
    <t>COGS - 180770OH</t>
  </si>
  <si>
    <t>COGS - 180772</t>
  </si>
  <si>
    <t>COGS - 180773OH</t>
  </si>
  <si>
    <t>COGS - 180778</t>
  </si>
  <si>
    <t>COGS - 180779</t>
  </si>
  <si>
    <t>COGS - 180780OH</t>
  </si>
  <si>
    <t>COGS - 180785</t>
  </si>
  <si>
    <t>COGS - 180784OHB</t>
  </si>
  <si>
    <t>COGS - 180789OH</t>
  </si>
  <si>
    <t>COGS - 180791OH</t>
  </si>
  <si>
    <t>COGS - 180792OH</t>
  </si>
  <si>
    <t>COGS - 180800</t>
  </si>
  <si>
    <t>COGS - 180801</t>
  </si>
  <si>
    <t>COGS - 180802OH</t>
  </si>
  <si>
    <t>COGS - 180805OH</t>
  </si>
  <si>
    <t>COGS - 180806OH</t>
  </si>
  <si>
    <t>COGS - 180807OH</t>
  </si>
  <si>
    <t>COGS - 180808OH</t>
  </si>
  <si>
    <t>COGS - 180814OH</t>
  </si>
  <si>
    <t>COGS - 180815OH</t>
  </si>
  <si>
    <t>COGS - 180816OH</t>
  </si>
  <si>
    <t>COGS - 180819</t>
  </si>
  <si>
    <t>COGS - 180820</t>
  </si>
  <si>
    <t>COGS - 180822OH</t>
  </si>
  <si>
    <t>COGS - 180827OH</t>
  </si>
  <si>
    <t>COGS - 180828OH</t>
  </si>
  <si>
    <t>COGS - 180829OH</t>
  </si>
  <si>
    <t>COGS - 180832OH</t>
  </si>
  <si>
    <t>COGS - 180833OH</t>
  </si>
  <si>
    <t>COGS - 180834OH</t>
  </si>
  <si>
    <t>COGS - 180836OH</t>
  </si>
  <si>
    <t>COGS - 180837OH</t>
  </si>
  <si>
    <t>COGS - 180839OH</t>
  </si>
  <si>
    <t>COGS - 180840</t>
  </si>
  <si>
    <t>COGS - 180841OH</t>
  </si>
  <si>
    <t>COGS - 180842</t>
  </si>
  <si>
    <t>COGS - 180846</t>
  </si>
  <si>
    <t>COGS - 180847</t>
  </si>
  <si>
    <t>#70705</t>
  </si>
  <si>
    <t xml:space="preserve"> 1ft (0.3m) Cat5e Snagless Unshielded (UTP) PVC CM Ethernet </t>
  </si>
  <si>
    <t>COGS - 180849OH</t>
  </si>
  <si>
    <t>COGS - 180853OH</t>
  </si>
  <si>
    <t>COGS - 180856OH</t>
  </si>
  <si>
    <t>COGS - 180857OH</t>
  </si>
  <si>
    <t>COGS - 180861OH</t>
  </si>
  <si>
    <t>COGS - 180862OH</t>
  </si>
  <si>
    <t>COGS - 180863OH</t>
  </si>
  <si>
    <t>COGS - 180864OH</t>
  </si>
  <si>
    <t>COGS - 180903OH</t>
  </si>
  <si>
    <t>COGS - 180904OH</t>
  </si>
  <si>
    <t>COGS - 180905OH</t>
  </si>
  <si>
    <t>COGS - 180906OH</t>
  </si>
  <si>
    <t>COGS - 180907OH</t>
  </si>
  <si>
    <t>COGS - 181023OHB</t>
  </si>
  <si>
    <t>COGS - 181025OH</t>
  </si>
  <si>
    <t>COGS - 181122</t>
  </si>
  <si>
    <t>COGS - 181123OH</t>
  </si>
  <si>
    <t>COGS - 181125OH</t>
  </si>
  <si>
    <t>COGS - 181129OH</t>
  </si>
  <si>
    <t>COGS - 181131</t>
  </si>
  <si>
    <t>COGS - 181132</t>
  </si>
  <si>
    <t>COGS - 181133</t>
  </si>
  <si>
    <t>COGS - 181134OH</t>
  </si>
  <si>
    <t>COGS - 181135OH</t>
  </si>
  <si>
    <t>COGS - 181140OH</t>
  </si>
  <si>
    <t>Power Cord 10A NEMA 5-15P IEC320-C13</t>
  </si>
  <si>
    <t>COGS - 181142</t>
  </si>
  <si>
    <t>COGS - 181143OH</t>
  </si>
  <si>
    <t>COGS - 181153OH</t>
  </si>
  <si>
    <t>COGS - 181155OH</t>
  </si>
  <si>
    <t>COGS - 181161</t>
  </si>
  <si>
    <t>COGS - 181162OH</t>
  </si>
  <si>
    <t>COGS - 180527OHCR</t>
  </si>
  <si>
    <t>COGS - 181163</t>
  </si>
  <si>
    <t>COGS - 181166</t>
  </si>
  <si>
    <t>COGS - 179791</t>
  </si>
  <si>
    <t>COGS - 180345</t>
  </si>
  <si>
    <t>COGS - 180540OH</t>
  </si>
  <si>
    <t>COGS - 180562OH</t>
  </si>
  <si>
    <t>COGS - 180199OH</t>
  </si>
  <si>
    <t>COGS - 180216OH</t>
  </si>
  <si>
    <t>COGS - 180247</t>
  </si>
  <si>
    <t>25843 - 1454</t>
  </si>
  <si>
    <t>Bill - Integrity Structured Cabling &amp; Fiber: Cable installation and materials for Line 7</t>
  </si>
  <si>
    <t>Integrity Structured Cabling &amp; Fiber</t>
  </si>
  <si>
    <t>COGS - 180559</t>
  </si>
  <si>
    <t>25235 - 1566</t>
  </si>
  <si>
    <t>Bill - Integrity Structured Cabling &amp; Fiber: Cabling and fiber optics installation for vineyard camera and access control</t>
  </si>
  <si>
    <t>COGS - 180574</t>
  </si>
  <si>
    <t>COGS - 180620OH</t>
  </si>
  <si>
    <t>COGS - 180739OH</t>
  </si>
  <si>
    <t>COGS - 180740OH</t>
  </si>
  <si>
    <t>COGS - 180794</t>
  </si>
  <si>
    <t>COGS - 180848OH</t>
  </si>
  <si>
    <t>COGS - 180855</t>
  </si>
  <si>
    <t xml:space="preserve">Reversed -- </t>
  </si>
  <si>
    <t>GUSTO (was ZenPayroll)</t>
  </si>
  <si>
    <t>PYRJ</t>
  </si>
  <si>
    <t>D-014-W</t>
  </si>
  <si>
    <t>Procurement - West</t>
  </si>
  <si>
    <t>D-012-W</t>
  </si>
  <si>
    <t>Management - West</t>
  </si>
  <si>
    <t>D-008-F</t>
  </si>
  <si>
    <t>Accounting - Fresno</t>
  </si>
  <si>
    <t>Holiday Wages - for Admin + Finance + HR</t>
  </si>
  <si>
    <t>Holiday Wages - for Central Services &amp; Internal IT</t>
  </si>
  <si>
    <t>Holiday Wages - for Procurement</t>
  </si>
  <si>
    <t>Regular Wages - for Admin + Finance + HR</t>
  </si>
  <si>
    <t>Regular Wages - for Central Services &amp; Internal IT</t>
  </si>
  <si>
    <t>Regular Wages - for Procurement</t>
  </si>
  <si>
    <t>Holiday Wages - for Admin Finance-Fresno</t>
  </si>
  <si>
    <t>Regular Wages - for Admin Finance-Fresno</t>
  </si>
  <si>
    <t xml:space="preserve">Additional Earnings - for Admin + Finance + HR </t>
  </si>
  <si>
    <t xml:space="preserve">Paid Time Off Time Off - for Admin + Finance + HR </t>
  </si>
  <si>
    <t>Sick Time Off - for Central Services &amp; Internal IT</t>
  </si>
  <si>
    <t>Paid Time Off Time Off - for Admin Finance-Fresno</t>
  </si>
  <si>
    <t>Payroll Accrual for pay dated 10/10/25</t>
  </si>
  <si>
    <t xml:space="preserve">Severance - for Admin + Finance + HR </t>
  </si>
  <si>
    <t>Paid Time Off Time Off - for Central Services &amp; Internal IT</t>
  </si>
  <si>
    <t>Paid Time Off Time Off - for Procurement</t>
  </si>
  <si>
    <t>Payroll Accrual for pay dated 11/07/2025</t>
  </si>
  <si>
    <t>D-015-F</t>
  </si>
  <si>
    <t>Engineering - Fresno</t>
  </si>
  <si>
    <t>Holiday Wages - for West Coast - Engineering</t>
  </si>
  <si>
    <t>Paid Time Off Time Off - for West Coast - Engineering</t>
  </si>
  <si>
    <t>Regular Wages - for West Coast - Engineering</t>
  </si>
  <si>
    <t>Holiday Wages - for West Cost-Fresno Engineering</t>
  </si>
  <si>
    <t>Regular Wages - for West Cost-Fresno Engineering</t>
  </si>
  <si>
    <t>Sick Time Off - for West Coast - Engineering</t>
  </si>
  <si>
    <t>Paid Time Off Time Off - for West Cost-Fresno Engineering</t>
  </si>
  <si>
    <t>Sick Time Off - for West Cost-Fresno Engineering</t>
  </si>
  <si>
    <t>D-003-W</t>
  </si>
  <si>
    <t>MSP - West</t>
  </si>
  <si>
    <t>D-005-W</t>
  </si>
  <si>
    <t>Security - West</t>
  </si>
  <si>
    <t>D-003-F</t>
  </si>
  <si>
    <t>MSP - Fresno</t>
  </si>
  <si>
    <t>D-015-E</t>
  </si>
  <si>
    <t>Engineering -East</t>
  </si>
  <si>
    <t>D-028-E</t>
  </si>
  <si>
    <t>Installation Team - East</t>
  </si>
  <si>
    <t>Holiday Wages - for Cloud Services</t>
  </si>
  <si>
    <t>Holiday Wages - for Cyber Security</t>
  </si>
  <si>
    <t>Holiday Wages - for West Coast - Service Delivery</t>
  </si>
  <si>
    <t>Overtime Wages - for West Coast - Service Delivery</t>
  </si>
  <si>
    <t>Paid Time Off Time Off - for West Coast - Service Delivery</t>
  </si>
  <si>
    <t>Regular Wages - for Cloud Services</t>
  </si>
  <si>
    <t>Regular Wages - for Cyber Security</t>
  </si>
  <si>
    <t>Regular Wages - for West Coast - Service Delivery</t>
  </si>
  <si>
    <t>Sick Time Off - for West Coast - Service Delivery</t>
  </si>
  <si>
    <t>Holiday Wages - for West Coast-Fresno Service</t>
  </si>
  <si>
    <t>Overtime Wages - for West Coast-Fresno Service</t>
  </si>
  <si>
    <t>Regular Wages - for West Coast-Fresno Service</t>
  </si>
  <si>
    <t>Holiday Wages - for East Coast - Field Engineering</t>
  </si>
  <si>
    <t>Holiday Wages - for East Coast - Installation Services</t>
  </si>
  <si>
    <t>Holiday Wages - for East Coast - Service Desk</t>
  </si>
  <si>
    <t>Overtime Wages - for East Coast - Service Desk</t>
  </si>
  <si>
    <t>Paid Time Off Time Off - for East Coast - Field Engineering</t>
  </si>
  <si>
    <t>Paid Time Off Time Off - for East Coast - Installation Services</t>
  </si>
  <si>
    <t>Paid Time Off Time Off - for East Coast - Service Desk</t>
  </si>
  <si>
    <t>Regular Wages - for East Coast - Field Engineering</t>
  </si>
  <si>
    <t>Regular Wages - for East Coast - Installation Services</t>
  </si>
  <si>
    <t>Regular Wages - for East Coast - Service Desk</t>
  </si>
  <si>
    <t>Sick Time Off - for East Coast - Service Desk</t>
  </si>
  <si>
    <t>Outstanding Vacation - for East Coast - Installation Services</t>
  </si>
  <si>
    <t>Outstanding Vacation - for West Coast - Service Delivery</t>
  </si>
  <si>
    <t>Paid Time Off Time Off - for Cyber Security</t>
  </si>
  <si>
    <t>Paid Time Off Time Off - for West Coast-Fresno Service</t>
  </si>
  <si>
    <t>Bereavement Time Off - for East Coast - Field Engineering</t>
  </si>
  <si>
    <t>Severance - for East Coast - Installation Services</t>
  </si>
  <si>
    <t>Severance - for West Coast - Service Delivery</t>
  </si>
  <si>
    <t>Double Overtime Wages - for West Coast - Service Delivery</t>
  </si>
  <si>
    <t>Work Anniversary 1/2 day Time Off - for West Coast - Service Delivery</t>
  </si>
  <si>
    <t>Bereavement Time Off - for West Coast - Service Delivery</t>
  </si>
  <si>
    <t>D-015</t>
  </si>
  <si>
    <t>Engineering</t>
  </si>
  <si>
    <t>Holiday Wages - for Sales Engineering</t>
  </si>
  <si>
    <t>Holiday Wages - for West Coast - Education</t>
  </si>
  <si>
    <t>Holiday Wages - for West Coast - Sales + Marketing</t>
  </si>
  <si>
    <t>Regular Wages - for Sales Engineering</t>
  </si>
  <si>
    <t>Regular Wages - for West Coast - Education</t>
  </si>
  <si>
    <t>Regular Wages - for West Coast - Sales + Marketing</t>
  </si>
  <si>
    <t>Sick Time Off - for West Coast - Education</t>
  </si>
  <si>
    <t>Work Anniversary 1/2 day Time Off - for Sales Engineering</t>
  </si>
  <si>
    <t>Holiday Wages - for East Coast - Sales and Marketing</t>
  </si>
  <si>
    <t>Paid Time Off Time Off - for East Coast - Sales and Marketing</t>
  </si>
  <si>
    <t>Regular Wages - for East Coast - Sales and Marketing</t>
  </si>
  <si>
    <t>Outstanding Vacation - for East Coast - Sales and Marketing</t>
  </si>
  <si>
    <t>Additional Earnings - for East Coast - Sales and Marketing</t>
  </si>
  <si>
    <t>Severance - for East Coast - Sales and Marketing</t>
  </si>
  <si>
    <t>Paid Time Off Time Off - for West Coast - Education</t>
  </si>
  <si>
    <t>Paid Time Off Time Off - for West Coast - Sales + Marketing</t>
  </si>
  <si>
    <t>Sick Time Off - for Sales Engineering</t>
  </si>
  <si>
    <t>Commission - for West Coast - Sales + Marketing</t>
  </si>
  <si>
    <t>Commission - for East Coast - Sales and Marketing</t>
  </si>
  <si>
    <t>Commission - for West Coast - Education</t>
  </si>
  <si>
    <t>IN0072769</t>
  </si>
  <si>
    <t>Bill - MicroSourcing International Ltd: Jaque - September</t>
  </si>
  <si>
    <t>MicroSourcing International Ltd</t>
  </si>
  <si>
    <t>INV-96865</t>
  </si>
  <si>
    <t>Bill - BruntWork: Data Path Inc - Carrlyne David - - 80 hour(s) for the month of September 2025</t>
  </si>
  <si>
    <t>BruntWork</t>
  </si>
  <si>
    <t>Bill - BruntWork: Data Path Inc - Genelyn Terrones - - 168 hour(s) for the month of September 2025</t>
  </si>
  <si>
    <t>Bill - BruntWork: Data Path Inc - Lydia Lorenza Esteras - - 160 hour(s) for the month of September 2025</t>
  </si>
  <si>
    <t>Bill - BruntWork: Additional 8 hours for Lydia Lorenza Esteras on August 29, 2025</t>
  </si>
  <si>
    <t>IN0074152</t>
  </si>
  <si>
    <t>Bill - MicroSourcing International Ltd: Jaque - October</t>
  </si>
  <si>
    <t>INV-100809</t>
  </si>
  <si>
    <t>Bill - BruntWork: Data Path Inc - Genelyn Terrones - - 167.98 hour(s) for the month of October 2025</t>
  </si>
  <si>
    <t>Bill - BruntWork: Data Path Inc - Lydia Lorenza Esteras - - 178.23 hour(s) for the month of October 2025</t>
  </si>
  <si>
    <t>Bill - BruntWork: Data Path Inc - Carrlyne David - - 184 hour(s) for the month of October 2025</t>
  </si>
  <si>
    <t>Bill - BruntWork: Less Amount Credited</t>
  </si>
  <si>
    <t>VINV-00380</t>
  </si>
  <si>
    <t>Bill - GUSTO (was ZenPayroll): MJ Invoice 8-25 to 9-7</t>
  </si>
  <si>
    <t>VINV-00381</t>
  </si>
  <si>
    <t>Bill - GUSTO (was ZenPayroll): Julissa Duran Bi-Weekly Invoice</t>
  </si>
  <si>
    <t>VINV-00376a</t>
  </si>
  <si>
    <t>Bill - GUSTO (was ZenPayroll): 8-11 to 8-24 Maria Martinz</t>
  </si>
  <si>
    <t>Bill - MicroSourcing International Ltd: Myca - September</t>
  </si>
  <si>
    <t>Bill - MicroSourcing International Ltd: Edwin - September</t>
  </si>
  <si>
    <t>VINV-00383</t>
  </si>
  <si>
    <t>Bill - GUSTO (was ZenPayroll): 09.08 to 09.21 Maria Martinez</t>
  </si>
  <si>
    <t>VINV-00384</t>
  </si>
  <si>
    <t>VINV-00387</t>
  </si>
  <si>
    <t>Bill - GUSTO (was ZenPayroll): 9.22-10.05 Maria Martinez</t>
  </si>
  <si>
    <t>VINV-00388</t>
  </si>
  <si>
    <t>Bill - GUSTO (was ZenPayroll): Julissa Duran Bi-Weekly Invoice 9.22-10.05</t>
  </si>
  <si>
    <t>Bill - MicroSourcing International Ltd: Myca- October</t>
  </si>
  <si>
    <t>Bill - MicroSourcing International Ltd: Edwin- October</t>
  </si>
  <si>
    <t>VINV-00390</t>
  </si>
  <si>
    <t>Bill - GUSTO (was ZenPayroll): Maria Martinez Bi-Weekly Invoice</t>
  </si>
  <si>
    <t>VINV-00391</t>
  </si>
  <si>
    <t>Bill - BruntWork: Data Path Inc - Hoover Dimson - - 169.5 hour(s) for the month of September 2025</t>
  </si>
  <si>
    <t>Bill - BruntWork: Data Path Inc - Jenny Rose Magcalayo - - 160 hour(s) for the month of September 2025</t>
  </si>
  <si>
    <t>Bill - BruntWork: Data Path Inc - Franz Aram Fajardo - - 166.53 hour(s) for the month of September 2025</t>
  </si>
  <si>
    <t>Bill - BruntWork: Data Path Inc - Hoover Dimson - - 176 hour(s) for the month of October 2025</t>
  </si>
  <si>
    <t>Bill - BruntWork: Data Path Inc - Jenny Rose Magcalayo - - 184 hour(s) for the month of October 2025</t>
  </si>
  <si>
    <t>Bill - BruntWork: Data Path Inc - Franz Aram Fajardo - - 103.98 hour(s) for the month of October 2025</t>
  </si>
  <si>
    <t>D-009-W</t>
  </si>
  <si>
    <t>Admin - West</t>
  </si>
  <si>
    <t>Employer Tax - for Admin + Finance + HR</t>
  </si>
  <si>
    <t>Employer Tax - for Central Services &amp; Internal IT</t>
  </si>
  <si>
    <t>Employer Tax - for Owner</t>
  </si>
  <si>
    <t>Employer Tax - for Procurement</t>
  </si>
  <si>
    <t>Employer Tax - for Admin Finance-Fresno</t>
  </si>
  <si>
    <t xml:space="preserve">Employer Tax - for Admin + Finance + HR </t>
  </si>
  <si>
    <t>Employer Tax - for West Coast - Engineering</t>
  </si>
  <si>
    <t>Employer Tax - for West Cost-Fresno Engineering</t>
  </si>
  <si>
    <t>Employer Tax - for Cloud Services</t>
  </si>
  <si>
    <t>Employer Tax - for Cyber Security</t>
  </si>
  <si>
    <t>Employer Tax - for West Coast - Service Delivery</t>
  </si>
  <si>
    <t>Employer Tax - for West Coast-Fresno Service</t>
  </si>
  <si>
    <t>Employer Tax - for East Coast - Field Engineering</t>
  </si>
  <si>
    <t>Employer Tax - for East Coast - Installation Services</t>
  </si>
  <si>
    <t>Employer Tax - for East Coast - Service Desk</t>
  </si>
  <si>
    <t>Employer Tax - for Sales Engineering</t>
  </si>
  <si>
    <t>Employer Tax - for West Coast - Education</t>
  </si>
  <si>
    <t>Employer Tax - for West Coast - Sales + Marketing</t>
  </si>
  <si>
    <t>Employer Tax - for East Coast - Sales and Marketing</t>
  </si>
  <si>
    <t>Transamerica Retirement Solutions</t>
  </si>
  <si>
    <t>401K - Benefit Company Contribution - for Admin + Finance + HR</t>
  </si>
  <si>
    <t>401K - Benefit Company Contribution - for Central Services &amp; Internal IT</t>
  </si>
  <si>
    <t>401K - Benefit Company Contribution - for Admin Finance-Fresno</t>
  </si>
  <si>
    <t xml:space="preserve">401K - Benefit Company Contribution - for Admin + Finance + HR </t>
  </si>
  <si>
    <t>401K - Benefit Company Contribution - for West Coast - Engineering</t>
  </si>
  <si>
    <t>401K - Benefit Company Contribution - for West Cost-Fresno Engineering</t>
  </si>
  <si>
    <t>401K - Benefit Company Contribution - for Cloud Services</t>
  </si>
  <si>
    <t>401K - Benefit Company Contribution - for Cyber Security</t>
  </si>
  <si>
    <t>401K - Benefit Company Contribution - for West Coast - Service Delivery</t>
  </si>
  <si>
    <t>401K - Benefit Company Contribution - for West Coast-Fresno Service</t>
  </si>
  <si>
    <t>401K - Benefit Company Contribution - for East Coast - Field Engineering</t>
  </si>
  <si>
    <t>401K - Benefit Company Contribution - for East Coast - Installation Services</t>
  </si>
  <si>
    <t>401K - Benefit Company Contribution - for East Coast - Service Desk</t>
  </si>
  <si>
    <t>401K - Benefit Company Contribution - for Sales Engineering</t>
  </si>
  <si>
    <t>401K - Benefit Company Contribution - for West Coast - Sales + Marketing</t>
  </si>
  <si>
    <t>401K - Benefit Company Contribution - for East Coast - Sales and Marketing</t>
  </si>
  <si>
    <t>cb79e508-0ca4-4f3f-a497-c58924f84090</t>
  </si>
  <si>
    <t>Charge Card Transaction - Ramp: David Craig - AGI Computer Repair - Chromebook repairs</t>
  </si>
  <si>
    <t>AGI Repair</t>
  </si>
  <si>
    <t>22efc246-6a8e-4692-b19a-ee933fb3f420</t>
  </si>
  <si>
    <t>3ac1c4c6-2c4e-417b-804e-c6c4b22de072</t>
  </si>
  <si>
    <t>3cf11d22-4cb2-47cc-9433-2c6448b6f9d8</t>
  </si>
  <si>
    <t>58b8c7bb-66c5-468f-a76f-9e085a9471b9</t>
  </si>
  <si>
    <t>6a3a0825-2416-4416-8bfb-383479374279</t>
  </si>
  <si>
    <t>6bfa515e-f7a3-4755-8378-aa6732f758d5</t>
  </si>
  <si>
    <t>8121005c-8132-4fb8-bf72-d157f4679d37</t>
  </si>
  <si>
    <t>b5a3e5fc-d732-48ab-9706-b066047daaf1</t>
  </si>
  <si>
    <t>e42f86f6-66c0-4dfd-b472-08b3993c29e5</t>
  </si>
  <si>
    <t>ee09009b-2a4b-470b-83e2-b4076b33615a</t>
  </si>
  <si>
    <t>fc6631f7-24af-453b-b7af-b932748f70a6</t>
  </si>
  <si>
    <t>1443a6a6-528f-4c4a-bad8-1f32ff3523ed</t>
  </si>
  <si>
    <t>1de0c315-74a4-45c6-bea2-44b7b633bc7d</t>
  </si>
  <si>
    <t>661277d1-f893-4908-af73-c39d53b5ef4c</t>
  </si>
  <si>
    <t>687eca30-40d3-456e-b44d-b99ac2acf83c</t>
  </si>
  <si>
    <t>82799107-d69b-49ca-8a64-6bedf232f8bf</t>
  </si>
  <si>
    <t>b9c23628-d2cd-49d0-8111-b8f28609fcdb</t>
  </si>
  <si>
    <t>bb530869-0617-4768-9610-03fdc3f7be8b</t>
  </si>
  <si>
    <t>e34b3f8d-6af1-4a26-a8db-273cf0684a4d</t>
  </si>
  <si>
    <t>COGS - 179745</t>
  </si>
  <si>
    <t>COGS - 179751</t>
  </si>
  <si>
    <t>COGS - 179752</t>
  </si>
  <si>
    <t>COGS - 179796</t>
  </si>
  <si>
    <t>COGS - 179812</t>
  </si>
  <si>
    <t>COGS - 179826</t>
  </si>
  <si>
    <t>COGS - 179827</t>
  </si>
  <si>
    <t>COGS - 179831</t>
  </si>
  <si>
    <t>COGS - 179837</t>
  </si>
  <si>
    <t>COGS - 179864</t>
  </si>
  <si>
    <t>COGS - 180005OH</t>
  </si>
  <si>
    <t>COGS - 180019</t>
  </si>
  <si>
    <t>COGS - 180050</t>
  </si>
  <si>
    <t>COGS - 180058</t>
  </si>
  <si>
    <t>COGS - 180059</t>
  </si>
  <si>
    <t>COGS - 180060</t>
  </si>
  <si>
    <t>COGS - 180061</t>
  </si>
  <si>
    <t>COGS - 180062</t>
  </si>
  <si>
    <t>COGS - 180063</t>
  </si>
  <si>
    <t>COGS - 180196</t>
  </si>
  <si>
    <t>COGS - 180196B</t>
  </si>
  <si>
    <t>COGS - 180297</t>
  </si>
  <si>
    <t>COGS - 180303</t>
  </si>
  <si>
    <t>COGS - 180304</t>
  </si>
  <si>
    <t>COGS - 180325</t>
  </si>
  <si>
    <t>COGS - 180341</t>
  </si>
  <si>
    <t>COGS - 180350</t>
  </si>
  <si>
    <t>COGS - 180353</t>
  </si>
  <si>
    <t>COGS - 180366</t>
  </si>
  <si>
    <t>COGS - 180381</t>
  </si>
  <si>
    <t>COGS - 180382</t>
  </si>
  <si>
    <t>COGS - 180386</t>
  </si>
  <si>
    <t>COGS - 180392</t>
  </si>
  <si>
    <t>COGS - 180416</t>
  </si>
  <si>
    <t>COGS - 180455OH</t>
  </si>
  <si>
    <t>COGS - 180553</t>
  </si>
  <si>
    <t>COGS - 180554</t>
  </si>
  <si>
    <t>COGS - 180555</t>
  </si>
  <si>
    <t>COGS - 180556</t>
  </si>
  <si>
    <t>COGS - 180557</t>
  </si>
  <si>
    <t>COGS - 180558</t>
  </si>
  <si>
    <t>COGS - 180763B</t>
  </si>
  <si>
    <t>COGS - 179750</t>
  </si>
  <si>
    <t>COGS - 179759</t>
  </si>
  <si>
    <t>COGS - 179776</t>
  </si>
  <si>
    <t>COGS - 179783</t>
  </si>
  <si>
    <t>COGS - 179810</t>
  </si>
  <si>
    <t>COGS - 179811</t>
  </si>
  <si>
    <t>COGS - 179828</t>
  </si>
  <si>
    <t>COGS - 179834</t>
  </si>
  <si>
    <t>COGS - 179835</t>
  </si>
  <si>
    <t>COGS - 179842</t>
  </si>
  <si>
    <t>COGS - 179845</t>
  </si>
  <si>
    <t>COGS - 179853</t>
  </si>
  <si>
    <t>COGS - 179856</t>
  </si>
  <si>
    <t>COGS - 179862</t>
  </si>
  <si>
    <t>COGS - 179960OH</t>
  </si>
  <si>
    <t>COGS - 179980OH</t>
  </si>
  <si>
    <t>COGS - 179981OH</t>
  </si>
  <si>
    <t>COGS - 179985OH</t>
  </si>
  <si>
    <t>COGS - 179987OH</t>
  </si>
  <si>
    <t>COGS - 179994OH</t>
  </si>
  <si>
    <t>COGS - 179996OH</t>
  </si>
  <si>
    <t>1927b01d-880f-4be6-811d-7424847c85a4</t>
  </si>
  <si>
    <t>COGS - 179868CR</t>
  </si>
  <si>
    <t>COGS - 180184</t>
  </si>
  <si>
    <t>COGS - 180302</t>
  </si>
  <si>
    <t>COGS - 180311</t>
  </si>
  <si>
    <t>COGS - 180329</t>
  </si>
  <si>
    <t>COGS - 180336</t>
  </si>
  <si>
    <t>COGS - 180363</t>
  </si>
  <si>
    <t>COGS - 180365</t>
  </si>
  <si>
    <t>COGS - 180383</t>
  </si>
  <si>
    <t>COGS - 180389</t>
  </si>
  <si>
    <t>COGS - 180390</t>
  </si>
  <si>
    <t>COGS - 180395</t>
  </si>
  <si>
    <t>COGS - 180406</t>
  </si>
  <si>
    <t>COGS - 180409</t>
  </si>
  <si>
    <t>COGS - 180415</t>
  </si>
  <si>
    <t>COGS - 180460OH</t>
  </si>
  <si>
    <t>COGS - 180463OH</t>
  </si>
  <si>
    <t>COGS - 180495OH</t>
  </si>
  <si>
    <t>COGS - 180500OH</t>
  </si>
  <si>
    <t>COGS - 180507OH</t>
  </si>
  <si>
    <t>COGS - 180515OH</t>
  </si>
  <si>
    <t>COGS - 180517OH</t>
  </si>
  <si>
    <t>COGS - 180421CR</t>
  </si>
  <si>
    <t>COGS - 180751</t>
  </si>
  <si>
    <t>c89adb43-51ac-4a32-9bb5-bcf933dec8d8</t>
  </si>
  <si>
    <t>Charge Card Transaction - Ramp: David Craig - Monthly VoIP service- Bvoip</t>
  </si>
  <si>
    <t>COGS - 179829</t>
  </si>
  <si>
    <t>COGS - 179992OH</t>
  </si>
  <si>
    <t>COGS - 179997OH</t>
  </si>
  <si>
    <t>COGS - 180089OH</t>
  </si>
  <si>
    <t>3a338826-7d87-475a-ac20-f8ee25adba7c</t>
  </si>
  <si>
    <t>Charge Card Transaction - Ramp: David Craig - Monthly Bill - Legacy Intermedia Clients</t>
  </si>
  <si>
    <t>Intermedia</t>
  </si>
  <si>
    <t>b323f7ad-226f-4d00-8aa5-27cfd3e2b1f0</t>
  </si>
  <si>
    <t>COGS - 180384</t>
  </si>
  <si>
    <t>COGS - 180446OH</t>
  </si>
  <si>
    <t>COGS - 180457OH</t>
  </si>
  <si>
    <t>COGS - 180497OH</t>
  </si>
  <si>
    <t>217b96e0-57b7-41c8-92c2-0c8659e007f1</t>
  </si>
  <si>
    <t>545fc369-a4c4-4618-b614-069194917730</t>
  </si>
  <si>
    <t>Fedex</t>
  </si>
  <si>
    <t>COGS - 180111OH</t>
  </si>
  <si>
    <t>COGS - 180112OH</t>
  </si>
  <si>
    <t>COGS - 180114OH</t>
  </si>
  <si>
    <t>140d5b9a-fcf2-43c6-a021-01fde1414a7c</t>
  </si>
  <si>
    <t>Charge Card Transaction - Ramp: Jaquelene Dizon</t>
  </si>
  <si>
    <t>2081b8c7-0853-4b23-82a2-b57ae7a97838</t>
  </si>
  <si>
    <t>26e40520-6124-4ddf-a268-4889f3bd4eeb</t>
  </si>
  <si>
    <t>283e52c0-48f8-4717-bb9a-ac7947f9224a</t>
  </si>
  <si>
    <t>40a8688d-2776-48ba-9bad-68e6a30e0cb4</t>
  </si>
  <si>
    <t>50897203-b995-48b5-9bd4-a9a5af214124</t>
  </si>
  <si>
    <t>64992c96-1488-4715-99a6-ec8cf5a7621f</t>
  </si>
  <si>
    <t>7ab270f0-6b19-45fe-b0d0-7993b667e551</t>
  </si>
  <si>
    <t>96f14436-70f2-4319-b083-36c485b3f31c</t>
  </si>
  <si>
    <t>acaa3066-a121-4f43-b3a9-70106c85f06c</t>
  </si>
  <si>
    <t>b2d47e9f-f97d-4fc2-990c-17b90c7fae34</t>
  </si>
  <si>
    <t>COGS - 180119OH</t>
  </si>
  <si>
    <t>e52804ff-9574-46c5-9b51-7440c9fefb36</t>
  </si>
  <si>
    <t>13c90e43-3848-430c-a81a-758edf8d9406</t>
  </si>
  <si>
    <t>COGS - 178526OHCR</t>
  </si>
  <si>
    <t>COGS - 178653OHCR</t>
  </si>
  <si>
    <t>2045c320-0b0d-434e-bcff-b5dc6dee7c6e</t>
  </si>
  <si>
    <t>2418c3e5-971a-4724-a7fb-aa045bb1ecc4</t>
  </si>
  <si>
    <t>272650b7-4409-49c3-b06d-23280378bfa4</t>
  </si>
  <si>
    <t>6b6ccb24-9794-48a7-a9e8-a56a99cefac3</t>
  </si>
  <si>
    <t>7f38c18e-889b-4c0c-a28b-76aa477ffa59</t>
  </si>
  <si>
    <t>941c85ef-5258-4ab6-b2eb-32f11309e927</t>
  </si>
  <si>
    <t>95ee946c-83ce-41c7-b643-0b33af47d0bf</t>
  </si>
  <si>
    <t>COGS - 180209OH</t>
  </si>
  <si>
    <t>1ffc1d4a-e009-46b7-b2de-0bfd55e32ac4</t>
  </si>
  <si>
    <t>425a2f92-7560-4e5c-ac8b-8b8dc19d9bb3</t>
  </si>
  <si>
    <t>e8cbe0f8-32f4-4baf-8f78-05d12475d8eb</t>
  </si>
  <si>
    <t>f77ef71e-28b5-4ba0-a293-2484da05c7d7</t>
  </si>
  <si>
    <t>COGS - 180254OH</t>
  </si>
  <si>
    <t>f1422a5a-8397-4364-8acc-2823e386b96a</t>
  </si>
  <si>
    <t>9568b598-0aa8-4620-8296-c51e55fc849a</t>
  </si>
  <si>
    <t>092ae4bd-dd12-4e7f-af48-80f5264aabae</t>
  </si>
  <si>
    <t>2587c9ad-10e3-4498-beb8-6e916d964b64</t>
  </si>
  <si>
    <t>c6a2fb59-851d-4496-9f53-7d0383e88056</t>
  </si>
  <si>
    <t>ff26629f-2880-4740-9bbf-9914eb7a816c</t>
  </si>
  <si>
    <t>1915924a-57cd-47ac-b51f-d122640cfd7a</t>
  </si>
  <si>
    <t>3e1f2455-aae4-4790-9c68-174ed6c4784e</t>
  </si>
  <si>
    <t>COGS - 180681OH</t>
  </si>
  <si>
    <t>COGS - 180682OH</t>
  </si>
  <si>
    <t>024ab450-b360-484f-8338-bb7153b0a815</t>
  </si>
  <si>
    <t>108af5b4-8494-406f-b5b4-61ee640c0991</t>
  </si>
  <si>
    <t>18df1269-fae6-498a-9fcb-7730b8be95ea</t>
  </si>
  <si>
    <t>3002d01d-27dd-45c0-9d33-ced95d885f1d</t>
  </si>
  <si>
    <t>88b74175-d6dd-43b7-989e-fdd7c93ec001</t>
  </si>
  <si>
    <t>8c5f92d7-a93f-44dc-917f-b2a3e4199a99</t>
  </si>
  <si>
    <t>94ea955b-8fad-465a-b930-98053f07e6b3</t>
  </si>
  <si>
    <t>c08a6021-d15b-41d5-87c5-a072bb28bb7b</t>
  </si>
  <si>
    <t>Charge Card Transaction - Ramp: Jaquelene Dizon - Shipping charges for Ohio delivery via Fedex.</t>
  </si>
  <si>
    <t>d25b9463-40ff-40f6-ae74-41feb1f0f22e</t>
  </si>
  <si>
    <t>e7bd8d88-9ec8-479e-b3bb-5048e75fb008</t>
  </si>
  <si>
    <t>000006cd-1d27-4617-8cc0-099f73e069a3</t>
  </si>
  <si>
    <t>COGS - 180745</t>
  </si>
  <si>
    <t>dc63111f-a973-44e2-bbaf-686e788e5872</t>
  </si>
  <si>
    <t>COGS - 180786OH</t>
  </si>
  <si>
    <t>15848e5f-5ef0-4469-a599-e46dd0569b57</t>
  </si>
  <si>
    <t>479c65a7-0786-4d7f-b726-47dedefc2fcd</t>
  </si>
  <si>
    <t>541ab5ff-9306-4ec3-8582-df2e60e266bc</t>
  </si>
  <si>
    <t>6f9b3ab2-3b4c-4a6c-9f4f-04cd14ceb8e6</t>
  </si>
  <si>
    <t>b0bd665d-aa71-431c-adf0-34c09ee44018</t>
  </si>
  <si>
    <t>Charge Card Transaction - Ramp: Jay Harvey - Shipping costs for event materials and supplies.</t>
  </si>
  <si>
    <t>b4c5cdd7-f587-4532-bcec-dff42979ce27</t>
  </si>
  <si>
    <t>f22a7e72-ab76-4efa-a295-5f8508d03358</t>
  </si>
  <si>
    <t>f63c3035-7779-404b-8a42-9eff22269ce8</t>
  </si>
  <si>
    <t>11278817-484f-4688-8633-8fcdf41d4324</t>
  </si>
  <si>
    <t>COGS - 180811OH</t>
  </si>
  <si>
    <t>COGS - 180830OH</t>
  </si>
  <si>
    <t>06e6054a-1a58-485e-909c-bdae47a2061c</t>
  </si>
  <si>
    <t>094ebb81-d1d2-40da-bdd8-079c9d91f6e8</t>
  </si>
  <si>
    <t>09a3ccac-d791-4503-b74e-230fd55411e6</t>
  </si>
  <si>
    <t>2013fbc7-13f0-4a48-9dd1-debf1c62e637</t>
  </si>
  <si>
    <t>c1c835a4-4334-48f6-97ee-838f15934713</t>
  </si>
  <si>
    <t>c43db3aa-a646-44b4-9ff9-7eb3a6a7f683</t>
  </si>
  <si>
    <t>COGS - 180858OH</t>
  </si>
  <si>
    <t>7b266e63-3c52-42ef-92e4-b3a40977e3c2</t>
  </si>
  <si>
    <t>09ac837d-5931-4188-bee2-4c44656fcd69</t>
  </si>
  <si>
    <t>383874f9-641c-4dd9-ba97-e74b642c71f6</t>
  </si>
  <si>
    <t>COGS - 181154OH</t>
  </si>
  <si>
    <t>f4aaca0e-a8d9-48b2-9aac-357a0675d6a2</t>
  </si>
  <si>
    <t>f9e55785-3dd1-4572-a43e-02af598decc7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</si>
</sst>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 numFmtId="165" formatCode="_(* #,##0_);_(* \(#,##0\);_(* &quot;-&quot;??_);_(@_)"/>
  </numFmts>
  <fonts count="28">
    <font>
      <sz val="10"/>
      <name val="Arial"/>
      <family val="2"/>
    </font>
    <font>
      <sz val="11"/>
      <color theme="1"/>
      <name val="Calibri"/>
      <family val="2"/>
      <scheme val="minor"/>
    </font>
    <font>
      <sz val="10"/>
      <name val="Arial"/>
      <family val="2"/>
    </font>
    <font>
      <b/>
      <sz val="12"/>
      <color theme="0"/>
      <name val="Helvetica"/>
      <family val="2"/>
    </font>
    <font>
      <sz val="8"/>
      <color theme="0"/>
      <name val="Helvetica"/>
      <family val="2"/>
    </font>
    <font>
      <sz val="10"/>
      <color theme="0"/>
      <name val="Arial"/>
      <family val="2"/>
    </font>
    <font>
      <sz val="6"/>
      <color theme="0"/>
      <name val="Helvetica"/>
      <family val="2"/>
    </font>
    <font>
      <b/>
      <sz val="8"/>
      <color theme="0"/>
      <name val="Helvetica"/>
      <family val="2"/>
    </font>
    <font>
      <sz val="10"/>
      <color theme="0"/>
      <name val="Helvetica"/>
      <family val="2"/>
    </font>
    <font>
      <sz val="8"/>
      <name val="Arial"/>
      <family val="2"/>
    </font>
    <font>
      <sz val="8"/>
      <name val="Helvetica"/>
    </font>
    <font>
      <b/>
      <sz val="8"/>
      <name val="Helvetica"/>
    </font>
    <font>
      <b/>
      <sz val="8"/>
      <color rgb="FFFF0000"/>
      <name val="Helvetica"/>
    </font>
    <font>
      <sz val="12"/>
      <color theme="1"/>
      <name val="Calibri"/>
      <family val="2"/>
      <scheme val="minor"/>
    </font>
    <font>
      <sz val="11"/>
      <name val="Aptos Narrow"/>
      <family val="2"/>
    </font>
    <font>
      <sz val="10"/>
      <name val="Calibri"/>
      <family val="2"/>
      <scheme val="minor"/>
    </font>
    <font>
      <b/>
      <sz val="10"/>
      <color theme="1"/>
      <name val="Calibri"/>
      <family val="2"/>
      <scheme val="minor"/>
    </font>
    <font>
      <b/>
      <sz val="10"/>
      <color rgb="FFFF0000"/>
      <name val="Calibri"/>
      <family val="2"/>
      <scheme val="minor"/>
    </font>
    <font>
      <sz val="10"/>
      <color theme="1"/>
      <name val="Calibri"/>
      <family val="2"/>
      <scheme val="minor"/>
    </font>
    <font>
      <b/>
      <sz val="10"/>
      <color theme="0"/>
      <name val="Calibri"/>
      <family val="2"/>
      <scheme val="minor"/>
    </font>
    <font>
      <b/>
      <i/>
      <sz val="10"/>
      <color theme="1"/>
      <name val="Calibri"/>
      <family val="2"/>
      <scheme val="minor"/>
    </font>
    <font>
      <i/>
      <sz val="10"/>
      <color theme="1"/>
      <name val="Calibri"/>
      <family val="2"/>
      <scheme val="minor"/>
    </font>
    <font>
      <b/>
      <sz val="10"/>
      <name val="Calibri"/>
      <family val="2"/>
      <scheme val="minor"/>
    </font>
    <font>
      <b/>
      <u/>
      <sz val="8"/>
      <color rgb="FFFF0000"/>
      <name val="Helvetica"/>
    </font>
    <font>
      <sz val="10"/>
      <color rgb="FFFF0000"/>
      <name val="Arial"/>
      <family val="2"/>
    </font>
    <font>
      <sz val="8"/>
      <color rgb="FFFF0000"/>
      <name val="Arial"/>
      <family val="2"/>
    </font>
    <font>
      <sz val="8"/>
      <color rgb="FFFF0000"/>
      <name val="Helvetica"/>
    </font>
    <font>
      <sz val="10"/>
      <color theme="1"/>
      <name val="Arial"/>
      <family val="2"/>
    </font>
  </fonts>
  <fills count="22">
    <fill>
      <patternFill patternType="none"/>
    </fill>
    <fill>
      <patternFill patternType="gray125"/>
    </fill>
    <fill>
      <patternFill patternType="solid">
        <fgColor rgb="FFFFFFFF"/>
        <bgColor indexed="6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FB3B3B"/>
        <bgColor theme="4" tint="0.79998168889431442"/>
      </patternFill>
    </fill>
    <fill>
      <patternFill patternType="solid">
        <fgColor theme="9" tint="0.39997558519241921"/>
        <bgColor indexed="64"/>
      </patternFill>
    </fill>
    <fill>
      <patternFill patternType="solid">
        <fgColor theme="4"/>
        <bgColor theme="4"/>
      </patternFill>
    </fill>
    <fill>
      <patternFill patternType="solid">
        <fgColor theme="4" tint="0.59999389629810485"/>
        <bgColor theme="4" tint="0.79998168889431442"/>
      </patternFill>
    </fill>
    <fill>
      <patternFill patternType="solid">
        <fgColor theme="4" tint="0.59999389629810485"/>
        <bgColor indexed="64"/>
      </patternFill>
    </fill>
    <fill>
      <patternFill patternType="solid">
        <fgColor rgb="FFFFFFA3"/>
        <bgColor indexed="64"/>
      </patternFill>
    </fill>
    <fill>
      <patternFill patternType="solid">
        <fgColor rgb="FFFFFF99"/>
        <bgColor indexed="64"/>
      </patternFill>
    </fill>
    <fill>
      <patternFill patternType="solid">
        <fgColor rgb="FFFB3B3B"/>
        <bgColor indexed="64"/>
      </patternFill>
    </fill>
    <fill>
      <patternFill patternType="solid">
        <fgColor theme="5" tint="0.59999389629810485"/>
        <bgColor indexed="64"/>
      </patternFill>
    </fill>
    <fill>
      <patternFill patternType="solid">
        <fgColor theme="5" tint="0.59999389629810485"/>
        <bgColor theme="4" tint="0.79998168889431442"/>
      </patternFill>
    </fill>
    <fill>
      <patternFill patternType="solid">
        <fgColor theme="4" tint="0.79998168889431442"/>
        <bgColor indexed="64"/>
      </patternFill>
    </fill>
    <fill>
      <patternFill patternType="solid">
        <fgColor rgb="FF92D050"/>
        <bgColor indexed="64"/>
      </patternFill>
    </fill>
    <fill>
      <patternFill patternType="solid">
        <fgColor theme="0"/>
        <bgColor indexed="64"/>
      </patternFill>
    </fill>
    <fill>
      <patternFill patternType="solid">
        <fgColor rgb="FFFFFF00"/>
        <bgColor indexed="64"/>
      </patternFill>
    </fill>
  </fills>
  <borders count="14">
    <border>
      <left/>
      <right/>
      <top/>
      <bottom/>
      <diagonal/>
    </border>
    <border>
      <left/>
      <right/>
      <top/>
      <bottom style="thin">
        <color auto="1"/>
      </bottom>
      <diagonal/>
    </border>
    <border>
      <left/>
      <right/>
      <top style="thin">
        <color auto="1"/>
      </top>
      <bottom/>
      <diagonal/>
    </border>
    <border>
      <left/>
      <right/>
      <top style="thin">
        <color auto="1"/>
      </top>
      <bottom style="thin">
        <color auto="1"/>
      </bottom>
      <diagonal/>
    </border>
    <border>
      <left/>
      <right/>
      <top style="thin">
        <color auto="1"/>
      </top>
      <bottom style="double">
        <color auto="1"/>
      </bottom>
      <diagonal/>
    </border>
    <border>
      <left/>
      <right/>
      <top style="thin">
        <color theme="4" tint="0.39997558519241921"/>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theme="4" tint="0.39997558519241921"/>
      </left>
      <right/>
      <top style="thin">
        <color theme="4" tint="0.39997558519241921"/>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theme="4"/>
      </left>
      <right style="thin">
        <color theme="4"/>
      </right>
      <top style="thin">
        <color theme="4"/>
      </top>
      <bottom style="thin">
        <color theme="4"/>
      </bottom>
      <diagonal/>
    </border>
  </borders>
  <cellStyleXfs count="17">
    <xf numFmtId="0" fontId="0" fillId="0" borderId="0"/>
    <xf numFmtId="9" fontId="2" fillId="0" borderId="0" applyFont="0" applyFill="0" applyBorder="0" applyAlignment="0" applyProtection="0"/>
    <xf numFmtId="44" fontId="2" fillId="0" borderId="0" applyFont="0" applyFill="0" applyBorder="0" applyAlignment="0" applyProtection="0"/>
    <xf numFmtId="42" fontId="2" fillId="0" borderId="0" applyFont="0" applyFill="0" applyBorder="0" applyAlignment="0" applyProtection="0"/>
    <xf numFmtId="43" fontId="2" fillId="0" borderId="0" applyFont="0" applyFill="0" applyBorder="0" applyAlignment="0" applyProtection="0"/>
    <xf numFmtId="41" fontId="2" fillId="0" borderId="0" applyFont="0" applyFill="0" applyBorder="0" applyAlignment="0" applyProtection="0"/>
    <xf numFmtId="0" fontId="1" fillId="0" borderId="0"/>
    <xf numFmtId="43" fontId="1" fillId="0" borderId="0" applyFont="0" applyFill="0" applyBorder="0" applyAlignment="0" applyProtection="0"/>
    <xf numFmtId="0" fontId="13" fillId="0" borderId="0"/>
    <xf numFmtId="43" fontId="13"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14" fillId="0" borderId="0"/>
    <xf numFmtId="0" fontId="1" fillId="0" borderId="0"/>
    <xf numFmtId="43" fontId="14" fillId="0" borderId="0" applyFont="0" applyFill="0" applyBorder="0" applyAlignment="0" applyProtection="0"/>
    <xf numFmtId="9" fontId="14" fillId="0" borderId="0" applyFont="0" applyFill="0" applyBorder="0" applyAlignment="0" applyProtection="0"/>
    <xf numFmtId="43" fontId="14" fillId="0" borderId="0" applyFont="0" applyFill="0" applyBorder="0" applyAlignment="0" applyProtection="0"/>
  </cellStyleXfs>
  <cellXfs count="206">
    <xf numFmtId="0" fontId="0" fillId="0" borderId="0" xfId="0"/>
    <xf numFmtId="0" fontId="0" fillId="2" borderId="0" xfId="0" applyFill="1"/>
    <xf numFmtId="0" fontId="3" fillId="2" borderId="0" xfId="0" applyFont="1" applyFill="1" applyAlignment="1">
      <alignment horizontal="left"/>
    </xf>
    <xf numFmtId="0" fontId="4" fillId="2" borderId="0" xfId="0" applyFont="1" applyFill="1" applyAlignment="1">
      <alignment horizontal="left"/>
    </xf>
    <xf numFmtId="0" fontId="5" fillId="2" borderId="0" xfId="0" applyFont="1" applyFill="1" applyAlignment="1">
      <alignment horizontal="left"/>
    </xf>
    <xf numFmtId="0" fontId="6" fillId="2" borderId="0" xfId="0" applyFont="1" applyFill="1" applyAlignment="1">
      <alignment horizontal="left"/>
    </xf>
    <xf numFmtId="0" fontId="7" fillId="2" borderId="0" xfId="0" applyFont="1" applyFill="1" applyAlignment="1">
      <alignment horizontal="left"/>
    </xf>
    <xf numFmtId="0" fontId="8" fillId="2" borderId="0" xfId="0" applyFont="1" applyFill="1" applyAlignment="1">
      <alignment horizontal="left"/>
    </xf>
    <xf numFmtId="0" fontId="5" fillId="2" borderId="0" xfId="0" applyFont="1" applyFill="1"/>
    <xf numFmtId="0" fontId="9" fillId="2" borderId="0" xfId="0" applyFont="1" applyFill="1"/>
    <xf numFmtId="165" fontId="9" fillId="2" borderId="0" xfId="4" applyNumberFormat="1" applyFont="1" applyFill="1"/>
    <xf numFmtId="0" fontId="10" fillId="2" borderId="0" xfId="0" applyFont="1" applyFill="1"/>
    <xf numFmtId="0" fontId="10" fillId="2" borderId="0" xfId="0" applyFont="1" applyFill="1" applyAlignment="1">
      <alignment horizontal="right"/>
    </xf>
    <xf numFmtId="0" fontId="10" fillId="2" borderId="1" xfId="0" applyFont="1" applyFill="1" applyBorder="1" applyAlignment="1">
      <alignment horizontal="right"/>
    </xf>
    <xf numFmtId="165" fontId="10" fillId="2" borderId="0" xfId="4" applyNumberFormat="1" applyFont="1" applyFill="1"/>
    <xf numFmtId="0" fontId="10" fillId="0" borderId="0" xfId="0" applyFont="1" applyAlignment="1">
      <alignment wrapText="1"/>
    </xf>
    <xf numFmtId="0" fontId="10" fillId="2" borderId="0" xfId="0" applyFont="1" applyFill="1" applyAlignment="1">
      <alignment wrapText="1"/>
    </xf>
    <xf numFmtId="0" fontId="10" fillId="2" borderId="0" xfId="0" applyFont="1" applyFill="1" applyAlignment="1">
      <alignment horizontal="left"/>
    </xf>
    <xf numFmtId="0" fontId="11" fillId="2" borderId="0" xfId="0" applyFont="1" applyFill="1" applyAlignment="1">
      <alignment horizontal="left"/>
    </xf>
    <xf numFmtId="0" fontId="10" fillId="2" borderId="2" xfId="0" applyFont="1" applyFill="1" applyBorder="1" applyAlignment="1">
      <alignment horizontal="right"/>
    </xf>
    <xf numFmtId="164" fontId="10" fillId="2" borderId="0" xfId="0" applyNumberFormat="1" applyFont="1" applyFill="1" applyAlignment="1">
      <alignment horizontal="right"/>
    </xf>
    <xf numFmtId="164" fontId="10" fillId="2" borderId="2" xfId="0" applyNumberFormat="1" applyFont="1" applyFill="1" applyBorder="1" applyAlignment="1">
      <alignment horizontal="right"/>
    </xf>
    <xf numFmtId="164" fontId="10" fillId="2" borderId="3" xfId="0" applyNumberFormat="1" applyFont="1" applyFill="1" applyBorder="1" applyAlignment="1">
      <alignment horizontal="right"/>
    </xf>
    <xf numFmtId="0" fontId="10" fillId="2" borderId="2" xfId="0" applyFont="1" applyFill="1" applyBorder="1" applyAlignment="1">
      <alignment horizontal="left"/>
    </xf>
    <xf numFmtId="164" fontId="10" fillId="7" borderId="0" xfId="0" applyNumberFormat="1" applyFont="1" applyFill="1" applyAlignment="1">
      <alignment horizontal="right"/>
    </xf>
    <xf numFmtId="0" fontId="10" fillId="7" borderId="0" xfId="0" applyFont="1" applyFill="1" applyAlignment="1">
      <alignment wrapText="1"/>
    </xf>
    <xf numFmtId="0" fontId="11" fillId="2" borderId="0" xfId="0" applyFont="1" applyFill="1"/>
    <xf numFmtId="0" fontId="11" fillId="2" borderId="1" xfId="0" applyFont="1" applyFill="1" applyBorder="1" applyAlignment="1">
      <alignment horizontal="left"/>
    </xf>
    <xf numFmtId="0" fontId="11" fillId="2" borderId="2" xfId="0" applyFont="1" applyFill="1" applyBorder="1" applyAlignment="1">
      <alignment horizontal="right"/>
    </xf>
    <xf numFmtId="164" fontId="11" fillId="7" borderId="0" xfId="0" applyNumberFormat="1" applyFont="1" applyFill="1" applyAlignment="1">
      <alignment horizontal="right"/>
    </xf>
    <xf numFmtId="164" fontId="11" fillId="2" borderId="0" xfId="0" applyNumberFormat="1" applyFont="1" applyFill="1" applyAlignment="1">
      <alignment horizontal="right"/>
    </xf>
    <xf numFmtId="164" fontId="11" fillId="2" borderId="2" xfId="0" applyNumberFormat="1" applyFont="1" applyFill="1" applyBorder="1" applyAlignment="1">
      <alignment horizontal="right"/>
    </xf>
    <xf numFmtId="164" fontId="11" fillId="2" borderId="3" xfId="0" applyNumberFormat="1" applyFont="1" applyFill="1" applyBorder="1" applyAlignment="1">
      <alignment horizontal="right"/>
    </xf>
    <xf numFmtId="0" fontId="11" fillId="2" borderId="2" xfId="0" applyFont="1" applyFill="1" applyBorder="1" applyAlignment="1">
      <alignment horizontal="left"/>
    </xf>
    <xf numFmtId="164" fontId="10" fillId="0" borderId="0" xfId="0" applyNumberFormat="1" applyFont="1" applyAlignment="1">
      <alignment horizontal="right"/>
    </xf>
    <xf numFmtId="164" fontId="11" fillId="0" borderId="0" xfId="0" applyNumberFormat="1" applyFont="1" applyAlignment="1">
      <alignment horizontal="right"/>
    </xf>
    <xf numFmtId="0" fontId="8" fillId="7" borderId="0" xfId="0" applyFont="1" applyFill="1" applyAlignment="1">
      <alignment horizontal="left"/>
    </xf>
    <xf numFmtId="43" fontId="15" fillId="0" borderId="0" xfId="9" applyFont="1"/>
    <xf numFmtId="43" fontId="15" fillId="12" borderId="13" xfId="10" applyFont="1" applyFill="1" applyBorder="1"/>
    <xf numFmtId="10" fontId="15" fillId="12" borderId="13" xfId="11" applyNumberFormat="1" applyFont="1" applyFill="1" applyBorder="1"/>
    <xf numFmtId="43" fontId="15" fillId="14" borderId="13" xfId="10" applyFont="1" applyFill="1" applyBorder="1"/>
    <xf numFmtId="43" fontId="15" fillId="13" borderId="13" xfId="10" applyFont="1" applyFill="1" applyBorder="1"/>
    <xf numFmtId="9" fontId="15" fillId="13" borderId="13" xfId="11" applyFont="1" applyFill="1" applyBorder="1"/>
    <xf numFmtId="43" fontId="15" fillId="15" borderId="13" xfId="10" applyFont="1" applyFill="1" applyBorder="1"/>
    <xf numFmtId="10" fontId="15" fillId="15" borderId="13" xfId="11" applyNumberFormat="1" applyFont="1" applyFill="1" applyBorder="1"/>
    <xf numFmtId="43" fontId="15" fillId="6" borderId="13" xfId="10" applyFont="1" applyFill="1" applyBorder="1"/>
    <xf numFmtId="9" fontId="15" fillId="6" borderId="13" xfId="11" applyFont="1" applyFill="1" applyBorder="1"/>
    <xf numFmtId="9" fontId="15" fillId="14" borderId="13" xfId="11" applyFont="1" applyFill="1" applyBorder="1"/>
    <xf numFmtId="43" fontId="15" fillId="13" borderId="10" xfId="10" applyFont="1" applyFill="1" applyBorder="1"/>
    <xf numFmtId="9" fontId="15" fillId="13" borderId="10" xfId="11" applyFont="1" applyFill="1" applyBorder="1"/>
    <xf numFmtId="43" fontId="15" fillId="6" borderId="0" xfId="10" applyFont="1" applyFill="1" applyBorder="1"/>
    <xf numFmtId="9" fontId="15" fillId="6" borderId="0" xfId="11" applyFont="1" applyFill="1" applyBorder="1"/>
    <xf numFmtId="43" fontId="15" fillId="16" borderId="13" xfId="10" applyFont="1" applyFill="1" applyBorder="1"/>
    <xf numFmtId="9" fontId="15" fillId="16" borderId="13" xfId="11" applyFont="1" applyFill="1" applyBorder="1"/>
    <xf numFmtId="43" fontId="15" fillId="18" borderId="13" xfId="10" applyFont="1" applyFill="1" applyBorder="1"/>
    <xf numFmtId="10" fontId="15" fillId="18" borderId="13" xfId="11" applyNumberFormat="1" applyFont="1" applyFill="1" applyBorder="1"/>
    <xf numFmtId="43" fontId="15" fillId="18" borderId="10" xfId="10" applyFont="1" applyFill="1" applyBorder="1"/>
    <xf numFmtId="43" fontId="15" fillId="18" borderId="0" xfId="10" applyFont="1" applyFill="1" applyBorder="1"/>
    <xf numFmtId="43" fontId="15" fillId="0" borderId="0" xfId="7" applyFont="1"/>
    <xf numFmtId="0" fontId="15" fillId="0" borderId="0" xfId="0" pivotButton="1" applyFont="1"/>
    <xf numFmtId="0" fontId="15" fillId="0" borderId="0" xfId="0" applyFont="1"/>
    <xf numFmtId="0" fontId="15" fillId="0" borderId="0" xfId="0" applyFont="1" applyAlignment="1">
      <alignment horizontal="left"/>
    </xf>
    <xf numFmtId="43" fontId="15" fillId="0" borderId="0" xfId="0" applyNumberFormat="1" applyFont="1"/>
    <xf numFmtId="43" fontId="15" fillId="0" borderId="0" xfId="14" applyFont="1"/>
    <xf numFmtId="9" fontId="15" fillId="0" borderId="0" xfId="15" applyFont="1"/>
    <xf numFmtId="43" fontId="15" fillId="4" borderId="0" xfId="14" applyFont="1" applyFill="1"/>
    <xf numFmtId="43" fontId="15" fillId="5" borderId="0" xfId="14" applyFont="1" applyFill="1"/>
    <xf numFmtId="43" fontId="17" fillId="0" borderId="0" xfId="14" applyFont="1"/>
    <xf numFmtId="0" fontId="15" fillId="0" borderId="0" xfId="12" applyFont="1" applyAlignment="1">
      <alignment horizontal="right"/>
    </xf>
    <xf numFmtId="43" fontId="15" fillId="0" borderId="0" xfId="14" applyFont="1" applyFill="1"/>
    <xf numFmtId="9" fontId="15" fillId="0" borderId="0" xfId="15" applyFont="1" applyFill="1"/>
    <xf numFmtId="0" fontId="16" fillId="0" borderId="0" xfId="8" applyFont="1" applyAlignment="1">
      <alignment horizontal="left"/>
    </xf>
    <xf numFmtId="0" fontId="18" fillId="0" borderId="0" xfId="8" applyFont="1"/>
    <xf numFmtId="0" fontId="16" fillId="0" borderId="0" xfId="8" applyFont="1" applyAlignment="1">
      <alignment horizontal="center"/>
    </xf>
    <xf numFmtId="0" fontId="18" fillId="0" borderId="0" xfId="8" applyFont="1" applyAlignment="1">
      <alignment horizontal="center"/>
    </xf>
    <xf numFmtId="40" fontId="18" fillId="0" borderId="0" xfId="8" applyNumberFormat="1" applyFont="1" applyAlignment="1">
      <alignment horizontal="left" wrapText="1"/>
    </xf>
    <xf numFmtId="0" fontId="18" fillId="0" borderId="0" xfId="8" applyFont="1" applyAlignment="1">
      <alignment wrapText="1"/>
    </xf>
    <xf numFmtId="43" fontId="16" fillId="0" borderId="8" xfId="9" applyFont="1" applyBorder="1" applyAlignment="1">
      <alignment horizontal="right"/>
    </xf>
    <xf numFmtId="43" fontId="16" fillId="0" borderId="9" xfId="9" applyFont="1" applyBorder="1" applyAlignment="1">
      <alignment horizontal="center"/>
    </xf>
    <xf numFmtId="43" fontId="18" fillId="0" borderId="0" xfId="8" applyNumberFormat="1" applyFont="1"/>
    <xf numFmtId="40" fontId="18" fillId="0" borderId="0" xfId="8" applyNumberFormat="1" applyFont="1" applyAlignment="1">
      <alignment horizontal="left"/>
    </xf>
    <xf numFmtId="0" fontId="18" fillId="0" borderId="0" xfId="8" applyFont="1" applyAlignment="1">
      <alignment horizontal="left" wrapText="1"/>
    </xf>
    <xf numFmtId="43" fontId="18" fillId="0" borderId="0" xfId="10" applyFont="1"/>
    <xf numFmtId="43" fontId="18" fillId="0" borderId="0" xfId="10" applyFont="1" applyAlignment="1">
      <alignment wrapText="1"/>
    </xf>
    <xf numFmtId="0" fontId="18" fillId="8" borderId="5" xfId="8" applyFont="1" applyFill="1" applyBorder="1"/>
    <xf numFmtId="43" fontId="16" fillId="0" borderId="8" xfId="9" applyFont="1" applyBorder="1" applyAlignment="1">
      <alignment horizontal="right" wrapText="1"/>
    </xf>
    <xf numFmtId="43" fontId="18" fillId="0" borderId="0" xfId="8" applyNumberFormat="1" applyFont="1" applyAlignment="1">
      <alignment wrapText="1"/>
    </xf>
    <xf numFmtId="0" fontId="18" fillId="9" borderId="10" xfId="8" applyFont="1" applyFill="1" applyBorder="1"/>
    <xf numFmtId="43" fontId="16" fillId="0" borderId="11" xfId="9" applyFont="1" applyBorder="1" applyAlignment="1">
      <alignment horizontal="right"/>
    </xf>
    <xf numFmtId="43" fontId="16" fillId="0" borderId="12" xfId="9" applyFont="1" applyBorder="1" applyAlignment="1">
      <alignment horizontal="center"/>
    </xf>
    <xf numFmtId="0" fontId="18" fillId="0" borderId="0" xfId="8" applyFont="1" applyAlignment="1">
      <alignment horizontal="left"/>
    </xf>
    <xf numFmtId="14" fontId="19" fillId="10" borderId="5" xfId="8" applyNumberFormat="1" applyFont="1" applyFill="1" applyBorder="1" applyAlignment="1">
      <alignment wrapText="1"/>
    </xf>
    <xf numFmtId="0" fontId="19" fillId="10" borderId="5" xfId="8" applyFont="1" applyFill="1" applyBorder="1"/>
    <xf numFmtId="0" fontId="19" fillId="10" borderId="5" xfId="8" applyFont="1" applyFill="1" applyBorder="1" applyAlignment="1">
      <alignment horizontal="left" wrapText="1"/>
    </xf>
    <xf numFmtId="43" fontId="19" fillId="10" borderId="5" xfId="10" applyFont="1" applyFill="1" applyBorder="1" applyAlignment="1">
      <alignment horizontal="center" wrapText="1"/>
    </xf>
    <xf numFmtId="43" fontId="19" fillId="10" borderId="0" xfId="10" applyFont="1" applyFill="1" applyAlignment="1">
      <alignment horizontal="center" wrapText="1"/>
    </xf>
    <xf numFmtId="43" fontId="19" fillId="10" borderId="0" xfId="9" applyFont="1" applyFill="1" applyAlignment="1">
      <alignment horizontal="center" wrapText="1"/>
    </xf>
    <xf numFmtId="14" fontId="18" fillId="11" borderId="10" xfId="8" applyNumberFormat="1" applyFont="1" applyFill="1" applyBorder="1"/>
    <xf numFmtId="14" fontId="18" fillId="11" borderId="5" xfId="8" applyNumberFormat="1" applyFont="1" applyFill="1" applyBorder="1"/>
    <xf numFmtId="0" fontId="18" fillId="12" borderId="5" xfId="8" applyFont="1" applyFill="1" applyBorder="1"/>
    <xf numFmtId="0" fontId="18" fillId="12" borderId="5" xfId="8" applyFont="1" applyFill="1" applyBorder="1" applyAlignment="1">
      <alignment horizontal="left"/>
    </xf>
    <xf numFmtId="14" fontId="18" fillId="12" borderId="10" xfId="8" applyNumberFormat="1" applyFont="1" applyFill="1" applyBorder="1"/>
    <xf numFmtId="14" fontId="18" fillId="12" borderId="5" xfId="8" applyNumberFormat="1" applyFont="1" applyFill="1" applyBorder="1"/>
    <xf numFmtId="0" fontId="18" fillId="11" borderId="5" xfId="8" applyFont="1" applyFill="1" applyBorder="1"/>
    <xf numFmtId="0" fontId="18" fillId="11" borderId="5" xfId="8" applyFont="1" applyFill="1" applyBorder="1" applyAlignment="1">
      <alignment horizontal="left"/>
    </xf>
    <xf numFmtId="14" fontId="18" fillId="0" borderId="10" xfId="8" applyNumberFormat="1" applyFont="1" applyBorder="1"/>
    <xf numFmtId="14" fontId="18" fillId="0" borderId="5" xfId="8" applyNumberFormat="1" applyFont="1" applyBorder="1"/>
    <xf numFmtId="0" fontId="18" fillId="0" borderId="5" xfId="8" applyFont="1" applyBorder="1"/>
    <xf numFmtId="0" fontId="16" fillId="0" borderId="5" xfId="8" applyFont="1" applyBorder="1"/>
    <xf numFmtId="0" fontId="16" fillId="0" borderId="5" xfId="8" applyFont="1" applyBorder="1" applyAlignment="1">
      <alignment horizontal="left"/>
    </xf>
    <xf numFmtId="43" fontId="16" fillId="0" borderId="13" xfId="10" applyFont="1" applyBorder="1"/>
    <xf numFmtId="10" fontId="16" fillId="0" borderId="13" xfId="11" applyNumberFormat="1" applyFont="1" applyBorder="1"/>
    <xf numFmtId="14" fontId="18" fillId="13" borderId="10" xfId="8" applyNumberFormat="1" applyFont="1" applyFill="1" applyBorder="1"/>
    <xf numFmtId="14" fontId="18" fillId="13" borderId="5" xfId="8" applyNumberFormat="1" applyFont="1" applyFill="1" applyBorder="1"/>
    <xf numFmtId="0" fontId="18" fillId="13" borderId="5" xfId="8" applyFont="1" applyFill="1" applyBorder="1"/>
    <xf numFmtId="0" fontId="18" fillId="13" borderId="5" xfId="8" applyFont="1" applyFill="1" applyBorder="1" applyAlignment="1">
      <alignment horizontal="left"/>
    </xf>
    <xf numFmtId="0" fontId="18" fillId="14" borderId="10" xfId="8" applyFont="1" applyFill="1" applyBorder="1"/>
    <xf numFmtId="14" fontId="18" fillId="14" borderId="5" xfId="8" applyNumberFormat="1" applyFont="1" applyFill="1" applyBorder="1"/>
    <xf numFmtId="0" fontId="18" fillId="14" borderId="5" xfId="8" applyFont="1" applyFill="1" applyBorder="1"/>
    <xf numFmtId="0" fontId="18" fillId="14" borderId="13" xfId="8" applyFont="1" applyFill="1" applyBorder="1"/>
    <xf numFmtId="43" fontId="18" fillId="14" borderId="13" xfId="8" applyNumberFormat="1" applyFont="1" applyFill="1" applyBorder="1"/>
    <xf numFmtId="9" fontId="18" fillId="14" borderId="13" xfId="11" applyFont="1" applyFill="1" applyBorder="1" applyAlignment="1">
      <alignment wrapText="1"/>
    </xf>
    <xf numFmtId="14" fontId="18" fillId="15" borderId="10" xfId="8" applyNumberFormat="1" applyFont="1" applyFill="1" applyBorder="1"/>
    <xf numFmtId="14" fontId="18" fillId="15" borderId="5" xfId="8" applyNumberFormat="1" applyFont="1" applyFill="1" applyBorder="1"/>
    <xf numFmtId="0" fontId="18" fillId="15" borderId="5" xfId="8" applyFont="1" applyFill="1" applyBorder="1"/>
    <xf numFmtId="0" fontId="18" fillId="15" borderId="5" xfId="8" applyFont="1" applyFill="1" applyBorder="1" applyAlignment="1">
      <alignment horizontal="left"/>
    </xf>
    <xf numFmtId="14" fontId="18" fillId="6" borderId="10" xfId="8" applyNumberFormat="1" applyFont="1" applyFill="1" applyBorder="1"/>
    <xf numFmtId="14" fontId="18" fillId="6" borderId="5" xfId="8" applyNumberFormat="1" applyFont="1" applyFill="1" applyBorder="1"/>
    <xf numFmtId="0" fontId="18" fillId="6" borderId="5" xfId="8" applyFont="1" applyFill="1" applyBorder="1"/>
    <xf numFmtId="0" fontId="18" fillId="13" borderId="10" xfId="8" applyFont="1" applyFill="1" applyBorder="1"/>
    <xf numFmtId="0" fontId="18" fillId="13" borderId="10" xfId="8" applyFont="1" applyFill="1" applyBorder="1" applyAlignment="1">
      <alignment horizontal="left"/>
    </xf>
    <xf numFmtId="14" fontId="18" fillId="16" borderId="10" xfId="8" applyNumberFormat="1" applyFont="1" applyFill="1" applyBorder="1"/>
    <xf numFmtId="14" fontId="18" fillId="16" borderId="5" xfId="8" applyNumberFormat="1" applyFont="1" applyFill="1" applyBorder="1"/>
    <xf numFmtId="0" fontId="18" fillId="16" borderId="5" xfId="8" applyFont="1" applyFill="1" applyBorder="1"/>
    <xf numFmtId="0" fontId="18" fillId="16" borderId="5" xfId="8" applyFont="1" applyFill="1" applyBorder="1" applyAlignment="1">
      <alignment horizontal="left"/>
    </xf>
    <xf numFmtId="14" fontId="18" fillId="17" borderId="10" xfId="8" applyNumberFormat="1" applyFont="1" applyFill="1" applyBorder="1"/>
    <xf numFmtId="14" fontId="18" fillId="17" borderId="5" xfId="8" applyNumberFormat="1" applyFont="1" applyFill="1" applyBorder="1"/>
    <xf numFmtId="0" fontId="18" fillId="17" borderId="5" xfId="8" applyFont="1" applyFill="1" applyBorder="1"/>
    <xf numFmtId="0" fontId="18" fillId="17" borderId="5" xfId="8" applyFont="1" applyFill="1" applyBorder="1" applyAlignment="1">
      <alignment horizontal="left"/>
    </xf>
    <xf numFmtId="14" fontId="16" fillId="0" borderId="5" xfId="8" applyNumberFormat="1" applyFont="1" applyBorder="1"/>
    <xf numFmtId="43" fontId="16" fillId="0" borderId="13" xfId="10" applyFont="1" applyBorder="1" applyAlignment="1">
      <alignment horizontal="center"/>
    </xf>
    <xf numFmtId="14" fontId="18" fillId="18" borderId="10" xfId="8" applyNumberFormat="1" applyFont="1" applyFill="1" applyBorder="1"/>
    <xf numFmtId="14" fontId="18" fillId="18" borderId="5" xfId="8" applyNumberFormat="1" applyFont="1" applyFill="1" applyBorder="1"/>
    <xf numFmtId="0" fontId="18" fillId="3" borderId="5" xfId="8" applyFont="1" applyFill="1" applyBorder="1"/>
    <xf numFmtId="0" fontId="18" fillId="18" borderId="5" xfId="8" applyFont="1" applyFill="1" applyBorder="1"/>
    <xf numFmtId="0" fontId="18" fillId="18" borderId="5" xfId="8" applyFont="1" applyFill="1" applyBorder="1" applyAlignment="1">
      <alignment horizontal="left"/>
    </xf>
    <xf numFmtId="14" fontId="18" fillId="3" borderId="10" xfId="8" applyNumberFormat="1" applyFont="1" applyFill="1" applyBorder="1"/>
    <xf numFmtId="14" fontId="18" fillId="3" borderId="5" xfId="8" applyNumberFormat="1" applyFont="1" applyFill="1" applyBorder="1"/>
    <xf numFmtId="0" fontId="18" fillId="3" borderId="5" xfId="8" applyFont="1" applyFill="1" applyBorder="1" applyAlignment="1">
      <alignment horizontal="left"/>
    </xf>
    <xf numFmtId="0" fontId="18" fillId="3" borderId="10" xfId="8" applyFont="1" applyFill="1" applyBorder="1"/>
    <xf numFmtId="0" fontId="18" fillId="3" borderId="10" xfId="8" applyFont="1" applyFill="1" applyBorder="1" applyAlignment="1">
      <alignment horizontal="left"/>
    </xf>
    <xf numFmtId="0" fontId="18" fillId="18" borderId="10" xfId="8" applyFont="1" applyFill="1" applyBorder="1"/>
    <xf numFmtId="0" fontId="18" fillId="18" borderId="10" xfId="8" applyFont="1" applyFill="1" applyBorder="1" applyAlignment="1">
      <alignment horizontal="left"/>
    </xf>
    <xf numFmtId="43" fontId="16" fillId="0" borderId="0" xfId="10" applyFont="1" applyAlignment="1">
      <alignment horizontal="center"/>
    </xf>
    <xf numFmtId="43" fontId="16" fillId="0" borderId="0" xfId="10" applyFont="1"/>
    <xf numFmtId="0" fontId="16" fillId="0" borderId="0" xfId="8" applyFont="1"/>
    <xf numFmtId="43" fontId="16" fillId="0" borderId="0" xfId="9" applyFont="1" applyAlignment="1">
      <alignment horizontal="left"/>
    </xf>
    <xf numFmtId="0" fontId="16" fillId="19" borderId="10" xfId="8" applyFont="1" applyFill="1" applyBorder="1"/>
    <xf numFmtId="43" fontId="16" fillId="0" borderId="5" xfId="10" applyFont="1" applyBorder="1"/>
    <xf numFmtId="14" fontId="18" fillId="0" borderId="0" xfId="8" applyNumberFormat="1" applyFont="1"/>
    <xf numFmtId="0" fontId="18" fillId="13" borderId="0" xfId="8" applyFont="1" applyFill="1"/>
    <xf numFmtId="0" fontId="18" fillId="13" borderId="0" xfId="8" applyFont="1" applyFill="1" applyAlignment="1">
      <alignment horizontal="left"/>
    </xf>
    <xf numFmtId="0" fontId="20" fillId="0" borderId="0" xfId="8" applyFont="1" applyAlignment="1">
      <alignment horizontal="left"/>
    </xf>
    <xf numFmtId="43" fontId="21" fillId="0" borderId="0" xfId="9" applyFont="1" applyAlignment="1">
      <alignment horizontal="center"/>
    </xf>
    <xf numFmtId="43" fontId="21" fillId="0" borderId="0" xfId="8" applyNumberFormat="1" applyFont="1" applyAlignment="1">
      <alignment horizontal="center"/>
    </xf>
    <xf numFmtId="43" fontId="18" fillId="0" borderId="0" xfId="8" applyNumberFormat="1" applyFont="1" applyAlignment="1">
      <alignment horizontal="center"/>
    </xf>
    <xf numFmtId="0" fontId="18" fillId="0" borderId="10" xfId="8" applyFont="1" applyBorder="1"/>
    <xf numFmtId="0" fontId="18" fillId="0" borderId="0" xfId="6" applyFont="1"/>
    <xf numFmtId="14" fontId="18" fillId="0" borderId="0" xfId="6" applyNumberFormat="1" applyFont="1"/>
    <xf numFmtId="11" fontId="18" fillId="0" borderId="0" xfId="6" applyNumberFormat="1" applyFont="1"/>
    <xf numFmtId="43" fontId="18" fillId="0" borderId="0" xfId="6" applyNumberFormat="1" applyFont="1"/>
    <xf numFmtId="0" fontId="22" fillId="0" borderId="0" xfId="12" applyFont="1"/>
    <xf numFmtId="0" fontId="22" fillId="0" borderId="0" xfId="13" applyFont="1"/>
    <xf numFmtId="0" fontId="22" fillId="0" borderId="0" xfId="13" applyFont="1" applyAlignment="1">
      <alignment horizontal="center" wrapText="1"/>
    </xf>
    <xf numFmtId="43" fontId="22" fillId="0" borderId="0" xfId="14" applyFont="1" applyAlignment="1">
      <alignment horizontal="center" wrapText="1"/>
    </xf>
    <xf numFmtId="9" fontId="22" fillId="0" borderId="0" xfId="15" applyFont="1" applyAlignment="1">
      <alignment horizontal="center" wrapText="1"/>
    </xf>
    <xf numFmtId="43" fontId="22" fillId="0" borderId="0" xfId="16" applyFont="1" applyAlignment="1">
      <alignment horizontal="center" wrapText="1"/>
    </xf>
    <xf numFmtId="0" fontId="15" fillId="0" borderId="0" xfId="12" applyFont="1"/>
    <xf numFmtId="14" fontId="15" fillId="0" borderId="0" xfId="12" applyNumberFormat="1" applyFont="1"/>
    <xf numFmtId="0" fontId="15" fillId="4" borderId="0" xfId="12" applyFont="1" applyFill="1"/>
    <xf numFmtId="14" fontId="15" fillId="4" borderId="0" xfId="12" applyNumberFormat="1" applyFont="1" applyFill="1"/>
    <xf numFmtId="0" fontId="22" fillId="4" borderId="0" xfId="12" applyFont="1" applyFill="1"/>
    <xf numFmtId="43" fontId="22" fillId="0" borderId="0" xfId="14" applyFont="1"/>
    <xf numFmtId="43" fontId="15" fillId="0" borderId="0" xfId="12" applyNumberFormat="1" applyFont="1"/>
    <xf numFmtId="43" fontId="10" fillId="2" borderId="0" xfId="0" applyNumberFormat="1" applyFont="1" applyFill="1"/>
    <xf numFmtId="0" fontId="12" fillId="2" borderId="0" xfId="0" applyFont="1" applyFill="1" applyAlignment="1">
      <alignment horizontal="left"/>
    </xf>
    <xf numFmtId="164" fontId="10" fillId="12" borderId="0" xfId="0" applyNumberFormat="1" applyFont="1" applyFill="1" applyAlignment="1">
      <alignment horizontal="right"/>
    </xf>
    <xf numFmtId="164" fontId="11" fillId="12" borderId="0" xfId="0" applyNumberFormat="1" applyFont="1" applyFill="1" applyAlignment="1">
      <alignment horizontal="right"/>
    </xf>
    <xf numFmtId="0" fontId="10" fillId="12" borderId="0" xfId="0" applyFont="1" applyFill="1" applyAlignment="1">
      <alignment wrapText="1"/>
    </xf>
    <xf numFmtId="0" fontId="23" fillId="2" borderId="0" xfId="0" applyFont="1" applyFill="1"/>
    <xf numFmtId="43" fontId="5" fillId="2" borderId="0" xfId="4" applyFont="1" applyFill="1"/>
    <xf numFmtId="164" fontId="12" fillId="2" borderId="3" xfId="0" applyNumberFormat="1" applyFont="1" applyFill="1" applyBorder="1" applyAlignment="1">
      <alignment horizontal="right"/>
    </xf>
    <xf numFmtId="164" fontId="12" fillId="2" borderId="4" xfId="0" applyNumberFormat="1" applyFont="1" applyFill="1" applyBorder="1" applyAlignment="1">
      <alignment horizontal="right"/>
    </xf>
    <xf numFmtId="164" fontId="10" fillId="20" borderId="0" xfId="0" applyNumberFormat="1" applyFont="1" applyFill="1" applyAlignment="1">
      <alignment horizontal="right"/>
    </xf>
    <xf numFmtId="164" fontId="11" fillId="20" borderId="0" xfId="0" applyNumberFormat="1" applyFont="1" applyFill="1" applyAlignment="1">
      <alignment horizontal="right"/>
    </xf>
    <xf numFmtId="0" fontId="10" fillId="20" borderId="0" xfId="0" applyFont="1" applyFill="1" applyAlignment="1">
      <alignment wrapText="1"/>
    </xf>
    <xf numFmtId="43" fontId="24" fillId="21" borderId="0" xfId="4" applyFont="1" applyFill="1"/>
    <xf numFmtId="0" fontId="25" fillId="21" borderId="0" xfId="0" applyFont="1" applyFill="1"/>
    <xf numFmtId="0" fontId="26" fillId="21" borderId="0" xfId="0" applyFont="1" applyFill="1"/>
    <xf numFmtId="0" fontId="24" fillId="21" borderId="0" xfId="0" applyFont="1" applyFill="1"/>
    <xf numFmtId="0" fontId="27" fillId="2" borderId="0" xfId="0" applyFont="1" applyFill="1"/>
    <xf numFmtId="43" fontId="27" fillId="2" borderId="0" xfId="4" applyFont="1" applyFill="1"/>
    <xf numFmtId="43" fontId="27" fillId="2" borderId="0" xfId="0" applyNumberFormat="1" applyFont="1" applyFill="1"/>
    <xf numFmtId="0" fontId="12" fillId="2" borderId="0" xfId="0" applyFont="1" applyFill="1" applyAlignment="1">
      <alignment horizontal="center"/>
    </xf>
    <xf numFmtId="0" fontId="16" fillId="0" borderId="6" xfId="8" applyFont="1" applyBorder="1" applyAlignment="1">
      <alignment horizontal="center"/>
    </xf>
    <xf numFmtId="0" fontId="16" fillId="0" borderId="7" xfId="8" applyFont="1" applyBorder="1" applyAlignment="1">
      <alignment horizontal="center"/>
    </xf>
  </cellXfs>
  <cellStyles count="17">
    <cellStyle name="Comma" xfId="4" xr:uid="{00000000-0005-0000-0000-000004000000}"/>
    <cellStyle name="Comma [0]" xfId="5" xr:uid="{00000000-0005-0000-0000-000005000000}"/>
    <cellStyle name="Comma 2" xfId="7" xr:uid="{69123FC5-D752-4979-AD24-2B32002F5312}"/>
    <cellStyle name="Comma 2 2" xfId="9" xr:uid="{8B20850E-86F0-4687-B3A0-03CEC1EF006A}"/>
    <cellStyle name="Comma 3" xfId="10" xr:uid="{6E7A1539-5271-4C66-B874-50BF534C34B3}"/>
    <cellStyle name="Comma 4" xfId="14" xr:uid="{23AF17DC-D596-4D97-82F4-71AE584295DC}"/>
    <cellStyle name="Comma 4 2" xfId="16" xr:uid="{B8A44A20-33DC-4333-9DE7-7C168BBC00FB}"/>
    <cellStyle name="Currency" xfId="2" xr:uid="{00000000-0005-0000-0000-000002000000}"/>
    <cellStyle name="Currency [0]" xfId="3" xr:uid="{00000000-0005-0000-0000-000003000000}"/>
    <cellStyle name="Normal" xfId="0" builtinId="0"/>
    <cellStyle name="Normal 2" xfId="6" xr:uid="{36886EB3-316C-4CB2-9B5D-B0986636D3E2}"/>
    <cellStyle name="Normal 2 2" xfId="8" xr:uid="{3561C3E8-6CF6-4B40-A4BE-A540B00AAE6D}"/>
    <cellStyle name="Normal 2 2 2" xfId="13" xr:uid="{C9B6B637-D55F-4610-9F6A-BA6FC1631B56}"/>
    <cellStyle name="Normal 2 3" xfId="12" xr:uid="{DECAF010-6241-4683-A7DB-4EE1A5D3BFD1}"/>
    <cellStyle name="Percent" xfId="1" xr:uid="{00000000-0005-0000-0000-000001000000}"/>
    <cellStyle name="Percent 2" xfId="11" xr:uid="{016A74B2-1CC5-4CFC-B52B-E77501920A88}"/>
    <cellStyle name="Percent 3" xfId="15" xr:uid="{13D53C50-0720-4F7C-9784-548B09A601A7}"/>
  </cellStyles>
  <dxfs count="6">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2.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zwhite\Downloads\Working%20FIle%20Oct%2025%20to%20Sept%2025%20%20Comparison-%20OH-%20working%20file.xlsx" TargetMode="External"/><Relationship Id="rId1" Type="http://schemas.openxmlformats.org/officeDocument/2006/relationships/externalLinkPath" Target="file:///C:\Users\zwhite\Downloads\Working%20FIle%20Oct%2025%20to%20Sept%2025%20%20Comparison-%20OH-%20working%20fil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zwhite\Downloads\Working%20FIle%20Oct%2025%20to%20Sept%2025%20%20Comparison-%20CA-%20working%20file.xlsx" TargetMode="External"/><Relationship Id="rId1" Type="http://schemas.openxmlformats.org/officeDocument/2006/relationships/externalLinkPath" Target="file:///C:\Users\zwhite\Downloads\Working%20FIle%20Oct%2025%20to%20Sept%2025%20%20Comparison-%20CA-%20working%20fi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L MRR Oct OH"/>
      <sheetName val="Oct-Sept Comp OH"/>
      <sheetName val="Sept-August Comp OH"/>
      <sheetName val="GL MRR Sept OH"/>
      <sheetName val="August-July Comp OH"/>
      <sheetName val="GL MRR Aug OH"/>
      <sheetName val="C360 to GL"/>
      <sheetName val="August-July Comp OH (2)"/>
      <sheetName val="GL MRR Aug OH (2)"/>
      <sheetName val="July-June Comp OH"/>
      <sheetName val="June- May Comp OH"/>
      <sheetName val="Comp"/>
      <sheetName val="GL MRR July OH"/>
      <sheetName val="June C360 OH"/>
      <sheetName val="GL MRR June OH"/>
      <sheetName val="May- April Comp OH "/>
      <sheetName val="May C360 OH"/>
      <sheetName val="May GL OH"/>
      <sheetName val="Agreements"/>
    </sheetNames>
    <sheetDataSet>
      <sheetData sheetId="0" refreshError="1"/>
      <sheetData sheetId="1" refreshError="1"/>
      <sheetData sheetId="2">
        <row r="2">
          <cell r="B2" t="str">
            <v>Albert Einstein Academy of Ohio</v>
          </cell>
          <cell r="C2" t="str">
            <v>Recurring Resale - MSP</v>
          </cell>
          <cell r="D2" t="str">
            <v>Recurring Resale - MSP 25/26</v>
          </cell>
          <cell r="G2">
            <v>112.5</v>
          </cell>
        </row>
        <row r="3">
          <cell r="B3" t="str">
            <v>Albert Einstein Academy of Ohio</v>
          </cell>
          <cell r="C3" t="str">
            <v>T-Services-MSP</v>
          </cell>
          <cell r="D3" t="str">
            <v>T-Services-MSP</v>
          </cell>
          <cell r="G3">
            <v>2842.2</v>
          </cell>
        </row>
        <row r="4">
          <cell r="B4" t="str">
            <v>Arcanum Butler Local School District</v>
          </cell>
          <cell r="C4" t="str">
            <v>T-Services-MSP</v>
          </cell>
          <cell r="D4" t="str">
            <v>T-Services-MSP</v>
          </cell>
          <cell r="G4">
            <v>1161</v>
          </cell>
        </row>
        <row r="5">
          <cell r="B5" t="str">
            <v>Arts and College Preparatory Academy</v>
          </cell>
          <cell r="C5" t="str">
            <v>Erate-MIBS-School Percentage</v>
          </cell>
          <cell r="D5" t="str">
            <v>Erate-MIBS-School Percentage 25/26</v>
          </cell>
          <cell r="G5">
            <v>111.5</v>
          </cell>
        </row>
        <row r="6">
          <cell r="B6" t="str">
            <v>Arts and College Preparatory Academy</v>
          </cell>
          <cell r="C6" t="str">
            <v>Recurring Resale - MSP</v>
          </cell>
          <cell r="D6" t="str">
            <v>Recurring Resale - MSP 2025</v>
          </cell>
          <cell r="G6">
            <v>280</v>
          </cell>
        </row>
        <row r="7">
          <cell r="B7" t="str">
            <v>Arts and College Preparatory Academy</v>
          </cell>
          <cell r="C7" t="str">
            <v>Recurring Resale - Security</v>
          </cell>
          <cell r="D7" t="str">
            <v>Recurring Resale - Security 2025</v>
          </cell>
          <cell r="G7">
            <v>35</v>
          </cell>
        </row>
        <row r="8">
          <cell r="B8" t="str">
            <v>Arts and College Preparatory Academy</v>
          </cell>
          <cell r="C8" t="str">
            <v>T-Erate-MIBS-USAC Percentage</v>
          </cell>
          <cell r="D8" t="str">
            <v>T-Erate-MIBS-USAC Percentage 25/26</v>
          </cell>
          <cell r="G8">
            <v>446</v>
          </cell>
        </row>
        <row r="9">
          <cell r="B9" t="str">
            <v>Arts and College Preparatory Academy</v>
          </cell>
          <cell r="C9" t="str">
            <v>T-Services-MSP</v>
          </cell>
          <cell r="D9" t="str">
            <v>T-Services-MSP 2025-Evergreen</v>
          </cell>
          <cell r="G9">
            <v>2658</v>
          </cell>
        </row>
        <row r="10">
          <cell r="B10" t="str">
            <v>Caldwell Exempted Village</v>
          </cell>
          <cell r="C10" t="str">
            <v>Erate-MIBS-School Percentage</v>
          </cell>
          <cell r="D10" t="str">
            <v>Erate-MIBS-School Percentage</v>
          </cell>
          <cell r="G10">
            <v>288.60000000000002</v>
          </cell>
        </row>
        <row r="11">
          <cell r="B11" t="str">
            <v>Caldwell Exempted Village</v>
          </cell>
          <cell r="C11" t="str">
            <v>T-Erate-MIBS-USAC Percentage</v>
          </cell>
          <cell r="D11" t="str">
            <v>T-Erate-MIBS-USAC Percentage 25/26</v>
          </cell>
          <cell r="G11">
            <v>673.4</v>
          </cell>
        </row>
        <row r="12">
          <cell r="B12" t="str">
            <v>Caldwell Exempted Village</v>
          </cell>
          <cell r="C12" t="str">
            <v>T-Services-MSP</v>
          </cell>
          <cell r="D12" t="str">
            <v>T-Services-MSP 2025 Camera</v>
          </cell>
          <cell r="G12">
            <v>1058</v>
          </cell>
        </row>
        <row r="13">
          <cell r="B13" t="str">
            <v>Caldwell Exempted Village</v>
          </cell>
          <cell r="C13" t="str">
            <v>T-Services-MSP</v>
          </cell>
          <cell r="D13" t="str">
            <v>T-Services-MSP VoIP</v>
          </cell>
          <cell r="G13">
            <v>530</v>
          </cell>
        </row>
        <row r="14">
          <cell r="B14" t="str">
            <v>City Day Community School</v>
          </cell>
          <cell r="C14" t="str">
            <v>Erate-MIBS-School Percentage</v>
          </cell>
          <cell r="D14" t="str">
            <v>Erate-MIBS-School Percentage 25/26</v>
          </cell>
          <cell r="G14">
            <v>40.1</v>
          </cell>
        </row>
        <row r="15">
          <cell r="B15" t="str">
            <v>City Day Community School</v>
          </cell>
          <cell r="C15" t="str">
            <v>Recurring Resale - MSP</v>
          </cell>
          <cell r="D15" t="str">
            <v>Recurring Resale - MSP 2024/27</v>
          </cell>
          <cell r="G15">
            <v>272.44</v>
          </cell>
        </row>
        <row r="16">
          <cell r="B16" t="str">
            <v>City Day Community School</v>
          </cell>
          <cell r="C16" t="str">
            <v>Recurring Resale - Security</v>
          </cell>
          <cell r="D16" t="str">
            <v>Recurring Resale - Security 2024/27</v>
          </cell>
          <cell r="G16">
            <v>217</v>
          </cell>
        </row>
        <row r="17">
          <cell r="B17" t="str">
            <v>City Day Community School</v>
          </cell>
          <cell r="C17" t="str">
            <v>T-Erate-MIBS-USAC Percentage</v>
          </cell>
          <cell r="D17" t="str">
            <v>T-Erate-MIBS-USAC Percentage 25/26</v>
          </cell>
          <cell r="G17">
            <v>227.23</v>
          </cell>
        </row>
        <row r="18">
          <cell r="B18" t="str">
            <v>City Day Community School</v>
          </cell>
          <cell r="C18" t="str">
            <v>T-Services-MSP</v>
          </cell>
          <cell r="D18" t="str">
            <v>Managed Services 2024/27</v>
          </cell>
          <cell r="G18">
            <v>2240.5300000000002</v>
          </cell>
        </row>
        <row r="19">
          <cell r="B19" t="str">
            <v>Columbus Preparatory Academy</v>
          </cell>
          <cell r="C19" t="str">
            <v>Recurring Resale - Microsoft 365 NCE</v>
          </cell>
          <cell r="D19" t="str">
            <v>Microsoft 365</v>
          </cell>
          <cell r="G19">
            <v>67.099999999999994</v>
          </cell>
        </row>
        <row r="20">
          <cell r="B20" t="str">
            <v>Cristo Rey High School</v>
          </cell>
          <cell r="C20" t="str">
            <v>Erate-MIBS-School Percentage</v>
          </cell>
          <cell r="D20" t="str">
            <v>Erate-MIBS-School Percentage 25/26</v>
          </cell>
          <cell r="G20">
            <v>39.79</v>
          </cell>
        </row>
        <row r="21">
          <cell r="B21" t="str">
            <v>Cristo Rey High School</v>
          </cell>
          <cell r="C21" t="str">
            <v>Recurring Resale - MSP</v>
          </cell>
          <cell r="D21" t="str">
            <v>Recurring Resale - MSP 25/26</v>
          </cell>
          <cell r="G21">
            <v>116.14</v>
          </cell>
        </row>
        <row r="22">
          <cell r="B22" t="str">
            <v>Cristo Rey High School</v>
          </cell>
          <cell r="C22" t="str">
            <v>Recurring Resale - Security</v>
          </cell>
          <cell r="D22" t="str">
            <v>Recurring Resale - Security 25/26</v>
          </cell>
          <cell r="G22">
            <v>2968</v>
          </cell>
        </row>
        <row r="23">
          <cell r="B23" t="str">
            <v>Cristo Rey High School</v>
          </cell>
          <cell r="C23" t="str">
            <v>T-Erate-MIBS-USAC Percentage</v>
          </cell>
          <cell r="D23" t="str">
            <v>T-Erate-MIBS-USAC Percentage 25/26</v>
          </cell>
          <cell r="G23">
            <v>225.41</v>
          </cell>
        </row>
        <row r="24">
          <cell r="B24" t="str">
            <v>Cristo Rey High School</v>
          </cell>
          <cell r="C24" t="str">
            <v>T-Services-MSP</v>
          </cell>
          <cell r="D24" t="str">
            <v>2018/2026 VOIP</v>
          </cell>
          <cell r="G24">
            <v>379.5</v>
          </cell>
        </row>
        <row r="25">
          <cell r="B25" t="str">
            <v>Cristo Rey High School</v>
          </cell>
          <cell r="C25" t="str">
            <v>T-Services-MSP</v>
          </cell>
          <cell r="D25" t="str">
            <v>T-Services-MSP - Student Device Support 25/26</v>
          </cell>
          <cell r="G25">
            <v>4416.67</v>
          </cell>
        </row>
        <row r="26">
          <cell r="B26" t="str">
            <v>Cristo Rey High School</v>
          </cell>
          <cell r="C26" t="str">
            <v>T-Services-MSP</v>
          </cell>
          <cell r="D26" t="str">
            <v>T-Services-MSP 25/26</v>
          </cell>
          <cell r="G26">
            <v>4533.7</v>
          </cell>
        </row>
        <row r="27">
          <cell r="B27" t="str">
            <v>Dayton SMART Elementary</v>
          </cell>
          <cell r="C27" t="str">
            <v>Recurring Resale - Security</v>
          </cell>
          <cell r="D27" t="str">
            <v>Recurring Resale - Security 25/26</v>
          </cell>
          <cell r="G27">
            <v>91</v>
          </cell>
        </row>
        <row r="28">
          <cell r="B28" t="str">
            <v>Dayton SMART Elementary</v>
          </cell>
          <cell r="C28" t="str">
            <v>T-Services-MSP</v>
          </cell>
          <cell r="D28" t="str">
            <v>T-Services-MSP 25/26</v>
          </cell>
          <cell r="G28">
            <v>1608</v>
          </cell>
        </row>
        <row r="29">
          <cell r="B29" t="str">
            <v>East Muskingum School District</v>
          </cell>
          <cell r="C29" t="str">
            <v>Recurring Resale - MSP</v>
          </cell>
          <cell r="D29" t="str">
            <v>MSP -Recurring Resale</v>
          </cell>
          <cell r="G29">
            <v>178.5</v>
          </cell>
        </row>
        <row r="30">
          <cell r="B30" t="str">
            <v>East Muskingum School District</v>
          </cell>
          <cell r="C30" t="str">
            <v>T-Services-MSP</v>
          </cell>
          <cell r="D30" t="str">
            <v>T-Services-MSP</v>
          </cell>
          <cell r="G30">
            <v>1260</v>
          </cell>
        </row>
        <row r="31">
          <cell r="B31" t="str">
            <v>Energility LLC</v>
          </cell>
          <cell r="C31" t="str">
            <v>Recurring Resale - Security</v>
          </cell>
          <cell r="D31" t="str">
            <v>Recurring Resale - Security</v>
          </cell>
          <cell r="G31">
            <v>35</v>
          </cell>
        </row>
        <row r="32">
          <cell r="B32" t="str">
            <v>Energility LLC</v>
          </cell>
          <cell r="C32" t="str">
            <v>T-Services-MSP</v>
          </cell>
          <cell r="D32" t="str">
            <v>2021/23 MSC</v>
          </cell>
          <cell r="G32">
            <v>231.66</v>
          </cell>
        </row>
        <row r="33">
          <cell r="B33" t="str">
            <v>Explorers Academy of Science and Tech</v>
          </cell>
          <cell r="C33" t="str">
            <v>T-Services-MSP</v>
          </cell>
          <cell r="D33" t="str">
            <v>Voice Services 2024/25</v>
          </cell>
          <cell r="G33">
            <v>362.56</v>
          </cell>
        </row>
        <row r="34">
          <cell r="B34" t="str">
            <v>Focus Learning Academy North</v>
          </cell>
          <cell r="C34" t="str">
            <v>Recurring Resale - MSP</v>
          </cell>
          <cell r="D34" t="str">
            <v>24/27 Recurring Resale - MSP</v>
          </cell>
          <cell r="G34">
            <v>813.12</v>
          </cell>
        </row>
        <row r="35">
          <cell r="B35" t="str">
            <v>Focus Learning Academy North</v>
          </cell>
          <cell r="C35" t="str">
            <v>Recurring Resale - Security</v>
          </cell>
          <cell r="D35" t="str">
            <v>24/27 Recurring Resale - Security</v>
          </cell>
          <cell r="G35">
            <v>598</v>
          </cell>
        </row>
        <row r="36">
          <cell r="B36" t="str">
            <v>Focus Learning Academy North</v>
          </cell>
          <cell r="C36" t="str">
            <v>T-Services-MSP</v>
          </cell>
          <cell r="D36" t="str">
            <v>24/27 T-Services-MSP</v>
          </cell>
          <cell r="G36">
            <v>3415</v>
          </cell>
        </row>
        <row r="37">
          <cell r="B37" t="str">
            <v>Focus Learning Academy of Central Col</v>
          </cell>
          <cell r="C37" t="str">
            <v>Erate-MIBS-School Percentage</v>
          </cell>
          <cell r="D37" t="str">
            <v>Erate-MIBS-School Percentage 25/26</v>
          </cell>
          <cell r="G37">
            <v>18</v>
          </cell>
        </row>
        <row r="38">
          <cell r="B38" t="str">
            <v>Focus Learning Academy of Central Col</v>
          </cell>
          <cell r="C38" t="str">
            <v>T-Erate-MIBS-USAC Percentage</v>
          </cell>
          <cell r="D38" t="str">
            <v>T-Erate-MIBS-USAC Percentage 25/26</v>
          </cell>
          <cell r="G38">
            <v>96.46</v>
          </cell>
        </row>
        <row r="39">
          <cell r="B39" t="str">
            <v>Franklinton High School</v>
          </cell>
          <cell r="C39" t="str">
            <v>Recurring Resale - Security</v>
          </cell>
          <cell r="D39" t="str">
            <v>24/25 Recurring Resale - Security</v>
          </cell>
        </row>
        <row r="40">
          <cell r="B40" t="str">
            <v>Franklinton High School</v>
          </cell>
          <cell r="C40" t="str">
            <v>T-Services-MSP</v>
          </cell>
          <cell r="D40" t="str">
            <v>24/25 T-Services-MSP</v>
          </cell>
        </row>
        <row r="41">
          <cell r="B41" t="str">
            <v>Global Ambassadors Language Academy</v>
          </cell>
          <cell r="C41" t="str">
            <v>Erate-MIBS-School Percentage</v>
          </cell>
          <cell r="D41" t="str">
            <v>Erate-MIBS-School Percentage 25/26</v>
          </cell>
          <cell r="G41">
            <v>72.650000000000006</v>
          </cell>
        </row>
        <row r="42">
          <cell r="B42" t="str">
            <v>Global Ambassadors Language Academy</v>
          </cell>
          <cell r="C42" t="str">
            <v>Recurring Resale - MSP</v>
          </cell>
          <cell r="D42" t="str">
            <v>Recurring Resale - MSP 25/27</v>
          </cell>
          <cell r="G42">
            <v>346.5</v>
          </cell>
        </row>
        <row r="43">
          <cell r="B43" t="str">
            <v>Global Ambassadors Language Academy</v>
          </cell>
          <cell r="C43" t="str">
            <v>Recurring Resale - Security</v>
          </cell>
          <cell r="D43" t="str">
            <v>Recurring Resale - Security 25/27</v>
          </cell>
          <cell r="G43">
            <v>462</v>
          </cell>
        </row>
        <row r="44">
          <cell r="B44" t="str">
            <v>Global Ambassadors Language Academy</v>
          </cell>
          <cell r="C44" t="str">
            <v>T-Erate-MIBS-USAC Percentage</v>
          </cell>
          <cell r="D44" t="str">
            <v>T-Erate-MIBS-USAC Percentage 25/26</v>
          </cell>
          <cell r="G44">
            <v>290.58</v>
          </cell>
        </row>
        <row r="45">
          <cell r="B45" t="str">
            <v>Global Ambassadors Language Academy</v>
          </cell>
          <cell r="C45" t="str">
            <v>T-Services-MSP</v>
          </cell>
          <cell r="D45" t="str">
            <v>T-Services-MSP 25/27</v>
          </cell>
          <cell r="G45">
            <v>2133.6999999999998</v>
          </cell>
        </row>
        <row r="46">
          <cell r="B46" t="str">
            <v>Holowicki Enterprises</v>
          </cell>
          <cell r="C46" t="str">
            <v>T-Services-MSP</v>
          </cell>
          <cell r="D46" t="str">
            <v>Managed Security - Britton Store #35696</v>
          </cell>
          <cell r="G46">
            <v>225</v>
          </cell>
        </row>
        <row r="47">
          <cell r="B47" t="str">
            <v>Holowicki Enterprises</v>
          </cell>
          <cell r="C47" t="str">
            <v>T-Services-MSP</v>
          </cell>
          <cell r="D47" t="str">
            <v>Managed Security - Renner Store #11490</v>
          </cell>
          <cell r="G47">
            <v>222.5</v>
          </cell>
        </row>
        <row r="48">
          <cell r="B48" t="str">
            <v>Holowicki Enterprises</v>
          </cell>
          <cell r="C48" t="str">
            <v>T-Services-MSP</v>
          </cell>
          <cell r="D48" t="str">
            <v>Managed Security Avery Store #15746</v>
          </cell>
          <cell r="G48">
            <v>20</v>
          </cell>
        </row>
        <row r="49">
          <cell r="B49" t="str">
            <v>Holowicki Enterprises</v>
          </cell>
          <cell r="C49" t="str">
            <v>T-Services-MSP</v>
          </cell>
          <cell r="D49" t="str">
            <v>Managed Security Hillard #2466</v>
          </cell>
          <cell r="G49">
            <v>227.5</v>
          </cell>
        </row>
        <row r="50">
          <cell r="B50" t="str">
            <v>Holowicki Enterprises</v>
          </cell>
          <cell r="C50" t="str">
            <v>T-Services-MSP</v>
          </cell>
          <cell r="D50" t="str">
            <v>Managed Security Marysville #28775</v>
          </cell>
          <cell r="G50">
            <v>230</v>
          </cell>
        </row>
        <row r="51">
          <cell r="B51" t="str">
            <v>Holowicki Enterprises</v>
          </cell>
          <cell r="C51" t="str">
            <v>T-Services-MSP</v>
          </cell>
          <cell r="D51" t="str">
            <v>Managed Security West Jefferson Store #22386</v>
          </cell>
          <cell r="G51">
            <v>190</v>
          </cell>
        </row>
        <row r="52">
          <cell r="B52" t="str">
            <v>Imagine Akron Academy</v>
          </cell>
          <cell r="C52" t="str">
            <v>Erate-MIBS-School Percentage</v>
          </cell>
          <cell r="D52" t="str">
            <v>Erate-MIBS-School Percentage 25/26</v>
          </cell>
          <cell r="G52">
            <v>21.78</v>
          </cell>
        </row>
        <row r="53">
          <cell r="B53" t="str">
            <v>Imagine Akron Academy</v>
          </cell>
          <cell r="C53" t="str">
            <v>T-Erate-MIBS-USAC Percentage</v>
          </cell>
          <cell r="D53" t="str">
            <v>T-Erate-MIBS-USAC Percentage 25/26</v>
          </cell>
          <cell r="G53">
            <v>123.46</v>
          </cell>
        </row>
        <row r="54">
          <cell r="B54" t="str">
            <v>Imagine Bella Academy of Excellence</v>
          </cell>
          <cell r="C54" t="str">
            <v>Erate-MIBS-School Percentage</v>
          </cell>
          <cell r="D54" t="str">
            <v>Erate-MIBS-School Percentage 25/26</v>
          </cell>
          <cell r="G54">
            <v>18.05</v>
          </cell>
        </row>
        <row r="55">
          <cell r="B55" t="str">
            <v>Imagine Bella Academy of Excellence</v>
          </cell>
          <cell r="C55" t="str">
            <v>Recurring Resale - Security</v>
          </cell>
          <cell r="D55" t="str">
            <v>Recurring Resale - Security 2024/25</v>
          </cell>
          <cell r="G55">
            <v>210</v>
          </cell>
        </row>
        <row r="56">
          <cell r="B56" t="str">
            <v>Imagine Bella Academy of Excellence</v>
          </cell>
          <cell r="C56" t="str">
            <v>T-Erate-MIBS-USAC Percentage</v>
          </cell>
          <cell r="D56" t="str">
            <v>T-Erate-MIBS-USAC Percentage 25/26</v>
          </cell>
          <cell r="G56">
            <v>102.28</v>
          </cell>
        </row>
        <row r="57">
          <cell r="B57" t="str">
            <v>Imagine Bella Academy of Excellence</v>
          </cell>
          <cell r="C57" t="str">
            <v>T-Services-MSP</v>
          </cell>
          <cell r="D57" t="str">
            <v>T-Services-MSP 2024/2025</v>
          </cell>
          <cell r="G57">
            <v>2293.41</v>
          </cell>
        </row>
        <row r="58">
          <cell r="B58" t="str">
            <v>Imagine Columbus Primary Academy</v>
          </cell>
          <cell r="C58" t="str">
            <v>Erate-MIBS-School Percentage</v>
          </cell>
          <cell r="D58" t="str">
            <v>Erate-MIBS-School Percentage 25/26</v>
          </cell>
          <cell r="G58">
            <v>29.91</v>
          </cell>
        </row>
        <row r="59">
          <cell r="B59" t="str">
            <v>Imagine Columbus Primary Academy</v>
          </cell>
          <cell r="C59" t="str">
            <v>Recurring Resale - MSP</v>
          </cell>
          <cell r="D59" t="str">
            <v>Recurring Resale - MSP 25/26</v>
          </cell>
          <cell r="G59">
            <v>249.8</v>
          </cell>
        </row>
        <row r="60">
          <cell r="B60" t="str">
            <v>Imagine Columbus Primary Academy</v>
          </cell>
          <cell r="C60" t="str">
            <v>Recurring Resale - Security</v>
          </cell>
          <cell r="D60" t="str">
            <v>Recurring Resale - Security 25/26</v>
          </cell>
          <cell r="G60">
            <v>294</v>
          </cell>
        </row>
        <row r="61">
          <cell r="B61" t="str">
            <v>Imagine Columbus Primary Academy</v>
          </cell>
          <cell r="C61" t="str">
            <v>T-Erate-MIBS-USAC Percentage</v>
          </cell>
          <cell r="D61" t="str">
            <v>T-Erate-MIBS-USAC Percentage 25/26</v>
          </cell>
          <cell r="G61">
            <v>169.5</v>
          </cell>
        </row>
        <row r="62">
          <cell r="B62" t="str">
            <v>Imagine Columbus Primary Academy</v>
          </cell>
          <cell r="C62" t="str">
            <v>T-Services-MSP</v>
          </cell>
          <cell r="D62" t="str">
            <v>T-Services-MSP 25/26</v>
          </cell>
          <cell r="G62">
            <v>2305</v>
          </cell>
        </row>
        <row r="63">
          <cell r="B63" t="str">
            <v>Imagine Great Western Academy</v>
          </cell>
          <cell r="C63" t="str">
            <v>Erate-MIBS-School Percentage</v>
          </cell>
          <cell r="D63" t="str">
            <v>Erate-MIBS-School Percentage 25/26</v>
          </cell>
          <cell r="G63">
            <v>101.59</v>
          </cell>
        </row>
        <row r="64">
          <cell r="B64" t="str">
            <v>Imagine Great Western Academy</v>
          </cell>
          <cell r="C64" t="str">
            <v>Recurring Resale - MSP</v>
          </cell>
          <cell r="D64" t="str">
            <v>Recurring Resale - MSP 25/26</v>
          </cell>
          <cell r="G64">
            <v>49.8</v>
          </cell>
        </row>
        <row r="65">
          <cell r="B65" t="str">
            <v>Imagine Great Western Academy</v>
          </cell>
          <cell r="C65" t="str">
            <v>Recurring Resale - MSP</v>
          </cell>
          <cell r="D65" t="str">
            <v>Recurring Resale - MSP 25/26B</v>
          </cell>
          <cell r="G65">
            <v>28.77</v>
          </cell>
        </row>
        <row r="66">
          <cell r="B66" t="str">
            <v>Imagine Great Western Academy</v>
          </cell>
          <cell r="C66" t="str">
            <v>T-Erate-MIBS-USAC Percentage</v>
          </cell>
          <cell r="D66" t="str">
            <v>T-Erate-MIBS-USAC Percentage 25/26</v>
          </cell>
          <cell r="G66">
            <v>575.66</v>
          </cell>
        </row>
        <row r="67">
          <cell r="B67" t="str">
            <v>Imagine Great Western Academy</v>
          </cell>
          <cell r="C67" t="str">
            <v>T-Services-MSP</v>
          </cell>
          <cell r="D67" t="str">
            <v>2021/2023 MSC</v>
          </cell>
          <cell r="G67">
            <v>6204.11</v>
          </cell>
        </row>
        <row r="68">
          <cell r="B68" t="str">
            <v>Imagine Groveport Community School</v>
          </cell>
          <cell r="C68" t="str">
            <v>Erate-MIBS-School Percentage</v>
          </cell>
          <cell r="D68" t="str">
            <v>Erate-MIBS-School Percentage 25/26</v>
          </cell>
          <cell r="G68">
            <v>111.6</v>
          </cell>
        </row>
        <row r="69">
          <cell r="B69" t="str">
            <v>Imagine Groveport Community School</v>
          </cell>
          <cell r="C69" t="str">
            <v>Recurring Resale - Security</v>
          </cell>
          <cell r="D69" t="str">
            <v>Recurring Resale - Security</v>
          </cell>
          <cell r="G69">
            <v>1020.5</v>
          </cell>
        </row>
        <row r="70">
          <cell r="B70" t="str">
            <v>Imagine Groveport Community School</v>
          </cell>
          <cell r="C70" t="str">
            <v>T-Erate-MIBS-USAC Percentage</v>
          </cell>
          <cell r="D70" t="str">
            <v>T-Erate-MIBS-USAC Percentage 25/26</v>
          </cell>
          <cell r="G70">
            <v>632.4</v>
          </cell>
        </row>
        <row r="71">
          <cell r="B71" t="str">
            <v>Imagine Groveport Community School</v>
          </cell>
          <cell r="C71" t="str">
            <v>T-Services-MSP</v>
          </cell>
          <cell r="D71" t="str">
            <v>2021/2023 MSC</v>
          </cell>
          <cell r="G71">
            <v>6462.96</v>
          </cell>
        </row>
        <row r="72">
          <cell r="B72" t="str">
            <v>Imagine Klepinger Rd</v>
          </cell>
          <cell r="C72" t="str">
            <v>Recurring Resale - MSP</v>
          </cell>
          <cell r="D72" t="str">
            <v>Recurring Resale - MSP 25/26</v>
          </cell>
          <cell r="G72">
            <v>475.79219999999998</v>
          </cell>
        </row>
        <row r="73">
          <cell r="B73" t="str">
            <v>Imagine Klepinger Rd</v>
          </cell>
          <cell r="C73" t="str">
            <v>Recurring Resale - Security</v>
          </cell>
          <cell r="D73" t="str">
            <v>Recurring Resale - Security 25/26</v>
          </cell>
          <cell r="G73">
            <v>308</v>
          </cell>
        </row>
        <row r="74">
          <cell r="B74" t="str">
            <v>Imagine Klepinger Rd</v>
          </cell>
          <cell r="C74" t="str">
            <v>T-Services-MSP</v>
          </cell>
          <cell r="D74" t="str">
            <v>T-Services-MSP 25/26</v>
          </cell>
          <cell r="G74">
            <v>3825.75</v>
          </cell>
        </row>
        <row r="75">
          <cell r="B75" t="str">
            <v>Imagine Leadership Academy</v>
          </cell>
          <cell r="C75" t="str">
            <v>Erate-MIBS-School Percentage</v>
          </cell>
          <cell r="D75" t="str">
            <v>Erate-MIBS-School Percentage 25/26</v>
          </cell>
          <cell r="G75">
            <v>2.83</v>
          </cell>
        </row>
        <row r="76">
          <cell r="B76" t="str">
            <v>Imagine Leadership Academy</v>
          </cell>
          <cell r="C76" t="str">
            <v>Recurring Resale - MSP</v>
          </cell>
          <cell r="D76" t="str">
            <v>24/25 Recurring Resale - MSP</v>
          </cell>
          <cell r="G76">
            <v>62.802599999999998</v>
          </cell>
        </row>
        <row r="77">
          <cell r="B77" t="str">
            <v>Imagine Leadership Academy</v>
          </cell>
          <cell r="C77" t="str">
            <v>Recurring Resale - Security</v>
          </cell>
          <cell r="D77" t="str">
            <v>24/25 Recurring Resale - Security</v>
          </cell>
          <cell r="G77">
            <v>126</v>
          </cell>
        </row>
        <row r="78">
          <cell r="B78" t="str">
            <v>Imagine Leadership Academy</v>
          </cell>
          <cell r="C78" t="str">
            <v>T-Erate-MIBS-USAC Percentage</v>
          </cell>
          <cell r="D78" t="str">
            <v>T-Erate-MIBS-USAC Percentage 25/26</v>
          </cell>
          <cell r="G78">
            <v>16.25</v>
          </cell>
        </row>
        <row r="79">
          <cell r="B79" t="str">
            <v>Imagine Leadership Academy</v>
          </cell>
          <cell r="C79" t="str">
            <v>T-Services-MSP</v>
          </cell>
          <cell r="D79" t="str">
            <v>24/25 T-Services-MSP</v>
          </cell>
          <cell r="G79">
            <v>2143.5300000000002</v>
          </cell>
        </row>
        <row r="80">
          <cell r="B80" t="str">
            <v>Imagine Madison Ave</v>
          </cell>
          <cell r="C80" t="str">
            <v>Erate-MIBS-School Percentage</v>
          </cell>
          <cell r="D80" t="str">
            <v>Erate-MIBS-School Percentage 25/26</v>
          </cell>
          <cell r="G80">
            <v>20.29</v>
          </cell>
        </row>
        <row r="81">
          <cell r="B81" t="str">
            <v>Imagine Madison Ave</v>
          </cell>
          <cell r="C81" t="str">
            <v>Recurring Resale - Security</v>
          </cell>
          <cell r="D81" t="str">
            <v>24/25 Recurring Resale - Security</v>
          </cell>
          <cell r="G81">
            <v>565.5</v>
          </cell>
        </row>
        <row r="82">
          <cell r="B82" t="str">
            <v>Imagine Madison Ave</v>
          </cell>
          <cell r="C82" t="str">
            <v>T-Erate-MIBS-USAC Percentage</v>
          </cell>
          <cell r="D82" t="str">
            <v>T-Erate-MIBS-USAC Percentage 25/26</v>
          </cell>
          <cell r="G82">
            <v>115.03</v>
          </cell>
        </row>
        <row r="83">
          <cell r="B83" t="str">
            <v>Imagine Madison Ave</v>
          </cell>
          <cell r="C83" t="str">
            <v>T-Services-MSP</v>
          </cell>
          <cell r="D83" t="str">
            <v>24/25 T-Services-MSP</v>
          </cell>
          <cell r="G83">
            <v>4803.9027999999998</v>
          </cell>
        </row>
        <row r="84">
          <cell r="B84" t="str">
            <v>Imagine Sullivant</v>
          </cell>
          <cell r="C84" t="str">
            <v>Erate-MIBS-School Percentage</v>
          </cell>
          <cell r="D84" t="str">
            <v>Erate-MIBS-School Percentage 25/26</v>
          </cell>
          <cell r="G84">
            <v>57.67</v>
          </cell>
        </row>
        <row r="85">
          <cell r="B85" t="str">
            <v>Imagine Sullivant</v>
          </cell>
          <cell r="C85" t="str">
            <v>Recurring Resale - Microsoft 365 NCE</v>
          </cell>
          <cell r="D85" t="str">
            <v>Recurring Resale - Microsoft 365 NCE</v>
          </cell>
          <cell r="G85">
            <v>34.65</v>
          </cell>
        </row>
        <row r="86">
          <cell r="B86" t="str">
            <v>Imagine Sullivant</v>
          </cell>
          <cell r="C86" t="str">
            <v>Recurring Resale - MSP</v>
          </cell>
          <cell r="D86" t="str">
            <v>Recurring Resale - MSP 25/26</v>
          </cell>
          <cell r="G86">
            <v>160.56</v>
          </cell>
        </row>
        <row r="87">
          <cell r="B87" t="str">
            <v>Imagine Sullivant</v>
          </cell>
          <cell r="C87" t="str">
            <v>Recurring Resale - Security</v>
          </cell>
          <cell r="D87" t="str">
            <v>Recurring Resale - Security 25/26</v>
          </cell>
          <cell r="G87">
            <v>370.5</v>
          </cell>
        </row>
        <row r="88">
          <cell r="B88" t="str">
            <v>Imagine Sullivant</v>
          </cell>
          <cell r="C88" t="str">
            <v>T-Erate-MIBS-USAC Percentage</v>
          </cell>
          <cell r="D88" t="str">
            <v>T-Erate-MIBS-USAC Percentage 25/26</v>
          </cell>
          <cell r="G88">
            <v>326.82</v>
          </cell>
        </row>
        <row r="89">
          <cell r="B89" t="str">
            <v>Imagine Sullivant</v>
          </cell>
          <cell r="C89" t="str">
            <v>T-Services-MSP</v>
          </cell>
          <cell r="D89" t="str">
            <v>T-Services-MSP 25/26</v>
          </cell>
          <cell r="G89">
            <v>2802.5</v>
          </cell>
        </row>
        <row r="90">
          <cell r="B90" t="str">
            <v>Invictus HS</v>
          </cell>
          <cell r="C90" t="str">
            <v>Erate-MIBS-School Percentage</v>
          </cell>
          <cell r="D90" t="str">
            <v>Erate-MIBS-School Percentage 25/26</v>
          </cell>
          <cell r="G90">
            <v>18.03</v>
          </cell>
        </row>
        <row r="91">
          <cell r="B91" t="str">
            <v>Invictus HS</v>
          </cell>
          <cell r="C91" t="str">
            <v>Recurring Resale - MSP</v>
          </cell>
          <cell r="D91" t="str">
            <v>24/27 Recurring Resale - MSP</v>
          </cell>
          <cell r="G91">
            <v>240</v>
          </cell>
        </row>
        <row r="92">
          <cell r="B92" t="str">
            <v>Invictus HS</v>
          </cell>
          <cell r="C92" t="str">
            <v>Recurring Resale - Security</v>
          </cell>
          <cell r="D92" t="str">
            <v>24/27 Recurring Resale - Security</v>
          </cell>
          <cell r="G92">
            <v>351</v>
          </cell>
        </row>
        <row r="93">
          <cell r="B93" t="str">
            <v>Invictus HS</v>
          </cell>
          <cell r="C93" t="str">
            <v>T-Erate-MIBS-USAC Percentage</v>
          </cell>
          <cell r="D93" t="str">
            <v>T-Erate-MIBS-USAC Percentage 25/26</v>
          </cell>
          <cell r="G93">
            <v>102.21</v>
          </cell>
        </row>
        <row r="94">
          <cell r="B94" t="str">
            <v>Invictus HS</v>
          </cell>
          <cell r="C94" t="str">
            <v>T-Services-MSP</v>
          </cell>
          <cell r="D94" t="str">
            <v>24 to 27 T-Services-MSP</v>
          </cell>
          <cell r="G94">
            <v>1255</v>
          </cell>
        </row>
        <row r="95">
          <cell r="B95" t="str">
            <v>Invictus HS</v>
          </cell>
          <cell r="C95" t="str">
            <v>T-Services-MSP</v>
          </cell>
          <cell r="D95" t="str">
            <v>24/27 T-Services-MSP</v>
          </cell>
          <cell r="G95">
            <v>2405</v>
          </cell>
        </row>
        <row r="96">
          <cell r="B96" t="str">
            <v>LHollingworth</v>
          </cell>
          <cell r="C96" t="str">
            <v>Chromebook ADP Managed Services</v>
          </cell>
          <cell r="D96" t="str">
            <v>Chromebook ADP Managed Services 24/27</v>
          </cell>
          <cell r="G96">
            <v>562.5</v>
          </cell>
        </row>
        <row r="97">
          <cell r="B97" t="str">
            <v>LHollingworth</v>
          </cell>
          <cell r="C97" t="str">
            <v>Erate-MIBS-School Percentage</v>
          </cell>
          <cell r="D97" t="str">
            <v>Erate-MIBS-School Percentage 25/26</v>
          </cell>
          <cell r="G97">
            <v>24.65</v>
          </cell>
        </row>
        <row r="98">
          <cell r="B98" t="str">
            <v>LHollingworth</v>
          </cell>
          <cell r="C98" t="str">
            <v>Recurring Resale - MSP</v>
          </cell>
          <cell r="D98" t="str">
            <v>Recurring Resale - MSP 24/27</v>
          </cell>
          <cell r="G98">
            <v>258</v>
          </cell>
        </row>
        <row r="99">
          <cell r="B99" t="str">
            <v>LHollingworth</v>
          </cell>
          <cell r="C99" t="str">
            <v>Recurring Resale - Security</v>
          </cell>
          <cell r="D99" t="str">
            <v>Recurring Resale - Security 24/27</v>
          </cell>
          <cell r="G99">
            <v>494</v>
          </cell>
        </row>
        <row r="100">
          <cell r="B100" t="str">
            <v>LHollingworth</v>
          </cell>
          <cell r="C100" t="str">
            <v>Recurring Resale - Security</v>
          </cell>
          <cell r="D100" t="str">
            <v>Recurring Resale - Security 25/26</v>
          </cell>
          <cell r="G100">
            <v>300</v>
          </cell>
        </row>
        <row r="101">
          <cell r="B101" t="str">
            <v>LHollingworth</v>
          </cell>
          <cell r="C101" t="str">
            <v>T-Erate-MIBS-USAC Percentage</v>
          </cell>
          <cell r="D101" t="str">
            <v>T-Erate-MIBS-USAC Percentage 25/26</v>
          </cell>
          <cell r="G101">
            <v>139.68</v>
          </cell>
        </row>
        <row r="102">
          <cell r="B102" t="str">
            <v>LHollingworth</v>
          </cell>
          <cell r="C102" t="str">
            <v>T-Services-MSP</v>
          </cell>
          <cell r="D102" t="str">
            <v>Managed Services 24/27</v>
          </cell>
          <cell r="G102">
            <v>2438.9</v>
          </cell>
        </row>
        <row r="103">
          <cell r="B103" t="str">
            <v>Luther Memorial</v>
          </cell>
          <cell r="C103" t="str">
            <v>Recurring Resale - MSP</v>
          </cell>
          <cell r="D103" t="str">
            <v>Recurring Resale - MSP 25/26</v>
          </cell>
          <cell r="G103">
            <v>80</v>
          </cell>
        </row>
        <row r="104">
          <cell r="B104" t="str">
            <v>Luther Memorial</v>
          </cell>
          <cell r="C104" t="str">
            <v>Recurring Resale - Security</v>
          </cell>
          <cell r="D104" t="str">
            <v>Recurring Resale - Security 25/26</v>
          </cell>
          <cell r="G104">
            <v>133</v>
          </cell>
        </row>
        <row r="105">
          <cell r="B105" t="str">
            <v>Luther Memorial</v>
          </cell>
          <cell r="C105" t="str">
            <v>T-Services-MSP</v>
          </cell>
          <cell r="D105" t="str">
            <v>T-Services-MSP 25/26</v>
          </cell>
          <cell r="G105">
            <v>1760.67</v>
          </cell>
        </row>
        <row r="106">
          <cell r="B106" t="str">
            <v>Lutheran High School East</v>
          </cell>
          <cell r="C106" t="str">
            <v>Recurring Resale - MSP</v>
          </cell>
          <cell r="D106" t="str">
            <v>Recurring Resale - MSP</v>
          </cell>
          <cell r="G106">
            <v>262</v>
          </cell>
        </row>
        <row r="107">
          <cell r="B107" t="str">
            <v>Miami East Local Schools</v>
          </cell>
          <cell r="C107" t="str">
            <v>Erate-MIBS-School Percentage</v>
          </cell>
          <cell r="D107" t="str">
            <v>Erate-MIBS-School Percentage 25/26</v>
          </cell>
          <cell r="G107">
            <v>365.7</v>
          </cell>
        </row>
        <row r="108">
          <cell r="B108" t="str">
            <v>Miami East Local Schools</v>
          </cell>
          <cell r="C108" t="str">
            <v>T-Erate-MIBS-USAC Percentage</v>
          </cell>
          <cell r="D108" t="str">
            <v>T-Erate-MIBS-USAC Percentage 25/26</v>
          </cell>
          <cell r="G108">
            <v>365.7</v>
          </cell>
        </row>
        <row r="109">
          <cell r="B109" t="str">
            <v>Millennium Comm School</v>
          </cell>
          <cell r="C109" t="str">
            <v>Recurring Resale - MSP</v>
          </cell>
          <cell r="D109" t="str">
            <v>Recurring Resale - MSP</v>
          </cell>
          <cell r="G109">
            <v>556.51</v>
          </cell>
        </row>
        <row r="110">
          <cell r="B110" t="str">
            <v>Millennium Comm School</v>
          </cell>
          <cell r="C110" t="str">
            <v>Recurring Resale - Security</v>
          </cell>
          <cell r="D110" t="str">
            <v>Security Services</v>
          </cell>
          <cell r="G110">
            <v>1081.5</v>
          </cell>
        </row>
        <row r="111">
          <cell r="B111" t="str">
            <v>Millennium Comm School</v>
          </cell>
          <cell r="C111" t="str">
            <v>T-Services-MSP</v>
          </cell>
          <cell r="D111" t="str">
            <v>2022/2024 MSC</v>
          </cell>
          <cell r="G111">
            <v>5424.97</v>
          </cell>
        </row>
        <row r="112">
          <cell r="B112" t="str">
            <v>North Shore High School</v>
          </cell>
          <cell r="C112" t="str">
            <v>Erate-MIBS-School Percentage</v>
          </cell>
          <cell r="D112" t="str">
            <v>Erate-MIBS-School Percentage 25/26</v>
          </cell>
          <cell r="G112">
            <v>44.89</v>
          </cell>
        </row>
        <row r="113">
          <cell r="B113" t="str">
            <v>North Shore High School</v>
          </cell>
          <cell r="C113" t="str">
            <v>Recurring Resale - MSP</v>
          </cell>
          <cell r="D113" t="str">
            <v>Recurring Resale - MSP 24/27</v>
          </cell>
          <cell r="G113">
            <v>2.6088</v>
          </cell>
        </row>
        <row r="114">
          <cell r="B114" t="str">
            <v>North Shore High School</v>
          </cell>
          <cell r="C114" t="str">
            <v>Recurring Resale - Security</v>
          </cell>
          <cell r="D114" t="str">
            <v>Recurring Resale - Security 24/27</v>
          </cell>
          <cell r="G114">
            <v>308</v>
          </cell>
        </row>
        <row r="115">
          <cell r="B115" t="str">
            <v>North Shore High School</v>
          </cell>
          <cell r="C115" t="str">
            <v>T-Erate-MIBS-USAC Percentage</v>
          </cell>
          <cell r="D115" t="str">
            <v>T-Erate-MIBS-USAC Percentage 25/26</v>
          </cell>
          <cell r="G115">
            <v>254.41</v>
          </cell>
        </row>
        <row r="116">
          <cell r="B116" t="str">
            <v>North Shore High School</v>
          </cell>
          <cell r="C116" t="str">
            <v>T-Services-MSP</v>
          </cell>
          <cell r="D116" t="str">
            <v>Managed Services 24/27</v>
          </cell>
          <cell r="G116">
            <v>3220.2312000000002</v>
          </cell>
        </row>
        <row r="117">
          <cell r="B117" t="str">
            <v>Par Excellence Academy</v>
          </cell>
          <cell r="C117" t="str">
            <v>Recurring Resale - MSP</v>
          </cell>
          <cell r="D117" t="str">
            <v>Recurring Resale - MSP 1</v>
          </cell>
          <cell r="G117">
            <v>1.7927999999999999</v>
          </cell>
        </row>
        <row r="118">
          <cell r="B118" t="str">
            <v>Par Excellence Academy</v>
          </cell>
          <cell r="C118" t="str">
            <v>Recurring Resale - Security</v>
          </cell>
          <cell r="D118" t="str">
            <v>Recurring Resale - Security</v>
          </cell>
          <cell r="G118">
            <v>641</v>
          </cell>
        </row>
        <row r="119">
          <cell r="B119" t="str">
            <v>Par Excellence Academy</v>
          </cell>
          <cell r="C119" t="str">
            <v>T-Services-MSP</v>
          </cell>
          <cell r="D119" t="str">
            <v>T-Services-MSP</v>
          </cell>
          <cell r="G119">
            <v>1916.5</v>
          </cell>
        </row>
        <row r="120">
          <cell r="B120" t="str">
            <v>River Gate HS</v>
          </cell>
          <cell r="C120" t="str">
            <v>Erate-MIBS-School Percentage</v>
          </cell>
          <cell r="D120" t="str">
            <v>Erate-MIBS-School Percentage 25/26</v>
          </cell>
          <cell r="G120">
            <v>21.6</v>
          </cell>
        </row>
        <row r="121">
          <cell r="B121" t="str">
            <v>River Gate HS</v>
          </cell>
          <cell r="C121" t="str">
            <v>Recurring Resale - MSP</v>
          </cell>
          <cell r="D121" t="str">
            <v>24/27 Recurring Resale - MSP</v>
          </cell>
          <cell r="G121">
            <v>65.3</v>
          </cell>
        </row>
        <row r="122">
          <cell r="B122" t="str">
            <v>River Gate HS</v>
          </cell>
          <cell r="C122" t="str">
            <v>Recurring Resale - Security</v>
          </cell>
          <cell r="D122" t="str">
            <v>24/27 Recurring Resale - Security</v>
          </cell>
          <cell r="G122">
            <v>210</v>
          </cell>
        </row>
        <row r="123">
          <cell r="B123" t="str">
            <v>River Gate HS</v>
          </cell>
          <cell r="C123" t="str">
            <v>T-Erate-MIBS-USAC Percentage</v>
          </cell>
          <cell r="D123" t="str">
            <v>T-Erate-MIBS-USAC Percentage 25/26</v>
          </cell>
          <cell r="G123">
            <v>122.43</v>
          </cell>
        </row>
        <row r="124">
          <cell r="B124" t="str">
            <v>River Gate HS</v>
          </cell>
          <cell r="C124" t="str">
            <v>T-Services-MSP</v>
          </cell>
          <cell r="D124" t="str">
            <v>24/27 T-Services-MSP</v>
          </cell>
          <cell r="G124">
            <v>1974.5</v>
          </cell>
        </row>
        <row r="125">
          <cell r="B125" t="str">
            <v>Scheurer Health</v>
          </cell>
          <cell r="C125" t="str">
            <v>Recurring Resale - MSP</v>
          </cell>
          <cell r="D125" t="str">
            <v>Blended Services</v>
          </cell>
          <cell r="G125">
            <v>1718.1</v>
          </cell>
        </row>
        <row r="126">
          <cell r="B126" t="str">
            <v>St John Lutheran Nottingham</v>
          </cell>
          <cell r="C126" t="str">
            <v>Recurring Resale - MSP</v>
          </cell>
          <cell r="D126" t="str">
            <v>Recurring Resale - MSP 25/26</v>
          </cell>
          <cell r="G126">
            <v>47.325000000000003</v>
          </cell>
        </row>
        <row r="127">
          <cell r="B127" t="str">
            <v>St John Lutheran Nottingham</v>
          </cell>
          <cell r="C127" t="str">
            <v>Recurring Resale - Security</v>
          </cell>
          <cell r="D127" t="str">
            <v>Recurring Resale - Security 25/26</v>
          </cell>
          <cell r="G127">
            <v>98</v>
          </cell>
        </row>
        <row r="128">
          <cell r="B128" t="str">
            <v>St John Lutheran Nottingham</v>
          </cell>
          <cell r="C128" t="str">
            <v>T-Services-MSP</v>
          </cell>
          <cell r="D128" t="str">
            <v>T-Services-MSP 25/26</v>
          </cell>
          <cell r="G128">
            <v>1125.0050000000001</v>
          </cell>
        </row>
        <row r="129">
          <cell r="B129" t="str">
            <v>St. Adalbert School</v>
          </cell>
          <cell r="C129" t="str">
            <v>Erate-MIBS-School Percentage</v>
          </cell>
          <cell r="D129" t="str">
            <v>Erate-MIBS-School Percentage 25/26</v>
          </cell>
          <cell r="G129">
            <v>100.5</v>
          </cell>
        </row>
        <row r="130">
          <cell r="B130" t="str">
            <v>St. Adalbert School</v>
          </cell>
          <cell r="C130" t="str">
            <v>Recurring Resale - MSP</v>
          </cell>
          <cell r="D130" t="str">
            <v>School MSC St Adalbert</v>
          </cell>
          <cell r="G130">
            <v>118.0776</v>
          </cell>
        </row>
        <row r="131">
          <cell r="B131" t="str">
            <v>St. Adalbert School</v>
          </cell>
          <cell r="C131" t="str">
            <v>T-Erate-MIBS-USAC Percentage</v>
          </cell>
          <cell r="D131" t="str">
            <v>T-Erate-MIBS-USAC Percentage 25/26</v>
          </cell>
          <cell r="G131">
            <v>569.5</v>
          </cell>
        </row>
        <row r="132">
          <cell r="B132" t="str">
            <v>St. Adalbert School</v>
          </cell>
          <cell r="C132" t="str">
            <v>T-Services-MSP</v>
          </cell>
          <cell r="D132" t="str">
            <v>T-Services-MSP</v>
          </cell>
          <cell r="G132">
            <v>149.00239999999999</v>
          </cell>
        </row>
        <row r="133">
          <cell r="B133" t="str">
            <v>Strasburg-Franklin Local Schools</v>
          </cell>
          <cell r="C133" t="str">
            <v>T-Services-MSP</v>
          </cell>
          <cell r="D133" t="str">
            <v>T-Services-MSP Voice Only</v>
          </cell>
          <cell r="G133">
            <v>544</v>
          </cell>
        </row>
        <row r="134">
          <cell r="B134" t="str">
            <v>Sunbridge Schools</v>
          </cell>
          <cell r="C134" t="str">
            <v>Recurring Resale - MSP</v>
          </cell>
          <cell r="D134" t="str">
            <v>Recurring Resale - MSP 2024-2025</v>
          </cell>
          <cell r="G134">
            <v>225</v>
          </cell>
        </row>
        <row r="135">
          <cell r="B135" t="str">
            <v>Sunbridge Schools</v>
          </cell>
          <cell r="C135" t="str">
            <v>T-Services-MSP</v>
          </cell>
          <cell r="D135" t="str">
            <v>T-Services-MSP -EG</v>
          </cell>
          <cell r="G135">
            <v>2490</v>
          </cell>
        </row>
        <row r="136">
          <cell r="B136" t="str">
            <v>The Richland School of Academic Arts</v>
          </cell>
          <cell r="C136" t="str">
            <v>Recurring Resale - Microsoft 365 NCE</v>
          </cell>
          <cell r="D136" t="str">
            <v>Microsoft 365 NCE</v>
          </cell>
          <cell r="G136">
            <v>261</v>
          </cell>
        </row>
        <row r="137">
          <cell r="B137" t="str">
            <v>The Richland School of Academic Arts</v>
          </cell>
          <cell r="C137" t="str">
            <v>Recurring Resale - MSP</v>
          </cell>
          <cell r="D137" t="str">
            <v>Recurring Resale - MSP 24/26</v>
          </cell>
          <cell r="G137">
            <v>122.3044</v>
          </cell>
        </row>
        <row r="138">
          <cell r="B138" t="str">
            <v>The Richland School of Academic Arts</v>
          </cell>
          <cell r="C138" t="str">
            <v>Recurring Resale - Security</v>
          </cell>
          <cell r="D138" t="str">
            <v>Recurring Resale - Security - 24/26</v>
          </cell>
          <cell r="G138">
            <v>351</v>
          </cell>
        </row>
        <row r="139">
          <cell r="B139" t="str">
            <v>The Richland School of Academic Arts</v>
          </cell>
          <cell r="C139" t="str">
            <v>T-Services-MSP</v>
          </cell>
          <cell r="D139" t="str">
            <v>School MSC 24/26</v>
          </cell>
          <cell r="G139">
            <v>2993.19</v>
          </cell>
        </row>
        <row r="140">
          <cell r="B140" t="str">
            <v>The Ummah Center</v>
          </cell>
          <cell r="C140" t="str">
            <v>Recurring Resale - Security</v>
          </cell>
          <cell r="D140" t="str">
            <v>Recurring Resale - Security</v>
          </cell>
          <cell r="G140">
            <v>147</v>
          </cell>
        </row>
        <row r="141">
          <cell r="B141" t="str">
            <v>The Ummah Center</v>
          </cell>
          <cell r="C141" t="str">
            <v>T-Services-MSP</v>
          </cell>
          <cell r="D141" t="str">
            <v>T-Services-MSP</v>
          </cell>
          <cell r="G141">
            <v>810</v>
          </cell>
        </row>
        <row r="142">
          <cell r="B142" t="str">
            <v>Toledo School for the Arts</v>
          </cell>
          <cell r="C142" t="str">
            <v>Recurring Resale - MSP</v>
          </cell>
          <cell r="D142" t="str">
            <v>Recurring Resale - MSP</v>
          </cell>
          <cell r="G142">
            <v>457.8</v>
          </cell>
        </row>
        <row r="143">
          <cell r="B143" t="str">
            <v>Westwood Prep</v>
          </cell>
          <cell r="C143" t="str">
            <v>Recurring Resale - Security</v>
          </cell>
          <cell r="D143" t="str">
            <v>Recurring Resale - SecurityB</v>
          </cell>
          <cell r="G143">
            <v>475.7</v>
          </cell>
        </row>
        <row r="144">
          <cell r="B144" t="str">
            <v>Westwood Prep</v>
          </cell>
          <cell r="C144" t="str">
            <v>T-Services-MSP</v>
          </cell>
          <cell r="D144" t="str">
            <v>T-Services-MSP</v>
          </cell>
          <cell r="G144">
            <v>4256.1499999999996</v>
          </cell>
        </row>
        <row r="145">
          <cell r="B145" t="str">
            <v>Worthington Christian School</v>
          </cell>
          <cell r="C145" t="str">
            <v>Erate-MIBS-School Percentage</v>
          </cell>
          <cell r="D145" t="str">
            <v>Erate-MIBS-School Percentage 25/26</v>
          </cell>
          <cell r="G145">
            <v>508.8</v>
          </cell>
        </row>
        <row r="146">
          <cell r="B146" t="str">
            <v>Worthington Christian School</v>
          </cell>
          <cell r="C146" t="str">
            <v>Recurring Resale - MSP</v>
          </cell>
          <cell r="D146" t="str">
            <v>Recurring Resale - MSP 25/26</v>
          </cell>
          <cell r="G146">
            <v>728.25</v>
          </cell>
        </row>
        <row r="147">
          <cell r="B147" t="str">
            <v>Worthington Christian School</v>
          </cell>
          <cell r="C147" t="str">
            <v>Recurring Resale - Security</v>
          </cell>
          <cell r="D147" t="str">
            <v>Recurring Resale - Security 25/26</v>
          </cell>
          <cell r="G147">
            <v>1518</v>
          </cell>
        </row>
        <row r="148">
          <cell r="B148" t="str">
            <v>Worthington Christian School</v>
          </cell>
          <cell r="C148" t="str">
            <v>T-Erate-MIBS-USAC Percentage</v>
          </cell>
          <cell r="D148" t="str">
            <v>T-Erate-MIBS-USAC Percentage 25/26</v>
          </cell>
          <cell r="G148">
            <v>339.2</v>
          </cell>
        </row>
        <row r="149">
          <cell r="B149" t="str">
            <v>Worthington Christian School</v>
          </cell>
          <cell r="C149" t="str">
            <v>T-Services-MSP</v>
          </cell>
          <cell r="D149" t="str">
            <v>T-Services-MSP 25/26</v>
          </cell>
          <cell r="G149">
            <v>2278.75</v>
          </cell>
        </row>
        <row r="150">
          <cell r="B150" t="str">
            <v>Youthbuild Columbus Community</v>
          </cell>
          <cell r="C150" t="str">
            <v>Recurring Resale - Microsoft 365 NCE</v>
          </cell>
          <cell r="D150" t="str">
            <v>Recurring Resale - Microsoft 365 NCE</v>
          </cell>
        </row>
        <row r="151">
          <cell r="B151" t="str">
            <v>Youthbuild Columbus Community</v>
          </cell>
          <cell r="C151" t="str">
            <v>Recurring Resale - MSP</v>
          </cell>
          <cell r="D151" t="str">
            <v>24/26 Recurring Resale - MSP</v>
          </cell>
        </row>
        <row r="152">
          <cell r="B152" t="str">
            <v>Youthbuild Columbus Community</v>
          </cell>
          <cell r="C152" t="str">
            <v>Recurring Resale - Security</v>
          </cell>
          <cell r="D152" t="str">
            <v>24/26 Recurring Resale - Security</v>
          </cell>
        </row>
        <row r="153">
          <cell r="B153" t="str">
            <v>Youthbuild Columbus Community</v>
          </cell>
          <cell r="C153" t="str">
            <v>T-Services-MSP</v>
          </cell>
          <cell r="D153" t="str">
            <v>24/26 T-Services-MSP</v>
          </cell>
          <cell r="G153">
            <v>3183.4</v>
          </cell>
        </row>
        <row r="154">
          <cell r="B154" t="str">
            <v>Youthbuild Columbus Community</v>
          </cell>
          <cell r="C154" t="str">
            <v>T-Services-MSP</v>
          </cell>
          <cell r="D154" t="str">
            <v>24/26 T-Services-MSP B</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L MRR Oct CA"/>
      <sheetName val="Oct-Sept Comp CA"/>
      <sheetName val="GL MRR Sep CA"/>
      <sheetName val="Sep-Aug Comp CA"/>
      <sheetName val="Aug-July Comp CA"/>
      <sheetName val="GL MRR Aug CA"/>
      <sheetName val="Aug-July Comp CA (2)"/>
      <sheetName val="C360 to GL"/>
      <sheetName val="GL MRR Aug CA (2)"/>
      <sheetName val="July- June Comp CA"/>
      <sheetName val="Comp"/>
      <sheetName val="GL July CA"/>
      <sheetName val="June- May Comp CA"/>
      <sheetName val="June C360 CA"/>
      <sheetName val="Sheet4"/>
      <sheetName val="GL June CA"/>
      <sheetName val="May - April Comp CA"/>
      <sheetName val="May C360 CA"/>
      <sheetName val="May GL CA"/>
    </sheetNames>
    <sheetDataSet>
      <sheetData sheetId="0"/>
      <sheetData sheetId="1"/>
      <sheetData sheetId="2"/>
      <sheetData sheetId="3">
        <row r="1">
          <cell r="B1" t="str">
            <v>Customer</v>
          </cell>
          <cell r="C1" t="str">
            <v>Agreement Type</v>
          </cell>
          <cell r="D1" t="str">
            <v>Agreement Name</v>
          </cell>
          <cell r="G1" t="str">
            <v>September Financials</v>
          </cell>
        </row>
        <row r="2">
          <cell r="B2" t="str">
            <v>24 Hour Home Care</v>
          </cell>
          <cell r="C2" t="str">
            <v>Recurring Resale - MSP</v>
          </cell>
          <cell r="D2" t="str">
            <v>Recurring Resale - MSP 2024/27</v>
          </cell>
          <cell r="G2">
            <v>989.62440000000004</v>
          </cell>
        </row>
        <row r="3">
          <cell r="B3" t="str">
            <v>24 Hour Home Care</v>
          </cell>
          <cell r="C3" t="str">
            <v>Recurring Resale - Security</v>
          </cell>
          <cell r="D3" t="str">
            <v>Recurring Resale - Security</v>
          </cell>
          <cell r="G3">
            <v>11618</v>
          </cell>
        </row>
        <row r="4">
          <cell r="B4" t="str">
            <v>24 Hour Home Care</v>
          </cell>
          <cell r="C4" t="str">
            <v>T-Services-MSP</v>
          </cell>
          <cell r="D4" t="str">
            <v>T-Services-MSP</v>
          </cell>
          <cell r="G4">
            <v>28675</v>
          </cell>
        </row>
        <row r="5">
          <cell r="B5" t="str">
            <v>7C Escrow</v>
          </cell>
          <cell r="C5" t="str">
            <v>Cloud - Private</v>
          </cell>
          <cell r="D5" t="str">
            <v>Cloud - Private</v>
          </cell>
          <cell r="G5">
            <v>954.1</v>
          </cell>
        </row>
        <row r="6">
          <cell r="B6" t="str">
            <v>7C Escrow</v>
          </cell>
          <cell r="C6" t="str">
            <v>Recurring Resale - MSP</v>
          </cell>
          <cell r="D6" t="str">
            <v>Recurring Resale - MSP</v>
          </cell>
          <cell r="G6">
            <v>28.38</v>
          </cell>
        </row>
        <row r="7">
          <cell r="B7" t="str">
            <v>7C Escrow</v>
          </cell>
          <cell r="C7" t="str">
            <v>Recurring Resale - Security</v>
          </cell>
          <cell r="D7" t="str">
            <v>Recurring Resale - Security</v>
          </cell>
          <cell r="G7">
            <v>330.5</v>
          </cell>
        </row>
        <row r="8">
          <cell r="B8" t="str">
            <v>7C Escrow</v>
          </cell>
          <cell r="C8" t="str">
            <v>T-Services-MSP</v>
          </cell>
          <cell r="D8" t="str">
            <v>T-Services-MSP</v>
          </cell>
          <cell r="G8">
            <v>351.5</v>
          </cell>
        </row>
        <row r="9">
          <cell r="B9" t="str">
            <v>Abest Professional Health Care</v>
          </cell>
          <cell r="C9" t="str">
            <v>Recurring Resale - Microsoft 365 NCE</v>
          </cell>
          <cell r="D9" t="str">
            <v>Recurring Resale - Microsoft 365 NCE</v>
          </cell>
          <cell r="G9">
            <v>484</v>
          </cell>
        </row>
        <row r="10">
          <cell r="B10" t="str">
            <v>Abest Professional Health Care</v>
          </cell>
          <cell r="C10" t="str">
            <v>Recurring Resale - MSP</v>
          </cell>
          <cell r="D10" t="str">
            <v>Recurring Resale - MSP 2025/27</v>
          </cell>
          <cell r="G10">
            <v>158</v>
          </cell>
        </row>
        <row r="11">
          <cell r="B11" t="str">
            <v>Abest Professional Health Care</v>
          </cell>
          <cell r="C11" t="str">
            <v>Recurring Resale - MSP</v>
          </cell>
          <cell r="D11" t="str">
            <v>Temp Backups Agreement</v>
          </cell>
          <cell r="G11">
            <v>292.7244</v>
          </cell>
        </row>
        <row r="12">
          <cell r="B12" t="str">
            <v>Abest Professional Health Care</v>
          </cell>
          <cell r="C12" t="str">
            <v>Recurring Resale - Security</v>
          </cell>
          <cell r="D12" t="str">
            <v>Recurring Resale - Security 2025/27</v>
          </cell>
          <cell r="G12">
            <v>133</v>
          </cell>
        </row>
        <row r="13">
          <cell r="B13" t="str">
            <v>Abest Professional Health Care</v>
          </cell>
          <cell r="C13" t="str">
            <v>T-Services-MSP</v>
          </cell>
          <cell r="D13" t="str">
            <v>T-Services-MSP 2024/27</v>
          </cell>
          <cell r="G13">
            <v>560</v>
          </cell>
        </row>
        <row r="14">
          <cell r="B14" t="str">
            <v>ABI Healthcare</v>
          </cell>
          <cell r="C14" t="str">
            <v>Recurring Resale - Microsoft 365 NCE</v>
          </cell>
          <cell r="D14" t="str">
            <v>Recurring Resale - Microsoft 365 NCE</v>
          </cell>
          <cell r="G14">
            <v>3358.53</v>
          </cell>
        </row>
        <row r="15">
          <cell r="B15" t="str">
            <v>ABI Healthcare</v>
          </cell>
          <cell r="C15" t="str">
            <v>Recurring Resale - MSP</v>
          </cell>
          <cell r="D15" t="str">
            <v>MSP -Recurring Resale</v>
          </cell>
          <cell r="G15">
            <v>10.5</v>
          </cell>
        </row>
        <row r="16">
          <cell r="B16" t="str">
            <v>ABI Healthcare</v>
          </cell>
          <cell r="C16" t="str">
            <v>Recurring Resale - Security</v>
          </cell>
          <cell r="D16" t="str">
            <v>Recurring Resale - Security</v>
          </cell>
          <cell r="G16">
            <v>5390</v>
          </cell>
        </row>
        <row r="17">
          <cell r="B17" t="str">
            <v>ABI Healthcare</v>
          </cell>
          <cell r="C17" t="str">
            <v>T-Services-MSP</v>
          </cell>
          <cell r="D17" t="str">
            <v>T-Services-MSP</v>
          </cell>
          <cell r="G17">
            <v>9286</v>
          </cell>
        </row>
        <row r="18">
          <cell r="B18" t="str">
            <v>ABIFI Professional Health Care</v>
          </cell>
          <cell r="C18" t="str">
            <v>Recurring Resale - Microsoft 365 NCE</v>
          </cell>
          <cell r="D18" t="str">
            <v>Recurring Resale - Microsoft 365 NCE</v>
          </cell>
          <cell r="G18">
            <v>1598.4</v>
          </cell>
        </row>
        <row r="19">
          <cell r="B19" t="str">
            <v>ABIFI Professional Health Care</v>
          </cell>
          <cell r="C19" t="str">
            <v>Recurring Resale - MSP</v>
          </cell>
          <cell r="D19" t="str">
            <v>Recurring Resale - MSP 2024/27</v>
          </cell>
          <cell r="G19">
            <v>370.05619999999999</v>
          </cell>
        </row>
        <row r="20">
          <cell r="B20" t="str">
            <v>ABIFI Professional Health Care</v>
          </cell>
          <cell r="C20" t="str">
            <v>Recurring Resale - Security</v>
          </cell>
          <cell r="D20" t="str">
            <v>Recurring Resale - Security 2024/27</v>
          </cell>
          <cell r="G20">
            <v>1020</v>
          </cell>
        </row>
        <row r="21">
          <cell r="B21" t="str">
            <v>ABIFI Professional Health Care</v>
          </cell>
          <cell r="C21" t="str">
            <v>T-Services-MSP</v>
          </cell>
          <cell r="D21" t="str">
            <v>T-Services-MSP</v>
          </cell>
          <cell r="G21">
            <v>967.00379999999996</v>
          </cell>
        </row>
        <row r="22">
          <cell r="B22" t="str">
            <v>Ability Ambeck Mortgage</v>
          </cell>
          <cell r="C22" t="str">
            <v>Recurring Resale - Microsoft 365 NCE</v>
          </cell>
          <cell r="D22" t="str">
            <v>Ability Microsoft 365</v>
          </cell>
          <cell r="G22">
            <v>994</v>
          </cell>
        </row>
        <row r="23">
          <cell r="B23" t="str">
            <v>Ability Ambeck Mortgage</v>
          </cell>
          <cell r="C23" t="str">
            <v>Recurring Resale - MSP</v>
          </cell>
          <cell r="D23" t="str">
            <v>Recurring Resale - MSP</v>
          </cell>
          <cell r="G23">
            <v>625.51</v>
          </cell>
        </row>
        <row r="24">
          <cell r="B24" t="str">
            <v>Ability Ambeck Mortgage</v>
          </cell>
          <cell r="C24" t="str">
            <v>Recurring Resale - MSP</v>
          </cell>
          <cell r="D24" t="str">
            <v>Recurring Resale - MSP 25/26</v>
          </cell>
          <cell r="G24">
            <v>7.4</v>
          </cell>
        </row>
        <row r="25">
          <cell r="B25" t="str">
            <v>Ability Ambeck Mortgage</v>
          </cell>
          <cell r="C25" t="str">
            <v>Recurring Resale - Security</v>
          </cell>
          <cell r="D25" t="str">
            <v>Ability - Recurring Resale - Security</v>
          </cell>
          <cell r="G25">
            <v>850</v>
          </cell>
        </row>
        <row r="26">
          <cell r="B26" t="str">
            <v>Ability Ambeck Mortgage</v>
          </cell>
          <cell r="C26" t="str">
            <v>T-Services-MSP</v>
          </cell>
          <cell r="D26" t="str">
            <v>Ability-Managed</v>
          </cell>
          <cell r="G26">
            <v>855.2</v>
          </cell>
        </row>
        <row r="27">
          <cell r="B27" t="str">
            <v>Advantage Home Care</v>
          </cell>
          <cell r="C27" t="str">
            <v>Recurring Resale - Security</v>
          </cell>
          <cell r="D27" t="str">
            <v>Recurring Resale - Security</v>
          </cell>
          <cell r="G27">
            <v>5312</v>
          </cell>
        </row>
        <row r="28">
          <cell r="B28" t="str">
            <v>Advantage Home Care</v>
          </cell>
          <cell r="C28" t="str">
            <v>T-Services-MSP</v>
          </cell>
          <cell r="D28" t="str">
            <v>T-Services-MSP</v>
          </cell>
          <cell r="G28">
            <v>6600</v>
          </cell>
        </row>
        <row r="29">
          <cell r="B29" t="str">
            <v>Agape Corporation  WEB Du</v>
          </cell>
          <cell r="C29" t="str">
            <v>Recurring Resale - MSP</v>
          </cell>
          <cell r="D29" t="str">
            <v>Recurring Resale - MSP</v>
          </cell>
          <cell r="G29">
            <v>250</v>
          </cell>
        </row>
        <row r="30">
          <cell r="B30" t="str">
            <v>Agape Corporation  WEB Du</v>
          </cell>
          <cell r="C30" t="str">
            <v>Recurring Resale - Security</v>
          </cell>
          <cell r="D30" t="str">
            <v>Recurring Resale - Security</v>
          </cell>
          <cell r="G30">
            <v>1600</v>
          </cell>
        </row>
        <row r="31">
          <cell r="B31" t="str">
            <v>Agape Corporation  WEB Du</v>
          </cell>
          <cell r="C31" t="str">
            <v>T-Services-MSP</v>
          </cell>
          <cell r="D31" t="str">
            <v>T-Services-MSP</v>
          </cell>
          <cell r="G31">
            <v>3288.79</v>
          </cell>
        </row>
        <row r="32">
          <cell r="B32" t="str">
            <v>Agee Construction</v>
          </cell>
          <cell r="C32" t="str">
            <v>Cloud - Private</v>
          </cell>
          <cell r="D32" t="str">
            <v>Cloud - Private</v>
          </cell>
          <cell r="G32">
            <v>75</v>
          </cell>
        </row>
        <row r="33">
          <cell r="B33" t="str">
            <v>Agee Construction</v>
          </cell>
          <cell r="C33" t="str">
            <v>Recurring Resale - Microsoft 365 NCE</v>
          </cell>
          <cell r="D33" t="str">
            <v>Agee Microsoft 365</v>
          </cell>
          <cell r="G33">
            <v>400</v>
          </cell>
        </row>
        <row r="34">
          <cell r="B34" t="str">
            <v>Agee Construction</v>
          </cell>
          <cell r="C34" t="str">
            <v>Recurring Resale - MSP</v>
          </cell>
          <cell r="D34" t="str">
            <v>Recurring Resale - MSP</v>
          </cell>
          <cell r="G34">
            <v>685.55420000000004</v>
          </cell>
        </row>
        <row r="35">
          <cell r="B35" t="str">
            <v>Agee Construction</v>
          </cell>
          <cell r="C35" t="str">
            <v>Recurring Resale - Security</v>
          </cell>
          <cell r="D35" t="str">
            <v>Recurring Resale - Security</v>
          </cell>
          <cell r="G35">
            <v>661.5</v>
          </cell>
        </row>
        <row r="36">
          <cell r="B36" t="str">
            <v>Agee Construction</v>
          </cell>
          <cell r="C36" t="str">
            <v>T-Services-MSP</v>
          </cell>
          <cell r="D36" t="str">
            <v>T-Services-MSP</v>
          </cell>
          <cell r="G36">
            <v>1758.09</v>
          </cell>
        </row>
        <row r="37">
          <cell r="B37" t="str">
            <v>Alliance Services</v>
          </cell>
          <cell r="C37" t="str">
            <v>Recurring Resale - Microsoft 365 NCE</v>
          </cell>
          <cell r="D37" t="str">
            <v>Recurring Resale - Microsoft 365 NCE</v>
          </cell>
          <cell r="G37">
            <v>640</v>
          </cell>
        </row>
        <row r="38">
          <cell r="B38" t="str">
            <v>Alliance Services</v>
          </cell>
          <cell r="C38" t="str">
            <v>Recurring Resale - MSP</v>
          </cell>
          <cell r="D38" t="str">
            <v>Recurring Resale - MSP</v>
          </cell>
          <cell r="G38">
            <v>150</v>
          </cell>
        </row>
        <row r="39">
          <cell r="B39" t="str">
            <v>Alliance Services</v>
          </cell>
          <cell r="C39" t="str">
            <v>Recurring Resale - Security</v>
          </cell>
          <cell r="D39" t="str">
            <v>Recurring Resale - Security</v>
          </cell>
          <cell r="G39">
            <v>1060</v>
          </cell>
        </row>
        <row r="40">
          <cell r="B40" t="str">
            <v>Alliance Services</v>
          </cell>
          <cell r="C40" t="str">
            <v>T-Services-MSP</v>
          </cell>
          <cell r="D40" t="str">
            <v>T-Services-MSP</v>
          </cell>
          <cell r="G40">
            <v>1927.65</v>
          </cell>
        </row>
        <row r="41">
          <cell r="B41" t="str">
            <v>Ameribest</v>
          </cell>
          <cell r="C41" t="str">
            <v>Cloud - Private</v>
          </cell>
          <cell r="D41" t="str">
            <v>Cloud - Private</v>
          </cell>
          <cell r="G41">
            <v>335</v>
          </cell>
        </row>
        <row r="42">
          <cell r="B42" t="str">
            <v>Ameribest</v>
          </cell>
          <cell r="C42" t="str">
            <v>Recurring Resale - MSP</v>
          </cell>
          <cell r="D42" t="str">
            <v>Recurring Resale - MSP</v>
          </cell>
          <cell r="G42">
            <v>3740.4614000000001</v>
          </cell>
        </row>
        <row r="43">
          <cell r="B43" t="str">
            <v>Ameribest</v>
          </cell>
          <cell r="C43" t="str">
            <v>Recurring Resale - Security</v>
          </cell>
          <cell r="D43" t="str">
            <v>Recurring Resale - Security</v>
          </cell>
          <cell r="G43">
            <v>3868</v>
          </cell>
        </row>
        <row r="44">
          <cell r="B44" t="str">
            <v>Ameribest</v>
          </cell>
          <cell r="C44" t="str">
            <v>T-Services-MSP</v>
          </cell>
          <cell r="D44" t="str">
            <v>T-Services-MSP</v>
          </cell>
          <cell r="G44">
            <v>9170</v>
          </cell>
        </row>
        <row r="45">
          <cell r="B45" t="str">
            <v>American Institute of Science and Technology</v>
          </cell>
          <cell r="C45" t="str">
            <v>Recurring Resale - MSP</v>
          </cell>
          <cell r="D45" t="str">
            <v>Recurring Resale - MSP</v>
          </cell>
          <cell r="G45">
            <v>395.2</v>
          </cell>
        </row>
        <row r="46">
          <cell r="B46" t="str">
            <v>American Institute of Science and Technology</v>
          </cell>
          <cell r="C46" t="str">
            <v>Recurring Resale - Security</v>
          </cell>
          <cell r="D46" t="str">
            <v>Recurring Resale - Security</v>
          </cell>
          <cell r="G46">
            <v>400</v>
          </cell>
        </row>
        <row r="47">
          <cell r="B47" t="str">
            <v>American Institute of Science and Technology</v>
          </cell>
          <cell r="C47" t="str">
            <v>T-Services-MSP</v>
          </cell>
          <cell r="D47" t="str">
            <v>T-Services-MSP 24/27</v>
          </cell>
          <cell r="G47">
            <v>982</v>
          </cell>
        </row>
        <row r="48">
          <cell r="B48" t="str">
            <v>Anonymous LLC</v>
          </cell>
          <cell r="C48" t="str">
            <v>Cloud - Private</v>
          </cell>
          <cell r="D48" t="str">
            <v>Anonymous Cloud Services</v>
          </cell>
          <cell r="G48">
            <v>484.62</v>
          </cell>
        </row>
        <row r="49">
          <cell r="B49" t="str">
            <v>Anonymous LLC</v>
          </cell>
          <cell r="C49" t="str">
            <v>Recurring Resale - MSP</v>
          </cell>
          <cell r="D49" t="str">
            <v>Recurring Resale - MSP</v>
          </cell>
          <cell r="G49">
            <v>1540</v>
          </cell>
        </row>
        <row r="50">
          <cell r="B50" t="str">
            <v>Anonymous LLC</v>
          </cell>
          <cell r="C50" t="str">
            <v>Recurring Resale - Security</v>
          </cell>
          <cell r="D50" t="str">
            <v>Recurring Resale - Security</v>
          </cell>
          <cell r="G50">
            <v>250</v>
          </cell>
        </row>
        <row r="51">
          <cell r="B51" t="str">
            <v>Anonymous LLC</v>
          </cell>
          <cell r="C51" t="str">
            <v>T-Services-MSP</v>
          </cell>
          <cell r="D51" t="str">
            <v>T-Services-MSP</v>
          </cell>
          <cell r="G51">
            <v>2595.6</v>
          </cell>
        </row>
        <row r="52">
          <cell r="B52" t="str">
            <v>Applegate Teeples Drilling</v>
          </cell>
          <cell r="C52" t="str">
            <v>Cloud - Private</v>
          </cell>
          <cell r="D52" t="str">
            <v>Cloud - Private</v>
          </cell>
          <cell r="G52">
            <v>500</v>
          </cell>
        </row>
        <row r="53">
          <cell r="B53" t="str">
            <v>Applegate Teeples Drilling</v>
          </cell>
          <cell r="C53" t="str">
            <v>Recurring Resale - Microsoft 365 NCE</v>
          </cell>
          <cell r="D53" t="str">
            <v>Recurring Resale - Microsoft 365 NCE</v>
          </cell>
          <cell r="G53">
            <v>664.8</v>
          </cell>
        </row>
        <row r="54">
          <cell r="B54" t="str">
            <v>Applegate Teeples Drilling</v>
          </cell>
          <cell r="C54" t="str">
            <v>Recurring Resale - MSP</v>
          </cell>
          <cell r="D54" t="str">
            <v>Recurring Resale - MSP</v>
          </cell>
          <cell r="G54">
            <v>95.5</v>
          </cell>
        </row>
        <row r="55">
          <cell r="B55" t="str">
            <v>Applegate Teeples Drilling</v>
          </cell>
          <cell r="C55" t="str">
            <v>Recurring Resale - Security</v>
          </cell>
          <cell r="D55" t="str">
            <v>Recurring Resale - Security</v>
          </cell>
          <cell r="G55">
            <v>1156</v>
          </cell>
        </row>
        <row r="56">
          <cell r="B56" t="str">
            <v>Applegate Teeples Drilling</v>
          </cell>
          <cell r="C56" t="str">
            <v>T-Services-MSP</v>
          </cell>
          <cell r="D56" t="str">
            <v>T-Services-MSP</v>
          </cell>
          <cell r="G56">
            <v>1672.37</v>
          </cell>
        </row>
        <row r="57">
          <cell r="B57" t="str">
            <v>ATD Home Health Agency, INC</v>
          </cell>
          <cell r="C57" t="str">
            <v>Recurring Resale - Security</v>
          </cell>
          <cell r="D57" t="str">
            <v>Recurring Resale - Security 24/27</v>
          </cell>
          <cell r="G57">
            <v>789</v>
          </cell>
        </row>
        <row r="58">
          <cell r="B58" t="str">
            <v>ATD Home Health Agency, INC</v>
          </cell>
          <cell r="C58" t="str">
            <v>T-Services-MSP</v>
          </cell>
          <cell r="D58" t="str">
            <v>T-Services-MSP 24/27</v>
          </cell>
          <cell r="G58">
            <v>2690</v>
          </cell>
        </row>
        <row r="59">
          <cell r="B59" t="str">
            <v>Aweta - Americas</v>
          </cell>
          <cell r="C59" t="str">
            <v>Recurring Resale - Microsoft 365 NCE</v>
          </cell>
          <cell r="D59" t="str">
            <v>Recurring Resale - Microsoft 365 NCE</v>
          </cell>
          <cell r="G59">
            <v>1026</v>
          </cell>
        </row>
        <row r="60">
          <cell r="B60" t="str">
            <v>Aweta - Americas</v>
          </cell>
          <cell r="C60" t="str">
            <v>Recurring Resale - MSP</v>
          </cell>
          <cell r="D60" t="str">
            <v>Recurring Resale - MSP</v>
          </cell>
          <cell r="G60">
            <v>774.64459999999997</v>
          </cell>
        </row>
        <row r="61">
          <cell r="B61" t="str">
            <v>Aweta - Americas</v>
          </cell>
          <cell r="C61" t="str">
            <v>Recurring Resale - Security</v>
          </cell>
          <cell r="D61" t="str">
            <v>Recurring Resale - Security</v>
          </cell>
          <cell r="G61">
            <v>733</v>
          </cell>
        </row>
        <row r="62">
          <cell r="B62" t="str">
            <v>Aweta - Americas</v>
          </cell>
          <cell r="C62" t="str">
            <v>T-Services-MSP</v>
          </cell>
          <cell r="D62" t="str">
            <v>T-Services-MSP</v>
          </cell>
          <cell r="G62">
            <v>2708.94</v>
          </cell>
        </row>
        <row r="63">
          <cell r="B63" t="str">
            <v>Aweta - Americas</v>
          </cell>
          <cell r="C63" t="str">
            <v>T-Services-Security</v>
          </cell>
          <cell r="D63" t="str">
            <v>T-Services-Security</v>
          </cell>
          <cell r="G63">
            <v>55</v>
          </cell>
        </row>
        <row r="64">
          <cell r="B64" t="str">
            <v>Big Valley Grace Community Church</v>
          </cell>
          <cell r="C64" t="str">
            <v>Recurring Resale - Microsoft 365 NCE</v>
          </cell>
          <cell r="D64" t="str">
            <v>Recurring Resale - Microsoft 365 NCE</v>
          </cell>
          <cell r="G64">
            <v>27</v>
          </cell>
        </row>
        <row r="65">
          <cell r="B65" t="str">
            <v>Big Valley Grace Community Church</v>
          </cell>
          <cell r="C65" t="str">
            <v>Recurring Resale - MSP</v>
          </cell>
          <cell r="D65" t="str">
            <v>Recurring Resale - MSP</v>
          </cell>
          <cell r="G65">
            <v>560.81880000000001</v>
          </cell>
        </row>
        <row r="66">
          <cell r="B66" t="str">
            <v>Big Valley Grace Community Church</v>
          </cell>
          <cell r="C66" t="str">
            <v>Recurring Resale - Security</v>
          </cell>
          <cell r="D66" t="str">
            <v>Recurring Resale - Security</v>
          </cell>
          <cell r="G66">
            <v>925</v>
          </cell>
        </row>
        <row r="67">
          <cell r="B67" t="str">
            <v>Big Valley Grace Community Church</v>
          </cell>
          <cell r="C67" t="str">
            <v>T-Services-MSP</v>
          </cell>
          <cell r="D67" t="str">
            <v>T-Services-MSP</v>
          </cell>
          <cell r="G67">
            <v>7435.5811999999996</v>
          </cell>
        </row>
        <row r="68">
          <cell r="B68" t="str">
            <v>Borba Farms Partners</v>
          </cell>
          <cell r="C68" t="str">
            <v>Recurring Resale - Microsoft 365 NCE</v>
          </cell>
          <cell r="D68" t="str">
            <v>Recurring Resale - Microsoft 365 NCE</v>
          </cell>
          <cell r="G68">
            <v>388</v>
          </cell>
        </row>
        <row r="69">
          <cell r="B69" t="str">
            <v>Borba Farms Partners</v>
          </cell>
          <cell r="C69" t="str">
            <v>Recurring Resale - MSP</v>
          </cell>
          <cell r="D69" t="str">
            <v>Recurring Resale - MSP</v>
          </cell>
          <cell r="G69">
            <v>397.22340000000003</v>
          </cell>
        </row>
        <row r="70">
          <cell r="B70" t="str">
            <v>Borba Farms Partners</v>
          </cell>
          <cell r="C70" t="str">
            <v>Recurring Resale - Security</v>
          </cell>
          <cell r="D70" t="str">
            <v>Recurring Resale - Security</v>
          </cell>
          <cell r="G70">
            <v>119</v>
          </cell>
        </row>
        <row r="71">
          <cell r="B71" t="str">
            <v>Borba Farms Partners</v>
          </cell>
          <cell r="C71" t="str">
            <v>T-Services-MSP</v>
          </cell>
          <cell r="D71" t="str">
            <v>T-Services-MSP</v>
          </cell>
          <cell r="G71">
            <v>1451.47</v>
          </cell>
        </row>
        <row r="72">
          <cell r="B72" t="str">
            <v>Caloy Company LLC</v>
          </cell>
          <cell r="C72" t="str">
            <v>Cloud - Private</v>
          </cell>
          <cell r="D72" t="str">
            <v>Cloud - Private</v>
          </cell>
          <cell r="G72">
            <v>501.79</v>
          </cell>
        </row>
        <row r="73">
          <cell r="B73" t="str">
            <v>Caloy Company LLC</v>
          </cell>
          <cell r="C73" t="str">
            <v>Recurring Resale - Microsoft 365 NCE</v>
          </cell>
          <cell r="D73" t="str">
            <v>Caloy Microsoft 365</v>
          </cell>
          <cell r="G73">
            <v>352</v>
          </cell>
        </row>
        <row r="74">
          <cell r="B74" t="str">
            <v>Caloy Company LLC</v>
          </cell>
          <cell r="C74" t="str">
            <v>Recurring Resale - MSP</v>
          </cell>
          <cell r="D74" t="str">
            <v>Recurring Resale - MSP</v>
          </cell>
          <cell r="G74">
            <v>119.5</v>
          </cell>
        </row>
        <row r="75">
          <cell r="B75" t="str">
            <v>Caloy Company LLC</v>
          </cell>
          <cell r="C75" t="str">
            <v>Recurring Resale - Security</v>
          </cell>
          <cell r="D75" t="str">
            <v>Recurring Resale - Security</v>
          </cell>
          <cell r="G75">
            <v>355</v>
          </cell>
        </row>
        <row r="76">
          <cell r="B76" t="str">
            <v>Caloy Company LLC</v>
          </cell>
          <cell r="C76" t="str">
            <v>T-Services-MSP</v>
          </cell>
          <cell r="D76" t="str">
            <v>Caloy-Managed</v>
          </cell>
          <cell r="G76">
            <v>4522.21</v>
          </cell>
        </row>
        <row r="77">
          <cell r="B77" t="str">
            <v>Capital Financial Consultants Group</v>
          </cell>
          <cell r="C77" t="str">
            <v>Cloud - Private</v>
          </cell>
          <cell r="D77" t="str">
            <v>Capital Financial Cloud Services</v>
          </cell>
          <cell r="G77">
            <v>334.75</v>
          </cell>
        </row>
        <row r="78">
          <cell r="B78" t="str">
            <v>Capital Financial Consultants Group</v>
          </cell>
          <cell r="C78" t="str">
            <v>Recurring Resale - MSP</v>
          </cell>
          <cell r="D78" t="str">
            <v>Recurring Resale - MSP</v>
          </cell>
          <cell r="G78">
            <v>0</v>
          </cell>
        </row>
        <row r="79">
          <cell r="B79" t="str">
            <v>Capital Financial Consultants Group</v>
          </cell>
          <cell r="C79" t="str">
            <v>Recurring Resale - MSP</v>
          </cell>
          <cell r="D79" t="str">
            <v>Recurring Resale - MSP 25/26</v>
          </cell>
          <cell r="G79">
            <v>4.165</v>
          </cell>
        </row>
        <row r="80">
          <cell r="B80" t="str">
            <v>Capital Financial Consultants Group</v>
          </cell>
          <cell r="C80" t="str">
            <v>Recurring Resale - Security</v>
          </cell>
          <cell r="D80" t="str">
            <v>Recurring Resale - Security</v>
          </cell>
          <cell r="G80">
            <v>299</v>
          </cell>
        </row>
        <row r="81">
          <cell r="B81" t="str">
            <v>Capital Financial Consultants Group</v>
          </cell>
          <cell r="C81" t="str">
            <v>T-Services-MSP</v>
          </cell>
          <cell r="D81" t="str">
            <v>T-Services-MSP</v>
          </cell>
          <cell r="G81">
            <v>919.3</v>
          </cell>
        </row>
        <row r="82">
          <cell r="B82" t="str">
            <v>Carmel Unified School District</v>
          </cell>
          <cell r="C82" t="str">
            <v>Recurring Resale - MSP</v>
          </cell>
          <cell r="D82" t="str">
            <v>Recurring Resale - MSP 25/26</v>
          </cell>
          <cell r="G82">
            <v>828.14760000000001</v>
          </cell>
        </row>
        <row r="83">
          <cell r="B83" t="str">
            <v>Carmel Unified School District</v>
          </cell>
          <cell r="C83" t="str">
            <v>T-Services-MSP</v>
          </cell>
          <cell r="D83" t="str">
            <v>T-Services-MSP 25/26</v>
          </cell>
          <cell r="G83">
            <v>7845.0024000000003</v>
          </cell>
        </row>
        <row r="84">
          <cell r="B84" t="str">
            <v>Central Valley Pain Management</v>
          </cell>
          <cell r="C84" t="str">
            <v>Recurring Resale - MSP</v>
          </cell>
          <cell r="D84" t="str">
            <v>Recurring Resale - MSP</v>
          </cell>
          <cell r="G84">
            <v>211.37039999999999</v>
          </cell>
        </row>
        <row r="85">
          <cell r="B85" t="str">
            <v>Central Valley Pain Management</v>
          </cell>
          <cell r="C85" t="str">
            <v>Recurring Resale - Security</v>
          </cell>
          <cell r="D85" t="str">
            <v>Recurring Resale - Security</v>
          </cell>
          <cell r="G85">
            <v>509</v>
          </cell>
        </row>
        <row r="86">
          <cell r="B86" t="str">
            <v>Central Valley Pain Management</v>
          </cell>
          <cell r="C86" t="str">
            <v>T-Services-MSP</v>
          </cell>
          <cell r="D86" t="str">
            <v>CV Pain Management Managed Services</v>
          </cell>
          <cell r="G86">
            <v>2832.85</v>
          </cell>
        </row>
        <row r="87">
          <cell r="B87" t="str">
            <v>Central Valley Pain Management</v>
          </cell>
          <cell r="C87" t="str">
            <v>T-Services-Security</v>
          </cell>
          <cell r="D87" t="str">
            <v>T-Services-Security</v>
          </cell>
          <cell r="G87">
            <v>236.25</v>
          </cell>
        </row>
        <row r="88">
          <cell r="B88" t="str">
            <v>Chatom Union School District</v>
          </cell>
          <cell r="C88" t="str">
            <v>Recurring Resale - MSP</v>
          </cell>
          <cell r="D88" t="str">
            <v>Recurring Resale - MSP 25/26</v>
          </cell>
          <cell r="G88">
            <v>312.5514</v>
          </cell>
        </row>
        <row r="89">
          <cell r="B89" t="str">
            <v>Chatom Union School District</v>
          </cell>
          <cell r="C89" t="str">
            <v>Recurring Resale - Security</v>
          </cell>
          <cell r="D89" t="str">
            <v>Recurring Resale - Security 25/26</v>
          </cell>
          <cell r="G89">
            <v>461.5</v>
          </cell>
        </row>
        <row r="90">
          <cell r="B90" t="str">
            <v>Chatom Union School District</v>
          </cell>
          <cell r="C90" t="str">
            <v>T-Services-MSP</v>
          </cell>
          <cell r="D90" t="str">
            <v>T-Services-MSP 25/26</v>
          </cell>
          <cell r="G90">
            <v>3385</v>
          </cell>
        </row>
        <row r="91">
          <cell r="B91" t="str">
            <v>Choice Home Care</v>
          </cell>
          <cell r="C91" t="str">
            <v>Recurring Resale - Microsoft 365 NCE</v>
          </cell>
          <cell r="D91" t="str">
            <v>Recurring Resale - Microsoft 365 NCE</v>
          </cell>
          <cell r="G91">
            <v>361.2</v>
          </cell>
        </row>
        <row r="92">
          <cell r="B92" t="str">
            <v>Choice Home Care</v>
          </cell>
          <cell r="C92" t="str">
            <v>Recurring Resale - MSP</v>
          </cell>
          <cell r="D92" t="str">
            <v>Recurring Resale - MSP</v>
          </cell>
          <cell r="G92">
            <v>221.30799999999999</v>
          </cell>
        </row>
        <row r="93">
          <cell r="B93" t="str">
            <v>Choice Home Care</v>
          </cell>
          <cell r="C93" t="str">
            <v>Recurring Resale - Security</v>
          </cell>
          <cell r="D93" t="str">
            <v>Recurring Resale - Security 2024/27</v>
          </cell>
          <cell r="G93">
            <v>412</v>
          </cell>
        </row>
        <row r="94">
          <cell r="B94" t="str">
            <v>Choice Home Care</v>
          </cell>
          <cell r="C94" t="str">
            <v>T-Services-MSP</v>
          </cell>
          <cell r="D94" t="str">
            <v>T-Services-MSP 2024/27</v>
          </cell>
          <cell r="G94">
            <v>915.50199999999995</v>
          </cell>
        </row>
        <row r="95">
          <cell r="B95" t="str">
            <v>Circle of Life - First Nations - Soaring Eagles</v>
          </cell>
          <cell r="C95" t="str">
            <v>Recurring Resale - Microsoft 365 NCE</v>
          </cell>
          <cell r="D95" t="str">
            <v>Recurring Resale - Microsoft 365 NCE</v>
          </cell>
          <cell r="G95">
            <v>4630.3</v>
          </cell>
        </row>
        <row r="96">
          <cell r="B96" t="str">
            <v>Circle of Life - First Nations - Soaring Eagles</v>
          </cell>
          <cell r="C96" t="str">
            <v>Recurring Resale - MSP</v>
          </cell>
          <cell r="D96" t="str">
            <v>Recurring Resale - MSP</v>
          </cell>
          <cell r="G96">
            <v>930</v>
          </cell>
        </row>
        <row r="97">
          <cell r="B97" t="str">
            <v>Circle of Life - First Nations - Soaring Eagles</v>
          </cell>
          <cell r="C97" t="str">
            <v>Recurring Resale - Security</v>
          </cell>
          <cell r="D97" t="str">
            <v>Recurring Resale - Security</v>
          </cell>
          <cell r="G97">
            <v>3855</v>
          </cell>
        </row>
        <row r="98">
          <cell r="B98" t="str">
            <v>Circle of Life - First Nations - Soaring Eagles</v>
          </cell>
          <cell r="C98" t="str">
            <v>T-Services-MSP</v>
          </cell>
          <cell r="D98" t="str">
            <v>Managed Services</v>
          </cell>
          <cell r="G98">
            <v>14669.55</v>
          </cell>
        </row>
        <row r="99">
          <cell r="B99" t="str">
            <v>City of Atwater</v>
          </cell>
          <cell r="C99" t="str">
            <v>Recurring Resale - Microsoft 365 NCE</v>
          </cell>
          <cell r="D99" t="str">
            <v>City of Atwater Microsoft 365</v>
          </cell>
          <cell r="G99">
            <v>2806</v>
          </cell>
        </row>
        <row r="100">
          <cell r="B100" t="str">
            <v>City of Atwater</v>
          </cell>
          <cell r="C100" t="str">
            <v>Recurring Resale - MSP</v>
          </cell>
          <cell r="D100" t="str">
            <v>Managed Office 365 Backups</v>
          </cell>
          <cell r="G100">
            <v>760</v>
          </cell>
        </row>
        <row r="101">
          <cell r="B101" t="str">
            <v>City of Atwater</v>
          </cell>
          <cell r="C101" t="str">
            <v>Recurring Resale - MSP</v>
          </cell>
          <cell r="D101" t="str">
            <v>Recurring Resale - MSP</v>
          </cell>
          <cell r="G101">
            <v>830</v>
          </cell>
        </row>
        <row r="102">
          <cell r="B102" t="str">
            <v>City of Atwater</v>
          </cell>
          <cell r="C102" t="str">
            <v>Recurring Resale - MSP</v>
          </cell>
          <cell r="D102" t="str">
            <v>Recurring Resale - MSP - Mimecast</v>
          </cell>
          <cell r="G102">
            <v>1089</v>
          </cell>
        </row>
        <row r="103">
          <cell r="B103" t="str">
            <v>City of Atwater</v>
          </cell>
          <cell r="C103" t="str">
            <v>Recurring Resale - Security</v>
          </cell>
          <cell r="D103" t="str">
            <v>Recurring Resale - Security</v>
          </cell>
          <cell r="G103">
            <v>2004</v>
          </cell>
        </row>
        <row r="104">
          <cell r="B104" t="str">
            <v>City of Atwater</v>
          </cell>
          <cell r="C104" t="str">
            <v>T-Services-MSP</v>
          </cell>
          <cell r="D104" t="str">
            <v>City of Atwater Managed Service</v>
          </cell>
          <cell r="G104">
            <v>2601</v>
          </cell>
        </row>
        <row r="105">
          <cell r="B105" t="str">
            <v>City of Atwater</v>
          </cell>
          <cell r="C105" t="str">
            <v>T-Services-MSP</v>
          </cell>
          <cell r="D105" t="str">
            <v>T-Services-MSP - Managed Services</v>
          </cell>
          <cell r="G105">
            <v>8321</v>
          </cell>
        </row>
        <row r="106">
          <cell r="B106" t="str">
            <v>City of Atwater</v>
          </cell>
          <cell r="C106" t="str">
            <v>T-Services-Security</v>
          </cell>
          <cell r="D106" t="str">
            <v>T-Services-Security</v>
          </cell>
          <cell r="G106">
            <v>750</v>
          </cell>
        </row>
        <row r="107">
          <cell r="B107" t="str">
            <v>City of Firebaugh</v>
          </cell>
          <cell r="C107" t="str">
            <v>Cloud - Private</v>
          </cell>
          <cell r="D107" t="str">
            <v>Cloud - Private 2025</v>
          </cell>
          <cell r="G107">
            <v>2185.71</v>
          </cell>
        </row>
        <row r="108">
          <cell r="B108" t="str">
            <v>City of Firebaugh</v>
          </cell>
          <cell r="C108" t="str">
            <v>Recurring Resale - MSP</v>
          </cell>
          <cell r="D108" t="str">
            <v>Recurring Resale - MSP 2025</v>
          </cell>
          <cell r="G108">
            <v>1182.75</v>
          </cell>
        </row>
        <row r="109">
          <cell r="B109" t="str">
            <v>City of Firebaugh</v>
          </cell>
          <cell r="C109" t="str">
            <v>Recurring Resale - Security</v>
          </cell>
          <cell r="D109" t="str">
            <v>Recurring Resale - Security 2025</v>
          </cell>
          <cell r="G109">
            <v>279</v>
          </cell>
        </row>
        <row r="110">
          <cell r="B110" t="str">
            <v>City of Firebaugh</v>
          </cell>
          <cell r="C110" t="str">
            <v>T-Services-MSP</v>
          </cell>
          <cell r="D110" t="str">
            <v>T-Services-MSP 2025</v>
          </cell>
          <cell r="G110">
            <v>2713.17</v>
          </cell>
        </row>
        <row r="111">
          <cell r="B111" t="str">
            <v>City of Mendota</v>
          </cell>
          <cell r="C111" t="str">
            <v>Recurring Resale - MSP</v>
          </cell>
          <cell r="D111" t="str">
            <v>Recurring Resale - MSP</v>
          </cell>
          <cell r="G111">
            <v>910.13340000000005</v>
          </cell>
        </row>
        <row r="112">
          <cell r="B112" t="str">
            <v>City of Mendota</v>
          </cell>
          <cell r="C112" t="str">
            <v>Recurring Resale - Security</v>
          </cell>
          <cell r="D112" t="str">
            <v>Recurring Resale - Security</v>
          </cell>
          <cell r="G112">
            <v>607</v>
          </cell>
        </row>
        <row r="113">
          <cell r="B113" t="str">
            <v>City of Mendota</v>
          </cell>
          <cell r="C113" t="str">
            <v>T-Services-MSP</v>
          </cell>
          <cell r="D113" t="str">
            <v>T-Services-MSP 25/28</v>
          </cell>
          <cell r="G113">
            <v>2969</v>
          </cell>
        </row>
        <row r="114">
          <cell r="B114" t="str">
            <v>City of Selma</v>
          </cell>
          <cell r="C114" t="str">
            <v>Recurring Resale - Microsoft 365 NCE</v>
          </cell>
          <cell r="D114" t="str">
            <v>Microsoft 365</v>
          </cell>
          <cell r="G114">
            <v>4224</v>
          </cell>
        </row>
        <row r="115">
          <cell r="B115" t="str">
            <v>City of Selma</v>
          </cell>
          <cell r="C115" t="str">
            <v>Recurring Resale - MSP</v>
          </cell>
          <cell r="D115" t="str">
            <v>Recurring Resale - MSP 2024/2027</v>
          </cell>
          <cell r="G115">
            <v>1726</v>
          </cell>
        </row>
        <row r="116">
          <cell r="B116" t="str">
            <v>City of Selma</v>
          </cell>
          <cell r="C116" t="str">
            <v>Recurring Resale - Security</v>
          </cell>
          <cell r="D116" t="str">
            <v>Recurring Resale - Security 2024/2027</v>
          </cell>
          <cell r="G116">
            <v>2769.5</v>
          </cell>
        </row>
        <row r="117">
          <cell r="B117" t="str">
            <v>City of Selma</v>
          </cell>
          <cell r="C117" t="str">
            <v>T-Services-MSP</v>
          </cell>
          <cell r="D117" t="str">
            <v>T-Services-MSP 2024/2027</v>
          </cell>
          <cell r="G117">
            <v>5740</v>
          </cell>
        </row>
        <row r="118">
          <cell r="B118" t="str">
            <v>Collectibles Management Resources</v>
          </cell>
          <cell r="C118" t="str">
            <v>Cloud - Private</v>
          </cell>
          <cell r="D118" t="str">
            <v>Private Cloud Services</v>
          </cell>
          <cell r="G118">
            <v>1400</v>
          </cell>
        </row>
        <row r="119">
          <cell r="B119" t="str">
            <v>Collectibles Management Resources</v>
          </cell>
          <cell r="C119" t="str">
            <v>Recurring Resale - Microsoft 365 NCE</v>
          </cell>
          <cell r="D119" t="str">
            <v>Collectibles Management Microsoft 365</v>
          </cell>
          <cell r="G119">
            <v>446</v>
          </cell>
        </row>
        <row r="120">
          <cell r="B120" t="str">
            <v>Collectibles Management Resources</v>
          </cell>
          <cell r="C120" t="str">
            <v>Recurring Resale - MSP</v>
          </cell>
          <cell r="D120" t="str">
            <v>Recurring Resale - MSP</v>
          </cell>
          <cell r="G120">
            <v>641.75</v>
          </cell>
        </row>
        <row r="121">
          <cell r="B121" t="str">
            <v>Collectibles Management Resources</v>
          </cell>
          <cell r="C121" t="str">
            <v>Recurring Resale - Security</v>
          </cell>
          <cell r="D121" t="str">
            <v>Recurring Resale - Security</v>
          </cell>
          <cell r="G121">
            <v>465</v>
          </cell>
        </row>
        <row r="122">
          <cell r="B122" t="str">
            <v>Collectibles Management Resources</v>
          </cell>
          <cell r="C122" t="str">
            <v>T-Services-MSP</v>
          </cell>
          <cell r="D122" t="str">
            <v>Collectibles Management Support360</v>
          </cell>
          <cell r="G122">
            <v>1560.42</v>
          </cell>
        </row>
        <row r="123">
          <cell r="B123" t="str">
            <v>Community Action Partnership of Madera Co</v>
          </cell>
          <cell r="C123" t="str">
            <v>Recurring Resale - Microsoft 365 NCE</v>
          </cell>
          <cell r="D123" t="str">
            <v>Recurring Resale - Microsoft 365 NCE</v>
          </cell>
          <cell r="G123">
            <v>3108</v>
          </cell>
        </row>
        <row r="124">
          <cell r="B124" t="str">
            <v>Community Action Partnership of Madera Co</v>
          </cell>
          <cell r="C124" t="str">
            <v>Recurring Resale - MSP</v>
          </cell>
          <cell r="D124" t="str">
            <v>Recurring Resale - MSP</v>
          </cell>
          <cell r="G124">
            <v>1860</v>
          </cell>
        </row>
        <row r="125">
          <cell r="B125" t="str">
            <v>Community Action Partnership of Madera Co</v>
          </cell>
          <cell r="C125" t="str">
            <v>Recurring Resale - Security</v>
          </cell>
          <cell r="D125" t="str">
            <v>Recurring Resale - Security</v>
          </cell>
          <cell r="G125">
            <v>1212</v>
          </cell>
        </row>
        <row r="126">
          <cell r="B126" t="str">
            <v>Community Action Partnership of Madera Co</v>
          </cell>
          <cell r="C126" t="str">
            <v>T-Services-MSP</v>
          </cell>
          <cell r="D126" t="str">
            <v>T-Services-MSP</v>
          </cell>
          <cell r="G126">
            <v>4700</v>
          </cell>
        </row>
        <row r="127">
          <cell r="B127" t="str">
            <v>Cranbrook Group Inc.</v>
          </cell>
          <cell r="C127" t="str">
            <v>Recurring Resale - MSP</v>
          </cell>
          <cell r="D127" t="str">
            <v>Recurring Resale - MSP</v>
          </cell>
          <cell r="G127">
            <v>577.91520000000003</v>
          </cell>
        </row>
        <row r="128">
          <cell r="B128" t="str">
            <v>Cranbrook Group Inc.</v>
          </cell>
          <cell r="C128" t="str">
            <v>Recurring Resale - Security</v>
          </cell>
          <cell r="D128" t="str">
            <v>Recurring Resale - Security</v>
          </cell>
          <cell r="G128">
            <v>1426</v>
          </cell>
        </row>
        <row r="129">
          <cell r="B129" t="str">
            <v>Cranbrook Group Inc.</v>
          </cell>
          <cell r="C129" t="str">
            <v>T-Services-MSP</v>
          </cell>
          <cell r="D129" t="str">
            <v>Managed Services</v>
          </cell>
          <cell r="G129">
            <v>5909.08</v>
          </cell>
        </row>
        <row r="130">
          <cell r="B130" t="str">
            <v>Cranbrook Group Inc.</v>
          </cell>
          <cell r="C130" t="str">
            <v>T-Services-MSP</v>
          </cell>
          <cell r="D130" t="str">
            <v>Managed Services</v>
          </cell>
          <cell r="G130">
            <v>3653.0048000000002</v>
          </cell>
        </row>
        <row r="131">
          <cell r="B131" t="str">
            <v>Daniel, Towle and Warkentine CPA</v>
          </cell>
          <cell r="C131" t="str">
            <v>Recurring Resale - Microsoft 365 NCE</v>
          </cell>
          <cell r="D131" t="str">
            <v>Recurring Resale - Microsoft 365 NCE -EG</v>
          </cell>
          <cell r="G131">
            <v>92</v>
          </cell>
        </row>
        <row r="132">
          <cell r="B132" t="str">
            <v>Daniel, Towle and Warkentine CPA</v>
          </cell>
          <cell r="C132" t="str">
            <v>Recurring Resale - MSP</v>
          </cell>
          <cell r="D132" t="str">
            <v>Recurring Resale - MSP EG</v>
          </cell>
          <cell r="G132">
            <v>240.23779999999999</v>
          </cell>
        </row>
        <row r="133">
          <cell r="B133" t="str">
            <v>Daniel, Towle and Warkentine CPA</v>
          </cell>
          <cell r="C133" t="str">
            <v>Recurring Resale - Security</v>
          </cell>
          <cell r="D133" t="str">
            <v>Recurring Resale - Security EG</v>
          </cell>
          <cell r="G133">
            <v>68.25</v>
          </cell>
        </row>
        <row r="134">
          <cell r="B134" t="str">
            <v>Daniel, Towle and Warkentine CPA</v>
          </cell>
          <cell r="C134" t="str">
            <v>Recurring Resale - Security</v>
          </cell>
          <cell r="D134" t="str">
            <v>Recurring Resale - Security</v>
          </cell>
        </row>
        <row r="135">
          <cell r="B135" t="str">
            <v>Daniel, Towle and Warkentine CPA</v>
          </cell>
          <cell r="C135" t="str">
            <v>T-Services-MSP</v>
          </cell>
          <cell r="D135" t="str">
            <v>T-Services-MSP EG</v>
          </cell>
          <cell r="G135">
            <v>771.00220000000002</v>
          </cell>
        </row>
        <row r="136">
          <cell r="B136" t="str">
            <v>Daniel, Towle and Warkentine CPA</v>
          </cell>
          <cell r="C136" t="str">
            <v>T-Services-MSP</v>
          </cell>
          <cell r="D136" t="str">
            <v>T-Services-MSP</v>
          </cell>
        </row>
        <row r="137">
          <cell r="B137" t="str">
            <v>DeHart Plumbing, Heating &amp; Air, Inc.</v>
          </cell>
          <cell r="C137" t="str">
            <v>Recurring Resale - Microsoft 365 NCE</v>
          </cell>
          <cell r="D137" t="str">
            <v>DeHart Microsoft 365</v>
          </cell>
          <cell r="G137">
            <v>2288.5700000000002</v>
          </cell>
        </row>
        <row r="138">
          <cell r="B138" t="str">
            <v>DeHart Plumbing, Heating &amp; Air, Inc.</v>
          </cell>
          <cell r="C138" t="str">
            <v>Recurring Resale - MSP</v>
          </cell>
          <cell r="D138" t="str">
            <v>Recurring Resale - MSP 2025</v>
          </cell>
          <cell r="G138">
            <v>510</v>
          </cell>
        </row>
        <row r="139">
          <cell r="B139" t="str">
            <v>DeHart Plumbing, Heating &amp; Air, Inc.</v>
          </cell>
          <cell r="C139" t="str">
            <v>Recurring Resale - Security</v>
          </cell>
          <cell r="D139" t="str">
            <v>Recurring Resale - Security 2025</v>
          </cell>
          <cell r="G139">
            <v>1848</v>
          </cell>
        </row>
        <row r="140">
          <cell r="B140" t="str">
            <v>DeHart Plumbing, Heating &amp; Air, Inc.</v>
          </cell>
          <cell r="C140" t="str">
            <v>T-Services-MSP</v>
          </cell>
          <cell r="D140" t="str">
            <v>T-Services-MSP 2025</v>
          </cell>
          <cell r="G140">
            <v>2585</v>
          </cell>
        </row>
        <row r="141">
          <cell r="B141" t="str">
            <v>Del Puerto Health Care District</v>
          </cell>
          <cell r="C141" t="str">
            <v>Recurring Resale - Microsoft 365 NCE</v>
          </cell>
          <cell r="D141" t="str">
            <v>Del Puerto Microsoft 365</v>
          </cell>
          <cell r="G141">
            <v>972</v>
          </cell>
        </row>
        <row r="142">
          <cell r="B142" t="str">
            <v>Del Puerto Health Care District</v>
          </cell>
          <cell r="C142" t="str">
            <v>Recurring Resale - MSP</v>
          </cell>
          <cell r="D142" t="str">
            <v>Recurring Resale - MSP</v>
          </cell>
          <cell r="G142">
            <v>393.5</v>
          </cell>
        </row>
        <row r="143">
          <cell r="B143" t="str">
            <v>Del Puerto Health Care District</v>
          </cell>
          <cell r="C143" t="str">
            <v>Recurring Resale - Security</v>
          </cell>
          <cell r="D143" t="str">
            <v>Recurring Resale - Security</v>
          </cell>
          <cell r="G143">
            <v>633.5</v>
          </cell>
        </row>
        <row r="144">
          <cell r="B144" t="str">
            <v>Del Puerto Health Care District</v>
          </cell>
          <cell r="C144" t="str">
            <v>T-Services-MSP</v>
          </cell>
          <cell r="D144" t="str">
            <v>Del Puerto-Managed</v>
          </cell>
          <cell r="G144">
            <v>4754.25</v>
          </cell>
        </row>
        <row r="145">
          <cell r="B145" t="str">
            <v>Del Puerto Health Care District</v>
          </cell>
          <cell r="C145" t="str">
            <v>T-Services-Security</v>
          </cell>
          <cell r="D145" t="str">
            <v>Del Puerto Security Services</v>
          </cell>
          <cell r="G145">
            <v>3.19</v>
          </cell>
        </row>
        <row r="146">
          <cell r="B146" t="str">
            <v>Dependable Home Health Care</v>
          </cell>
          <cell r="C146" t="str">
            <v>Cloud - Private</v>
          </cell>
          <cell r="D146" t="str">
            <v>Cloud - Private</v>
          </cell>
          <cell r="G146">
            <v>600</v>
          </cell>
        </row>
        <row r="147">
          <cell r="B147" t="str">
            <v>Dependable Home Health Care</v>
          </cell>
          <cell r="C147" t="str">
            <v>Recurring Resale - Microsoft 365 NCE</v>
          </cell>
          <cell r="D147" t="str">
            <v>Recurring Resale - Microsoft 365 NCE</v>
          </cell>
          <cell r="G147">
            <v>1383.6</v>
          </cell>
        </row>
        <row r="148">
          <cell r="B148" t="str">
            <v>Dependable Home Health Care</v>
          </cell>
          <cell r="C148" t="str">
            <v>Recurring Resale - MSP</v>
          </cell>
          <cell r="D148" t="str">
            <v>Recurring Resale - MSP</v>
          </cell>
          <cell r="G148">
            <v>236.2242</v>
          </cell>
        </row>
        <row r="149">
          <cell r="B149" t="str">
            <v>Dependable Home Health Care</v>
          </cell>
          <cell r="C149" t="str">
            <v>Recurring Resale - Security</v>
          </cell>
          <cell r="D149" t="str">
            <v>Recurring Resale - Security</v>
          </cell>
          <cell r="G149">
            <v>1979</v>
          </cell>
        </row>
        <row r="150">
          <cell r="B150" t="str">
            <v>Dependable Home Health Care</v>
          </cell>
          <cell r="C150" t="str">
            <v>T-Services-MSP</v>
          </cell>
          <cell r="D150" t="str">
            <v>T-Services-MSP</v>
          </cell>
          <cell r="G150">
            <v>3462</v>
          </cell>
        </row>
        <row r="151">
          <cell r="B151" t="str">
            <v>Devoted Guardians</v>
          </cell>
          <cell r="C151" t="str">
            <v>Recurring Resale - Microsoft 365 NCE</v>
          </cell>
          <cell r="D151" t="str">
            <v>Recurring Resale - Microsoft 365 NCE</v>
          </cell>
          <cell r="G151">
            <v>1747.2</v>
          </cell>
        </row>
        <row r="152">
          <cell r="B152" t="str">
            <v>Devoted Guardians</v>
          </cell>
          <cell r="C152" t="str">
            <v>Recurring Resale - MSP</v>
          </cell>
          <cell r="D152" t="str">
            <v>Recurring Resale - MSP</v>
          </cell>
          <cell r="G152">
            <v>316</v>
          </cell>
        </row>
        <row r="153">
          <cell r="B153" t="str">
            <v>Devoted Guardians</v>
          </cell>
          <cell r="C153" t="str">
            <v>Recurring Resale - Security</v>
          </cell>
          <cell r="D153" t="str">
            <v>Recurring Resale - Security</v>
          </cell>
          <cell r="G153">
            <v>1712</v>
          </cell>
        </row>
        <row r="154">
          <cell r="B154" t="str">
            <v>Devoted Guardians</v>
          </cell>
          <cell r="C154" t="str">
            <v>T-Services-MSP</v>
          </cell>
          <cell r="D154" t="str">
            <v>T-Services-MSP</v>
          </cell>
          <cell r="G154">
            <v>5575.2</v>
          </cell>
        </row>
        <row r="155">
          <cell r="B155" t="str">
            <v>DiMare</v>
          </cell>
          <cell r="C155" t="str">
            <v>Cloud - Private</v>
          </cell>
          <cell r="D155" t="str">
            <v>Cloud - Private 25/28</v>
          </cell>
          <cell r="G155">
            <v>2960</v>
          </cell>
        </row>
        <row r="156">
          <cell r="B156" t="str">
            <v>DiMare</v>
          </cell>
          <cell r="C156" t="str">
            <v>Recurring Resale - MSP</v>
          </cell>
          <cell r="D156" t="str">
            <v>Recurring Resale - MSP 25/28</v>
          </cell>
          <cell r="G156">
            <v>1871.1905999999999</v>
          </cell>
        </row>
        <row r="157">
          <cell r="B157" t="str">
            <v>DiMare</v>
          </cell>
          <cell r="C157" t="str">
            <v>Recurring Resale - Security</v>
          </cell>
          <cell r="D157" t="str">
            <v>Recurring Resale - Security 25/28</v>
          </cell>
          <cell r="G157">
            <v>1207</v>
          </cell>
        </row>
        <row r="158">
          <cell r="B158" t="str">
            <v>DiMare</v>
          </cell>
          <cell r="C158" t="str">
            <v>T-Services-MSP</v>
          </cell>
          <cell r="D158" t="str">
            <v>T-Services-MSP 25/28</v>
          </cell>
          <cell r="G158">
            <v>4931</v>
          </cell>
        </row>
        <row r="159">
          <cell r="B159" t="str">
            <v>Diversified Machining &amp; Fabrication</v>
          </cell>
          <cell r="C159" t="str">
            <v>Recurring Resale - Microsoft 365 NCE</v>
          </cell>
          <cell r="D159" t="str">
            <v>Recurring Resale - Microsoft 365 NCE</v>
          </cell>
          <cell r="G159">
            <v>591.6</v>
          </cell>
        </row>
        <row r="160">
          <cell r="B160" t="str">
            <v>Diversified Machining &amp; Fabrication</v>
          </cell>
          <cell r="C160" t="str">
            <v>Recurring Resale - MSP</v>
          </cell>
          <cell r="D160" t="str">
            <v>Recurring Resale - MSP</v>
          </cell>
          <cell r="G160">
            <v>88</v>
          </cell>
        </row>
        <row r="161">
          <cell r="B161" t="str">
            <v>Diversified Machining &amp; Fabrication</v>
          </cell>
          <cell r="C161" t="str">
            <v>Recurring Resale - Security</v>
          </cell>
          <cell r="D161" t="str">
            <v>Recurring Resale - Security</v>
          </cell>
          <cell r="G161">
            <v>569</v>
          </cell>
        </row>
        <row r="162">
          <cell r="B162" t="str">
            <v>Diversified Machining &amp; Fabrication</v>
          </cell>
          <cell r="C162" t="str">
            <v>T-Services-MSP</v>
          </cell>
          <cell r="D162" t="str">
            <v>T-Services-MSP</v>
          </cell>
          <cell r="G162">
            <v>2142</v>
          </cell>
        </row>
        <row r="163">
          <cell r="B163" t="str">
            <v>Duarte Nursery</v>
          </cell>
          <cell r="C163" t="str">
            <v>Recurring Resale - Microsoft 365 NCE</v>
          </cell>
          <cell r="D163" t="str">
            <v>Duarte Microsoft 365</v>
          </cell>
          <cell r="G163">
            <v>1544</v>
          </cell>
        </row>
        <row r="164">
          <cell r="B164" t="str">
            <v>Duarte Nursery</v>
          </cell>
          <cell r="C164" t="str">
            <v>Recurring Resale - MSP</v>
          </cell>
          <cell r="D164" t="str">
            <v>Recurring Resale - MSP</v>
          </cell>
          <cell r="G164">
            <v>1084.93</v>
          </cell>
        </row>
        <row r="165">
          <cell r="B165" t="str">
            <v>Duarte Nursery</v>
          </cell>
          <cell r="C165" t="str">
            <v>Recurring Resale - Security</v>
          </cell>
          <cell r="D165" t="str">
            <v>Recurring Resale - Security</v>
          </cell>
          <cell r="G165">
            <v>620.5</v>
          </cell>
        </row>
        <row r="166">
          <cell r="B166" t="str">
            <v>Duarte Nursery</v>
          </cell>
          <cell r="C166" t="str">
            <v>T-Services-MSP</v>
          </cell>
          <cell r="D166" t="str">
            <v>Duarte Nursery</v>
          </cell>
          <cell r="G166">
            <v>2983.15</v>
          </cell>
        </row>
        <row r="167">
          <cell r="B167" t="str">
            <v>Dust Bowl Brewing Company</v>
          </cell>
          <cell r="C167" t="str">
            <v>Recurring Resale - Microsoft 365 NCE</v>
          </cell>
          <cell r="D167" t="str">
            <v>Dustbowl Microsoft 365</v>
          </cell>
          <cell r="G167">
            <v>980</v>
          </cell>
        </row>
        <row r="168">
          <cell r="B168" t="str">
            <v>Dust Bowl Brewing Company</v>
          </cell>
          <cell r="C168" t="str">
            <v>Recurring Resale - MSP</v>
          </cell>
          <cell r="D168" t="str">
            <v>Recurring Resale - MSP</v>
          </cell>
          <cell r="G168">
            <v>250</v>
          </cell>
        </row>
        <row r="169">
          <cell r="B169" t="str">
            <v>Dust Bowl Brewing Company</v>
          </cell>
          <cell r="C169" t="str">
            <v>Recurring Resale - Security</v>
          </cell>
          <cell r="D169" t="str">
            <v>Recurring Resale - Security</v>
          </cell>
          <cell r="G169">
            <v>460</v>
          </cell>
        </row>
        <row r="170">
          <cell r="B170" t="str">
            <v>Dust Bowl Brewing Company</v>
          </cell>
          <cell r="C170" t="str">
            <v>T-Services-MSP</v>
          </cell>
          <cell r="D170" t="str">
            <v>Dust Bowl Brewing Company</v>
          </cell>
          <cell r="G170">
            <v>1670.92</v>
          </cell>
        </row>
        <row r="171">
          <cell r="B171" t="str">
            <v>Eastern Sierra USD</v>
          </cell>
          <cell r="C171" t="str">
            <v>Recurring Resale - Microsoft 365 NCE</v>
          </cell>
          <cell r="D171" t="str">
            <v>Recurring Resale - Microsoft 365 NCE</v>
          </cell>
          <cell r="G171">
            <v>363</v>
          </cell>
        </row>
        <row r="172">
          <cell r="B172" t="str">
            <v>Eastern Sierra USD</v>
          </cell>
          <cell r="C172" t="str">
            <v>Recurring Resale - MSP</v>
          </cell>
          <cell r="D172" t="str">
            <v>Recurring Resale - MSP</v>
          </cell>
          <cell r="G172">
            <v>332.75</v>
          </cell>
        </row>
        <row r="173">
          <cell r="B173" t="str">
            <v>Eastern Sierra USD</v>
          </cell>
          <cell r="C173" t="str">
            <v>Recurring Resale - Security</v>
          </cell>
          <cell r="D173" t="str">
            <v>Recurring Resale - Security</v>
          </cell>
          <cell r="G173">
            <v>315</v>
          </cell>
        </row>
        <row r="174">
          <cell r="B174" t="str">
            <v>Eastern Sierra USD</v>
          </cell>
          <cell r="C174" t="str">
            <v>T-Services-MSP</v>
          </cell>
          <cell r="D174" t="str">
            <v>T-Services-MSP</v>
          </cell>
          <cell r="G174">
            <v>2266</v>
          </cell>
        </row>
        <row r="175">
          <cell r="B175" t="str">
            <v>Empire Union School District</v>
          </cell>
          <cell r="C175" t="str">
            <v>Recurring Resale - MSP</v>
          </cell>
          <cell r="D175" t="str">
            <v>Recurring Resale - MSP 25/26</v>
          </cell>
          <cell r="G175">
            <v>1021</v>
          </cell>
        </row>
        <row r="176">
          <cell r="B176" t="str">
            <v>Empire Union School District</v>
          </cell>
          <cell r="C176" t="str">
            <v>Recurring Resale - MSP</v>
          </cell>
          <cell r="D176" t="str">
            <v>Recurring Resale - MSP 25/26 B</v>
          </cell>
          <cell r="G176">
            <v>250</v>
          </cell>
        </row>
        <row r="177">
          <cell r="B177" t="str">
            <v>Empire Union School District</v>
          </cell>
          <cell r="C177" t="str">
            <v>Recurring Resale - Security</v>
          </cell>
          <cell r="D177" t="str">
            <v>Recurring Resale - Security 25/26</v>
          </cell>
          <cell r="G177">
            <v>2919.75</v>
          </cell>
        </row>
        <row r="178">
          <cell r="B178" t="str">
            <v>Empire Union School District</v>
          </cell>
          <cell r="C178" t="str">
            <v>T-Services-MSP</v>
          </cell>
          <cell r="D178" t="str">
            <v>T-Services-MSP 25/26</v>
          </cell>
          <cell r="G178">
            <v>6295</v>
          </cell>
        </row>
        <row r="179">
          <cell r="B179" t="str">
            <v>Fabricated Extrusion Company</v>
          </cell>
          <cell r="C179" t="str">
            <v>Cloud - Private</v>
          </cell>
          <cell r="D179" t="str">
            <v>24/27 Cloud - Private</v>
          </cell>
          <cell r="G179">
            <v>2558.2199999999998</v>
          </cell>
        </row>
        <row r="180">
          <cell r="B180" t="str">
            <v>Fabricated Extrusion Company</v>
          </cell>
          <cell r="C180" t="str">
            <v>Recurring Resale - Microsoft 365 NCE</v>
          </cell>
          <cell r="D180" t="str">
            <v>Microsoft 365</v>
          </cell>
          <cell r="G180">
            <v>1496</v>
          </cell>
        </row>
        <row r="181">
          <cell r="B181" t="str">
            <v>Fabricated Extrusion Company</v>
          </cell>
          <cell r="C181" t="str">
            <v>Recurring Resale - MSP</v>
          </cell>
          <cell r="D181" t="str">
            <v>24/27 Recurring Resale - MSP</v>
          </cell>
          <cell r="G181">
            <v>534.28</v>
          </cell>
        </row>
        <row r="182">
          <cell r="B182" t="str">
            <v>Fabricated Extrusion Company</v>
          </cell>
          <cell r="C182" t="str">
            <v>Recurring Resale - Security</v>
          </cell>
          <cell r="D182" t="str">
            <v>24/27 Recurring Resale - Security</v>
          </cell>
          <cell r="G182">
            <v>2991.92</v>
          </cell>
        </row>
        <row r="183">
          <cell r="B183" t="str">
            <v>Fabricated Extrusion Company</v>
          </cell>
          <cell r="C183" t="str">
            <v>T-Services-MSP</v>
          </cell>
          <cell r="D183" t="str">
            <v>24/27 T-Services-MSP</v>
          </cell>
          <cell r="G183">
            <v>2546.4499999999998</v>
          </cell>
        </row>
        <row r="184">
          <cell r="B184" t="str">
            <v>Field Van, Inc</v>
          </cell>
          <cell r="C184" t="str">
            <v>Recurring Resale - MSP</v>
          </cell>
          <cell r="D184" t="str">
            <v>Recurring Resale - MSP</v>
          </cell>
          <cell r="G184">
            <v>0</v>
          </cell>
        </row>
        <row r="185">
          <cell r="B185" t="str">
            <v>Field Van, Inc</v>
          </cell>
          <cell r="C185" t="str">
            <v>Recurring Resale - Security</v>
          </cell>
          <cell r="D185" t="str">
            <v>Recurring Resale - Security</v>
          </cell>
          <cell r="G185">
            <v>161</v>
          </cell>
        </row>
        <row r="186">
          <cell r="B186" t="str">
            <v>Field Van, Inc</v>
          </cell>
          <cell r="C186" t="str">
            <v>T-Services-MSP</v>
          </cell>
          <cell r="D186" t="str">
            <v>T-Services-MSP</v>
          </cell>
          <cell r="G186">
            <v>1061.32</v>
          </cell>
        </row>
        <row r="187">
          <cell r="B187" t="str">
            <v>Fiscalini Farmstead</v>
          </cell>
          <cell r="C187" t="str">
            <v>Recurring Resale - Microsoft 365 NCE</v>
          </cell>
          <cell r="D187" t="str">
            <v>Recurring Resale - Microsoft 365 NCE</v>
          </cell>
          <cell r="G187">
            <v>338.4</v>
          </cell>
        </row>
        <row r="188">
          <cell r="B188" t="str">
            <v>Fiscalini Farmstead</v>
          </cell>
          <cell r="C188" t="str">
            <v>Recurring Resale - MSP</v>
          </cell>
          <cell r="D188" t="str">
            <v>Recurring Resale - MSP</v>
          </cell>
          <cell r="G188">
            <v>105</v>
          </cell>
        </row>
        <row r="189">
          <cell r="B189" t="str">
            <v>Fiscalini Farmstead</v>
          </cell>
          <cell r="C189" t="str">
            <v>Recurring Resale - Security</v>
          </cell>
          <cell r="D189" t="str">
            <v>Recurring Resale - Security</v>
          </cell>
          <cell r="G189">
            <v>643</v>
          </cell>
        </row>
        <row r="190">
          <cell r="B190" t="str">
            <v>Fiscalini Farmstead</v>
          </cell>
          <cell r="C190" t="str">
            <v>T-Services-MSP</v>
          </cell>
          <cell r="D190" t="str">
            <v>Managed Services</v>
          </cell>
          <cell r="G190">
            <v>1565.6</v>
          </cell>
        </row>
        <row r="191">
          <cell r="B191" t="str">
            <v>Formulation Technology, Inc.</v>
          </cell>
          <cell r="C191" t="str">
            <v>Recurring Resale - Microsoft 365 NCE</v>
          </cell>
          <cell r="D191" t="str">
            <v>Formulation Tech Microsoft 365</v>
          </cell>
        </row>
        <row r="192">
          <cell r="B192" t="str">
            <v>Formulation Technology, Inc.</v>
          </cell>
          <cell r="C192" t="str">
            <v>Recurring Resale - MSP</v>
          </cell>
          <cell r="D192" t="str">
            <v>Recurring Resale - MSP 25/26</v>
          </cell>
          <cell r="G192">
            <v>1146.6487999999999</v>
          </cell>
        </row>
        <row r="193">
          <cell r="B193" t="str">
            <v>Formulation Technology, Inc.</v>
          </cell>
          <cell r="C193" t="str">
            <v>Recurring Resale - MSP</v>
          </cell>
          <cell r="D193" t="str">
            <v>Recurring Resale - MSP</v>
          </cell>
        </row>
        <row r="194">
          <cell r="B194" t="str">
            <v>Formulation Technology, Inc.</v>
          </cell>
          <cell r="C194" t="str">
            <v>Recurring Resale - Security</v>
          </cell>
          <cell r="D194" t="str">
            <v>Recurring Resale - Security 25/26</v>
          </cell>
          <cell r="G194">
            <v>937</v>
          </cell>
        </row>
        <row r="195">
          <cell r="B195" t="str">
            <v>Formulation Technology, Inc.</v>
          </cell>
          <cell r="C195" t="str">
            <v>Recurring Resale - Security</v>
          </cell>
          <cell r="D195" t="str">
            <v>Recurring Resale - Security</v>
          </cell>
        </row>
        <row r="196">
          <cell r="B196" t="str">
            <v>Formulation Technology, Inc.</v>
          </cell>
          <cell r="C196" t="str">
            <v>T-Services-MSP</v>
          </cell>
          <cell r="D196" t="str">
            <v>T-Services-MSP</v>
          </cell>
          <cell r="G196">
            <v>2506.0012000000002</v>
          </cell>
        </row>
        <row r="197">
          <cell r="B197" t="str">
            <v>Formulation Technology, Inc.</v>
          </cell>
          <cell r="C197" t="str">
            <v>T-Services-MSP</v>
          </cell>
          <cell r="D197" t="str">
            <v>Formation-Managed</v>
          </cell>
        </row>
        <row r="198">
          <cell r="B198" t="str">
            <v>Formulation Technology, Inc.</v>
          </cell>
          <cell r="C198" t="str">
            <v>T-Services-Security</v>
          </cell>
          <cell r="D198" t="str">
            <v>T-Services-Security</v>
          </cell>
        </row>
        <row r="199">
          <cell r="B199" t="str">
            <v>Fortune-Ratliff General Contractors, Inc.</v>
          </cell>
          <cell r="C199" t="str">
            <v>Cloud - Private</v>
          </cell>
          <cell r="D199" t="str">
            <v>Cloud - Private</v>
          </cell>
          <cell r="G199">
            <v>154.5</v>
          </cell>
        </row>
        <row r="200">
          <cell r="B200" t="str">
            <v>Fortune-Ratliff General Contractors, Inc.</v>
          </cell>
          <cell r="C200" t="str">
            <v>Recurring Resale - Microsoft 365 NCE</v>
          </cell>
          <cell r="D200" t="str">
            <v>Recurring Resale - Microsoft 365 NCE</v>
          </cell>
          <cell r="G200">
            <v>297.5</v>
          </cell>
        </row>
        <row r="201">
          <cell r="B201" t="str">
            <v>Fortune-Ratliff General Contractors, Inc.</v>
          </cell>
          <cell r="C201" t="str">
            <v>Recurring Resale - MSP</v>
          </cell>
          <cell r="D201" t="str">
            <v>Recurring Resale - MSP</v>
          </cell>
          <cell r="G201">
            <v>0</v>
          </cell>
        </row>
        <row r="202">
          <cell r="B202" t="str">
            <v>Fortune-Ratliff General Contractors, Inc.</v>
          </cell>
          <cell r="C202" t="str">
            <v>Recurring Resale - Security</v>
          </cell>
          <cell r="D202" t="str">
            <v>Recurring Resale - Security</v>
          </cell>
          <cell r="G202">
            <v>437.5</v>
          </cell>
        </row>
        <row r="203">
          <cell r="B203" t="str">
            <v>Fortune-Ratliff General Contractors, Inc.</v>
          </cell>
          <cell r="C203" t="str">
            <v>T-Services-MSP</v>
          </cell>
          <cell r="D203" t="str">
            <v>T-Services-MSP</v>
          </cell>
          <cell r="G203">
            <v>1563.3</v>
          </cell>
        </row>
        <row r="204">
          <cell r="B204" t="str">
            <v>Free Wheelchair Mission</v>
          </cell>
          <cell r="C204" t="str">
            <v>Cloud - Private</v>
          </cell>
          <cell r="D204" t="str">
            <v>Cloud - Private</v>
          </cell>
          <cell r="G204">
            <v>200</v>
          </cell>
        </row>
        <row r="205">
          <cell r="B205" t="str">
            <v>Free Wheelchair Mission</v>
          </cell>
          <cell r="C205" t="str">
            <v>Recurring Resale - Microsoft 365 NCE</v>
          </cell>
          <cell r="D205" t="str">
            <v>Microsoft 365</v>
          </cell>
          <cell r="G205">
            <v>1878.56</v>
          </cell>
        </row>
        <row r="206">
          <cell r="B206" t="str">
            <v>Free Wheelchair Mission</v>
          </cell>
          <cell r="C206" t="str">
            <v>Recurring Resale - MSP</v>
          </cell>
          <cell r="D206" t="str">
            <v>Recurring Resale - MSP</v>
          </cell>
          <cell r="G206">
            <v>550.5</v>
          </cell>
        </row>
        <row r="207">
          <cell r="B207" t="str">
            <v>Free Wheelchair Mission</v>
          </cell>
          <cell r="C207" t="str">
            <v>Recurring Resale - Security</v>
          </cell>
          <cell r="D207" t="str">
            <v>Recurring Resale - Security</v>
          </cell>
          <cell r="G207">
            <v>773.65</v>
          </cell>
        </row>
        <row r="208">
          <cell r="B208" t="str">
            <v>Free Wheelchair Mission</v>
          </cell>
          <cell r="C208" t="str">
            <v>T-Services-MSP</v>
          </cell>
          <cell r="D208" t="str">
            <v>T-Services-MSP</v>
          </cell>
          <cell r="G208">
            <v>2850.6</v>
          </cell>
        </row>
        <row r="209">
          <cell r="B209" t="str">
            <v>Gill Ranch Storage, LLC</v>
          </cell>
          <cell r="C209" t="str">
            <v>Recurring Resale - MSP</v>
          </cell>
          <cell r="D209" t="str">
            <v>Recurring Resale - MSP</v>
          </cell>
          <cell r="G209">
            <v>262.5</v>
          </cell>
        </row>
        <row r="210">
          <cell r="B210" t="str">
            <v>Gill Ranch Storage, LLC</v>
          </cell>
          <cell r="C210" t="str">
            <v>Recurring Resale - Security</v>
          </cell>
          <cell r="D210" t="str">
            <v>Recurring Resale - Security</v>
          </cell>
          <cell r="G210">
            <v>541</v>
          </cell>
        </row>
        <row r="211">
          <cell r="B211" t="str">
            <v>Gill Ranch Storage, LLC</v>
          </cell>
          <cell r="C211" t="str">
            <v>T-Services-MSP</v>
          </cell>
          <cell r="D211" t="str">
            <v>T-Services-MSP</v>
          </cell>
          <cell r="G211">
            <v>971.78120000000001</v>
          </cell>
        </row>
        <row r="212">
          <cell r="B212" t="str">
            <v>Graceada Partners</v>
          </cell>
          <cell r="C212" t="str">
            <v>Recurring Resale - Microsoft 365 NCE</v>
          </cell>
          <cell r="D212" t="str">
            <v>Co Pilot Licensing</v>
          </cell>
          <cell r="G212">
            <v>1440</v>
          </cell>
        </row>
        <row r="213">
          <cell r="B213" t="str">
            <v>Graceada Partners</v>
          </cell>
          <cell r="C213" t="str">
            <v>Recurring Resale - Microsoft 365 NCE</v>
          </cell>
          <cell r="D213" t="str">
            <v>Microsoft 365 - 520-530 9th Street</v>
          </cell>
          <cell r="G213">
            <v>4.8</v>
          </cell>
        </row>
        <row r="214">
          <cell r="B214" t="str">
            <v>Graceada Partners</v>
          </cell>
          <cell r="C214" t="str">
            <v>Recurring Resale - Microsoft 365 NCE</v>
          </cell>
          <cell r="D214" t="str">
            <v>Microsoft 365 - Carson Aire</v>
          </cell>
          <cell r="G214">
            <v>62.4</v>
          </cell>
        </row>
        <row r="215">
          <cell r="B215" t="str">
            <v>Graceada Partners</v>
          </cell>
          <cell r="C215" t="str">
            <v>Recurring Resale - Microsoft 365 NCE</v>
          </cell>
          <cell r="D215" t="str">
            <v>Microsoft 365 - Cedar Oaks</v>
          </cell>
          <cell r="G215">
            <v>4.8</v>
          </cell>
        </row>
        <row r="216">
          <cell r="B216" t="str">
            <v>Graceada Partners</v>
          </cell>
          <cell r="C216" t="str">
            <v>Recurring Resale - Microsoft 365 NCE</v>
          </cell>
          <cell r="D216" t="str">
            <v>Microsoft 365 - College Park</v>
          </cell>
          <cell r="G216">
            <v>9.6</v>
          </cell>
        </row>
        <row r="217">
          <cell r="B217" t="str">
            <v>Graceada Partners</v>
          </cell>
          <cell r="C217" t="str">
            <v>Recurring Resale - Microsoft 365 NCE</v>
          </cell>
          <cell r="D217" t="str">
            <v>Microsoft 365 - La Loma</v>
          </cell>
          <cell r="G217">
            <v>4.8</v>
          </cell>
        </row>
        <row r="218">
          <cell r="B218" t="str">
            <v>Graceada Partners</v>
          </cell>
          <cell r="C218" t="str">
            <v>Recurring Resale - Microsoft 365 NCE</v>
          </cell>
          <cell r="D218" t="str">
            <v>Microsoft 365 - Main</v>
          </cell>
          <cell r="G218">
            <v>1332</v>
          </cell>
        </row>
        <row r="219">
          <cell r="B219" t="str">
            <v>Graceada Partners</v>
          </cell>
          <cell r="C219" t="str">
            <v>Recurring Resale - Microsoft 365 NCE</v>
          </cell>
          <cell r="D219" t="str">
            <v>Microsoft 365 - Stoneybrook</v>
          </cell>
          <cell r="G219">
            <v>62.4</v>
          </cell>
        </row>
        <row r="220">
          <cell r="B220" t="str">
            <v>Graceada Partners</v>
          </cell>
          <cell r="C220" t="str">
            <v>Recurring Resale - Microsoft 365 NCE</v>
          </cell>
          <cell r="D220" t="str">
            <v>Microsoft 365 - Sundance</v>
          </cell>
          <cell r="G220">
            <v>4.8</v>
          </cell>
        </row>
        <row r="221">
          <cell r="B221" t="str">
            <v>Graceada Partners</v>
          </cell>
          <cell r="C221" t="str">
            <v>Recurring Resale - Microsoft 365 NCE</v>
          </cell>
          <cell r="D221" t="str">
            <v>Microsoft 365 - The Lofts</v>
          </cell>
          <cell r="G221">
            <v>84</v>
          </cell>
        </row>
        <row r="222">
          <cell r="B222" t="str">
            <v>Graceada Partners</v>
          </cell>
          <cell r="C222" t="str">
            <v>Recurring Resale - Microsoft 365 NCE</v>
          </cell>
          <cell r="D222" t="str">
            <v>Microsoft 365 - Tyner Ranch</v>
          </cell>
          <cell r="G222">
            <v>57.6</v>
          </cell>
        </row>
        <row r="223">
          <cell r="B223" t="str">
            <v>Graceada Partners</v>
          </cell>
          <cell r="C223" t="str">
            <v>Recurring Resale - Microsoft 365 NCE</v>
          </cell>
          <cell r="D223" t="str">
            <v>Microsoft 365 - Vantage Point</v>
          </cell>
          <cell r="G223">
            <v>57.6</v>
          </cell>
        </row>
        <row r="224">
          <cell r="B224" t="str">
            <v>Graceada Partners</v>
          </cell>
          <cell r="C224" t="str">
            <v>Recurring Resale - Microsoft 365 NCE</v>
          </cell>
          <cell r="D224" t="str">
            <v>Microsoft 365 - Willows</v>
          </cell>
          <cell r="G224">
            <v>31.2</v>
          </cell>
        </row>
        <row r="225">
          <cell r="B225" t="str">
            <v>Graceada Partners</v>
          </cell>
          <cell r="C225" t="str">
            <v>Recurring Resale - Microsoft 365 NCE</v>
          </cell>
          <cell r="D225" t="str">
            <v>Recurring Resale - Microsoft 365 NCE - Sherwood Manor</v>
          </cell>
          <cell r="G225">
            <v>4.8</v>
          </cell>
        </row>
        <row r="226">
          <cell r="B226" t="str">
            <v>Graceada Partners</v>
          </cell>
          <cell r="C226" t="str">
            <v>Recurring Resale - Microsoft 365 NCE</v>
          </cell>
          <cell r="D226" t="str">
            <v>Recurring Resale - Microsoft 365 NCE 17th Place Townhomes</v>
          </cell>
          <cell r="G226">
            <v>4.8</v>
          </cell>
        </row>
        <row r="227">
          <cell r="B227" t="str">
            <v>Graceada Partners</v>
          </cell>
          <cell r="C227" t="str">
            <v>Recurring Resale - MSP</v>
          </cell>
          <cell r="D227" t="str">
            <v>Recurring Resale - MSP - Carson Aire</v>
          </cell>
          <cell r="G227">
            <v>54</v>
          </cell>
        </row>
        <row r="228">
          <cell r="B228" t="str">
            <v>Graceada Partners</v>
          </cell>
          <cell r="C228" t="str">
            <v>Recurring Resale - MSP</v>
          </cell>
          <cell r="D228" t="str">
            <v>Recurring Resale - MSP - Cedar Oaks Apartments</v>
          </cell>
          <cell r="G228">
            <v>4</v>
          </cell>
        </row>
        <row r="229">
          <cell r="B229" t="str">
            <v>Graceada Partners</v>
          </cell>
          <cell r="C229" t="str">
            <v>Recurring Resale - MSP</v>
          </cell>
          <cell r="D229" t="str">
            <v>Recurring Resale - MSP - Main</v>
          </cell>
          <cell r="G229">
            <v>370</v>
          </cell>
        </row>
        <row r="230">
          <cell r="B230" t="str">
            <v>Graceada Partners</v>
          </cell>
          <cell r="C230" t="str">
            <v>Recurring Resale - MSP</v>
          </cell>
          <cell r="D230" t="str">
            <v>Recurring Resale - MSP - The Willows</v>
          </cell>
          <cell r="G230">
            <v>49</v>
          </cell>
        </row>
        <row r="231">
          <cell r="B231" t="str">
            <v>Graceada Partners</v>
          </cell>
          <cell r="C231" t="str">
            <v>Recurring Resale - MSP</v>
          </cell>
          <cell r="D231" t="str">
            <v>Recurring Resale - MSP - Tyner Ranch</v>
          </cell>
          <cell r="G231">
            <v>50</v>
          </cell>
        </row>
        <row r="232">
          <cell r="B232" t="str">
            <v>Graceada Partners</v>
          </cell>
          <cell r="C232" t="str">
            <v>Recurring Resale - MSP</v>
          </cell>
          <cell r="D232" t="str">
            <v>Recurring Resale - MSP -Stoneybrook Apartments</v>
          </cell>
          <cell r="G232">
            <v>62</v>
          </cell>
        </row>
        <row r="233">
          <cell r="B233" t="str">
            <v>Graceada Partners</v>
          </cell>
          <cell r="C233" t="str">
            <v>Recurring Resale - MSP</v>
          </cell>
          <cell r="D233" t="str">
            <v>Recurring Resale - MSP -The Lofts</v>
          </cell>
          <cell r="G233">
            <v>8</v>
          </cell>
        </row>
        <row r="234">
          <cell r="B234" t="str">
            <v>Graceada Partners</v>
          </cell>
          <cell r="C234" t="str">
            <v>Recurring Resale - MSP</v>
          </cell>
          <cell r="D234" t="str">
            <v>Recurring Resale - MSP -Vantage Point Apartments</v>
          </cell>
          <cell r="G234">
            <v>8</v>
          </cell>
        </row>
        <row r="235">
          <cell r="B235" t="str">
            <v>Graceada Partners</v>
          </cell>
          <cell r="C235" t="str">
            <v>Recurring Resale - Security</v>
          </cell>
          <cell r="D235" t="str">
            <v>Recurring Resale - Security - Carson Aire</v>
          </cell>
          <cell r="G235">
            <v>324.5</v>
          </cell>
        </row>
        <row r="236">
          <cell r="B236" t="str">
            <v>Graceada Partners</v>
          </cell>
          <cell r="C236" t="str">
            <v>Recurring Resale - Security</v>
          </cell>
          <cell r="D236" t="str">
            <v>Recurring Resale - Security - Main</v>
          </cell>
          <cell r="G236">
            <v>1400</v>
          </cell>
        </row>
        <row r="237">
          <cell r="B237" t="str">
            <v>Graceada Partners</v>
          </cell>
          <cell r="C237" t="str">
            <v>Recurring Resale - Security</v>
          </cell>
          <cell r="D237" t="str">
            <v>Recurring Resale - Security - The Lofts</v>
          </cell>
          <cell r="G237">
            <v>388</v>
          </cell>
        </row>
        <row r="238">
          <cell r="B238" t="str">
            <v>Graceada Partners</v>
          </cell>
          <cell r="C238" t="str">
            <v>Recurring Resale - Security</v>
          </cell>
          <cell r="D238" t="str">
            <v>Recurring Resale - Security - Tyner Ranch</v>
          </cell>
          <cell r="G238">
            <v>333</v>
          </cell>
        </row>
        <row r="239">
          <cell r="B239" t="str">
            <v>Graceada Partners</v>
          </cell>
          <cell r="C239" t="str">
            <v>Recurring Resale - Security</v>
          </cell>
          <cell r="D239" t="str">
            <v>Recurring Resale - Security - Vantage Point Apartments</v>
          </cell>
          <cell r="G239">
            <v>49</v>
          </cell>
        </row>
        <row r="240">
          <cell r="B240" t="str">
            <v>Graceada Partners</v>
          </cell>
          <cell r="C240" t="str">
            <v>Recurring Resale - Security</v>
          </cell>
          <cell r="D240" t="str">
            <v>Recurring Resale - Security -Cedar Oaks Apartments</v>
          </cell>
          <cell r="G240">
            <v>24.5</v>
          </cell>
        </row>
        <row r="241">
          <cell r="B241" t="str">
            <v>Graceada Partners</v>
          </cell>
          <cell r="C241" t="str">
            <v>Recurring Resale - Security</v>
          </cell>
          <cell r="D241" t="str">
            <v>Recurring Resale - Security -Stoneybrook Apartments</v>
          </cell>
          <cell r="G241">
            <v>373.5</v>
          </cell>
        </row>
        <row r="242">
          <cell r="B242" t="str">
            <v>Graceada Partners</v>
          </cell>
          <cell r="C242" t="str">
            <v>Recurring Resale - Security</v>
          </cell>
          <cell r="D242" t="str">
            <v>Recurring Resale - Security -the Willows</v>
          </cell>
          <cell r="G242">
            <v>24.5</v>
          </cell>
        </row>
        <row r="243">
          <cell r="B243" t="str">
            <v>Graceada Partners</v>
          </cell>
          <cell r="C243" t="str">
            <v>T-Services-MSP</v>
          </cell>
          <cell r="D243" t="str">
            <v>T-Services-MSP - Carson Aire</v>
          </cell>
          <cell r="G243">
            <v>573.78</v>
          </cell>
        </row>
        <row r="244">
          <cell r="B244" t="str">
            <v>Graceada Partners</v>
          </cell>
          <cell r="C244" t="str">
            <v>T-Services-MSP</v>
          </cell>
          <cell r="D244" t="str">
            <v>T-Services-MSP - Cedar Oaks Apartments</v>
          </cell>
          <cell r="G244">
            <v>350.15</v>
          </cell>
        </row>
        <row r="245">
          <cell r="B245" t="str">
            <v>Graceada Partners</v>
          </cell>
          <cell r="C245" t="str">
            <v>T-Services-MSP</v>
          </cell>
          <cell r="D245" t="str">
            <v>T-Services-MSP - Main</v>
          </cell>
          <cell r="G245">
            <v>4332.8999999999996</v>
          </cell>
        </row>
        <row r="246">
          <cell r="B246" t="str">
            <v>Graceada Partners</v>
          </cell>
          <cell r="C246" t="str">
            <v>T-Services-MSP</v>
          </cell>
          <cell r="D246" t="str">
            <v>T-Services-MSP -Stoneybrook Apartments</v>
          </cell>
          <cell r="G246">
            <v>584.45000000000005</v>
          </cell>
        </row>
        <row r="247">
          <cell r="B247" t="str">
            <v>Graceada Partners</v>
          </cell>
          <cell r="C247" t="str">
            <v>T-Services-MSP</v>
          </cell>
          <cell r="D247" t="str">
            <v>T-Services-MSP -The Willows</v>
          </cell>
          <cell r="G247">
            <v>328.15</v>
          </cell>
        </row>
        <row r="248">
          <cell r="B248" t="str">
            <v>Graceada Partners</v>
          </cell>
          <cell r="C248" t="str">
            <v>T-Services-MSP</v>
          </cell>
          <cell r="D248" t="str">
            <v>T-Services-MSP -Tyner Ranch</v>
          </cell>
          <cell r="G248">
            <v>958.23</v>
          </cell>
        </row>
        <row r="249">
          <cell r="B249" t="str">
            <v>Graceada Partners</v>
          </cell>
          <cell r="C249" t="str">
            <v>T-Services-MSP</v>
          </cell>
          <cell r="D249" t="str">
            <v>T-Services-MSP -Vantage Point Apartments</v>
          </cell>
          <cell r="G249">
            <v>456.3</v>
          </cell>
        </row>
        <row r="250">
          <cell r="B250" t="str">
            <v>Graceada Partners</v>
          </cell>
          <cell r="C250" t="str">
            <v>T-Services-MSP</v>
          </cell>
          <cell r="D250" t="str">
            <v>T-Services-MSP-The Lofts</v>
          </cell>
          <cell r="G250">
            <v>741.93</v>
          </cell>
        </row>
        <row r="251">
          <cell r="B251" t="str">
            <v>Gratton Elementary School District</v>
          </cell>
          <cell r="C251" t="str">
            <v>Recurring Resale - MSP</v>
          </cell>
          <cell r="D251" t="str">
            <v>Recurring Resale - MSP 25/28</v>
          </cell>
          <cell r="G251">
            <v>60</v>
          </cell>
        </row>
        <row r="252">
          <cell r="B252" t="str">
            <v>Gratton Elementary School District</v>
          </cell>
          <cell r="C252" t="str">
            <v>Recurring Resale - Security</v>
          </cell>
          <cell r="D252" t="str">
            <v>Recurring Resale - Security 25/28</v>
          </cell>
          <cell r="G252">
            <v>431</v>
          </cell>
        </row>
        <row r="253">
          <cell r="B253" t="str">
            <v>Gratton Elementary School District</v>
          </cell>
          <cell r="C253" t="str">
            <v>T-Services-MSP</v>
          </cell>
          <cell r="D253" t="str">
            <v>T-Services-MSP 2025/2028</v>
          </cell>
          <cell r="G253">
            <v>1327</v>
          </cell>
        </row>
        <row r="254">
          <cell r="B254" t="str">
            <v>Hall Management Corp</v>
          </cell>
          <cell r="C254" t="str">
            <v>Cloud - Private</v>
          </cell>
          <cell r="D254" t="str">
            <v>Cloud - Private 2025/28</v>
          </cell>
          <cell r="G254">
            <v>2872.5</v>
          </cell>
        </row>
        <row r="255">
          <cell r="B255" t="str">
            <v>Hall Management Corp</v>
          </cell>
          <cell r="C255" t="str">
            <v>Recurring Resale - MSP</v>
          </cell>
          <cell r="D255" t="str">
            <v>Recurring Resale - MSP 2025/28</v>
          </cell>
          <cell r="G255">
            <v>773.23159999999996</v>
          </cell>
        </row>
        <row r="256">
          <cell r="B256" t="str">
            <v>Hall Management Corp</v>
          </cell>
          <cell r="C256" t="str">
            <v>Recurring Resale - Security</v>
          </cell>
          <cell r="D256" t="str">
            <v>Recurring Resale - Security 2025/28</v>
          </cell>
          <cell r="G256">
            <v>2340.6999999999998</v>
          </cell>
        </row>
        <row r="257">
          <cell r="B257" t="str">
            <v>Hall Management Corp</v>
          </cell>
          <cell r="C257" t="str">
            <v>T-Services-MSP</v>
          </cell>
          <cell r="D257" t="str">
            <v>T-Services-MSP 2025/28</v>
          </cell>
          <cell r="G257">
            <v>1240</v>
          </cell>
        </row>
        <row r="258">
          <cell r="B258" t="str">
            <v>Hercules OEM Group</v>
          </cell>
          <cell r="C258" t="str">
            <v>Cloud - Private</v>
          </cell>
          <cell r="D258" t="str">
            <v>Hercules Cloud - Private</v>
          </cell>
          <cell r="G258">
            <v>1966.5</v>
          </cell>
        </row>
        <row r="259">
          <cell r="B259" t="str">
            <v>Hercules OEM Group</v>
          </cell>
          <cell r="C259" t="str">
            <v>Recurring Resale - Microsoft 365 NCE</v>
          </cell>
          <cell r="D259" t="str">
            <v>Hercules OEM Group Microsoft 365</v>
          </cell>
          <cell r="G259">
            <v>4957</v>
          </cell>
        </row>
        <row r="260">
          <cell r="B260" t="str">
            <v>Hercules OEM Group</v>
          </cell>
          <cell r="C260" t="str">
            <v>Recurring Resale - MSP</v>
          </cell>
          <cell r="D260" t="str">
            <v>All Seals Intermedia</v>
          </cell>
          <cell r="G260">
            <v>50</v>
          </cell>
        </row>
        <row r="261">
          <cell r="B261" t="str">
            <v>Hercules OEM Group</v>
          </cell>
          <cell r="C261" t="str">
            <v>Recurring Resale - MSP</v>
          </cell>
          <cell r="D261" t="str">
            <v>Recurring Resale - MSP</v>
          </cell>
          <cell r="G261">
            <v>2180.67</v>
          </cell>
        </row>
        <row r="262">
          <cell r="B262" t="str">
            <v>Hercules OEM Group</v>
          </cell>
          <cell r="C262" t="str">
            <v>Recurring Resale - Security</v>
          </cell>
          <cell r="D262" t="str">
            <v>Recurring Resale - Security</v>
          </cell>
          <cell r="G262">
            <v>960</v>
          </cell>
        </row>
        <row r="263">
          <cell r="B263" t="str">
            <v>Hercules OEM Group</v>
          </cell>
          <cell r="C263" t="str">
            <v>T-Services-MSP</v>
          </cell>
          <cell r="D263" t="str">
            <v>Hercules OEM Group Managed Services</v>
          </cell>
          <cell r="G263">
            <v>12473.75</v>
          </cell>
        </row>
        <row r="264">
          <cell r="B264" t="str">
            <v>HHHC</v>
          </cell>
          <cell r="C264" t="str">
            <v>Recurring Resale - Microsoft 365 NCE</v>
          </cell>
          <cell r="D264" t="str">
            <v>Recurring Resale - Microsoft 365 NCE</v>
          </cell>
          <cell r="G264">
            <v>1526</v>
          </cell>
        </row>
        <row r="265">
          <cell r="B265" t="str">
            <v>HHHC</v>
          </cell>
          <cell r="C265" t="str">
            <v>Recurring Resale - MSP</v>
          </cell>
          <cell r="D265" t="str">
            <v>Recurring Resale - MSP 24/27</v>
          </cell>
          <cell r="G265">
            <v>8273.8209000000006</v>
          </cell>
        </row>
        <row r="266">
          <cell r="B266" t="str">
            <v>HHHC</v>
          </cell>
          <cell r="C266" t="str">
            <v>Recurring Resale - Security</v>
          </cell>
          <cell r="D266" t="str">
            <v>Recurring Resale - Security</v>
          </cell>
          <cell r="G266">
            <v>2117</v>
          </cell>
        </row>
        <row r="267">
          <cell r="B267" t="str">
            <v>HHHC</v>
          </cell>
          <cell r="C267" t="str">
            <v>T-Services-MSP</v>
          </cell>
          <cell r="D267" t="str">
            <v>T-Services-MSP</v>
          </cell>
          <cell r="G267">
            <v>4695</v>
          </cell>
        </row>
        <row r="268">
          <cell r="B268" t="str">
            <v>Horizon Nut Company</v>
          </cell>
          <cell r="C268" t="str">
            <v>Recurring Resale - Microsoft 365 NCE</v>
          </cell>
          <cell r="D268" t="str">
            <v>Horizon Nut Microsoft 365</v>
          </cell>
          <cell r="G268">
            <v>70.599999999999994</v>
          </cell>
        </row>
        <row r="269">
          <cell r="B269" t="str">
            <v>Horizon Nut Company</v>
          </cell>
          <cell r="C269" t="str">
            <v>Recurring Resale - MSP</v>
          </cell>
          <cell r="D269" t="str">
            <v>Recurring Resale - MSP</v>
          </cell>
          <cell r="G269">
            <v>1750</v>
          </cell>
        </row>
        <row r="270">
          <cell r="B270" t="str">
            <v>Horizon Nut Company</v>
          </cell>
          <cell r="C270" t="str">
            <v>Recurring Resale - Security</v>
          </cell>
          <cell r="D270" t="str">
            <v>Recurring Resale - Security</v>
          </cell>
          <cell r="G270">
            <v>2590</v>
          </cell>
        </row>
        <row r="271">
          <cell r="B271" t="str">
            <v>Horizon Nut Company</v>
          </cell>
          <cell r="C271" t="str">
            <v>T-Services-MSP</v>
          </cell>
          <cell r="D271" t="str">
            <v>Horizon Nut Managed Services</v>
          </cell>
          <cell r="G271">
            <v>4274.5</v>
          </cell>
        </row>
        <row r="272">
          <cell r="B272" t="str">
            <v>Impact Home Health</v>
          </cell>
          <cell r="C272" t="str">
            <v>Recurring Resale - Microsoft 365 NCE</v>
          </cell>
          <cell r="D272" t="str">
            <v>Recurring Resale - Microsoft 365 NCE</v>
          </cell>
          <cell r="G272">
            <v>773.3</v>
          </cell>
        </row>
        <row r="273">
          <cell r="B273" t="str">
            <v>Impact Home Health</v>
          </cell>
          <cell r="C273" t="str">
            <v>Recurring Resale - Security</v>
          </cell>
          <cell r="D273" t="str">
            <v>Recurring Resale - Security</v>
          </cell>
          <cell r="G273">
            <v>1129</v>
          </cell>
        </row>
        <row r="274">
          <cell r="B274" t="str">
            <v>Impact Home Health</v>
          </cell>
          <cell r="C274" t="str">
            <v>T-Services-MSP</v>
          </cell>
          <cell r="D274" t="str">
            <v>T-Services-MSP</v>
          </cell>
          <cell r="G274">
            <v>2257</v>
          </cell>
        </row>
        <row r="275">
          <cell r="B275" t="str">
            <v>Inland Star Distribution Center - Carson</v>
          </cell>
          <cell r="C275" t="str">
            <v>T-Services-MSP</v>
          </cell>
          <cell r="D275" t="str">
            <v>Inland CARSON - Managed Service - NO End User Support</v>
          </cell>
          <cell r="G275">
            <v>1380.6</v>
          </cell>
        </row>
        <row r="276">
          <cell r="B276" t="str">
            <v>Inland Star Distribution Center - Corporate</v>
          </cell>
          <cell r="C276" t="str">
            <v>T-Services-MSP</v>
          </cell>
          <cell r="D276" t="str">
            <v>Inland CORPORATE - Managed Service - NO End User Support</v>
          </cell>
          <cell r="G276">
            <v>1542.83</v>
          </cell>
        </row>
        <row r="277">
          <cell r="B277" t="str">
            <v>Inland Star Distribution Center - Fresno</v>
          </cell>
          <cell r="C277" t="str">
            <v>Recurring Resale - Microsoft 365 NCE</v>
          </cell>
          <cell r="D277" t="str">
            <v>Microsoft 365</v>
          </cell>
          <cell r="G277">
            <v>330.72</v>
          </cell>
        </row>
        <row r="278">
          <cell r="B278" t="str">
            <v>Inland Star Distribution Center - Fresno</v>
          </cell>
          <cell r="C278" t="str">
            <v>Recurring Resale - MSP</v>
          </cell>
          <cell r="D278" t="str">
            <v>Recurring Resale - MSP</v>
          </cell>
          <cell r="G278">
            <v>507.13</v>
          </cell>
        </row>
        <row r="279">
          <cell r="B279" t="str">
            <v>Inland Star Distribution Center - Fresno</v>
          </cell>
          <cell r="C279" t="str">
            <v>Recurring Resale - Security</v>
          </cell>
          <cell r="D279" t="str">
            <v>Recurring Resale - Security</v>
          </cell>
          <cell r="G279">
            <v>1267.8599999999999</v>
          </cell>
        </row>
        <row r="280">
          <cell r="B280" t="str">
            <v>Inland Star Distribution Center - Fresno</v>
          </cell>
          <cell r="C280" t="str">
            <v>T-Services-MSP</v>
          </cell>
          <cell r="D280" t="str">
            <v>Inland Star - Managed Service - NO End User Support</v>
          </cell>
          <cell r="G280">
            <v>1380.6</v>
          </cell>
        </row>
        <row r="281">
          <cell r="B281" t="str">
            <v>Inland Star Distribution Center - Visalia</v>
          </cell>
          <cell r="C281" t="str">
            <v>T-Services-MSP</v>
          </cell>
          <cell r="D281" t="str">
            <v>Inland Visalia Managed Service - NO End User Support</v>
          </cell>
          <cell r="G281">
            <v>1380.6</v>
          </cell>
        </row>
        <row r="282">
          <cell r="B282" t="str">
            <v>Inteli-care LLC</v>
          </cell>
          <cell r="C282" t="str">
            <v>Recurring Resale - MSP</v>
          </cell>
          <cell r="D282" t="str">
            <v>Recurring Resale - MSP</v>
          </cell>
          <cell r="G282">
            <v>450.31319999999999</v>
          </cell>
        </row>
        <row r="283">
          <cell r="B283" t="str">
            <v>Inteli-care LLC</v>
          </cell>
          <cell r="C283" t="str">
            <v>Recurring Resale - Security</v>
          </cell>
          <cell r="D283" t="str">
            <v>Recurring Resale - Security</v>
          </cell>
          <cell r="G283">
            <v>2468</v>
          </cell>
        </row>
        <row r="284">
          <cell r="B284" t="str">
            <v>Inteli-care LLC</v>
          </cell>
          <cell r="C284" t="str">
            <v>T-Services-MSP</v>
          </cell>
          <cell r="D284" t="str">
            <v>T-Services-MSP</v>
          </cell>
          <cell r="G284">
            <v>5200</v>
          </cell>
        </row>
        <row r="285">
          <cell r="B285" t="str">
            <v>Jame O Bookkeeping</v>
          </cell>
          <cell r="C285" t="str">
            <v>Cloud - Private</v>
          </cell>
          <cell r="D285" t="str">
            <v>Cloud - Private 25/28</v>
          </cell>
          <cell r="G285">
            <v>540</v>
          </cell>
        </row>
        <row r="286">
          <cell r="B286" t="str">
            <v>Jame O Bookkeeping</v>
          </cell>
          <cell r="C286" t="str">
            <v>Recurring Resale - MSP</v>
          </cell>
          <cell r="D286" t="str">
            <v>Recurring Resale - MSP</v>
          </cell>
          <cell r="G286">
            <v>384.06</v>
          </cell>
        </row>
        <row r="287">
          <cell r="B287" t="str">
            <v>Jame O Bookkeeping</v>
          </cell>
          <cell r="C287" t="str">
            <v>Recurring Resale - Security</v>
          </cell>
          <cell r="D287" t="str">
            <v>Recurring Resale - Security 25/28</v>
          </cell>
          <cell r="G287">
            <v>682</v>
          </cell>
        </row>
        <row r="288">
          <cell r="B288" t="str">
            <v>Jame O Bookkeeping</v>
          </cell>
          <cell r="C288" t="str">
            <v>T-Services-MSP</v>
          </cell>
          <cell r="D288" t="str">
            <v>T-Services-MSP 25/28</v>
          </cell>
          <cell r="G288">
            <v>1062</v>
          </cell>
        </row>
        <row r="289">
          <cell r="B289" t="str">
            <v>JEM Management Corporation</v>
          </cell>
          <cell r="C289" t="str">
            <v>Recurring Resale - Microsoft 365 NCE</v>
          </cell>
          <cell r="D289" t="str">
            <v>JEM Microsoft 365</v>
          </cell>
          <cell r="G289">
            <v>3191.2</v>
          </cell>
        </row>
        <row r="290">
          <cell r="B290" t="str">
            <v>JEM Management Corporation</v>
          </cell>
          <cell r="C290" t="str">
            <v>Recurring Resale - MSP</v>
          </cell>
          <cell r="D290" t="str">
            <v>Recurring Resale - MSP</v>
          </cell>
          <cell r="G290">
            <v>950.69299999999998</v>
          </cell>
        </row>
        <row r="291">
          <cell r="B291" t="str">
            <v>JEM Management Corporation</v>
          </cell>
          <cell r="C291" t="str">
            <v>Recurring Resale - Security</v>
          </cell>
          <cell r="D291" t="str">
            <v>Recurring Resale - Security</v>
          </cell>
          <cell r="G291">
            <v>709.25</v>
          </cell>
        </row>
        <row r="292">
          <cell r="B292" t="str">
            <v>JEM Management Corporation</v>
          </cell>
          <cell r="C292" t="str">
            <v>T-Services-MSP</v>
          </cell>
          <cell r="D292" t="str">
            <v>JEM Management Support360</v>
          </cell>
          <cell r="G292">
            <v>2792.09</v>
          </cell>
        </row>
        <row r="293">
          <cell r="B293" t="str">
            <v>John Potter Specialty Foods, Inc.</v>
          </cell>
          <cell r="C293" t="str">
            <v>Cloud - Private</v>
          </cell>
          <cell r="D293" t="str">
            <v>Cloud - Private</v>
          </cell>
          <cell r="G293">
            <v>700</v>
          </cell>
        </row>
        <row r="294">
          <cell r="B294" t="str">
            <v>John Potter Specialty Foods, Inc.</v>
          </cell>
          <cell r="C294" t="str">
            <v>Recurring Resale - Microsoft 365 NCE</v>
          </cell>
          <cell r="D294" t="str">
            <v>John Potter Microsoft 365</v>
          </cell>
          <cell r="G294">
            <v>203.5</v>
          </cell>
        </row>
        <row r="295">
          <cell r="B295" t="str">
            <v>John Potter Specialty Foods, Inc.</v>
          </cell>
          <cell r="C295" t="str">
            <v>Recurring Resale - MSP</v>
          </cell>
          <cell r="D295" t="str">
            <v>Recurring Resale - MSP</v>
          </cell>
          <cell r="G295">
            <v>10</v>
          </cell>
        </row>
        <row r="296">
          <cell r="B296" t="str">
            <v>John Potter Specialty Foods, Inc.</v>
          </cell>
          <cell r="C296" t="str">
            <v>Recurring Resale - Security</v>
          </cell>
          <cell r="D296" t="str">
            <v>Recurring Resale - Security</v>
          </cell>
          <cell r="G296">
            <v>292</v>
          </cell>
        </row>
        <row r="297">
          <cell r="B297" t="str">
            <v>John Potter Specialty Foods, Inc.</v>
          </cell>
          <cell r="C297" t="str">
            <v>T-Services-MSP</v>
          </cell>
          <cell r="D297" t="str">
            <v>T-Services-MSP</v>
          </cell>
          <cell r="G297">
            <v>2007.86</v>
          </cell>
        </row>
        <row r="298">
          <cell r="B298" t="str">
            <v>Kaplan &amp; Trombi</v>
          </cell>
          <cell r="C298" t="str">
            <v>Cloud - Private</v>
          </cell>
          <cell r="D298" t="str">
            <v>Cloud - Private</v>
          </cell>
          <cell r="G298">
            <v>360.5</v>
          </cell>
        </row>
        <row r="299">
          <cell r="B299" t="str">
            <v>Kaplan &amp; Trombi</v>
          </cell>
          <cell r="C299" t="str">
            <v>Recurring Resale - MSP</v>
          </cell>
          <cell r="D299" t="str">
            <v>Recurring Resale - MSP</v>
          </cell>
          <cell r="G299">
            <v>738.25</v>
          </cell>
        </row>
        <row r="300">
          <cell r="B300" t="str">
            <v>Kaplan &amp; Trombi</v>
          </cell>
          <cell r="C300" t="str">
            <v>Recurring Resale - Security</v>
          </cell>
          <cell r="D300" t="str">
            <v>Recurring Resale - Security</v>
          </cell>
          <cell r="G300">
            <v>359.1</v>
          </cell>
        </row>
        <row r="301">
          <cell r="B301" t="str">
            <v>Keen Care</v>
          </cell>
          <cell r="C301" t="str">
            <v>Recurring Resale - Microsoft 365 NCE</v>
          </cell>
          <cell r="D301" t="str">
            <v>Microsoft 365 NCE</v>
          </cell>
          <cell r="G301">
            <v>1286.4000000000001</v>
          </cell>
        </row>
        <row r="302">
          <cell r="B302" t="str">
            <v>Keen Care</v>
          </cell>
          <cell r="C302" t="str">
            <v>Recurring Resale - MSP</v>
          </cell>
          <cell r="D302" t="str">
            <v>Recurring Resale - MSP</v>
          </cell>
          <cell r="G302">
            <v>379.83800000000002</v>
          </cell>
        </row>
        <row r="303">
          <cell r="B303" t="str">
            <v>Keen Care</v>
          </cell>
          <cell r="C303" t="str">
            <v>Recurring Resale - Security</v>
          </cell>
          <cell r="D303" t="str">
            <v>Recurring Resale - Security</v>
          </cell>
          <cell r="G303">
            <v>1215</v>
          </cell>
        </row>
        <row r="304">
          <cell r="B304" t="str">
            <v>Keen Care</v>
          </cell>
          <cell r="C304" t="str">
            <v>T-Services-MSP</v>
          </cell>
          <cell r="D304" t="str">
            <v>T-Services-MSP</v>
          </cell>
          <cell r="G304">
            <v>3106.002</v>
          </cell>
        </row>
        <row r="305">
          <cell r="B305" t="str">
            <v>Keyes Union School District</v>
          </cell>
          <cell r="C305" t="str">
            <v>Recurring Resale - MSP</v>
          </cell>
          <cell r="D305" t="str">
            <v>Recurring Resale - MSP</v>
          </cell>
          <cell r="G305">
            <v>1185</v>
          </cell>
        </row>
        <row r="306">
          <cell r="B306" t="str">
            <v>Keyes Union School District</v>
          </cell>
          <cell r="C306" t="str">
            <v>T-Services-MSP</v>
          </cell>
          <cell r="D306" t="str">
            <v>Keyes USD-Managed</v>
          </cell>
          <cell r="G306">
            <v>13068</v>
          </cell>
        </row>
        <row r="307">
          <cell r="B307" t="str">
            <v>Laguna Tools</v>
          </cell>
          <cell r="C307" t="str">
            <v>Cloud - Private</v>
          </cell>
          <cell r="D307" t="str">
            <v>Laguna Tools Cloud Services</v>
          </cell>
          <cell r="G307">
            <v>177.125</v>
          </cell>
        </row>
        <row r="308">
          <cell r="B308" t="str">
            <v>Laguna Tools</v>
          </cell>
          <cell r="C308" t="str">
            <v>Recurring Resale - Microsoft 365 NCE</v>
          </cell>
          <cell r="D308" t="str">
            <v>Laguna Tools Microsoft 365</v>
          </cell>
          <cell r="G308">
            <v>3432</v>
          </cell>
        </row>
        <row r="309">
          <cell r="B309" t="str">
            <v>Laguna Tools</v>
          </cell>
          <cell r="C309" t="str">
            <v>Recurring Resale - MSP</v>
          </cell>
          <cell r="D309" t="str">
            <v>Recurring Resale - MSP</v>
          </cell>
          <cell r="G309">
            <v>623</v>
          </cell>
        </row>
        <row r="310">
          <cell r="B310" t="str">
            <v>Laguna Tools</v>
          </cell>
          <cell r="C310" t="str">
            <v>Recurring Resale - Security</v>
          </cell>
          <cell r="D310" t="str">
            <v>Recurring Resale - Security</v>
          </cell>
          <cell r="G310">
            <v>744</v>
          </cell>
        </row>
        <row r="311">
          <cell r="B311" t="str">
            <v>Laguna Tools</v>
          </cell>
          <cell r="C311" t="str">
            <v>T-Services-MSP</v>
          </cell>
          <cell r="D311" t="str">
            <v>T-Services-MSP</v>
          </cell>
          <cell r="G311">
            <v>7951.5050000000001</v>
          </cell>
        </row>
        <row r="312">
          <cell r="B312" t="str">
            <v>Life Improvement Homecare, Inc.</v>
          </cell>
          <cell r="C312" t="str">
            <v>Recurring Resale - Microsoft 365 NCE</v>
          </cell>
          <cell r="D312" t="str">
            <v>Recurring Resale - Microsoft 365 NCE - Monthly</v>
          </cell>
          <cell r="G312">
            <v>1768.8</v>
          </cell>
        </row>
        <row r="313">
          <cell r="B313" t="str">
            <v>Life Improvement Homecare, Inc.</v>
          </cell>
          <cell r="C313" t="str">
            <v>Recurring Resale - MSP</v>
          </cell>
          <cell r="D313" t="str">
            <v>Recurring Resale - MSP 2024/27</v>
          </cell>
          <cell r="G313">
            <v>248</v>
          </cell>
        </row>
        <row r="314">
          <cell r="B314" t="str">
            <v>Life Improvement Homecare, Inc.</v>
          </cell>
          <cell r="C314" t="str">
            <v>Recurring Resale - Security</v>
          </cell>
          <cell r="D314" t="str">
            <v>Recurring Resale - Security 2024/27</v>
          </cell>
          <cell r="G314">
            <v>1839</v>
          </cell>
        </row>
        <row r="315">
          <cell r="B315" t="str">
            <v>Life Improvement Homecare, Inc.</v>
          </cell>
          <cell r="C315" t="str">
            <v>T-Services-MSP</v>
          </cell>
          <cell r="D315" t="str">
            <v>T-Services-MSP 2024/27</v>
          </cell>
          <cell r="G315">
            <v>4196</v>
          </cell>
        </row>
        <row r="316">
          <cell r="B316" t="str">
            <v>Line-Mobility</v>
          </cell>
          <cell r="C316" t="str">
            <v>Recurring Resale - Microsoft 365 NCE</v>
          </cell>
          <cell r="D316" t="str">
            <v>Microsoft 365 NCE</v>
          </cell>
          <cell r="G316">
            <v>316.8</v>
          </cell>
        </row>
        <row r="317">
          <cell r="B317" t="str">
            <v>Linwood Engineering Associates</v>
          </cell>
          <cell r="C317" t="str">
            <v>Recurring Resale - MSP</v>
          </cell>
          <cell r="D317" t="str">
            <v>Recurring Resale - MSP</v>
          </cell>
          <cell r="G317">
            <v>0</v>
          </cell>
        </row>
        <row r="318">
          <cell r="B318" t="str">
            <v>Linwood Engineering Associates</v>
          </cell>
          <cell r="C318" t="str">
            <v>Recurring Resale - Security</v>
          </cell>
          <cell r="D318" t="str">
            <v>Recurring Resale - Security</v>
          </cell>
          <cell r="G318">
            <v>77</v>
          </cell>
        </row>
        <row r="319">
          <cell r="B319" t="str">
            <v>Linwood Engineering Associates</v>
          </cell>
          <cell r="C319" t="str">
            <v>T-Services-MSP</v>
          </cell>
          <cell r="D319" t="str">
            <v>T-Services-MSP</v>
          </cell>
          <cell r="G319">
            <v>1338.75</v>
          </cell>
        </row>
        <row r="320">
          <cell r="B320" t="str">
            <v>Lucia Mar Unified School District</v>
          </cell>
          <cell r="C320" t="str">
            <v>Recurring Resale - Security</v>
          </cell>
          <cell r="D320" t="str">
            <v>Recurring Resale - Security</v>
          </cell>
          <cell r="G320">
            <v>5381.56</v>
          </cell>
        </row>
        <row r="321">
          <cell r="B321" t="str">
            <v>Lucia Mar Unified School District</v>
          </cell>
          <cell r="C321" t="str">
            <v>T-Services-MSP</v>
          </cell>
          <cell r="D321" t="str">
            <v>VOIP Support</v>
          </cell>
          <cell r="G321">
            <v>3125.14</v>
          </cell>
        </row>
        <row r="322">
          <cell r="B322" t="str">
            <v>Madera County Transportation Commission</v>
          </cell>
          <cell r="C322" t="str">
            <v>Cloud - Private</v>
          </cell>
          <cell r="D322" t="str">
            <v>Cloud - Private</v>
          </cell>
          <cell r="G322">
            <v>586</v>
          </cell>
        </row>
        <row r="323">
          <cell r="B323" t="str">
            <v>Madera County Transportation Commission</v>
          </cell>
          <cell r="C323" t="str">
            <v>Recurring Resale - Microsoft 365 NCE</v>
          </cell>
          <cell r="D323" t="str">
            <v>Madera County Transportation Microsoft 365</v>
          </cell>
          <cell r="G323">
            <v>130.5</v>
          </cell>
        </row>
        <row r="324">
          <cell r="B324" t="str">
            <v>Madera County Transportation Commission</v>
          </cell>
          <cell r="C324" t="str">
            <v>Recurring Resale - MSP</v>
          </cell>
          <cell r="D324" t="str">
            <v>Recurring Resale - MSP</v>
          </cell>
          <cell r="G324">
            <v>22.5</v>
          </cell>
        </row>
        <row r="325">
          <cell r="B325" t="str">
            <v>Madera County Transportation Commission</v>
          </cell>
          <cell r="C325" t="str">
            <v>Recurring Resale - Security</v>
          </cell>
          <cell r="D325" t="str">
            <v>Recurring Resale - Security</v>
          </cell>
          <cell r="G325">
            <v>513.53</v>
          </cell>
        </row>
        <row r="326">
          <cell r="B326" t="str">
            <v>Madera County Transportation Commission</v>
          </cell>
          <cell r="C326" t="str">
            <v>T-Services-MSP</v>
          </cell>
          <cell r="D326" t="str">
            <v>Madera Transport Support360</v>
          </cell>
          <cell r="G326">
            <v>1579.52</v>
          </cell>
        </row>
        <row r="327">
          <cell r="B327" t="str">
            <v>MedTech Billing Services</v>
          </cell>
          <cell r="C327" t="str">
            <v>Recurring Resale - Microsoft 365 NCE</v>
          </cell>
          <cell r="D327" t="str">
            <v>Microsoft NCE</v>
          </cell>
          <cell r="G327">
            <v>792</v>
          </cell>
        </row>
        <row r="328">
          <cell r="B328" t="str">
            <v>MedTech Billing Services</v>
          </cell>
          <cell r="C328" t="str">
            <v>Recurring Resale - MSP</v>
          </cell>
          <cell r="D328" t="str">
            <v>Recurring Resale - MSP</v>
          </cell>
          <cell r="G328">
            <v>365.30419999999998</v>
          </cell>
        </row>
        <row r="329">
          <cell r="B329" t="str">
            <v>MedTech Billing Services</v>
          </cell>
          <cell r="C329" t="str">
            <v>Recurring Resale - Security</v>
          </cell>
          <cell r="D329" t="str">
            <v>Recurring Resale - Security</v>
          </cell>
          <cell r="G329">
            <v>1019.5</v>
          </cell>
        </row>
        <row r="330">
          <cell r="B330" t="str">
            <v>MedTech Billing Services</v>
          </cell>
          <cell r="C330" t="str">
            <v>T-Services-MSP</v>
          </cell>
          <cell r="D330" t="str">
            <v>T-Services-MSP</v>
          </cell>
          <cell r="G330">
            <v>1790</v>
          </cell>
        </row>
        <row r="331">
          <cell r="B331" t="str">
            <v>Modiv</v>
          </cell>
          <cell r="C331" t="str">
            <v>Recurring Resale - Microsoft 365 NCE</v>
          </cell>
          <cell r="D331" t="str">
            <v>Microsoft 365</v>
          </cell>
          <cell r="G331">
            <v>415.2</v>
          </cell>
        </row>
        <row r="332">
          <cell r="B332" t="str">
            <v>Modiv</v>
          </cell>
          <cell r="C332" t="str">
            <v>Recurring Resale - MSP</v>
          </cell>
          <cell r="D332" t="str">
            <v>Recurring Resale - MSP</v>
          </cell>
          <cell r="G332">
            <v>45</v>
          </cell>
        </row>
        <row r="333">
          <cell r="B333" t="str">
            <v>Modiv</v>
          </cell>
          <cell r="C333" t="str">
            <v>Recurring Resale - Security</v>
          </cell>
          <cell r="D333" t="str">
            <v>Recurring Resale - Security</v>
          </cell>
          <cell r="G333">
            <v>153.25</v>
          </cell>
        </row>
        <row r="334">
          <cell r="B334" t="str">
            <v>Modiv</v>
          </cell>
          <cell r="C334" t="str">
            <v>T-Services-MSP</v>
          </cell>
          <cell r="D334" t="str">
            <v>MODIV Managed IT  month to month</v>
          </cell>
          <cell r="G334">
            <v>843.6</v>
          </cell>
        </row>
        <row r="335">
          <cell r="B335" t="str">
            <v>Monte Vista Small Animal Hospital</v>
          </cell>
          <cell r="C335" t="str">
            <v>Cloud - Private</v>
          </cell>
          <cell r="D335" t="str">
            <v>24/27 Cloud - Private</v>
          </cell>
          <cell r="G335">
            <v>600</v>
          </cell>
        </row>
        <row r="336">
          <cell r="B336" t="str">
            <v>Monte Vista Small Animal Hospital</v>
          </cell>
          <cell r="C336" t="str">
            <v>Recurring Resale - Microsoft 365 NCE</v>
          </cell>
          <cell r="D336" t="str">
            <v>Microsoft 365</v>
          </cell>
          <cell r="G336">
            <v>24.9</v>
          </cell>
        </row>
        <row r="337">
          <cell r="B337" t="str">
            <v>Monte Vista Small Animal Hospital</v>
          </cell>
          <cell r="C337" t="str">
            <v>Recurring Resale - MSP</v>
          </cell>
          <cell r="D337" t="str">
            <v>Recurring Resale - MSP</v>
          </cell>
          <cell r="G337">
            <v>50</v>
          </cell>
        </row>
        <row r="338">
          <cell r="B338" t="str">
            <v>Monte Vista Small Animal Hospital</v>
          </cell>
          <cell r="C338" t="str">
            <v>Recurring Resale - Security</v>
          </cell>
          <cell r="D338" t="str">
            <v>Recurring Resale - Security</v>
          </cell>
          <cell r="G338">
            <v>1398.09</v>
          </cell>
        </row>
        <row r="339">
          <cell r="B339" t="str">
            <v>Monte Vista Small Animal Hospital</v>
          </cell>
          <cell r="C339" t="str">
            <v>T-Services-MSP</v>
          </cell>
          <cell r="D339" t="str">
            <v>T-Services-MSP</v>
          </cell>
          <cell r="G339">
            <v>6981.87</v>
          </cell>
        </row>
        <row r="340">
          <cell r="B340" t="str">
            <v>Newman-Crows Landing USD</v>
          </cell>
          <cell r="C340" t="str">
            <v>Recurring Resale - Security</v>
          </cell>
          <cell r="D340" t="str">
            <v>Recurring Resale - Security 25/26</v>
          </cell>
          <cell r="G340">
            <v>1725.75</v>
          </cell>
        </row>
        <row r="341">
          <cell r="B341" t="str">
            <v>Newman-Crows Landing USD</v>
          </cell>
          <cell r="C341" t="str">
            <v>T-Services-MSP</v>
          </cell>
          <cell r="D341" t="str">
            <v>T-Services-MSP</v>
          </cell>
          <cell r="G341">
            <v>10860.92</v>
          </cell>
        </row>
        <row r="342">
          <cell r="B342" t="str">
            <v>Nyansa Learning Corporation</v>
          </cell>
          <cell r="C342" t="str">
            <v>Recurring Resale - MSP</v>
          </cell>
          <cell r="D342" t="str">
            <v>Recurring Resale - MSP</v>
          </cell>
          <cell r="G342">
            <v>309.24</v>
          </cell>
        </row>
        <row r="343">
          <cell r="B343" t="str">
            <v>Oliveira Wealth</v>
          </cell>
          <cell r="C343" t="str">
            <v>Recurring Resale - Security</v>
          </cell>
          <cell r="D343" t="str">
            <v>Recurring Resale - Security</v>
          </cell>
          <cell r="G343">
            <v>97.05</v>
          </cell>
        </row>
        <row r="344">
          <cell r="B344" t="str">
            <v>Orange County Human Relations</v>
          </cell>
          <cell r="C344" t="str">
            <v>Recurring Resale - Microsoft 365 NCE</v>
          </cell>
          <cell r="D344" t="str">
            <v>Microsoft 365</v>
          </cell>
          <cell r="G344">
            <v>165</v>
          </cell>
        </row>
        <row r="345">
          <cell r="B345" t="str">
            <v>Orange County Human Relations</v>
          </cell>
          <cell r="C345" t="str">
            <v>Recurring Resale - MSP</v>
          </cell>
          <cell r="D345" t="str">
            <v>Recurring Resale - MSP</v>
          </cell>
          <cell r="G345">
            <v>229.5</v>
          </cell>
        </row>
        <row r="346">
          <cell r="B346" t="str">
            <v>Orange County Human Relations</v>
          </cell>
          <cell r="C346" t="str">
            <v>Recurring Resale - Security</v>
          </cell>
          <cell r="D346" t="str">
            <v>Recurring Resale - Security</v>
          </cell>
          <cell r="G346">
            <v>406</v>
          </cell>
        </row>
        <row r="347">
          <cell r="B347" t="str">
            <v>Orange County Human Relations</v>
          </cell>
          <cell r="C347" t="str">
            <v>T-Services-MSP</v>
          </cell>
          <cell r="D347" t="str">
            <v>T-Services-MSP</v>
          </cell>
          <cell r="G347">
            <v>2581</v>
          </cell>
        </row>
        <row r="348">
          <cell r="B348" t="str">
            <v>Panoche Energy Center</v>
          </cell>
          <cell r="C348" t="str">
            <v>Recurring Resale - Microsoft 365 NCE</v>
          </cell>
          <cell r="D348" t="str">
            <v>Recurring Resale - Microsoft 365 NCE</v>
          </cell>
          <cell r="G348">
            <v>20</v>
          </cell>
        </row>
        <row r="349">
          <cell r="B349" t="str">
            <v>Panoche Energy Center</v>
          </cell>
          <cell r="C349" t="str">
            <v>Recurring Resale - MSP</v>
          </cell>
          <cell r="D349" t="str">
            <v>Recurring Resale - MSP</v>
          </cell>
          <cell r="G349">
            <v>110.5</v>
          </cell>
        </row>
        <row r="350">
          <cell r="B350" t="str">
            <v>Panoche Energy Center</v>
          </cell>
          <cell r="C350" t="str">
            <v>Recurring Resale - Security</v>
          </cell>
          <cell r="D350" t="str">
            <v>Recurring Resale - Security</v>
          </cell>
          <cell r="G350">
            <v>854</v>
          </cell>
        </row>
        <row r="351">
          <cell r="B351" t="str">
            <v>Panoche Energy Center</v>
          </cell>
          <cell r="C351" t="str">
            <v>T-Services-MSP</v>
          </cell>
          <cell r="D351" t="str">
            <v>T-Services-MSP</v>
          </cell>
          <cell r="G351">
            <v>2868.42</v>
          </cell>
        </row>
        <row r="352">
          <cell r="B352" t="str">
            <v>Pasco</v>
          </cell>
          <cell r="C352" t="str">
            <v>Recurring Resale - Microsoft 365 NCE</v>
          </cell>
          <cell r="D352" t="str">
            <v>Recurring Resale - Microsoft 365 NCE</v>
          </cell>
          <cell r="G352">
            <v>577.02</v>
          </cell>
        </row>
        <row r="353">
          <cell r="B353" t="str">
            <v>Pasco</v>
          </cell>
          <cell r="C353" t="str">
            <v>Recurring Resale - MSP</v>
          </cell>
          <cell r="D353" t="str">
            <v>Recurring Resale - MSP</v>
          </cell>
          <cell r="G353">
            <v>759.35299999999995</v>
          </cell>
        </row>
        <row r="354">
          <cell r="B354" t="str">
            <v>Pasco</v>
          </cell>
          <cell r="C354" t="str">
            <v>Recurring Resale - Security</v>
          </cell>
          <cell r="D354" t="str">
            <v>Recurring Resale - Security</v>
          </cell>
          <cell r="G354">
            <v>8579</v>
          </cell>
        </row>
        <row r="355">
          <cell r="B355" t="str">
            <v>Pasco</v>
          </cell>
          <cell r="C355" t="str">
            <v>T-Services-MSP</v>
          </cell>
          <cell r="D355" t="str">
            <v>T-Services-MSP</v>
          </cell>
          <cell r="G355">
            <v>16035</v>
          </cell>
        </row>
        <row r="356">
          <cell r="B356" t="str">
            <v>Peak Real Estate Management LLC</v>
          </cell>
          <cell r="C356" t="str">
            <v>Cloud - Private</v>
          </cell>
          <cell r="D356" t="str">
            <v>Cloud - Private</v>
          </cell>
          <cell r="G356">
            <v>1746.16</v>
          </cell>
        </row>
        <row r="357">
          <cell r="B357" t="str">
            <v>Peak Real Estate Management LLC</v>
          </cell>
          <cell r="C357" t="str">
            <v>Recurring Resale - Microsoft 365 NCE</v>
          </cell>
          <cell r="D357" t="str">
            <v>Recurring Resale - Microsoft 365 NCE</v>
          </cell>
          <cell r="G357">
            <v>176</v>
          </cell>
        </row>
        <row r="358">
          <cell r="B358" t="str">
            <v>Peak Real Estate Management LLC</v>
          </cell>
          <cell r="C358" t="str">
            <v>Recurring Resale - MSP</v>
          </cell>
          <cell r="D358" t="str">
            <v>Recurring Resale - MSP</v>
          </cell>
          <cell r="G358">
            <v>368.58</v>
          </cell>
        </row>
        <row r="359">
          <cell r="B359" t="str">
            <v>Peak Real Estate Management LLC</v>
          </cell>
          <cell r="C359" t="str">
            <v>Recurring Resale - Security</v>
          </cell>
          <cell r="D359" t="str">
            <v>Recurring Resale - Security</v>
          </cell>
          <cell r="G359">
            <v>70</v>
          </cell>
        </row>
        <row r="360">
          <cell r="B360" t="str">
            <v>Peak Real Estate Management LLC</v>
          </cell>
          <cell r="C360" t="str">
            <v>T-Services-Security</v>
          </cell>
          <cell r="D360" t="str">
            <v>T-Services-Security</v>
          </cell>
          <cell r="G360">
            <v>250</v>
          </cell>
        </row>
        <row r="361">
          <cell r="B361" t="str">
            <v>Pearl's Hope</v>
          </cell>
          <cell r="C361" t="str">
            <v>Recurring Resale - Microsoft 365 NCE</v>
          </cell>
          <cell r="D361" t="str">
            <v>Microsoft 365</v>
          </cell>
          <cell r="G361">
            <v>153.62</v>
          </cell>
        </row>
        <row r="362">
          <cell r="B362" t="str">
            <v>Pearl's Hope</v>
          </cell>
          <cell r="C362" t="str">
            <v>Recurring Resale - MSP</v>
          </cell>
          <cell r="D362" t="str">
            <v>Recurring Resale - MSP 2024/27</v>
          </cell>
          <cell r="G362">
            <v>112</v>
          </cell>
        </row>
        <row r="363">
          <cell r="B363" t="str">
            <v>Pearl's Hope</v>
          </cell>
          <cell r="C363" t="str">
            <v>Recurring Resale - Security</v>
          </cell>
          <cell r="D363" t="str">
            <v>Recurring Resale - Security</v>
          </cell>
          <cell r="G363">
            <v>692</v>
          </cell>
        </row>
        <row r="364">
          <cell r="B364" t="str">
            <v>Pearl's Hope</v>
          </cell>
          <cell r="C364" t="str">
            <v>T-Services-MSP</v>
          </cell>
          <cell r="D364" t="str">
            <v>T-Services-MSP</v>
          </cell>
          <cell r="G364">
            <v>2317.5</v>
          </cell>
        </row>
        <row r="365">
          <cell r="B365" t="str">
            <v>PeopleCare Health Services</v>
          </cell>
          <cell r="C365" t="str">
            <v>Recurring Resale - Microsoft 365 NCE</v>
          </cell>
          <cell r="D365" t="str">
            <v>Recurring Resale - Microsoft 365 NCE</v>
          </cell>
          <cell r="G365">
            <v>1221.5999999999999</v>
          </cell>
        </row>
        <row r="366">
          <cell r="B366" t="str">
            <v>PeopleCare Health Services</v>
          </cell>
          <cell r="C366" t="str">
            <v>Recurring Resale - MSP</v>
          </cell>
          <cell r="D366" t="str">
            <v>Recurring Resale - MSP 2024/27</v>
          </cell>
          <cell r="G366">
            <v>204</v>
          </cell>
        </row>
        <row r="367">
          <cell r="B367" t="str">
            <v>PeopleCare Health Services</v>
          </cell>
          <cell r="C367" t="str">
            <v>Recurring Resale - Security</v>
          </cell>
          <cell r="D367" t="str">
            <v>Recurring Resale - Security 2024/27</v>
          </cell>
          <cell r="G367">
            <v>1432</v>
          </cell>
        </row>
        <row r="368">
          <cell r="B368" t="str">
            <v>PeopleCare Health Services</v>
          </cell>
          <cell r="C368" t="str">
            <v>T-Services-MSP</v>
          </cell>
          <cell r="D368" t="str">
            <v>T-Services-MSP 2024/27</v>
          </cell>
          <cell r="G368">
            <v>3549</v>
          </cell>
        </row>
        <row r="369">
          <cell r="B369" t="str">
            <v>Primetime Escrow</v>
          </cell>
          <cell r="C369" t="str">
            <v>Cloud - Private</v>
          </cell>
          <cell r="D369" t="str">
            <v>Cloud - Private</v>
          </cell>
          <cell r="G369">
            <v>450.8</v>
          </cell>
        </row>
        <row r="370">
          <cell r="B370" t="str">
            <v>Primetime Escrow</v>
          </cell>
          <cell r="C370" t="str">
            <v>Recurring Resale - MSP</v>
          </cell>
          <cell r="D370" t="str">
            <v>Recurring Resale - MSP</v>
          </cell>
          <cell r="G370">
            <v>1277.06</v>
          </cell>
        </row>
        <row r="371">
          <cell r="B371" t="str">
            <v>Primetime Escrow</v>
          </cell>
          <cell r="C371" t="str">
            <v>Recurring Resale - Security</v>
          </cell>
          <cell r="D371" t="str">
            <v>Recurring Resale - Security</v>
          </cell>
          <cell r="G371">
            <v>84</v>
          </cell>
        </row>
        <row r="372">
          <cell r="B372" t="str">
            <v>Project Hope Alliance</v>
          </cell>
          <cell r="C372" t="str">
            <v>Recurring Resale - Microsoft 365 NCE</v>
          </cell>
          <cell r="D372" t="str">
            <v>Microsoft 365</v>
          </cell>
          <cell r="G372">
            <v>245.5</v>
          </cell>
        </row>
        <row r="373">
          <cell r="B373" t="str">
            <v>Project Hope Alliance</v>
          </cell>
          <cell r="C373" t="str">
            <v>Recurring Resale - MSP</v>
          </cell>
          <cell r="D373" t="str">
            <v>Recurring Resale - MSP</v>
          </cell>
          <cell r="G373">
            <v>152</v>
          </cell>
        </row>
        <row r="374">
          <cell r="B374" t="str">
            <v>Project Hope Alliance</v>
          </cell>
          <cell r="C374" t="str">
            <v>Recurring Resale - Security</v>
          </cell>
          <cell r="D374" t="str">
            <v>Recurring Resale - Security</v>
          </cell>
          <cell r="G374">
            <v>862</v>
          </cell>
        </row>
        <row r="375">
          <cell r="B375" t="str">
            <v>Project Hope Alliance</v>
          </cell>
          <cell r="C375" t="str">
            <v>T-Services-MSP</v>
          </cell>
          <cell r="D375" t="str">
            <v>T-Services-MSP</v>
          </cell>
          <cell r="G375">
            <v>1517.52</v>
          </cell>
        </row>
        <row r="376">
          <cell r="B376" t="str">
            <v>Quality Home Services</v>
          </cell>
          <cell r="C376" t="str">
            <v>Recurring Resale - Microsoft 365 NCE</v>
          </cell>
          <cell r="D376" t="str">
            <v>Microsoft 365</v>
          </cell>
          <cell r="G376">
            <v>1724.4</v>
          </cell>
        </row>
        <row r="377">
          <cell r="B377" t="str">
            <v>Quality Home Services</v>
          </cell>
          <cell r="C377" t="str">
            <v>Recurring Resale - MSP</v>
          </cell>
          <cell r="D377" t="str">
            <v>Recurring Resale - MSP</v>
          </cell>
          <cell r="G377">
            <v>918</v>
          </cell>
        </row>
        <row r="378">
          <cell r="B378" t="str">
            <v>Quality Home Services</v>
          </cell>
          <cell r="C378" t="str">
            <v>Recurring Resale - Security</v>
          </cell>
          <cell r="D378" t="str">
            <v>Recurring Resale - Security</v>
          </cell>
          <cell r="G378">
            <v>1904</v>
          </cell>
        </row>
        <row r="379">
          <cell r="B379" t="str">
            <v>Quality Home Services</v>
          </cell>
          <cell r="C379" t="str">
            <v>T-Services-MSP</v>
          </cell>
          <cell r="D379" t="str">
            <v>T-Services-MSP</v>
          </cell>
          <cell r="G379">
            <v>5421.3</v>
          </cell>
        </row>
        <row r="380">
          <cell r="B380" t="str">
            <v>REMAX Executive</v>
          </cell>
          <cell r="C380" t="str">
            <v>Recurring Resale - Microsoft 365 NCE</v>
          </cell>
          <cell r="D380" t="str">
            <v>Remax Microsoft 365</v>
          </cell>
          <cell r="G380">
            <v>1228.0999999999999</v>
          </cell>
        </row>
        <row r="381">
          <cell r="B381" t="str">
            <v>REMAX Executive</v>
          </cell>
          <cell r="C381" t="str">
            <v>Recurring Resale - MSP</v>
          </cell>
          <cell r="D381" t="str">
            <v>Recurring Resale - MSP</v>
          </cell>
          <cell r="G381">
            <v>0</v>
          </cell>
        </row>
        <row r="382">
          <cell r="B382" t="str">
            <v>REMAX Executive</v>
          </cell>
          <cell r="C382" t="str">
            <v>Recurring Resale - Security</v>
          </cell>
          <cell r="D382" t="str">
            <v>Recurring Resale - Security</v>
          </cell>
          <cell r="G382">
            <v>250</v>
          </cell>
        </row>
        <row r="383">
          <cell r="B383" t="str">
            <v>REMAX Executive</v>
          </cell>
          <cell r="C383" t="str">
            <v>T-Services-MSP</v>
          </cell>
          <cell r="D383" t="str">
            <v>REMAX - Managed Services</v>
          </cell>
          <cell r="G383">
            <v>5512.5</v>
          </cell>
        </row>
        <row r="384">
          <cell r="B384" t="str">
            <v>River Delta USD</v>
          </cell>
          <cell r="C384" t="str">
            <v>Recurring Resale - Microsoft 365 NCE</v>
          </cell>
          <cell r="D384" t="str">
            <v>Recurring Resale - Microsoft 365 NCE</v>
          </cell>
          <cell r="G384">
            <v>2751.2</v>
          </cell>
        </row>
        <row r="385">
          <cell r="B385" t="str">
            <v>River Delta USD</v>
          </cell>
          <cell r="C385" t="str">
            <v>Recurring Resale - MSP</v>
          </cell>
          <cell r="D385" t="str">
            <v>Recurring Resale - MSP</v>
          </cell>
          <cell r="G385">
            <v>471</v>
          </cell>
        </row>
        <row r="386">
          <cell r="B386" t="str">
            <v>River Delta USD</v>
          </cell>
          <cell r="C386" t="str">
            <v>Recurring Resale - Security</v>
          </cell>
          <cell r="D386" t="str">
            <v>Recurring Resale - Security</v>
          </cell>
          <cell r="G386">
            <v>1182.25</v>
          </cell>
        </row>
        <row r="387">
          <cell r="B387" t="str">
            <v>River Delta USD</v>
          </cell>
          <cell r="C387" t="str">
            <v>T-Services-MSP</v>
          </cell>
          <cell r="D387" t="str">
            <v>River Delta-Managed</v>
          </cell>
          <cell r="G387">
            <v>11080.51</v>
          </cell>
        </row>
        <row r="388">
          <cell r="B388" t="str">
            <v>Rizo Lopez Foods</v>
          </cell>
          <cell r="C388" t="str">
            <v>Recurring Resale - MSP</v>
          </cell>
          <cell r="D388" t="str">
            <v>Recurring Resale - MSP 25/28</v>
          </cell>
          <cell r="G388">
            <v>1085.0922</v>
          </cell>
        </row>
        <row r="389">
          <cell r="B389" t="str">
            <v>Rizo Lopez Foods</v>
          </cell>
          <cell r="C389" t="str">
            <v>Recurring Resale - Security</v>
          </cell>
          <cell r="D389" t="str">
            <v>Recurring Resale - Security 25/28</v>
          </cell>
          <cell r="G389">
            <v>757</v>
          </cell>
        </row>
        <row r="390">
          <cell r="B390" t="str">
            <v>Rizo Lopez Foods</v>
          </cell>
          <cell r="C390" t="str">
            <v>T-Services-MSP</v>
          </cell>
          <cell r="D390" t="str">
            <v>T-Services-MSP 25/28</v>
          </cell>
          <cell r="G390">
            <v>3840</v>
          </cell>
        </row>
        <row r="391">
          <cell r="B391" t="str">
            <v>Rumiano Cheese Company</v>
          </cell>
          <cell r="C391" t="str">
            <v>Recurring Resale - Microsoft 365 NCE</v>
          </cell>
          <cell r="D391" t="str">
            <v>Recurring Resale - Microsoft 365 NCE</v>
          </cell>
          <cell r="G391">
            <v>1638.5</v>
          </cell>
        </row>
        <row r="392">
          <cell r="B392" t="str">
            <v>Rumiano Cheese Company</v>
          </cell>
          <cell r="C392" t="str">
            <v>Recurring Resale - MSP</v>
          </cell>
          <cell r="D392" t="str">
            <v>Recurring Resale - MSP</v>
          </cell>
          <cell r="G392">
            <v>26.2</v>
          </cell>
        </row>
        <row r="393">
          <cell r="B393" t="str">
            <v>Rumiano Cheese Company</v>
          </cell>
          <cell r="C393" t="str">
            <v>Recurring Resale - Security</v>
          </cell>
          <cell r="D393" t="str">
            <v>Recurring Resale - Security</v>
          </cell>
          <cell r="G393">
            <v>1140</v>
          </cell>
        </row>
        <row r="394">
          <cell r="B394" t="str">
            <v>Rumiano Cheese Company</v>
          </cell>
          <cell r="C394" t="str">
            <v>T-Services-MSP</v>
          </cell>
          <cell r="D394" t="str">
            <v>T-Services-MSP</v>
          </cell>
          <cell r="G394">
            <v>4991</v>
          </cell>
        </row>
        <row r="395">
          <cell r="B395" t="str">
            <v>Rumiano Cheese Company</v>
          </cell>
          <cell r="C395" t="str">
            <v>T-Services-Security</v>
          </cell>
          <cell r="D395" t="str">
            <v>T-Services-Security</v>
          </cell>
          <cell r="G395">
            <v>750</v>
          </cell>
        </row>
        <row r="396">
          <cell r="B396" t="str">
            <v>Samaritan Home Health</v>
          </cell>
          <cell r="C396" t="str">
            <v>Recurring Resale - Security</v>
          </cell>
          <cell r="D396" t="str">
            <v>Recurring Resale - Security</v>
          </cell>
          <cell r="G396">
            <v>140</v>
          </cell>
        </row>
        <row r="397">
          <cell r="B397" t="str">
            <v>Samaritan Village</v>
          </cell>
          <cell r="C397" t="str">
            <v>Recurring Resale - MSP</v>
          </cell>
          <cell r="D397" t="str">
            <v>Recurring Resale - MSP</v>
          </cell>
          <cell r="G397">
            <v>0</v>
          </cell>
        </row>
        <row r="398">
          <cell r="B398" t="str">
            <v>Samaritan Village</v>
          </cell>
          <cell r="C398" t="str">
            <v>Recurring Resale - Security</v>
          </cell>
          <cell r="D398" t="str">
            <v>Recurring Resale - Security 2025</v>
          </cell>
          <cell r="G398">
            <v>2341</v>
          </cell>
        </row>
        <row r="399">
          <cell r="B399" t="str">
            <v>Samaritan Village</v>
          </cell>
          <cell r="C399" t="str">
            <v>T-Services-MSP</v>
          </cell>
          <cell r="D399" t="str">
            <v>Samaritan Managed Services</v>
          </cell>
          <cell r="G399">
            <v>3675</v>
          </cell>
        </row>
        <row r="400">
          <cell r="B400" t="str">
            <v>Sargent &amp; Bryan, Inc</v>
          </cell>
          <cell r="C400" t="str">
            <v>Recurring Resale - Microsoft 365 NCE</v>
          </cell>
          <cell r="D400" t="str">
            <v>Recurring Resale - Microsoft 365 NCE</v>
          </cell>
          <cell r="G400">
            <v>125</v>
          </cell>
        </row>
        <row r="401">
          <cell r="B401" t="str">
            <v>Sargent &amp; Bryan, Inc</v>
          </cell>
          <cell r="C401" t="str">
            <v>Recurring Resale - MSP</v>
          </cell>
          <cell r="D401" t="str">
            <v>Recurring Resale - MSP</v>
          </cell>
          <cell r="G401">
            <v>254.75</v>
          </cell>
        </row>
        <row r="402">
          <cell r="B402" t="str">
            <v>Sargent &amp; Bryan, Inc</v>
          </cell>
          <cell r="C402" t="str">
            <v>Recurring Resale - Security</v>
          </cell>
          <cell r="D402" t="str">
            <v>Recurring Resale - Security</v>
          </cell>
          <cell r="G402">
            <v>91</v>
          </cell>
        </row>
        <row r="403">
          <cell r="B403" t="str">
            <v>Sargent &amp; Bryan, Inc</v>
          </cell>
          <cell r="C403" t="str">
            <v>T-Services-MSP</v>
          </cell>
          <cell r="D403" t="str">
            <v>Sargent &amp; Bryan Support360</v>
          </cell>
          <cell r="G403">
            <v>2060.8000000000002</v>
          </cell>
        </row>
        <row r="404">
          <cell r="B404" t="str">
            <v>Satake USA</v>
          </cell>
          <cell r="C404" t="str">
            <v>Cloud - Private</v>
          </cell>
          <cell r="D404" t="str">
            <v>Cloud - Private 25/28</v>
          </cell>
          <cell r="G404">
            <v>600</v>
          </cell>
        </row>
        <row r="405">
          <cell r="B405" t="str">
            <v>Satake USA</v>
          </cell>
          <cell r="C405" t="str">
            <v>Recurring Resale - MSP</v>
          </cell>
          <cell r="D405" t="str">
            <v>Recurring Resale - MSP 25/28</v>
          </cell>
          <cell r="G405">
            <v>254.89680000000001</v>
          </cell>
        </row>
        <row r="406">
          <cell r="B406" t="str">
            <v>Satake USA</v>
          </cell>
          <cell r="C406" t="str">
            <v>Recurring Resale - Security</v>
          </cell>
          <cell r="D406" t="str">
            <v>Recurring Resale - Security 25/28</v>
          </cell>
          <cell r="G406">
            <v>868</v>
          </cell>
        </row>
        <row r="407">
          <cell r="B407" t="str">
            <v>Satake USA</v>
          </cell>
          <cell r="C407" t="str">
            <v>T-Services-MSP</v>
          </cell>
          <cell r="D407" t="str">
            <v>T-Services-MSP 25/28</v>
          </cell>
          <cell r="G407">
            <v>1480.0032000000001</v>
          </cell>
        </row>
        <row r="408">
          <cell r="B408" t="str">
            <v>Sconza Candy Company</v>
          </cell>
          <cell r="C408" t="str">
            <v>Recurring Resale - MSP</v>
          </cell>
          <cell r="D408" t="str">
            <v>Recurring Resale - MSP</v>
          </cell>
          <cell r="G408">
            <v>309</v>
          </cell>
        </row>
        <row r="409">
          <cell r="B409" t="str">
            <v>Sconza Candy Company</v>
          </cell>
          <cell r="C409" t="str">
            <v>Recurring Resale - Security</v>
          </cell>
          <cell r="D409" t="str">
            <v>Recurring Resale - Security</v>
          </cell>
          <cell r="G409">
            <v>1080</v>
          </cell>
        </row>
        <row r="410">
          <cell r="B410" t="str">
            <v>Sconza Candy Company</v>
          </cell>
          <cell r="C410" t="str">
            <v>T-Services-MSP</v>
          </cell>
          <cell r="D410" t="str">
            <v>Sconza Candy Managed Services</v>
          </cell>
          <cell r="G410">
            <v>5549.57</v>
          </cell>
        </row>
        <row r="411">
          <cell r="B411" t="str">
            <v>Sconza Candy Company</v>
          </cell>
          <cell r="C411" t="str">
            <v>T-Services-Security</v>
          </cell>
          <cell r="D411" t="str">
            <v>T-Services-Security</v>
          </cell>
          <cell r="G411">
            <v>101.51</v>
          </cell>
        </row>
        <row r="412">
          <cell r="B412" t="str">
            <v>Shiloh Elementary School District</v>
          </cell>
          <cell r="C412" t="str">
            <v>Recurring Resale - MSP</v>
          </cell>
          <cell r="D412" t="str">
            <v>Recurring Resale - MSP</v>
          </cell>
          <cell r="G412">
            <v>130</v>
          </cell>
        </row>
        <row r="413">
          <cell r="B413" t="str">
            <v>Shiloh Elementary School District</v>
          </cell>
          <cell r="C413" t="str">
            <v>Recurring Resale - Security</v>
          </cell>
          <cell r="D413" t="str">
            <v>Recurring Resale - Security</v>
          </cell>
          <cell r="G413">
            <v>350</v>
          </cell>
        </row>
        <row r="414">
          <cell r="B414" t="str">
            <v>Shiloh Elementary School District</v>
          </cell>
          <cell r="C414" t="str">
            <v>T-Services-MSP</v>
          </cell>
          <cell r="D414" t="str">
            <v>Shiloh-Managed</v>
          </cell>
          <cell r="G414">
            <v>1639.09</v>
          </cell>
        </row>
        <row r="415">
          <cell r="B415" t="str">
            <v>Spring Creek Golf &amp; Country Club</v>
          </cell>
          <cell r="C415" t="str">
            <v>Recurring Resale - Microsoft 365 NCE</v>
          </cell>
          <cell r="D415" t="str">
            <v>Spring Creek Microsoft 365</v>
          </cell>
          <cell r="G415">
            <v>352.8</v>
          </cell>
        </row>
        <row r="416">
          <cell r="B416" t="str">
            <v>Spring Creek Golf &amp; Country Club</v>
          </cell>
          <cell r="C416" t="str">
            <v>Recurring Resale - MSP</v>
          </cell>
          <cell r="D416" t="str">
            <v>Recurring Resale - MSP</v>
          </cell>
          <cell r="G416">
            <v>684.75</v>
          </cell>
        </row>
        <row r="417">
          <cell r="B417" t="str">
            <v>Spring Creek Golf &amp; Country Club</v>
          </cell>
          <cell r="C417" t="str">
            <v>Recurring Resale - Security</v>
          </cell>
          <cell r="D417" t="str">
            <v>Recurring Resale - Security</v>
          </cell>
          <cell r="G417">
            <v>182</v>
          </cell>
        </row>
        <row r="418">
          <cell r="B418" t="str">
            <v>Spring Creek Golf &amp; Country Club</v>
          </cell>
          <cell r="C418" t="str">
            <v>T-Services-MSP</v>
          </cell>
          <cell r="D418" t="str">
            <v>Spring Creek-Managed</v>
          </cell>
          <cell r="G418">
            <v>1670.92</v>
          </cell>
        </row>
        <row r="419">
          <cell r="B419" t="str">
            <v>St Lukes Family Practice</v>
          </cell>
          <cell r="C419" t="str">
            <v>Recurring Resale - Microsoft 365 NCE</v>
          </cell>
          <cell r="D419" t="str">
            <v>St. Luke's Family Practice Microsoft 365</v>
          </cell>
          <cell r="G419">
            <v>140</v>
          </cell>
        </row>
        <row r="420">
          <cell r="B420" t="str">
            <v>St Lukes Family Practice</v>
          </cell>
          <cell r="C420" t="str">
            <v>Recurring Resale - MSP</v>
          </cell>
          <cell r="D420" t="str">
            <v>Recurring Resale - MSP</v>
          </cell>
          <cell r="G420">
            <v>183.78</v>
          </cell>
        </row>
        <row r="421">
          <cell r="B421" t="str">
            <v>St Lukes Family Practice</v>
          </cell>
          <cell r="C421" t="str">
            <v>Recurring Resale - Security</v>
          </cell>
          <cell r="D421" t="str">
            <v>Recurring Resale - Security</v>
          </cell>
          <cell r="G421">
            <v>131.25</v>
          </cell>
        </row>
        <row r="422">
          <cell r="B422" t="str">
            <v>St Lukes Family Practice</v>
          </cell>
          <cell r="C422" t="str">
            <v>T-Services-MSP</v>
          </cell>
          <cell r="D422" t="str">
            <v>St Lukes-Managed</v>
          </cell>
          <cell r="G422">
            <v>2639.29</v>
          </cell>
        </row>
        <row r="423">
          <cell r="B423" t="str">
            <v>St Lukes Family Practice</v>
          </cell>
          <cell r="C423" t="str">
            <v>T-Services-Security</v>
          </cell>
          <cell r="D423" t="str">
            <v>St. Lukes Security Services</v>
          </cell>
          <cell r="G423">
            <v>919.28</v>
          </cell>
        </row>
        <row r="424">
          <cell r="B424" t="str">
            <v>Stanislaus Union School District</v>
          </cell>
          <cell r="C424" t="str">
            <v>Recurring Resale - MSP</v>
          </cell>
          <cell r="D424" t="str">
            <v>Backups</v>
          </cell>
          <cell r="G424">
            <v>232.5</v>
          </cell>
        </row>
        <row r="425">
          <cell r="B425" t="str">
            <v>Stanislaus Union School District</v>
          </cell>
          <cell r="C425" t="str">
            <v>Recurring Resale - MSP</v>
          </cell>
          <cell r="D425" t="str">
            <v>Remote Software</v>
          </cell>
          <cell r="G425">
            <v>352</v>
          </cell>
        </row>
        <row r="426">
          <cell r="B426" t="str">
            <v>Stanislaus Union School District</v>
          </cell>
          <cell r="C426" t="str">
            <v>Recurring Resale - Security</v>
          </cell>
          <cell r="D426" t="str">
            <v>Recurring Resale - Security</v>
          </cell>
          <cell r="G426">
            <v>2206.75</v>
          </cell>
        </row>
        <row r="427">
          <cell r="B427" t="str">
            <v>Stanislaus Union School District</v>
          </cell>
          <cell r="C427" t="str">
            <v>T-Services-MSP</v>
          </cell>
          <cell r="D427" t="str">
            <v>MSA Stanislaus USD</v>
          </cell>
          <cell r="G427">
            <v>11139.45</v>
          </cell>
        </row>
        <row r="428">
          <cell r="B428" t="str">
            <v>Stewart &amp; Jasper</v>
          </cell>
          <cell r="C428" t="str">
            <v>Recurring Resale - Microsoft 365 NCE</v>
          </cell>
          <cell r="D428" t="str">
            <v>Microsoft 365 NCE - Jasper Foods</v>
          </cell>
          <cell r="G428">
            <v>154</v>
          </cell>
        </row>
        <row r="429">
          <cell r="B429" t="str">
            <v>Stewart &amp; Jasper</v>
          </cell>
          <cell r="C429" t="str">
            <v>Recurring Resale - Microsoft 365 NCE</v>
          </cell>
          <cell r="D429" t="str">
            <v>Stewart &amp; Jasper Microsoft 365</v>
          </cell>
          <cell r="G429">
            <v>1188</v>
          </cell>
        </row>
        <row r="430">
          <cell r="B430" t="str">
            <v>Stewart &amp; Jasper</v>
          </cell>
          <cell r="C430" t="str">
            <v>Recurring Resale - MSP</v>
          </cell>
          <cell r="D430" t="str">
            <v>Recurring Resale - MSP</v>
          </cell>
          <cell r="G430">
            <v>804.25</v>
          </cell>
        </row>
        <row r="431">
          <cell r="B431" t="str">
            <v>Stewart &amp; Jasper</v>
          </cell>
          <cell r="C431" t="str">
            <v>Recurring Resale - Security</v>
          </cell>
          <cell r="D431" t="str">
            <v>Recurring Resale - Security</v>
          </cell>
          <cell r="G431">
            <v>1740.8</v>
          </cell>
        </row>
        <row r="432">
          <cell r="B432" t="str">
            <v>Stewart &amp; Jasper</v>
          </cell>
          <cell r="C432" t="str">
            <v>T-Services-MSP</v>
          </cell>
          <cell r="D432" t="str">
            <v>T-Services-MSP</v>
          </cell>
          <cell r="G432">
            <v>4372.3900000000003</v>
          </cell>
        </row>
        <row r="433">
          <cell r="B433" t="str">
            <v>SVH Law</v>
          </cell>
          <cell r="C433" t="str">
            <v>Recurring Resale - Microsoft 365 NCE</v>
          </cell>
          <cell r="D433" t="str">
            <v>Recurring Resale - Microsoft 365 NCE</v>
          </cell>
          <cell r="G433">
            <v>290</v>
          </cell>
        </row>
        <row r="434">
          <cell r="B434" t="str">
            <v>SVH Law</v>
          </cell>
          <cell r="C434" t="str">
            <v>Recurring Resale - MSP</v>
          </cell>
          <cell r="D434" t="str">
            <v>Recurring Resale - MSP</v>
          </cell>
          <cell r="G434">
            <v>853.00800000000004</v>
          </cell>
        </row>
        <row r="435">
          <cell r="B435" t="str">
            <v>SVH Law</v>
          </cell>
          <cell r="C435" t="str">
            <v>Recurring Resale - Security</v>
          </cell>
          <cell r="D435" t="str">
            <v>Recurring Resale - Security</v>
          </cell>
          <cell r="G435">
            <v>203</v>
          </cell>
        </row>
        <row r="436">
          <cell r="B436" t="str">
            <v>SVH Law</v>
          </cell>
          <cell r="C436" t="str">
            <v>T-Services-MSP</v>
          </cell>
          <cell r="D436" t="str">
            <v>T-Services-MSP</v>
          </cell>
          <cell r="G436">
            <v>1680.002</v>
          </cell>
        </row>
        <row r="437">
          <cell r="B437" t="str">
            <v>Sylvan Union School District</v>
          </cell>
          <cell r="C437" t="str">
            <v>Recurring Resale - MSP</v>
          </cell>
          <cell r="D437" t="str">
            <v>Recurring Resale - MSP 25/26</v>
          </cell>
          <cell r="G437">
            <v>781</v>
          </cell>
        </row>
        <row r="438">
          <cell r="B438" t="str">
            <v>Sylvan Union School District</v>
          </cell>
          <cell r="C438" t="str">
            <v>Recurring Resale - Security</v>
          </cell>
          <cell r="D438" t="str">
            <v>Recurring Resale - Security</v>
          </cell>
          <cell r="G438">
            <v>4226.25</v>
          </cell>
        </row>
        <row r="439">
          <cell r="B439" t="str">
            <v>Sylvan Union School District</v>
          </cell>
          <cell r="C439" t="str">
            <v>Recurring Resale - Security</v>
          </cell>
          <cell r="D439" t="str">
            <v>Recurring Resale - Security 25/26</v>
          </cell>
          <cell r="G439">
            <v>5071.5</v>
          </cell>
        </row>
        <row r="440">
          <cell r="B440" t="str">
            <v>Sylvan Union School District</v>
          </cell>
          <cell r="C440" t="str">
            <v>T-Services-MSP</v>
          </cell>
          <cell r="D440" t="str">
            <v>2525Sylvan VOIP Managed</v>
          </cell>
          <cell r="G440">
            <v>636.5</v>
          </cell>
        </row>
        <row r="441">
          <cell r="B441" t="str">
            <v>Sylvan Union School District</v>
          </cell>
          <cell r="C441" t="str">
            <v>T-Services-MSP</v>
          </cell>
          <cell r="D441" t="str">
            <v>T-Services-MSP 2024/27</v>
          </cell>
          <cell r="G441">
            <v>11509.08</v>
          </cell>
        </row>
        <row r="442">
          <cell r="B442" t="str">
            <v>Sylvan Union School District</v>
          </cell>
          <cell r="C442" t="str">
            <v>T-Services-Security</v>
          </cell>
          <cell r="D442" t="str">
            <v>Sylvan Union Security</v>
          </cell>
          <cell r="G442">
            <v>3650</v>
          </cell>
        </row>
        <row r="443">
          <cell r="B443" t="str">
            <v>TCB Industrial</v>
          </cell>
          <cell r="C443" t="str">
            <v>Recurring Resale - Microsoft 365 NCE</v>
          </cell>
          <cell r="D443" t="str">
            <v>Recurring Resale - Microsoft 365 NCE</v>
          </cell>
          <cell r="G443">
            <v>1962.6</v>
          </cell>
        </row>
        <row r="444">
          <cell r="B444" t="str">
            <v>TCB Industrial</v>
          </cell>
          <cell r="C444" t="str">
            <v>Recurring Resale - MSP</v>
          </cell>
          <cell r="D444" t="str">
            <v>Recurring Resale - MSP</v>
          </cell>
          <cell r="G444">
            <v>210</v>
          </cell>
        </row>
        <row r="445">
          <cell r="B445" t="str">
            <v>TCB Industrial</v>
          </cell>
          <cell r="C445" t="str">
            <v>Recurring Resale - Security</v>
          </cell>
          <cell r="D445" t="str">
            <v>Recurring Resale - Security</v>
          </cell>
          <cell r="G445">
            <v>1218</v>
          </cell>
        </row>
        <row r="446">
          <cell r="B446" t="str">
            <v>TCB Industrial</v>
          </cell>
          <cell r="C446" t="str">
            <v>T-Services-MSP</v>
          </cell>
          <cell r="D446" t="str">
            <v>T-Services-MSP</v>
          </cell>
          <cell r="G446">
            <v>4450</v>
          </cell>
        </row>
        <row r="447">
          <cell r="B447" t="str">
            <v>Team Risk Management Strategies</v>
          </cell>
          <cell r="C447" t="str">
            <v>T-Services-MSP</v>
          </cell>
          <cell r="D447" t="str">
            <v>T-Services-MSP</v>
          </cell>
          <cell r="G447">
            <v>6489</v>
          </cell>
        </row>
        <row r="448">
          <cell r="B448" t="str">
            <v>Terra Linda Farms</v>
          </cell>
          <cell r="C448" t="str">
            <v>Recurring Resale - Microsoft 365 NCE</v>
          </cell>
          <cell r="D448" t="str">
            <v>Recurring Resale - Microsoft 365 NCE</v>
          </cell>
          <cell r="G448">
            <v>506</v>
          </cell>
        </row>
        <row r="449">
          <cell r="B449" t="str">
            <v>Terra Linda Farms</v>
          </cell>
          <cell r="C449" t="str">
            <v>Recurring Resale - MSP</v>
          </cell>
          <cell r="D449" t="str">
            <v>Recurring Resale - MSP</v>
          </cell>
          <cell r="G449">
            <v>147.34</v>
          </cell>
        </row>
        <row r="450">
          <cell r="B450" t="str">
            <v>Terra Linda Farms</v>
          </cell>
          <cell r="C450" t="str">
            <v>Recurring Resale - Security</v>
          </cell>
          <cell r="D450" t="str">
            <v>Recurring Resale - Security</v>
          </cell>
          <cell r="G450">
            <v>1108.2</v>
          </cell>
        </row>
        <row r="451">
          <cell r="B451" t="str">
            <v>Terra Linda Farms</v>
          </cell>
          <cell r="C451" t="str">
            <v>T-Services-MSP</v>
          </cell>
          <cell r="D451" t="str">
            <v>T-Services-MSP</v>
          </cell>
          <cell r="G451">
            <v>1801</v>
          </cell>
        </row>
        <row r="452">
          <cell r="B452" t="str">
            <v>Terra Linda Farms</v>
          </cell>
          <cell r="C452" t="str">
            <v>T-Services-Security</v>
          </cell>
          <cell r="D452" t="str">
            <v>T-Services-Security</v>
          </cell>
          <cell r="G452">
            <v>92</v>
          </cell>
        </row>
        <row r="453">
          <cell r="B453" t="str">
            <v>United Way of Stanislaus County</v>
          </cell>
          <cell r="C453" t="str">
            <v>Recurring Resale - Microsoft 365 NCE</v>
          </cell>
          <cell r="D453" t="str">
            <v>Recurring Resale - Microsoft 365 NCE</v>
          </cell>
          <cell r="G453">
            <v>28.06</v>
          </cell>
        </row>
        <row r="454">
          <cell r="B454" t="str">
            <v>United Way of Stanislaus County</v>
          </cell>
          <cell r="C454" t="str">
            <v>Recurring Resale - MSP</v>
          </cell>
          <cell r="D454" t="str">
            <v>Recurring Resale - MSP</v>
          </cell>
          <cell r="G454">
            <v>114.97</v>
          </cell>
        </row>
        <row r="455">
          <cell r="B455" t="str">
            <v>United Way of Stanislaus County</v>
          </cell>
          <cell r="C455" t="str">
            <v>Recurring Resale - Security</v>
          </cell>
          <cell r="D455" t="str">
            <v>Recurring Resale - Security</v>
          </cell>
          <cell r="G455">
            <v>455.77</v>
          </cell>
        </row>
        <row r="456">
          <cell r="B456" t="str">
            <v>United Way of Stanislaus County</v>
          </cell>
          <cell r="C456" t="str">
            <v>T-Services-MSP</v>
          </cell>
          <cell r="D456" t="str">
            <v>T-Services-MSP</v>
          </cell>
          <cell r="G456">
            <v>1207.5</v>
          </cell>
        </row>
        <row r="457">
          <cell r="B457" t="str">
            <v>Valley Iron</v>
          </cell>
          <cell r="C457" t="str">
            <v>Recurring Resale - Microsoft 365 NCE</v>
          </cell>
          <cell r="D457" t="str">
            <v>Recurring Resale - Microsoft 365 NCE 25/26</v>
          </cell>
          <cell r="G457">
            <v>1780</v>
          </cell>
        </row>
        <row r="458">
          <cell r="B458" t="str">
            <v>Valley Iron</v>
          </cell>
          <cell r="C458" t="str">
            <v>Recurring Resale - MSP</v>
          </cell>
          <cell r="D458" t="str">
            <v>Recurring Resale - MSP 25/26</v>
          </cell>
          <cell r="G458">
            <v>1603.2619999999999</v>
          </cell>
        </row>
        <row r="459">
          <cell r="B459" t="str">
            <v>Valley Iron</v>
          </cell>
          <cell r="C459" t="str">
            <v>Recurring Resale - Security</v>
          </cell>
          <cell r="D459" t="str">
            <v>Recurring Resale - Security 25/26</v>
          </cell>
          <cell r="G459">
            <v>2369</v>
          </cell>
        </row>
        <row r="460">
          <cell r="B460" t="str">
            <v>Valley Iron</v>
          </cell>
          <cell r="C460" t="str">
            <v>T-Services-MSP</v>
          </cell>
          <cell r="D460" t="str">
            <v>T-Services-MSP 25/26</v>
          </cell>
          <cell r="G460">
            <v>5088.42</v>
          </cell>
        </row>
        <row r="461">
          <cell r="B461" t="str">
            <v>Valley Urology</v>
          </cell>
          <cell r="C461" t="str">
            <v>Recurring Resale - MSP</v>
          </cell>
          <cell r="D461" t="str">
            <v>Recurring Resale - MSP</v>
          </cell>
          <cell r="G461">
            <v>357.25819999999999</v>
          </cell>
        </row>
        <row r="462">
          <cell r="B462" t="str">
            <v>Valley Urology</v>
          </cell>
          <cell r="C462" t="str">
            <v>Recurring Resale - Security</v>
          </cell>
          <cell r="D462" t="str">
            <v>Recurring Resale - Security</v>
          </cell>
          <cell r="G462">
            <v>467</v>
          </cell>
        </row>
        <row r="463">
          <cell r="B463" t="str">
            <v>Valley Urology</v>
          </cell>
          <cell r="C463" t="str">
            <v>T-Services-MSP</v>
          </cell>
          <cell r="D463" t="str">
            <v>Valley Urology Support360</v>
          </cell>
          <cell r="G463">
            <v>2118.9418000000001</v>
          </cell>
        </row>
        <row r="464">
          <cell r="B464" t="str">
            <v>Vie-Del Company</v>
          </cell>
          <cell r="C464" t="str">
            <v>Recurring Resale - Microsoft 365 NCE</v>
          </cell>
          <cell r="D464" t="str">
            <v>Recurring Resale - Microsoft 365 NCE</v>
          </cell>
          <cell r="G464">
            <v>976</v>
          </cell>
        </row>
        <row r="465">
          <cell r="B465" t="str">
            <v>Vie-Del Company</v>
          </cell>
          <cell r="C465" t="str">
            <v>Recurring Resale - MSP</v>
          </cell>
          <cell r="D465" t="str">
            <v>Recurring Resale - MSP</v>
          </cell>
          <cell r="G465">
            <v>538.28179999999998</v>
          </cell>
        </row>
        <row r="466">
          <cell r="B466" t="str">
            <v>Vie-Del Company</v>
          </cell>
          <cell r="C466" t="str">
            <v>Recurring Resale - Security</v>
          </cell>
          <cell r="D466" t="str">
            <v>Recurring Resale - Security</v>
          </cell>
          <cell r="G466">
            <v>1050</v>
          </cell>
        </row>
        <row r="467">
          <cell r="B467" t="str">
            <v>Vie-Del Company</v>
          </cell>
          <cell r="C467" t="str">
            <v>T-Services-MSP</v>
          </cell>
          <cell r="D467" t="str">
            <v>T-Services-MSP</v>
          </cell>
          <cell r="G467">
            <v>5315.63</v>
          </cell>
        </row>
        <row r="468">
          <cell r="B468" t="str">
            <v>Vital Care Solutions</v>
          </cell>
          <cell r="C468" t="str">
            <v>Recurring Resale - MSP</v>
          </cell>
          <cell r="D468" t="str">
            <v>Recurring Resale - MSP 24/27</v>
          </cell>
          <cell r="G468">
            <v>2002.95</v>
          </cell>
        </row>
        <row r="469">
          <cell r="B469" t="str">
            <v>Vital Care Solutions</v>
          </cell>
          <cell r="C469" t="str">
            <v>Recurring Resale - Security</v>
          </cell>
          <cell r="D469" t="str">
            <v>Recurring Resale - Security 24/27</v>
          </cell>
          <cell r="G469">
            <v>1694</v>
          </cell>
        </row>
        <row r="470">
          <cell r="B470" t="str">
            <v>Vital Care Solutions</v>
          </cell>
          <cell r="C470" t="str">
            <v>T-Services-MSP</v>
          </cell>
          <cell r="D470" t="str">
            <v>T-Services-MSP 24/27</v>
          </cell>
          <cell r="G470">
            <v>5026</v>
          </cell>
        </row>
        <row r="471">
          <cell r="B471" t="str">
            <v>Warden's</v>
          </cell>
          <cell r="C471" t="str">
            <v>Recurring Resale - Microsoft 365 NCE</v>
          </cell>
          <cell r="D471" t="str">
            <v>Recurring Resale - Microsoft 365 NCE</v>
          </cell>
          <cell r="G471">
            <v>532.04999999999995</v>
          </cell>
        </row>
        <row r="472">
          <cell r="B472" t="str">
            <v>Warden's</v>
          </cell>
          <cell r="C472" t="str">
            <v>Recurring Resale - MSP</v>
          </cell>
          <cell r="D472" t="str">
            <v>Recurring Resale - MSP</v>
          </cell>
          <cell r="G472">
            <v>335.5</v>
          </cell>
        </row>
        <row r="473">
          <cell r="B473" t="str">
            <v>Warden's</v>
          </cell>
          <cell r="C473" t="str">
            <v>Recurring Resale - Security</v>
          </cell>
          <cell r="D473" t="str">
            <v>Recurring Resale - Security</v>
          </cell>
          <cell r="G473">
            <v>1058</v>
          </cell>
        </row>
        <row r="474">
          <cell r="B474" t="str">
            <v>Warden's</v>
          </cell>
          <cell r="C474" t="str">
            <v>T-Services-MSP</v>
          </cell>
          <cell r="D474" t="str">
            <v>T-Services-MSP</v>
          </cell>
          <cell r="G474">
            <v>1975</v>
          </cell>
        </row>
        <row r="475">
          <cell r="B475" t="str">
            <v>Warren &amp; Baerg Manufacturing, Inc.</v>
          </cell>
          <cell r="C475" t="str">
            <v>Recurring Resale - Microsoft 365 NCE</v>
          </cell>
          <cell r="D475" t="str">
            <v>Warren &amp; Baerg Microsoft 365</v>
          </cell>
          <cell r="G475">
            <v>420</v>
          </cell>
        </row>
        <row r="476">
          <cell r="B476" t="str">
            <v>Warren &amp; Baerg Manufacturing, Inc.</v>
          </cell>
          <cell r="C476" t="str">
            <v>Recurring Resale - MSP</v>
          </cell>
          <cell r="D476" t="str">
            <v>Recurring Resale - MSP</v>
          </cell>
          <cell r="G476">
            <v>80</v>
          </cell>
        </row>
        <row r="477">
          <cell r="B477" t="str">
            <v>Warren &amp; Baerg Manufacturing, Inc.</v>
          </cell>
          <cell r="C477" t="str">
            <v>Recurring Resale - Security</v>
          </cell>
          <cell r="D477" t="str">
            <v>Recurring Resale - Security</v>
          </cell>
          <cell r="G477">
            <v>147</v>
          </cell>
        </row>
        <row r="478">
          <cell r="B478" t="str">
            <v>Warren &amp; Baerg Manufacturing, Inc.</v>
          </cell>
          <cell r="C478" t="str">
            <v>T-Services-MSP</v>
          </cell>
          <cell r="D478" t="str">
            <v>Warren &amp; Baerg Support360</v>
          </cell>
          <cell r="G478">
            <v>1473.22</v>
          </cell>
        </row>
        <row r="479">
          <cell r="B479" t="str">
            <v>Weakley &amp; Arendt, LLP</v>
          </cell>
          <cell r="C479" t="str">
            <v>Recurring Resale - Microsoft 365 NCE</v>
          </cell>
          <cell r="D479" t="str">
            <v>Weakley &amp; Arendt Microsoft 365</v>
          </cell>
          <cell r="G479">
            <v>107.9</v>
          </cell>
        </row>
        <row r="480">
          <cell r="B480" t="str">
            <v>Weakley &amp; Arendt, LLP</v>
          </cell>
          <cell r="C480" t="str">
            <v>Recurring Resale - MSP</v>
          </cell>
          <cell r="D480" t="str">
            <v>Recurring Resale - MSP</v>
          </cell>
          <cell r="G480">
            <v>775.75</v>
          </cell>
        </row>
        <row r="481">
          <cell r="B481" t="str">
            <v>Weakley &amp; Arendt, LLP</v>
          </cell>
          <cell r="C481" t="str">
            <v>Recurring Resale - Security</v>
          </cell>
          <cell r="D481" t="str">
            <v>Weakley Security Agreement</v>
          </cell>
          <cell r="G481">
            <v>338.1</v>
          </cell>
        </row>
        <row r="482">
          <cell r="B482" t="str">
            <v>Weakley &amp; Arendt, LLP</v>
          </cell>
          <cell r="C482" t="str">
            <v>T-Services-MSP</v>
          </cell>
          <cell r="D482" t="str">
            <v>Weakley &amp; Arendt, LLP Support360</v>
          </cell>
          <cell r="G482">
            <v>1752.61</v>
          </cell>
        </row>
        <row r="483">
          <cell r="B483" t="str">
            <v>Western Steel Buildings</v>
          </cell>
          <cell r="C483" t="str">
            <v>Cloud - Private</v>
          </cell>
          <cell r="D483" t="str">
            <v>Cloud - Private</v>
          </cell>
          <cell r="G483">
            <v>478.95</v>
          </cell>
        </row>
        <row r="484">
          <cell r="B484" t="str">
            <v>Western Steel Buildings</v>
          </cell>
          <cell r="C484" t="str">
            <v>Recurring Resale - MSP</v>
          </cell>
          <cell r="D484" t="str">
            <v>Recurring Resale - MSP</v>
          </cell>
          <cell r="G484">
            <v>128</v>
          </cell>
        </row>
        <row r="485">
          <cell r="B485" t="str">
            <v>Western Steel Buildings</v>
          </cell>
          <cell r="C485" t="str">
            <v>Recurring Resale - Security</v>
          </cell>
          <cell r="D485" t="str">
            <v>Recurring Resale - Security</v>
          </cell>
          <cell r="G485">
            <v>2014</v>
          </cell>
        </row>
        <row r="486">
          <cell r="B486" t="str">
            <v>Western Steel Buildings</v>
          </cell>
          <cell r="C486" t="str">
            <v>T-Services-MSP</v>
          </cell>
          <cell r="D486" t="str">
            <v>T-Services-MSP</v>
          </cell>
          <cell r="G486">
            <v>4164</v>
          </cell>
        </row>
        <row r="487">
          <cell r="B487" t="str">
            <v>Westmark Incorporated</v>
          </cell>
          <cell r="C487" t="str">
            <v>Cloud - Private</v>
          </cell>
          <cell r="D487" t="str">
            <v>Cloud - Private 2023-2027</v>
          </cell>
          <cell r="G487">
            <v>2008.5</v>
          </cell>
        </row>
        <row r="488">
          <cell r="B488" t="str">
            <v>Westmark Incorporated</v>
          </cell>
          <cell r="C488" t="str">
            <v>Recurring Resale - MSP</v>
          </cell>
          <cell r="D488" t="str">
            <v>Recurring Resale - MSP</v>
          </cell>
          <cell r="G488">
            <v>490.5</v>
          </cell>
        </row>
        <row r="489">
          <cell r="B489" t="str">
            <v>Westmark Incorporated</v>
          </cell>
          <cell r="C489" t="str">
            <v>Recurring Resale - Security</v>
          </cell>
          <cell r="D489" t="str">
            <v>Recurring Resale - Security</v>
          </cell>
          <cell r="G489">
            <v>2636</v>
          </cell>
        </row>
        <row r="490">
          <cell r="B490" t="str">
            <v>Westmark Incorporated</v>
          </cell>
          <cell r="C490" t="str">
            <v>T-Services-MSP</v>
          </cell>
          <cell r="D490" t="str">
            <v>West-Mark Inc Managed Services</v>
          </cell>
          <cell r="G490">
            <v>5055</v>
          </cell>
        </row>
        <row r="491">
          <cell r="B491" t="str">
            <v>Winton-Ireland, Strom &amp; Green</v>
          </cell>
          <cell r="C491" t="str">
            <v>Recurring Resale - Microsoft 365 NCE</v>
          </cell>
          <cell r="D491" t="str">
            <v>Recurring Resale - Microsoft 365 NCE</v>
          </cell>
          <cell r="G491">
            <v>2560</v>
          </cell>
        </row>
        <row r="492">
          <cell r="B492" t="str">
            <v>Winton-Ireland, Strom &amp; Green</v>
          </cell>
          <cell r="C492" t="str">
            <v>Recurring Resale - Security</v>
          </cell>
          <cell r="D492" t="str">
            <v>Recurring Resale - Security</v>
          </cell>
          <cell r="G492">
            <v>1994</v>
          </cell>
        </row>
        <row r="493">
          <cell r="B493" t="str">
            <v>Winton-Ireland, Strom &amp; Green</v>
          </cell>
          <cell r="C493" t="str">
            <v>T-Services-MSP</v>
          </cell>
          <cell r="D493" t="str">
            <v>T-Services-MSP</v>
          </cell>
          <cell r="G493">
            <v>5992</v>
          </cell>
        </row>
        <row r="494">
          <cell r="B494" t="str">
            <v>Yosemite Farm Credit</v>
          </cell>
          <cell r="C494" t="str">
            <v>T-Services-MSP</v>
          </cell>
          <cell r="D494" t="str">
            <v>T-Services-MSP 25/26</v>
          </cell>
          <cell r="G494">
            <v>1000</v>
          </cell>
        </row>
        <row r="495">
          <cell r="B495" t="str">
            <v>Your Escrow Company</v>
          </cell>
          <cell r="C495" t="str">
            <v>Cloud - Private</v>
          </cell>
          <cell r="D495" t="str">
            <v>Cloud - Private</v>
          </cell>
          <cell r="G495">
            <v>34.61</v>
          </cell>
        </row>
        <row r="496">
          <cell r="B496" t="str">
            <v>Your Escrow Company</v>
          </cell>
          <cell r="C496" t="str">
            <v>Recurring Resale - MSP</v>
          </cell>
          <cell r="D496" t="str">
            <v>Recurring Resale - MSP</v>
          </cell>
          <cell r="G496">
            <v>178.96</v>
          </cell>
        </row>
        <row r="497">
          <cell r="B497" t="str">
            <v>Your Escrow Company</v>
          </cell>
          <cell r="C497" t="str">
            <v>Recurring Resale - Security</v>
          </cell>
          <cell r="D497" t="str">
            <v>Recurring Resale - Security</v>
          </cell>
          <cell r="G497">
            <v>35</v>
          </cell>
        </row>
        <row r="498">
          <cell r="B498" t="str">
            <v>Your Escrow Company</v>
          </cell>
          <cell r="C498" t="str">
            <v>T-Services-MSP</v>
          </cell>
          <cell r="D498" t="str">
            <v>T-Services-MSP</v>
          </cell>
          <cell r="G498">
            <v>449.4</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hite, Zachary" refreshedDate="45973.535782407409" createdVersion="8" refreshedVersion="8" minRefreshableVersion="3" recordCount="4545" xr:uid="{97677A7D-D73E-41E9-8A28-CBA29C963EA9}">
  <cacheSource type="worksheet">
    <worksheetSource ref="A1:T4546" sheet="General Ledger report"/>
  </cacheSource>
  <cacheFields count="22">
    <cacheField name="GL" numFmtId="0">
      <sharedItems containsSemiMixedTypes="0" containsString="0" containsNumber="1" containsInteger="1" minValue="40000" maxValue="44000" count="20">
        <n v="40000"/>
        <n v="40200"/>
        <n v="41200"/>
        <n v="41300"/>
        <n v="41365"/>
        <n v="41450"/>
        <n v="42100"/>
        <n v="41500"/>
        <n v="41320"/>
        <n v="42000"/>
        <n v="41350"/>
        <n v="42300"/>
        <n v="40100"/>
        <n v="44000"/>
        <n v="41700"/>
        <n v="42200"/>
        <n v="41360"/>
        <n v="41250"/>
        <n v="41925"/>
        <n v="41400"/>
      </sharedItems>
    </cacheField>
    <cacheField name="Posted dt." numFmtId="0">
      <sharedItems containsSemiMixedTypes="0" containsDate="1" containsString="0" containsMixedTypes="1" minDate="2025-09-01T00:00:00" maxDate="1900-01-04T20:51:04"/>
    </cacheField>
    <cacheField name="Doc dt." numFmtId="14">
      <sharedItems containsSemiMixedTypes="0" containsNonDate="0" containsDate="1" containsString="0" minDate="2025-09-01T00:00:00" maxDate="2025-11-01T00:00:00" count="41">
        <d v="2025-10-31T00:00:00"/>
        <d v="2025-09-30T00:00:00"/>
        <d v="2025-09-25T00:00:00"/>
        <d v="2025-09-01T00:00:00"/>
        <d v="2025-10-01T00:00:00"/>
        <d v="2025-09-15T00:00:00"/>
        <d v="2025-10-15T00:00:00"/>
        <d v="2025-10-17T00:00:00"/>
        <d v="2025-10-27T00:00:00"/>
        <d v="2025-10-06T00:00:00"/>
        <d v="2025-09-22T00:00:00"/>
        <d v="2025-09-17T00:00:00"/>
        <d v="2025-10-29T00:00:00"/>
        <d v="2025-09-08T00:00:00"/>
        <d v="2025-09-29T00:00:00"/>
        <d v="2025-10-23T00:00:00"/>
        <d v="2025-09-02T00:00:00"/>
        <d v="2025-09-03T00:00:00"/>
        <d v="2025-10-09T00:00:00"/>
        <d v="2025-10-22T00:00:00"/>
        <d v="2025-09-04T00:00:00"/>
        <d v="2025-09-26T00:00:00"/>
        <d v="2025-10-13T00:00:00"/>
        <d v="2025-10-02T00:00:00"/>
        <d v="2025-10-21T00:00:00"/>
        <d v="2025-10-14T00:00:00"/>
        <d v="2025-09-16T00:00:00"/>
        <d v="2025-10-07T00:00:00"/>
        <d v="2025-10-28T00:00:00"/>
        <d v="2025-10-08T00:00:00"/>
        <d v="2025-10-30T00:00:00"/>
        <d v="2025-09-11T00:00:00"/>
        <d v="2025-09-12T00:00:00"/>
        <d v="2025-09-09T00:00:00"/>
        <d v="2025-10-16T00:00:00"/>
        <d v="2025-10-20T00:00:00"/>
        <d v="2025-09-23T00:00:00"/>
        <d v="2025-09-05T00:00:00"/>
        <d v="2025-10-03T00:00:00"/>
        <d v="2025-09-10T00:00:00"/>
        <d v="2025-10-24T00:00:00"/>
      </sharedItems>
      <fieldGroup par="21"/>
    </cacheField>
    <cacheField name="Doc" numFmtId="0">
      <sharedItems containsBlank="1" containsMixedTypes="1" containsNumber="1" containsInteger="1" minValue="179740" maxValue="9000104239"/>
    </cacheField>
    <cacheField name="Memo/Description" numFmtId="0">
      <sharedItems longText="1"/>
    </cacheField>
    <cacheField name="Department" numFmtId="0">
      <sharedItems containsBlank="1"/>
    </cacheField>
    <cacheField name="Department name" numFmtId="0">
      <sharedItems containsBlank="1"/>
    </cacheField>
    <cacheField name="Vendor name" numFmtId="0">
      <sharedItems containsBlank="1"/>
    </cacheField>
    <cacheField name="Location name" numFmtId="0">
      <sharedItems count="7">
        <s v="Irvine"/>
        <s v="Modesto"/>
        <s v="Fresno"/>
        <s v="Ohio"/>
        <s v="Datapath, Inc."/>
        <s v="Data Path OHIO LLC"/>
        <s v="Datapath Fresno, LC"/>
      </sharedItems>
    </cacheField>
    <cacheField name="Item" numFmtId="0">
      <sharedItems containsBlank="1" containsMixedTypes="1" containsNumber="1" containsInteger="1" minValue="22143" maxValue="5060408465301"/>
    </cacheField>
    <cacheField name="Customer name" numFmtId="0">
      <sharedItems containsBlank="1" count="188">
        <s v="7C Escrow"/>
        <s v="Peak Real Estate Management LLC"/>
        <s v="Your Escrow Company"/>
        <s v="Kaplan &amp; Trombi"/>
        <s v="Primetime Escrow"/>
        <s v="Modiv"/>
        <s v="Capital Financial Consultants Group"/>
        <s v="Linwood Engineering Associates"/>
        <s v="Project Hope Alliance"/>
        <s v="Anonymous LLC"/>
        <s v="Groundswell"/>
        <s v="Free Wheelchair Mission"/>
        <s v="Laguna Tools"/>
        <s v="Hercules OEM Group"/>
        <s v="Nyansa Learning Corporation"/>
        <s v="24 Hour Home Care"/>
        <s v="Abest Professional Health Care"/>
        <s v="ABI Healthcare"/>
        <s v="ABIFI Professional Health Care"/>
        <s v="Ability Ambeck Mortgage"/>
        <s v="Advantage Home Care"/>
        <s v="Agape Corporation WEB Du"/>
        <s v="Agee Construction"/>
        <s v="Albert Einstein Academy of Ohio"/>
        <s v="Alliance Services"/>
        <s v="Ameribest"/>
        <s v="American Institute of Science and Technology"/>
        <s v="Applegate Teeples Drilling"/>
        <s v="Arcanum Butler Local School District"/>
        <s v="Arts and College Preparatory Academy"/>
        <s v="ATD Home Health Agency, INC"/>
        <s v="Aweta - Americas"/>
        <s v="Big Valley Grace Community Church"/>
        <s v="Borba Farms Partners"/>
        <s v="Caldwell Exempted Village"/>
        <s v="Caloy Company LLC"/>
        <s v="Carmel Unified School District"/>
        <s v="Central Valley Pain Management"/>
        <s v="Cerbat Mountain Farm LLC"/>
        <s v="Chatom Union School District"/>
        <s v="Choice Home Care"/>
        <s v="Circle of Life - First Nations - Soaring Eagles"/>
        <s v="City Day Community School"/>
        <s v="City of Atwater"/>
        <s v="City of Clovis"/>
        <s v="City of Firebaugh"/>
        <s v="City of Mendota"/>
        <s v="City of Selma"/>
        <s v="Collectibles Management Resources"/>
        <s v="Columbus Preparatory Academy"/>
        <s v="Community Action Partnership of Madera Co"/>
        <s v="Constellation Brands"/>
        <s v="County of Tuolumne"/>
        <s v="Cranbrook Group Inc."/>
        <s v="Cristo Rey High School"/>
        <s v="Daniel, Towle and Warkentine CPA"/>
        <s v="Dayton SMART Elementary"/>
        <s v="DeHart Plumbing, Heating &amp; Air, Inc."/>
        <s v="Del Puerto Health Care District"/>
        <s v="Dependable Home Health Care"/>
        <s v="Devoted Guardians"/>
        <s v="DiMare"/>
        <s v="Diversified Machining &amp; Fabrication"/>
        <s v="Duarte Nursery"/>
        <s v="Dust Bowl Brewing Company"/>
        <s v="East Muskingum School District"/>
        <s v="Eastern Sierra USD"/>
        <s v="ECS"/>
        <s v="E-Filliate"/>
        <s v="Empire Union School District"/>
        <s v="Energility LLC"/>
        <s v="Explorers Academy of Science and Tech"/>
        <s v="Fabricated Extrusion Company"/>
        <s v="Field Van, Inc"/>
        <s v="Fiscalini Farmstead"/>
        <s v="Focus Learning Academy North"/>
        <s v="Focus Learning Academy of Central Col"/>
        <s v="Formulation Technology, Inc."/>
        <s v="Fortune-Ratliff General Contractors, Inc."/>
        <s v="Franklinton High School"/>
        <s v="Gill Ranch Storage, LLC"/>
        <s v="Global Ambassadors Language Academy"/>
        <s v="Graceada Partners"/>
        <s v="Gratton Elementary School District"/>
        <s v="Hall Management Corp"/>
        <s v="HHHC"/>
        <s v="Holowicki Enterprises"/>
        <s v="Hopebridge Autism Therapy Centers"/>
        <s v="Horizon Nut Company"/>
        <s v="Imagine Akron Academy"/>
        <s v="Imagine Bella Academy of Excellence"/>
        <s v="Imagine Columbus Primary Academy"/>
        <s v="Imagine Great Western Academy"/>
        <s v="Imagine Groveport Community School"/>
        <s v="Imagine Klepinger Rd"/>
        <s v="Imagine Leadership Academy"/>
        <s v="Imagine Madison Ave"/>
        <s v="Imagine Pediatrics"/>
        <s v="Imagine Sullivant"/>
        <s v="Impact Home Health"/>
        <s v="Inland Star Distribution Center - Carson"/>
        <s v="Inland Star Distribution Center - Corporate"/>
        <s v="Inland Star Distribution Center - Fresno"/>
        <s v="Inland Star Distribution Center - Visalia"/>
        <s v="Inteli-care LLC"/>
        <s v="Invictus HS"/>
        <s v="Jame O Bookkeeping"/>
        <s v="JEM Management Corporation"/>
        <s v="John Potter Specialty Foods, Inc."/>
        <s v="Keen Care"/>
        <s v="Keyes Union School District"/>
        <s v="LHollingworth"/>
        <s v="Life Improvement Homecare, Inc."/>
        <s v="Line-Mobility"/>
        <s v="Lucia Mar Unified School District"/>
        <s v="Luther Memorial"/>
        <s v="Lutheran High School East"/>
        <s v="Madera County Transportation Commission"/>
        <s v="Madison Plains LSD"/>
        <s v="MedTech Billing Services"/>
        <s v="Miami East Local Schools"/>
        <s v="Millennium Comm School"/>
        <s v="Monte Vista Small Animal Hospital"/>
        <s v="Newman-Crows Landing USD"/>
        <s v="Nexus IT"/>
        <s v="North Shore High School"/>
        <s v="Oliveira Wealth"/>
        <s v="Panoche Energy Center"/>
        <s v="Par Excellence Academy"/>
        <s v="Pasco"/>
        <s v="Pearl's Hope"/>
        <s v="PeopleCare Health Services"/>
        <s v="Quality Home Services"/>
        <s v="REMAX Executive"/>
        <s v="Reynoldsburg City School District"/>
        <s v="River Delta USD"/>
        <s v="River Gate HS"/>
        <s v="Rizo Lopez Foods"/>
        <s v="Rumiano Cheese Company"/>
        <s v="Samaritan Home Health"/>
        <s v="Samaritan Village"/>
        <s v="Santa Maria-Bonita School District"/>
        <s v="Sargent &amp; Bryan, Inc"/>
        <s v="Satake USA"/>
        <s v="Scheurer Health"/>
        <s v="Sconza Candy Company"/>
        <s v="Shiloh Elementary School District"/>
        <s v="Spring Creek Golf &amp; Country Club"/>
        <s v="St John Lutheran Nottingham"/>
        <s v="St Johns Jesuit High School"/>
        <s v="St Lukes Family Practice"/>
        <s v="St. Adalbert School"/>
        <s v="St. John 23rd School"/>
        <s v="Stanislaus Union School District"/>
        <s v="Stewart &amp; Jasper"/>
        <s v="Strasburg-Franklin Local Schools"/>
        <s v="Sunbridge Schools"/>
        <s v="SVH Law"/>
        <s v="Sylvan Union School District"/>
        <s v="TCB Industrial"/>
        <s v="Team Risk Management Strategies"/>
        <s v="Terra Linda Farms"/>
        <s v="The House Modesto"/>
        <s v="The Richland School of Academic Arts"/>
        <s v="The Ummah Center"/>
        <s v="Thyssenkrupp Automotive Technology"/>
        <s v="Toledo School for the Arts"/>
        <s v="Tolles Career and Technical Center"/>
        <s v="Triad Local School District"/>
        <s v="United Way of Stanislaus County"/>
        <s v="USAC"/>
        <s v="Valley Iron"/>
        <s v="Valley Urology"/>
        <s v="Vie-Del Company"/>
        <s v="Vital Care"/>
        <s v="Vital Care Solutions"/>
        <s v="Warden's"/>
        <s v="Warren &amp; Baerg Manufacturing, Inc."/>
        <s v="Weakley &amp; Arendt, LLP"/>
        <s v="Western Steel Buildings"/>
        <s v="Westmark Incorporated"/>
        <s v="Westwood Prep"/>
        <s v="Winton-Ireland, Strom &amp; Green"/>
        <s v="Worthington Christian School"/>
        <s v="Yosemite Farm Credit"/>
        <s v="YOUNGSTOWN COMMUNITY SCHOOL"/>
        <s v="Youthbuild Columbus Community"/>
        <m/>
      </sharedItems>
    </cacheField>
    <cacheField name="Item name" numFmtId="0">
      <sharedItems containsBlank="1"/>
    </cacheField>
    <cacheField name="Customer" numFmtId="0">
      <sharedItems containsBlank="1"/>
    </cacheField>
    <cacheField name="Product Type" numFmtId="0">
      <sharedItems containsNonDate="0" containsString="0" containsBlank="1"/>
    </cacheField>
    <cacheField name="Txn No" numFmtId="0">
      <sharedItems containsSemiMixedTypes="0" containsString="0" containsNumber="1" containsInteger="1" minValue="2523" maxValue="24487"/>
    </cacheField>
    <cacheField name="JNL" numFmtId="0">
      <sharedItems/>
    </cacheField>
    <cacheField name="Debit" numFmtId="0">
      <sharedItems containsString="0" containsBlank="1" containsNumber="1" minValue="7" maxValue="83712.289999999994"/>
    </cacheField>
    <cacheField name="Credit" numFmtId="0">
      <sharedItems containsString="0" containsBlank="1" containsNumber="1" minValue="0.02" maxValue="77360.77"/>
    </cacheField>
    <cacheField name="Balance" numFmtId="0">
      <sharedItems containsSemiMixedTypes="0" containsString="0" containsNumber="1" minValue="-77360.77" maxValue="83712.289999999994"/>
    </cacheField>
    <cacheField name="Billing" numFmtId="0">
      <sharedItems containsBlank="1" count="2">
        <m/>
        <s v="x"/>
      </sharedItems>
    </cacheField>
    <cacheField name="Days (Doc dt.)" numFmtId="0" databaseField="0">
      <fieldGroup base="2">
        <rangePr groupBy="days" startDate="2025-09-01T00:00:00" endDate="2025-11-01T00:00:00"/>
        <groupItems count="368">
          <s v="&lt;9/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1/2025"/>
        </groupItems>
      </fieldGroup>
    </cacheField>
    <cacheField name="Months (Doc dt.)" numFmtId="0" databaseField="0">
      <fieldGroup base="2">
        <rangePr groupBy="months" startDate="2025-09-01T00:00:00" endDate="2025-11-01T00:00:00"/>
        <groupItems count="14">
          <s v="&lt;9/1/2025"/>
          <s v="Jan"/>
          <s v="Feb"/>
          <s v="Mar"/>
          <s v="Apr"/>
          <s v="May"/>
          <s v="Jun"/>
          <s v="Jul"/>
          <s v="Aug"/>
          <s v="Sep"/>
          <s v="Oct"/>
          <s v="Nov"/>
          <s v="Dec"/>
          <s v="&gt;11/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hite, Zachary" refreshedDate="45973.880911921297" createdVersion="8" refreshedVersion="8" minRefreshableVersion="3" recordCount="4562" xr:uid="{A24D7325-B020-4EAB-B8E5-AB6F5252CF2B}">
  <cacheSource type="worksheet">
    <worksheetSource ref="A1:T4563" sheet="COGS"/>
  </cacheSource>
  <cacheFields count="22">
    <cacheField name="GL" numFmtId="0">
      <sharedItems containsSemiMixedTypes="0" containsString="0" containsNumber="1" containsInteger="1" minValue="50000" maxValue="54000" count="32">
        <n v="50000"/>
        <n v="50050"/>
        <n v="50080"/>
        <n v="50090"/>
        <n v="50095"/>
        <n v="50100"/>
        <n v="50150"/>
        <n v="50190"/>
        <n v="50300"/>
        <n v="50400"/>
        <n v="50500"/>
        <n v="50600"/>
        <n v="50605"/>
        <n v="50610"/>
        <n v="50620"/>
        <n v="50625"/>
        <n v="50650"/>
        <n v="50655"/>
        <n v="50660"/>
        <n v="50700"/>
        <n v="50705"/>
        <n v="50710"/>
        <n v="50720"/>
        <n v="50801"/>
        <n v="50805"/>
        <n v="50811"/>
        <n v="50821"/>
        <n v="51250"/>
        <n v="51450"/>
        <n v="52100"/>
        <n v="52300"/>
        <n v="54000"/>
      </sharedItems>
    </cacheField>
    <cacheField name="Posted dt." numFmtId="14">
      <sharedItems containsSemiMixedTypes="0" containsNonDate="0" containsDate="1" containsString="0" minDate="2025-09-01T00:00:00" maxDate="2025-11-01T00:00:00"/>
    </cacheField>
    <cacheField name="Doc dt." numFmtId="14">
      <sharedItems containsSemiMixedTypes="0" containsNonDate="0" containsDate="1" containsString="0" minDate="2025-08-25T00:00:00" maxDate="2025-11-01T00:00:00" count="54">
        <d v="2025-09-01T00:00:00"/>
        <d v="2025-09-02T00:00:00"/>
        <d v="2025-09-03T00:00:00"/>
        <d v="2025-09-04T00:00:00"/>
        <d v="2025-09-05T00:00:00"/>
        <d v="2025-09-09T00:00:00"/>
        <d v="2025-09-11T00:00:00"/>
        <d v="2025-09-14T00:00:00"/>
        <d v="2025-09-15T00:00:00"/>
        <d v="2025-09-16T00:00:00"/>
        <d v="2025-09-17T00:00:00"/>
        <d v="2025-09-18T00:00:00"/>
        <d v="2025-09-20T00:00:00"/>
        <d v="2025-09-21T00:00:00"/>
        <d v="2025-09-25T00:00:00"/>
        <d v="2025-09-27T00:00:00"/>
        <d v="2025-09-29T00:00:00"/>
        <d v="2025-09-30T00:00:00"/>
        <d v="2025-10-01T00:00:00"/>
        <d v="2025-10-02T00:00:00"/>
        <d v="2025-10-03T00:00:00"/>
        <d v="2025-10-08T00:00:00"/>
        <d v="2025-10-11T00:00:00"/>
        <d v="2025-10-13T00:00:00"/>
        <d v="2025-10-14T00:00:00"/>
        <d v="2025-10-16T00:00:00"/>
        <d v="2025-10-17T00:00:00"/>
        <d v="2025-10-20T00:00:00"/>
        <d v="2025-10-21T00:00:00"/>
        <d v="2025-10-27T00:00:00"/>
        <d v="2025-10-29T00:00:00"/>
        <d v="2025-10-31T00:00:00"/>
        <d v="2025-10-15T00:00:00"/>
        <d v="2025-09-08T00:00:00"/>
        <d v="2025-09-10T00:00:00"/>
        <d v="2025-09-12T00:00:00"/>
        <d v="2025-09-22T00:00:00"/>
        <d v="2025-09-23T00:00:00"/>
        <d v="2025-10-04T00:00:00"/>
        <d v="2025-10-10T00:00:00"/>
        <d v="2025-10-18T00:00:00"/>
        <d v="2025-10-22T00:00:00"/>
        <d v="2025-10-28T00:00:00"/>
        <d v="2025-09-19T00:00:00"/>
        <d v="2025-09-24T00:00:00"/>
        <d v="2025-09-26T00:00:00"/>
        <d v="2025-10-05T00:00:00"/>
        <d v="2025-10-06T00:00:00"/>
        <d v="2025-10-09T00:00:00"/>
        <d v="2025-10-07T00:00:00"/>
        <d v="2025-10-23T00:00:00"/>
        <d v="2025-10-30T00:00:00"/>
        <d v="2025-10-24T00:00:00"/>
        <d v="2025-08-25T00:00:00"/>
      </sharedItems>
      <fieldGroup par="21"/>
    </cacheField>
    <cacheField name="Doc" numFmtId="0">
      <sharedItems containsBlank="1" containsMixedTypes="1" containsNumber="1" containsInteger="1" minValue="525270" maxValue="17874444"/>
    </cacheField>
    <cacheField name="Memo/Description" numFmtId="0">
      <sharedItems/>
    </cacheField>
    <cacheField name="Department" numFmtId="0">
      <sharedItems containsBlank="1"/>
    </cacheField>
    <cacheField name="Department name" numFmtId="0">
      <sharedItems containsBlank="1"/>
    </cacheField>
    <cacheField name="Vendor name" numFmtId="0">
      <sharedItems containsBlank="1"/>
    </cacheField>
    <cacheField name="Location name" numFmtId="0">
      <sharedItems count="7">
        <s v="Datapath, Inc."/>
        <s v="Fresno"/>
        <s v="Modesto"/>
        <s v="Ohio"/>
        <s v="Data Path OHIO LLC"/>
        <s v="Irvine"/>
        <s v="Datapath Fresno, LC"/>
      </sharedItems>
    </cacheField>
    <cacheField name="Item" numFmtId="0">
      <sharedItems containsBlank="1" containsMixedTypes="1" containsNumber="1" containsInteger="1" minValue="10061" maxValue="5060408465301"/>
    </cacheField>
    <cacheField name="Customer name" numFmtId="0">
      <sharedItems containsBlank="1" count="176">
        <m/>
        <s v="Agape Corporation WEB Du"/>
        <s v="Agee Construction"/>
        <s v="Aweta - Americas"/>
        <s v="Borba Farms Partners"/>
        <s v="City of Firebaugh"/>
        <s v="City of Selma"/>
        <s v="Collectibles Management Resources"/>
        <s v="Community Action Partnership of Madera Co"/>
        <s v="Daniel, Towle and Warkentine CPA"/>
        <s v="Fortune-Ratliff General Contractors, Inc."/>
        <s v="JEM Management Corporation"/>
        <s v="Madera County Transportation Commission"/>
        <s v="Panoche Energy Center"/>
        <s v="Quality Home Services"/>
        <s v="Terra Linda Farms"/>
        <s v="Valley Urology"/>
        <s v="Vie-Del Company"/>
        <s v="Warren &amp; Baerg Manufacturing, Inc."/>
        <s v="Weakley &amp; Arendt, LLP"/>
        <s v="Ability Ambeck Mortgage"/>
        <s v="Applegate Teeples Drilling"/>
        <s v="Big Valley Grace Community Church"/>
        <s v="Caloy Company LLC"/>
        <s v="Central Valley Pain Management"/>
        <s v="City of Atwater"/>
        <s v="Cranbrook Group Inc."/>
        <s v="Del Puerto Health Care District"/>
        <s v="Duarte Nursery"/>
        <s v="Dust Bowl Brewing Company"/>
        <s v="Fiscalini Farmstead"/>
        <s v="Formulation Technology, Inc."/>
        <s v="Horizon Nut Company"/>
        <s v="John Potter Specialty Foods, Inc."/>
        <s v="MedTech Billing Services"/>
        <s v="Monte Vista Small Animal Hospital"/>
        <s v="Rumiano Cheese Company"/>
        <s v="Samaritan Village"/>
        <s v="Sargent &amp; Bryan, Inc"/>
        <s v="Satake USA"/>
        <s v="Sconza Candy Company"/>
        <s v="Shiloh Elementary School District"/>
        <s v="Spring Creek Golf &amp; Country Club"/>
        <s v="St Lukes Family Practice"/>
        <s v="Stewart &amp; Jasper"/>
        <s v="SVH Law"/>
        <s v="Sylvan Union School District"/>
        <s v="TCB Industrial"/>
        <s v="Warden's"/>
        <s v="Western Steel Buildings"/>
        <s v="Westmark Incorporated"/>
        <s v="Winton-Ireland, Strom &amp; Green"/>
        <s v="Imagine Groveport Community School"/>
        <s v="Imagine Great Western Academy"/>
        <s v="Millennium Comm School"/>
        <s v="The Richland School of Academic Arts"/>
        <s v="City Day Community School"/>
        <s v="Par Excellence Academy"/>
        <s v="United Way of Stanislaus County"/>
        <s v="Gill Ranch Storage, LLC"/>
        <s v="Hall Management Corp"/>
        <s v="Inland Star Distribution Center - Fresno"/>
        <s v="Valley Iron"/>
        <s v="24 Hour Home Care"/>
        <s v="Abest Professional Health Care"/>
        <s v="ABIFI Professional Health Care"/>
        <s v="Alliance Services"/>
        <s v="Ameribest"/>
        <s v="Choice Home Care"/>
        <s v="City of Mendota"/>
        <s v="DiMare"/>
        <s v="Eastern Sierra USD"/>
        <s v="Empire Union School District"/>
        <s v="Fabricated Extrusion Company"/>
        <s v="Gratton Elementary School District"/>
        <s v="HHHC"/>
        <s v="Inteli-care LLC"/>
        <s v="Keen Care"/>
        <s v="Keyes Union School District"/>
        <s v="Pasco"/>
        <s v="REMAX Executive"/>
        <s v="River Delta USD"/>
        <s v="Rizo Lopez Foods"/>
        <s v="Stanislaus Union School District"/>
        <s v="Imagine Madison Ave"/>
        <s v="Focus Learning Academy North"/>
        <s v="Imagine Klepinger Rd"/>
        <s v="Worthington Christian School"/>
        <s v="Invictus HS"/>
        <s v="LHollingworth"/>
        <s v="Global Ambassadors Language Academy"/>
        <s v="Arts and College Preparatory Academy"/>
        <s v="Imagine Columbus Primary Academy"/>
        <s v="Imagine Bella Academy of Excellence"/>
        <s v="River Gate HS"/>
        <s v="St John Lutheran Nottingham"/>
        <s v="St. Adalbert School"/>
        <s v="Sunbridge Schools"/>
        <s v="East Muskingum School District"/>
        <s v="Jame O Bookkeeping"/>
        <s v="Imagine Sullivant"/>
        <s v="7C Escrow"/>
        <s v="Anonymous LLC"/>
        <s v="Capital Financial Consultants Group"/>
        <s v="Hercules OEM Group"/>
        <s v="Kaplan &amp; Trombi"/>
        <s v="Laguna Tools"/>
        <s v="Linwood Engineering Associates"/>
        <s v="Modiv"/>
        <s v="Groundswell"/>
        <s v="Peak Real Estate Management LLC"/>
        <s v="Primetime Escrow"/>
        <s v="Project Hope Alliance"/>
        <s v="Imagine Leadership Academy"/>
        <s v="Dependable Home Health Care"/>
        <s v="Free Wheelchair Mission"/>
        <s v="Your Escrow Company"/>
        <s v="Andrew Lawhorn"/>
        <s v="Field Van, Inc"/>
        <s v="ABI Healthcare"/>
        <s v="Advantage Home Care"/>
        <s v="American Institute of Science and Technology"/>
        <s v="Carmel Unified School District"/>
        <s v="Chatom Union School District"/>
        <s v="Circle of Life - First Nations - Soaring Eagles"/>
        <s v="DeHart Plumbing, Heating &amp; Air, Inc."/>
        <s v="Diversified Machining &amp; Fabrication"/>
        <s v="Impact Home Health"/>
        <s v="Life Improvement Homecare, Inc."/>
        <s v="Pearl's Hope"/>
        <s v="PeopleCare Health Services"/>
        <s v="Vital Care Solutions"/>
        <s v="Cristo Rey High School"/>
        <s v="North Shore High School"/>
        <s v="Devoted Guardians"/>
        <s v="Luther Memorial"/>
        <s v="Graceada Partners"/>
        <s v="Nyansa Learning Corporation"/>
        <s v="Albert Einstein Academy of Ohio"/>
        <s v="Strasburg-Franklin Local Schools"/>
        <s v="ECS"/>
        <s v="Explorers Academy of Science and Tech"/>
        <s v="Franklinton High School"/>
        <s v="Scheurer Health"/>
        <s v="Youthbuild Columbus Community"/>
        <s v="Vital Care"/>
        <s v="Thyssenkrupp Automotive Technology"/>
        <s v="St. John 23rd School"/>
        <s v="Caldwell Exempted Village"/>
        <s v="USAC"/>
        <s v="YOUNGSTOWN COMMUNITY SCHOOL"/>
        <s v="City of Clovis"/>
        <s v="Hopebridge Autism Therapy Centers"/>
        <s v="Newman-Crows Landing USD"/>
        <s v="Dayton SMART Elementary"/>
        <s v="Lucia Mar Unified School District"/>
        <s v="Lutheran High School East"/>
        <s v="Imagine Pediatrics"/>
        <s v="St Johns Jesuit High School"/>
        <s v="E-Filliate"/>
        <s v="County of Tuolumne"/>
        <s v="Triad Local School District"/>
        <s v="Tolles Career and Technical Center"/>
        <s v="Madison Plains LSD"/>
        <s v="Constellation Brands"/>
        <s v="Nexus IT"/>
        <s v="Line-Mobility"/>
        <s v="Columbus Preparatory Academy"/>
        <s v="Cerbat Mountain Farm LLC"/>
        <s v="Inland Star Distribution Center - Corporate"/>
        <s v="ATD Home Health Agency, INC"/>
        <s v="Oliveira Wealth"/>
        <s v="Samaritan Home Health"/>
        <s v="Westwood Prep"/>
        <s v="The Ummah Center"/>
        <s v="Energility LLC"/>
      </sharedItems>
    </cacheField>
    <cacheField name="Item name" numFmtId="0">
      <sharedItems containsBlank="1"/>
    </cacheField>
    <cacheField name="Customer" numFmtId="0">
      <sharedItems containsBlank="1"/>
    </cacheField>
    <cacheField name="Product Type" numFmtId="0">
      <sharedItems containsNonDate="0" containsString="0" containsBlank="1"/>
    </cacheField>
    <cacheField name="Txn No" numFmtId="0">
      <sharedItems containsSemiMixedTypes="0" containsString="0" containsNumber="1" containsInteger="1" minValue="613" maxValue="24487"/>
    </cacheField>
    <cacheField name="JNL" numFmtId="0">
      <sharedItems/>
    </cacheField>
    <cacheField name="Debit" numFmtId="0">
      <sharedItems containsString="0" containsBlank="1" containsNumber="1" minValue="0.02" maxValue="66670.09"/>
    </cacheField>
    <cacheField name="Credit" numFmtId="0">
      <sharedItems containsString="0" containsBlank="1" containsNumber="1" minValue="0.05" maxValue="69792.52"/>
    </cacheField>
    <cacheField name="Balance" numFmtId="0">
      <sharedItems containsSemiMixedTypes="0" containsString="0" containsNumber="1" minValue="-69792.52" maxValue="66670.09"/>
    </cacheField>
    <cacheField name="Billing" numFmtId="0">
      <sharedItems containsBlank="1"/>
    </cacheField>
    <cacheField name="Days (Doc dt.)" numFmtId="0" databaseField="0">
      <fieldGroup base="2">
        <rangePr groupBy="days" startDate="2025-08-25T00:00:00" endDate="2025-11-01T00:00:00"/>
        <groupItems count="368">
          <s v="&lt;8/25/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1/2025"/>
        </groupItems>
      </fieldGroup>
    </cacheField>
    <cacheField name="Months (Doc dt.)" numFmtId="0" databaseField="0">
      <fieldGroup base="2">
        <rangePr groupBy="months" startDate="2025-08-25T00:00:00" endDate="2025-11-01T00:00:00"/>
        <groupItems count="14">
          <s v="&lt;8/25/2025"/>
          <s v="Jan"/>
          <s v="Feb"/>
          <s v="Mar"/>
          <s v="Apr"/>
          <s v="May"/>
          <s v="Jun"/>
          <s v="Jul"/>
          <s v="Aug"/>
          <s v="Sep"/>
          <s v="Oct"/>
          <s v="Nov"/>
          <s v="Dec"/>
          <s v="&gt;11/1/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45">
  <r>
    <x v="0"/>
    <d v="2025-10-31T00:00:00"/>
    <x v="0"/>
    <m/>
    <s v="Accrual for Irvine Invoices- Oct REV Sept 2025 INV"/>
    <m/>
    <m/>
    <m/>
    <x v="0"/>
    <m/>
    <x v="0"/>
    <m/>
    <s v="C00002"/>
    <m/>
    <n v="24186"/>
    <s v="ARJ"/>
    <n v="351.5"/>
    <m/>
    <n v="351.5"/>
    <x v="0"/>
  </r>
  <r>
    <x v="0"/>
    <d v="2025-10-31T00:00:00"/>
    <x v="0"/>
    <m/>
    <s v="Accrual for Irvine Invoices- Oct REV Sept 2025 INV"/>
    <m/>
    <m/>
    <m/>
    <x v="0"/>
    <m/>
    <x v="1"/>
    <m/>
    <s v="C00302"/>
    <m/>
    <n v="24186"/>
    <s v="ARJ"/>
    <n v="368.58"/>
    <m/>
    <n v="368.58"/>
    <x v="0"/>
  </r>
  <r>
    <x v="0"/>
    <d v="2025-10-31T00:00:00"/>
    <x v="0"/>
    <m/>
    <s v="Accrual for Irvine Invoices- Oct REV Sept 2025 INV"/>
    <m/>
    <m/>
    <m/>
    <x v="0"/>
    <m/>
    <x v="2"/>
    <m/>
    <s v="C-10008"/>
    <m/>
    <n v="24186"/>
    <s v="ARJ"/>
    <n v="449.4"/>
    <m/>
    <n v="449.4"/>
    <x v="0"/>
  </r>
  <r>
    <x v="0"/>
    <d v="2025-10-31T00:00:00"/>
    <x v="0"/>
    <m/>
    <s v="Accrual for Irvine Invoices- Oct REV Sept 2025 INV"/>
    <m/>
    <m/>
    <m/>
    <x v="0"/>
    <m/>
    <x v="3"/>
    <m/>
    <s v="C00165"/>
    <m/>
    <n v="24186"/>
    <s v="ARJ"/>
    <n v="614.25"/>
    <m/>
    <n v="614.25"/>
    <x v="0"/>
  </r>
  <r>
    <x v="0"/>
    <d v="2025-10-31T00:00:00"/>
    <x v="0"/>
    <m/>
    <s v="Accrual for Irvine Invoices- Oct REV Sept 2025 INV"/>
    <m/>
    <m/>
    <m/>
    <x v="0"/>
    <m/>
    <x v="4"/>
    <m/>
    <s v="C00215"/>
    <m/>
    <n v="24186"/>
    <s v="ARJ"/>
    <n v="653.38"/>
    <m/>
    <n v="653.38"/>
    <x v="0"/>
  </r>
  <r>
    <x v="0"/>
    <d v="2025-10-31T00:00:00"/>
    <x v="0"/>
    <m/>
    <s v="Accrual for Irvine Invoices- Oct REV Sept 2025 INV"/>
    <m/>
    <m/>
    <m/>
    <x v="0"/>
    <m/>
    <x v="5"/>
    <m/>
    <s v="C00224"/>
    <m/>
    <n v="24186"/>
    <s v="ARJ"/>
    <n v="843.6"/>
    <m/>
    <n v="843.6"/>
    <x v="0"/>
  </r>
  <r>
    <x v="0"/>
    <d v="2025-10-31T00:00:00"/>
    <x v="0"/>
    <m/>
    <s v="Accrual for Irvine Invoices- Oct REV Sept 2025 INV"/>
    <m/>
    <m/>
    <m/>
    <x v="0"/>
    <m/>
    <x v="6"/>
    <m/>
    <s v="C00060"/>
    <m/>
    <n v="24186"/>
    <s v="ARJ"/>
    <n v="1125.3"/>
    <m/>
    <n v="1125.3"/>
    <x v="0"/>
  </r>
  <r>
    <x v="0"/>
    <d v="2025-10-31T00:00:00"/>
    <x v="0"/>
    <m/>
    <s v="Accrual for Irvine Invoices- Oct REV Sept 2025 INV"/>
    <m/>
    <m/>
    <m/>
    <x v="0"/>
    <m/>
    <x v="7"/>
    <m/>
    <s v="C00178"/>
    <m/>
    <n v="24186"/>
    <s v="ARJ"/>
    <n v="1378.95"/>
    <m/>
    <n v="1378.95"/>
    <x v="0"/>
  </r>
  <r>
    <x v="0"/>
    <d v="2025-10-31T00:00:00"/>
    <x v="0"/>
    <m/>
    <s v="Accrual for Irvine Invoices- Oct REV Sept 2025 INV"/>
    <m/>
    <m/>
    <m/>
    <x v="0"/>
    <m/>
    <x v="8"/>
    <m/>
    <s v="C00216"/>
    <m/>
    <n v="24186"/>
    <s v="ARJ"/>
    <n v="1492.52"/>
    <m/>
    <n v="1492.52"/>
    <x v="0"/>
  </r>
  <r>
    <x v="0"/>
    <d v="2025-10-31T00:00:00"/>
    <x v="0"/>
    <m/>
    <s v="Accrual for Irvine Invoices- Oct REV Sept 2025 INV"/>
    <m/>
    <m/>
    <m/>
    <x v="0"/>
    <m/>
    <x v="9"/>
    <m/>
    <s v="C00020"/>
    <m/>
    <n v="24186"/>
    <s v="ARJ"/>
    <n v="2595.6"/>
    <m/>
    <n v="2595.6"/>
    <x v="0"/>
  </r>
  <r>
    <x v="0"/>
    <d v="2025-10-31T00:00:00"/>
    <x v="0"/>
    <m/>
    <s v="Accrual for Irvine Invoices- Oct REV Sept 2025 INV"/>
    <m/>
    <m/>
    <m/>
    <x v="0"/>
    <m/>
    <x v="10"/>
    <m/>
    <s v="C00204"/>
    <m/>
    <n v="24186"/>
    <s v="ARJ"/>
    <n v="2648"/>
    <m/>
    <n v="2648"/>
    <x v="0"/>
  </r>
  <r>
    <x v="0"/>
    <d v="2025-10-31T00:00:00"/>
    <x v="0"/>
    <m/>
    <s v="Accrual for Irvine Invoices- Oct REV Sept 2025 INV"/>
    <m/>
    <m/>
    <m/>
    <x v="0"/>
    <m/>
    <x v="11"/>
    <m/>
    <s v="C00116"/>
    <m/>
    <n v="24186"/>
    <s v="ARJ"/>
    <n v="2666.1"/>
    <m/>
    <n v="2666.1"/>
    <x v="0"/>
  </r>
  <r>
    <x v="0"/>
    <d v="2025-10-31T00:00:00"/>
    <x v="0"/>
    <m/>
    <s v="Accrual for Irvine Invoices- Oct REV Sept 2025 INV"/>
    <m/>
    <m/>
    <m/>
    <x v="0"/>
    <m/>
    <x v="12"/>
    <m/>
    <s v="C00170"/>
    <m/>
    <n v="24186"/>
    <s v="ARJ"/>
    <n v="7951.5"/>
    <m/>
    <n v="7951.5"/>
    <x v="0"/>
  </r>
  <r>
    <x v="0"/>
    <d v="2025-10-31T00:00:00"/>
    <x v="0"/>
    <m/>
    <s v="Accrual for Irvine Invoices- Oct REV Sept 2025 INV"/>
    <m/>
    <m/>
    <m/>
    <x v="0"/>
    <m/>
    <x v="13"/>
    <m/>
    <s v="C00139"/>
    <m/>
    <n v="24186"/>
    <s v="ARJ"/>
    <n v="11153.75"/>
    <m/>
    <n v="11153.75"/>
    <x v="0"/>
  </r>
  <r>
    <x v="1"/>
    <d v="2025-10-31T00:00:00"/>
    <x v="0"/>
    <m/>
    <s v="Accrual for Irvine Invoices- Oct REV Sept 2025 INV"/>
    <m/>
    <m/>
    <m/>
    <x v="0"/>
    <m/>
    <x v="11"/>
    <m/>
    <s v="C00116"/>
    <m/>
    <n v="24186"/>
    <s v="ARJ"/>
    <n v="189"/>
    <m/>
    <n v="189"/>
    <x v="0"/>
  </r>
  <r>
    <x v="2"/>
    <d v="2025-10-31T00:00:00"/>
    <x v="0"/>
    <m/>
    <s v="Accrual for Irvine Invoices- Oct REV Sept 2025 INV"/>
    <m/>
    <m/>
    <m/>
    <x v="0"/>
    <m/>
    <x v="14"/>
    <m/>
    <s v="C00197"/>
    <m/>
    <n v="24186"/>
    <s v="ARJ"/>
    <n v="15.44"/>
    <m/>
    <n v="15.44"/>
    <x v="0"/>
  </r>
  <r>
    <x v="2"/>
    <d v="2025-10-31T00:00:00"/>
    <x v="0"/>
    <m/>
    <s v="Accrual for Irvine Invoices- Oct REV Sept 2025 INV"/>
    <m/>
    <m/>
    <m/>
    <x v="0"/>
    <m/>
    <x v="11"/>
    <m/>
    <s v="C00116"/>
    <m/>
    <n v="24186"/>
    <s v="ARJ"/>
    <n v="246.75"/>
    <m/>
    <n v="246.75"/>
    <x v="0"/>
  </r>
  <r>
    <x v="2"/>
    <d v="2025-10-31T00:00:00"/>
    <x v="0"/>
    <m/>
    <s v="Accrual for Irvine Invoices- Oct REV Sept 2025 INV"/>
    <m/>
    <m/>
    <m/>
    <x v="0"/>
    <m/>
    <x v="6"/>
    <m/>
    <s v="C00060"/>
    <m/>
    <n v="24186"/>
    <s v="ARJ"/>
    <n v="250"/>
    <m/>
    <n v="250"/>
    <x v="0"/>
  </r>
  <r>
    <x v="2"/>
    <d v="2025-10-31T00:00:00"/>
    <x v="0"/>
    <m/>
    <s v="Accrual for Irvine Invoices- Oct REV Sept 2025 INV"/>
    <m/>
    <m/>
    <m/>
    <x v="0"/>
    <m/>
    <x v="1"/>
    <m/>
    <s v="C00302"/>
    <m/>
    <n v="24186"/>
    <s v="ARJ"/>
    <n v="250"/>
    <m/>
    <n v="250"/>
    <x v="0"/>
  </r>
  <r>
    <x v="2"/>
    <d v="2025-10-31T00:00:00"/>
    <x v="0"/>
    <m/>
    <s v="Accrual for Irvine Invoices- Oct REV Sept 2025 INV"/>
    <m/>
    <m/>
    <m/>
    <x v="0"/>
    <m/>
    <x v="3"/>
    <m/>
    <s v="C00165"/>
    <m/>
    <n v="24186"/>
    <s v="ARJ"/>
    <n v="262.5"/>
    <m/>
    <n v="262.5"/>
    <x v="0"/>
  </r>
  <r>
    <x v="2"/>
    <d v="2025-10-31T00:00:00"/>
    <x v="0"/>
    <m/>
    <s v="Accrual for Irvine Invoices- Oct REV Sept 2025 INV"/>
    <m/>
    <m/>
    <m/>
    <x v="0"/>
    <m/>
    <x v="8"/>
    <m/>
    <s v="C00216"/>
    <m/>
    <n v="24186"/>
    <s v="ARJ"/>
    <n v="275"/>
    <m/>
    <n v="275"/>
    <x v="0"/>
  </r>
  <r>
    <x v="2"/>
    <d v="2025-10-31T00:00:00"/>
    <x v="0"/>
    <m/>
    <s v="Accrual for Irvine Invoices- Oct REV Sept 2025 INV"/>
    <m/>
    <m/>
    <m/>
    <x v="0"/>
    <m/>
    <x v="0"/>
    <m/>
    <s v="C00002"/>
    <m/>
    <n v="24186"/>
    <s v="ARJ"/>
    <n v="290.88"/>
    <m/>
    <n v="290.88"/>
    <x v="0"/>
  </r>
  <r>
    <x v="2"/>
    <d v="2025-10-31T00:00:00"/>
    <x v="0"/>
    <m/>
    <s v="Accrual for Irvine Invoices- Oct REV Sept 2025 INV"/>
    <m/>
    <m/>
    <m/>
    <x v="0"/>
    <m/>
    <x v="4"/>
    <m/>
    <s v="C00215"/>
    <m/>
    <n v="24186"/>
    <s v="ARJ"/>
    <n v="297.24"/>
    <m/>
    <n v="297.24"/>
    <x v="0"/>
  </r>
  <r>
    <x v="2"/>
    <d v="2025-10-31T00:00:00"/>
    <x v="0"/>
    <m/>
    <s v="Accrual for Irvine Invoices- Oct REV Sept 2025 INV"/>
    <m/>
    <m/>
    <m/>
    <x v="0"/>
    <m/>
    <x v="12"/>
    <m/>
    <s v="C00170"/>
    <m/>
    <n v="24186"/>
    <s v="ARJ"/>
    <n v="467.13"/>
    <m/>
    <n v="467.13"/>
    <x v="0"/>
  </r>
  <r>
    <x v="2"/>
    <d v="2025-10-31T00:00:00"/>
    <x v="0"/>
    <m/>
    <s v="Accrual for Irvine Invoices- Oct REV Sept 2025 INV"/>
    <m/>
    <m/>
    <m/>
    <x v="0"/>
    <m/>
    <x v="9"/>
    <m/>
    <s v="C00020"/>
    <m/>
    <n v="24186"/>
    <s v="ARJ"/>
    <n v="477.12"/>
    <m/>
    <n v="477.12"/>
    <x v="0"/>
  </r>
  <r>
    <x v="2"/>
    <d v="2025-10-31T00:00:00"/>
    <x v="0"/>
    <m/>
    <s v="Accrual for Irvine Invoices- Oct REV Sept 2025 INV"/>
    <m/>
    <m/>
    <m/>
    <x v="0"/>
    <m/>
    <x v="13"/>
    <m/>
    <s v="C00139"/>
    <m/>
    <n v="24186"/>
    <s v="ARJ"/>
    <n v="2875"/>
    <m/>
    <n v="2875"/>
    <x v="0"/>
  </r>
  <r>
    <x v="3"/>
    <d v="2025-10-31T00:00:00"/>
    <x v="0"/>
    <m/>
    <s v="Accrual for Irvine Invoices- Oct REV Sept 2025 INV"/>
    <m/>
    <m/>
    <m/>
    <x v="0"/>
    <m/>
    <x v="5"/>
    <m/>
    <s v="C00224"/>
    <m/>
    <n v="24186"/>
    <s v="ARJ"/>
    <n v="45"/>
    <m/>
    <n v="45"/>
    <x v="0"/>
  </r>
  <r>
    <x v="3"/>
    <d v="2025-10-31T00:00:00"/>
    <x v="0"/>
    <m/>
    <s v="Accrual for Irvine Invoices- Oct REV Sept 2025 INV"/>
    <m/>
    <m/>
    <m/>
    <x v="0"/>
    <m/>
    <x v="3"/>
    <m/>
    <s v="C00165"/>
    <m/>
    <n v="24186"/>
    <s v="ARJ"/>
    <n v="113.5"/>
    <m/>
    <n v="113.5"/>
    <x v="0"/>
  </r>
  <r>
    <x v="3"/>
    <d v="2025-10-31T00:00:00"/>
    <x v="0"/>
    <m/>
    <s v="Accrual for Irvine Invoices- Oct REV Sept 2025 INV"/>
    <m/>
    <m/>
    <m/>
    <x v="0"/>
    <m/>
    <x v="8"/>
    <m/>
    <s v="C00216"/>
    <m/>
    <n v="24186"/>
    <s v="ARJ"/>
    <n v="156"/>
    <m/>
    <n v="156"/>
    <x v="0"/>
  </r>
  <r>
    <x v="3"/>
    <d v="2025-10-31T00:00:00"/>
    <x v="0"/>
    <m/>
    <s v="Accrual for Irvine Invoices- Oct REV Sept 2025 INV"/>
    <m/>
    <m/>
    <m/>
    <x v="0"/>
    <m/>
    <x v="10"/>
    <m/>
    <s v="C00204"/>
    <m/>
    <n v="24186"/>
    <s v="ARJ"/>
    <n v="180"/>
    <m/>
    <n v="180"/>
    <x v="0"/>
  </r>
  <r>
    <x v="3"/>
    <d v="2025-10-31T00:00:00"/>
    <x v="0"/>
    <m/>
    <s v="Accrual for Irvine Invoices- Oct REV Sept 2025 INV"/>
    <m/>
    <m/>
    <m/>
    <x v="0"/>
    <m/>
    <x v="2"/>
    <m/>
    <s v="C-10008"/>
    <m/>
    <n v="24186"/>
    <s v="ARJ"/>
    <n v="191.94"/>
    <m/>
    <n v="191.94"/>
    <x v="0"/>
  </r>
  <r>
    <x v="3"/>
    <d v="2025-10-31T00:00:00"/>
    <x v="0"/>
    <m/>
    <s v="Accrual for Irvine Invoices- Oct REV Sept 2025 INV"/>
    <m/>
    <m/>
    <m/>
    <x v="0"/>
    <m/>
    <x v="11"/>
    <m/>
    <s v="C00116"/>
    <m/>
    <n v="24186"/>
    <s v="ARJ"/>
    <n v="230"/>
    <m/>
    <n v="230"/>
    <x v="0"/>
  </r>
  <r>
    <x v="3"/>
    <d v="2025-10-31T00:00:00"/>
    <x v="0"/>
    <m/>
    <s v="Accrual for Irvine Invoices- Oct REV Sept 2025 INV"/>
    <m/>
    <m/>
    <m/>
    <x v="0"/>
    <m/>
    <x v="14"/>
    <m/>
    <s v="C00197"/>
    <m/>
    <n v="24186"/>
    <s v="ARJ"/>
    <n v="293.8"/>
    <m/>
    <n v="293.8"/>
    <x v="0"/>
  </r>
  <r>
    <x v="3"/>
    <d v="2025-10-31T00:00:00"/>
    <x v="0"/>
    <m/>
    <s v="Accrual for Irvine Invoices- Oct REV Sept 2025 INV"/>
    <m/>
    <m/>
    <m/>
    <x v="0"/>
    <m/>
    <x v="12"/>
    <m/>
    <s v="C00170"/>
    <m/>
    <n v="24186"/>
    <s v="ARJ"/>
    <n v="296"/>
    <m/>
    <n v="296"/>
    <x v="0"/>
  </r>
  <r>
    <x v="3"/>
    <d v="2025-10-31T00:00:00"/>
    <x v="0"/>
    <m/>
    <s v="Accrual for Irvine Invoices- Oct REV Sept 2025 INV"/>
    <m/>
    <m/>
    <m/>
    <x v="0"/>
    <m/>
    <x v="4"/>
    <m/>
    <s v="C00215"/>
    <m/>
    <n v="24186"/>
    <s v="ARJ"/>
    <n v="326.44"/>
    <m/>
    <n v="326.44"/>
    <x v="0"/>
  </r>
  <r>
    <x v="3"/>
    <d v="2025-10-31T00:00:00"/>
    <x v="0"/>
    <m/>
    <s v="Accrual for Irvine Invoices- Oct REV Sept 2025 INV"/>
    <m/>
    <m/>
    <m/>
    <x v="0"/>
    <m/>
    <x v="0"/>
    <m/>
    <s v="C00002"/>
    <m/>
    <n v="24186"/>
    <s v="ARJ"/>
    <n v="521.55999999999995"/>
    <m/>
    <n v="521.55999999999995"/>
    <x v="0"/>
  </r>
  <r>
    <x v="3"/>
    <d v="2025-10-31T00:00:00"/>
    <x v="0"/>
    <m/>
    <s v="Accrual for Irvine Invoices- Oct REV Sept 2025 INV"/>
    <m/>
    <m/>
    <m/>
    <x v="0"/>
    <m/>
    <x v="13"/>
    <m/>
    <s v="C00139"/>
    <m/>
    <n v="24186"/>
    <s v="ARJ"/>
    <n v="592.64"/>
    <m/>
    <n v="592.64"/>
    <x v="0"/>
  </r>
  <r>
    <x v="3"/>
    <d v="2025-10-31T00:00:00"/>
    <x v="0"/>
    <m/>
    <s v="Accrual for Irvine Invoices- Oct REV Sept 2025 INV"/>
    <m/>
    <m/>
    <m/>
    <x v="0"/>
    <m/>
    <x v="9"/>
    <m/>
    <s v="C00020"/>
    <m/>
    <n v="24186"/>
    <s v="ARJ"/>
    <n v="1797.5"/>
    <m/>
    <n v="1797.5"/>
    <x v="0"/>
  </r>
  <r>
    <x v="4"/>
    <d v="2025-10-31T00:00:00"/>
    <x v="0"/>
    <m/>
    <s v="Accrual for Irvine Invoices- Oct REV Sept 2025 INV"/>
    <m/>
    <m/>
    <m/>
    <x v="0"/>
    <m/>
    <x v="2"/>
    <m/>
    <s v="C-10008"/>
    <m/>
    <n v="24186"/>
    <s v="ARJ"/>
    <n v="21.63"/>
    <m/>
    <n v="21.63"/>
    <x v="0"/>
  </r>
  <r>
    <x v="4"/>
    <d v="2025-10-31T00:00:00"/>
    <x v="0"/>
    <m/>
    <s v="Accrual for Irvine Invoices- Oct REV Sept 2025 INV"/>
    <m/>
    <m/>
    <m/>
    <x v="0"/>
    <m/>
    <x v="12"/>
    <m/>
    <s v="C00170"/>
    <m/>
    <n v="24186"/>
    <s v="ARJ"/>
    <n v="45"/>
    <m/>
    <n v="45"/>
    <x v="0"/>
  </r>
  <r>
    <x v="4"/>
    <d v="2025-10-31T00:00:00"/>
    <x v="0"/>
    <m/>
    <s v="Accrual for Irvine Invoices- Oct REV Sept 2025 INV"/>
    <m/>
    <m/>
    <m/>
    <x v="0"/>
    <m/>
    <x v="6"/>
    <m/>
    <s v="C00060"/>
    <m/>
    <n v="24186"/>
    <s v="ARJ"/>
    <n v="128.75"/>
    <m/>
    <n v="128.75"/>
    <x v="0"/>
  </r>
  <r>
    <x v="4"/>
    <d v="2025-10-31T00:00:00"/>
    <x v="0"/>
    <m/>
    <s v="Accrual for Irvine Invoices- Oct REV Sept 2025 INV"/>
    <m/>
    <m/>
    <m/>
    <x v="0"/>
    <m/>
    <x v="11"/>
    <m/>
    <s v="C00116"/>
    <m/>
    <n v="24186"/>
    <s v="ARJ"/>
    <n v="200"/>
    <m/>
    <n v="200"/>
    <x v="0"/>
  </r>
  <r>
    <x v="4"/>
    <d v="2025-10-31T00:00:00"/>
    <x v="0"/>
    <m/>
    <s v="Accrual for Irvine Invoices- Oct REV Sept 2025 INV"/>
    <m/>
    <m/>
    <m/>
    <x v="0"/>
    <m/>
    <x v="3"/>
    <m/>
    <s v="C00165"/>
    <m/>
    <n v="24186"/>
    <s v="ARJ"/>
    <n v="360.5"/>
    <m/>
    <n v="360.5"/>
    <x v="0"/>
  </r>
  <r>
    <x v="4"/>
    <d v="2025-10-31T00:00:00"/>
    <x v="0"/>
    <m/>
    <s v="Accrual for Irvine Invoices- Oct REV Sept 2025 INV"/>
    <m/>
    <m/>
    <m/>
    <x v="0"/>
    <m/>
    <x v="4"/>
    <m/>
    <s v="C00215"/>
    <m/>
    <n v="24186"/>
    <s v="ARJ"/>
    <n v="450.8"/>
    <m/>
    <n v="450.8"/>
    <x v="0"/>
  </r>
  <r>
    <x v="4"/>
    <d v="2025-10-31T00:00:00"/>
    <x v="0"/>
    <m/>
    <s v="Accrual for Irvine Invoices- Oct REV Sept 2025 INV"/>
    <m/>
    <m/>
    <m/>
    <x v="0"/>
    <m/>
    <x v="0"/>
    <m/>
    <s v="C00002"/>
    <m/>
    <n v="24186"/>
    <s v="ARJ"/>
    <n v="458.54"/>
    <m/>
    <n v="458.54"/>
    <x v="0"/>
  </r>
  <r>
    <x v="4"/>
    <d v="2025-10-31T00:00:00"/>
    <x v="0"/>
    <m/>
    <s v="Accrual for Irvine Invoices- Oct REV Sept 2025 INV"/>
    <m/>
    <m/>
    <m/>
    <x v="0"/>
    <m/>
    <x v="1"/>
    <m/>
    <s v="C00302"/>
    <m/>
    <n v="24186"/>
    <s v="ARJ"/>
    <n v="1746.16"/>
    <m/>
    <n v="1746.16"/>
    <x v="0"/>
  </r>
  <r>
    <x v="4"/>
    <d v="2025-10-31T00:00:00"/>
    <x v="0"/>
    <m/>
    <s v="Accrual for Irvine Invoices- Oct REV Sept 2025 INV"/>
    <m/>
    <m/>
    <m/>
    <x v="0"/>
    <m/>
    <x v="13"/>
    <m/>
    <s v="C00139"/>
    <m/>
    <n v="24186"/>
    <s v="ARJ"/>
    <n v="1966.5"/>
    <m/>
    <n v="1966.5"/>
    <x v="0"/>
  </r>
  <r>
    <x v="5"/>
    <d v="2025-10-31T00:00:00"/>
    <x v="0"/>
    <m/>
    <s v="Accrual for Irvine Invoices- Oct REV Sept 2025 INV"/>
    <m/>
    <m/>
    <m/>
    <x v="0"/>
    <m/>
    <x v="1"/>
    <m/>
    <s v="C00302"/>
    <m/>
    <n v="24186"/>
    <s v="ARJ"/>
    <n v="132"/>
    <m/>
    <n v="132"/>
    <x v="0"/>
  </r>
  <r>
    <x v="5"/>
    <d v="2025-10-31T00:00:00"/>
    <x v="0"/>
    <m/>
    <s v="Accrual for Irvine Invoices- Oct REV Sept 2025 INV"/>
    <m/>
    <m/>
    <m/>
    <x v="0"/>
    <m/>
    <x v="10"/>
    <m/>
    <s v="C00204"/>
    <m/>
    <n v="24186"/>
    <s v="ARJ"/>
    <n v="209"/>
    <m/>
    <n v="209"/>
    <x v="0"/>
  </r>
  <r>
    <x v="5"/>
    <d v="2025-10-31T00:00:00"/>
    <x v="0"/>
    <m/>
    <s v="Accrual for Irvine Invoices- Oct REV Sept 2025 INV"/>
    <m/>
    <m/>
    <m/>
    <x v="0"/>
    <m/>
    <x v="8"/>
    <m/>
    <s v="C00216"/>
    <m/>
    <n v="24186"/>
    <s v="ARJ"/>
    <n v="245.5"/>
    <m/>
    <n v="245.5"/>
    <x v="0"/>
  </r>
  <r>
    <x v="5"/>
    <d v="2025-10-31T00:00:00"/>
    <x v="0"/>
    <m/>
    <s v="Accrual for Irvine Invoices- Oct REV Sept 2025 INV"/>
    <m/>
    <m/>
    <m/>
    <x v="0"/>
    <m/>
    <x v="5"/>
    <m/>
    <s v="C00224"/>
    <m/>
    <n v="24186"/>
    <s v="ARJ"/>
    <n v="415.2"/>
    <m/>
    <n v="415.2"/>
    <x v="0"/>
  </r>
  <r>
    <x v="5"/>
    <d v="2025-10-31T00:00:00"/>
    <x v="0"/>
    <m/>
    <s v="Accrual for Irvine Invoices- Oct REV Sept 2025 INV"/>
    <m/>
    <m/>
    <m/>
    <x v="0"/>
    <m/>
    <x v="11"/>
    <m/>
    <s v="C00116"/>
    <m/>
    <n v="24186"/>
    <s v="ARJ"/>
    <n v="2389.56"/>
    <m/>
    <n v="2389.56"/>
    <x v="0"/>
  </r>
  <r>
    <x v="5"/>
    <d v="2025-10-31T00:00:00"/>
    <x v="0"/>
    <m/>
    <s v="Accrual for Irvine Invoices- Oct REV Sept 2025 INV"/>
    <m/>
    <m/>
    <m/>
    <x v="0"/>
    <m/>
    <x v="12"/>
    <m/>
    <s v="C00170"/>
    <m/>
    <n v="24186"/>
    <s v="ARJ"/>
    <n v="3432"/>
    <m/>
    <n v="3432"/>
    <x v="0"/>
  </r>
  <r>
    <x v="5"/>
    <d v="2025-10-31T00:00:00"/>
    <x v="0"/>
    <m/>
    <s v="Accrual for Irvine Invoices- Oct REV Sept 2025 INV"/>
    <m/>
    <m/>
    <m/>
    <x v="0"/>
    <m/>
    <x v="13"/>
    <m/>
    <s v="C00139"/>
    <m/>
    <n v="24186"/>
    <s v="ARJ"/>
    <n v="4957"/>
    <m/>
    <n v="4957"/>
    <x v="0"/>
  </r>
  <r>
    <x v="6"/>
    <d v="2025-10-31T00:00:00"/>
    <x v="0"/>
    <m/>
    <s v="Accrual for Irvine Invoices- Oct REV Sept 2025 INV"/>
    <m/>
    <m/>
    <m/>
    <x v="0"/>
    <m/>
    <x v="2"/>
    <m/>
    <s v="C-10008"/>
    <m/>
    <n v="24186"/>
    <s v="ARJ"/>
    <n v="35"/>
    <m/>
    <n v="35"/>
    <x v="0"/>
  </r>
  <r>
    <x v="6"/>
    <d v="2025-10-31T00:00:00"/>
    <x v="0"/>
    <m/>
    <s v="Accrual for Irvine Invoices- Oct REV Sept 2025 INV"/>
    <m/>
    <m/>
    <m/>
    <x v="0"/>
    <m/>
    <x v="0"/>
    <m/>
    <s v="C00002"/>
    <m/>
    <n v="24186"/>
    <s v="ARJ"/>
    <n v="42"/>
    <m/>
    <n v="42"/>
    <x v="0"/>
  </r>
  <r>
    <x v="6"/>
    <d v="2025-10-31T00:00:00"/>
    <x v="0"/>
    <m/>
    <s v="Accrual for Irvine Invoices- Oct REV Sept 2025 INV"/>
    <m/>
    <m/>
    <m/>
    <x v="0"/>
    <m/>
    <x v="6"/>
    <m/>
    <s v="C00060"/>
    <m/>
    <n v="24186"/>
    <s v="ARJ"/>
    <n v="49"/>
    <m/>
    <n v="49"/>
    <x v="0"/>
  </r>
  <r>
    <x v="6"/>
    <d v="2025-10-31T00:00:00"/>
    <x v="0"/>
    <m/>
    <s v="Accrual for Irvine Invoices- Oct REV Sept 2025 INV"/>
    <m/>
    <m/>
    <m/>
    <x v="0"/>
    <m/>
    <x v="1"/>
    <m/>
    <s v="C00302"/>
    <m/>
    <n v="24186"/>
    <s v="ARJ"/>
    <n v="70"/>
    <m/>
    <n v="70"/>
    <x v="0"/>
  </r>
  <r>
    <x v="6"/>
    <d v="2025-10-31T00:00:00"/>
    <x v="0"/>
    <m/>
    <s v="Accrual for Irvine Invoices- Oct REV Sept 2025 INV"/>
    <m/>
    <m/>
    <m/>
    <x v="0"/>
    <m/>
    <x v="7"/>
    <m/>
    <s v="C00178"/>
    <m/>
    <n v="24186"/>
    <s v="ARJ"/>
    <n v="77"/>
    <m/>
    <n v="77"/>
    <x v="0"/>
  </r>
  <r>
    <x v="6"/>
    <d v="2025-10-31T00:00:00"/>
    <x v="0"/>
    <m/>
    <s v="Accrual for Irvine Invoices- Oct REV Sept 2025 INV"/>
    <m/>
    <m/>
    <m/>
    <x v="0"/>
    <m/>
    <x v="4"/>
    <m/>
    <s v="C00215"/>
    <m/>
    <n v="24186"/>
    <s v="ARJ"/>
    <n v="84"/>
    <m/>
    <n v="84"/>
    <x v="0"/>
  </r>
  <r>
    <x v="6"/>
    <d v="2025-10-31T00:00:00"/>
    <x v="0"/>
    <m/>
    <s v="Accrual for Irvine Invoices- Oct REV Sept 2025 INV"/>
    <m/>
    <m/>
    <m/>
    <x v="0"/>
    <m/>
    <x v="3"/>
    <m/>
    <s v="C00165"/>
    <m/>
    <n v="24186"/>
    <s v="ARJ"/>
    <n v="107.1"/>
    <m/>
    <n v="107.1"/>
    <x v="0"/>
  </r>
  <r>
    <x v="6"/>
    <d v="2025-10-31T00:00:00"/>
    <x v="0"/>
    <m/>
    <s v="Accrual for Irvine Invoices- Oct REV Sept 2025 INV"/>
    <m/>
    <m/>
    <m/>
    <x v="0"/>
    <m/>
    <x v="5"/>
    <m/>
    <s v="C00224"/>
    <m/>
    <n v="24186"/>
    <s v="ARJ"/>
    <n v="153.25"/>
    <m/>
    <n v="153.25"/>
    <x v="0"/>
  </r>
  <r>
    <x v="6"/>
    <d v="2025-10-31T00:00:00"/>
    <x v="0"/>
    <m/>
    <s v="Accrual for Irvine Invoices- Oct REV Sept 2025 INV"/>
    <m/>
    <m/>
    <m/>
    <x v="0"/>
    <m/>
    <x v="10"/>
    <m/>
    <s v="C00204"/>
    <m/>
    <n v="24186"/>
    <s v="ARJ"/>
    <n v="409.5"/>
    <m/>
    <n v="409.5"/>
    <x v="0"/>
  </r>
  <r>
    <x v="6"/>
    <d v="2025-10-31T00:00:00"/>
    <x v="0"/>
    <m/>
    <s v="Accrual for Irvine Invoices- Oct REV Sept 2025 INV"/>
    <m/>
    <m/>
    <m/>
    <x v="0"/>
    <m/>
    <x v="11"/>
    <m/>
    <s v="C00116"/>
    <m/>
    <n v="24186"/>
    <s v="ARJ"/>
    <n v="569.4"/>
    <m/>
    <n v="569.4"/>
    <x v="0"/>
  </r>
  <r>
    <x v="6"/>
    <d v="2025-10-31T00:00:00"/>
    <x v="0"/>
    <m/>
    <s v="Accrual for Irvine Invoices- Oct REV Sept 2025 INV"/>
    <m/>
    <m/>
    <m/>
    <x v="0"/>
    <m/>
    <x v="8"/>
    <m/>
    <s v="C00216"/>
    <m/>
    <n v="24186"/>
    <s v="ARJ"/>
    <n v="619"/>
    <m/>
    <n v="619"/>
    <x v="0"/>
  </r>
  <r>
    <x v="6"/>
    <d v="2025-10-31T00:00:00"/>
    <x v="0"/>
    <m/>
    <s v="Accrual for Irvine Invoices- Oct REV Sept 2025 INV"/>
    <m/>
    <m/>
    <m/>
    <x v="0"/>
    <m/>
    <x v="12"/>
    <m/>
    <s v="C00170"/>
    <m/>
    <n v="24186"/>
    <s v="ARJ"/>
    <n v="750"/>
    <m/>
    <n v="750"/>
    <x v="0"/>
  </r>
  <r>
    <x v="6"/>
    <d v="2025-10-31T00:00:00"/>
    <x v="0"/>
    <m/>
    <s v="Accrual for Irvine Invoices- Oct REV Sept 2025 INV"/>
    <m/>
    <m/>
    <m/>
    <x v="0"/>
    <m/>
    <x v="13"/>
    <m/>
    <s v="C00139"/>
    <m/>
    <n v="24186"/>
    <s v="ARJ"/>
    <n v="1037"/>
    <m/>
    <n v="1037"/>
    <x v="0"/>
  </r>
  <r>
    <x v="0"/>
    <d v="2025-09-30T00:00:00"/>
    <x v="1"/>
    <m/>
    <s v="Accrual for Irvine Invoices- Sept REV Aug 2025 INV"/>
    <m/>
    <m/>
    <m/>
    <x v="0"/>
    <m/>
    <x v="0"/>
    <m/>
    <s v="C00002"/>
    <m/>
    <n v="24080"/>
    <s v="ARJ"/>
    <n v="351.5"/>
    <m/>
    <n v="351.5"/>
    <x v="0"/>
  </r>
  <r>
    <x v="0"/>
    <d v="2025-09-30T00:00:00"/>
    <x v="1"/>
    <m/>
    <s v="Accrual for Irvine Invoices- Sept REV Aug 2025 INV"/>
    <m/>
    <m/>
    <m/>
    <x v="0"/>
    <m/>
    <x v="1"/>
    <m/>
    <s v="C00302"/>
    <m/>
    <n v="24080"/>
    <s v="ARJ"/>
    <n v="368.58"/>
    <m/>
    <n v="368.58"/>
    <x v="0"/>
  </r>
  <r>
    <x v="0"/>
    <d v="2025-09-30T00:00:00"/>
    <x v="1"/>
    <m/>
    <s v="Accrual for Irvine Invoices- Sept REV Aug 2025 INV"/>
    <m/>
    <m/>
    <m/>
    <x v="0"/>
    <m/>
    <x v="2"/>
    <m/>
    <s v="C-10008"/>
    <m/>
    <n v="24080"/>
    <s v="ARJ"/>
    <n v="449.4"/>
    <m/>
    <n v="449.4"/>
    <x v="0"/>
  </r>
  <r>
    <x v="0"/>
    <d v="2025-09-30T00:00:00"/>
    <x v="1"/>
    <m/>
    <s v="Accrual for Irvine Invoices- Sept REV Aug 2025 INV"/>
    <m/>
    <m/>
    <m/>
    <x v="0"/>
    <m/>
    <x v="3"/>
    <m/>
    <s v="C00165"/>
    <m/>
    <n v="24080"/>
    <s v="ARJ"/>
    <n v="614.25"/>
    <m/>
    <n v="614.25"/>
    <x v="0"/>
  </r>
  <r>
    <x v="0"/>
    <d v="2025-09-30T00:00:00"/>
    <x v="1"/>
    <m/>
    <s v="Accrual for Irvine Invoices- Sept REV Aug 2025 INV"/>
    <m/>
    <m/>
    <m/>
    <x v="0"/>
    <m/>
    <x v="4"/>
    <m/>
    <s v="C00215"/>
    <m/>
    <n v="24080"/>
    <s v="ARJ"/>
    <n v="653.38"/>
    <m/>
    <n v="653.38"/>
    <x v="0"/>
  </r>
  <r>
    <x v="0"/>
    <d v="2025-09-30T00:00:00"/>
    <x v="1"/>
    <m/>
    <s v="Accrual for Irvine Invoices- Sept REV Aug 2025 INV"/>
    <m/>
    <m/>
    <m/>
    <x v="0"/>
    <m/>
    <x v="5"/>
    <m/>
    <s v="C00224"/>
    <m/>
    <n v="24080"/>
    <s v="ARJ"/>
    <n v="843.6"/>
    <m/>
    <n v="843.6"/>
    <x v="0"/>
  </r>
  <r>
    <x v="0"/>
    <d v="2025-09-30T00:00:00"/>
    <x v="1"/>
    <m/>
    <s v="Accrual for Irvine Invoices- Sept REV Aug 2025 INV"/>
    <m/>
    <m/>
    <m/>
    <x v="0"/>
    <m/>
    <x v="6"/>
    <m/>
    <s v="C00060"/>
    <m/>
    <n v="24080"/>
    <s v="ARJ"/>
    <n v="1125.3"/>
    <m/>
    <n v="1125.3"/>
    <x v="0"/>
  </r>
  <r>
    <x v="0"/>
    <d v="2025-09-30T00:00:00"/>
    <x v="1"/>
    <m/>
    <s v="Accrual for Irvine Invoices- Sept REV Aug 2025 INV"/>
    <m/>
    <m/>
    <m/>
    <x v="0"/>
    <m/>
    <x v="7"/>
    <m/>
    <s v="C00178"/>
    <m/>
    <n v="24080"/>
    <s v="ARJ"/>
    <n v="1338.75"/>
    <m/>
    <n v="1338.75"/>
    <x v="0"/>
  </r>
  <r>
    <x v="0"/>
    <d v="2025-09-30T00:00:00"/>
    <x v="1"/>
    <m/>
    <s v="Accrual for Irvine Invoices- Sept REV Aug 2025 INV"/>
    <m/>
    <m/>
    <m/>
    <x v="0"/>
    <m/>
    <x v="8"/>
    <m/>
    <s v="C00216"/>
    <m/>
    <n v="24080"/>
    <s v="ARJ"/>
    <n v="1492.52"/>
    <m/>
    <n v="1492.52"/>
    <x v="0"/>
  </r>
  <r>
    <x v="0"/>
    <d v="2025-09-30T00:00:00"/>
    <x v="1"/>
    <m/>
    <s v="Accrual for Irvine Invoices- Sept REV Aug 2025 INV"/>
    <m/>
    <m/>
    <m/>
    <x v="0"/>
    <m/>
    <x v="10"/>
    <m/>
    <s v="C00204"/>
    <m/>
    <n v="24080"/>
    <s v="ARJ"/>
    <n v="2581"/>
    <m/>
    <n v="2581"/>
    <x v="0"/>
  </r>
  <r>
    <x v="0"/>
    <d v="2025-09-30T00:00:00"/>
    <x v="1"/>
    <m/>
    <s v="Accrual for Irvine Invoices- Sept REV Aug 2025 INV"/>
    <m/>
    <m/>
    <m/>
    <x v="0"/>
    <m/>
    <x v="9"/>
    <m/>
    <s v="C00020"/>
    <m/>
    <n v="24080"/>
    <s v="ARJ"/>
    <n v="2595.6"/>
    <m/>
    <n v="2595.6"/>
    <x v="0"/>
  </r>
  <r>
    <x v="0"/>
    <d v="2025-09-30T00:00:00"/>
    <x v="1"/>
    <m/>
    <s v="Accrual for Irvine Invoices- Sept REV Aug 2025 INV"/>
    <m/>
    <m/>
    <m/>
    <x v="0"/>
    <m/>
    <x v="11"/>
    <m/>
    <s v="C00116"/>
    <m/>
    <n v="24080"/>
    <s v="ARJ"/>
    <n v="2661.6"/>
    <m/>
    <n v="2661.6"/>
    <x v="0"/>
  </r>
  <r>
    <x v="0"/>
    <d v="2025-09-30T00:00:00"/>
    <x v="1"/>
    <m/>
    <s v="Accrual for Irvine Invoices- Sept REV Aug 2025 INV"/>
    <m/>
    <m/>
    <m/>
    <x v="0"/>
    <m/>
    <x v="12"/>
    <m/>
    <s v="C00170"/>
    <m/>
    <n v="24080"/>
    <s v="ARJ"/>
    <n v="7951.5"/>
    <m/>
    <n v="7951.5"/>
    <x v="0"/>
  </r>
  <r>
    <x v="0"/>
    <d v="2025-09-30T00:00:00"/>
    <x v="1"/>
    <m/>
    <s v="Accrual for Irvine Invoices- Sept REV Aug 2025 INV"/>
    <m/>
    <m/>
    <m/>
    <x v="0"/>
    <m/>
    <x v="13"/>
    <m/>
    <s v="C00139"/>
    <m/>
    <n v="24080"/>
    <s v="ARJ"/>
    <n v="11153.75"/>
    <m/>
    <n v="11153.75"/>
    <x v="0"/>
  </r>
  <r>
    <x v="1"/>
    <d v="2025-09-30T00:00:00"/>
    <x v="1"/>
    <m/>
    <s v="Accrual for Irvine Invoices- Sept REV Aug 2025 INV"/>
    <m/>
    <m/>
    <m/>
    <x v="0"/>
    <m/>
    <x v="11"/>
    <m/>
    <s v="C00116"/>
    <m/>
    <n v="24080"/>
    <s v="ARJ"/>
    <n v="189"/>
    <m/>
    <n v="189"/>
    <x v="0"/>
  </r>
  <r>
    <x v="2"/>
    <d v="2025-09-30T00:00:00"/>
    <x v="1"/>
    <m/>
    <s v="Accrual for Irvine Invoices- Sept REV Aug 2025 INV"/>
    <m/>
    <m/>
    <m/>
    <x v="0"/>
    <m/>
    <x v="14"/>
    <m/>
    <s v="C00197"/>
    <m/>
    <n v="24080"/>
    <s v="ARJ"/>
    <n v="15.44"/>
    <m/>
    <n v="15.44"/>
    <x v="0"/>
  </r>
  <r>
    <x v="2"/>
    <d v="2025-09-30T00:00:00"/>
    <x v="1"/>
    <m/>
    <s v="Accrual for Irvine Invoices- Sept REV Aug 2025 INV"/>
    <m/>
    <m/>
    <m/>
    <x v="0"/>
    <m/>
    <x v="11"/>
    <m/>
    <s v="C00116"/>
    <m/>
    <n v="24080"/>
    <s v="ARJ"/>
    <n v="246.75"/>
    <m/>
    <n v="246.75"/>
    <x v="0"/>
  </r>
  <r>
    <x v="2"/>
    <d v="2025-09-30T00:00:00"/>
    <x v="1"/>
    <m/>
    <s v="Accrual for Irvine Invoices- Sept REV Aug 2025 INV"/>
    <m/>
    <m/>
    <m/>
    <x v="0"/>
    <m/>
    <x v="6"/>
    <m/>
    <s v="C00060"/>
    <m/>
    <n v="24080"/>
    <s v="ARJ"/>
    <n v="250"/>
    <m/>
    <n v="250"/>
    <x v="0"/>
  </r>
  <r>
    <x v="2"/>
    <d v="2025-09-30T00:00:00"/>
    <x v="1"/>
    <m/>
    <s v="Accrual for Irvine Invoices- Sept REV Aug 2025 INV"/>
    <m/>
    <m/>
    <m/>
    <x v="0"/>
    <m/>
    <x v="1"/>
    <m/>
    <s v="C00302"/>
    <m/>
    <n v="24080"/>
    <s v="ARJ"/>
    <n v="250"/>
    <m/>
    <n v="250"/>
    <x v="0"/>
  </r>
  <r>
    <x v="2"/>
    <d v="2025-09-30T00:00:00"/>
    <x v="1"/>
    <m/>
    <s v="Accrual for Irvine Invoices- Sept REV Aug 2025 INV"/>
    <m/>
    <m/>
    <m/>
    <x v="0"/>
    <m/>
    <x v="3"/>
    <m/>
    <s v="C00165"/>
    <m/>
    <n v="24080"/>
    <s v="ARJ"/>
    <n v="262.5"/>
    <m/>
    <n v="262.5"/>
    <x v="0"/>
  </r>
  <r>
    <x v="2"/>
    <d v="2025-09-30T00:00:00"/>
    <x v="1"/>
    <m/>
    <s v="Accrual for Irvine Invoices- Sept REV Aug 2025 INV"/>
    <m/>
    <m/>
    <m/>
    <x v="0"/>
    <m/>
    <x v="8"/>
    <m/>
    <s v="C00216"/>
    <m/>
    <n v="24080"/>
    <s v="ARJ"/>
    <n v="275"/>
    <m/>
    <n v="275"/>
    <x v="0"/>
  </r>
  <r>
    <x v="2"/>
    <d v="2025-09-30T00:00:00"/>
    <x v="1"/>
    <m/>
    <s v="Accrual for Irvine Invoices- Sept REV Aug 2025 INV"/>
    <m/>
    <m/>
    <m/>
    <x v="0"/>
    <m/>
    <x v="0"/>
    <m/>
    <s v="C00002"/>
    <m/>
    <n v="24080"/>
    <s v="ARJ"/>
    <n v="290.88"/>
    <m/>
    <n v="290.88"/>
    <x v="0"/>
  </r>
  <r>
    <x v="2"/>
    <d v="2025-09-30T00:00:00"/>
    <x v="1"/>
    <m/>
    <s v="Accrual for Irvine Invoices- Sept REV Aug 2025 INV"/>
    <m/>
    <m/>
    <m/>
    <x v="0"/>
    <m/>
    <x v="4"/>
    <m/>
    <s v="C00215"/>
    <m/>
    <n v="24080"/>
    <s v="ARJ"/>
    <n v="297.24"/>
    <m/>
    <n v="297.24"/>
    <x v="0"/>
  </r>
  <r>
    <x v="2"/>
    <d v="2025-09-30T00:00:00"/>
    <x v="1"/>
    <m/>
    <s v="Accrual for Irvine Invoices- Sept REV Aug 2025 INV"/>
    <m/>
    <m/>
    <m/>
    <x v="0"/>
    <m/>
    <x v="12"/>
    <m/>
    <s v="C00170"/>
    <m/>
    <n v="24080"/>
    <s v="ARJ"/>
    <n v="467.13"/>
    <m/>
    <n v="467.13"/>
    <x v="0"/>
  </r>
  <r>
    <x v="2"/>
    <d v="2025-09-30T00:00:00"/>
    <x v="1"/>
    <m/>
    <s v="Accrual for Irvine Invoices- Sept REV Aug 2025 INV"/>
    <m/>
    <m/>
    <m/>
    <x v="0"/>
    <m/>
    <x v="9"/>
    <m/>
    <s v="C00020"/>
    <m/>
    <n v="24080"/>
    <s v="ARJ"/>
    <n v="477.12"/>
    <m/>
    <n v="477.12"/>
    <x v="0"/>
  </r>
  <r>
    <x v="2"/>
    <d v="2025-09-30T00:00:00"/>
    <x v="1"/>
    <m/>
    <s v="Accrual for Irvine Invoices- Sept REV Aug 2025 INV"/>
    <m/>
    <m/>
    <m/>
    <x v="0"/>
    <m/>
    <x v="13"/>
    <m/>
    <s v="C00139"/>
    <m/>
    <n v="24080"/>
    <s v="ARJ"/>
    <n v="2875"/>
    <m/>
    <n v="2875"/>
    <x v="0"/>
  </r>
  <r>
    <x v="3"/>
    <d v="2025-09-30T00:00:00"/>
    <x v="1"/>
    <m/>
    <s v="Accrual for Irvine Invoices- Sept REV Aug 2025 INV"/>
    <m/>
    <m/>
    <m/>
    <x v="0"/>
    <m/>
    <x v="5"/>
    <m/>
    <s v="C00224"/>
    <m/>
    <n v="24080"/>
    <s v="ARJ"/>
    <n v="45"/>
    <m/>
    <n v="45"/>
    <x v="0"/>
  </r>
  <r>
    <x v="3"/>
    <d v="2025-09-30T00:00:00"/>
    <x v="1"/>
    <m/>
    <s v="Accrual for Irvine Invoices- Sept REV Aug 2025 INV"/>
    <m/>
    <m/>
    <m/>
    <x v="0"/>
    <m/>
    <x v="3"/>
    <m/>
    <s v="C00165"/>
    <m/>
    <n v="24080"/>
    <s v="ARJ"/>
    <n v="113.5"/>
    <m/>
    <n v="113.5"/>
    <x v="0"/>
  </r>
  <r>
    <x v="3"/>
    <d v="2025-09-30T00:00:00"/>
    <x v="1"/>
    <m/>
    <s v="Accrual for Irvine Invoices- Sept REV Aug 2025 INV"/>
    <m/>
    <m/>
    <m/>
    <x v="0"/>
    <m/>
    <x v="8"/>
    <m/>
    <s v="C00216"/>
    <m/>
    <n v="24080"/>
    <s v="ARJ"/>
    <n v="152"/>
    <m/>
    <n v="152"/>
    <x v="0"/>
  </r>
  <r>
    <x v="3"/>
    <d v="2025-09-30T00:00:00"/>
    <x v="1"/>
    <m/>
    <s v="Accrual for Irvine Invoices- Sept REV Aug 2025 INV"/>
    <m/>
    <m/>
    <m/>
    <x v="0"/>
    <m/>
    <x v="10"/>
    <m/>
    <s v="C00204"/>
    <m/>
    <n v="24080"/>
    <s v="ARJ"/>
    <n v="175"/>
    <m/>
    <n v="175"/>
    <x v="0"/>
  </r>
  <r>
    <x v="3"/>
    <d v="2025-09-30T00:00:00"/>
    <x v="1"/>
    <m/>
    <s v="Accrual for Irvine Invoices- Sept REV Aug 2025 INV"/>
    <m/>
    <m/>
    <m/>
    <x v="0"/>
    <m/>
    <x v="2"/>
    <m/>
    <s v="C-10008"/>
    <m/>
    <n v="24080"/>
    <s v="ARJ"/>
    <n v="191.94"/>
    <m/>
    <n v="191.94"/>
    <x v="0"/>
  </r>
  <r>
    <x v="3"/>
    <d v="2025-09-30T00:00:00"/>
    <x v="1"/>
    <m/>
    <s v="Accrual for Irvine Invoices- Sept REV Aug 2025 INV"/>
    <m/>
    <m/>
    <m/>
    <x v="0"/>
    <m/>
    <x v="11"/>
    <m/>
    <s v="C00116"/>
    <m/>
    <n v="24080"/>
    <s v="ARJ"/>
    <n v="230"/>
    <m/>
    <n v="230"/>
    <x v="0"/>
  </r>
  <r>
    <x v="3"/>
    <d v="2025-09-30T00:00:00"/>
    <x v="1"/>
    <m/>
    <s v="Accrual for Irvine Invoices- Sept REV Aug 2025 INV"/>
    <m/>
    <m/>
    <m/>
    <x v="0"/>
    <m/>
    <x v="12"/>
    <m/>
    <s v="C00170"/>
    <m/>
    <n v="24080"/>
    <s v="ARJ"/>
    <n v="288"/>
    <m/>
    <n v="288"/>
    <x v="0"/>
  </r>
  <r>
    <x v="3"/>
    <d v="2025-09-30T00:00:00"/>
    <x v="1"/>
    <m/>
    <s v="Accrual for Irvine Invoices- Sept REV Aug 2025 INV"/>
    <m/>
    <m/>
    <m/>
    <x v="0"/>
    <m/>
    <x v="14"/>
    <m/>
    <s v="C00197"/>
    <m/>
    <n v="24080"/>
    <s v="ARJ"/>
    <n v="293.8"/>
    <m/>
    <n v="293.8"/>
    <x v="0"/>
  </r>
  <r>
    <x v="3"/>
    <d v="2025-09-30T00:00:00"/>
    <x v="1"/>
    <m/>
    <s v="Accrual for Irvine Invoices- Sept REV Aug 2025 INV"/>
    <m/>
    <m/>
    <m/>
    <x v="0"/>
    <m/>
    <x v="4"/>
    <m/>
    <s v="C00215"/>
    <m/>
    <n v="24080"/>
    <s v="ARJ"/>
    <n v="326.44"/>
    <m/>
    <n v="326.44"/>
    <x v="0"/>
  </r>
  <r>
    <x v="3"/>
    <d v="2025-09-30T00:00:00"/>
    <x v="1"/>
    <m/>
    <s v="Accrual for Irvine Invoices- Sept REV Aug 2025 INV"/>
    <m/>
    <m/>
    <m/>
    <x v="0"/>
    <m/>
    <x v="0"/>
    <m/>
    <s v="C00002"/>
    <m/>
    <n v="24080"/>
    <s v="ARJ"/>
    <n v="521.55999999999995"/>
    <m/>
    <n v="521.55999999999995"/>
    <x v="0"/>
  </r>
  <r>
    <x v="3"/>
    <d v="2025-09-30T00:00:00"/>
    <x v="1"/>
    <m/>
    <s v="Accrual for Irvine Invoices- Sept REV Aug 2025 INV"/>
    <m/>
    <m/>
    <m/>
    <x v="0"/>
    <m/>
    <x v="13"/>
    <m/>
    <s v="C00139"/>
    <m/>
    <n v="24080"/>
    <s v="ARJ"/>
    <n v="580.66999999999996"/>
    <m/>
    <n v="580.66999999999996"/>
    <x v="0"/>
  </r>
  <r>
    <x v="3"/>
    <d v="2025-09-30T00:00:00"/>
    <x v="1"/>
    <m/>
    <s v="Accrual for Irvine Invoices- Sept REV Aug 2025 INV"/>
    <m/>
    <m/>
    <m/>
    <x v="0"/>
    <m/>
    <x v="9"/>
    <m/>
    <s v="C00020"/>
    <m/>
    <n v="24080"/>
    <s v="ARJ"/>
    <n v="1797.5"/>
    <m/>
    <n v="1797.5"/>
    <x v="0"/>
  </r>
  <r>
    <x v="4"/>
    <d v="2025-09-30T00:00:00"/>
    <x v="1"/>
    <m/>
    <s v="Accrual for Irvine Invoices- Sept REV Aug 2025 INV"/>
    <m/>
    <m/>
    <m/>
    <x v="0"/>
    <m/>
    <x v="2"/>
    <m/>
    <s v="C-10008"/>
    <m/>
    <n v="24080"/>
    <s v="ARJ"/>
    <n v="21.63"/>
    <m/>
    <n v="21.63"/>
    <x v="0"/>
  </r>
  <r>
    <x v="4"/>
    <d v="2025-09-30T00:00:00"/>
    <x v="1"/>
    <m/>
    <s v="Accrual for Irvine Invoices- Sept REV Aug 2025 INV"/>
    <m/>
    <m/>
    <m/>
    <x v="0"/>
    <m/>
    <x v="12"/>
    <m/>
    <s v="C00170"/>
    <m/>
    <n v="24080"/>
    <s v="ARJ"/>
    <n v="45"/>
    <m/>
    <n v="45"/>
    <x v="0"/>
  </r>
  <r>
    <x v="4"/>
    <d v="2025-09-30T00:00:00"/>
    <x v="1"/>
    <m/>
    <s v="Accrual for Irvine Invoices- Sept REV Aug 2025 INV"/>
    <m/>
    <m/>
    <m/>
    <x v="0"/>
    <m/>
    <x v="6"/>
    <m/>
    <s v="C00060"/>
    <m/>
    <n v="24080"/>
    <s v="ARJ"/>
    <n v="128.75"/>
    <m/>
    <n v="128.75"/>
    <x v="0"/>
  </r>
  <r>
    <x v="4"/>
    <d v="2025-09-30T00:00:00"/>
    <x v="1"/>
    <m/>
    <s v="Accrual for Irvine Invoices- Sept REV Aug 2025 INV"/>
    <m/>
    <m/>
    <m/>
    <x v="0"/>
    <m/>
    <x v="11"/>
    <m/>
    <s v="C00116"/>
    <m/>
    <n v="24080"/>
    <s v="ARJ"/>
    <n v="200"/>
    <m/>
    <n v="200"/>
    <x v="0"/>
  </r>
  <r>
    <x v="4"/>
    <d v="2025-09-30T00:00:00"/>
    <x v="1"/>
    <m/>
    <s v="Accrual for Irvine Invoices- Sept REV Aug 2025 INV"/>
    <m/>
    <m/>
    <m/>
    <x v="0"/>
    <m/>
    <x v="3"/>
    <m/>
    <s v="C00165"/>
    <m/>
    <n v="24080"/>
    <s v="ARJ"/>
    <n v="360.5"/>
    <m/>
    <n v="360.5"/>
    <x v="0"/>
  </r>
  <r>
    <x v="4"/>
    <d v="2025-09-30T00:00:00"/>
    <x v="1"/>
    <m/>
    <s v="Accrual for Irvine Invoices- Sept REV Aug 2025 INV"/>
    <m/>
    <m/>
    <m/>
    <x v="0"/>
    <m/>
    <x v="4"/>
    <m/>
    <s v="C00215"/>
    <m/>
    <n v="24080"/>
    <s v="ARJ"/>
    <n v="450.8"/>
    <m/>
    <n v="450.8"/>
    <x v="0"/>
  </r>
  <r>
    <x v="4"/>
    <d v="2025-09-30T00:00:00"/>
    <x v="1"/>
    <m/>
    <s v="Accrual for Irvine Invoices- Sept REV Aug 2025 INV"/>
    <m/>
    <m/>
    <m/>
    <x v="0"/>
    <m/>
    <x v="0"/>
    <m/>
    <s v="C00002"/>
    <m/>
    <n v="24080"/>
    <s v="ARJ"/>
    <n v="458.54"/>
    <m/>
    <n v="458.54"/>
    <x v="0"/>
  </r>
  <r>
    <x v="4"/>
    <d v="2025-09-30T00:00:00"/>
    <x v="1"/>
    <m/>
    <s v="Accrual for Irvine Invoices- Sept REV Aug 2025 INV"/>
    <m/>
    <m/>
    <m/>
    <x v="0"/>
    <m/>
    <x v="1"/>
    <m/>
    <s v="C00302"/>
    <m/>
    <n v="24080"/>
    <s v="ARJ"/>
    <n v="1746.16"/>
    <m/>
    <n v="1746.16"/>
    <x v="0"/>
  </r>
  <r>
    <x v="4"/>
    <d v="2025-09-30T00:00:00"/>
    <x v="1"/>
    <m/>
    <s v="Accrual for Irvine Invoices- Sept REV Aug 2025 INV"/>
    <m/>
    <m/>
    <m/>
    <x v="0"/>
    <m/>
    <x v="13"/>
    <m/>
    <s v="C00139"/>
    <m/>
    <n v="24080"/>
    <s v="ARJ"/>
    <n v="1966.5"/>
    <m/>
    <n v="1966.5"/>
    <x v="0"/>
  </r>
  <r>
    <x v="5"/>
    <d v="2025-09-30T00:00:00"/>
    <x v="1"/>
    <m/>
    <s v="Accrual for Irvine Invoices- Sept REV Aug 2025 INV"/>
    <m/>
    <m/>
    <m/>
    <x v="0"/>
    <m/>
    <x v="1"/>
    <m/>
    <s v="C00302"/>
    <m/>
    <n v="24080"/>
    <s v="ARJ"/>
    <n v="176"/>
    <m/>
    <n v="176"/>
    <x v="0"/>
  </r>
  <r>
    <x v="5"/>
    <d v="2025-09-30T00:00:00"/>
    <x v="1"/>
    <m/>
    <s v="Accrual for Irvine Invoices- Sept REV Aug 2025 INV"/>
    <m/>
    <m/>
    <m/>
    <x v="0"/>
    <m/>
    <x v="10"/>
    <m/>
    <s v="C00204"/>
    <m/>
    <n v="24080"/>
    <s v="ARJ"/>
    <n v="209"/>
    <m/>
    <n v="209"/>
    <x v="0"/>
  </r>
  <r>
    <x v="5"/>
    <d v="2025-09-30T00:00:00"/>
    <x v="1"/>
    <m/>
    <s v="Accrual for Irvine Invoices- Sept REV Aug 2025 INV"/>
    <m/>
    <m/>
    <m/>
    <x v="0"/>
    <m/>
    <x v="8"/>
    <m/>
    <s v="C00216"/>
    <m/>
    <n v="24080"/>
    <s v="ARJ"/>
    <n v="245.5"/>
    <m/>
    <n v="245.5"/>
    <x v="0"/>
  </r>
  <r>
    <x v="5"/>
    <d v="2025-09-30T00:00:00"/>
    <x v="1"/>
    <m/>
    <s v="Accrual for Irvine Invoices- Sept REV Aug 2025 INV"/>
    <m/>
    <m/>
    <m/>
    <x v="0"/>
    <m/>
    <x v="5"/>
    <m/>
    <s v="C00224"/>
    <m/>
    <n v="24080"/>
    <s v="ARJ"/>
    <n v="415.2"/>
    <m/>
    <n v="415.2"/>
    <x v="0"/>
  </r>
  <r>
    <x v="5"/>
    <d v="2025-09-30T00:00:00"/>
    <x v="1"/>
    <m/>
    <s v="Accrual for Irvine Invoices- Sept REV Aug 2025 INV"/>
    <m/>
    <m/>
    <m/>
    <x v="0"/>
    <m/>
    <x v="11"/>
    <m/>
    <s v="C00116"/>
    <m/>
    <n v="24080"/>
    <s v="ARJ"/>
    <n v="2178.56"/>
    <m/>
    <n v="2178.56"/>
    <x v="0"/>
  </r>
  <r>
    <x v="5"/>
    <d v="2025-09-30T00:00:00"/>
    <x v="1"/>
    <m/>
    <s v="Accrual for Irvine Invoices- Sept REV Aug 2025 INV"/>
    <m/>
    <m/>
    <m/>
    <x v="0"/>
    <m/>
    <x v="12"/>
    <m/>
    <s v="C00170"/>
    <m/>
    <n v="24080"/>
    <s v="ARJ"/>
    <n v="3432"/>
    <m/>
    <n v="3432"/>
    <x v="0"/>
  </r>
  <r>
    <x v="5"/>
    <d v="2025-09-30T00:00:00"/>
    <x v="1"/>
    <m/>
    <s v="Accrual for Irvine Invoices- Sept REV Aug 2025 INV"/>
    <m/>
    <m/>
    <m/>
    <x v="0"/>
    <m/>
    <x v="13"/>
    <m/>
    <s v="C00139"/>
    <m/>
    <n v="24080"/>
    <s v="ARJ"/>
    <n v="4957"/>
    <m/>
    <n v="4957"/>
    <x v="0"/>
  </r>
  <r>
    <x v="6"/>
    <d v="2025-09-30T00:00:00"/>
    <x v="1"/>
    <m/>
    <s v="Accrual for Irvine Invoices- Sept REV Aug 2025 INV"/>
    <m/>
    <m/>
    <m/>
    <x v="0"/>
    <m/>
    <x v="2"/>
    <m/>
    <s v="C-10008"/>
    <m/>
    <n v="24080"/>
    <s v="ARJ"/>
    <n v="35"/>
    <m/>
    <n v="35"/>
    <x v="0"/>
  </r>
  <r>
    <x v="6"/>
    <d v="2025-09-30T00:00:00"/>
    <x v="1"/>
    <m/>
    <s v="Accrual for Irvine Invoices- Sept REV Aug 2025 INV"/>
    <m/>
    <m/>
    <m/>
    <x v="0"/>
    <m/>
    <x v="0"/>
    <m/>
    <s v="C00002"/>
    <m/>
    <n v="24080"/>
    <s v="ARJ"/>
    <n v="42"/>
    <m/>
    <n v="42"/>
    <x v="0"/>
  </r>
  <r>
    <x v="6"/>
    <d v="2025-09-30T00:00:00"/>
    <x v="1"/>
    <m/>
    <s v="Accrual for Irvine Invoices- Sept REV Aug 2025 INV"/>
    <m/>
    <m/>
    <m/>
    <x v="0"/>
    <m/>
    <x v="6"/>
    <m/>
    <s v="C00060"/>
    <m/>
    <n v="24080"/>
    <s v="ARJ"/>
    <n v="49"/>
    <m/>
    <n v="49"/>
    <x v="0"/>
  </r>
  <r>
    <x v="6"/>
    <d v="2025-09-30T00:00:00"/>
    <x v="1"/>
    <m/>
    <s v="Accrual for Irvine Invoices- Sept REV Aug 2025 INV"/>
    <m/>
    <m/>
    <m/>
    <x v="0"/>
    <m/>
    <x v="1"/>
    <m/>
    <s v="C00302"/>
    <m/>
    <n v="24080"/>
    <s v="ARJ"/>
    <n v="70"/>
    <m/>
    <n v="70"/>
    <x v="0"/>
  </r>
  <r>
    <x v="6"/>
    <d v="2025-09-30T00:00:00"/>
    <x v="1"/>
    <m/>
    <s v="Accrual for Irvine Invoices- Sept REV Aug 2025 INV"/>
    <m/>
    <m/>
    <m/>
    <x v="0"/>
    <m/>
    <x v="7"/>
    <m/>
    <s v="C00178"/>
    <m/>
    <n v="24080"/>
    <s v="ARJ"/>
    <n v="77"/>
    <m/>
    <n v="77"/>
    <x v="0"/>
  </r>
  <r>
    <x v="6"/>
    <d v="2025-09-30T00:00:00"/>
    <x v="1"/>
    <m/>
    <s v="Accrual for Irvine Invoices- Sept REV Aug 2025 INV"/>
    <m/>
    <m/>
    <m/>
    <x v="0"/>
    <m/>
    <x v="4"/>
    <m/>
    <s v="C00215"/>
    <m/>
    <n v="24080"/>
    <s v="ARJ"/>
    <n v="84"/>
    <m/>
    <n v="84"/>
    <x v="0"/>
  </r>
  <r>
    <x v="6"/>
    <d v="2025-09-30T00:00:00"/>
    <x v="1"/>
    <m/>
    <s v="Accrual for Irvine Invoices- Sept REV Aug 2025 INV"/>
    <m/>
    <m/>
    <m/>
    <x v="0"/>
    <m/>
    <x v="3"/>
    <m/>
    <s v="C00165"/>
    <m/>
    <n v="24080"/>
    <s v="ARJ"/>
    <n v="107.1"/>
    <m/>
    <n v="107.1"/>
    <x v="0"/>
  </r>
  <r>
    <x v="6"/>
    <d v="2025-09-30T00:00:00"/>
    <x v="1"/>
    <m/>
    <s v="Accrual for Irvine Invoices- Sept REV Aug 2025 INV"/>
    <m/>
    <m/>
    <m/>
    <x v="0"/>
    <m/>
    <x v="5"/>
    <m/>
    <s v="C00224"/>
    <m/>
    <n v="24080"/>
    <s v="ARJ"/>
    <n v="153.25"/>
    <m/>
    <n v="153.25"/>
    <x v="0"/>
  </r>
  <r>
    <x v="6"/>
    <d v="2025-09-30T00:00:00"/>
    <x v="1"/>
    <m/>
    <s v="Accrual for Irvine Invoices- Sept REV Aug 2025 INV"/>
    <m/>
    <m/>
    <m/>
    <x v="0"/>
    <m/>
    <x v="10"/>
    <m/>
    <s v="C00204"/>
    <m/>
    <n v="24080"/>
    <s v="ARJ"/>
    <n v="416.5"/>
    <m/>
    <n v="416.5"/>
    <x v="0"/>
  </r>
  <r>
    <x v="6"/>
    <d v="2025-09-30T00:00:00"/>
    <x v="1"/>
    <m/>
    <s v="Accrual for Irvine Invoices- Sept REV Aug 2025 INV"/>
    <m/>
    <m/>
    <m/>
    <x v="0"/>
    <m/>
    <x v="11"/>
    <m/>
    <s v="C00116"/>
    <m/>
    <n v="24080"/>
    <s v="ARJ"/>
    <n v="547.4"/>
    <m/>
    <n v="547.4"/>
    <x v="0"/>
  </r>
  <r>
    <x v="6"/>
    <d v="2025-09-30T00:00:00"/>
    <x v="1"/>
    <m/>
    <s v="Accrual for Irvine Invoices- Sept REV Aug 2025 INV"/>
    <m/>
    <m/>
    <m/>
    <x v="0"/>
    <m/>
    <x v="8"/>
    <m/>
    <s v="C00216"/>
    <m/>
    <n v="24080"/>
    <s v="ARJ"/>
    <n v="612"/>
    <m/>
    <n v="612"/>
    <x v="0"/>
  </r>
  <r>
    <x v="6"/>
    <d v="2025-09-30T00:00:00"/>
    <x v="1"/>
    <m/>
    <s v="Accrual for Irvine Invoices- Sept REV Aug 2025 INV"/>
    <m/>
    <m/>
    <m/>
    <x v="0"/>
    <m/>
    <x v="12"/>
    <m/>
    <s v="C00170"/>
    <m/>
    <n v="24080"/>
    <s v="ARJ"/>
    <n v="744"/>
    <m/>
    <n v="744"/>
    <x v="0"/>
  </r>
  <r>
    <x v="6"/>
    <d v="2025-09-30T00:00:00"/>
    <x v="1"/>
    <m/>
    <s v="Accrual for Irvine Invoices- Sept REV Aug 2025 INV"/>
    <m/>
    <m/>
    <m/>
    <x v="0"/>
    <m/>
    <x v="13"/>
    <m/>
    <s v="C00139"/>
    <m/>
    <n v="24080"/>
    <s v="ARJ"/>
    <n v="1055"/>
    <m/>
    <n v="1055"/>
    <x v="0"/>
  </r>
  <r>
    <x v="7"/>
    <d v="2025-09-25T00:00:00"/>
    <x v="2"/>
    <n v="180271"/>
    <s v="Invoice - 24 Hour Home Care"/>
    <s v="D-004"/>
    <s v="Projects"/>
    <m/>
    <x v="1"/>
    <m/>
    <x v="15"/>
    <m/>
    <s v="24hrcares"/>
    <m/>
    <n v="23658"/>
    <s v="ARJ"/>
    <m/>
    <n v="800"/>
    <n v="-800"/>
    <x v="1"/>
  </r>
  <r>
    <x v="6"/>
    <d v="2025-09-01T00:00:00"/>
    <x v="3"/>
    <n v="179772"/>
    <s v="Invoice - 24 Hour Home Care: 24x7 Gateway Security Monitoring"/>
    <s v="D-005"/>
    <s v="Security"/>
    <m/>
    <x v="1"/>
    <s v="DPM-FWM-SM"/>
    <x v="15"/>
    <s v="24x7 Gateway Security Monitoring Small"/>
    <s v="24hrcares"/>
    <m/>
    <n v="23534"/>
    <s v="ARJ"/>
    <m/>
    <n v="1225"/>
    <n v="-1225"/>
    <x v="1"/>
  </r>
  <r>
    <x v="6"/>
    <d v="2025-10-01T00:00:00"/>
    <x v="4"/>
    <n v="180324"/>
    <s v="Invoice - 24 Hour Home Care: 24x7 Gateway Security Monitoring"/>
    <s v="D-005"/>
    <s v="Security"/>
    <m/>
    <x v="1"/>
    <s v="DPM-FWM-SM"/>
    <x v="15"/>
    <s v="24x7 Gateway Security Monitoring Small"/>
    <s v="24hrcares"/>
    <m/>
    <n v="23749"/>
    <s v="ARJ"/>
    <m/>
    <n v="1225"/>
    <n v="-1225"/>
    <x v="1"/>
  </r>
  <r>
    <x v="6"/>
    <d v="2025-09-01T00:00:00"/>
    <x v="3"/>
    <n v="179772"/>
    <s v="Invoice - 24 Hour Home Care: AI Powered Email Filtering and Phishing Protection "/>
    <s v="D-005"/>
    <s v="Security"/>
    <m/>
    <x v="1"/>
    <s v="IS-ESP-1"/>
    <x v="15"/>
    <s v="Email Security "/>
    <s v="24hrcares"/>
    <m/>
    <n v="23534"/>
    <s v="ARJ"/>
    <m/>
    <n v="2502"/>
    <n v="-2502"/>
    <x v="1"/>
  </r>
  <r>
    <x v="6"/>
    <d v="2025-10-01T00:00:00"/>
    <x v="4"/>
    <n v="180324"/>
    <s v="Invoice - 24 Hour Home Care: AI Powered Email Filtering and Phishing Protection "/>
    <s v="D-005"/>
    <s v="Security"/>
    <m/>
    <x v="1"/>
    <s v="IS-ESP-1"/>
    <x v="15"/>
    <s v="Email Security "/>
    <s v="24hrcares"/>
    <m/>
    <n v="23749"/>
    <s v="ARJ"/>
    <m/>
    <n v="2502"/>
    <n v="-2502"/>
    <x v="1"/>
  </r>
  <r>
    <x v="6"/>
    <d v="2025-09-01T00:00:00"/>
    <x v="3"/>
    <n v="179772"/>
    <s v="Invoice - 24 Hour Home Care: Dark Web Monitoring Service - 1 Domain "/>
    <s v="D-005"/>
    <s v="Security"/>
    <m/>
    <x v="1"/>
    <s v="SecureID"/>
    <x v="15"/>
    <s v="Dark Web Monitoring"/>
    <s v="24hrcares"/>
    <m/>
    <n v="23534"/>
    <s v="ARJ"/>
    <m/>
    <n v="100"/>
    <n v="-100"/>
    <x v="1"/>
  </r>
  <r>
    <x v="6"/>
    <d v="2025-10-01T00:00:00"/>
    <x v="4"/>
    <n v="180324"/>
    <s v="Invoice - 24 Hour Home Care: Dark Web Monitoring Service - 1 Domain "/>
    <s v="D-005"/>
    <s v="Security"/>
    <m/>
    <x v="1"/>
    <s v="SecureID"/>
    <x v="15"/>
    <s v="Dark Web Monitoring"/>
    <s v="24hrcares"/>
    <m/>
    <n v="23749"/>
    <s v="ARJ"/>
    <m/>
    <n v="100"/>
    <n v="-100"/>
    <x v="1"/>
  </r>
  <r>
    <x v="3"/>
    <d v="2025-09-01T00:00:00"/>
    <x v="3"/>
    <n v="179772"/>
    <s v="Invoice - 24 Hour Home Care: Datapath Managed Office 365 Backup - 1 User - 1 month "/>
    <s v="D-005"/>
    <s v="Security"/>
    <m/>
    <x v="1"/>
    <s v="DPMB-O365"/>
    <x v="15"/>
    <s v="Datapath Managed Office 365 Backup - 1 User - 1 mo"/>
    <s v="24hrcares"/>
    <m/>
    <n v="23534"/>
    <s v="ARJ"/>
    <m/>
    <n v="1764"/>
    <n v="-1764"/>
    <x v="1"/>
  </r>
  <r>
    <x v="3"/>
    <d v="2025-10-01T00:00:00"/>
    <x v="4"/>
    <n v="180324"/>
    <s v="Invoice - 24 Hour Home Care: Datapath Managed Office 365 Backup - 1 User - 1 month "/>
    <s v="D-005"/>
    <s v="Security"/>
    <m/>
    <x v="1"/>
    <s v="DPMB-O365"/>
    <x v="15"/>
    <s v="Datapath Managed Office 365 Backup - 1 User - 1 mo"/>
    <s v="24hrcares"/>
    <m/>
    <n v="23749"/>
    <s v="ARJ"/>
    <m/>
    <n v="1784"/>
    <n v="-1784"/>
    <x v="1"/>
  </r>
  <r>
    <x v="6"/>
    <d v="2025-09-01T00:00:00"/>
    <x v="3"/>
    <n v="179772"/>
    <s v="Invoice - 24 Hour Home Care: Endpoint Advanced Threat Protection - EDR 24x7 Monitoring - Per Endpoint"/>
    <s v="D-005"/>
    <s v="Security"/>
    <m/>
    <x v="1"/>
    <s v="DPM-Huntress"/>
    <x v="15"/>
    <s v="Huntress Advanced Threat Protection"/>
    <s v="24hrcares"/>
    <m/>
    <n v="23534"/>
    <s v="ARJ"/>
    <m/>
    <n v="2890"/>
    <n v="-2890"/>
    <x v="1"/>
  </r>
  <r>
    <x v="6"/>
    <d v="2025-10-01T00:00:00"/>
    <x v="4"/>
    <n v="180324"/>
    <s v="Invoice - 24 Hour Home Care: Endpoint Advanced Threat Protection - EDR 24x7 Monitoring - Per Endpoint"/>
    <s v="D-005"/>
    <s v="Security"/>
    <m/>
    <x v="1"/>
    <s v="DPM-Huntress"/>
    <x v="15"/>
    <s v="Huntress Advanced Threat Protection"/>
    <s v="24hrcares"/>
    <m/>
    <n v="23749"/>
    <s v="ARJ"/>
    <m/>
    <n v="3000"/>
    <n v="-3000"/>
    <x v="1"/>
  </r>
  <r>
    <x v="8"/>
    <d v="2025-09-01T00:00:00"/>
    <x v="3"/>
    <n v="179772"/>
    <s v="Invoice - 24 Hour Home Care: Managed Backup - Virtual Server"/>
    <s v="D-003"/>
    <s v="MSP"/>
    <m/>
    <x v="1"/>
    <s v="CB Prot Vir Mac"/>
    <x v="15"/>
    <s v="MTS Cyber Protect Virtual Machines"/>
    <s v="24hrcares"/>
    <m/>
    <n v="23534"/>
    <s v="ARJ"/>
    <m/>
    <n v="120"/>
    <n v="-120"/>
    <x v="1"/>
  </r>
  <r>
    <x v="8"/>
    <d v="2025-10-01T00:00:00"/>
    <x v="4"/>
    <n v="180324"/>
    <s v="Invoice - 24 Hour Home Care: Managed Backup - Virtual Server"/>
    <s v="D-003"/>
    <s v="MSP"/>
    <m/>
    <x v="1"/>
    <s v="CB Prot Vir Mac"/>
    <x v="15"/>
    <s v="MTS Cyber Protect Virtual Machines"/>
    <s v="24hrcares"/>
    <m/>
    <n v="23749"/>
    <s v="ARJ"/>
    <m/>
    <n v="120"/>
    <n v="-120"/>
    <x v="1"/>
  </r>
  <r>
    <x v="3"/>
    <d v="2025-09-01T00:00:00"/>
    <x v="3"/>
    <n v="179772"/>
    <s v="Invoice - 24 Hour Home Care: Managed Backup Cloud Storage - Per GB"/>
    <s v="D-003"/>
    <s v="MSP"/>
    <m/>
    <x v="1"/>
    <s v="MTS Cloud Storage"/>
    <x v="15"/>
    <s v="MTS Cloud Storage"/>
    <s v="24hrcares"/>
    <m/>
    <n v="23534"/>
    <s v="ARJ"/>
    <m/>
    <n v="859.12"/>
    <n v="-859.12"/>
    <x v="1"/>
  </r>
  <r>
    <x v="3"/>
    <d v="2025-10-01T00:00:00"/>
    <x v="4"/>
    <n v="180324"/>
    <s v="Invoice - 24 Hour Home Care: Managed Backup Cloud Storage - Per GB"/>
    <s v="D-003"/>
    <s v="MSP"/>
    <m/>
    <x v="1"/>
    <s v="MTS Cloud Storage"/>
    <x v="15"/>
    <s v="MTS Cloud Storage"/>
    <s v="24hrcares"/>
    <m/>
    <n v="23749"/>
    <s v="ARJ"/>
    <m/>
    <n v="872.58"/>
    <n v="-872.58"/>
    <x v="1"/>
  </r>
  <r>
    <x v="6"/>
    <d v="2025-09-01T00:00:00"/>
    <x v="3"/>
    <n v="179772"/>
    <s v="Invoice - 24 Hour Home Care: Managed Detection and Response for Microsoft 365 24x7 Monitoring - Per User"/>
    <s v="D-005"/>
    <s v="Security"/>
    <m/>
    <x v="1"/>
    <s v="DPM-Huntress365"/>
    <x v="15"/>
    <s v="Huntress MDR for M365"/>
    <s v="24hrcares"/>
    <m/>
    <n v="23534"/>
    <s v="ARJ"/>
    <m/>
    <n v="1868"/>
    <n v="-1868"/>
    <x v="1"/>
  </r>
  <r>
    <x v="6"/>
    <d v="2025-10-01T00:00:00"/>
    <x v="4"/>
    <n v="180324"/>
    <s v="Invoice - 24 Hour Home Care: Managed Detection and Response for Microsoft 365 24x7 Monitoring - Per User"/>
    <s v="D-005"/>
    <s v="Security"/>
    <m/>
    <x v="1"/>
    <s v="DPM-Huntress365"/>
    <x v="15"/>
    <s v="Huntress MDR for M365"/>
    <s v="24hrcares"/>
    <m/>
    <n v="23749"/>
    <s v="ARJ"/>
    <m/>
    <n v="1884"/>
    <n v="-1884"/>
    <x v="1"/>
  </r>
  <r>
    <x v="6"/>
    <d v="2025-09-01T00:00:00"/>
    <x v="3"/>
    <n v="179772"/>
    <s v="Invoice - 24 Hour Home Care: Managed Security Awareness Training Program"/>
    <s v="D-005"/>
    <s v="Security"/>
    <m/>
    <x v="1"/>
    <s v="DPMSAT"/>
    <x v="15"/>
    <s v="Security Awareness Program"/>
    <s v="24hrcares"/>
    <m/>
    <n v="23534"/>
    <s v="ARJ"/>
    <m/>
    <n v="1269"/>
    <n v="-1269"/>
    <x v="1"/>
  </r>
  <r>
    <x v="6"/>
    <d v="2025-10-01T00:00:00"/>
    <x v="4"/>
    <n v="180324"/>
    <s v="Invoice - 24 Hour Home Care: Managed Security Awareness Training Program"/>
    <s v="D-005"/>
    <s v="Security"/>
    <m/>
    <x v="1"/>
    <s v="DPMSAT"/>
    <x v="15"/>
    <s v="Security Awareness Program"/>
    <s v="24hrcares"/>
    <m/>
    <n v="23749"/>
    <s v="ARJ"/>
    <m/>
    <n v="1269"/>
    <n v="-1269"/>
    <x v="1"/>
  </r>
  <r>
    <x v="0"/>
    <d v="2025-09-01T00:00:00"/>
    <x v="3"/>
    <n v="179772"/>
    <s v="Invoice - 24 Hour Home Care: Managed Services-Endpoint"/>
    <s v="D-003"/>
    <s v="MSP"/>
    <m/>
    <x v="1"/>
    <s v="T-Managed Services"/>
    <x v="15"/>
    <s v="Managed Services-Endpoint"/>
    <s v="24hrcares"/>
    <m/>
    <n v="23534"/>
    <s v="ARJ"/>
    <m/>
    <n v="2490"/>
    <n v="-2490"/>
    <x v="1"/>
  </r>
  <r>
    <x v="0"/>
    <d v="2025-10-01T00:00:00"/>
    <x v="4"/>
    <n v="180324"/>
    <s v="Invoice - 24 Hour Home Care: Managed Services-Endpoint"/>
    <s v="D-003"/>
    <s v="MSP"/>
    <m/>
    <x v="1"/>
    <s v="T-Managed Services"/>
    <x v="15"/>
    <s v="Managed Services-Endpoint"/>
    <s v="24hrcares"/>
    <m/>
    <n v="23749"/>
    <s v="ARJ"/>
    <m/>
    <n v="2490"/>
    <n v="-2490"/>
    <x v="1"/>
  </r>
  <r>
    <x v="0"/>
    <d v="2025-09-01T00:00:00"/>
    <x v="3"/>
    <n v="179772"/>
    <s v="Invoice - 24 Hour Home Care: Managed Services-Server"/>
    <s v="D-003"/>
    <s v="MSP"/>
    <m/>
    <x v="1"/>
    <s v="T-Managed Services-Server"/>
    <x v="15"/>
    <s v="Managed Services-Server"/>
    <s v="24hrcares"/>
    <m/>
    <n v="23534"/>
    <s v="ARJ"/>
    <m/>
    <n v="600"/>
    <n v="-600"/>
    <x v="1"/>
  </r>
  <r>
    <x v="0"/>
    <d v="2025-10-01T00:00:00"/>
    <x v="4"/>
    <n v="180324"/>
    <s v="Invoice - 24 Hour Home Care: Managed Services-Server"/>
    <s v="D-003"/>
    <s v="MSP"/>
    <m/>
    <x v="1"/>
    <s v="T-Managed Services-Server"/>
    <x v="15"/>
    <s v="Managed Services-Server"/>
    <s v="24hrcares"/>
    <m/>
    <n v="23749"/>
    <s v="ARJ"/>
    <m/>
    <n v="600"/>
    <n v="-600"/>
    <x v="1"/>
  </r>
  <r>
    <x v="0"/>
    <d v="2025-09-01T00:00:00"/>
    <x v="3"/>
    <n v="179772"/>
    <s v="Invoice - 24 Hour Home Care: Managed Services-Site"/>
    <s v="D-003"/>
    <s v="MSP"/>
    <m/>
    <x v="1"/>
    <s v="T-Managed Services Site"/>
    <x v="15"/>
    <s v="Managed Services-Site"/>
    <s v="24hrcares"/>
    <m/>
    <n v="23534"/>
    <s v="ARJ"/>
    <m/>
    <n v="1330"/>
    <n v="-1330"/>
    <x v="1"/>
  </r>
  <r>
    <x v="0"/>
    <d v="2025-10-01T00:00:00"/>
    <x v="4"/>
    <n v="180324"/>
    <s v="Invoice - 24 Hour Home Care: Managed Services-Site"/>
    <s v="D-003"/>
    <s v="MSP"/>
    <m/>
    <x v="1"/>
    <s v="T-Managed Services Site"/>
    <x v="15"/>
    <s v="Managed Services-Site"/>
    <s v="24hrcares"/>
    <m/>
    <n v="23749"/>
    <s v="ARJ"/>
    <m/>
    <n v="1330"/>
    <n v="-1330"/>
    <x v="1"/>
  </r>
  <r>
    <x v="0"/>
    <d v="2025-09-01T00:00:00"/>
    <x v="3"/>
    <n v="179772"/>
    <s v="Invoice - 24 Hour Home Care: Managed Services-User"/>
    <s v="D-003"/>
    <s v="MSP"/>
    <m/>
    <x v="1"/>
    <s v="T-Managed Services-User"/>
    <x v="15"/>
    <s v="Managed Services-User"/>
    <s v="24hrcares"/>
    <m/>
    <n v="23534"/>
    <s v="ARJ"/>
    <m/>
    <n v="24255"/>
    <n v="-24255"/>
    <x v="1"/>
  </r>
  <r>
    <x v="0"/>
    <d v="2025-10-01T00:00:00"/>
    <x v="4"/>
    <n v="180324"/>
    <s v="Invoice - 24 Hour Home Care: Managed Services-User"/>
    <s v="D-003"/>
    <s v="MSP"/>
    <m/>
    <x v="1"/>
    <s v="T-Managed Services-User"/>
    <x v="15"/>
    <s v="Managed Services-User"/>
    <s v="24hrcares"/>
    <m/>
    <n v="23749"/>
    <s v="ARJ"/>
    <m/>
    <n v="24530"/>
    <n v="-24530"/>
    <x v="1"/>
  </r>
  <r>
    <x v="6"/>
    <d v="2025-09-01T00:00:00"/>
    <x v="3"/>
    <n v="179772"/>
    <s v="Invoice - 24 Hour Home Care: Managed Single Domain Security Certificate"/>
    <s v="D-003"/>
    <s v="MSP"/>
    <m/>
    <x v="1"/>
    <s v="SSLCert"/>
    <x v="15"/>
    <s v="Managed Single Domain Security Certificate"/>
    <s v="24hrcares"/>
    <m/>
    <n v="23534"/>
    <s v="ARJ"/>
    <m/>
    <n v="10.5"/>
    <n v="-10.5"/>
    <x v="1"/>
  </r>
  <r>
    <x v="6"/>
    <d v="2025-10-01T00:00:00"/>
    <x v="4"/>
    <n v="180324"/>
    <s v="Invoice - 24 Hour Home Care: Managed Single Domain Security Certificate"/>
    <s v="D-003"/>
    <s v="MSP"/>
    <m/>
    <x v="1"/>
    <s v="SSLCert"/>
    <x v="15"/>
    <s v="Managed Single Domain Security Certificate"/>
    <s v="24hrcares"/>
    <m/>
    <n v="23749"/>
    <s v="ARJ"/>
    <m/>
    <n v="10.5"/>
    <n v="-10.5"/>
    <x v="1"/>
  </r>
  <r>
    <x v="5"/>
    <d v="2025-10-01T00:00:00"/>
    <x v="4"/>
    <n v="180325"/>
    <s v="Invoice - 24 Hour Home Care: Microsoft 365 E5 (no Teams) Annual Commitment with Monthly B"/>
    <s v="D-003"/>
    <s v="MSP"/>
    <m/>
    <x v="1"/>
    <s v="CFQ7TTC0LFLZ-001L"/>
    <x v="15"/>
    <s v="Microsoft 365 E5 (no Teams) Annual Commitment with Monthly B"/>
    <s v="24hrcares"/>
    <m/>
    <n v="23750"/>
    <s v="ARJ"/>
    <m/>
    <n v="28408.5"/>
    <n v="-28408.5"/>
    <x v="1"/>
  </r>
  <r>
    <x v="5"/>
    <d v="2025-10-01T00:00:00"/>
    <x v="4"/>
    <n v="180325"/>
    <s v="Invoice - 24 Hour Home Care: Microsoft Teams Enterprise Annual Paid Monthly "/>
    <s v="D-003"/>
    <s v="MSP"/>
    <m/>
    <x v="1"/>
    <s v="CFQ7TTC0MZJF-0009"/>
    <x v="15"/>
    <s v="Microsoft Teams Enterprise Annual Paid Monthly"/>
    <s v="24hrcares"/>
    <m/>
    <n v="23750"/>
    <s v="ARJ"/>
    <m/>
    <n v="2745"/>
    <n v="-2745"/>
    <x v="1"/>
  </r>
  <r>
    <x v="5"/>
    <d v="2025-10-01T00:00:00"/>
    <x v="4"/>
    <n v="180325"/>
    <s v="Invoice - 24 Hour Home Care: NCE Microsoft Teams Premium Annual Paid Monthly"/>
    <s v="D-003"/>
    <s v="MSP"/>
    <m/>
    <x v="1"/>
    <s v="CFQ7TTC0RM8K-0002"/>
    <x v="15"/>
    <s v="NCE Microsoft Teams Premium 3 Years Upfront"/>
    <s v="24hrcares"/>
    <m/>
    <n v="23750"/>
    <s v="ARJ"/>
    <m/>
    <n v="460.8"/>
    <n v="-460.8"/>
    <x v="1"/>
  </r>
  <r>
    <x v="0"/>
    <d v="2025-09-15T00:00:00"/>
    <x v="5"/>
    <n v="180181"/>
    <s v="Invoice - 7C Escrow: Datapath Managed Endpoint"/>
    <s v="D-003"/>
    <s v="MSP"/>
    <m/>
    <x v="0"/>
    <s v="Datapath Managed Endpoint"/>
    <x v="0"/>
    <s v="Datapath Managed Services - Endpoint / User Support"/>
    <s v="C00002"/>
    <m/>
    <n v="23611"/>
    <s v="ARJ"/>
    <m/>
    <n v="351.5"/>
    <n v="-351.5"/>
    <x v="1"/>
  </r>
  <r>
    <x v="0"/>
    <d v="2025-10-15T00:00:00"/>
    <x v="6"/>
    <n v="180748"/>
    <s v="Invoice - 7C Escrow: Datapath Managed Endpoint"/>
    <s v="D-003"/>
    <s v="MSP"/>
    <m/>
    <x v="0"/>
    <s v="Datapath Managed Endpoint"/>
    <x v="0"/>
    <s v="Datapath Managed Services - Endpoint / User Support"/>
    <s v="C00002"/>
    <m/>
    <n v="24085"/>
    <s v="ARJ"/>
    <m/>
    <n v="351.5"/>
    <n v="-351.5"/>
    <x v="1"/>
  </r>
  <r>
    <x v="3"/>
    <d v="2025-09-15T00:00:00"/>
    <x v="5"/>
    <n v="180181"/>
    <s v="Invoice - 7C Escrow: Email - Hosted Exchange Service"/>
    <s v="D-027"/>
    <s v="Cloud"/>
    <m/>
    <x v="0"/>
    <s v="Hosted Exchange"/>
    <x v="0"/>
    <s v="Hosted Exchange"/>
    <s v="C00002"/>
    <m/>
    <n v="23611"/>
    <s v="ARJ"/>
    <m/>
    <n v="495.56"/>
    <n v="-495.56"/>
    <x v="1"/>
  </r>
  <r>
    <x v="3"/>
    <d v="2025-10-15T00:00:00"/>
    <x v="6"/>
    <n v="180748"/>
    <s v="Invoice - 7C Escrow: Email - Hosted Exchange Service"/>
    <s v="D-027"/>
    <s v="Cloud"/>
    <m/>
    <x v="0"/>
    <s v="Hosted Exchange"/>
    <x v="0"/>
    <s v="Hosted Exchange"/>
    <s v="C00002"/>
    <m/>
    <n v="24085"/>
    <s v="ARJ"/>
    <m/>
    <n v="495.56"/>
    <n v="-495.56"/>
    <x v="1"/>
  </r>
  <r>
    <x v="3"/>
    <d v="2025-09-15T00:00:00"/>
    <x v="5"/>
    <n v="180181"/>
    <s v="Invoice - 7C Escrow: Email Encryption "/>
    <s v="D-005"/>
    <s v="Security"/>
    <m/>
    <x v="0"/>
    <s v="Email Encryption"/>
    <x v="0"/>
    <s v="Email Encryption"/>
    <s v="C00002"/>
    <m/>
    <n v="23611"/>
    <s v="ARJ"/>
    <m/>
    <n v="26"/>
    <n v="-26"/>
    <x v="1"/>
  </r>
  <r>
    <x v="3"/>
    <d v="2025-10-15T00:00:00"/>
    <x v="6"/>
    <n v="180748"/>
    <s v="Invoice - 7C Escrow: Email Encryption "/>
    <s v="D-005"/>
    <s v="Security"/>
    <m/>
    <x v="0"/>
    <s v="Email Encryption"/>
    <x v="0"/>
    <s v="Email Encryption"/>
    <s v="C00002"/>
    <m/>
    <n v="24085"/>
    <s v="ARJ"/>
    <m/>
    <n v="26"/>
    <n v="-26"/>
    <x v="1"/>
  </r>
  <r>
    <x v="6"/>
    <d v="2025-09-15T00:00:00"/>
    <x v="5"/>
    <n v="180181"/>
    <s v="Invoice - 7C Escrow: Endpoint Advanced Threat Protection - EDR 24x7 Monitoring - Per Endpoint"/>
    <s v="D-005"/>
    <s v="Security"/>
    <m/>
    <x v="0"/>
    <s v="DPM-Huntress"/>
    <x v="0"/>
    <s v="Huntress Advanced Threat Protection"/>
    <s v="C00002"/>
    <m/>
    <n v="23611"/>
    <s v="ARJ"/>
    <m/>
    <n v="42"/>
    <n v="-42"/>
    <x v="1"/>
  </r>
  <r>
    <x v="6"/>
    <d v="2025-10-15T00:00:00"/>
    <x v="6"/>
    <n v="180748"/>
    <s v="Invoice - 7C Escrow: Endpoint Advanced Threat Protection - EDR 24x7 Monitoring - Per Endpoint"/>
    <s v="D-005"/>
    <s v="Security"/>
    <m/>
    <x v="0"/>
    <s v="DPM-Huntress"/>
    <x v="0"/>
    <s v="Huntress Advanced Threat Protection"/>
    <s v="C00002"/>
    <m/>
    <n v="24085"/>
    <s v="ARJ"/>
    <m/>
    <n v="42"/>
    <n v="-42"/>
    <x v="1"/>
  </r>
  <r>
    <x v="2"/>
    <d v="2025-09-15T00:00:00"/>
    <x v="5"/>
    <n v="180181"/>
    <s v="Invoice - 7C Escrow: Managed Wireless Access Point "/>
    <s v="D-003"/>
    <s v="MSP"/>
    <m/>
    <x v="0"/>
    <s v="DPM-Wireless Access Point UBI"/>
    <x v="0"/>
    <s v="Managed Wireless Access Point "/>
    <s v="C00002"/>
    <m/>
    <n v="23611"/>
    <s v="ARJ"/>
    <m/>
    <n v="28.38"/>
    <n v="-28.38"/>
    <x v="1"/>
  </r>
  <r>
    <x v="2"/>
    <d v="2025-10-15T00:00:00"/>
    <x v="6"/>
    <n v="180748"/>
    <s v="Invoice - 7C Escrow: Managed Wireless Access Point "/>
    <s v="D-003"/>
    <s v="MSP"/>
    <m/>
    <x v="0"/>
    <s v="DPM-Wireless Access Point UBI"/>
    <x v="0"/>
    <s v="Managed Wireless Access Point "/>
    <s v="C00002"/>
    <m/>
    <n v="24085"/>
    <s v="ARJ"/>
    <m/>
    <n v="28.38"/>
    <n v="-28.38"/>
    <x v="1"/>
  </r>
  <r>
    <x v="4"/>
    <d v="2025-09-15T00:00:00"/>
    <x v="5"/>
    <n v="180181"/>
    <s v="Invoice - 7C Escrow: Microsoft Office Pro Plus SPLA for Terminal Server Reflexion Supplemental Antispam Gateway - for Google Apps"/>
    <s v="D-027"/>
    <s v="Cloud"/>
    <m/>
    <x v="0"/>
    <s v="Microsoft VLK"/>
    <x v="0"/>
    <s v="Microsoft VLK "/>
    <s v="C00002"/>
    <m/>
    <n v="23611"/>
    <s v="ARJ"/>
    <m/>
    <n v="60.56"/>
    <n v="-60.56"/>
    <x v="1"/>
  </r>
  <r>
    <x v="4"/>
    <d v="2025-10-15T00:00:00"/>
    <x v="6"/>
    <n v="180748"/>
    <s v="Invoice - 7C Escrow: Microsoft Office Pro Plus SPLA for Terminal Server Reflexion Supplemental Antispam Gateway - for Google Apps"/>
    <s v="D-027"/>
    <s v="Cloud"/>
    <m/>
    <x v="0"/>
    <s v="Microsoft VLK"/>
    <x v="0"/>
    <s v="Microsoft VLK "/>
    <s v="C00002"/>
    <m/>
    <n v="24085"/>
    <s v="ARJ"/>
    <m/>
    <n v="60.56"/>
    <n v="-60.56"/>
    <x v="1"/>
  </r>
  <r>
    <x v="2"/>
    <d v="2025-09-15T00:00:00"/>
    <x v="5"/>
    <n v="180181"/>
    <s v="Invoice - 7C Escrow: Palo Alto Networks Firewall Service 440"/>
    <s v="D-005"/>
    <s v="Security"/>
    <m/>
    <x v="0"/>
    <s v="PAN-440-HAAS"/>
    <x v="0"/>
    <s v="Palo Alto Networks Firewall Service 440"/>
    <s v="C00002"/>
    <m/>
    <n v="23611"/>
    <s v="ARJ"/>
    <m/>
    <n v="262.5"/>
    <n v="-262.5"/>
    <x v="1"/>
  </r>
  <r>
    <x v="2"/>
    <d v="2025-10-15T00:00:00"/>
    <x v="6"/>
    <n v="180748"/>
    <s v="Invoice - 7C Escrow: Palo Alto Networks Firewall Service 440"/>
    <s v="D-005"/>
    <s v="Security"/>
    <m/>
    <x v="0"/>
    <s v="PAN-440-HAAS"/>
    <x v="0"/>
    <s v="Palo Alto Networks Firewall Service 440"/>
    <s v="C00002"/>
    <m/>
    <n v="24085"/>
    <s v="ARJ"/>
    <m/>
    <n v="262.5"/>
    <n v="-262.5"/>
    <x v="1"/>
  </r>
  <r>
    <x v="4"/>
    <d v="2025-09-15T00:00:00"/>
    <x v="5"/>
    <n v="180181"/>
    <s v="Invoice - 7C Escrow: Private Cloud Server Instance - 8GB"/>
    <s v="D-027"/>
    <s v="Cloud"/>
    <m/>
    <x v="0"/>
    <s v="Cloud-Server-8GB"/>
    <x v="0"/>
    <s v="Datapath Managed Instance Small"/>
    <s v="C00002"/>
    <m/>
    <n v="23611"/>
    <s v="ARJ"/>
    <m/>
    <n v="311.47000000000003"/>
    <n v="-311.47000000000003"/>
    <x v="1"/>
  </r>
  <r>
    <x v="4"/>
    <d v="2025-10-15T00:00:00"/>
    <x v="6"/>
    <n v="180748"/>
    <s v="Invoice - 7C Escrow: Private Cloud Server Instance - 8GB"/>
    <s v="D-027"/>
    <s v="Cloud"/>
    <m/>
    <x v="0"/>
    <s v="Cloud-Server-8GB"/>
    <x v="0"/>
    <s v="Datapath Managed Instance Small"/>
    <s v="C00002"/>
    <m/>
    <n v="24085"/>
    <s v="ARJ"/>
    <m/>
    <n v="311.47000000000003"/>
    <n v="-311.47000000000003"/>
    <x v="1"/>
  </r>
  <r>
    <x v="4"/>
    <d v="2025-09-15T00:00:00"/>
    <x v="5"/>
    <n v="180181"/>
    <s v="Invoice - 7C Escrow: SPLA RDS License "/>
    <s v="D-027"/>
    <s v="Cloud"/>
    <m/>
    <x v="0"/>
    <s v="SPLA RDS License"/>
    <x v="0"/>
    <s v="SPLA RDS License"/>
    <s v="C00002"/>
    <m/>
    <n v="23611"/>
    <s v="ARJ"/>
    <m/>
    <n v="34.6"/>
    <n v="-34.6"/>
    <x v="1"/>
  </r>
  <r>
    <x v="4"/>
    <d v="2025-10-15T00:00:00"/>
    <x v="6"/>
    <n v="180748"/>
    <s v="Invoice - 7C Escrow: SPLA RDS License "/>
    <s v="D-027"/>
    <s v="Cloud"/>
    <m/>
    <x v="0"/>
    <s v="SPLA RDS License"/>
    <x v="0"/>
    <s v="SPLA RDS License"/>
    <s v="C00002"/>
    <m/>
    <n v="24085"/>
    <s v="ARJ"/>
    <m/>
    <n v="34.6"/>
    <n v="-34.6"/>
    <x v="1"/>
  </r>
  <r>
    <x v="4"/>
    <d v="2025-09-15T00:00:00"/>
    <x v="5"/>
    <n v="180181"/>
    <s v="Invoice - 7C Escrow: SPLA Windows Server "/>
    <s v="D-027"/>
    <s v="Cloud"/>
    <m/>
    <x v="0"/>
    <s v="SPLA Windows Server"/>
    <x v="0"/>
    <s v="SPLA Windows Server"/>
    <s v="C00002"/>
    <m/>
    <n v="23611"/>
    <s v="ARJ"/>
    <m/>
    <n v="51.91"/>
    <n v="-51.91"/>
    <x v="1"/>
  </r>
  <r>
    <x v="4"/>
    <d v="2025-10-15T00:00:00"/>
    <x v="6"/>
    <n v="180748"/>
    <s v="Invoice - 7C Escrow: SPLA Windows Server "/>
    <s v="D-027"/>
    <s v="Cloud"/>
    <m/>
    <x v="0"/>
    <s v="SPLA Windows Server"/>
    <x v="0"/>
    <s v="SPLA Windows Server"/>
    <s v="C00002"/>
    <m/>
    <n v="24085"/>
    <s v="ARJ"/>
    <m/>
    <n v="51.91"/>
    <n v="-51.91"/>
    <x v="1"/>
  </r>
  <r>
    <x v="6"/>
    <d v="2025-09-01T00:00:00"/>
    <x v="3"/>
    <n v="179773"/>
    <s v="Invoice - Abest Professional Health Care: Dark Web Monitoring Service - 1 Domain "/>
    <s v="D-005"/>
    <s v="Security"/>
    <m/>
    <x v="1"/>
    <s v="SecureID"/>
    <x v="16"/>
    <s v="Dark Web Monitoring"/>
    <s v="C-10392"/>
    <m/>
    <n v="23450"/>
    <s v="ARJ"/>
    <m/>
    <n v="100"/>
    <n v="-100"/>
    <x v="1"/>
  </r>
  <r>
    <x v="6"/>
    <d v="2025-10-01T00:00:00"/>
    <x v="4"/>
    <n v="180326"/>
    <s v="Invoice - Abest Professional Health Care: Dark Web Monitoring Service - 1 Domain "/>
    <s v="D-005"/>
    <s v="Security"/>
    <m/>
    <x v="1"/>
    <s v="SecureID"/>
    <x v="16"/>
    <s v="Dark Web Monitoring"/>
    <s v="C-10392"/>
    <m/>
    <n v="23751"/>
    <s v="ARJ"/>
    <m/>
    <n v="100"/>
    <n v="-100"/>
    <x v="1"/>
  </r>
  <r>
    <x v="3"/>
    <d v="2025-09-01T00:00:00"/>
    <x v="3"/>
    <n v="179773"/>
    <s v="Invoice - Abest Professional Health Care: Datapath Managed Office 365 Backup - 1 User - 1 month "/>
    <s v="D-003"/>
    <s v="MSP"/>
    <m/>
    <x v="1"/>
    <s v="DPMB-O365"/>
    <x v="16"/>
    <s v="Datapath Managed Office 365 Backup - 1 User - 1 mo"/>
    <s v="C-10392"/>
    <m/>
    <n v="23450"/>
    <s v="ARJ"/>
    <m/>
    <n v="108"/>
    <n v="-108"/>
    <x v="1"/>
  </r>
  <r>
    <x v="3"/>
    <d v="2025-10-01T00:00:00"/>
    <x v="4"/>
    <n v="180326"/>
    <s v="Invoice - Abest Professional Health Care: Datapath Managed Office 365 Backup - 1 User - 1 month "/>
    <s v="D-003"/>
    <s v="MSP"/>
    <m/>
    <x v="1"/>
    <s v="DPMB-O365"/>
    <x v="16"/>
    <s v="Datapath Managed Office 365 Backup - 1 User - 1 mo"/>
    <s v="C-10392"/>
    <m/>
    <n v="23751"/>
    <s v="ARJ"/>
    <m/>
    <n v="108"/>
    <n v="-108"/>
    <x v="1"/>
  </r>
  <r>
    <x v="6"/>
    <d v="2025-09-01T00:00:00"/>
    <x v="3"/>
    <n v="179773"/>
    <s v="Invoice - Abest Professional Health Care: Endpoint Advanced Threat Protection - EDR 24x7 Monitoring - Per Endpoint"/>
    <s v="D-005"/>
    <s v="Security"/>
    <m/>
    <x v="1"/>
    <s v="DPM-Huntress"/>
    <x v="16"/>
    <s v="Huntress Advanced Threat Protection"/>
    <s v="C-10392"/>
    <m/>
    <n v="23450"/>
    <s v="ARJ"/>
    <m/>
    <n v="5"/>
    <n v="-5"/>
    <x v="1"/>
  </r>
  <r>
    <x v="6"/>
    <d v="2025-10-01T00:00:00"/>
    <x v="4"/>
    <n v="180326"/>
    <s v="Invoice - Abest Professional Health Care: Endpoint Advanced Threat Protection - EDR 24x7 Monitoring - Per Endpoint"/>
    <s v="D-005"/>
    <s v="Security"/>
    <m/>
    <x v="1"/>
    <s v="DPM-Huntress"/>
    <x v="16"/>
    <s v="Huntress Advanced Threat Protection"/>
    <s v="C-10392"/>
    <m/>
    <n v="23751"/>
    <s v="ARJ"/>
    <m/>
    <n v="5"/>
    <n v="-5"/>
    <x v="1"/>
  </r>
  <r>
    <x v="8"/>
    <d v="2025-09-01T00:00:00"/>
    <x v="3"/>
    <n v="179773"/>
    <s v="Invoice - Abest Professional Health Care: Managed Backup - Server"/>
    <s v="D-003"/>
    <s v="MSP"/>
    <m/>
    <x v="1"/>
    <s v="mMTS CyberPS"/>
    <x v="16"/>
    <s v="MTS Cyber Protect Servers"/>
    <s v="C-10392"/>
    <m/>
    <n v="23450"/>
    <s v="ARJ"/>
    <m/>
    <n v="50"/>
    <n v="-50"/>
    <x v="1"/>
  </r>
  <r>
    <x v="8"/>
    <d v="2025-10-01T00:00:00"/>
    <x v="4"/>
    <n v="180326"/>
    <s v="Invoice - Abest Professional Health Care: Managed Backup - Server"/>
    <s v="D-003"/>
    <s v="MSP"/>
    <m/>
    <x v="1"/>
    <s v="mMTS CyberPS"/>
    <x v="16"/>
    <s v="MTS Cyber Protect Servers"/>
    <s v="C-10392"/>
    <m/>
    <n v="23751"/>
    <s v="ARJ"/>
    <m/>
    <n v="50"/>
    <n v="-50"/>
    <x v="1"/>
  </r>
  <r>
    <x v="3"/>
    <d v="2025-09-01T00:00:00"/>
    <x v="3"/>
    <n v="179773"/>
    <s v="Invoice - Abest Professional Health Care: Managed Backup Cloud Storage - Per GB"/>
    <s v="D-003"/>
    <s v="MSP"/>
    <m/>
    <x v="1"/>
    <s v="MTS Cloud Storage"/>
    <x v="16"/>
    <s v="MTS Cloud Storage"/>
    <s v="C-10392"/>
    <m/>
    <n v="23450"/>
    <s v="ARJ"/>
    <m/>
    <n v="292.72000000000003"/>
    <n v="-292.72000000000003"/>
    <x v="1"/>
  </r>
  <r>
    <x v="3"/>
    <d v="2025-10-01T00:00:00"/>
    <x v="4"/>
    <n v="180326"/>
    <s v="Invoice - Abest Professional Health Care: Managed Backup Cloud Storage - Per GB"/>
    <s v="D-003"/>
    <s v="MSP"/>
    <m/>
    <x v="1"/>
    <s v="MTS Cloud Storage"/>
    <x v="16"/>
    <s v="MTS Cloud Storage"/>
    <s v="C-10392"/>
    <m/>
    <n v="23751"/>
    <s v="ARJ"/>
    <m/>
    <n v="289.36"/>
    <n v="-289.36"/>
    <x v="1"/>
  </r>
  <r>
    <x v="6"/>
    <d v="2025-09-01T00:00:00"/>
    <x v="3"/>
    <n v="179773"/>
    <s v="Invoice - Abest Professional Health Care: Managed Detection and Response for Microsoft 365 24x7 Monitoring - Per User"/>
    <s v="D-005"/>
    <s v="Security"/>
    <m/>
    <x v="1"/>
    <s v="DPM-Huntress365"/>
    <x v="16"/>
    <s v="Huntress MDR for M365"/>
    <s v="C-10392"/>
    <m/>
    <n v="23450"/>
    <s v="ARJ"/>
    <m/>
    <n v="28"/>
    <n v="-28"/>
    <x v="1"/>
  </r>
  <r>
    <x v="6"/>
    <d v="2025-10-01T00:00:00"/>
    <x v="4"/>
    <n v="180326"/>
    <s v="Invoice - Abest Professional Health Care: Managed Detection and Response for Microsoft 365 24x7 Monitoring - Per User"/>
    <s v="D-005"/>
    <s v="Security"/>
    <m/>
    <x v="1"/>
    <s v="DPM-Huntress365"/>
    <x v="16"/>
    <s v="Huntress MDR for M365"/>
    <s v="C-10392"/>
    <m/>
    <n v="23751"/>
    <s v="ARJ"/>
    <m/>
    <n v="12"/>
    <n v="-12"/>
    <x v="1"/>
  </r>
  <r>
    <x v="0"/>
    <d v="2025-09-01T00:00:00"/>
    <x v="3"/>
    <n v="179773"/>
    <s v="Invoice - Abest Professional Health Care: Managed Services-Server"/>
    <s v="D-003"/>
    <s v="MSP"/>
    <m/>
    <x v="1"/>
    <s v="T-Managed Services-Server"/>
    <x v="16"/>
    <s v="Managed Services-Server"/>
    <s v="C-10392"/>
    <m/>
    <n v="23450"/>
    <s v="ARJ"/>
    <m/>
    <n v="150"/>
    <n v="-150"/>
    <x v="1"/>
  </r>
  <r>
    <x v="0"/>
    <d v="2025-10-01T00:00:00"/>
    <x v="4"/>
    <n v="180326"/>
    <s v="Invoice - Abest Professional Health Care: Managed Services-Server"/>
    <s v="D-003"/>
    <s v="MSP"/>
    <m/>
    <x v="1"/>
    <s v="T-Managed Services-Server"/>
    <x v="16"/>
    <s v="Managed Services-Server"/>
    <s v="C-10392"/>
    <m/>
    <n v="23751"/>
    <s v="ARJ"/>
    <m/>
    <n v="150"/>
    <n v="-150"/>
    <x v="1"/>
  </r>
  <r>
    <x v="0"/>
    <d v="2025-09-01T00:00:00"/>
    <x v="3"/>
    <n v="179773"/>
    <s v="Invoice - Abest Professional Health Care: Managed Services-Site"/>
    <s v="D-003"/>
    <s v="MSP"/>
    <m/>
    <x v="1"/>
    <s v="T-Managed Services Site"/>
    <x v="16"/>
    <s v="Managed Services-Site"/>
    <s v="C-10392"/>
    <m/>
    <n v="23450"/>
    <s v="ARJ"/>
    <m/>
    <n v="190"/>
    <n v="-190"/>
    <x v="1"/>
  </r>
  <r>
    <x v="0"/>
    <d v="2025-10-01T00:00:00"/>
    <x v="4"/>
    <n v="180326"/>
    <s v="Invoice - Abest Professional Health Care: Managed Services-Site"/>
    <s v="D-003"/>
    <s v="MSP"/>
    <m/>
    <x v="1"/>
    <s v="T-Managed Services Site"/>
    <x v="16"/>
    <s v="Managed Services-Site"/>
    <s v="C-10392"/>
    <m/>
    <n v="23751"/>
    <s v="ARJ"/>
    <m/>
    <n v="190"/>
    <n v="-190"/>
    <x v="1"/>
  </r>
  <r>
    <x v="0"/>
    <d v="2025-09-01T00:00:00"/>
    <x v="3"/>
    <n v="179773"/>
    <s v="Invoice - Abest Professional Health Care: Managed Services-User"/>
    <s v="D-003"/>
    <s v="MSP"/>
    <m/>
    <x v="1"/>
    <s v="T-Managed Services-User"/>
    <x v="16"/>
    <s v="Managed Services-User"/>
    <s v="C-10392"/>
    <m/>
    <n v="23450"/>
    <s v="ARJ"/>
    <m/>
    <n v="220"/>
    <n v="-220"/>
    <x v="1"/>
  </r>
  <r>
    <x v="0"/>
    <d v="2025-10-01T00:00:00"/>
    <x v="4"/>
    <n v="180326"/>
    <s v="Invoice - Abest Professional Health Care: Managed Services-User"/>
    <s v="D-003"/>
    <s v="MSP"/>
    <m/>
    <x v="1"/>
    <s v="T-Managed Services-User"/>
    <x v="16"/>
    <s v="Managed Services-User"/>
    <s v="C-10392"/>
    <m/>
    <n v="23751"/>
    <s v="ARJ"/>
    <m/>
    <n v="275"/>
    <n v="-275"/>
    <x v="1"/>
  </r>
  <r>
    <x v="5"/>
    <d v="2025-09-01T00:00:00"/>
    <x v="3"/>
    <n v="179773"/>
    <s v="Invoice - Abest Professional Health Care: Microsoft 365 Business Premium - Annual Commitment, Monthly Billing - 1 User "/>
    <s v="D-014"/>
    <s v="Procurement"/>
    <m/>
    <x v="1"/>
    <s v="C0LCHC-0002-1Y1M"/>
    <x v="16"/>
    <s v="Microsoft 365 Business Premium Annual Paid Monthly"/>
    <s v="C-10392"/>
    <m/>
    <n v="23450"/>
    <s v="ARJ"/>
    <m/>
    <n v="484"/>
    <n v="-484"/>
    <x v="1"/>
  </r>
  <r>
    <x v="5"/>
    <d v="2025-10-01T00:00:00"/>
    <x v="4"/>
    <n v="180326"/>
    <s v="Invoice - Abest Professional Health Care: Microsoft 365 Business Premium - Annual Commitment, Monthly Billing - 1 User "/>
    <s v="D-014"/>
    <s v="Procurement"/>
    <m/>
    <x v="1"/>
    <s v="C0LCHC-0002-1Y1M"/>
    <x v="16"/>
    <s v="Microsoft 365 Business Premium Annual Paid Monthly"/>
    <s v="C-10392"/>
    <m/>
    <n v="23751"/>
    <s v="ARJ"/>
    <m/>
    <n v="484"/>
    <n v="-484"/>
    <x v="1"/>
  </r>
  <r>
    <x v="6"/>
    <d v="2025-09-01T00:00:00"/>
    <x v="3"/>
    <n v="179774"/>
    <s v="Invoice - ABI Healthcare: AI Powered Email Filtering and Phishing Protection "/>
    <s v="D-009"/>
    <s v="Admin"/>
    <m/>
    <x v="1"/>
    <s v="IS-ESP-1"/>
    <x v="17"/>
    <s v="Email Security "/>
    <s v="C-10388"/>
    <m/>
    <n v="23530"/>
    <s v="ARJ"/>
    <m/>
    <n v="2820"/>
    <n v="-2820"/>
    <x v="1"/>
  </r>
  <r>
    <x v="6"/>
    <d v="2025-10-01T00:00:00"/>
    <x v="4"/>
    <n v="180327"/>
    <s v="Invoice - ABI Healthcare: AI Powered Email Filtering and Phishing Protection "/>
    <s v="D-009"/>
    <s v="Admin"/>
    <m/>
    <x v="1"/>
    <s v="IS-ESP-1"/>
    <x v="17"/>
    <s v="Email Security "/>
    <s v="C-10388"/>
    <m/>
    <n v="23752"/>
    <s v="ARJ"/>
    <m/>
    <n v="2820"/>
    <n v="-2820"/>
    <x v="1"/>
  </r>
  <r>
    <x v="6"/>
    <d v="2025-09-01T00:00:00"/>
    <x v="3"/>
    <n v="179774"/>
    <s v="Invoice - ABI Healthcare: Dark Web Monitoring Service - 1 Domain "/>
    <s v="D-009"/>
    <s v="Admin"/>
    <m/>
    <x v="1"/>
    <s v="SecureID"/>
    <x v="17"/>
    <s v="Dark Web Monitoring"/>
    <s v="C-10388"/>
    <m/>
    <n v="23530"/>
    <s v="ARJ"/>
    <m/>
    <n v="100"/>
    <n v="-100"/>
    <x v="1"/>
  </r>
  <r>
    <x v="6"/>
    <d v="2025-10-01T00:00:00"/>
    <x v="4"/>
    <n v="180327"/>
    <s v="Invoice - ABI Healthcare: Dark Web Monitoring Service - 1 Domain "/>
    <s v="D-009"/>
    <s v="Admin"/>
    <m/>
    <x v="1"/>
    <s v="SecureID"/>
    <x v="17"/>
    <s v="Dark Web Monitoring"/>
    <s v="C-10388"/>
    <m/>
    <n v="23752"/>
    <s v="ARJ"/>
    <m/>
    <n v="100"/>
    <n v="-100"/>
    <x v="1"/>
  </r>
  <r>
    <x v="3"/>
    <d v="2025-09-01T00:00:00"/>
    <x v="3"/>
    <n v="179774"/>
    <s v="Invoice - ABI Healthcare: Datapath Managed Office 365 Backup - 1 User - 1 month "/>
    <s v="D-009"/>
    <s v="Admin"/>
    <m/>
    <x v="1"/>
    <s v="DPMB-O365"/>
    <x v="17"/>
    <s v="Datapath Managed Office 365 Backup - 1 User - 1 mo"/>
    <s v="C-10388"/>
    <m/>
    <n v="23530"/>
    <s v="ARJ"/>
    <m/>
    <n v="668"/>
    <n v="-668"/>
    <x v="1"/>
  </r>
  <r>
    <x v="3"/>
    <d v="2025-10-01T00:00:00"/>
    <x v="4"/>
    <n v="180327"/>
    <s v="Invoice - ABI Healthcare: Datapath Managed Office 365 Backup - 1 User - 1 month "/>
    <s v="D-009"/>
    <s v="Admin"/>
    <m/>
    <x v="1"/>
    <s v="DPMB-O365"/>
    <x v="17"/>
    <s v="Datapath Managed Office 365 Backup - 1 User - 1 mo"/>
    <s v="C-10388"/>
    <m/>
    <n v="23752"/>
    <s v="ARJ"/>
    <m/>
    <n v="668"/>
    <n v="-668"/>
    <x v="1"/>
  </r>
  <r>
    <x v="6"/>
    <d v="2025-09-01T00:00:00"/>
    <x v="3"/>
    <n v="179774"/>
    <s v="Invoice - ABI Healthcare: Endpoint Advanced Threat Protection - EDR 24x7 Monitoring - Per Endpoint"/>
    <s v="D-009"/>
    <s v="Admin"/>
    <m/>
    <x v="1"/>
    <s v="DPM-Huntress"/>
    <x v="17"/>
    <s v="Huntress Advanced Threat Protection"/>
    <s v="C-10388"/>
    <m/>
    <n v="23530"/>
    <s v="ARJ"/>
    <m/>
    <n v="630"/>
    <n v="-630"/>
    <x v="1"/>
  </r>
  <r>
    <x v="6"/>
    <d v="2025-10-01T00:00:00"/>
    <x v="4"/>
    <n v="180327"/>
    <s v="Invoice - ABI Healthcare: Endpoint Advanced Threat Protection - EDR 24x7 Monitoring - Per Endpoint"/>
    <s v="D-009"/>
    <s v="Admin"/>
    <m/>
    <x v="1"/>
    <s v="DPM-Huntress"/>
    <x v="17"/>
    <s v="Huntress Advanced Threat Protection"/>
    <s v="C-10388"/>
    <m/>
    <n v="23752"/>
    <s v="ARJ"/>
    <m/>
    <n v="645"/>
    <n v="-645"/>
    <x v="1"/>
  </r>
  <r>
    <x v="5"/>
    <d v="2025-09-01T00:00:00"/>
    <x v="3"/>
    <n v="179774"/>
    <s v="Invoice - ABI Healthcare: Exchange Online (Plan 2) - Annual Commitment, Monthly Billing - 1 User "/>
    <s v="D-014"/>
    <s v="Procurement"/>
    <m/>
    <x v="1"/>
    <s v="C0LH1P-0001-1Y1M"/>
    <x v="17"/>
    <s v="Exchange Online (Plan 2) Annual Paid Monthly"/>
    <s v="C-10388"/>
    <m/>
    <n v="23530"/>
    <s v="ARJ"/>
    <m/>
    <n v="120.9"/>
    <n v="-120.9"/>
    <x v="1"/>
  </r>
  <r>
    <x v="5"/>
    <d v="2025-10-01T00:00:00"/>
    <x v="4"/>
    <n v="180327"/>
    <s v="Invoice - ABI Healthcare: Exchange Online (Plan 2) - Annual Commitment, Monthly Billing - 1 User "/>
    <s v="D-014"/>
    <s v="Procurement"/>
    <m/>
    <x v="1"/>
    <s v="C0LH1P-0001-1Y1M"/>
    <x v="17"/>
    <s v="Exchange Online (Plan 2) Annual Paid Monthly"/>
    <s v="C-10388"/>
    <m/>
    <n v="23752"/>
    <s v="ARJ"/>
    <m/>
    <n v="120.9"/>
    <n v="-120.9"/>
    <x v="1"/>
  </r>
  <r>
    <x v="6"/>
    <d v="2025-09-01T00:00:00"/>
    <x v="3"/>
    <n v="179774"/>
    <s v="Invoice - ABI Healthcare: Managed Detection and Response for Microsoft 365 24x7 Monitoring - Per User"/>
    <s v="D-009"/>
    <s v="Admin"/>
    <m/>
    <x v="1"/>
    <s v="DPM-Huntress365"/>
    <x v="17"/>
    <s v="Huntress MDR for M365"/>
    <s v="C-10388"/>
    <m/>
    <n v="23530"/>
    <s v="ARJ"/>
    <m/>
    <n v="612"/>
    <n v="-612"/>
    <x v="1"/>
  </r>
  <r>
    <x v="6"/>
    <d v="2025-10-01T00:00:00"/>
    <x v="4"/>
    <n v="180327"/>
    <s v="Invoice - ABI Healthcare: Managed Detection and Response for Microsoft 365 24x7 Monitoring - Per User"/>
    <s v="D-009"/>
    <s v="Admin"/>
    <m/>
    <x v="1"/>
    <s v="DPM-Huntress365"/>
    <x v="17"/>
    <s v="Huntress MDR for M365"/>
    <s v="C-10388"/>
    <m/>
    <n v="23752"/>
    <s v="ARJ"/>
    <m/>
    <n v="584"/>
    <n v="-584"/>
    <x v="1"/>
  </r>
  <r>
    <x v="0"/>
    <d v="2025-09-01T00:00:00"/>
    <x v="3"/>
    <n v="179774"/>
    <s v="Invoice - ABI Healthcare: Managed Endpoint Services"/>
    <s v="D-009"/>
    <s v="Admin"/>
    <m/>
    <x v="1"/>
    <s v="T-Managed Endpoint"/>
    <x v="17"/>
    <s v="Managed Endpoint Services"/>
    <s v="C-10388"/>
    <m/>
    <n v="23530"/>
    <s v="ARJ"/>
    <m/>
    <n v="861"/>
    <n v="-861"/>
    <x v="1"/>
  </r>
  <r>
    <x v="0"/>
    <d v="2025-10-01T00:00:00"/>
    <x v="4"/>
    <n v="180327"/>
    <s v="Invoice - ABI Healthcare: Managed Endpoint Services"/>
    <s v="D-009"/>
    <s v="Admin"/>
    <m/>
    <x v="1"/>
    <s v="T-Managed Endpoint"/>
    <x v="17"/>
    <s v="Managed Endpoint Services"/>
    <s v="C-10388"/>
    <m/>
    <n v="23752"/>
    <s v="ARJ"/>
    <m/>
    <n v="882"/>
    <n v="-882"/>
    <x v="1"/>
  </r>
  <r>
    <x v="6"/>
    <d v="2025-09-01T00:00:00"/>
    <x v="3"/>
    <n v="179774"/>
    <s v="Invoice - ABI Healthcare: Managed Security Awareness Training Program"/>
    <s v="D-009"/>
    <s v="Admin"/>
    <m/>
    <x v="1"/>
    <s v="DPMSAT"/>
    <x v="17"/>
    <s v="Security Awareness Program"/>
    <s v="C-10388"/>
    <m/>
    <n v="23530"/>
    <s v="ARJ"/>
    <m/>
    <n v="560"/>
    <n v="-560"/>
    <x v="1"/>
  </r>
  <r>
    <x v="6"/>
    <d v="2025-10-01T00:00:00"/>
    <x v="4"/>
    <n v="180327"/>
    <s v="Invoice - ABI Healthcare: Managed Security Awareness Training Program"/>
    <s v="D-009"/>
    <s v="Admin"/>
    <m/>
    <x v="1"/>
    <s v="DPMSAT"/>
    <x v="17"/>
    <s v="Security Awareness Program"/>
    <s v="C-10388"/>
    <m/>
    <n v="23752"/>
    <s v="ARJ"/>
    <m/>
    <n v="540"/>
    <n v="-540"/>
    <x v="1"/>
  </r>
  <r>
    <x v="0"/>
    <d v="2025-09-01T00:00:00"/>
    <x v="3"/>
    <n v="179774"/>
    <s v="Invoice - ABI Healthcare: Managed Services-Server"/>
    <s v="D-009"/>
    <s v="Admin"/>
    <m/>
    <x v="1"/>
    <s v="T-Managed Services-Server"/>
    <x v="17"/>
    <s v="Managed Services-Server"/>
    <s v="C-10388"/>
    <m/>
    <n v="23530"/>
    <s v="ARJ"/>
    <m/>
    <n v="205"/>
    <n v="-205"/>
    <x v="1"/>
  </r>
  <r>
    <x v="0"/>
    <d v="2025-10-01T00:00:00"/>
    <x v="4"/>
    <n v="180327"/>
    <s v="Invoice - ABI Healthcare: Managed Services-Server"/>
    <s v="D-009"/>
    <s v="Admin"/>
    <m/>
    <x v="1"/>
    <s v="T-Managed Services-Server"/>
    <x v="17"/>
    <s v="Managed Services-Server"/>
    <s v="C-10388"/>
    <m/>
    <n v="23752"/>
    <s v="ARJ"/>
    <m/>
    <n v="205"/>
    <n v="-205"/>
    <x v="1"/>
  </r>
  <r>
    <x v="0"/>
    <d v="2025-09-01T00:00:00"/>
    <x v="3"/>
    <n v="179774"/>
    <s v="Invoice - ABI Healthcare: Managed Services-Site"/>
    <s v="D-009"/>
    <s v="Admin"/>
    <m/>
    <x v="1"/>
    <s v="T-Managed Services Site"/>
    <x v="17"/>
    <s v="Managed Services-Site"/>
    <s v="C-10388"/>
    <m/>
    <n v="23530"/>
    <s v="ARJ"/>
    <m/>
    <n v="190"/>
    <n v="-190"/>
    <x v="1"/>
  </r>
  <r>
    <x v="0"/>
    <d v="2025-10-01T00:00:00"/>
    <x v="4"/>
    <n v="180327"/>
    <s v="Invoice - ABI Healthcare: Managed Services-Site"/>
    <s v="D-009"/>
    <s v="Admin"/>
    <m/>
    <x v="1"/>
    <s v="T-Managed Services Site"/>
    <x v="17"/>
    <s v="Managed Services-Site"/>
    <s v="C-10388"/>
    <m/>
    <n v="23752"/>
    <s v="ARJ"/>
    <m/>
    <n v="190"/>
    <n v="-190"/>
    <x v="1"/>
  </r>
  <r>
    <x v="0"/>
    <d v="2025-09-01T00:00:00"/>
    <x v="3"/>
    <n v="179774"/>
    <s v="Invoice - ABI Healthcare: Managed Services-User"/>
    <s v="D-009"/>
    <s v="Admin"/>
    <m/>
    <x v="1"/>
    <s v="T-Managed Services-User"/>
    <x v="17"/>
    <s v="Managed Services-User"/>
    <s v="C-10388"/>
    <m/>
    <n v="23530"/>
    <s v="ARJ"/>
    <m/>
    <n v="8030"/>
    <n v="-8030"/>
    <x v="1"/>
  </r>
  <r>
    <x v="0"/>
    <d v="2025-10-01T00:00:00"/>
    <x v="4"/>
    <n v="180327"/>
    <s v="Invoice - ABI Healthcare: Managed Services-User"/>
    <s v="D-009"/>
    <s v="Admin"/>
    <m/>
    <x v="1"/>
    <s v="T-Managed Services-User"/>
    <x v="17"/>
    <s v="Managed Services-User"/>
    <s v="C-10388"/>
    <m/>
    <n v="23752"/>
    <s v="ARJ"/>
    <m/>
    <n v="7755"/>
    <n v="-7755"/>
    <x v="1"/>
  </r>
  <r>
    <x v="6"/>
    <d v="2025-09-01T00:00:00"/>
    <x v="3"/>
    <n v="179774"/>
    <s v="Invoice - ABI Healthcare: Managed Single Domain Security Certificate"/>
    <s v="D-014"/>
    <s v="Procurement"/>
    <m/>
    <x v="1"/>
    <s v="SSLCert"/>
    <x v="17"/>
    <s v="Managed Single Domain Security Certificate"/>
    <s v="C-10388"/>
    <m/>
    <n v="23530"/>
    <s v="ARJ"/>
    <m/>
    <n v="10.5"/>
    <n v="-10.5"/>
    <x v="1"/>
  </r>
  <r>
    <x v="6"/>
    <d v="2025-10-01T00:00:00"/>
    <x v="4"/>
    <n v="180327"/>
    <s v="Invoice - ABI Healthcare: Managed Single Domain Security Certificate"/>
    <s v="D-014"/>
    <s v="Procurement"/>
    <m/>
    <x v="1"/>
    <s v="SSLCert"/>
    <x v="17"/>
    <s v="Managed Single Domain Security Certificate"/>
    <s v="C-10388"/>
    <m/>
    <n v="23752"/>
    <s v="ARJ"/>
    <m/>
    <n v="10.5"/>
    <n v="-10.5"/>
    <x v="1"/>
  </r>
  <r>
    <x v="5"/>
    <d v="2025-09-01T00:00:00"/>
    <x v="3"/>
    <n v="179774"/>
    <s v="Invoice - ABI Healthcare: Microsoft 365 Business Basic - Annual Commitment, Monthly Billing - 1 User "/>
    <s v="D-014"/>
    <s v="Procurement"/>
    <m/>
    <x v="1"/>
    <s v="C0LH18-0001-1Y1M"/>
    <x v="17"/>
    <s v="Microsoft 365 Business Basic Annual Paid Monthly"/>
    <s v="C-10388"/>
    <m/>
    <n v="23530"/>
    <s v="ARJ"/>
    <m/>
    <n v="156"/>
    <n v="-156"/>
    <x v="1"/>
  </r>
  <r>
    <x v="5"/>
    <d v="2025-10-01T00:00:00"/>
    <x v="4"/>
    <n v="180327"/>
    <s v="Invoice - ABI Healthcare: Microsoft 365 Business Basic - Annual Commitment, Monthly Billing - 1 User "/>
    <s v="D-014"/>
    <s v="Procurement"/>
    <m/>
    <x v="1"/>
    <s v="C0LH18-0001-1Y1M"/>
    <x v="17"/>
    <s v="Microsoft 365 Business Basic Annual Paid Monthly"/>
    <s v="C-10388"/>
    <m/>
    <n v="23752"/>
    <s v="ARJ"/>
    <m/>
    <n v="156"/>
    <n v="-156"/>
    <x v="1"/>
  </r>
  <r>
    <x v="5"/>
    <d v="2025-09-01T00:00:00"/>
    <x v="3"/>
    <n v="179774"/>
    <s v="Invoice - ABI Healthcare: Microsoft 365 Business Premium - Annual Commitment, Monthly Billing - 1 User "/>
    <s v="D-014"/>
    <s v="Procurement"/>
    <m/>
    <x v="1"/>
    <s v="C0LCHC-0002-1Y1M"/>
    <x v="17"/>
    <s v="Microsoft 365 Business Premium Annual Paid Monthly"/>
    <s v="C-10388"/>
    <m/>
    <n v="23530"/>
    <s v="ARJ"/>
    <m/>
    <n v="3081.63"/>
    <n v="-3081.63"/>
    <x v="1"/>
  </r>
  <r>
    <x v="5"/>
    <d v="2025-10-01T00:00:00"/>
    <x v="4"/>
    <n v="180327"/>
    <s v="Invoice - ABI Healthcare: Microsoft 365 Business Premium - Annual Commitment, Monthly Billing - 1 User "/>
    <s v="D-014"/>
    <s v="Procurement"/>
    <m/>
    <x v="1"/>
    <s v="C0LCHC-0002-1Y1M"/>
    <x v="17"/>
    <s v="Microsoft 365 Business Premium Annual Paid Monthly"/>
    <s v="C-10388"/>
    <m/>
    <n v="23752"/>
    <s v="ARJ"/>
    <m/>
    <n v="3081.63"/>
    <n v="-3081.63"/>
    <x v="1"/>
  </r>
  <r>
    <x v="6"/>
    <d v="2025-09-01T00:00:00"/>
    <x v="3"/>
    <n v="179775"/>
    <s v="Invoice - ABIFI Professional Health Care: 24x7 Gateway Security Monitoring"/>
    <s v="D-005"/>
    <s v="Security"/>
    <m/>
    <x v="1"/>
    <s v="DPM-FWM-SM"/>
    <x v="18"/>
    <s v="24x7 Gateway Security Monitoring Small"/>
    <s v="C-10397"/>
    <m/>
    <n v="23482"/>
    <s v="ARJ"/>
    <m/>
    <n v="175"/>
    <n v="-175"/>
    <x v="1"/>
  </r>
  <r>
    <x v="6"/>
    <d v="2025-10-01T00:00:00"/>
    <x v="4"/>
    <n v="180328"/>
    <s v="Invoice - ABIFI Professional Health Care: 24x7 Gateway Security Monitoring"/>
    <s v="D-005"/>
    <s v="Security"/>
    <m/>
    <x v="1"/>
    <s v="DPM-FWM-SM"/>
    <x v="18"/>
    <s v="24x7 Gateway Security Monitoring Small"/>
    <s v="C-10397"/>
    <m/>
    <n v="23753"/>
    <s v="ARJ"/>
    <m/>
    <n v="175"/>
    <n v="-175"/>
    <x v="1"/>
  </r>
  <r>
    <x v="6"/>
    <d v="2025-09-01T00:00:00"/>
    <x v="3"/>
    <n v="179775"/>
    <s v="Invoice - ABIFI Professional Health Care: AI Powered Email Filtering and Phishing Protection "/>
    <s v="D-005"/>
    <s v="Security"/>
    <m/>
    <x v="1"/>
    <s v="IS-ESP-1"/>
    <x v="18"/>
    <s v="Email Security "/>
    <s v="C-10397"/>
    <m/>
    <n v="23482"/>
    <s v="ARJ"/>
    <m/>
    <n v="174"/>
    <n v="-174"/>
    <x v="1"/>
  </r>
  <r>
    <x v="6"/>
    <d v="2025-10-01T00:00:00"/>
    <x v="4"/>
    <n v="180328"/>
    <s v="Invoice - ABIFI Professional Health Care: AI Powered Email Filtering and Phishing Protection "/>
    <s v="D-005"/>
    <s v="Security"/>
    <m/>
    <x v="1"/>
    <s v="IS-ESP-1"/>
    <x v="18"/>
    <s v="Email Security "/>
    <s v="C-10397"/>
    <m/>
    <n v="23753"/>
    <s v="ARJ"/>
    <m/>
    <n v="174"/>
    <n v="-174"/>
    <x v="1"/>
  </r>
  <r>
    <x v="6"/>
    <d v="2025-09-01T00:00:00"/>
    <x v="3"/>
    <n v="179775"/>
    <s v="Invoice - ABIFI Professional Health Care: Dark Web Monitoring Service - 1 Domain "/>
    <s v="D-005"/>
    <s v="Security"/>
    <m/>
    <x v="1"/>
    <s v="SecureID"/>
    <x v="18"/>
    <s v="Dark Web Monitoring"/>
    <s v="C-10397"/>
    <m/>
    <n v="23482"/>
    <s v="ARJ"/>
    <m/>
    <n v="100"/>
    <n v="-100"/>
    <x v="1"/>
  </r>
  <r>
    <x v="6"/>
    <d v="2025-10-01T00:00:00"/>
    <x v="4"/>
    <n v="180328"/>
    <s v="Invoice - ABIFI Professional Health Care: Dark Web Monitoring Service - 1 Domain "/>
    <s v="D-005"/>
    <s v="Security"/>
    <m/>
    <x v="1"/>
    <s v="SecureID"/>
    <x v="18"/>
    <s v="Dark Web Monitoring"/>
    <s v="C-10397"/>
    <m/>
    <n v="23753"/>
    <s v="ARJ"/>
    <m/>
    <n v="100"/>
    <n v="-100"/>
    <x v="1"/>
  </r>
  <r>
    <x v="3"/>
    <d v="2025-09-01T00:00:00"/>
    <x v="3"/>
    <n v="179775"/>
    <s v="Invoice - ABIFI Professional Health Care: Datapath Managed Office 365 Backup - 1 User - 1 month "/>
    <s v="D-003"/>
    <s v="MSP"/>
    <m/>
    <x v="1"/>
    <s v="DPMB-O365"/>
    <x v="18"/>
    <s v="Datapath Managed Office 365 Backup - 1 User - 1 mo"/>
    <s v="C-10397"/>
    <m/>
    <n v="23482"/>
    <s v="ARJ"/>
    <m/>
    <n v="24"/>
    <n v="-24"/>
    <x v="1"/>
  </r>
  <r>
    <x v="3"/>
    <d v="2025-10-01T00:00:00"/>
    <x v="4"/>
    <n v="180328"/>
    <s v="Invoice - ABIFI Professional Health Care: Datapath Managed Office 365 Backup - 1 User - 1 month "/>
    <s v="D-003"/>
    <s v="MSP"/>
    <m/>
    <x v="1"/>
    <s v="DPMB-O365"/>
    <x v="18"/>
    <s v="Datapath Managed Office 365 Backup - 1 User - 1 mo"/>
    <s v="C-10397"/>
    <m/>
    <n v="23753"/>
    <s v="ARJ"/>
    <m/>
    <n v="24"/>
    <n v="-24"/>
    <x v="1"/>
  </r>
  <r>
    <x v="6"/>
    <d v="2025-09-01T00:00:00"/>
    <x v="3"/>
    <n v="179775"/>
    <s v="Invoice - ABIFI Professional Health Care: Endpoint Advanced Threat Protection - EDR 24x7 Monitoring - Per Endpoint"/>
    <s v="D-005"/>
    <s v="Security"/>
    <m/>
    <x v="1"/>
    <s v="DPM-Huntress"/>
    <x v="18"/>
    <s v="Huntress Advanced Threat Protection"/>
    <s v="C-10397"/>
    <m/>
    <n v="23482"/>
    <s v="ARJ"/>
    <m/>
    <n v="165"/>
    <n v="-165"/>
    <x v="1"/>
  </r>
  <r>
    <x v="6"/>
    <d v="2025-10-01T00:00:00"/>
    <x v="4"/>
    <n v="180328"/>
    <s v="Invoice - ABIFI Professional Health Care: Endpoint Advanced Threat Protection - EDR 24x7 Monitoring - Per Endpoint"/>
    <s v="D-005"/>
    <s v="Security"/>
    <m/>
    <x v="1"/>
    <s v="DPM-Huntress"/>
    <x v="18"/>
    <s v="Huntress Advanced Threat Protection"/>
    <s v="C-10397"/>
    <m/>
    <n v="23753"/>
    <s v="ARJ"/>
    <m/>
    <n v="160"/>
    <n v="-160"/>
    <x v="1"/>
  </r>
  <r>
    <x v="8"/>
    <d v="2025-09-01T00:00:00"/>
    <x v="3"/>
    <n v="179775"/>
    <s v="Invoice - ABIFI Professional Health Care: Managed Backup - Server"/>
    <s v="D-003"/>
    <s v="MSP"/>
    <m/>
    <x v="1"/>
    <s v="mMTS CyberPS"/>
    <x v="18"/>
    <s v="MTS Cyber Protect Servers"/>
    <s v="C-10397"/>
    <m/>
    <n v="23482"/>
    <s v="ARJ"/>
    <m/>
    <n v="50"/>
    <n v="-50"/>
    <x v="1"/>
  </r>
  <r>
    <x v="8"/>
    <d v="2025-10-01T00:00:00"/>
    <x v="4"/>
    <n v="180328"/>
    <s v="Invoice - ABIFI Professional Health Care: Managed Backup - Server"/>
    <s v="D-003"/>
    <s v="MSP"/>
    <m/>
    <x v="1"/>
    <s v="mMTS CyberPS"/>
    <x v="18"/>
    <s v="MTS Cyber Protect Servers"/>
    <s v="C-10397"/>
    <m/>
    <n v="23753"/>
    <s v="ARJ"/>
    <m/>
    <n v="50"/>
    <n v="-50"/>
    <x v="1"/>
  </r>
  <r>
    <x v="3"/>
    <d v="2025-09-01T00:00:00"/>
    <x v="3"/>
    <n v="179775"/>
    <s v="Invoice - ABIFI Professional Health Care: Managed Backup Cloud Storage - Per GB"/>
    <s v="D-003"/>
    <s v="MSP"/>
    <m/>
    <x v="1"/>
    <s v="MTS Cloud Storage"/>
    <x v="18"/>
    <s v="MTS Cloud Storage"/>
    <s v="C-10397"/>
    <m/>
    <n v="23482"/>
    <s v="ARJ"/>
    <m/>
    <n v="296.06"/>
    <n v="-296.06"/>
    <x v="1"/>
  </r>
  <r>
    <x v="3"/>
    <d v="2025-10-01T00:00:00"/>
    <x v="4"/>
    <n v="180328"/>
    <s v="Invoice - ABIFI Professional Health Care: Managed Backup Cloud Storage - Per GB"/>
    <s v="D-003"/>
    <s v="MSP"/>
    <m/>
    <x v="1"/>
    <s v="MTS Cloud Storage"/>
    <x v="18"/>
    <s v="MTS Cloud Storage"/>
    <s v="C-10397"/>
    <m/>
    <n v="23753"/>
    <s v="ARJ"/>
    <m/>
    <n v="306.47000000000003"/>
    <n v="-306.47000000000003"/>
    <x v="1"/>
  </r>
  <r>
    <x v="6"/>
    <d v="2025-09-01T00:00:00"/>
    <x v="3"/>
    <n v="179775"/>
    <s v="Invoice - ABIFI Professional Health Care: Managed Detection and Response for Microsoft 365 24x7 Monitoring - Per User"/>
    <s v="D-005"/>
    <s v="Security"/>
    <m/>
    <x v="1"/>
    <s v="DPM-Huntress365"/>
    <x v="18"/>
    <s v="Huntress MDR for M365"/>
    <s v="C-10397"/>
    <m/>
    <n v="23482"/>
    <s v="ARJ"/>
    <m/>
    <n v="196"/>
    <n v="-196"/>
    <x v="1"/>
  </r>
  <r>
    <x v="6"/>
    <d v="2025-10-01T00:00:00"/>
    <x v="4"/>
    <n v="180328"/>
    <s v="Invoice - ABIFI Professional Health Care: Managed Detection and Response for Microsoft 365 24x7 Monitoring - Per User"/>
    <s v="D-005"/>
    <s v="Security"/>
    <m/>
    <x v="1"/>
    <s v="DPM-Huntress365"/>
    <x v="18"/>
    <s v="Huntress MDR for M365"/>
    <s v="C-10397"/>
    <m/>
    <n v="23753"/>
    <s v="ARJ"/>
    <m/>
    <n v="192"/>
    <n v="-192"/>
    <x v="1"/>
  </r>
  <r>
    <x v="0"/>
    <d v="2025-09-01T00:00:00"/>
    <x v="3"/>
    <n v="179775"/>
    <s v="Invoice - ABIFI Professional Health Care: Managed Endpoint Services"/>
    <s v="D-003"/>
    <s v="MSP"/>
    <m/>
    <x v="1"/>
    <s v="T-Managed Endpoint"/>
    <x v="18"/>
    <s v="Managed Endpoint Services"/>
    <s v="C-10397"/>
    <m/>
    <n v="23482"/>
    <s v="ARJ"/>
    <m/>
    <n v="147"/>
    <n v="-147"/>
    <x v="1"/>
  </r>
  <r>
    <x v="6"/>
    <d v="2025-09-01T00:00:00"/>
    <x v="3"/>
    <n v="179775"/>
    <s v="Invoice - ABIFI Professional Health Care: Managed Security Awareness Training Program"/>
    <s v="D-005"/>
    <s v="Security"/>
    <m/>
    <x v="1"/>
    <s v="DPMSAT"/>
    <x v="18"/>
    <s v="Security Awareness Program"/>
    <s v="C-10397"/>
    <m/>
    <n v="23482"/>
    <s v="ARJ"/>
    <m/>
    <n v="210"/>
    <n v="-210"/>
    <x v="1"/>
  </r>
  <r>
    <x v="6"/>
    <d v="2025-10-01T00:00:00"/>
    <x v="4"/>
    <n v="180328"/>
    <s v="Invoice - ABIFI Professional Health Care: Managed Security Awareness Training Program"/>
    <s v="D-005"/>
    <s v="Security"/>
    <m/>
    <x v="1"/>
    <s v="DPMSAT"/>
    <x v="18"/>
    <s v="Security Awareness Program"/>
    <s v="C-10397"/>
    <m/>
    <n v="23753"/>
    <s v="ARJ"/>
    <m/>
    <n v="205"/>
    <n v="-205"/>
    <x v="1"/>
  </r>
  <r>
    <x v="0"/>
    <d v="2025-09-01T00:00:00"/>
    <x v="3"/>
    <n v="179775"/>
    <s v="Invoice - ABIFI Professional Health Care: Managed Services-Server"/>
    <s v="D-003"/>
    <s v="MSP"/>
    <m/>
    <x v="1"/>
    <s v="T-Managed Services-Server"/>
    <x v="18"/>
    <s v="Managed Services-Server"/>
    <s v="C-10397"/>
    <m/>
    <n v="23482"/>
    <s v="ARJ"/>
    <m/>
    <n v="300"/>
    <n v="-300"/>
    <x v="1"/>
  </r>
  <r>
    <x v="0"/>
    <d v="2025-10-01T00:00:00"/>
    <x v="4"/>
    <n v="180328"/>
    <s v="Invoice - ABIFI Professional Health Care: Managed Services-Server"/>
    <s v="D-003"/>
    <s v="MSP"/>
    <m/>
    <x v="1"/>
    <s v="T-Managed Services-Server"/>
    <x v="18"/>
    <s v="Managed Services-Server"/>
    <s v="C-10397"/>
    <m/>
    <n v="23753"/>
    <s v="ARJ"/>
    <m/>
    <n v="300"/>
    <n v="-300"/>
    <x v="1"/>
  </r>
  <r>
    <x v="0"/>
    <d v="2025-09-01T00:00:00"/>
    <x v="3"/>
    <n v="179775"/>
    <s v="Invoice - ABIFI Professional Health Care: Managed Services-Site"/>
    <s v="D-003"/>
    <s v="MSP"/>
    <m/>
    <x v="1"/>
    <s v="T-Managed Services Site"/>
    <x v="18"/>
    <s v="Managed Services-Site"/>
    <s v="C-10397"/>
    <m/>
    <n v="23482"/>
    <s v="ARJ"/>
    <m/>
    <n v="190"/>
    <n v="-190"/>
    <x v="1"/>
  </r>
  <r>
    <x v="0"/>
    <d v="2025-10-01T00:00:00"/>
    <x v="4"/>
    <n v="180328"/>
    <s v="Invoice - ABIFI Professional Health Care: Managed Services-Site"/>
    <s v="D-003"/>
    <s v="MSP"/>
    <m/>
    <x v="1"/>
    <s v="T-Managed Services Site"/>
    <x v="18"/>
    <s v="Managed Services-Site"/>
    <s v="C-10397"/>
    <m/>
    <n v="23753"/>
    <s v="ARJ"/>
    <m/>
    <n v="190"/>
    <n v="-190"/>
    <x v="1"/>
  </r>
  <r>
    <x v="0"/>
    <d v="2025-09-01T00:00:00"/>
    <x v="3"/>
    <n v="179775"/>
    <s v="Invoice - ABIFI Professional Health Care: Managed Services-User"/>
    <s v="D-003"/>
    <s v="MSP"/>
    <m/>
    <x v="1"/>
    <s v="T-Managed Services-User"/>
    <x v="18"/>
    <s v="Managed Services-User"/>
    <s v="C-10397"/>
    <m/>
    <n v="23482"/>
    <s v="ARJ"/>
    <m/>
    <n v="330"/>
    <n v="-330"/>
    <x v="1"/>
  </r>
  <r>
    <x v="0"/>
    <d v="2025-10-01T00:00:00"/>
    <x v="4"/>
    <n v="180328"/>
    <s v="Invoice - ABIFI Professional Health Care: Managed Services-User"/>
    <s v="D-003"/>
    <s v="MSP"/>
    <m/>
    <x v="1"/>
    <s v="T-Managed Services-User"/>
    <x v="18"/>
    <s v="Managed Services-User"/>
    <s v="C-10397"/>
    <m/>
    <n v="23753"/>
    <s v="ARJ"/>
    <m/>
    <n v="330"/>
    <n v="-330"/>
    <x v="1"/>
  </r>
  <r>
    <x v="5"/>
    <d v="2025-09-01T00:00:00"/>
    <x v="3"/>
    <n v="179775"/>
    <s v="Invoice - ABIFI Professional Health Care: Microsoft 365 Business Premium - Monthly Commitment, Monthly Billing - 1 User "/>
    <s v="D-014"/>
    <s v="Procurement"/>
    <m/>
    <x v="1"/>
    <s v="C0LCHC-0002-1M"/>
    <x v="18"/>
    <s v="Microsoft 365 Business Premium Monthly"/>
    <s v="C-10397"/>
    <m/>
    <n v="23482"/>
    <s v="ARJ"/>
    <m/>
    <n v="1531.2"/>
    <n v="-1531.2"/>
    <x v="1"/>
  </r>
  <r>
    <x v="5"/>
    <d v="2025-10-01T00:00:00"/>
    <x v="4"/>
    <n v="180328"/>
    <s v="Invoice - ABIFI Professional Health Care: Microsoft 365 Business Premium - Monthly Commitment, Monthly Billing - 1 User "/>
    <s v="D-014"/>
    <s v="Procurement"/>
    <m/>
    <x v="1"/>
    <s v="C0LCHC-0002-1M"/>
    <x v="18"/>
    <s v="Microsoft 365 Business Premium Monthly"/>
    <s v="C-10397"/>
    <m/>
    <n v="23753"/>
    <s v="ARJ"/>
    <m/>
    <n v="1161.5999999999999"/>
    <n v="-1161.5999999999999"/>
    <x v="1"/>
  </r>
  <r>
    <x v="5"/>
    <d v="2025-09-01T00:00:00"/>
    <x v="3"/>
    <n v="179775"/>
    <s v="Invoice - ABIFI Professional Health Care: NCE Exchange Online Plan 2 Monthly Commit"/>
    <s v="D-014"/>
    <s v="Procurement"/>
    <m/>
    <x v="1"/>
    <s v="CFQ7TTC0LH1P-0001-1M"/>
    <x v="18"/>
    <s v="NCE Exchange Online Plan 2 Monthly Commit"/>
    <s v="C-10397"/>
    <m/>
    <n v="23482"/>
    <s v="ARJ"/>
    <m/>
    <n v="67.2"/>
    <n v="-67.2"/>
    <x v="1"/>
  </r>
  <r>
    <x v="5"/>
    <d v="2025-10-01T00:00:00"/>
    <x v="4"/>
    <n v="180328"/>
    <s v="Invoice - ABIFI Professional Health Care: NCE Exchange Online Plan 2 Monthly Commit"/>
    <s v="D-014"/>
    <s v="Procurement"/>
    <m/>
    <x v="1"/>
    <s v="CFQ7TTC0LH1P-0001-1M"/>
    <x v="18"/>
    <s v="NCE Exchange Online Plan 2 Monthly Commit"/>
    <s v="C-10397"/>
    <m/>
    <n v="23753"/>
    <s v="ARJ"/>
    <m/>
    <n v="57.6"/>
    <n v="-57.6"/>
    <x v="1"/>
  </r>
  <r>
    <x v="0"/>
    <d v="2025-09-01T00:00:00"/>
    <x v="3"/>
    <n v="179777"/>
    <s v="Invoice - Ability Ambeck Mortgage: Cloud Managed Printing"/>
    <s v="D-003"/>
    <s v="MSP"/>
    <m/>
    <x v="1"/>
    <s v="MSC_PS"/>
    <x v="19"/>
    <s v="Cloud Managed Printing Support"/>
    <s v="C00003"/>
    <m/>
    <n v="23474"/>
    <s v="ARJ"/>
    <m/>
    <n v="120"/>
    <n v="-120"/>
    <x v="1"/>
  </r>
  <r>
    <x v="0"/>
    <d v="2025-10-01T00:00:00"/>
    <x v="4"/>
    <n v="180330"/>
    <s v="Invoice - Ability Ambeck Mortgage: Cloud Managed Printing"/>
    <s v="D-003"/>
    <s v="MSP"/>
    <m/>
    <x v="1"/>
    <s v="MSC_PS"/>
    <x v="19"/>
    <s v="Cloud Managed Printing Support"/>
    <s v="C00003"/>
    <m/>
    <n v="23755"/>
    <s v="ARJ"/>
    <m/>
    <n v="120"/>
    <n v="-120"/>
    <x v="1"/>
  </r>
  <r>
    <x v="3"/>
    <d v="2025-09-01T00:00:00"/>
    <x v="3"/>
    <n v="179777"/>
    <s v="Invoice - Ability Ambeck Mortgage: Datapath Managed Backup - Offsite Storage - 1 TB - 1 Month"/>
    <s v="D-003"/>
    <s v="MSP"/>
    <m/>
    <x v="1"/>
    <s v="DPMB-STOR-1TB"/>
    <x v="19"/>
    <s v="Datapath Managed Backup - Offsite Storage - per TB"/>
    <s v="C00003"/>
    <m/>
    <n v="23474"/>
    <s v="ARJ"/>
    <m/>
    <n v="78.75"/>
    <n v="-78.75"/>
    <x v="1"/>
  </r>
  <r>
    <x v="3"/>
    <d v="2025-10-01T00:00:00"/>
    <x v="4"/>
    <n v="180330"/>
    <s v="Invoice - Ability Ambeck Mortgage: Datapath Managed Backup - Offsite Storage - 1 TB - 1 Month"/>
    <s v="D-003"/>
    <s v="MSP"/>
    <m/>
    <x v="1"/>
    <s v="DPMB-STOR-1TB"/>
    <x v="19"/>
    <s v="Datapath Managed Backup - Offsite Storage - per TB"/>
    <s v="C00003"/>
    <m/>
    <n v="23755"/>
    <s v="ARJ"/>
    <m/>
    <n v="78.75"/>
    <n v="-78.75"/>
    <x v="1"/>
  </r>
  <r>
    <x v="9"/>
    <d v="2025-09-25T00:00:00"/>
    <x v="2"/>
    <n v="180276"/>
    <s v="Invoice - Ability Ambeck Mortgage: Dell Performance Dock- WD19DCS"/>
    <s v="D-001-W"/>
    <s v="Sales - West"/>
    <m/>
    <x v="1"/>
    <s v="DELL-WD19DCS"/>
    <x v="19"/>
    <s v="Dell Performance Dock- WD19DC 210w PD"/>
    <s v="C00003"/>
    <m/>
    <n v="23689"/>
    <s v="ARJ"/>
    <m/>
    <n v="211.59"/>
    <n v="-211.59"/>
    <x v="1"/>
  </r>
  <r>
    <x v="9"/>
    <d v="2025-10-17T00:00:00"/>
    <x v="7"/>
    <n v="180800"/>
    <s v="Invoice - Ability Ambeck Mortgage: Dell Performance Dock- WD19DCS"/>
    <s v="D-001"/>
    <s v="Sales"/>
    <m/>
    <x v="1"/>
    <s v="DELL-WD19DCS"/>
    <x v="19"/>
    <s v="Dell Performance Dock- WD19DC 210w PD"/>
    <s v="C00003"/>
    <m/>
    <n v="24118"/>
    <s v="ARJ"/>
    <m/>
    <n v="311.11"/>
    <n v="-311.11"/>
    <x v="1"/>
  </r>
  <r>
    <x v="9"/>
    <d v="2025-09-25T00:00:00"/>
    <x v="2"/>
    <n v="180276"/>
    <s v="Invoice - Ability Ambeck Mortgage: Dell Precision 5690 16&quot; Mobile Workstation - Full HD Plus - Intel Core Ultra 7 165H - 32 GB - 1 TB SSD - English (US) Keyboard - Anodized Titan Gray - Intel Chip - 1920 x 1200 - Windows 11 Pro - NVIDIA RTX 2000"/>
    <s v="D-001-W"/>
    <s v="Sales - West"/>
    <m/>
    <x v="1"/>
    <s v="728PF"/>
    <x v="19"/>
    <s v="Dell Precision 5000 5690 16&quot; Mobile Workstation - "/>
    <s v="C00003"/>
    <m/>
    <n v="23689"/>
    <s v="ARJ"/>
    <m/>
    <n v="2992.78"/>
    <n v="-2992.78"/>
    <x v="1"/>
  </r>
  <r>
    <x v="9"/>
    <d v="2025-10-27T00:00:00"/>
    <x v="8"/>
    <n v="181122"/>
    <s v="Invoice - Ability Ambeck Mortgage: Dell Pro 16 PC16250 16&quot; Notebook - Full HD Plus - 60 Hz - Intel Core 7 150U - vPro Technology - 16 GB - 512 GB SSD - English (US) Keyboard - Magnetite - Intel Chip - 1920 x 1200 - Windows 11 Pro - Intel - In-plane Switching (IPS) Technology - 10-Key"/>
    <s v="D-001"/>
    <s v="Sales"/>
    <m/>
    <x v="1"/>
    <s v="MW6J9"/>
    <x v="19"/>
    <s v="Dell Pro 16 PC16250 16&quot; Notebook - Full HD Plus - "/>
    <s v="C00003"/>
    <m/>
    <n v="24182"/>
    <s v="ARJ"/>
    <m/>
    <n v="1344.08"/>
    <n v="-1344.08"/>
    <x v="1"/>
  </r>
  <r>
    <x v="9"/>
    <d v="2025-10-27T00:00:00"/>
    <x v="8"/>
    <n v="181122"/>
    <s v="Invoice - Ability Ambeck Mortgage: Dell Pro Dock WD25 - for Desktop PC, Notebook - Charging Capability - 130 W - USB Type C - 4 Displays Supported - 5K @ 60Hz, 6K @ 60Hz, 4K @ 60Hz, QHD @ 60Hz, SXGA, FHD @ 60Hz, WQHD @ 60Hz - 3440 x 1440, 5120 x 2160, 6144 x 3456, 3840 x 2160, 2560 x 1440,"/>
    <s v="D-001"/>
    <s v="Sales"/>
    <m/>
    <x v="1"/>
    <s v="DELL-WD25"/>
    <x v="19"/>
    <s v="Dell Pro Dock WD25"/>
    <s v="C00003"/>
    <m/>
    <n v="24182"/>
    <s v="ARJ"/>
    <m/>
    <n v="202.08"/>
    <n v="-202.08"/>
    <x v="1"/>
  </r>
  <r>
    <x v="9"/>
    <d v="2025-10-17T00:00:00"/>
    <x v="7"/>
    <n v="180800"/>
    <s v="Invoice - Ability Ambeck Mortgage: Dell Pro Max MC16250 16&quot; Mobile Workstation - Full HD Plus - 60 Hz - Intel Core Ultra 7 265H - vPro Technology - 16 GB - 512 GB SSD - English (US) Keyboard - Intel Chip - 1920 x 1200 - Windows 11 Pro - NVIDIA RTX PRO 500 Blackwell with 6 GB - Front Camera"/>
    <s v="D-001"/>
    <s v="Sales"/>
    <m/>
    <x v="1"/>
    <s v="Y0KTY"/>
    <x v="19"/>
    <s v="Dell Pro Max MC16250 16&quot; Mobile Workstation - Full"/>
    <s v="C00003"/>
    <m/>
    <n v="24118"/>
    <s v="ARJ"/>
    <m/>
    <n v="2343.2600000000002"/>
    <n v="-2343.2600000000002"/>
    <x v="1"/>
  </r>
  <r>
    <x v="9"/>
    <d v="2025-10-17T00:00:00"/>
    <x v="7"/>
    <n v="180800"/>
    <s v="Invoice - Ability Ambeck Mortgage: Dell ProSupport DISTI - Upgrade - 3 Year - Service - Technical"/>
    <s v="D-001"/>
    <s v="Sales"/>
    <m/>
    <x v="1"/>
    <s v="715-4001"/>
    <x v="19"/>
    <s v="Dell ProSupport DISTI - Upgrade - 3 Year - Service"/>
    <s v="C00003"/>
    <m/>
    <n v="24118"/>
    <s v="ARJ"/>
    <m/>
    <n v="113.71"/>
    <n v="-113.71"/>
    <x v="1"/>
  </r>
  <r>
    <x v="9"/>
    <d v="2025-10-06T00:00:00"/>
    <x v="9"/>
    <n v="180603"/>
    <s v="Invoice - Ability Ambeck Mortgage: Dell Upgrade from 1Y Next Business Day to 3Y ProSupport - 24 x 7 - On-site - Technical - Electronic and Physical"/>
    <s v="D-001"/>
    <s v="Sales"/>
    <m/>
    <x v="1"/>
    <s v="824-7874"/>
    <x v="19"/>
    <s v="Dell Upgrade from 1Y Next Business Day to 3Y ProSu"/>
    <s v="C00003"/>
    <m/>
    <n v="23986"/>
    <s v="ARJ"/>
    <m/>
    <n v="359.19"/>
    <n v="-359.19"/>
    <x v="1"/>
  </r>
  <r>
    <x v="6"/>
    <d v="2025-09-01T00:00:00"/>
    <x v="3"/>
    <n v="179776"/>
    <s v="Invoice - Ability Ambeck Mortgage: Domain Name Purchase"/>
    <s v="D-003"/>
    <s v="MSP"/>
    <m/>
    <x v="1"/>
    <s v="Domain Name Purchase"/>
    <x v="19"/>
    <s v="Domain Name Purchase"/>
    <s v="C00003"/>
    <m/>
    <n v="23535"/>
    <s v="ARJ"/>
    <m/>
    <n v="7.4"/>
    <n v="-7.4"/>
    <x v="1"/>
  </r>
  <r>
    <x v="6"/>
    <d v="2025-10-01T00:00:00"/>
    <x v="4"/>
    <n v="180329"/>
    <s v="Invoice - Ability Ambeck Mortgage: Domain Name Purchase"/>
    <s v="D-003"/>
    <s v="MSP"/>
    <m/>
    <x v="1"/>
    <s v="Domain Name Purchase"/>
    <x v="19"/>
    <s v="Domain Name Purchase"/>
    <s v="C00003"/>
    <m/>
    <n v="23754"/>
    <s v="ARJ"/>
    <m/>
    <n v="7.4"/>
    <n v="-7.4"/>
    <x v="1"/>
  </r>
  <r>
    <x v="6"/>
    <d v="2025-09-01T00:00:00"/>
    <x v="3"/>
    <n v="179777"/>
    <s v="Invoice - Ability Ambeck Mortgage: Endpoint Advanced Threat Protection - EDR 24x7 Monitoring - Per Endpoint"/>
    <s v="D-005"/>
    <s v="Security"/>
    <m/>
    <x v="1"/>
    <s v="DPM-Huntress"/>
    <x v="19"/>
    <s v="Huntress Advanced Threat Protection"/>
    <s v="C00003"/>
    <m/>
    <n v="23474"/>
    <s v="ARJ"/>
    <m/>
    <n v="350"/>
    <n v="-350"/>
    <x v="1"/>
  </r>
  <r>
    <x v="6"/>
    <d v="2025-10-01T00:00:00"/>
    <x v="4"/>
    <n v="180330"/>
    <s v="Invoice - Ability Ambeck Mortgage: Endpoint Advanced Threat Protection - EDR 24x7 Monitoring - Per Endpoint"/>
    <s v="D-005"/>
    <s v="Security"/>
    <m/>
    <x v="1"/>
    <s v="DPM-Huntress"/>
    <x v="19"/>
    <s v="Huntress Advanced Threat Protection"/>
    <s v="C00003"/>
    <m/>
    <n v="23755"/>
    <s v="ARJ"/>
    <m/>
    <n v="338"/>
    <n v="-338"/>
    <x v="1"/>
  </r>
  <r>
    <x v="2"/>
    <d v="2025-09-01T00:00:00"/>
    <x v="3"/>
    <n v="179777"/>
    <s v="Invoice - Ability Ambeck Mortgage: Enterprise Class Wireless Access Point - Low Density 802.11ac Wave 2, 2x2:2 867 Mbps (5GHz) / 300 Mbps (2.4GHz)"/>
    <s v="D-003"/>
    <s v="MSP"/>
    <m/>
    <x v="1"/>
    <s v="MNG WAP - Low Density"/>
    <x v="19"/>
    <s v="Enterprise Class Wireless Access Point - Low Densi"/>
    <s v="C00003"/>
    <m/>
    <n v="23474"/>
    <s v="ARJ"/>
    <m/>
    <n v="90"/>
    <n v="-90"/>
    <x v="1"/>
  </r>
  <r>
    <x v="2"/>
    <d v="2025-10-01T00:00:00"/>
    <x v="4"/>
    <n v="180330"/>
    <s v="Invoice - Ability Ambeck Mortgage: Enterprise Class Wireless Access Point - Low Density 802.11ac Wave 2, 2x2:2 867 Mbps (5GHz) / 300 Mbps (2.4GHz)"/>
    <s v="D-003"/>
    <s v="MSP"/>
    <m/>
    <x v="1"/>
    <s v="MNG WAP - Low Density"/>
    <x v="19"/>
    <s v="Enterprise Class Wireless Access Point - Low Densi"/>
    <s v="C00003"/>
    <m/>
    <n v="23755"/>
    <s v="ARJ"/>
    <m/>
    <n v="90"/>
    <n v="-90"/>
    <x v="1"/>
  </r>
  <r>
    <x v="5"/>
    <d v="2025-09-01T00:00:00"/>
    <x v="3"/>
    <n v="179777"/>
    <s v="Invoice - Ability Ambeck Mortgage: Exchange Online (Plan 1) - Annual Commitment, Monthly Billing - 1 User "/>
    <s v="D-003"/>
    <s v="MSP"/>
    <m/>
    <x v="1"/>
    <s v="C0LH16-0001-1Y1M"/>
    <x v="19"/>
    <s v="Exchange Online (Plan 1) Annual Paid Monthly"/>
    <s v="C00003"/>
    <m/>
    <n v="23474"/>
    <s v="ARJ"/>
    <m/>
    <n v="4"/>
    <n v="-4"/>
    <x v="1"/>
  </r>
  <r>
    <x v="5"/>
    <d v="2025-10-01T00:00:00"/>
    <x v="4"/>
    <n v="180330"/>
    <s v="Invoice - Ability Ambeck Mortgage: Exchange Online (Plan 1) - Annual Commitment, Monthly Billing - 1 User "/>
    <s v="D-003"/>
    <s v="MSP"/>
    <m/>
    <x v="1"/>
    <s v="C0LH16-0001-1Y1M"/>
    <x v="19"/>
    <s v="Exchange Online (Plan 1) Annual Paid Monthly"/>
    <s v="C00003"/>
    <m/>
    <n v="23755"/>
    <s v="ARJ"/>
    <m/>
    <n v="4"/>
    <n v="-4"/>
    <x v="1"/>
  </r>
  <r>
    <x v="3"/>
    <d v="2025-09-01T00:00:00"/>
    <x v="3"/>
    <n v="179777"/>
    <s v="Invoice - Ability Ambeck Mortgage: Managed Backup - 1 Endpoint "/>
    <s v="D-003"/>
    <s v="MSP"/>
    <m/>
    <x v="1"/>
    <s v="DPMB-END"/>
    <x v="19"/>
    <s v="Managed Backup - 1 Endpoint"/>
    <s v="C00003"/>
    <m/>
    <n v="23474"/>
    <s v="ARJ"/>
    <m/>
    <n v="105"/>
    <n v="-105"/>
    <x v="1"/>
  </r>
  <r>
    <x v="3"/>
    <d v="2025-10-01T00:00:00"/>
    <x v="4"/>
    <n v="180330"/>
    <s v="Invoice - Ability Ambeck Mortgage: Managed Backup - 1 Endpoint "/>
    <s v="D-003"/>
    <s v="MSP"/>
    <m/>
    <x v="1"/>
    <s v="DPMB-END"/>
    <x v="19"/>
    <s v="Managed Backup - 1 Endpoint"/>
    <s v="C00003"/>
    <m/>
    <n v="23755"/>
    <s v="ARJ"/>
    <m/>
    <n v="105"/>
    <n v="-105"/>
    <x v="1"/>
  </r>
  <r>
    <x v="2"/>
    <d v="2025-09-01T00:00:00"/>
    <x v="3"/>
    <n v="179777"/>
    <s v="Invoice - Ability Ambeck Mortgage: Managed Backup Hardware - Monthly "/>
    <s v="D-003"/>
    <s v="MSP"/>
    <m/>
    <x v="1"/>
    <s v="managedbackuphw"/>
    <x v="19"/>
    <s v="Managed Backup Hardware - Monthly "/>
    <s v="C00003"/>
    <m/>
    <n v="23474"/>
    <s v="ARJ"/>
    <m/>
    <n v="105"/>
    <n v="-105"/>
    <x v="1"/>
  </r>
  <r>
    <x v="2"/>
    <d v="2025-10-01T00:00:00"/>
    <x v="4"/>
    <n v="180330"/>
    <s v="Invoice - Ability Ambeck Mortgage: Managed Backup Hardware - Monthly "/>
    <s v="D-003"/>
    <s v="MSP"/>
    <m/>
    <x v="1"/>
    <s v="managedbackuphw"/>
    <x v="19"/>
    <s v="Managed Backup Hardware - Monthly "/>
    <s v="C00003"/>
    <m/>
    <n v="23755"/>
    <s v="ARJ"/>
    <m/>
    <n v="105"/>
    <n v="-105"/>
    <x v="1"/>
  </r>
  <r>
    <x v="3"/>
    <d v="2025-09-01T00:00:00"/>
    <x v="3"/>
    <n v="179777"/>
    <s v="Invoice - Ability Ambeck Mortgage: Managed Office 365 Backup - 1 User - 1 month"/>
    <s v="D-003"/>
    <s v="MSP"/>
    <m/>
    <x v="1"/>
    <s v="DPMB-AFI-O365"/>
    <x v="19"/>
    <s v="Office 365 Backup"/>
    <s v="C00003"/>
    <m/>
    <n v="23474"/>
    <s v="ARJ"/>
    <m/>
    <n v="215"/>
    <n v="-215"/>
    <x v="1"/>
  </r>
  <r>
    <x v="3"/>
    <d v="2025-10-01T00:00:00"/>
    <x v="4"/>
    <n v="180330"/>
    <s v="Invoice - Ability Ambeck Mortgage: Managed Office 365 Backup - 1 User - 1 month"/>
    <s v="D-003"/>
    <s v="MSP"/>
    <m/>
    <x v="1"/>
    <s v="DPMB-AFI-O365"/>
    <x v="19"/>
    <s v="Office 365 Backup"/>
    <s v="C00003"/>
    <m/>
    <n v="23755"/>
    <s v="ARJ"/>
    <m/>
    <n v="215"/>
    <n v="-215"/>
    <x v="1"/>
  </r>
  <r>
    <x v="0"/>
    <d v="2025-09-01T00:00:00"/>
    <x v="3"/>
    <n v="179777"/>
    <s v="Invoice - Ability Ambeck Mortgage: Managed Services-Site"/>
    <s v="D-003"/>
    <s v="MSP"/>
    <m/>
    <x v="1"/>
    <s v="T-Managed Services Site"/>
    <x v="19"/>
    <s v="Managed Services-Site"/>
    <s v="C00003"/>
    <m/>
    <n v="23474"/>
    <s v="ARJ"/>
    <m/>
    <n v="515"/>
    <n v="-515"/>
    <x v="1"/>
  </r>
  <r>
    <x v="0"/>
    <d v="2025-10-01T00:00:00"/>
    <x v="4"/>
    <n v="180330"/>
    <s v="Invoice - Ability Ambeck Mortgage: Managed Services-Site"/>
    <s v="D-003"/>
    <s v="MSP"/>
    <m/>
    <x v="1"/>
    <s v="T-Managed Services Site"/>
    <x v="19"/>
    <s v="Managed Services-Site"/>
    <s v="C00003"/>
    <m/>
    <n v="23755"/>
    <s v="ARJ"/>
    <m/>
    <n v="515"/>
    <n v="-515"/>
    <x v="1"/>
  </r>
  <r>
    <x v="0"/>
    <d v="2025-09-01T00:00:00"/>
    <x v="3"/>
    <n v="179777"/>
    <s v="Invoice - Ability Ambeck Mortgage: Managed Services-User"/>
    <s v="D-003"/>
    <s v="MSP"/>
    <m/>
    <x v="1"/>
    <s v="T-Managed Services-User"/>
    <x v="19"/>
    <s v="Managed Services-User"/>
    <s v="C00003"/>
    <m/>
    <n v="23474"/>
    <s v="ARJ"/>
    <m/>
    <n v="115.2"/>
    <n v="-115.2"/>
    <x v="1"/>
  </r>
  <r>
    <x v="0"/>
    <d v="2025-10-01T00:00:00"/>
    <x v="4"/>
    <n v="180330"/>
    <s v="Invoice - Ability Ambeck Mortgage: Managed Services-User"/>
    <s v="D-003"/>
    <s v="MSP"/>
    <m/>
    <x v="1"/>
    <s v="T-Managed Services-User"/>
    <x v="19"/>
    <s v="Managed Services-User"/>
    <s v="C00003"/>
    <m/>
    <n v="23755"/>
    <s v="ARJ"/>
    <m/>
    <n v="115.2"/>
    <n v="-115.2"/>
    <x v="1"/>
  </r>
  <r>
    <x v="5"/>
    <d v="2025-09-01T00:00:00"/>
    <x v="3"/>
    <n v="179777"/>
    <s v="Invoice - Ability Ambeck Mortgage: Microsoft 365 Business Premium - Annual Commitment, Monthly Billing - 1 User "/>
    <s v="D-003"/>
    <s v="MSP"/>
    <m/>
    <x v="1"/>
    <s v="C0LCHC-0002-1Y1M"/>
    <x v="19"/>
    <s v="Microsoft 365 Business Premium Annual Paid Monthly"/>
    <s v="C00003"/>
    <m/>
    <n v="23474"/>
    <s v="ARJ"/>
    <m/>
    <n v="990"/>
    <n v="-990"/>
    <x v="1"/>
  </r>
  <r>
    <x v="5"/>
    <d v="2025-10-01T00:00:00"/>
    <x v="4"/>
    <n v="180330"/>
    <s v="Invoice - Ability Ambeck Mortgage: Microsoft 365 Business Premium - Annual Commitment, Monthly Billing - 1 User "/>
    <s v="D-003"/>
    <s v="MSP"/>
    <m/>
    <x v="1"/>
    <s v="C0LCHC-0002-1Y1M"/>
    <x v="19"/>
    <s v="Microsoft 365 Business Premium Annual Paid Monthly"/>
    <s v="C00003"/>
    <m/>
    <n v="23755"/>
    <s v="ARJ"/>
    <m/>
    <n v="1012"/>
    <n v="-1012"/>
    <x v="1"/>
  </r>
  <r>
    <x v="9"/>
    <d v="2025-10-17T00:00:00"/>
    <x v="7"/>
    <n v="180800"/>
    <s v="Invoice - Ability Ambeck Mortgage: Microsoft Intune Provisioning Service per qty 1 system"/>
    <s v="D-001"/>
    <s v="Sales"/>
    <m/>
    <x v="1"/>
    <s v="ITG-INTUNE-UP-VP"/>
    <x v="19"/>
    <s v="Microsoft Intune Provisioning Service"/>
    <s v="C00003"/>
    <m/>
    <n v="24118"/>
    <s v="ARJ"/>
    <m/>
    <n v="2.87"/>
    <n v="-2.87"/>
    <x v="1"/>
  </r>
  <r>
    <x v="2"/>
    <d v="2025-09-01T00:00:00"/>
    <x v="3"/>
    <n v="179777"/>
    <s v="Invoice - Ability Ambeck Mortgage: Palo Alto Networks Firewall Service 440"/>
    <s v="D-005"/>
    <s v="Security"/>
    <m/>
    <x v="1"/>
    <s v="PAN-440-HAAS"/>
    <x v="19"/>
    <s v="Palo Alto Networks Firewall Service 440"/>
    <s v="C00003"/>
    <m/>
    <n v="23474"/>
    <s v="ARJ"/>
    <m/>
    <n v="500"/>
    <n v="-500"/>
    <x v="1"/>
  </r>
  <r>
    <x v="2"/>
    <d v="2025-10-01T00:00:00"/>
    <x v="4"/>
    <n v="180330"/>
    <s v="Invoice - Ability Ambeck Mortgage: Palo Alto Networks Firewall Service 440"/>
    <s v="D-005"/>
    <s v="Security"/>
    <m/>
    <x v="1"/>
    <s v="PAN-440-HAAS"/>
    <x v="19"/>
    <s v="Palo Alto Networks Firewall Service 440"/>
    <s v="C00003"/>
    <m/>
    <n v="23755"/>
    <s v="ARJ"/>
    <m/>
    <n v="500"/>
    <n v="-500"/>
    <x v="1"/>
  </r>
  <r>
    <x v="10"/>
    <d v="2025-09-01T00:00:00"/>
    <x v="3"/>
    <n v="179777"/>
    <s v="Invoice - Ability Ambeck Mortgage: Premium E-Mail Filtering"/>
    <s v="D-003"/>
    <s v="MSP"/>
    <m/>
    <x v="1"/>
    <s v="DPM-Spam Filter"/>
    <x v="19"/>
    <s v="Managed Spam Filtering"/>
    <s v="C00003"/>
    <m/>
    <n v="23474"/>
    <s v="ARJ"/>
    <m/>
    <n v="136.76"/>
    <n v="-136.76"/>
    <x v="1"/>
  </r>
  <r>
    <x v="10"/>
    <d v="2025-10-01T00:00:00"/>
    <x v="4"/>
    <n v="180330"/>
    <s v="Invoice - Ability Ambeck Mortgage: Premium E-Mail Filtering"/>
    <s v="D-003"/>
    <s v="MSP"/>
    <m/>
    <x v="1"/>
    <s v="DPM-Spam Filter"/>
    <x v="19"/>
    <s v="Managed Spam Filtering"/>
    <s v="C00003"/>
    <m/>
    <n v="23755"/>
    <s v="ARJ"/>
    <m/>
    <n v="136.76"/>
    <n v="-136.76"/>
    <x v="1"/>
  </r>
  <r>
    <x v="6"/>
    <d v="2025-09-01T00:00:00"/>
    <x v="3"/>
    <n v="179778"/>
    <s v="Invoice - Advantage Home Care: 24x7 Gateway Security Monitoring"/>
    <s v="D-005"/>
    <s v="Security"/>
    <m/>
    <x v="1"/>
    <s v="DPM-FWM-SM"/>
    <x v="20"/>
    <s v="24x7 Gateway Security Monitoring Small"/>
    <s v="C-10370"/>
    <m/>
    <n v="23525"/>
    <s v="ARJ"/>
    <m/>
    <n v="175"/>
    <n v="-175"/>
    <x v="1"/>
  </r>
  <r>
    <x v="6"/>
    <d v="2025-10-01T00:00:00"/>
    <x v="4"/>
    <n v="180331"/>
    <s v="Invoice - Advantage Home Care: 24x7 Gateway Security Monitoring"/>
    <s v="D-005"/>
    <s v="Security"/>
    <m/>
    <x v="1"/>
    <s v="DPM-FWM-SM"/>
    <x v="20"/>
    <s v="24x7 Gateway Security Monitoring Small"/>
    <s v="C-10370"/>
    <m/>
    <n v="23756"/>
    <s v="ARJ"/>
    <m/>
    <n v="175"/>
    <n v="-175"/>
    <x v="1"/>
  </r>
  <r>
    <x v="6"/>
    <d v="2025-09-01T00:00:00"/>
    <x v="3"/>
    <n v="179778"/>
    <s v="Invoice - Advantage Home Care: AI Powered Email Filtering and Phishing Protection "/>
    <s v="D-005"/>
    <s v="Security"/>
    <m/>
    <x v="1"/>
    <s v="IS-ESP-1"/>
    <x v="20"/>
    <s v="Email Security "/>
    <s v="C-10370"/>
    <m/>
    <n v="23525"/>
    <s v="ARJ"/>
    <m/>
    <n v="1002"/>
    <n v="-1002"/>
    <x v="1"/>
  </r>
  <r>
    <x v="6"/>
    <d v="2025-10-01T00:00:00"/>
    <x v="4"/>
    <n v="180331"/>
    <s v="Invoice - Advantage Home Care: AI Powered Email Filtering and Phishing Protection "/>
    <s v="D-005"/>
    <s v="Security"/>
    <m/>
    <x v="1"/>
    <s v="IS-ESP-1"/>
    <x v="20"/>
    <s v="Email Security "/>
    <s v="C-10370"/>
    <m/>
    <n v="23756"/>
    <s v="ARJ"/>
    <m/>
    <n v="1002"/>
    <n v="-1002"/>
    <x v="1"/>
  </r>
  <r>
    <x v="6"/>
    <d v="2025-09-01T00:00:00"/>
    <x v="3"/>
    <n v="179778"/>
    <s v="Invoice - Advantage Home Care: Dark Web Monitoring Service - 1 Domain "/>
    <s v="D-005"/>
    <s v="Security"/>
    <m/>
    <x v="1"/>
    <s v="SecureID"/>
    <x v="20"/>
    <s v="Dark Web Monitoring"/>
    <s v="C-10370"/>
    <m/>
    <n v="23525"/>
    <s v="ARJ"/>
    <m/>
    <n v="100"/>
    <n v="-100"/>
    <x v="1"/>
  </r>
  <r>
    <x v="6"/>
    <d v="2025-10-01T00:00:00"/>
    <x v="4"/>
    <n v="180331"/>
    <s v="Invoice - Advantage Home Care: Dark Web Monitoring Service - 1 Domain "/>
    <s v="D-005"/>
    <s v="Security"/>
    <m/>
    <x v="1"/>
    <s v="SecureID"/>
    <x v="20"/>
    <s v="Dark Web Monitoring"/>
    <s v="C-10370"/>
    <m/>
    <n v="23756"/>
    <s v="ARJ"/>
    <m/>
    <n v="100"/>
    <n v="-100"/>
    <x v="1"/>
  </r>
  <r>
    <x v="3"/>
    <d v="2025-09-01T00:00:00"/>
    <x v="3"/>
    <n v="179778"/>
    <s v="Invoice - Advantage Home Care: Datapath Managed Office 365 Backup - 1 User - 1 month "/>
    <s v="D-005"/>
    <s v="Security"/>
    <m/>
    <x v="1"/>
    <s v="DPMB-O365"/>
    <x v="20"/>
    <s v="Datapath Managed Office 365 Backup - 1 User - 1 mo"/>
    <s v="C-10370"/>
    <m/>
    <n v="23525"/>
    <s v="ARJ"/>
    <m/>
    <n v="804"/>
    <n v="-804"/>
    <x v="1"/>
  </r>
  <r>
    <x v="3"/>
    <d v="2025-10-01T00:00:00"/>
    <x v="4"/>
    <n v="180331"/>
    <s v="Invoice - Advantage Home Care: Datapath Managed Office 365 Backup - 1 User - 1 month "/>
    <s v="D-005"/>
    <s v="Security"/>
    <m/>
    <x v="1"/>
    <s v="DPMB-O365"/>
    <x v="20"/>
    <s v="Datapath Managed Office 365 Backup - 1 User - 1 mo"/>
    <s v="C-10370"/>
    <m/>
    <n v="23756"/>
    <s v="ARJ"/>
    <m/>
    <n v="804"/>
    <n v="-804"/>
    <x v="1"/>
  </r>
  <r>
    <x v="6"/>
    <d v="2025-09-01T00:00:00"/>
    <x v="3"/>
    <n v="179778"/>
    <s v="Invoice - Advantage Home Care: Endpoint Advanced Threat Protection - EDR 24x7 Monitoring - Per Endpoint"/>
    <s v="D-005"/>
    <s v="Security"/>
    <m/>
    <x v="1"/>
    <s v="DPM-Huntress"/>
    <x v="20"/>
    <s v="Huntress Advanced Threat Protection"/>
    <s v="C-10370"/>
    <m/>
    <n v="23525"/>
    <s v="ARJ"/>
    <m/>
    <n v="2051"/>
    <n v="-2051"/>
    <x v="1"/>
  </r>
  <r>
    <x v="6"/>
    <d v="2025-10-01T00:00:00"/>
    <x v="4"/>
    <n v="180331"/>
    <s v="Invoice - Advantage Home Care: Endpoint Advanced Threat Protection - EDR 24x7 Monitoring - Per Endpoint"/>
    <s v="D-005"/>
    <s v="Security"/>
    <m/>
    <x v="1"/>
    <s v="DPM-Huntress"/>
    <x v="20"/>
    <s v="Huntress Advanced Threat Protection"/>
    <s v="C-10370"/>
    <m/>
    <n v="23756"/>
    <s v="ARJ"/>
    <m/>
    <n v="2058"/>
    <n v="-2058"/>
    <x v="1"/>
  </r>
  <r>
    <x v="6"/>
    <d v="2025-09-01T00:00:00"/>
    <x v="3"/>
    <n v="179778"/>
    <s v="Invoice - Advantage Home Care: Managed Detection and Response for Microsoft 365 24x7 Monitoring - Per User"/>
    <s v="D-005"/>
    <s v="Security"/>
    <m/>
    <x v="1"/>
    <s v="DPM-Huntress365"/>
    <x v="20"/>
    <s v="Huntress MDR for M365"/>
    <s v="C-10370"/>
    <m/>
    <n v="23525"/>
    <s v="ARJ"/>
    <m/>
    <n v="712"/>
    <n v="-712"/>
    <x v="1"/>
  </r>
  <r>
    <x v="6"/>
    <d v="2025-10-01T00:00:00"/>
    <x v="4"/>
    <n v="180331"/>
    <s v="Invoice - Advantage Home Care: Managed Detection and Response for Microsoft 365 24x7 Monitoring - Per User"/>
    <s v="D-005"/>
    <s v="Security"/>
    <m/>
    <x v="1"/>
    <s v="DPM-Huntress365"/>
    <x v="20"/>
    <s v="Huntress MDR for M365"/>
    <s v="C-10370"/>
    <m/>
    <n v="23756"/>
    <s v="ARJ"/>
    <m/>
    <n v="700"/>
    <n v="-700"/>
    <x v="1"/>
  </r>
  <r>
    <x v="0"/>
    <d v="2025-09-01T00:00:00"/>
    <x v="3"/>
    <n v="179778"/>
    <s v="Invoice - Advantage Home Care: Managed Endpoint Services"/>
    <s v="D-003"/>
    <s v="MSP"/>
    <m/>
    <x v="1"/>
    <s v="T-Managed Endpoint"/>
    <x v="20"/>
    <s v="Managed Endpoint Services"/>
    <s v="C-10370"/>
    <m/>
    <n v="23525"/>
    <s v="ARJ"/>
    <m/>
    <n v="4590"/>
    <n v="-4590"/>
    <x v="1"/>
  </r>
  <r>
    <x v="0"/>
    <d v="2025-10-01T00:00:00"/>
    <x v="4"/>
    <n v="180331"/>
    <s v="Invoice - Advantage Home Care: Managed Endpoint Services"/>
    <s v="D-003"/>
    <s v="MSP"/>
    <m/>
    <x v="1"/>
    <s v="T-Managed Endpoint"/>
    <x v="20"/>
    <s v="Managed Endpoint Services"/>
    <s v="C-10370"/>
    <m/>
    <n v="23756"/>
    <s v="ARJ"/>
    <m/>
    <n v="5166"/>
    <n v="-5166"/>
    <x v="1"/>
  </r>
  <r>
    <x v="6"/>
    <d v="2025-09-01T00:00:00"/>
    <x v="3"/>
    <n v="179778"/>
    <s v="Invoice - Advantage Home Care: Managed Security Awareness Training Program"/>
    <s v="D-005"/>
    <s v="Security"/>
    <m/>
    <x v="1"/>
    <s v="DPMSAT"/>
    <x v="20"/>
    <s v="Security Awareness Program"/>
    <s v="C-10370"/>
    <m/>
    <n v="23525"/>
    <s v="ARJ"/>
    <m/>
    <n v="468"/>
    <n v="-468"/>
    <x v="1"/>
  </r>
  <r>
    <x v="6"/>
    <d v="2025-10-01T00:00:00"/>
    <x v="4"/>
    <n v="180331"/>
    <s v="Invoice - Advantage Home Care: Managed Security Awareness Training Program"/>
    <s v="D-005"/>
    <s v="Security"/>
    <m/>
    <x v="1"/>
    <s v="DPMSAT"/>
    <x v="20"/>
    <s v="Security Awareness Program"/>
    <s v="C-10370"/>
    <m/>
    <n v="23756"/>
    <s v="ARJ"/>
    <m/>
    <n v="459"/>
    <n v="-459"/>
    <x v="1"/>
  </r>
  <r>
    <x v="0"/>
    <d v="2025-09-01T00:00:00"/>
    <x v="3"/>
    <n v="179778"/>
    <s v="Invoice - Advantage Home Care: Managed Services-User"/>
    <s v="D-003"/>
    <s v="MSP"/>
    <m/>
    <x v="1"/>
    <s v="T-Managed Services-User"/>
    <x v="20"/>
    <s v="Managed Services-User"/>
    <s v="C-10370"/>
    <m/>
    <n v="23525"/>
    <s v="ARJ"/>
    <m/>
    <n v="2010"/>
    <n v="-2010"/>
    <x v="1"/>
  </r>
  <r>
    <x v="0"/>
    <d v="2025-10-01T00:00:00"/>
    <x v="4"/>
    <n v="180331"/>
    <s v="Invoice - Advantage Home Care: Managed Services-User"/>
    <s v="D-003"/>
    <s v="MSP"/>
    <m/>
    <x v="1"/>
    <s v="T-Managed Services-User"/>
    <x v="20"/>
    <s v="Managed Services-User"/>
    <s v="C-10370"/>
    <m/>
    <n v="23756"/>
    <s v="ARJ"/>
    <m/>
    <n v="2010"/>
    <n v="-2010"/>
    <x v="1"/>
  </r>
  <r>
    <x v="7"/>
    <d v="2025-10-31T00:00:00"/>
    <x v="0"/>
    <n v="181164"/>
    <s v="Invoice - Agape Corporation WEB Du"/>
    <s v="D-004"/>
    <s v="Projects"/>
    <m/>
    <x v="1"/>
    <m/>
    <x v="21"/>
    <m/>
    <s v="C00004"/>
    <m/>
    <n v="24210"/>
    <s v="ARJ"/>
    <m/>
    <n v="1900"/>
    <n v="-1900"/>
    <x v="1"/>
  </r>
  <r>
    <x v="8"/>
    <d v="2025-09-01T00:00:00"/>
    <x v="3"/>
    <n v="179740"/>
    <s v="Invoice - Agape Corporation WEB Du: Managed Backup - Virtual Server"/>
    <s v="D-003"/>
    <s v="MSP"/>
    <m/>
    <x v="2"/>
    <s v="CB Prot Vir Mac"/>
    <x v="21"/>
    <s v="MTS Cyber Protect Virtual Machines"/>
    <s v="C00004"/>
    <m/>
    <n v="23299"/>
    <s v="ARJ"/>
    <m/>
    <n v="250"/>
    <n v="-250"/>
    <x v="1"/>
  </r>
  <r>
    <x v="8"/>
    <d v="2025-10-01T00:00:00"/>
    <x v="4"/>
    <n v="180292"/>
    <s v="Invoice - Agape Corporation WEB Du: Managed Backup - Virtual Server"/>
    <s v="D-003"/>
    <s v="MSP"/>
    <m/>
    <x v="2"/>
    <s v="CB Prot Vir Mac"/>
    <x v="21"/>
    <s v="MTS Cyber Protect Virtual Machines"/>
    <s v="C00004"/>
    <m/>
    <n v="23716"/>
    <s v="ARJ"/>
    <m/>
    <n v="250"/>
    <n v="-250"/>
    <x v="1"/>
  </r>
  <r>
    <x v="0"/>
    <d v="2025-09-01T00:00:00"/>
    <x v="3"/>
    <n v="179740"/>
    <s v="Invoice - Agape Corporation WEB Du: Managed Service"/>
    <s v="D-003"/>
    <s v="MSP"/>
    <m/>
    <x v="2"/>
    <s v="Hybrid Managed Service"/>
    <x v="21"/>
    <s v="Hybrid Managed Service"/>
    <s v="C00004"/>
    <m/>
    <n v="23299"/>
    <s v="ARJ"/>
    <m/>
    <n v="3288.79"/>
    <n v="-3288.79"/>
    <x v="1"/>
  </r>
  <r>
    <x v="0"/>
    <d v="2025-10-01T00:00:00"/>
    <x v="4"/>
    <n v="180292"/>
    <s v="Invoice - Agape Corporation WEB Du: Managed Service"/>
    <s v="D-003"/>
    <s v="MSP"/>
    <m/>
    <x v="2"/>
    <s v="Hybrid Managed Service"/>
    <x v="21"/>
    <s v="Hybrid Managed Service"/>
    <s v="C00004"/>
    <m/>
    <n v="23716"/>
    <s v="ARJ"/>
    <m/>
    <n v="3288.79"/>
    <n v="-3288.79"/>
    <x v="1"/>
  </r>
  <r>
    <x v="2"/>
    <d v="2025-09-01T00:00:00"/>
    <x v="3"/>
    <n v="179740"/>
    <s v="Invoice - Agape Corporation WEB Du: Palo Alto Networks Firewall Service 460"/>
    <s v="D-005"/>
    <s v="Security"/>
    <m/>
    <x v="2"/>
    <s v="PAN-460-HAAS"/>
    <x v="21"/>
    <s v="Palo Alto Networks Firewall Service 440"/>
    <s v="C00004"/>
    <m/>
    <n v="23299"/>
    <s v="ARJ"/>
    <m/>
    <n v="1600"/>
    <n v="-1600"/>
    <x v="1"/>
  </r>
  <r>
    <x v="2"/>
    <d v="2025-10-01T00:00:00"/>
    <x v="4"/>
    <n v="180292"/>
    <s v="Invoice - Agape Corporation WEB Du: Palo Alto Networks Firewall Service 460"/>
    <s v="D-005"/>
    <s v="Security"/>
    <m/>
    <x v="2"/>
    <s v="PAN-460-HAAS"/>
    <x v="21"/>
    <s v="Palo Alto Networks Firewall Service 440"/>
    <s v="C00004"/>
    <m/>
    <n v="23716"/>
    <s v="ARJ"/>
    <m/>
    <n v="1600"/>
    <n v="-1600"/>
    <x v="1"/>
  </r>
  <r>
    <x v="6"/>
    <d v="2025-09-01T00:00:00"/>
    <x v="3"/>
    <n v="179741"/>
    <s v="Invoice - Agee Construction: Duo MFA - 2 Factor Authentication - 1 User - 1 Month"/>
    <s v="D-005"/>
    <s v="Security"/>
    <m/>
    <x v="2"/>
    <s v="DuoMFA"/>
    <x v="22"/>
    <s v="Duo MFA - 1 User"/>
    <s v="C00005"/>
    <m/>
    <n v="23300"/>
    <s v="ARJ"/>
    <m/>
    <n v="126"/>
    <n v="-126"/>
    <x v="1"/>
  </r>
  <r>
    <x v="6"/>
    <d v="2025-10-01T00:00:00"/>
    <x v="4"/>
    <n v="180293"/>
    <s v="Invoice - Agee Construction: Duo MFA - 2 Factor Authentication - 1 User - 1 Month"/>
    <s v="D-005"/>
    <s v="Security"/>
    <m/>
    <x v="2"/>
    <s v="DuoMFA"/>
    <x v="22"/>
    <s v="Duo MFA - 1 User"/>
    <s v="C00005"/>
    <m/>
    <n v="23717"/>
    <s v="ARJ"/>
    <m/>
    <n v="126"/>
    <n v="-126"/>
    <x v="1"/>
  </r>
  <r>
    <x v="6"/>
    <d v="2025-09-01T00:00:00"/>
    <x v="3"/>
    <n v="179741"/>
    <s v="Invoice - Agee Construction: Endpoint Advanced Threat Protection - EDR 24x7 Monitoring - Per Endpoint"/>
    <s v="D-005"/>
    <s v="Security"/>
    <m/>
    <x v="2"/>
    <s v="DPM-Huntress"/>
    <x v="22"/>
    <s v="Huntress Advanced Threat Protection"/>
    <s v="C00005"/>
    <m/>
    <n v="23300"/>
    <s v="ARJ"/>
    <m/>
    <n v="273"/>
    <n v="-273"/>
    <x v="1"/>
  </r>
  <r>
    <x v="6"/>
    <d v="2025-10-01T00:00:00"/>
    <x v="4"/>
    <n v="180293"/>
    <s v="Invoice - Agee Construction: Endpoint Advanced Threat Protection - EDR 24x7 Monitoring - Per Endpoint"/>
    <s v="D-005"/>
    <s v="Security"/>
    <m/>
    <x v="2"/>
    <s v="DPM-Huntress"/>
    <x v="22"/>
    <s v="Huntress Advanced Threat Protection"/>
    <s v="C00005"/>
    <m/>
    <n v="23717"/>
    <s v="ARJ"/>
    <m/>
    <n v="280"/>
    <n v="-280"/>
    <x v="1"/>
  </r>
  <r>
    <x v="5"/>
    <d v="2025-09-01T00:00:00"/>
    <x v="3"/>
    <n v="179741"/>
    <s v="Invoice - Agee Construction: Exchange Online (Plan 1) - Annual Commitment, Monthly Billing - 1 User "/>
    <s v="D-003"/>
    <s v="MSP"/>
    <m/>
    <x v="2"/>
    <s v="C0LH16-0001-1Y1M"/>
    <x v="22"/>
    <s v="Exchange Online (Plan 1) Annual Paid Monthly"/>
    <s v="C00005"/>
    <m/>
    <n v="23300"/>
    <s v="ARJ"/>
    <m/>
    <n v="112"/>
    <n v="-112"/>
    <x v="1"/>
  </r>
  <r>
    <x v="5"/>
    <d v="2025-10-01T00:00:00"/>
    <x v="4"/>
    <n v="180293"/>
    <s v="Invoice - Agee Construction: Exchange Online (Plan 1) - Annual Commitment, Monthly Billing - 1 User "/>
    <s v="D-003"/>
    <s v="MSP"/>
    <m/>
    <x v="2"/>
    <s v="C0LH16-0001-1Y1M"/>
    <x v="22"/>
    <s v="Exchange Online (Plan 1) Annual Paid Monthly"/>
    <s v="C00005"/>
    <m/>
    <n v="23717"/>
    <s v="ARJ"/>
    <m/>
    <n v="112"/>
    <n v="-112"/>
    <x v="1"/>
  </r>
  <r>
    <x v="5"/>
    <d v="2025-09-01T00:00:00"/>
    <x v="3"/>
    <n v="179741"/>
    <s v="Invoice - Agee Construction: Exchange Online (Plan 2) - Annual Commitment, Monthly Billing - 1 User "/>
    <s v="D-003"/>
    <s v="MSP"/>
    <m/>
    <x v="2"/>
    <s v="C0LH1P-0001-1Y1M"/>
    <x v="22"/>
    <s v="Exchange Online (Plan 2) Annual Paid Monthly"/>
    <s v="C00005"/>
    <m/>
    <n v="23300"/>
    <s v="ARJ"/>
    <m/>
    <n v="8"/>
    <n v="-8"/>
    <x v="1"/>
  </r>
  <r>
    <x v="5"/>
    <d v="2025-10-01T00:00:00"/>
    <x v="4"/>
    <n v="180293"/>
    <s v="Invoice - Agee Construction: Exchange Online (Plan 2) - Annual Commitment, Monthly Billing - 1 User "/>
    <s v="D-003"/>
    <s v="MSP"/>
    <m/>
    <x v="2"/>
    <s v="C0LH1P-0001-1Y1M"/>
    <x v="22"/>
    <s v="Exchange Online (Plan 2) Annual Paid Monthly"/>
    <s v="C00005"/>
    <m/>
    <n v="23717"/>
    <s v="ARJ"/>
    <m/>
    <n v="8"/>
    <n v="-8"/>
    <x v="1"/>
  </r>
  <r>
    <x v="5"/>
    <d v="2025-09-01T00:00:00"/>
    <x v="3"/>
    <n v="179741"/>
    <s v="Invoice - Agee Construction: Exchange Online Archiving for Exchange Server - Annual Commitment - Monthly Billing "/>
    <s v="D-003"/>
    <s v="MSP"/>
    <m/>
    <x v="2"/>
    <s v="C0LHQ5-0001-1Y1M"/>
    <x v="22"/>
    <s v="Exchange Online Archiving For Exchange Server Annual Paid Mo"/>
    <s v="C00005"/>
    <m/>
    <n v="23300"/>
    <s v="ARJ"/>
    <m/>
    <n v="30"/>
    <n v="-30"/>
    <x v="1"/>
  </r>
  <r>
    <x v="5"/>
    <d v="2025-10-01T00:00:00"/>
    <x v="4"/>
    <n v="180293"/>
    <s v="Invoice - Agee Construction: Exchange Online Archiving for Exchange Server - Annual Commitment - Monthly Billing "/>
    <s v="D-003"/>
    <s v="MSP"/>
    <m/>
    <x v="2"/>
    <s v="C0LHQ5-0001-1Y1M"/>
    <x v="22"/>
    <s v="Exchange Online Archiving For Exchange Server Annual Paid Mo"/>
    <s v="C00005"/>
    <m/>
    <n v="23717"/>
    <s v="ARJ"/>
    <m/>
    <n v="30"/>
    <n v="-30"/>
    <x v="1"/>
  </r>
  <r>
    <x v="8"/>
    <d v="2025-09-01T00:00:00"/>
    <x v="3"/>
    <n v="179741"/>
    <s v="Invoice - Agee Construction: Managed Backup - Virtual Server"/>
    <s v="D-003"/>
    <s v="MSP"/>
    <m/>
    <x v="2"/>
    <s v="CB Prot Vir Mac"/>
    <x v="22"/>
    <s v="MTS Cyber Protect Virtual Machines"/>
    <s v="C00005"/>
    <m/>
    <n v="23300"/>
    <s v="ARJ"/>
    <m/>
    <n v="80"/>
    <n v="-80"/>
    <x v="1"/>
  </r>
  <r>
    <x v="8"/>
    <d v="2025-10-01T00:00:00"/>
    <x v="4"/>
    <n v="180293"/>
    <s v="Invoice - Agee Construction: Managed Backup - Virtual Server"/>
    <s v="D-003"/>
    <s v="MSP"/>
    <m/>
    <x v="2"/>
    <s v="CB Prot Vir Mac"/>
    <x v="22"/>
    <s v="MTS Cyber Protect Virtual Machines"/>
    <s v="C00005"/>
    <m/>
    <n v="23717"/>
    <s v="ARJ"/>
    <m/>
    <n v="80"/>
    <n v="-80"/>
    <x v="1"/>
  </r>
  <r>
    <x v="3"/>
    <d v="2025-09-01T00:00:00"/>
    <x v="3"/>
    <n v="179741"/>
    <s v="Invoice - Agee Construction: Managed Backup Cloud Storage - Per GB"/>
    <s v="D-003"/>
    <s v="MSP"/>
    <m/>
    <x v="2"/>
    <s v="MTS Cloud Storage"/>
    <x v="22"/>
    <s v="MTS Cloud Storage"/>
    <s v="C00005"/>
    <m/>
    <n v="23300"/>
    <s v="ARJ"/>
    <m/>
    <n v="385.05"/>
    <n v="-385.05"/>
    <x v="1"/>
  </r>
  <r>
    <x v="3"/>
    <d v="2025-10-01T00:00:00"/>
    <x v="4"/>
    <n v="180293"/>
    <s v="Invoice - Agee Construction: Managed Backup Cloud Storage - Per GB"/>
    <s v="D-003"/>
    <s v="MSP"/>
    <m/>
    <x v="2"/>
    <s v="MTS Cloud Storage"/>
    <x v="22"/>
    <s v="MTS Cloud Storage"/>
    <s v="C00005"/>
    <m/>
    <n v="23717"/>
    <s v="ARJ"/>
    <m/>
    <n v="397.39"/>
    <n v="-397.39"/>
    <x v="1"/>
  </r>
  <r>
    <x v="2"/>
    <d v="2025-09-01T00:00:00"/>
    <x v="3"/>
    <n v="179741"/>
    <s v="Invoice - Agee Construction: Managed Cloud Network Device License - 1 Device"/>
    <s v="D-001"/>
    <s v="Sales"/>
    <m/>
    <x v="2"/>
    <s v="CloudNetworkLicense"/>
    <x v="22"/>
    <s v="Managed Cloud Network Device License - 1 Device"/>
    <s v="C00005"/>
    <m/>
    <n v="23300"/>
    <s v="ARJ"/>
    <m/>
    <n v="75"/>
    <n v="-75"/>
    <x v="1"/>
  </r>
  <r>
    <x v="2"/>
    <d v="2025-10-01T00:00:00"/>
    <x v="4"/>
    <n v="180293"/>
    <s v="Invoice - Agee Construction: Managed Cloud Network Device License - 1 Device"/>
    <s v="D-001"/>
    <s v="Sales"/>
    <m/>
    <x v="2"/>
    <s v="CloudNetworkLicense"/>
    <x v="22"/>
    <s v="Managed Cloud Network Device License - 1 Device"/>
    <s v="C00005"/>
    <m/>
    <n v="23717"/>
    <s v="ARJ"/>
    <m/>
    <n v="75"/>
    <n v="-75"/>
    <x v="1"/>
  </r>
  <r>
    <x v="3"/>
    <d v="2025-09-01T00:00:00"/>
    <x v="3"/>
    <n v="179741"/>
    <s v="Invoice - Agee Construction: Managed Office 365 Backup - 1 User - 1 month"/>
    <s v="D-003"/>
    <s v="MSP"/>
    <m/>
    <x v="2"/>
    <s v="DPMB-AFI-O365"/>
    <x v="22"/>
    <s v="Office 365 Backup"/>
    <s v="C00005"/>
    <m/>
    <n v="23300"/>
    <s v="ARJ"/>
    <m/>
    <n v="210"/>
    <n v="-210"/>
    <x v="1"/>
  </r>
  <r>
    <x v="3"/>
    <d v="2025-10-01T00:00:00"/>
    <x v="4"/>
    <n v="180293"/>
    <s v="Invoice - Agee Construction: Managed Office 365 Backup - 1 User - 1 month"/>
    <s v="D-003"/>
    <s v="MSP"/>
    <m/>
    <x v="2"/>
    <s v="DPMB-AFI-O365"/>
    <x v="22"/>
    <s v="Office 365 Backup"/>
    <s v="C00005"/>
    <m/>
    <n v="23717"/>
    <s v="ARJ"/>
    <m/>
    <n v="210"/>
    <n v="-210"/>
    <x v="1"/>
  </r>
  <r>
    <x v="0"/>
    <d v="2025-09-01T00:00:00"/>
    <x v="3"/>
    <n v="179741"/>
    <s v="Invoice - Agee Construction: Managed Service"/>
    <s v="D-003"/>
    <s v="MSP"/>
    <m/>
    <x v="2"/>
    <s v="Managed Service"/>
    <x v="22"/>
    <s v="Managed Service"/>
    <s v="C00005"/>
    <m/>
    <n v="23300"/>
    <s v="ARJ"/>
    <m/>
    <n v="1758.09"/>
    <n v="-1758.09"/>
    <x v="1"/>
  </r>
  <r>
    <x v="0"/>
    <d v="2025-10-01T00:00:00"/>
    <x v="4"/>
    <n v="180293"/>
    <s v="Invoice - Agee Construction: Managed Service"/>
    <s v="D-003"/>
    <s v="MSP"/>
    <m/>
    <x v="2"/>
    <s v="Managed Service"/>
    <x v="22"/>
    <s v="Managed Service"/>
    <s v="C00005"/>
    <m/>
    <n v="23717"/>
    <s v="ARJ"/>
    <m/>
    <n v="1758.09"/>
    <n v="-1758.09"/>
    <x v="1"/>
  </r>
  <r>
    <x v="6"/>
    <d v="2025-09-01T00:00:00"/>
    <x v="3"/>
    <n v="179741"/>
    <s v="Invoice - Agee Construction: Managed Single Domain Security Certificate"/>
    <s v="D-003"/>
    <s v="MSP"/>
    <m/>
    <x v="2"/>
    <s v="SSLCert"/>
    <x v="22"/>
    <s v="Managed Single Domain Security Certificate"/>
    <s v="C00005"/>
    <m/>
    <n v="23300"/>
    <s v="ARJ"/>
    <m/>
    <n v="10.5"/>
    <n v="-10.5"/>
    <x v="1"/>
  </r>
  <r>
    <x v="6"/>
    <d v="2025-10-01T00:00:00"/>
    <x v="4"/>
    <n v="180293"/>
    <s v="Invoice - Agee Construction: Managed Single Domain Security Certificate"/>
    <s v="D-003"/>
    <s v="MSP"/>
    <m/>
    <x v="2"/>
    <s v="SSLCert"/>
    <x v="22"/>
    <s v="Managed Single Domain Security Certificate"/>
    <s v="C00005"/>
    <m/>
    <n v="23717"/>
    <s v="ARJ"/>
    <m/>
    <n v="10.5"/>
    <n v="-10.5"/>
    <x v="1"/>
  </r>
  <r>
    <x v="5"/>
    <d v="2025-09-01T00:00:00"/>
    <x v="3"/>
    <n v="179741"/>
    <s v="Invoice - Agee Construction: Microsoft 365 Business Standard - Annual Commitment, Monthly Billing - 1 User "/>
    <s v="D-003"/>
    <s v="MSP"/>
    <m/>
    <x v="2"/>
    <s v="C0LDPB-0001-1Y1M"/>
    <x v="22"/>
    <s v="Microsoft 365 Business Standard Annual Paid Monthly"/>
    <s v="C00005"/>
    <m/>
    <n v="23300"/>
    <s v="ARJ"/>
    <m/>
    <n v="250"/>
    <n v="-250"/>
    <x v="1"/>
  </r>
  <r>
    <x v="5"/>
    <d v="2025-10-01T00:00:00"/>
    <x v="4"/>
    <n v="180293"/>
    <s v="Invoice - Agee Construction: Microsoft 365 Business Standard - Annual Commitment, Monthly Billing - 1 User "/>
    <s v="D-003"/>
    <s v="MSP"/>
    <m/>
    <x v="2"/>
    <s v="C0LDPB-0001-1Y1M"/>
    <x v="22"/>
    <s v="Microsoft 365 Business Standard Annual Paid Monthly"/>
    <s v="C00005"/>
    <m/>
    <n v="23717"/>
    <s v="ARJ"/>
    <m/>
    <n v="250"/>
    <n v="-250"/>
    <x v="1"/>
  </r>
  <r>
    <x v="2"/>
    <d v="2025-09-01T00:00:00"/>
    <x v="3"/>
    <n v="179741"/>
    <s v="Invoice - Agee Construction: Palo Alto Networks Firewall Service 440"/>
    <s v="D-005"/>
    <s v="Security"/>
    <m/>
    <x v="2"/>
    <s v="PAN-440-HAAS"/>
    <x v="22"/>
    <s v="Palo Alto Networks Firewall Service 440"/>
    <s v="C00005"/>
    <m/>
    <n v="23300"/>
    <s v="ARJ"/>
    <m/>
    <n v="262.5"/>
    <n v="-262.5"/>
    <x v="1"/>
  </r>
  <r>
    <x v="2"/>
    <d v="2025-10-01T00:00:00"/>
    <x v="4"/>
    <n v="180293"/>
    <s v="Invoice - Agee Construction: Palo Alto Networks Firewall Service 440"/>
    <s v="D-005"/>
    <s v="Security"/>
    <m/>
    <x v="2"/>
    <s v="PAN-440-HAAS"/>
    <x v="22"/>
    <s v="Palo Alto Networks Firewall Service 440"/>
    <s v="C00005"/>
    <m/>
    <n v="23717"/>
    <s v="ARJ"/>
    <m/>
    <n v="262.5"/>
    <n v="-262.5"/>
    <x v="1"/>
  </r>
  <r>
    <x v="7"/>
    <d v="2025-09-22T00:00:00"/>
    <x v="10"/>
    <s v="180248OH"/>
    <s v="Invoice - Albert Einstein Academy of Ohio"/>
    <s v="D-028"/>
    <s v="Installation Team"/>
    <m/>
    <x v="3"/>
    <m/>
    <x v="23"/>
    <m/>
    <s v="C-10311"/>
    <m/>
    <n v="23672"/>
    <s v="ARJ"/>
    <m/>
    <n v="4150"/>
    <n v="-4150"/>
    <x v="1"/>
  </r>
  <r>
    <x v="9"/>
    <d v="2025-09-22T00:00:00"/>
    <x v="10"/>
    <s v="180248OH"/>
    <s v="Invoice - Albert Einstein Academy of Ohio: Annual Hosting by 3CX"/>
    <s v="D-001"/>
    <s v="Sales"/>
    <m/>
    <x v="3"/>
    <s v="Hosted By 3CX"/>
    <x v="23"/>
    <s v="Annual Hosting by 3CX"/>
    <s v="C-10311"/>
    <m/>
    <n v="23672"/>
    <s v="ARJ"/>
    <m/>
    <n v="1145"/>
    <n v="-1145"/>
    <x v="1"/>
  </r>
  <r>
    <x v="0"/>
    <d v="2025-09-01T00:00:00"/>
    <x v="3"/>
    <s v="180089OH"/>
    <s v="Invoice - Albert Einstein Academy of Ohio: Classroom Support"/>
    <s v="D-003"/>
    <s v="MSP"/>
    <m/>
    <x v="3"/>
    <s v="MSC_CS"/>
    <x v="23"/>
    <s v="Classroom Support"/>
    <s v="C-10311"/>
    <m/>
    <n v="23331"/>
    <s v="ARJ"/>
    <m/>
    <n v="463.5"/>
    <n v="-463.5"/>
    <x v="1"/>
  </r>
  <r>
    <x v="0"/>
    <d v="2025-10-01T00:00:00"/>
    <x v="4"/>
    <s v="180446OH"/>
    <s v="Invoice - Albert Einstein Academy of Ohio: Classroom Support"/>
    <s v="D-003"/>
    <s v="MSP"/>
    <m/>
    <x v="3"/>
    <s v="MSC_CS"/>
    <x v="23"/>
    <s v="Classroom Support"/>
    <s v="C-10311"/>
    <m/>
    <n v="23865"/>
    <s v="ARJ"/>
    <m/>
    <n v="463.5"/>
    <n v="-463.5"/>
    <x v="1"/>
  </r>
  <r>
    <x v="3"/>
    <d v="2025-09-22T00:00:00"/>
    <x v="10"/>
    <s v="180248OH"/>
    <s v="Invoice - Albert Einstein Academy of Ohio: Grandstream VoIP Gateway - 2 x RJ-45 - 1 x FXS - 1 x FXO - Fast Ethernet"/>
    <s v="D-001"/>
    <s v="Sales"/>
    <m/>
    <x v="3"/>
    <s v="HT813"/>
    <x v="23"/>
    <s v="Grandstream VoIP Gateway"/>
    <s v="C-10311"/>
    <m/>
    <n v="23672"/>
    <s v="ARJ"/>
    <m/>
    <n v="76.44"/>
    <n v="-76.44"/>
    <x v="1"/>
  </r>
  <r>
    <x v="0"/>
    <d v="2025-09-01T00:00:00"/>
    <x v="3"/>
    <s v="180089OH"/>
    <s v="Invoice - Albert Einstein Academy of Ohio: Location Technology Support"/>
    <s v="D-003"/>
    <s v="MSP"/>
    <m/>
    <x v="3"/>
    <s v="MSC_LTS"/>
    <x v="23"/>
    <s v="Location Technology Support"/>
    <s v="C-10311"/>
    <m/>
    <n v="23331"/>
    <s v="ARJ"/>
    <m/>
    <n v="41.2"/>
    <n v="-41.2"/>
    <x v="1"/>
  </r>
  <r>
    <x v="0"/>
    <d v="2025-10-01T00:00:00"/>
    <x v="4"/>
    <s v="180446OH"/>
    <s v="Invoice - Albert Einstein Academy of Ohio: Location Technology Support"/>
    <s v="D-003"/>
    <s v="MSP"/>
    <m/>
    <x v="3"/>
    <s v="MSC_LTS"/>
    <x v="23"/>
    <s v="Location Technology Support"/>
    <s v="C-10311"/>
    <m/>
    <n v="23865"/>
    <s v="ARJ"/>
    <m/>
    <n v="41.2"/>
    <n v="-41.2"/>
    <x v="1"/>
  </r>
  <r>
    <x v="11"/>
    <d v="2025-09-01T00:00:00"/>
    <x v="3"/>
    <s v="180089OH"/>
    <s v="Invoice - Albert Einstein Academy of Ohio: MobileTek Per Seat Phone License"/>
    <s v="D-003"/>
    <s v="MSP"/>
    <m/>
    <x v="3"/>
    <s v="m3cx-41to50 Seat"/>
    <x v="23"/>
    <s v="MobileTek Per Seat Phone License"/>
    <s v="C-10311"/>
    <m/>
    <n v="23331"/>
    <s v="ARJ"/>
    <m/>
    <n v="112.5"/>
    <n v="-112.5"/>
    <x v="1"/>
  </r>
  <r>
    <x v="11"/>
    <d v="2025-10-01T00:00:00"/>
    <x v="4"/>
    <s v="180446OH"/>
    <s v="Invoice - Albert Einstein Academy of Ohio: MobileTek Per Seat Phone License"/>
    <s v="D-003"/>
    <s v="MSP"/>
    <m/>
    <x v="3"/>
    <s v="m3cx-41to50 Seat"/>
    <x v="23"/>
    <s v="MobileTek Per Seat Phone License"/>
    <s v="C-10311"/>
    <m/>
    <n v="23865"/>
    <s v="ARJ"/>
    <m/>
    <n v="112.5"/>
    <n v="-112.5"/>
    <x v="1"/>
  </r>
  <r>
    <x v="0"/>
    <d v="2025-09-01T00:00:00"/>
    <x v="3"/>
    <s v="180089OH"/>
    <s v="Invoice - Albert Einstein Academy of Ohio: Staff Support"/>
    <s v="D-003"/>
    <s v="MSP"/>
    <m/>
    <x v="3"/>
    <s v="MSC_SS"/>
    <x v="23"/>
    <s v="Staff Support"/>
    <s v="C-10311"/>
    <m/>
    <n v="23331"/>
    <s v="ARJ"/>
    <m/>
    <n v="1699.5"/>
    <n v="-1699.5"/>
    <x v="1"/>
  </r>
  <r>
    <x v="0"/>
    <d v="2025-10-01T00:00:00"/>
    <x v="4"/>
    <s v="180446OH"/>
    <s v="Invoice - Albert Einstein Academy of Ohio: Staff Support"/>
    <s v="D-003"/>
    <s v="MSP"/>
    <m/>
    <x v="3"/>
    <s v="MSC_SS"/>
    <x v="23"/>
    <s v="Staff Support"/>
    <s v="C-10311"/>
    <m/>
    <n v="23865"/>
    <s v="ARJ"/>
    <m/>
    <n v="1699.5"/>
    <n v="-1699.5"/>
    <x v="1"/>
  </r>
  <r>
    <x v="0"/>
    <d v="2025-09-01T00:00:00"/>
    <x v="3"/>
    <s v="180089OH"/>
    <s v="Invoice - Albert Einstein Academy of Ohio: Student Device Management"/>
    <s v="D-003"/>
    <s v="MSP"/>
    <m/>
    <x v="3"/>
    <s v="MSC_SDM"/>
    <x v="23"/>
    <s v="Student Device Management"/>
    <s v="C-10311"/>
    <m/>
    <n v="23331"/>
    <s v="ARJ"/>
    <m/>
    <n v="638"/>
    <n v="-638"/>
    <x v="1"/>
  </r>
  <r>
    <x v="0"/>
    <d v="2025-10-01T00:00:00"/>
    <x v="4"/>
    <s v="180446OH"/>
    <s v="Invoice - Albert Einstein Academy of Ohio: Student Device Management"/>
    <s v="D-003"/>
    <s v="MSP"/>
    <m/>
    <x v="3"/>
    <s v="MSC_SDM"/>
    <x v="23"/>
    <s v="Student Device Management"/>
    <s v="C-10311"/>
    <m/>
    <n v="23865"/>
    <s v="ARJ"/>
    <m/>
    <n v="638"/>
    <n v="-638"/>
    <x v="1"/>
  </r>
  <r>
    <x v="9"/>
    <d v="2025-09-22T00:00:00"/>
    <x v="10"/>
    <s v="180248OH"/>
    <s v="Invoice - Albert Einstein Academy of Ohio: Yealink T44U IP Phone - Corded - Corded - Wall Mountable - 2.8â€ Color LCD - 12 x Total Line - VoIP LCD - 2 x Network (RJ-45) - PoE Ports"/>
    <s v="D-001"/>
    <s v="Sales"/>
    <m/>
    <x v="3"/>
    <s v="SIP-T44U"/>
    <x v="23"/>
    <s v="Yealink IP Phone - Corded - Corded/Cordless - Wi-"/>
    <s v="C-10311"/>
    <m/>
    <n v="23672"/>
    <s v="ARJ"/>
    <m/>
    <n v="1728"/>
    <n v="-1728"/>
    <x v="1"/>
  </r>
  <r>
    <x v="6"/>
    <d v="2025-09-01T00:00:00"/>
    <x v="3"/>
    <n v="179779"/>
    <s v="Invoice - Alliance Services: 24x7 Gateway Security Monitoring"/>
    <s v="D-005"/>
    <s v="Security"/>
    <m/>
    <x v="1"/>
    <s v="DPM-FWM-SM"/>
    <x v="24"/>
    <s v="24x7 Gateway Security Monitoring Small"/>
    <s v="C-10369"/>
    <m/>
    <n v="23479"/>
    <s v="ARJ"/>
    <m/>
    <n v="175"/>
    <n v="-175"/>
    <x v="1"/>
  </r>
  <r>
    <x v="6"/>
    <d v="2025-10-01T00:00:00"/>
    <x v="4"/>
    <n v="180332"/>
    <s v="Invoice - Alliance Services: 24x7 Gateway Security Monitoring"/>
    <s v="D-005"/>
    <s v="Security"/>
    <m/>
    <x v="1"/>
    <s v="DPM-FWM-SM"/>
    <x v="24"/>
    <s v="24x7 Gateway Security Monitoring Small"/>
    <s v="C-10369"/>
    <m/>
    <n v="23757"/>
    <s v="ARJ"/>
    <m/>
    <n v="175"/>
    <n v="-175"/>
    <x v="1"/>
  </r>
  <r>
    <x v="6"/>
    <d v="2025-09-01T00:00:00"/>
    <x v="3"/>
    <n v="179779"/>
    <s v="Invoice - Alliance Services: AI Powered Email Filtering and Phishing Protection "/>
    <s v="D-005"/>
    <s v="Security"/>
    <m/>
    <x v="1"/>
    <s v="IS-ESP-1"/>
    <x v="24"/>
    <s v="Email Security "/>
    <s v="C-10369"/>
    <m/>
    <n v="23479"/>
    <s v="ARJ"/>
    <m/>
    <n v="168"/>
    <n v="-168"/>
    <x v="1"/>
  </r>
  <r>
    <x v="6"/>
    <d v="2025-10-01T00:00:00"/>
    <x v="4"/>
    <n v="180332"/>
    <s v="Invoice - Alliance Services: AI Powered Email Filtering and Phishing Protection "/>
    <s v="D-005"/>
    <s v="Security"/>
    <m/>
    <x v="1"/>
    <s v="IS-ESP-1"/>
    <x v="24"/>
    <s v="Email Security "/>
    <s v="C-10369"/>
    <m/>
    <n v="23757"/>
    <s v="ARJ"/>
    <m/>
    <n v="168"/>
    <n v="-168"/>
    <x v="1"/>
  </r>
  <r>
    <x v="6"/>
    <d v="2025-09-01T00:00:00"/>
    <x v="3"/>
    <n v="179779"/>
    <s v="Invoice - Alliance Services: Dark Web Monitoring Service - 1 Domain "/>
    <s v="D-005"/>
    <s v="Security"/>
    <m/>
    <x v="1"/>
    <s v="SecureID"/>
    <x v="24"/>
    <s v="Dark Web Monitoring"/>
    <s v="C-10369"/>
    <m/>
    <n v="23479"/>
    <s v="ARJ"/>
    <m/>
    <n v="100"/>
    <n v="-100"/>
    <x v="1"/>
  </r>
  <r>
    <x v="6"/>
    <d v="2025-10-01T00:00:00"/>
    <x v="4"/>
    <n v="180332"/>
    <s v="Invoice - Alliance Services: Dark Web Monitoring Service - 1 Domain "/>
    <s v="D-005"/>
    <s v="Security"/>
    <m/>
    <x v="1"/>
    <s v="SecureID"/>
    <x v="24"/>
    <s v="Dark Web Monitoring"/>
    <s v="C-10369"/>
    <m/>
    <n v="23757"/>
    <s v="ARJ"/>
    <m/>
    <n v="100"/>
    <n v="-100"/>
    <x v="1"/>
  </r>
  <r>
    <x v="6"/>
    <d v="2025-09-01T00:00:00"/>
    <x v="3"/>
    <n v="179779"/>
    <s v="Invoice - Alliance Services: Endpoint Advanced Threat Protection - EDR 24x7 Monitoring - Per Endpoint"/>
    <s v="D-005"/>
    <s v="Security"/>
    <m/>
    <x v="1"/>
    <s v="DPM-Huntress"/>
    <x v="24"/>
    <s v="Huntress Advanced Threat Protection"/>
    <s v="C-10369"/>
    <m/>
    <n v="23479"/>
    <s v="ARJ"/>
    <m/>
    <n v="130"/>
    <n v="-130"/>
    <x v="1"/>
  </r>
  <r>
    <x v="6"/>
    <d v="2025-10-01T00:00:00"/>
    <x v="4"/>
    <n v="180332"/>
    <s v="Invoice - Alliance Services: Endpoint Advanced Threat Protection - EDR 24x7 Monitoring - Per Endpoint"/>
    <s v="D-005"/>
    <s v="Security"/>
    <m/>
    <x v="1"/>
    <s v="DPM-Huntress"/>
    <x v="24"/>
    <s v="Huntress Advanced Threat Protection"/>
    <s v="C-10369"/>
    <m/>
    <n v="23757"/>
    <s v="ARJ"/>
    <m/>
    <n v="120"/>
    <n v="-120"/>
    <x v="1"/>
  </r>
  <r>
    <x v="5"/>
    <d v="2025-09-01T00:00:00"/>
    <x v="3"/>
    <n v="179779"/>
    <s v="Invoice - Alliance Services: Exchange Online (Plan 1) - Annual Commitment, Monthly Billing - 1 User "/>
    <s v="D-003"/>
    <s v="MSP"/>
    <m/>
    <x v="1"/>
    <s v="C0LH16-0001-1Y1M"/>
    <x v="24"/>
    <s v="Exchange Online (Plan 1) Annual Paid Monthly"/>
    <s v="C-10369"/>
    <m/>
    <n v="23479"/>
    <s v="ARJ"/>
    <m/>
    <n v="8"/>
    <n v="-8"/>
    <x v="1"/>
  </r>
  <r>
    <x v="5"/>
    <d v="2025-10-01T00:00:00"/>
    <x v="4"/>
    <n v="180332"/>
    <s v="Invoice - Alliance Services: Exchange Online (Plan 1) - Annual Commitment, Monthly Billing - 1 User "/>
    <s v="D-003"/>
    <s v="MSP"/>
    <m/>
    <x v="1"/>
    <s v="C0LH16-0001-1Y1M"/>
    <x v="24"/>
    <s v="Exchange Online (Plan 1) Annual Paid Monthly"/>
    <s v="C-10369"/>
    <m/>
    <n v="23757"/>
    <s v="ARJ"/>
    <m/>
    <n v="8"/>
    <n v="-8"/>
    <x v="1"/>
  </r>
  <r>
    <x v="8"/>
    <d v="2025-09-01T00:00:00"/>
    <x v="3"/>
    <n v="179779"/>
    <s v="Invoice - Alliance Services: Managed Backup - Server"/>
    <s v="D-003"/>
    <s v="MSP"/>
    <m/>
    <x v="1"/>
    <s v="mMTS CyberPS"/>
    <x v="24"/>
    <s v="MTS Cyber Protect Servers"/>
    <s v="C-10369"/>
    <m/>
    <n v="23479"/>
    <s v="ARJ"/>
    <m/>
    <n v="50"/>
    <n v="-50"/>
    <x v="1"/>
  </r>
  <r>
    <x v="8"/>
    <d v="2025-10-01T00:00:00"/>
    <x v="4"/>
    <n v="180332"/>
    <s v="Invoice - Alliance Services: Managed Backup - Server"/>
    <s v="D-003"/>
    <s v="MSP"/>
    <m/>
    <x v="1"/>
    <s v="mMTS CyberPS"/>
    <x v="24"/>
    <s v="MTS Cyber Protect Servers"/>
    <s v="C-10369"/>
    <m/>
    <n v="23757"/>
    <s v="ARJ"/>
    <m/>
    <n v="50"/>
    <n v="-50"/>
    <x v="1"/>
  </r>
  <r>
    <x v="6"/>
    <d v="2025-09-01T00:00:00"/>
    <x v="3"/>
    <n v="179779"/>
    <s v="Invoice - Alliance Services: Managed Detection and Response for Microsoft 365 24x7 Monitoring - Per User"/>
    <s v="D-005"/>
    <s v="Security"/>
    <m/>
    <x v="1"/>
    <s v="DPM-Huntress365"/>
    <x v="24"/>
    <s v="Huntress MDR for M365"/>
    <s v="C-10369"/>
    <m/>
    <n v="23479"/>
    <s v="ARJ"/>
    <m/>
    <n v="108"/>
    <n v="-108"/>
    <x v="1"/>
  </r>
  <r>
    <x v="6"/>
    <d v="2025-10-01T00:00:00"/>
    <x v="4"/>
    <n v="180332"/>
    <s v="Invoice - Alliance Services: Managed Detection and Response for Microsoft 365 24x7 Monitoring - Per User"/>
    <s v="D-005"/>
    <s v="Security"/>
    <m/>
    <x v="1"/>
    <s v="DPM-Huntress365"/>
    <x v="24"/>
    <s v="Huntress MDR for M365"/>
    <s v="C-10369"/>
    <m/>
    <n v="23757"/>
    <s v="ARJ"/>
    <m/>
    <n v="112"/>
    <n v="-112"/>
    <x v="1"/>
  </r>
  <r>
    <x v="0"/>
    <d v="2025-09-01T00:00:00"/>
    <x v="3"/>
    <n v="179779"/>
    <s v="Invoice - Alliance Services: Managed Endpoint Services"/>
    <s v="D-003"/>
    <s v="MSP"/>
    <m/>
    <x v="1"/>
    <s v="T-Managed Endpoint"/>
    <x v="24"/>
    <s v="Managed Endpoint Services"/>
    <s v="C-10369"/>
    <m/>
    <n v="23479"/>
    <s v="ARJ"/>
    <m/>
    <n v="120"/>
    <n v="-120"/>
    <x v="1"/>
  </r>
  <r>
    <x v="0"/>
    <d v="2025-10-01T00:00:00"/>
    <x v="4"/>
    <n v="180332"/>
    <s v="Invoice - Alliance Services: Managed Endpoint Services"/>
    <s v="D-003"/>
    <s v="MSP"/>
    <m/>
    <x v="1"/>
    <s v="T-Managed Endpoint"/>
    <x v="24"/>
    <s v="Managed Endpoint Services"/>
    <s v="C-10369"/>
    <m/>
    <n v="23757"/>
    <s v="ARJ"/>
    <m/>
    <n v="130"/>
    <n v="-130"/>
    <x v="1"/>
  </r>
  <r>
    <x v="3"/>
    <d v="2025-09-01T00:00:00"/>
    <x v="3"/>
    <n v="179779"/>
    <s v="Invoice - Alliance Services: Managed Office 365 Backup - 1 User - 1 month"/>
    <s v="D-003"/>
    <s v="MSP"/>
    <m/>
    <x v="1"/>
    <s v="DPMB-AFI-O365"/>
    <x v="24"/>
    <s v="Office 365 Backup"/>
    <s v="C-10369"/>
    <m/>
    <n v="23479"/>
    <s v="ARJ"/>
    <m/>
    <n v="100"/>
    <n v="-100"/>
    <x v="1"/>
  </r>
  <r>
    <x v="3"/>
    <d v="2025-10-01T00:00:00"/>
    <x v="4"/>
    <n v="180332"/>
    <s v="Invoice - Alliance Services: Managed Office 365 Backup - 1 User - 1 month"/>
    <s v="D-003"/>
    <s v="MSP"/>
    <m/>
    <x v="1"/>
    <s v="DPMB-AFI-O365"/>
    <x v="24"/>
    <s v="Office 365 Backup"/>
    <s v="C-10369"/>
    <m/>
    <n v="23757"/>
    <s v="ARJ"/>
    <m/>
    <n v="104"/>
    <n v="-104"/>
    <x v="1"/>
  </r>
  <r>
    <x v="6"/>
    <d v="2025-09-01T00:00:00"/>
    <x v="3"/>
    <n v="179779"/>
    <s v="Invoice - Alliance Services: Managed Security Awareness Training Program"/>
    <s v="D-005"/>
    <s v="Security"/>
    <m/>
    <x v="1"/>
    <s v="DPMSAT"/>
    <x v="24"/>
    <s v="Security Awareness Program"/>
    <s v="C-10369"/>
    <m/>
    <n v="23479"/>
    <s v="ARJ"/>
    <m/>
    <n v="69"/>
    <n v="-69"/>
    <x v="1"/>
  </r>
  <r>
    <x v="6"/>
    <d v="2025-10-01T00:00:00"/>
    <x v="4"/>
    <n v="180332"/>
    <s v="Invoice - Alliance Services: Managed Security Awareness Training Program"/>
    <s v="D-005"/>
    <s v="Security"/>
    <m/>
    <x v="1"/>
    <s v="DPMSAT"/>
    <x v="24"/>
    <s v="Security Awareness Program"/>
    <s v="C-10369"/>
    <m/>
    <n v="23757"/>
    <s v="ARJ"/>
    <m/>
    <n v="69"/>
    <n v="-69"/>
    <x v="1"/>
  </r>
  <r>
    <x v="0"/>
    <d v="2025-09-01T00:00:00"/>
    <x v="3"/>
    <n v="179779"/>
    <s v="Invoice - Alliance Services: Managed Services-Site"/>
    <s v="D-003"/>
    <s v="MSP"/>
    <m/>
    <x v="1"/>
    <s v="T-Managed Services Site"/>
    <x v="24"/>
    <s v="Managed Services-Site"/>
    <s v="C-10369"/>
    <m/>
    <n v="23479"/>
    <s v="ARJ"/>
    <m/>
    <n v="391.4"/>
    <n v="-391.4"/>
    <x v="1"/>
  </r>
  <r>
    <x v="0"/>
    <d v="2025-10-01T00:00:00"/>
    <x v="4"/>
    <n v="180332"/>
    <s v="Invoice - Alliance Services: Managed Services-Site"/>
    <s v="D-003"/>
    <s v="MSP"/>
    <m/>
    <x v="1"/>
    <s v="T-Managed Services Site"/>
    <x v="24"/>
    <s v="Managed Services-Site"/>
    <s v="C-10369"/>
    <m/>
    <n v="23757"/>
    <s v="ARJ"/>
    <m/>
    <n v="391.4"/>
    <n v="-391.4"/>
    <x v="1"/>
  </r>
  <r>
    <x v="0"/>
    <d v="2025-09-01T00:00:00"/>
    <x v="3"/>
    <n v="179779"/>
    <s v="Invoice - Alliance Services: Managed Services-User"/>
    <s v="D-003"/>
    <s v="MSP"/>
    <m/>
    <x v="1"/>
    <s v="T-Managed Services-User"/>
    <x v="24"/>
    <s v="Managed Services-User"/>
    <s v="C-10369"/>
    <m/>
    <n v="23479"/>
    <s v="ARJ"/>
    <m/>
    <n v="1416.25"/>
    <n v="-1416.25"/>
    <x v="1"/>
  </r>
  <r>
    <x v="0"/>
    <d v="2025-10-01T00:00:00"/>
    <x v="4"/>
    <n v="180332"/>
    <s v="Invoice - Alliance Services: Managed Services-User"/>
    <s v="D-003"/>
    <s v="MSP"/>
    <m/>
    <x v="1"/>
    <s v="T-Managed Services-User"/>
    <x v="24"/>
    <s v="Managed Services-User"/>
    <s v="C-10369"/>
    <m/>
    <n v="23757"/>
    <s v="ARJ"/>
    <m/>
    <n v="1472.9"/>
    <n v="-1472.9"/>
    <x v="1"/>
  </r>
  <r>
    <x v="5"/>
    <d v="2025-09-01T00:00:00"/>
    <x v="3"/>
    <n v="179779"/>
    <s v="Invoice - Alliance Services: Microsoft 365 Business Premium - Annual Commitment, Monthly Billing - 1 User "/>
    <s v="D-003"/>
    <s v="MSP"/>
    <m/>
    <x v="1"/>
    <s v="C0LCHC-0002-1Y1M"/>
    <x v="24"/>
    <s v="Microsoft 365 Business Premium Annual Paid Monthly"/>
    <s v="C-10369"/>
    <m/>
    <n v="23479"/>
    <s v="ARJ"/>
    <m/>
    <n v="572"/>
    <n v="-572"/>
    <x v="1"/>
  </r>
  <r>
    <x v="5"/>
    <d v="2025-10-01T00:00:00"/>
    <x v="4"/>
    <n v="180332"/>
    <s v="Invoice - Alliance Services: Microsoft 365 Business Premium - Annual Commitment, Monthly Billing - 1 User "/>
    <s v="D-003"/>
    <s v="MSP"/>
    <m/>
    <x v="1"/>
    <s v="C0LCHC-0002-1Y1M"/>
    <x v="24"/>
    <s v="Microsoft 365 Business Premium Annual Paid Monthly"/>
    <s v="C-10369"/>
    <m/>
    <n v="23757"/>
    <s v="ARJ"/>
    <m/>
    <n v="594"/>
    <n v="-594"/>
    <x v="1"/>
  </r>
  <r>
    <x v="2"/>
    <d v="2025-09-01T00:00:00"/>
    <x v="3"/>
    <n v="179779"/>
    <s v="Invoice - Alliance Services: Palo Alto Networks Firewall Service 440"/>
    <s v="D-005"/>
    <s v="Security"/>
    <m/>
    <x v="1"/>
    <s v="PAN-440-HAAS"/>
    <x v="24"/>
    <s v="Palo Alto Networks Firewall Service 440"/>
    <s v="C-10369"/>
    <m/>
    <n v="23479"/>
    <s v="ARJ"/>
    <m/>
    <n v="250"/>
    <n v="-250"/>
    <x v="1"/>
  </r>
  <r>
    <x v="2"/>
    <d v="2025-10-01T00:00:00"/>
    <x v="4"/>
    <n v="180332"/>
    <s v="Invoice - Alliance Services: Palo Alto Networks Firewall Service 440"/>
    <s v="D-005"/>
    <s v="Security"/>
    <m/>
    <x v="1"/>
    <s v="PAN-440-HAAS"/>
    <x v="24"/>
    <s v="Palo Alto Networks Firewall Service 440"/>
    <s v="C-10369"/>
    <m/>
    <n v="23757"/>
    <s v="ARJ"/>
    <m/>
    <n v="250"/>
    <n v="-250"/>
    <x v="1"/>
  </r>
  <r>
    <x v="5"/>
    <d v="2025-09-01T00:00:00"/>
    <x v="3"/>
    <n v="179779"/>
    <s v="Invoice - Alliance Services: Power BI Pro - Annual Commitment, Monthly Billing - 1 User "/>
    <s v="D-003"/>
    <s v="MSP"/>
    <m/>
    <x v="1"/>
    <s v="C0LHSF-0001-1Y1M"/>
    <x v="24"/>
    <s v="Power BI Pro Annual Paid Monthly"/>
    <s v="C-10369"/>
    <m/>
    <n v="23479"/>
    <s v="ARJ"/>
    <m/>
    <n v="60"/>
    <n v="-60"/>
    <x v="1"/>
  </r>
  <r>
    <x v="5"/>
    <d v="2025-10-01T00:00:00"/>
    <x v="4"/>
    <n v="180332"/>
    <s v="Invoice - Alliance Services: Power BI Pro - Annual Commitment, Monthly Billing - 1 User "/>
    <s v="D-003"/>
    <s v="MSP"/>
    <m/>
    <x v="1"/>
    <s v="C0LHSF-0001-1Y1M"/>
    <x v="24"/>
    <s v="Power BI Pro Annual Paid Monthly"/>
    <s v="C-10369"/>
    <m/>
    <n v="23757"/>
    <s v="ARJ"/>
    <m/>
    <n v="60"/>
    <n v="-60"/>
    <x v="1"/>
  </r>
  <r>
    <x v="3"/>
    <d v="2025-09-01T00:00:00"/>
    <x v="3"/>
    <n v="179779"/>
    <s v="Invoice - Alliance Services: Remote Access Device"/>
    <s v="D-005"/>
    <s v="Security"/>
    <m/>
    <x v="1"/>
    <s v="DPM-RAD"/>
    <x v="24"/>
    <s v="Remote Access Device"/>
    <s v="C-10369"/>
    <m/>
    <n v="23479"/>
    <s v="ARJ"/>
    <m/>
    <n v="60"/>
    <n v="-60"/>
    <x v="1"/>
  </r>
  <r>
    <x v="3"/>
    <d v="2025-10-01T00:00:00"/>
    <x v="4"/>
    <n v="180332"/>
    <s v="Invoice - Alliance Services: Remote Access Device"/>
    <s v="D-005"/>
    <s v="Security"/>
    <m/>
    <x v="1"/>
    <s v="DPM-RAD"/>
    <x v="24"/>
    <s v="Remote Access Device"/>
    <s v="C-10369"/>
    <m/>
    <n v="23757"/>
    <s v="ARJ"/>
    <m/>
    <n v="60"/>
    <n v="-60"/>
    <x v="1"/>
  </r>
  <r>
    <x v="6"/>
    <d v="2025-09-01T00:00:00"/>
    <x v="3"/>
    <n v="179780"/>
    <s v="Invoice - Ameribest: 24x7 Gateway Security Monitoring"/>
    <s v="D-005"/>
    <s v="Security"/>
    <m/>
    <x v="1"/>
    <s v="DPM-FWM-SM"/>
    <x v="25"/>
    <s v="24x7 Gateway Security Monitoring Small"/>
    <s v="C-10400"/>
    <m/>
    <n v="23529"/>
    <s v="ARJ"/>
    <m/>
    <n v="350"/>
    <n v="-350"/>
    <x v="1"/>
  </r>
  <r>
    <x v="6"/>
    <d v="2025-10-01T00:00:00"/>
    <x v="4"/>
    <n v="180333"/>
    <s v="Invoice - Ameribest: 24x7 Gateway Security Monitoring"/>
    <s v="D-005"/>
    <s v="Security"/>
    <m/>
    <x v="1"/>
    <s v="DPM-FWM-SM"/>
    <x v="25"/>
    <s v="24x7 Gateway Security Monitoring Small"/>
    <s v="C-10400"/>
    <m/>
    <n v="23758"/>
    <s v="ARJ"/>
    <m/>
    <n v="350"/>
    <n v="-350"/>
    <x v="1"/>
  </r>
  <r>
    <x v="6"/>
    <d v="2025-09-01T00:00:00"/>
    <x v="3"/>
    <n v="179780"/>
    <s v="Invoice - Ameribest: AI Powered Email Filtering and Phishing Protection "/>
    <s v="D-005"/>
    <s v="Security"/>
    <m/>
    <x v="1"/>
    <s v="IS-ESP-1"/>
    <x v="25"/>
    <s v="Email Security "/>
    <s v="C-10400"/>
    <m/>
    <n v="23529"/>
    <s v="ARJ"/>
    <m/>
    <n v="834"/>
    <n v="-834"/>
    <x v="1"/>
  </r>
  <r>
    <x v="6"/>
    <d v="2025-10-01T00:00:00"/>
    <x v="4"/>
    <n v="180333"/>
    <s v="Invoice - Ameribest: AI Powered Email Filtering and Phishing Protection "/>
    <s v="D-005"/>
    <s v="Security"/>
    <m/>
    <x v="1"/>
    <s v="IS-ESP-1"/>
    <x v="25"/>
    <s v="Email Security "/>
    <s v="C-10400"/>
    <m/>
    <n v="23758"/>
    <s v="ARJ"/>
    <m/>
    <n v="834"/>
    <n v="-834"/>
    <x v="1"/>
  </r>
  <r>
    <x v="6"/>
    <d v="2025-09-01T00:00:00"/>
    <x v="3"/>
    <n v="179780"/>
    <s v="Invoice - Ameribest: Dark Web Monitoring Service - 1 Domain "/>
    <s v="D-005"/>
    <s v="Security"/>
    <m/>
    <x v="1"/>
    <s v="SecureID"/>
    <x v="25"/>
    <s v="Dark Web Monitoring"/>
    <s v="C-10400"/>
    <m/>
    <n v="23529"/>
    <s v="ARJ"/>
    <m/>
    <n v="100"/>
    <n v="-100"/>
    <x v="1"/>
  </r>
  <r>
    <x v="6"/>
    <d v="2025-10-01T00:00:00"/>
    <x v="4"/>
    <n v="180333"/>
    <s v="Invoice - Ameribest: Dark Web Monitoring Service - 1 Domain "/>
    <s v="D-005"/>
    <s v="Security"/>
    <m/>
    <x v="1"/>
    <s v="SecureID"/>
    <x v="25"/>
    <s v="Dark Web Monitoring"/>
    <s v="C-10400"/>
    <m/>
    <n v="23758"/>
    <s v="ARJ"/>
    <m/>
    <n v="100"/>
    <n v="-100"/>
    <x v="1"/>
  </r>
  <r>
    <x v="3"/>
    <d v="2025-09-01T00:00:00"/>
    <x v="3"/>
    <n v="179780"/>
    <s v="Invoice - Ameribest: Datapath Managed Office 365 Backup - 1 User - 1 month "/>
    <s v="D-005"/>
    <s v="Security"/>
    <m/>
    <x v="1"/>
    <s v="DPMB-O365"/>
    <x v="25"/>
    <s v="Datapath Managed Office 365 Backup - 1 User - 1 mo"/>
    <s v="C-10400"/>
    <m/>
    <n v="23529"/>
    <s v="ARJ"/>
    <m/>
    <n v="548"/>
    <n v="-548"/>
    <x v="1"/>
  </r>
  <r>
    <x v="3"/>
    <d v="2025-10-01T00:00:00"/>
    <x v="4"/>
    <n v="180333"/>
    <s v="Invoice - Ameribest: Datapath Managed Office 365 Backup - 1 User - 1 month "/>
    <s v="D-005"/>
    <s v="Security"/>
    <m/>
    <x v="1"/>
    <s v="DPMB-O365"/>
    <x v="25"/>
    <s v="Datapath Managed Office 365 Backup - 1 User - 1 mo"/>
    <s v="C-10400"/>
    <m/>
    <n v="23758"/>
    <s v="ARJ"/>
    <m/>
    <n v="592"/>
    <n v="-592"/>
    <x v="1"/>
  </r>
  <r>
    <x v="5"/>
    <d v="2025-09-01T00:00:00"/>
    <x v="3"/>
    <n v="179780"/>
    <s v="Invoice - Ameribest: Datapath Managed Services - Remote Desktop Service CAL"/>
    <s v="D-003"/>
    <s v="MSP"/>
    <m/>
    <x v="1"/>
    <s v="DPM-RDS-USER-CAL"/>
    <x v="25"/>
    <s v="Datapath Managed Services - Remote Desktop Service"/>
    <s v="C-10400"/>
    <m/>
    <n v="23529"/>
    <s v="ARJ"/>
    <m/>
    <n v="100"/>
    <n v="-100"/>
    <x v="1"/>
  </r>
  <r>
    <x v="5"/>
    <d v="2025-10-01T00:00:00"/>
    <x v="4"/>
    <n v="180333"/>
    <s v="Invoice - Ameribest: Datapath Managed Services - Remote Desktop Service CAL"/>
    <s v="D-003"/>
    <s v="MSP"/>
    <m/>
    <x v="1"/>
    <s v="DPM-RDS-USER-CAL"/>
    <x v="25"/>
    <s v="Datapath Managed Services - Remote Desktop Service"/>
    <s v="C-10400"/>
    <m/>
    <n v="23758"/>
    <s v="ARJ"/>
    <m/>
    <n v="100"/>
    <n v="-100"/>
    <x v="1"/>
  </r>
  <r>
    <x v="4"/>
    <d v="2025-09-01T00:00:00"/>
    <x v="3"/>
    <n v="179780"/>
    <s v="Invoice - Ameribest: Datapath Managed Services - Remote Desktop Services Hosting - SQL Add on"/>
    <s v="D-003"/>
    <s v="MSP"/>
    <m/>
    <x v="1"/>
    <s v="DPM-RDS-USER-SQL"/>
    <x v="25"/>
    <s v="Datapath Managed Services - Remote Desktop Service"/>
    <s v="C-10400"/>
    <m/>
    <n v="23529"/>
    <s v="ARJ"/>
    <m/>
    <n v="60"/>
    <n v="-60"/>
    <x v="1"/>
  </r>
  <r>
    <x v="4"/>
    <d v="2025-10-01T00:00:00"/>
    <x v="4"/>
    <n v="180333"/>
    <s v="Invoice - Ameribest: Datapath Managed Services - Remote Desktop Services Hosting - SQL Add on"/>
    <s v="D-003"/>
    <s v="MSP"/>
    <m/>
    <x v="1"/>
    <s v="DPM-RDS-USER-SQL"/>
    <x v="25"/>
    <s v="Datapath Managed Services - Remote Desktop Service"/>
    <s v="C-10400"/>
    <m/>
    <n v="23758"/>
    <s v="ARJ"/>
    <m/>
    <n v="60"/>
    <n v="-60"/>
    <x v="1"/>
  </r>
  <r>
    <x v="6"/>
    <d v="2025-09-01T00:00:00"/>
    <x v="3"/>
    <n v="179780"/>
    <s v="Invoice - Ameribest: Endpoint Advanced Threat Protection - EDR 24x7 Monitoring - Per Endpoint"/>
    <s v="D-005"/>
    <s v="Security"/>
    <m/>
    <x v="1"/>
    <s v="DPM-Huntress"/>
    <x v="25"/>
    <s v="Huntress Advanced Threat Protection"/>
    <s v="C-10400"/>
    <m/>
    <n v="23529"/>
    <s v="ARJ"/>
    <m/>
    <n v="600"/>
    <n v="-600"/>
    <x v="1"/>
  </r>
  <r>
    <x v="6"/>
    <d v="2025-10-01T00:00:00"/>
    <x v="4"/>
    <n v="180333"/>
    <s v="Invoice - Ameribest: Endpoint Advanced Threat Protection - EDR 24x7 Monitoring - Per Endpoint"/>
    <s v="D-005"/>
    <s v="Security"/>
    <m/>
    <x v="1"/>
    <s v="DPM-Huntress"/>
    <x v="25"/>
    <s v="Huntress Advanced Threat Protection"/>
    <s v="C-10400"/>
    <m/>
    <n v="23758"/>
    <s v="ARJ"/>
    <m/>
    <n v="600"/>
    <n v="-600"/>
    <x v="1"/>
  </r>
  <r>
    <x v="5"/>
    <d v="2025-09-01T00:00:00"/>
    <x v="3"/>
    <n v="179780"/>
    <s v="Invoice - Ameribest: Exchange Online (Plan 2) - Annual Commitment, Monthly Billing - 1 User "/>
    <s v="D-003"/>
    <s v="MSP"/>
    <m/>
    <x v="1"/>
    <s v="C0LH1P-0001-1Y1M"/>
    <x v="25"/>
    <s v="Exchange Online (Plan 2) Annual Paid Monthly"/>
    <s v="C-10400"/>
    <m/>
    <n v="23529"/>
    <s v="ARJ"/>
    <m/>
    <n v="144"/>
    <n v="-144"/>
    <x v="1"/>
  </r>
  <r>
    <x v="5"/>
    <d v="2025-10-01T00:00:00"/>
    <x v="4"/>
    <n v="180333"/>
    <s v="Invoice - Ameribest: Exchange Online (Plan 2) - Annual Commitment, Monthly Billing - 1 User "/>
    <s v="D-003"/>
    <s v="MSP"/>
    <m/>
    <x v="1"/>
    <s v="C0LH1P-0001-1Y1M"/>
    <x v="25"/>
    <s v="Exchange Online (Plan 2) Annual Paid Monthly"/>
    <s v="C-10400"/>
    <m/>
    <n v="23758"/>
    <s v="ARJ"/>
    <m/>
    <n v="144"/>
    <n v="-144"/>
    <x v="1"/>
  </r>
  <r>
    <x v="5"/>
    <d v="2025-09-01T00:00:00"/>
    <x v="3"/>
    <n v="179780"/>
    <s v="Invoice - Ameribest: Exchange Online Archiving for Exchange Online - Annual Commitment - Paid Monthly "/>
    <s v="D-003"/>
    <s v="MSP"/>
    <m/>
    <x v="1"/>
    <s v="C0LH0J-0001-1Y1M"/>
    <x v="25"/>
    <s v="Exchange Online Archiving For Exchange Online Annual Paid Mo"/>
    <s v="C-10400"/>
    <m/>
    <n v="23529"/>
    <s v="ARJ"/>
    <m/>
    <n v="6"/>
    <n v="-6"/>
    <x v="1"/>
  </r>
  <r>
    <x v="5"/>
    <d v="2025-10-01T00:00:00"/>
    <x v="4"/>
    <n v="180333"/>
    <s v="Invoice - Ameribest: Exchange Online Archiving for Exchange Online - Annual Commitment - Paid Monthly "/>
    <s v="D-003"/>
    <s v="MSP"/>
    <m/>
    <x v="1"/>
    <s v="C0LH0J-0001-1Y1M"/>
    <x v="25"/>
    <s v="Exchange Online Archiving For Exchange Online Annual Paid Mo"/>
    <s v="C-10400"/>
    <m/>
    <n v="23758"/>
    <s v="ARJ"/>
    <m/>
    <n v="6"/>
    <n v="-6"/>
    <x v="1"/>
  </r>
  <r>
    <x v="8"/>
    <d v="2025-09-01T00:00:00"/>
    <x v="3"/>
    <n v="179780"/>
    <s v="Invoice - Ameribest: Managed Backup - Virtual Server"/>
    <s v="D-003"/>
    <s v="MSP"/>
    <m/>
    <x v="1"/>
    <s v="CB Prot Vir Mac"/>
    <x v="25"/>
    <s v="MTS Cyber Protect Virtual Machines"/>
    <s v="C-10400"/>
    <m/>
    <n v="23529"/>
    <s v="ARJ"/>
    <m/>
    <n v="60"/>
    <n v="-60"/>
    <x v="1"/>
  </r>
  <r>
    <x v="8"/>
    <d v="2025-10-01T00:00:00"/>
    <x v="4"/>
    <n v="180333"/>
    <s v="Invoice - Ameribest: Managed Backup - Virtual Server"/>
    <s v="D-003"/>
    <s v="MSP"/>
    <m/>
    <x v="1"/>
    <s v="CB Prot Vir Mac"/>
    <x v="25"/>
    <s v="MTS Cyber Protect Virtual Machines"/>
    <s v="C-10400"/>
    <m/>
    <n v="23758"/>
    <s v="ARJ"/>
    <m/>
    <n v="60"/>
    <n v="-60"/>
    <x v="1"/>
  </r>
  <r>
    <x v="3"/>
    <d v="2025-09-01T00:00:00"/>
    <x v="3"/>
    <n v="179780"/>
    <s v="Invoice - Ameribest: Managed Backup Cloud Storage - Per GB"/>
    <s v="D-003"/>
    <s v="MSP"/>
    <m/>
    <x v="1"/>
    <s v="MTS Cloud Storage"/>
    <x v="25"/>
    <s v="MTS Cloud Storage"/>
    <s v="C-10400"/>
    <m/>
    <n v="23529"/>
    <s v="ARJ"/>
    <m/>
    <n v="63.46"/>
    <n v="-63.46"/>
    <x v="1"/>
  </r>
  <r>
    <x v="3"/>
    <d v="2025-10-01T00:00:00"/>
    <x v="4"/>
    <n v="180333"/>
    <s v="Invoice - Ameribest: Managed Backup Cloud Storage - Per GB"/>
    <s v="D-003"/>
    <s v="MSP"/>
    <m/>
    <x v="1"/>
    <s v="MTS Cloud Storage"/>
    <x v="25"/>
    <s v="MTS Cloud Storage"/>
    <s v="C-10400"/>
    <m/>
    <n v="23758"/>
    <s v="ARJ"/>
    <m/>
    <n v="66.900000000000006"/>
    <n v="-66.900000000000006"/>
    <x v="1"/>
  </r>
  <r>
    <x v="2"/>
    <d v="2025-09-01T00:00:00"/>
    <x v="3"/>
    <n v="179780"/>
    <s v="Invoice - Ameribest: Managed Cloud Network Device License - 1 Device"/>
    <s v="D-003"/>
    <s v="MSP"/>
    <m/>
    <x v="1"/>
    <s v="CloudNetworkLicense"/>
    <x v="25"/>
    <s v="Managed Cloud Network Device License - 1 Device"/>
    <s v="C-10400"/>
    <m/>
    <n v="23529"/>
    <s v="ARJ"/>
    <m/>
    <n v="75"/>
    <n v="-75"/>
    <x v="1"/>
  </r>
  <r>
    <x v="2"/>
    <d v="2025-10-01T00:00:00"/>
    <x v="4"/>
    <n v="180333"/>
    <s v="Invoice - Ameribest: Managed Cloud Network Device License - 1 Device"/>
    <s v="D-003"/>
    <s v="MSP"/>
    <m/>
    <x v="1"/>
    <s v="CloudNetworkLicense"/>
    <x v="25"/>
    <s v="Managed Cloud Network Device License - 1 Device"/>
    <s v="C-10400"/>
    <m/>
    <n v="23758"/>
    <s v="ARJ"/>
    <m/>
    <n v="75"/>
    <n v="-75"/>
    <x v="1"/>
  </r>
  <r>
    <x v="6"/>
    <d v="2025-09-01T00:00:00"/>
    <x v="3"/>
    <n v="179780"/>
    <s v="Invoice - Ameribest: Managed Detection and Response for Microsoft 365 24x7 Monitoring - Per User"/>
    <s v="D-005"/>
    <s v="Security"/>
    <m/>
    <x v="1"/>
    <s v="DPM-Huntress365"/>
    <x v="25"/>
    <s v="Huntress MDR for M365"/>
    <s v="C-10400"/>
    <m/>
    <n v="23529"/>
    <s v="ARJ"/>
    <m/>
    <n v="576"/>
    <n v="-576"/>
    <x v="1"/>
  </r>
  <r>
    <x v="6"/>
    <d v="2025-10-01T00:00:00"/>
    <x v="4"/>
    <n v="180333"/>
    <s v="Invoice - Ameribest: Managed Detection and Response for Microsoft 365 24x7 Monitoring - Per User"/>
    <s v="D-005"/>
    <s v="Security"/>
    <m/>
    <x v="1"/>
    <s v="DPM-Huntress365"/>
    <x v="25"/>
    <s v="Huntress MDR for M365"/>
    <s v="C-10400"/>
    <m/>
    <n v="23758"/>
    <s v="ARJ"/>
    <m/>
    <n v="620"/>
    <n v="-620"/>
    <x v="1"/>
  </r>
  <r>
    <x v="6"/>
    <d v="2025-09-01T00:00:00"/>
    <x v="3"/>
    <n v="179780"/>
    <s v="Invoice - Ameribest: Managed Phishing Analysis Service"/>
    <s v="D-005"/>
    <s v="Security"/>
    <m/>
    <x v="1"/>
    <s v="DPMPA"/>
    <x v="25"/>
    <s v="Managed Phishing Analysis"/>
    <s v="C-10400"/>
    <m/>
    <n v="23529"/>
    <s v="ARJ"/>
    <m/>
    <n v="286"/>
    <n v="-286"/>
    <x v="1"/>
  </r>
  <r>
    <x v="6"/>
    <d v="2025-10-01T00:00:00"/>
    <x v="4"/>
    <n v="180333"/>
    <s v="Invoice - Ameribest: Managed Phishing Analysis Service"/>
    <s v="D-005"/>
    <s v="Security"/>
    <m/>
    <x v="1"/>
    <s v="DPMPA"/>
    <x v="25"/>
    <s v="Managed Phishing Analysis"/>
    <s v="C-10400"/>
    <m/>
    <n v="23758"/>
    <s v="ARJ"/>
    <m/>
    <n v="286"/>
    <n v="-286"/>
    <x v="1"/>
  </r>
  <r>
    <x v="6"/>
    <d v="2025-09-01T00:00:00"/>
    <x v="3"/>
    <n v="179780"/>
    <s v="Invoice - Ameribest: Managed Security Awareness Training Program"/>
    <s v="D-005"/>
    <s v="Security"/>
    <m/>
    <x v="1"/>
    <s v="DPMSAT"/>
    <x v="25"/>
    <s v="Security Awareness Program"/>
    <s v="C-10400"/>
    <m/>
    <n v="23529"/>
    <s v="ARJ"/>
    <m/>
    <n v="324"/>
    <n v="-324"/>
    <x v="1"/>
  </r>
  <r>
    <x v="6"/>
    <d v="2025-10-01T00:00:00"/>
    <x v="4"/>
    <n v="180333"/>
    <s v="Invoice - Ameribest: Managed Security Awareness Training Program"/>
    <s v="D-005"/>
    <s v="Security"/>
    <m/>
    <x v="1"/>
    <s v="DPMSAT"/>
    <x v="25"/>
    <s v="Security Awareness Program"/>
    <s v="C-10400"/>
    <m/>
    <n v="23758"/>
    <s v="ARJ"/>
    <m/>
    <n v="357"/>
    <n v="-357"/>
    <x v="1"/>
  </r>
  <r>
    <x v="0"/>
    <d v="2025-09-01T00:00:00"/>
    <x v="3"/>
    <n v="179780"/>
    <s v="Invoice - Ameribest: Managed Services-Endpoint"/>
    <s v="D-003"/>
    <s v="MSP"/>
    <m/>
    <x v="1"/>
    <s v="T-Managed Services"/>
    <x v="25"/>
    <s v="Managed Services-Endpoint"/>
    <s v="C-10400"/>
    <m/>
    <n v="23529"/>
    <s v="ARJ"/>
    <m/>
    <n v="465"/>
    <n v="-465"/>
    <x v="1"/>
  </r>
  <r>
    <x v="0"/>
    <d v="2025-10-01T00:00:00"/>
    <x v="4"/>
    <n v="180333"/>
    <s v="Invoice - Ameribest: Managed Services-Endpoint"/>
    <s v="D-003"/>
    <s v="MSP"/>
    <m/>
    <x v="1"/>
    <s v="T-Managed Services"/>
    <x v="25"/>
    <s v="Managed Services-Endpoint"/>
    <s v="C-10400"/>
    <m/>
    <n v="23758"/>
    <s v="ARJ"/>
    <m/>
    <n v="465"/>
    <n v="-465"/>
    <x v="1"/>
  </r>
  <r>
    <x v="0"/>
    <d v="2025-09-01T00:00:00"/>
    <x v="3"/>
    <n v="179780"/>
    <s v="Invoice - Ameribest: Managed Services-Server"/>
    <s v="D-003"/>
    <s v="MSP"/>
    <m/>
    <x v="1"/>
    <s v="T-Managed Services-Server"/>
    <x v="25"/>
    <s v="Managed Services-Server"/>
    <s v="C-10400"/>
    <m/>
    <n v="23529"/>
    <s v="ARJ"/>
    <m/>
    <n v="600"/>
    <n v="-600"/>
    <x v="1"/>
  </r>
  <r>
    <x v="0"/>
    <d v="2025-10-01T00:00:00"/>
    <x v="4"/>
    <n v="180333"/>
    <s v="Invoice - Ameribest: Managed Services-Server"/>
    <s v="D-003"/>
    <s v="MSP"/>
    <m/>
    <x v="1"/>
    <s v="T-Managed Services-Server"/>
    <x v="25"/>
    <s v="Managed Services-Server"/>
    <s v="C-10400"/>
    <m/>
    <n v="23758"/>
    <s v="ARJ"/>
    <m/>
    <n v="600"/>
    <n v="-600"/>
    <x v="1"/>
  </r>
  <r>
    <x v="0"/>
    <d v="2025-09-01T00:00:00"/>
    <x v="3"/>
    <n v="179780"/>
    <s v="Invoice - Ameribest: Managed Services-Site"/>
    <s v="D-003"/>
    <s v="MSP"/>
    <m/>
    <x v="1"/>
    <s v="T-Managed Services Site"/>
    <x v="25"/>
    <s v="Managed Services-Site"/>
    <s v="C-10400"/>
    <m/>
    <n v="23529"/>
    <s v="ARJ"/>
    <m/>
    <n v="570"/>
    <n v="-570"/>
    <x v="1"/>
  </r>
  <r>
    <x v="0"/>
    <d v="2025-10-01T00:00:00"/>
    <x v="4"/>
    <n v="180333"/>
    <s v="Invoice - Ameribest: Managed Services-Site"/>
    <s v="D-003"/>
    <s v="MSP"/>
    <m/>
    <x v="1"/>
    <s v="T-Managed Services Site"/>
    <x v="25"/>
    <s v="Managed Services-Site"/>
    <s v="C-10400"/>
    <m/>
    <n v="23758"/>
    <s v="ARJ"/>
    <m/>
    <n v="570"/>
    <n v="-570"/>
    <x v="1"/>
  </r>
  <r>
    <x v="0"/>
    <d v="2025-09-01T00:00:00"/>
    <x v="3"/>
    <n v="179780"/>
    <s v="Invoice - Ameribest: Managed Services-User"/>
    <s v="D-003"/>
    <s v="MSP"/>
    <m/>
    <x v="1"/>
    <s v="T-Managed Services-User"/>
    <x v="25"/>
    <s v="Managed Services-User"/>
    <s v="C-10400"/>
    <m/>
    <n v="23529"/>
    <s v="ARJ"/>
    <m/>
    <n v="7535"/>
    <n v="-7535"/>
    <x v="1"/>
  </r>
  <r>
    <x v="0"/>
    <d v="2025-10-01T00:00:00"/>
    <x v="4"/>
    <n v="180333"/>
    <s v="Invoice - Ameribest: Managed Services-User"/>
    <s v="D-003"/>
    <s v="MSP"/>
    <m/>
    <x v="1"/>
    <s v="T-Managed Services-User"/>
    <x v="25"/>
    <s v="Managed Services-User"/>
    <s v="C-10400"/>
    <m/>
    <n v="23758"/>
    <s v="ARJ"/>
    <m/>
    <n v="8140"/>
    <n v="-8140"/>
    <x v="1"/>
  </r>
  <r>
    <x v="5"/>
    <d v="2025-09-01T00:00:00"/>
    <x v="3"/>
    <n v="179780"/>
    <s v="Invoice - Ameribest: Microsoft 365 Business Basic - Annual Commitment, Monthly Billing - 1 User "/>
    <s v="D-003"/>
    <s v="MSP"/>
    <m/>
    <x v="1"/>
    <s v="C0LH18-0001-1Y1M"/>
    <x v="25"/>
    <s v="Microsoft 365 Business Basic Annual Paid Monthly"/>
    <s v="C-10400"/>
    <m/>
    <n v="23529"/>
    <s v="ARJ"/>
    <m/>
    <n v="24"/>
    <n v="-24"/>
    <x v="1"/>
  </r>
  <r>
    <x v="5"/>
    <d v="2025-10-01T00:00:00"/>
    <x v="4"/>
    <n v="180333"/>
    <s v="Invoice - Ameribest: Microsoft 365 Business Basic - Annual Commitment, Monthly Billing - 1 User "/>
    <s v="D-003"/>
    <s v="MSP"/>
    <m/>
    <x v="1"/>
    <s v="C0LH18-0001-1Y1M"/>
    <x v="25"/>
    <s v="Microsoft 365 Business Basic Annual Paid Monthly"/>
    <s v="C-10400"/>
    <m/>
    <n v="23758"/>
    <s v="ARJ"/>
    <m/>
    <n v="18"/>
    <n v="-18"/>
    <x v="1"/>
  </r>
  <r>
    <x v="5"/>
    <d v="2025-09-01T00:00:00"/>
    <x v="3"/>
    <n v="179780"/>
    <s v="Invoice - Ameribest: Microsoft 365 Business Premium - Annual Commitment, Monthly Billing - 1 User "/>
    <s v="D-003"/>
    <s v="MSP"/>
    <m/>
    <x v="1"/>
    <s v="C0LCHC-0002-1Y1M"/>
    <x v="25"/>
    <s v="Microsoft 365 Business Premium Annual Paid Monthly"/>
    <s v="C-10400"/>
    <m/>
    <n v="23529"/>
    <s v="ARJ"/>
    <m/>
    <n v="3102"/>
    <n v="-3102"/>
    <x v="1"/>
  </r>
  <r>
    <x v="5"/>
    <d v="2025-10-01T00:00:00"/>
    <x v="4"/>
    <n v="180333"/>
    <s v="Invoice - Ameribest: Microsoft 365 Business Premium - Annual Commitment, Monthly Billing - 1 User "/>
    <s v="D-003"/>
    <s v="MSP"/>
    <m/>
    <x v="1"/>
    <s v="C0LCHC-0002-1Y1M"/>
    <x v="25"/>
    <s v="Microsoft 365 Business Premium Annual Paid Monthly"/>
    <s v="C-10400"/>
    <m/>
    <n v="23758"/>
    <s v="ARJ"/>
    <m/>
    <n v="3256"/>
    <n v="-3256"/>
    <x v="1"/>
  </r>
  <r>
    <x v="5"/>
    <d v="2025-09-01T00:00:00"/>
    <x v="3"/>
    <n v="179780"/>
    <s v="Invoice - Ameribest: Microsoft Teams Rooms Pro Annual Paid Monthly "/>
    <s v="D-003"/>
    <s v="MSP"/>
    <m/>
    <x v="1"/>
    <s v="CFQ7TTC0QW7C-0001"/>
    <x v="25"/>
    <s v="Microsoft Teams Rooms Pro Annual Paid Monthly"/>
    <s v="C-10400"/>
    <m/>
    <n v="23529"/>
    <s v="ARJ"/>
    <m/>
    <n v="40"/>
    <n v="-40"/>
    <x v="1"/>
  </r>
  <r>
    <x v="5"/>
    <d v="2025-10-01T00:00:00"/>
    <x v="4"/>
    <n v="180333"/>
    <s v="Invoice - Ameribest: Microsoft Teams Rooms Pro Annual Paid Monthly "/>
    <s v="D-003"/>
    <s v="MSP"/>
    <m/>
    <x v="1"/>
    <s v="CFQ7TTC0QW7C-0001"/>
    <x v="25"/>
    <s v="Microsoft Teams Rooms Pro Annual Paid Monthly"/>
    <s v="C-10400"/>
    <m/>
    <n v="23758"/>
    <s v="ARJ"/>
    <m/>
    <n v="40"/>
    <n v="-40"/>
    <x v="1"/>
  </r>
  <r>
    <x v="5"/>
    <d v="2025-09-01T00:00:00"/>
    <x v="3"/>
    <n v="179780"/>
    <s v="Invoice - Ameribest: NCE Exchange Online Kiosk Annual Paid Monthly"/>
    <s v="D-003"/>
    <s v="MSP"/>
    <m/>
    <x v="1"/>
    <s v="C0LH0L-0001-1Y1M"/>
    <x v="25"/>
    <s v="NCE Exchange Online Kiosk Annual Paid Monthly"/>
    <s v="C-10400"/>
    <m/>
    <n v="23529"/>
    <s v="ARJ"/>
    <m/>
    <n v="6"/>
    <n v="-6"/>
    <x v="1"/>
  </r>
  <r>
    <x v="5"/>
    <d v="2025-10-01T00:00:00"/>
    <x v="4"/>
    <n v="180333"/>
    <s v="Invoice - Ameribest: NCE Exchange Online Kiosk Annual Paid Monthly"/>
    <s v="D-003"/>
    <s v="MSP"/>
    <m/>
    <x v="1"/>
    <s v="C0LH0L-0001-1Y1M"/>
    <x v="25"/>
    <s v="NCE Exchange Online Kiosk Annual Paid Monthly"/>
    <s v="C-10400"/>
    <m/>
    <n v="23758"/>
    <s v="ARJ"/>
    <m/>
    <n v="6"/>
    <n v="-6"/>
    <x v="1"/>
  </r>
  <r>
    <x v="2"/>
    <d v="2025-09-01T00:00:00"/>
    <x v="3"/>
    <n v="179780"/>
    <s v="Invoice - Ameribest: Palo Alto Networks Firewall Service 440"/>
    <s v="D-005"/>
    <s v="Security"/>
    <m/>
    <x v="1"/>
    <s v="PAN-440-HAAS"/>
    <x v="25"/>
    <s v="Palo Alto Networks Firewall Service 440"/>
    <s v="C-10400"/>
    <m/>
    <n v="23529"/>
    <s v="ARJ"/>
    <m/>
    <n v="250"/>
    <n v="-250"/>
    <x v="1"/>
  </r>
  <r>
    <x v="2"/>
    <d v="2025-10-01T00:00:00"/>
    <x v="4"/>
    <n v="180333"/>
    <s v="Invoice - Ameribest: Palo Alto Networks Firewall Service 440"/>
    <s v="D-005"/>
    <s v="Security"/>
    <m/>
    <x v="1"/>
    <s v="PAN-440-HAAS"/>
    <x v="25"/>
    <s v="Palo Alto Networks Firewall Service 440"/>
    <s v="C-10400"/>
    <m/>
    <n v="23758"/>
    <s v="ARJ"/>
    <m/>
    <n v="250"/>
    <n v="-250"/>
    <x v="1"/>
  </r>
  <r>
    <x v="4"/>
    <d v="2025-09-01T00:00:00"/>
    <x v="3"/>
    <n v="179780"/>
    <s v="Invoice - Ameribest: Private Cloud Server Instance - 28GB"/>
    <s v="D-003"/>
    <s v="MSP"/>
    <m/>
    <x v="1"/>
    <s v="Cloud-Server-28GB"/>
    <x v="25"/>
    <s v="Private Cloud Server Instance - 28GB"/>
    <s v="C-10400"/>
    <m/>
    <n v="23529"/>
    <s v="ARJ"/>
    <m/>
    <n v="200"/>
    <n v="-200"/>
    <x v="1"/>
  </r>
  <r>
    <x v="4"/>
    <d v="2025-10-01T00:00:00"/>
    <x v="4"/>
    <n v="180333"/>
    <s v="Invoice - Ameribest: Private Cloud Server Instance - 28GB"/>
    <s v="D-003"/>
    <s v="MSP"/>
    <m/>
    <x v="1"/>
    <s v="Cloud-Server-28GB"/>
    <x v="25"/>
    <s v="Private Cloud Server Instance - 28GB"/>
    <s v="C-10400"/>
    <m/>
    <n v="23758"/>
    <s v="ARJ"/>
    <m/>
    <n v="200"/>
    <n v="-200"/>
    <x v="1"/>
  </r>
  <r>
    <x v="5"/>
    <d v="2025-09-01T00:00:00"/>
    <x v="3"/>
    <n v="179780"/>
    <s v="Invoice - Ameribest: Project Plan 3 - Annual Commitment, Monthly Billing - 1 User "/>
    <s v="D-003"/>
    <s v="MSP"/>
    <m/>
    <x v="1"/>
    <s v="C0HDB0-0002-1Y1M"/>
    <x v="25"/>
    <s v="Project Plan 3 Annual Paid Monthly"/>
    <s v="C-10400"/>
    <m/>
    <n v="23529"/>
    <s v="ARJ"/>
    <m/>
    <n v="90"/>
    <n v="-90"/>
    <x v="1"/>
  </r>
  <r>
    <x v="5"/>
    <d v="2025-10-01T00:00:00"/>
    <x v="4"/>
    <n v="180333"/>
    <s v="Invoice - Ameribest: Project Plan 3 - Annual Commitment, Monthly Billing - 1 User "/>
    <s v="D-003"/>
    <s v="MSP"/>
    <m/>
    <x v="1"/>
    <s v="C0HDB0-0002-1Y1M"/>
    <x v="25"/>
    <s v="Project Plan 3 Annual Paid Monthly"/>
    <s v="C-10400"/>
    <m/>
    <n v="23758"/>
    <s v="ARJ"/>
    <m/>
    <n v="90"/>
    <n v="-90"/>
    <x v="1"/>
  </r>
  <r>
    <x v="5"/>
    <d v="2025-09-01T00:00:00"/>
    <x v="3"/>
    <n v="179780"/>
    <s v="Invoice - Ameribest: Visio Plan 2 - Annual Commitment, Monthly Billing "/>
    <s v="D-003"/>
    <s v="MSP"/>
    <m/>
    <x v="1"/>
    <s v="C0HD32-0002-1Y1M"/>
    <x v="25"/>
    <s v="Visio Plan 2 Annual Paid Monthly"/>
    <s v="C-10400"/>
    <m/>
    <n v="23529"/>
    <s v="ARJ"/>
    <m/>
    <n v="105"/>
    <n v="-105"/>
    <x v="1"/>
  </r>
  <r>
    <x v="5"/>
    <d v="2025-10-01T00:00:00"/>
    <x v="4"/>
    <n v="180333"/>
    <s v="Invoice - Ameribest: Visio Plan 2 - Annual Commitment, Monthly Billing "/>
    <s v="D-003"/>
    <s v="MSP"/>
    <m/>
    <x v="1"/>
    <s v="C0HD32-0002-1Y1M"/>
    <x v="25"/>
    <s v="Visio Plan 2 Annual Paid Monthly"/>
    <s v="C-10400"/>
    <m/>
    <n v="23758"/>
    <s v="ARJ"/>
    <m/>
    <n v="105"/>
    <n v="-105"/>
    <x v="1"/>
  </r>
  <r>
    <x v="6"/>
    <d v="2025-09-01T00:00:00"/>
    <x v="3"/>
    <n v="179781"/>
    <s v="Invoice - American Institute of Science and Technology: AI Powered Email Filtering and Phishing Protection "/>
    <s v="D-005"/>
    <s v="Security"/>
    <m/>
    <x v="1"/>
    <s v="IS-ESP-1"/>
    <x v="26"/>
    <s v="Email Security "/>
    <s v="AIOST"/>
    <m/>
    <n v="23453"/>
    <s v="ARJ"/>
    <m/>
    <n v="72"/>
    <n v="-72"/>
    <x v="1"/>
  </r>
  <r>
    <x v="6"/>
    <d v="2025-10-01T00:00:00"/>
    <x v="4"/>
    <n v="180334"/>
    <s v="Invoice - American Institute of Science and Technology: AI Powered Email Filtering and Phishing Protection "/>
    <s v="D-005"/>
    <s v="Security"/>
    <m/>
    <x v="1"/>
    <s v="IS-ESP-1"/>
    <x v="26"/>
    <s v="Email Security "/>
    <s v="AIOST"/>
    <m/>
    <n v="23759"/>
    <s v="ARJ"/>
    <m/>
    <n v="72"/>
    <n v="-72"/>
    <x v="1"/>
  </r>
  <r>
    <x v="6"/>
    <d v="2025-09-01T00:00:00"/>
    <x v="3"/>
    <n v="179781"/>
    <s v="Invoice - American Institute of Science and Technology: Dark Web Monitoring Service - 1 Domain "/>
    <s v="D-005"/>
    <s v="Security"/>
    <m/>
    <x v="1"/>
    <s v="SecureID"/>
    <x v="26"/>
    <s v="Dark Web Monitoring"/>
    <s v="AIOST"/>
    <m/>
    <n v="23453"/>
    <s v="ARJ"/>
    <m/>
    <n v="100"/>
    <n v="-100"/>
    <x v="1"/>
  </r>
  <r>
    <x v="6"/>
    <d v="2025-10-01T00:00:00"/>
    <x v="4"/>
    <n v="180334"/>
    <s v="Invoice - American Institute of Science and Technology: Dark Web Monitoring Service - 1 Domain "/>
    <s v="D-005"/>
    <s v="Security"/>
    <m/>
    <x v="1"/>
    <s v="SecureID"/>
    <x v="26"/>
    <s v="Dark Web Monitoring"/>
    <s v="AIOST"/>
    <m/>
    <n v="23759"/>
    <s v="ARJ"/>
    <m/>
    <n v="100"/>
    <n v="-100"/>
    <x v="1"/>
  </r>
  <r>
    <x v="3"/>
    <d v="2025-09-01T00:00:00"/>
    <x v="3"/>
    <n v="179781"/>
    <s v="Invoice - American Institute of Science and Technology: Datapath Managed Office 365 Backup - 1 User - 1 month "/>
    <s v="D-003"/>
    <s v="MSP"/>
    <m/>
    <x v="1"/>
    <s v="DPMB-O365"/>
    <x v="26"/>
    <s v="Datapath Managed Office 365 Backup - 1 User - 1 mo"/>
    <s v="AIOST"/>
    <m/>
    <n v="23453"/>
    <s v="ARJ"/>
    <m/>
    <n v="52"/>
    <n v="-52"/>
    <x v="1"/>
  </r>
  <r>
    <x v="3"/>
    <d v="2025-10-01T00:00:00"/>
    <x v="4"/>
    <n v="180334"/>
    <s v="Invoice - American Institute of Science and Technology: Datapath Managed Office 365 Backup - 1 User - 1 month "/>
    <s v="D-003"/>
    <s v="MSP"/>
    <m/>
    <x v="1"/>
    <s v="DPMB-O365"/>
    <x v="26"/>
    <s v="Datapath Managed Office 365 Backup - 1 User - 1 mo"/>
    <s v="AIOST"/>
    <m/>
    <n v="23759"/>
    <s v="ARJ"/>
    <m/>
    <n v="52"/>
    <n v="-52"/>
    <x v="1"/>
  </r>
  <r>
    <x v="6"/>
    <d v="2025-09-01T00:00:00"/>
    <x v="3"/>
    <n v="179781"/>
    <s v="Invoice - American Institute of Science and Technology: Endpoint Advanced Threat Protection - EDR 24x7 Monitoring - Per Endpoint"/>
    <s v="D-005"/>
    <s v="Security"/>
    <m/>
    <x v="1"/>
    <s v="DPM-Huntress"/>
    <x v="26"/>
    <s v="Huntress Advanced Threat Protection"/>
    <s v="AIOST"/>
    <m/>
    <n v="23453"/>
    <s v="ARJ"/>
    <m/>
    <n v="55"/>
    <n v="-55"/>
    <x v="1"/>
  </r>
  <r>
    <x v="6"/>
    <d v="2025-10-01T00:00:00"/>
    <x v="4"/>
    <n v="180334"/>
    <s v="Invoice - American Institute of Science and Technology: Endpoint Advanced Threat Protection - EDR 24x7 Monitoring - Per Endpoint"/>
    <s v="D-005"/>
    <s v="Security"/>
    <m/>
    <x v="1"/>
    <s v="DPM-Huntress"/>
    <x v="26"/>
    <s v="Huntress Advanced Threat Protection"/>
    <s v="AIOST"/>
    <m/>
    <n v="23759"/>
    <s v="ARJ"/>
    <m/>
    <n v="55"/>
    <n v="-55"/>
    <x v="1"/>
  </r>
  <r>
    <x v="6"/>
    <d v="2025-09-01T00:00:00"/>
    <x v="3"/>
    <n v="179781"/>
    <s v="Invoice - American Institute of Science and Technology: Managed Detection and Response for Microsoft 365 24x7 Monitoring - Per User"/>
    <s v="D-005"/>
    <s v="Security"/>
    <m/>
    <x v="1"/>
    <s v="DPM-Huntress365"/>
    <x v="26"/>
    <s v="Huntress MDR for M365"/>
    <s v="AIOST"/>
    <m/>
    <n v="23453"/>
    <s v="ARJ"/>
    <m/>
    <n v="48"/>
    <n v="-48"/>
    <x v="1"/>
  </r>
  <r>
    <x v="6"/>
    <d v="2025-10-01T00:00:00"/>
    <x v="4"/>
    <n v="180334"/>
    <s v="Invoice - American Institute of Science and Technology: Managed Detection and Response for Microsoft 365 24x7 Monitoring - Per User"/>
    <s v="D-005"/>
    <s v="Security"/>
    <m/>
    <x v="1"/>
    <s v="DPM-Huntress365"/>
    <x v="26"/>
    <s v="Huntress MDR for M365"/>
    <s v="AIOST"/>
    <m/>
    <n v="23759"/>
    <s v="ARJ"/>
    <m/>
    <n v="52"/>
    <n v="-52"/>
    <x v="1"/>
  </r>
  <r>
    <x v="0"/>
    <d v="2025-09-01T00:00:00"/>
    <x v="3"/>
    <n v="179781"/>
    <s v="Invoice - American Institute of Science and Technology: Managed Endpoint Services"/>
    <s v="D-003"/>
    <s v="MSP"/>
    <m/>
    <x v="1"/>
    <s v="T-Managed Endpoint"/>
    <x v="26"/>
    <s v="Managed Endpoint Services"/>
    <s v="AIOST"/>
    <m/>
    <n v="23453"/>
    <s v="ARJ"/>
    <m/>
    <n v="77"/>
    <n v="-77"/>
    <x v="1"/>
  </r>
  <r>
    <x v="0"/>
    <d v="2025-10-01T00:00:00"/>
    <x v="4"/>
    <n v="180334"/>
    <s v="Invoice - American Institute of Science and Technology: Managed Endpoint Services"/>
    <s v="D-003"/>
    <s v="MSP"/>
    <m/>
    <x v="1"/>
    <s v="T-Managed Endpoint"/>
    <x v="26"/>
    <s v="Managed Endpoint Services"/>
    <s v="AIOST"/>
    <m/>
    <n v="23759"/>
    <s v="ARJ"/>
    <m/>
    <n v="77"/>
    <n v="-77"/>
    <x v="1"/>
  </r>
  <r>
    <x v="6"/>
    <d v="2025-09-01T00:00:00"/>
    <x v="3"/>
    <n v="179781"/>
    <s v="Invoice - American Institute of Science and Technology: Managed Security Awareness Training Program"/>
    <s v="D-005"/>
    <s v="Security"/>
    <m/>
    <x v="1"/>
    <s v="DPMSAT"/>
    <x v="26"/>
    <s v="Security Awareness Program"/>
    <s v="AIOST"/>
    <m/>
    <n v="23453"/>
    <s v="ARJ"/>
    <m/>
    <n v="65"/>
    <n v="-65"/>
    <x v="1"/>
  </r>
  <r>
    <x v="6"/>
    <d v="2025-10-01T00:00:00"/>
    <x v="4"/>
    <n v="180334"/>
    <s v="Invoice - American Institute of Science and Technology: Managed Security Awareness Training Program"/>
    <s v="D-005"/>
    <s v="Security"/>
    <m/>
    <x v="1"/>
    <s v="DPMSAT"/>
    <x v="26"/>
    <s v="Security Awareness Program"/>
    <s v="AIOST"/>
    <m/>
    <n v="23759"/>
    <s v="ARJ"/>
    <m/>
    <n v="65"/>
    <n v="-65"/>
    <x v="1"/>
  </r>
  <r>
    <x v="0"/>
    <d v="2025-09-01T00:00:00"/>
    <x v="3"/>
    <n v="179781"/>
    <s v="Invoice - American Institute of Science and Technology: Managed Services-Site"/>
    <s v="D-003"/>
    <s v="MSP"/>
    <m/>
    <x v="1"/>
    <s v="T-Managed Services Site"/>
    <x v="26"/>
    <s v="Managed Services-Site"/>
    <s v="AIOST"/>
    <m/>
    <n v="23453"/>
    <s v="ARJ"/>
    <m/>
    <n v="190"/>
    <n v="-190"/>
    <x v="1"/>
  </r>
  <r>
    <x v="0"/>
    <d v="2025-10-01T00:00:00"/>
    <x v="4"/>
    <n v="180334"/>
    <s v="Invoice - American Institute of Science and Technology: Managed Services-Site"/>
    <s v="D-003"/>
    <s v="MSP"/>
    <m/>
    <x v="1"/>
    <s v="T-Managed Services Site"/>
    <x v="26"/>
    <s v="Managed Services-Site"/>
    <s v="AIOST"/>
    <m/>
    <n v="23759"/>
    <s v="ARJ"/>
    <m/>
    <n v="190"/>
    <n v="-190"/>
    <x v="1"/>
  </r>
  <r>
    <x v="0"/>
    <d v="2025-09-01T00:00:00"/>
    <x v="3"/>
    <n v="179781"/>
    <s v="Invoice - American Institute of Science and Technology: Managed Services-User"/>
    <s v="D-003"/>
    <s v="MSP"/>
    <m/>
    <x v="1"/>
    <s v="T-Managed Services-User"/>
    <x v="26"/>
    <s v="Managed Services-User"/>
    <s v="AIOST"/>
    <m/>
    <n v="23453"/>
    <s v="ARJ"/>
    <m/>
    <n v="715"/>
    <n v="-715"/>
    <x v="1"/>
  </r>
  <r>
    <x v="0"/>
    <d v="2025-10-01T00:00:00"/>
    <x v="4"/>
    <n v="180334"/>
    <s v="Invoice - American Institute of Science and Technology: Managed Services-User"/>
    <s v="D-003"/>
    <s v="MSP"/>
    <m/>
    <x v="1"/>
    <s v="T-Managed Services-User"/>
    <x v="26"/>
    <s v="Managed Services-User"/>
    <s v="AIOST"/>
    <m/>
    <n v="23759"/>
    <s v="ARJ"/>
    <m/>
    <n v="715"/>
    <n v="-715"/>
    <x v="1"/>
  </r>
  <r>
    <x v="5"/>
    <d v="2025-09-01T00:00:00"/>
    <x v="3"/>
    <n v="179781"/>
    <s v="Invoice - American Institute of Science and Technology: Microsoft 365 Business Premium - Monthly Commitment, Monthly Billing - 1 User "/>
    <s v="D-003"/>
    <s v="MSP"/>
    <m/>
    <x v="1"/>
    <s v="C0LCHC-0002-1M"/>
    <x v="26"/>
    <s v="Microsoft 365 Business Premium Monthly"/>
    <s v="AIOST"/>
    <m/>
    <n v="23453"/>
    <s v="ARJ"/>
    <m/>
    <n v="343.2"/>
    <n v="-343.2"/>
    <x v="1"/>
  </r>
  <r>
    <x v="5"/>
    <d v="2025-10-01T00:00:00"/>
    <x v="4"/>
    <n v="180334"/>
    <s v="Invoice - American Institute of Science and Technology: Microsoft 365 Business Premium - Monthly Commitment, Monthly Billing - 1 User "/>
    <s v="D-003"/>
    <s v="MSP"/>
    <m/>
    <x v="1"/>
    <s v="C0LCHC-0002-1M"/>
    <x v="26"/>
    <s v="Microsoft 365 Business Premium Monthly"/>
    <s v="AIOST"/>
    <m/>
    <n v="23759"/>
    <s v="ARJ"/>
    <m/>
    <n v="343.2"/>
    <n v="-343.2"/>
    <x v="1"/>
  </r>
  <r>
    <x v="3"/>
    <d v="2025-09-01T00:00:00"/>
    <x v="3"/>
    <n v="179781"/>
    <s v="Invoice - American Institute of Science and Technology: Remote Access Device"/>
    <s v="D-005"/>
    <s v="Security"/>
    <m/>
    <x v="1"/>
    <s v="DPM-RAD"/>
    <x v="26"/>
    <s v="Remote Access Device"/>
    <s v="AIOST"/>
    <m/>
    <n v="23453"/>
    <s v="ARJ"/>
    <m/>
    <n v="60"/>
    <n v="-60"/>
    <x v="1"/>
  </r>
  <r>
    <x v="3"/>
    <d v="2025-10-01T00:00:00"/>
    <x v="4"/>
    <n v="180334"/>
    <s v="Invoice - American Institute of Science and Technology: Remote Access Device"/>
    <s v="D-005"/>
    <s v="Security"/>
    <m/>
    <x v="1"/>
    <s v="DPM-RAD"/>
    <x v="26"/>
    <s v="Remote Access Device"/>
    <s v="AIOST"/>
    <m/>
    <n v="23759"/>
    <s v="ARJ"/>
    <m/>
    <n v="60"/>
    <n v="-60"/>
    <x v="1"/>
  </r>
  <r>
    <x v="2"/>
    <d v="2025-09-15T00:00:00"/>
    <x v="5"/>
    <n v="180182"/>
    <s v="Invoice - Anonymous LLC: Datapath LTE Failover Service "/>
    <s v="D-027"/>
    <s v="Cloud"/>
    <m/>
    <x v="0"/>
    <s v="Datapath LTE Failover Service"/>
    <x v="9"/>
    <s v="Datapath LTE Failover Service"/>
    <s v="C00020"/>
    <m/>
    <n v="23612"/>
    <s v="ARJ"/>
    <m/>
    <n v="162.22999999999999"/>
    <n v="-162.22999999999999"/>
    <x v="1"/>
  </r>
  <r>
    <x v="2"/>
    <d v="2025-10-15T00:00:00"/>
    <x v="6"/>
    <n v="180749"/>
    <s v="Invoice - Anonymous LLC: Datapath LTE Failover Service "/>
    <s v="D-027"/>
    <s v="Cloud"/>
    <m/>
    <x v="0"/>
    <s v="Datapath LTE Failover Service"/>
    <x v="9"/>
    <s v="Datapath LTE Failover Service"/>
    <s v="C00020"/>
    <m/>
    <n v="24086"/>
    <s v="ARJ"/>
    <m/>
    <n v="162.22999999999999"/>
    <n v="-162.22999999999999"/>
    <x v="1"/>
  </r>
  <r>
    <x v="3"/>
    <d v="2025-09-15T00:00:00"/>
    <x v="5"/>
    <n v="180182"/>
    <s v="Invoice - Anonymous LLC: Google Workspace Enterprise Standard"/>
    <s v="D-003"/>
    <s v="MSP"/>
    <m/>
    <x v="0"/>
    <s v="Google WS Ent Std"/>
    <x v="9"/>
    <s v="Google Workspace Enterprise Standard"/>
    <s v="C00020"/>
    <m/>
    <n v="23612"/>
    <s v="ARJ"/>
    <m/>
    <n v="1540"/>
    <n v="-1540"/>
    <x v="1"/>
  </r>
  <r>
    <x v="3"/>
    <d v="2025-10-15T00:00:00"/>
    <x v="6"/>
    <n v="180749"/>
    <s v="Invoice - Anonymous LLC: Google Workspace Enterprise Standard"/>
    <s v="D-003"/>
    <s v="MSP"/>
    <m/>
    <x v="0"/>
    <s v="Google WS Ent Std"/>
    <x v="9"/>
    <s v="Google Workspace Enterprise Standard"/>
    <s v="C00020"/>
    <m/>
    <n v="24086"/>
    <s v="ARJ"/>
    <m/>
    <n v="1540"/>
    <n v="-1540"/>
    <x v="1"/>
  </r>
  <r>
    <x v="0"/>
    <d v="2025-09-15T00:00:00"/>
    <x v="5"/>
    <n v="180182"/>
    <s v="Invoice - Anonymous LLC: Managed Services-Endpoint"/>
    <s v="D-003"/>
    <s v="MSP"/>
    <m/>
    <x v="0"/>
    <s v="T-MSP-EP"/>
    <x v="9"/>
    <s v="Managed Services-Endpoint"/>
    <s v="C00020"/>
    <m/>
    <n v="23612"/>
    <s v="ARJ"/>
    <m/>
    <n v="2206.2600000000002"/>
    <n v="-2206.2600000000002"/>
    <x v="1"/>
  </r>
  <r>
    <x v="0"/>
    <d v="2025-10-15T00:00:00"/>
    <x v="6"/>
    <n v="180749"/>
    <s v="Invoice - Anonymous LLC: Managed Services-Endpoint"/>
    <s v="D-003"/>
    <s v="MSP"/>
    <m/>
    <x v="0"/>
    <s v="T-MSP-EP"/>
    <x v="9"/>
    <s v="Managed Services-Endpoint"/>
    <s v="C00020"/>
    <m/>
    <n v="24086"/>
    <s v="ARJ"/>
    <m/>
    <n v="2206.2600000000002"/>
    <n v="-2206.2600000000002"/>
    <x v="1"/>
  </r>
  <r>
    <x v="0"/>
    <d v="2025-09-15T00:00:00"/>
    <x v="5"/>
    <n v="180182"/>
    <s v="Invoice - Anonymous LLC: Managed Services-Site"/>
    <s v="D-003"/>
    <s v="MSP"/>
    <m/>
    <x v="0"/>
    <s v="T-Managed Services Site"/>
    <x v="9"/>
    <s v="Managed Services-Site"/>
    <s v="C00020"/>
    <m/>
    <n v="23612"/>
    <s v="ARJ"/>
    <m/>
    <n v="389.34"/>
    <n v="-389.34"/>
    <x v="1"/>
  </r>
  <r>
    <x v="0"/>
    <d v="2025-10-15T00:00:00"/>
    <x v="6"/>
    <n v="180749"/>
    <s v="Invoice - Anonymous LLC: Managed Services-Site"/>
    <s v="D-003"/>
    <s v="MSP"/>
    <m/>
    <x v="0"/>
    <s v="T-Managed Services Site"/>
    <x v="9"/>
    <s v="Managed Services-Site"/>
    <s v="C00020"/>
    <m/>
    <n v="24086"/>
    <s v="ARJ"/>
    <m/>
    <n v="389.34"/>
    <n v="-389.34"/>
    <x v="1"/>
  </r>
  <r>
    <x v="2"/>
    <d v="2025-09-15T00:00:00"/>
    <x v="5"/>
    <n v="180182"/>
    <s v="Invoice - Anonymous LLC: Managed Wireless Access Point "/>
    <s v="D-027"/>
    <s v="Cloud"/>
    <m/>
    <x v="0"/>
    <s v="DPM-Wireless Access Point UBI"/>
    <x v="9"/>
    <s v="Managed Wireless Access Point "/>
    <s v="C00020"/>
    <m/>
    <n v="23612"/>
    <s v="ARJ"/>
    <m/>
    <n v="64.89"/>
    <n v="-64.89"/>
    <x v="1"/>
  </r>
  <r>
    <x v="2"/>
    <d v="2025-10-15T00:00:00"/>
    <x v="6"/>
    <n v="180749"/>
    <s v="Invoice - Anonymous LLC: Managed Wireless Access Point "/>
    <s v="D-027"/>
    <s v="Cloud"/>
    <m/>
    <x v="0"/>
    <s v="DPM-Wireless Access Point UBI"/>
    <x v="9"/>
    <s v="Managed Wireless Access Point "/>
    <s v="C00020"/>
    <m/>
    <n v="24086"/>
    <s v="ARJ"/>
    <m/>
    <n v="64.89"/>
    <n v="-64.89"/>
    <x v="1"/>
  </r>
  <r>
    <x v="3"/>
    <d v="2025-09-15T00:00:00"/>
    <x v="5"/>
    <n v="180182"/>
    <s v="Invoice - Anonymous LLC: Microsoft 365 Apps for business - NCE Annual"/>
    <s v="D-027"/>
    <s v="Cloud"/>
    <m/>
    <x v="0"/>
    <s v="M365 Apps for Business"/>
    <x v="9"/>
    <s v="Microsoft 365 Apps for business - NCE Annual"/>
    <s v="C00020"/>
    <m/>
    <n v="23612"/>
    <s v="ARJ"/>
    <m/>
    <n v="257.5"/>
    <n v="-257.5"/>
    <x v="1"/>
  </r>
  <r>
    <x v="3"/>
    <d v="2025-10-15T00:00:00"/>
    <x v="6"/>
    <n v="180749"/>
    <s v="Invoice - Anonymous LLC: Microsoft 365 Apps for business - NCE Annual"/>
    <s v="D-027"/>
    <s v="Cloud"/>
    <m/>
    <x v="0"/>
    <s v="M365 Apps for Business"/>
    <x v="9"/>
    <s v="Microsoft 365 Apps for business - NCE Annual"/>
    <s v="C00020"/>
    <m/>
    <n v="24086"/>
    <s v="ARJ"/>
    <m/>
    <n v="257.5"/>
    <n v="-257.5"/>
    <x v="1"/>
  </r>
  <r>
    <x v="2"/>
    <d v="2025-09-15T00:00:00"/>
    <x v="5"/>
    <n v="180182"/>
    <s v="Invoice - Anonymous LLC: Palo Alto Networks Firewall Service 440"/>
    <s v="D-005"/>
    <s v="Security"/>
    <m/>
    <x v="0"/>
    <s v="PAN-440-HAAS"/>
    <x v="9"/>
    <s v="Palo Alto Networks Firewall Service 440"/>
    <s v="C00020"/>
    <m/>
    <n v="23612"/>
    <s v="ARJ"/>
    <m/>
    <n v="250"/>
    <n v="-250"/>
    <x v="1"/>
  </r>
  <r>
    <x v="2"/>
    <d v="2025-10-15T00:00:00"/>
    <x v="6"/>
    <n v="180749"/>
    <s v="Invoice - Anonymous LLC: Palo Alto Networks Firewall Service 440"/>
    <s v="D-005"/>
    <s v="Security"/>
    <m/>
    <x v="0"/>
    <s v="PAN-440-HAAS"/>
    <x v="9"/>
    <s v="Palo Alto Networks Firewall Service 440"/>
    <s v="C00020"/>
    <m/>
    <n v="24086"/>
    <s v="ARJ"/>
    <m/>
    <n v="250"/>
    <n v="-250"/>
    <x v="1"/>
  </r>
  <r>
    <x v="6"/>
    <d v="2025-09-01T00:00:00"/>
    <x v="3"/>
    <n v="179782"/>
    <s v="Invoice - Applegate Teeples Drilling: 24x7 Gateway Security Monitoring"/>
    <s v="D-005"/>
    <s v="Security"/>
    <m/>
    <x v="1"/>
    <s v="DPM-FWM-SM"/>
    <x v="27"/>
    <s v="24x7 Gateway Security Monitoring Small"/>
    <s v="C00022"/>
    <m/>
    <n v="23484"/>
    <s v="ARJ"/>
    <m/>
    <n v="350"/>
    <n v="-350"/>
    <x v="1"/>
  </r>
  <r>
    <x v="6"/>
    <d v="2025-10-01T00:00:00"/>
    <x v="4"/>
    <n v="180335"/>
    <s v="Invoice - Applegate Teeples Drilling: 24x7 Gateway Security Monitoring"/>
    <s v="D-005"/>
    <s v="Security"/>
    <m/>
    <x v="1"/>
    <s v="DPM-FWM-SM"/>
    <x v="27"/>
    <s v="24x7 Gateway Security Monitoring Small"/>
    <s v="C00022"/>
    <m/>
    <n v="23760"/>
    <s v="ARJ"/>
    <m/>
    <n v="350"/>
    <n v="-350"/>
    <x v="1"/>
  </r>
  <r>
    <x v="6"/>
    <d v="2025-09-01T00:00:00"/>
    <x v="3"/>
    <n v="179782"/>
    <s v="Invoice - Applegate Teeples Drilling: AI Powered Email Filtering and Phishing Protection "/>
    <s v="D-005"/>
    <s v="Security"/>
    <m/>
    <x v="1"/>
    <s v="IS-ESP-1"/>
    <x v="27"/>
    <s v="Email Security "/>
    <s v="C00022"/>
    <m/>
    <n v="23484"/>
    <s v="ARJ"/>
    <m/>
    <n v="114"/>
    <n v="-114"/>
    <x v="1"/>
  </r>
  <r>
    <x v="6"/>
    <d v="2025-10-01T00:00:00"/>
    <x v="4"/>
    <n v="180335"/>
    <s v="Invoice - Applegate Teeples Drilling: AI Powered Email Filtering and Phishing Protection "/>
    <s v="D-005"/>
    <s v="Security"/>
    <m/>
    <x v="1"/>
    <s v="IS-ESP-1"/>
    <x v="27"/>
    <s v="Email Security "/>
    <s v="C00022"/>
    <m/>
    <n v="23760"/>
    <s v="ARJ"/>
    <m/>
    <n v="114"/>
    <n v="-114"/>
    <x v="1"/>
  </r>
  <r>
    <x v="6"/>
    <d v="2025-09-01T00:00:00"/>
    <x v="3"/>
    <n v="179782"/>
    <s v="Invoice - Applegate Teeples Drilling: Dark Web Monitoring Service - 1 Domain "/>
    <s v="D-005"/>
    <s v="Security"/>
    <m/>
    <x v="1"/>
    <s v="SecureID"/>
    <x v="27"/>
    <s v="Dark Web Monitoring"/>
    <s v="C00022"/>
    <m/>
    <n v="23484"/>
    <s v="ARJ"/>
    <m/>
    <n v="100"/>
    <n v="-100"/>
    <x v="1"/>
  </r>
  <r>
    <x v="6"/>
    <d v="2025-10-01T00:00:00"/>
    <x v="4"/>
    <n v="180335"/>
    <s v="Invoice - Applegate Teeples Drilling: Dark Web Monitoring Service - 1 Domain "/>
    <s v="D-005"/>
    <s v="Security"/>
    <m/>
    <x v="1"/>
    <s v="SecureID"/>
    <x v="27"/>
    <s v="Dark Web Monitoring"/>
    <s v="C00022"/>
    <m/>
    <n v="23760"/>
    <s v="ARJ"/>
    <m/>
    <n v="100"/>
    <n v="-100"/>
    <x v="1"/>
  </r>
  <r>
    <x v="6"/>
    <d v="2025-09-01T00:00:00"/>
    <x v="3"/>
    <n v="179782"/>
    <s v="Invoice - Applegate Teeples Drilling: Endpoint Advanced Threat Protection - EDR 24x7 Monitoring - Per Endpoint"/>
    <s v="D-005"/>
    <s v="Security"/>
    <m/>
    <x v="1"/>
    <s v="DPM-Huntress"/>
    <x v="27"/>
    <s v="Huntress Advanced Threat Protection"/>
    <s v="C00022"/>
    <m/>
    <n v="23484"/>
    <s v="ARJ"/>
    <m/>
    <n v="196"/>
    <n v="-196"/>
    <x v="1"/>
  </r>
  <r>
    <x v="6"/>
    <d v="2025-10-01T00:00:00"/>
    <x v="4"/>
    <n v="180335"/>
    <s v="Invoice - Applegate Teeples Drilling: Endpoint Advanced Threat Protection - EDR 24x7 Monitoring - Per Endpoint"/>
    <s v="D-005"/>
    <s v="Security"/>
    <m/>
    <x v="1"/>
    <s v="DPM-Huntress"/>
    <x v="27"/>
    <s v="Huntress Advanced Threat Protection"/>
    <s v="C00022"/>
    <m/>
    <n v="23760"/>
    <s v="ARJ"/>
    <m/>
    <n v="196"/>
    <n v="-196"/>
    <x v="1"/>
  </r>
  <r>
    <x v="2"/>
    <d v="2025-09-01T00:00:00"/>
    <x v="3"/>
    <n v="179782"/>
    <s v="Invoice - Applegate Teeples Drilling: Enterprise Class Wireless Access Point - Medium Density 802.11ax (Wi-Fi 6), (4x4:4 in 5GHz, 2x2:2 in 2.4GHz)"/>
    <s v="D-003"/>
    <s v="MSP"/>
    <m/>
    <x v="1"/>
    <s v="Managed Wireless AP-MD"/>
    <x v="27"/>
    <s v="Enterprise Class Wireless Access Point - Medium De"/>
    <s v="C00022"/>
    <m/>
    <n v="23484"/>
    <s v="ARJ"/>
    <m/>
    <n v="125"/>
    <n v="-125"/>
    <x v="1"/>
  </r>
  <r>
    <x v="2"/>
    <d v="2025-10-01T00:00:00"/>
    <x v="4"/>
    <n v="180335"/>
    <s v="Invoice - Applegate Teeples Drilling: Enterprise Class Wireless Access Point - Medium Density 802.11ax (Wi-Fi 6), (4x4:4 in 5GHz, 2x2:2 in 2.4GHz)"/>
    <s v="D-003"/>
    <s v="MSP"/>
    <m/>
    <x v="1"/>
    <s v="Managed Wireless AP-MD"/>
    <x v="27"/>
    <s v="Enterprise Class Wireless Access Point - Medium De"/>
    <s v="C00022"/>
    <m/>
    <n v="23760"/>
    <s v="ARJ"/>
    <m/>
    <n v="125"/>
    <n v="-125"/>
    <x v="1"/>
  </r>
  <r>
    <x v="5"/>
    <d v="2025-09-01T00:00:00"/>
    <x v="3"/>
    <n v="179782"/>
    <s v="Invoice - Applegate Teeples Drilling: Enterprise Mobility + Security E3 - Annual Commitment, Monthly Billing - 1 User "/>
    <s v="D-003"/>
    <s v="MSP"/>
    <m/>
    <x v="1"/>
    <s v="C0LHT4-0001-1Y1M"/>
    <x v="27"/>
    <s v="Enterprise Mobility + Security E3 Annual Paid Monthly"/>
    <s v="C00022"/>
    <m/>
    <n v="23484"/>
    <s v="ARJ"/>
    <m/>
    <n v="190.8"/>
    <n v="-190.8"/>
    <x v="1"/>
  </r>
  <r>
    <x v="5"/>
    <d v="2025-10-01T00:00:00"/>
    <x v="4"/>
    <n v="180335"/>
    <s v="Invoice - Applegate Teeples Drilling: Enterprise Mobility + Security E3 - Annual Commitment, Monthly Billing - 1 User "/>
    <s v="D-003"/>
    <s v="MSP"/>
    <m/>
    <x v="1"/>
    <s v="C0LHT4-0001-1Y1M"/>
    <x v="27"/>
    <s v="Enterprise Mobility + Security E3 Annual Paid Monthly"/>
    <s v="C00022"/>
    <m/>
    <n v="23760"/>
    <s v="ARJ"/>
    <m/>
    <n v="190.8"/>
    <n v="-190.8"/>
    <x v="1"/>
  </r>
  <r>
    <x v="6"/>
    <d v="2025-09-01T00:00:00"/>
    <x v="3"/>
    <n v="179782"/>
    <s v="Invoice - Applegate Teeples Drilling: Managed Detection and Response for Microsoft 365 24x7 Monitoring - Per User"/>
    <s v="D-005"/>
    <s v="Security"/>
    <m/>
    <x v="1"/>
    <s v="DPM-Huntress365"/>
    <x v="27"/>
    <s v="Huntress MDR for M365"/>
    <s v="C00022"/>
    <m/>
    <n v="23484"/>
    <s v="ARJ"/>
    <m/>
    <n v="76"/>
    <n v="-76"/>
    <x v="1"/>
  </r>
  <r>
    <x v="6"/>
    <d v="2025-10-01T00:00:00"/>
    <x v="4"/>
    <n v="180335"/>
    <s v="Invoice - Applegate Teeples Drilling: Managed Detection and Response for Microsoft 365 24x7 Monitoring - Per User"/>
    <s v="D-005"/>
    <s v="Security"/>
    <m/>
    <x v="1"/>
    <s v="DPM-Huntress365"/>
    <x v="27"/>
    <s v="Huntress MDR for M365"/>
    <s v="C00022"/>
    <m/>
    <n v="23760"/>
    <s v="ARJ"/>
    <m/>
    <n v="72"/>
    <n v="-72"/>
    <x v="1"/>
  </r>
  <r>
    <x v="3"/>
    <d v="2025-09-01T00:00:00"/>
    <x v="3"/>
    <n v="179782"/>
    <s v="Invoice - Applegate Teeples Drilling: Managed Office 365 Backup - 1 User - 1 month"/>
    <s v="D-003"/>
    <s v="MSP"/>
    <m/>
    <x v="1"/>
    <s v="DPMB-AFI-O365"/>
    <x v="27"/>
    <s v="Office 365 Backup"/>
    <s v="C00022"/>
    <m/>
    <n v="23484"/>
    <s v="ARJ"/>
    <m/>
    <n v="85"/>
    <n v="-85"/>
    <x v="1"/>
  </r>
  <r>
    <x v="3"/>
    <d v="2025-10-01T00:00:00"/>
    <x v="4"/>
    <n v="180335"/>
    <s v="Invoice - Applegate Teeples Drilling: Managed Office 365 Backup - 1 User - 1 month"/>
    <s v="D-003"/>
    <s v="MSP"/>
    <m/>
    <x v="1"/>
    <s v="DPMB-AFI-O365"/>
    <x v="27"/>
    <s v="Office 365 Backup"/>
    <s v="C00022"/>
    <m/>
    <n v="23760"/>
    <s v="ARJ"/>
    <m/>
    <n v="85"/>
    <n v="-85"/>
    <x v="1"/>
  </r>
  <r>
    <x v="6"/>
    <d v="2025-09-01T00:00:00"/>
    <x v="3"/>
    <n v="179782"/>
    <s v="Invoice - Applegate Teeples Drilling: Managed Security Awareness Training Program"/>
    <s v="D-005"/>
    <s v="Security"/>
    <m/>
    <x v="1"/>
    <s v="DPMSAT"/>
    <x v="27"/>
    <s v="Security Awareness Program"/>
    <s v="C00022"/>
    <m/>
    <n v="23484"/>
    <s v="ARJ"/>
    <m/>
    <n v="70"/>
    <n v="-70"/>
    <x v="1"/>
  </r>
  <r>
    <x v="6"/>
    <d v="2025-10-01T00:00:00"/>
    <x v="4"/>
    <n v="180335"/>
    <s v="Invoice - Applegate Teeples Drilling: Managed Security Awareness Training Program"/>
    <s v="D-005"/>
    <s v="Security"/>
    <m/>
    <x v="1"/>
    <s v="DPMSAT"/>
    <x v="27"/>
    <s v="Security Awareness Program"/>
    <s v="C00022"/>
    <m/>
    <n v="23760"/>
    <s v="ARJ"/>
    <m/>
    <n v="65"/>
    <n v="-65"/>
    <x v="1"/>
  </r>
  <r>
    <x v="0"/>
    <d v="2025-09-01T00:00:00"/>
    <x v="3"/>
    <n v="179782"/>
    <s v="Invoice - Applegate Teeples Drilling: Managed Server"/>
    <s v="D-003"/>
    <s v="MSP"/>
    <m/>
    <x v="1"/>
    <s v="Datapath Managed Server"/>
    <x v="27"/>
    <s v="Datapath Managed Services - Server Support"/>
    <s v="C00022"/>
    <m/>
    <n v="23484"/>
    <s v="ARJ"/>
    <m/>
    <n v="400"/>
    <n v="-400"/>
    <x v="1"/>
  </r>
  <r>
    <x v="0"/>
    <d v="2025-10-01T00:00:00"/>
    <x v="4"/>
    <n v="180335"/>
    <s v="Invoice - Applegate Teeples Drilling: Managed Server"/>
    <s v="D-003"/>
    <s v="MSP"/>
    <m/>
    <x v="1"/>
    <s v="Datapath Managed Server"/>
    <x v="27"/>
    <s v="Datapath Managed Services - Server Support"/>
    <s v="C00022"/>
    <m/>
    <n v="23760"/>
    <s v="ARJ"/>
    <m/>
    <n v="400"/>
    <n v="-400"/>
    <x v="1"/>
  </r>
  <r>
    <x v="0"/>
    <d v="2025-09-01T00:00:00"/>
    <x v="3"/>
    <n v="179782"/>
    <s v="Invoice - Applegate Teeples Drilling: Managed Service"/>
    <s v="D-003"/>
    <s v="MSP"/>
    <m/>
    <x v="1"/>
    <s v="Managed Service"/>
    <x v="27"/>
    <s v="Managed Service"/>
    <s v="C00022"/>
    <m/>
    <n v="23484"/>
    <s v="ARJ"/>
    <m/>
    <n v="1147.3699999999999"/>
    <n v="-1147.3699999999999"/>
    <x v="1"/>
  </r>
  <r>
    <x v="0"/>
    <d v="2025-10-01T00:00:00"/>
    <x v="4"/>
    <n v="180335"/>
    <s v="Invoice - Applegate Teeples Drilling: Managed Service"/>
    <s v="D-003"/>
    <s v="MSP"/>
    <m/>
    <x v="1"/>
    <s v="Managed Service"/>
    <x v="27"/>
    <s v="Managed Service"/>
    <s v="C00022"/>
    <m/>
    <n v="23760"/>
    <s v="ARJ"/>
    <m/>
    <n v="1181.79"/>
    <n v="-1181.79"/>
    <x v="1"/>
  </r>
  <r>
    <x v="6"/>
    <d v="2025-09-01T00:00:00"/>
    <x v="3"/>
    <n v="179782"/>
    <s v="Invoice - Applegate Teeples Drilling: Managed Single Domain Security Certificate"/>
    <s v="D-003"/>
    <s v="MSP"/>
    <m/>
    <x v="1"/>
    <s v="SSLCert"/>
    <x v="27"/>
    <s v="Managed Single Domain Security Certificate"/>
    <s v="C00022"/>
    <m/>
    <n v="23484"/>
    <s v="ARJ"/>
    <m/>
    <n v="10.5"/>
    <n v="-10.5"/>
    <x v="1"/>
  </r>
  <r>
    <x v="6"/>
    <d v="2025-10-01T00:00:00"/>
    <x v="4"/>
    <n v="180335"/>
    <s v="Invoice - Applegate Teeples Drilling: Managed Single Domain Security Certificate"/>
    <s v="D-003"/>
    <s v="MSP"/>
    <m/>
    <x v="1"/>
    <s v="SSLCert"/>
    <x v="27"/>
    <s v="Managed Single Domain Security Certificate"/>
    <s v="C00022"/>
    <m/>
    <n v="23760"/>
    <s v="ARJ"/>
    <m/>
    <n v="10.5"/>
    <n v="-10.5"/>
    <x v="1"/>
  </r>
  <r>
    <x v="5"/>
    <d v="2025-09-01T00:00:00"/>
    <x v="3"/>
    <n v="179782"/>
    <s v="Invoice - Applegate Teeples Drilling: Office 365 E3 - Annual Commitment, Monthly Billing - 1 User "/>
    <s v="D-003"/>
    <s v="MSP"/>
    <m/>
    <x v="1"/>
    <s v="C0LF8R-0001-1Y1M"/>
    <x v="27"/>
    <s v="Office 365 E3 Annual Paid Monthly"/>
    <s v="C00022"/>
    <m/>
    <n v="23484"/>
    <s v="ARJ"/>
    <m/>
    <n v="414"/>
    <n v="-414"/>
    <x v="1"/>
  </r>
  <r>
    <x v="5"/>
    <d v="2025-10-01T00:00:00"/>
    <x v="4"/>
    <n v="180335"/>
    <s v="Invoice - Applegate Teeples Drilling: Office 365 E3 - Annual Commitment, Monthly Billing - 1 User "/>
    <s v="D-003"/>
    <s v="MSP"/>
    <m/>
    <x v="1"/>
    <s v="C0LF8R-0001-1Y1M"/>
    <x v="27"/>
    <s v="Office 365 E3 Annual Paid Monthly"/>
    <s v="C00022"/>
    <m/>
    <n v="23760"/>
    <s v="ARJ"/>
    <m/>
    <n v="414"/>
    <n v="-414"/>
    <x v="1"/>
  </r>
  <r>
    <x v="2"/>
    <d v="2025-09-01T00:00:00"/>
    <x v="3"/>
    <n v="179782"/>
    <s v="Invoice - Applegate Teeples Drilling: Palo Alto Networks Firewall Service 440"/>
    <s v="D-005"/>
    <s v="Security"/>
    <m/>
    <x v="1"/>
    <s v="PAN-440-HAAS"/>
    <x v="27"/>
    <s v="Palo Alto Networks Firewall Service 440"/>
    <s v="C00022"/>
    <m/>
    <n v="23484"/>
    <s v="ARJ"/>
    <m/>
    <n v="250"/>
    <n v="-250"/>
    <x v="1"/>
  </r>
  <r>
    <x v="2"/>
    <d v="2025-10-01T00:00:00"/>
    <x v="4"/>
    <n v="180335"/>
    <s v="Invoice - Applegate Teeples Drilling: Palo Alto Networks Firewall Service 440"/>
    <s v="D-005"/>
    <s v="Security"/>
    <m/>
    <x v="1"/>
    <s v="PAN-440-HAAS"/>
    <x v="27"/>
    <s v="Palo Alto Networks Firewall Service 440"/>
    <s v="C00022"/>
    <m/>
    <n v="23760"/>
    <s v="ARJ"/>
    <m/>
    <n v="250"/>
    <n v="-250"/>
    <x v="1"/>
  </r>
  <r>
    <x v="4"/>
    <d v="2025-09-01T00:00:00"/>
    <x v="3"/>
    <n v="179782"/>
    <s v="Invoice - Applegate Teeples Drilling: Private Cloud Server Instance - 8GB"/>
    <s v="D-027"/>
    <s v="Cloud"/>
    <m/>
    <x v="1"/>
    <s v="Cloud-Server-8GB"/>
    <x v="27"/>
    <s v="Datapath Managed Instance Small"/>
    <s v="C00022"/>
    <m/>
    <n v="23484"/>
    <s v="ARJ"/>
    <m/>
    <n v="500"/>
    <n v="-500"/>
    <x v="1"/>
  </r>
  <r>
    <x v="4"/>
    <d v="2025-10-01T00:00:00"/>
    <x v="4"/>
    <n v="180335"/>
    <s v="Invoice - Applegate Teeples Drilling: Private Cloud Server Instance - 8GB"/>
    <s v="D-027"/>
    <s v="Cloud"/>
    <m/>
    <x v="1"/>
    <s v="Cloud-Server-8GB"/>
    <x v="27"/>
    <s v="Datapath Managed Instance Small"/>
    <s v="C00022"/>
    <m/>
    <n v="23760"/>
    <s v="ARJ"/>
    <m/>
    <n v="500"/>
    <n v="-500"/>
    <x v="1"/>
  </r>
  <r>
    <x v="5"/>
    <d v="2025-09-01T00:00:00"/>
    <x v="3"/>
    <n v="179782"/>
    <s v="Invoice - Applegate Teeples Drilling: Project Plan 3 - Annual Commitment, Monthly Billing - 1 User "/>
    <s v="D-003"/>
    <s v="MSP"/>
    <m/>
    <x v="1"/>
    <s v="C0HDB0-0002-1Y1M"/>
    <x v="27"/>
    <s v="Project Plan 3 Annual Paid Monthly"/>
    <s v="C00022"/>
    <m/>
    <n v="23484"/>
    <s v="ARJ"/>
    <m/>
    <n v="60"/>
    <n v="-60"/>
    <x v="1"/>
  </r>
  <r>
    <x v="5"/>
    <d v="2025-10-01T00:00:00"/>
    <x v="4"/>
    <n v="180335"/>
    <s v="Invoice - Applegate Teeples Drilling: Project Plan 3 - Annual Commitment, Monthly Billing - 1 User "/>
    <s v="D-003"/>
    <s v="MSP"/>
    <m/>
    <x v="1"/>
    <s v="C0HDB0-0002-1Y1M"/>
    <x v="27"/>
    <s v="Project Plan 3 Annual Paid Monthly"/>
    <s v="C00022"/>
    <m/>
    <n v="23760"/>
    <s v="ARJ"/>
    <m/>
    <n v="60"/>
    <n v="-60"/>
    <x v="1"/>
  </r>
  <r>
    <x v="0"/>
    <d v="2025-09-01T00:00:00"/>
    <x v="3"/>
    <s v="179984OH"/>
    <s v="Invoice - Arcanum Butler Local School District: Basic AD/DNS/DHCP Windows Server Patching and Support - Physical Box"/>
    <s v="D-003"/>
    <s v="MSP"/>
    <m/>
    <x v="3"/>
    <s v="MSCS-Windows Server Non-Virtua"/>
    <x v="28"/>
    <s v="Basic AD/DNS/DHCP Windows Server Patching and Support"/>
    <s v="C-10200"/>
    <m/>
    <n v="23332"/>
    <s v="ARJ"/>
    <m/>
    <n v="555"/>
    <n v="-555"/>
    <x v="1"/>
  </r>
  <r>
    <x v="0"/>
    <d v="2025-10-01T00:00:00"/>
    <x v="4"/>
    <s v="180447OH"/>
    <s v="Invoice - Arcanum Butler Local School District: Basic AD/DNS/DHCP Windows Server Patching and Support - Physical Box"/>
    <s v="D-003"/>
    <s v="MSP"/>
    <m/>
    <x v="3"/>
    <s v="MSCS-Windows Server Non-Virtua"/>
    <x v="28"/>
    <s v="Basic AD/DNS/DHCP Windows Server Patching and Support"/>
    <s v="C-10200"/>
    <m/>
    <n v="23866"/>
    <s v="ARJ"/>
    <m/>
    <n v="555"/>
    <n v="-555"/>
    <x v="1"/>
  </r>
  <r>
    <x v="0"/>
    <d v="2025-09-01T00:00:00"/>
    <x v="3"/>
    <s v="179984OH"/>
    <s v="Invoice - Arcanum Butler Local School District: E-Rate MIBS Support for E-Rate Eligible Equipment"/>
    <s v="D-003"/>
    <s v="MSP"/>
    <m/>
    <x v="3"/>
    <s v="T-Managed"/>
    <x v="28"/>
    <s v="E-Rate MIBS Support"/>
    <s v="C-10200"/>
    <m/>
    <n v="23332"/>
    <s v="ARJ"/>
    <m/>
    <n v="252"/>
    <n v="-252"/>
    <x v="1"/>
  </r>
  <r>
    <x v="0"/>
    <d v="2025-10-01T00:00:00"/>
    <x v="4"/>
    <s v="180447OH"/>
    <s v="Invoice - Arcanum Butler Local School District: E-Rate MIBS Support for E-Rate Eligible Equipment"/>
    <s v="D-003"/>
    <s v="MSP"/>
    <m/>
    <x v="3"/>
    <s v="T-Managed"/>
    <x v="28"/>
    <s v="E-Rate MIBS Support"/>
    <s v="C-10200"/>
    <m/>
    <n v="23866"/>
    <s v="ARJ"/>
    <m/>
    <n v="252"/>
    <n v="-252"/>
    <x v="1"/>
  </r>
  <r>
    <x v="0"/>
    <d v="2025-09-01T00:00:00"/>
    <x v="3"/>
    <s v="179984OH"/>
    <s v="Invoice - Arcanum Butler Local School District: Extreme Networks X440-G2-48p-10GE4"/>
    <s v="D-003"/>
    <s v="MSP"/>
    <m/>
    <x v="3"/>
    <s v="mMIBSx440G248"/>
    <x v="28"/>
    <s v="Extreme Networks X440-G2-48p-10GE4"/>
    <s v="C-10200"/>
    <m/>
    <n v="23332"/>
    <s v="ARJ"/>
    <m/>
    <n v="322"/>
    <n v="-322"/>
    <x v="1"/>
  </r>
  <r>
    <x v="0"/>
    <d v="2025-10-01T00:00:00"/>
    <x v="4"/>
    <s v="180447OH"/>
    <s v="Invoice - Arcanum Butler Local School District: Extreme Networks X440-G2-48p-10GE4"/>
    <s v="D-003"/>
    <s v="MSP"/>
    <m/>
    <x v="3"/>
    <s v="mMIBSx440G248"/>
    <x v="28"/>
    <s v="Extreme Networks X440-G2-48p-10GE4"/>
    <s v="C-10200"/>
    <m/>
    <n v="23866"/>
    <s v="ARJ"/>
    <m/>
    <n v="322"/>
    <n v="-322"/>
    <x v="1"/>
  </r>
  <r>
    <x v="0"/>
    <d v="2025-09-01T00:00:00"/>
    <x v="3"/>
    <s v="179984OH"/>
    <s v="Invoice - Arcanum Butler Local School District: Extreme Networks X460-G2-48p-10GE4"/>
    <s v="D-003"/>
    <s v="MSP"/>
    <m/>
    <x v="3"/>
    <s v="mMIBS ExnX460G248P"/>
    <x v="28"/>
    <s v="Extreme Networks X460-G2-48p-10GE4"/>
    <s v="C-10200"/>
    <m/>
    <n v="23332"/>
    <s v="ARJ"/>
    <m/>
    <n v="32"/>
    <n v="-32"/>
    <x v="1"/>
  </r>
  <r>
    <x v="0"/>
    <d v="2025-10-01T00:00:00"/>
    <x v="4"/>
    <s v="180447OH"/>
    <s v="Invoice - Arcanum Butler Local School District: Extreme Networks X460-G2-48p-10GE4"/>
    <s v="D-003"/>
    <s v="MSP"/>
    <m/>
    <x v="3"/>
    <s v="mMIBS ExnX460G248P"/>
    <x v="28"/>
    <s v="Extreme Networks X460-G2-48p-10GE4"/>
    <s v="C-10200"/>
    <m/>
    <n v="23866"/>
    <s v="ARJ"/>
    <m/>
    <n v="32"/>
    <n v="-32"/>
    <x v="1"/>
  </r>
  <r>
    <x v="0"/>
    <d v="2025-09-01T00:00:00"/>
    <x v="3"/>
    <s v="179971OH"/>
    <s v="Invoice - Arts and College Preparatory Academy: Classroom Support"/>
    <s v="D-003"/>
    <s v="MSP"/>
    <m/>
    <x v="3"/>
    <s v="MSC_CS"/>
    <x v="29"/>
    <s v="Classroom Support"/>
    <s v="C-10062"/>
    <m/>
    <n v="23334"/>
    <s v="ARJ"/>
    <m/>
    <n v="220"/>
    <n v="-220"/>
    <x v="1"/>
  </r>
  <r>
    <x v="0"/>
    <d v="2025-10-01T00:00:00"/>
    <x v="4"/>
    <s v="180449OH"/>
    <s v="Invoice - Arts and College Preparatory Academy: Classroom Support"/>
    <s v="D-003"/>
    <s v="MSP"/>
    <m/>
    <x v="3"/>
    <s v="MSC_CS"/>
    <x v="29"/>
    <s v="Classroom Support"/>
    <s v="C-10062"/>
    <m/>
    <n v="23868"/>
    <s v="ARJ"/>
    <m/>
    <n v="220"/>
    <n v="-220"/>
    <x v="1"/>
  </r>
  <r>
    <x v="0"/>
    <d v="2025-09-01T00:00:00"/>
    <x v="3"/>
    <s v="179971OH"/>
    <s v="Invoice - Arts and College Preparatory Academy: Cloud Managed Printing"/>
    <s v="D-003"/>
    <s v="MSP"/>
    <m/>
    <x v="3"/>
    <s v="MSC_PS"/>
    <x v="29"/>
    <s v="Cloud Managed Printing Support"/>
    <s v="C-10062"/>
    <m/>
    <n v="23334"/>
    <s v="ARJ"/>
    <m/>
    <n v="75"/>
    <n v="-75"/>
    <x v="1"/>
  </r>
  <r>
    <x v="0"/>
    <d v="2025-10-01T00:00:00"/>
    <x v="4"/>
    <s v="180449OH"/>
    <s v="Invoice - Arts and College Preparatory Academy: Cloud Managed Printing"/>
    <s v="D-003"/>
    <s v="MSP"/>
    <m/>
    <x v="3"/>
    <s v="MSC_PS"/>
    <x v="29"/>
    <s v="Cloud Managed Printing Support"/>
    <s v="C-10062"/>
    <m/>
    <n v="23868"/>
    <s v="ARJ"/>
    <m/>
    <n v="75"/>
    <n v="-75"/>
    <x v="1"/>
  </r>
  <r>
    <x v="0"/>
    <d v="2025-09-01T00:00:00"/>
    <x v="3"/>
    <s v="179971OH"/>
    <s v="Invoice - Arts and College Preparatory Academy: Edge Security Management "/>
    <s v="D-003"/>
    <s v="MSP"/>
    <m/>
    <x v="3"/>
    <s v="MSC_PYS"/>
    <x v="29"/>
    <s v="Physical Security Mangement"/>
    <s v="C-10062"/>
    <m/>
    <n v="23334"/>
    <s v="ARJ"/>
    <m/>
    <n v="339"/>
    <n v="-339"/>
    <x v="1"/>
  </r>
  <r>
    <x v="0"/>
    <d v="2025-10-01T00:00:00"/>
    <x v="4"/>
    <s v="180449OH"/>
    <s v="Invoice - Arts and College Preparatory Academy: Edge Security Management "/>
    <s v="D-003"/>
    <s v="MSP"/>
    <m/>
    <x v="3"/>
    <s v="MSC_PYS"/>
    <x v="29"/>
    <s v="Physical Security Mangement"/>
    <s v="C-10062"/>
    <m/>
    <n v="23868"/>
    <s v="ARJ"/>
    <m/>
    <n v="339"/>
    <n v="-339"/>
    <x v="1"/>
  </r>
  <r>
    <x v="6"/>
    <d v="2025-09-01T00:00:00"/>
    <x v="3"/>
    <s v="179971OH"/>
    <s v="Invoice - Arts and College Preparatory Academy: Endpoint Advanced Threat Protection - EDR 24x7 Monitoring - Per Endpoint"/>
    <s v="D-005"/>
    <s v="Security"/>
    <m/>
    <x v="3"/>
    <s v="DPM-Huntress"/>
    <x v="29"/>
    <s v="Huntress Advanced Threat Protection"/>
    <s v="C-10062"/>
    <m/>
    <n v="23334"/>
    <s v="ARJ"/>
    <m/>
    <n v="35"/>
    <n v="-35"/>
    <x v="1"/>
  </r>
  <r>
    <x v="6"/>
    <d v="2025-10-01T00:00:00"/>
    <x v="4"/>
    <s v="180449OH"/>
    <s v="Invoice - Arts and College Preparatory Academy: Endpoint Advanced Threat Protection - EDR 24x7 Monitoring - Per Endpoint"/>
    <s v="D-005"/>
    <s v="Security"/>
    <m/>
    <x v="3"/>
    <s v="DPM-Huntress"/>
    <x v="29"/>
    <s v="Huntress Advanced Threat Protection"/>
    <s v="C-10062"/>
    <m/>
    <n v="23868"/>
    <s v="ARJ"/>
    <m/>
    <n v="35"/>
    <n v="-35"/>
    <x v="1"/>
  </r>
  <r>
    <x v="0"/>
    <d v="2025-09-01T00:00:00"/>
    <x v="3"/>
    <s v="179937OH"/>
    <s v="Invoice - Arts and College Preparatory Academy: E-Rate MIBS Support for E-Rate Eligible Equipment"/>
    <s v="D-003"/>
    <s v="MSP"/>
    <m/>
    <x v="3"/>
    <s v="T-Managed"/>
    <x v="29"/>
    <s v="E-Rate MIBS Support"/>
    <s v="C-10062"/>
    <m/>
    <n v="23333"/>
    <s v="ARJ"/>
    <m/>
    <n v="111.5"/>
    <n v="-111.5"/>
    <x v="1"/>
  </r>
  <r>
    <x v="0"/>
    <d v="2025-10-01T00:00:00"/>
    <x v="4"/>
    <s v="180448OH"/>
    <s v="Invoice - Arts and College Preparatory Academy: E-Rate MIBS Support for E-Rate Eligible Equipment"/>
    <s v="D-003"/>
    <s v="MSP"/>
    <m/>
    <x v="3"/>
    <s v="T-Managed"/>
    <x v="29"/>
    <s v="E-Rate MIBS Support"/>
    <s v="C-10062"/>
    <m/>
    <n v="23867"/>
    <s v="ARJ"/>
    <m/>
    <n v="111.5"/>
    <n v="-111.5"/>
    <x v="1"/>
  </r>
  <r>
    <x v="0"/>
    <d v="2025-09-01T00:00:00"/>
    <x v="3"/>
    <s v="179971OH"/>
    <s v="Invoice - Arts and College Preparatory Academy: Location Technology Support"/>
    <s v="D-003"/>
    <s v="MSP"/>
    <m/>
    <x v="3"/>
    <s v="MSC_LTS"/>
    <x v="29"/>
    <s v="Location Technology Support"/>
    <s v="C-10062"/>
    <m/>
    <n v="23334"/>
    <s v="ARJ"/>
    <m/>
    <n v="15"/>
    <n v="-15"/>
    <x v="1"/>
  </r>
  <r>
    <x v="0"/>
    <d v="2025-10-01T00:00:00"/>
    <x v="4"/>
    <s v="180449OH"/>
    <s v="Invoice - Arts and College Preparatory Academy: Location Technology Support"/>
    <s v="D-003"/>
    <s v="MSP"/>
    <m/>
    <x v="3"/>
    <s v="MSC_LTS"/>
    <x v="29"/>
    <s v="Location Technology Support"/>
    <s v="C-10062"/>
    <m/>
    <n v="23868"/>
    <s v="ARJ"/>
    <m/>
    <n v="15"/>
    <n v="-15"/>
    <x v="1"/>
  </r>
  <r>
    <x v="8"/>
    <d v="2025-09-01T00:00:00"/>
    <x v="3"/>
    <s v="179971OH"/>
    <s v="Invoice - Arts and College Preparatory Academy: Managed Backup - Server"/>
    <s v="D-003"/>
    <s v="MSP"/>
    <m/>
    <x v="3"/>
    <s v="mMTS CyberPS"/>
    <x v="29"/>
    <s v="MTS Cyber Protect Servers"/>
    <s v="C-10062"/>
    <m/>
    <n v="23334"/>
    <s v="ARJ"/>
    <m/>
    <n v="150"/>
    <n v="-150"/>
    <x v="1"/>
  </r>
  <r>
    <x v="8"/>
    <d v="2025-10-01T00:00:00"/>
    <x v="4"/>
    <s v="180449OH"/>
    <s v="Invoice - Arts and College Preparatory Academy: Managed Backup - Server"/>
    <s v="D-003"/>
    <s v="MSP"/>
    <m/>
    <x v="3"/>
    <s v="mMTS CyberPS"/>
    <x v="29"/>
    <s v="MTS Cyber Protect Servers"/>
    <s v="C-10062"/>
    <m/>
    <n v="23868"/>
    <s v="ARJ"/>
    <m/>
    <n v="150"/>
    <n v="-150"/>
    <x v="1"/>
  </r>
  <r>
    <x v="8"/>
    <d v="2025-09-01T00:00:00"/>
    <x v="3"/>
    <s v="179971OH"/>
    <s v="Invoice - Arts and College Preparatory Academy: Managed Backup - Virtual Server"/>
    <s v="D-003"/>
    <s v="MSP"/>
    <m/>
    <x v="3"/>
    <s v="CB Prot Vir Mac"/>
    <x v="29"/>
    <s v="MTS Cyber Protect Virtual Machines"/>
    <s v="C-10062"/>
    <m/>
    <n v="23334"/>
    <s v="ARJ"/>
    <m/>
    <n v="40"/>
    <n v="-40"/>
    <x v="1"/>
  </r>
  <r>
    <x v="8"/>
    <d v="2025-10-01T00:00:00"/>
    <x v="4"/>
    <s v="180449OH"/>
    <s v="Invoice - Arts and College Preparatory Academy: Managed Backup - Virtual Server"/>
    <s v="D-003"/>
    <s v="MSP"/>
    <m/>
    <x v="3"/>
    <s v="CB Prot Vir Mac"/>
    <x v="29"/>
    <s v="MTS Cyber Protect Virtual Machines"/>
    <s v="C-10062"/>
    <m/>
    <n v="23868"/>
    <s v="ARJ"/>
    <m/>
    <n v="40"/>
    <n v="-40"/>
    <x v="1"/>
  </r>
  <r>
    <x v="3"/>
    <d v="2025-09-01T00:00:00"/>
    <x v="3"/>
    <s v="179971OH"/>
    <s v="Invoice - Arts and College Preparatory Academy: Managed Backup Cloud Storage - Per GB"/>
    <s v="D-003"/>
    <s v="MSP"/>
    <m/>
    <x v="3"/>
    <s v="MTS Cloud Storage"/>
    <x v="29"/>
    <s v="MTS Cloud Storage"/>
    <s v="C-10062"/>
    <m/>
    <n v="23334"/>
    <s v="ARJ"/>
    <m/>
    <n v="90"/>
    <n v="-90"/>
    <x v="1"/>
  </r>
  <r>
    <x v="3"/>
    <d v="2025-10-01T00:00:00"/>
    <x v="4"/>
    <s v="180449OH"/>
    <s v="Invoice - Arts and College Preparatory Academy: Managed Backup Cloud Storage - Per GB"/>
    <s v="D-003"/>
    <s v="MSP"/>
    <m/>
    <x v="3"/>
    <s v="MTS Cloud Storage"/>
    <x v="29"/>
    <s v="MTS Cloud Storage"/>
    <s v="C-10062"/>
    <m/>
    <n v="23868"/>
    <s v="ARJ"/>
    <m/>
    <n v="90"/>
    <n v="-90"/>
    <x v="1"/>
  </r>
  <r>
    <x v="0"/>
    <d v="2025-09-01T00:00:00"/>
    <x v="3"/>
    <s v="179971OH"/>
    <s v="Invoice - Arts and College Preparatory Academy: Physical Virtual Server (VMWare or Hyper V Server)(Non-Primary Domain Server)"/>
    <s v="D-003"/>
    <s v="MSP"/>
    <m/>
    <x v="3"/>
    <s v="MCS_SNS"/>
    <x v="29"/>
    <s v="Maintain Hardware and software of the Physical Ser"/>
    <s v="C-10062"/>
    <m/>
    <n v="23334"/>
    <s v="ARJ"/>
    <m/>
    <n v="447"/>
    <n v="-447"/>
    <x v="1"/>
  </r>
  <r>
    <x v="0"/>
    <d v="2025-10-01T00:00:00"/>
    <x v="4"/>
    <s v="180449OH"/>
    <s v="Invoice - Arts and College Preparatory Academy: Physical Virtual Server (VMWare or Hyper V Server)(Non-Primary Domain Server)"/>
    <s v="D-003"/>
    <s v="MSP"/>
    <m/>
    <x v="3"/>
    <s v="MCS_SNS"/>
    <x v="29"/>
    <s v="Maintain Hardware and software of the Physical Ser"/>
    <s v="C-10062"/>
    <m/>
    <n v="23868"/>
    <s v="ARJ"/>
    <m/>
    <n v="447"/>
    <n v="-447"/>
    <x v="1"/>
  </r>
  <r>
    <x v="9"/>
    <d v="2025-09-22T00:00:00"/>
    <x v="10"/>
    <s v="180232OH"/>
    <s v="Invoice - Arts and College Preparatory Academy: Public Sector Complete Firewall License Unlimited (annual)"/>
    <s v="D-001"/>
    <s v="Sales"/>
    <m/>
    <x v="3"/>
    <s v="NG Firewal PSC Unlimited"/>
    <x v="29"/>
    <s v="Public Sector Complete Firewall License Unlimited"/>
    <s v="C-10062"/>
    <m/>
    <n v="23659"/>
    <s v="ARJ"/>
    <m/>
    <n v="2948.4"/>
    <n v="-2948.4"/>
    <x v="1"/>
  </r>
  <r>
    <x v="0"/>
    <d v="2025-09-01T00:00:00"/>
    <x v="3"/>
    <s v="179971OH"/>
    <s v="Invoice - Arts and College Preparatory Academy: Staff Augmentation"/>
    <s v="D-003"/>
    <s v="MSP"/>
    <m/>
    <x v="3"/>
    <s v="MSC_SA"/>
    <x v="29"/>
    <s v="Staff Augmentation"/>
    <s v="C-10062"/>
    <m/>
    <n v="23334"/>
    <s v="ARJ"/>
    <m/>
    <n v="250"/>
    <n v="-250"/>
    <x v="1"/>
  </r>
  <r>
    <x v="0"/>
    <d v="2025-10-01T00:00:00"/>
    <x v="4"/>
    <s v="180449OH"/>
    <s v="Invoice - Arts and College Preparatory Academy: Staff Augmentation"/>
    <s v="D-003"/>
    <s v="MSP"/>
    <m/>
    <x v="3"/>
    <s v="MSC_SA"/>
    <x v="29"/>
    <s v="Staff Augmentation"/>
    <s v="C-10062"/>
    <m/>
    <n v="23868"/>
    <s v="ARJ"/>
    <m/>
    <n v="250"/>
    <n v="-250"/>
    <x v="1"/>
  </r>
  <r>
    <x v="0"/>
    <d v="2025-09-01T00:00:00"/>
    <x v="3"/>
    <s v="179971OH"/>
    <s v="Invoice - Arts and College Preparatory Academy: Staff Support"/>
    <s v="D-003"/>
    <s v="MSP"/>
    <m/>
    <x v="3"/>
    <s v="MSC_SS"/>
    <x v="29"/>
    <s v="Staff Support"/>
    <s v="C-10062"/>
    <m/>
    <n v="23334"/>
    <s v="ARJ"/>
    <m/>
    <n v="360"/>
    <n v="-360"/>
    <x v="1"/>
  </r>
  <r>
    <x v="0"/>
    <d v="2025-10-01T00:00:00"/>
    <x v="4"/>
    <s v="180449OH"/>
    <s v="Invoice - Arts and College Preparatory Academy: Staff Support"/>
    <s v="D-003"/>
    <s v="MSP"/>
    <m/>
    <x v="3"/>
    <s v="MSC_SS"/>
    <x v="29"/>
    <s v="Staff Support"/>
    <s v="C-10062"/>
    <m/>
    <n v="23868"/>
    <s v="ARJ"/>
    <m/>
    <n v="360"/>
    <n v="-360"/>
    <x v="1"/>
  </r>
  <r>
    <x v="0"/>
    <d v="2025-09-01T00:00:00"/>
    <x v="3"/>
    <s v="179971OH"/>
    <s v="Invoice - Arts and College Preparatory Academy: Student Device Management"/>
    <s v="D-003"/>
    <s v="MSP"/>
    <m/>
    <x v="3"/>
    <s v="MSC_SDM"/>
    <x v="29"/>
    <s v="Student Device Management"/>
    <s v="C-10062"/>
    <m/>
    <n v="23334"/>
    <s v="ARJ"/>
    <m/>
    <n v="952"/>
    <n v="-952"/>
    <x v="1"/>
  </r>
  <r>
    <x v="0"/>
    <d v="2025-10-01T00:00:00"/>
    <x v="4"/>
    <s v="180449OH"/>
    <s v="Invoice - Arts and College Preparatory Academy: Student Device Management"/>
    <s v="D-003"/>
    <s v="MSP"/>
    <m/>
    <x v="3"/>
    <s v="MSC_SDM"/>
    <x v="29"/>
    <s v="Student Device Management"/>
    <s v="C-10062"/>
    <m/>
    <n v="23868"/>
    <s v="ARJ"/>
    <m/>
    <n v="952"/>
    <n v="-952"/>
    <x v="1"/>
  </r>
  <r>
    <x v="6"/>
    <d v="2025-09-01T00:00:00"/>
    <x v="3"/>
    <n v="179783"/>
    <s v="Invoice - ATD Home Health Agency, INC: AI Powered Email Filtering and Phishing Protection "/>
    <s v="D-005"/>
    <s v="Security"/>
    <m/>
    <x v="1"/>
    <s v="IS-ESP-1"/>
    <x v="30"/>
    <s v="Email Security "/>
    <s v="C-10393"/>
    <m/>
    <n v="23478"/>
    <s v="ARJ"/>
    <m/>
    <n v="234"/>
    <n v="-234"/>
    <x v="1"/>
  </r>
  <r>
    <x v="6"/>
    <d v="2025-10-01T00:00:00"/>
    <x v="4"/>
    <n v="180336"/>
    <s v="Invoice - ATD Home Health Agency, INC: AI Powered Email Filtering and Phishing Protection "/>
    <s v="D-005"/>
    <s v="Security"/>
    <m/>
    <x v="1"/>
    <s v="IS-ESP-1"/>
    <x v="30"/>
    <s v="Email Security "/>
    <s v="C-10393"/>
    <m/>
    <n v="23761"/>
    <s v="ARJ"/>
    <m/>
    <n v="234"/>
    <n v="-234"/>
    <x v="1"/>
  </r>
  <r>
    <x v="6"/>
    <d v="2025-09-01T00:00:00"/>
    <x v="3"/>
    <n v="179783"/>
    <s v="Invoice - ATD Home Health Agency, INC: Dark Web Monitoring Service - 1 Domain "/>
    <s v="D-005"/>
    <s v="Security"/>
    <m/>
    <x v="1"/>
    <s v="SecureID"/>
    <x v="30"/>
    <s v="Dark Web Monitoring"/>
    <s v="C-10393"/>
    <m/>
    <n v="23478"/>
    <s v="ARJ"/>
    <m/>
    <n v="100"/>
    <n v="-100"/>
    <x v="1"/>
  </r>
  <r>
    <x v="6"/>
    <d v="2025-10-01T00:00:00"/>
    <x v="4"/>
    <n v="180336"/>
    <s v="Invoice - ATD Home Health Agency, INC: Dark Web Monitoring Service - 1 Domain "/>
    <s v="D-005"/>
    <s v="Security"/>
    <m/>
    <x v="1"/>
    <s v="SecureID"/>
    <x v="30"/>
    <s v="Dark Web Monitoring"/>
    <s v="C-10393"/>
    <m/>
    <n v="23761"/>
    <s v="ARJ"/>
    <m/>
    <n v="100"/>
    <n v="-100"/>
    <x v="1"/>
  </r>
  <r>
    <x v="6"/>
    <d v="2025-09-01T00:00:00"/>
    <x v="3"/>
    <n v="179783"/>
    <s v="Invoice - ATD Home Health Agency, INC: Endpoint Advanced Threat Protection - EDR 24x7 Monitoring - Per Endpoint"/>
    <s v="D-005"/>
    <s v="Security"/>
    <m/>
    <x v="1"/>
    <s v="DPM-Huntress"/>
    <x v="30"/>
    <s v="Huntress Advanced Threat Protection"/>
    <s v="C-10393"/>
    <m/>
    <n v="23478"/>
    <s v="ARJ"/>
    <m/>
    <n v="195"/>
    <n v="-195"/>
    <x v="1"/>
  </r>
  <r>
    <x v="6"/>
    <d v="2025-10-01T00:00:00"/>
    <x v="4"/>
    <n v="180336"/>
    <s v="Invoice - ATD Home Health Agency, INC: Endpoint Advanced Threat Protection - EDR 24x7 Monitoring - Per Endpoint"/>
    <s v="D-005"/>
    <s v="Security"/>
    <m/>
    <x v="1"/>
    <s v="DPM-Huntress"/>
    <x v="30"/>
    <s v="Huntress Advanced Threat Protection"/>
    <s v="C-10393"/>
    <m/>
    <n v="23761"/>
    <s v="ARJ"/>
    <m/>
    <n v="190"/>
    <n v="-190"/>
    <x v="1"/>
  </r>
  <r>
    <x v="0"/>
    <d v="2025-09-01T00:00:00"/>
    <x v="3"/>
    <n v="179783"/>
    <s v="Invoice - ATD Home Health Agency, INC: Managed Endpoint Services"/>
    <s v="D-003"/>
    <s v="MSP"/>
    <m/>
    <x v="1"/>
    <s v="T-Managed Endpoint"/>
    <x v="30"/>
    <s v="Managed Endpoint Services"/>
    <s v="C-10393"/>
    <m/>
    <n v="23478"/>
    <s v="ARJ"/>
    <m/>
    <n v="245"/>
    <n v="-245"/>
    <x v="1"/>
  </r>
  <r>
    <x v="0"/>
    <d v="2025-10-01T00:00:00"/>
    <x v="4"/>
    <n v="180336"/>
    <s v="Invoice - ATD Home Health Agency, INC: Managed Endpoint Services"/>
    <s v="D-003"/>
    <s v="MSP"/>
    <m/>
    <x v="1"/>
    <s v="T-Managed Endpoint"/>
    <x v="30"/>
    <s v="Managed Endpoint Services"/>
    <s v="C-10393"/>
    <m/>
    <n v="23761"/>
    <s v="ARJ"/>
    <m/>
    <n v="350"/>
    <n v="-350"/>
    <x v="1"/>
  </r>
  <r>
    <x v="6"/>
    <d v="2025-09-01T00:00:00"/>
    <x v="3"/>
    <n v="179783"/>
    <s v="Invoice - ATD Home Health Agency, INC: Managed Security Awareness Training Program"/>
    <s v="D-005"/>
    <s v="Security"/>
    <m/>
    <x v="1"/>
    <s v="DPMSAT"/>
    <x v="30"/>
    <s v="Security Awareness Program"/>
    <s v="C-10393"/>
    <m/>
    <n v="23478"/>
    <s v="ARJ"/>
    <m/>
    <n v="200"/>
    <n v="-200"/>
    <x v="1"/>
  </r>
  <r>
    <x v="6"/>
    <d v="2025-10-01T00:00:00"/>
    <x v="4"/>
    <n v="180336"/>
    <s v="Invoice - ATD Home Health Agency, INC: Managed Security Awareness Training Program"/>
    <s v="D-005"/>
    <s v="Security"/>
    <m/>
    <x v="1"/>
    <s v="DPMSAT"/>
    <x v="30"/>
    <s v="Security Awareness Program"/>
    <s v="C-10393"/>
    <m/>
    <n v="23761"/>
    <s v="ARJ"/>
    <m/>
    <n v="200"/>
    <n v="-200"/>
    <x v="1"/>
  </r>
  <r>
    <x v="0"/>
    <d v="2025-09-01T00:00:00"/>
    <x v="3"/>
    <n v="179783"/>
    <s v="Invoice - ATD Home Health Agency, INC: Managed Services-Site"/>
    <s v="D-003"/>
    <s v="MSP"/>
    <m/>
    <x v="1"/>
    <s v="T-Managed Services Site"/>
    <x v="30"/>
    <s v="Managed Services-Site"/>
    <s v="C-10393"/>
    <m/>
    <n v="23478"/>
    <s v="ARJ"/>
    <m/>
    <n v="190"/>
    <n v="-190"/>
    <x v="1"/>
  </r>
  <r>
    <x v="0"/>
    <d v="2025-10-01T00:00:00"/>
    <x v="4"/>
    <n v="180336"/>
    <s v="Invoice - ATD Home Health Agency, INC: Managed Services-Site"/>
    <s v="D-003"/>
    <s v="MSP"/>
    <m/>
    <x v="1"/>
    <s v="T-Managed Services Site"/>
    <x v="30"/>
    <s v="Managed Services-Site"/>
    <s v="C-10393"/>
    <m/>
    <n v="23761"/>
    <s v="ARJ"/>
    <m/>
    <n v="190"/>
    <n v="-190"/>
    <x v="1"/>
  </r>
  <r>
    <x v="0"/>
    <d v="2025-09-01T00:00:00"/>
    <x v="3"/>
    <n v="179783"/>
    <s v="Invoice - ATD Home Health Agency, INC: Managed Services-User"/>
    <s v="D-003"/>
    <s v="MSP"/>
    <m/>
    <x v="1"/>
    <s v="T-Managed Services-User"/>
    <x v="30"/>
    <s v="Managed Services-User"/>
    <s v="C-10393"/>
    <m/>
    <n v="23478"/>
    <s v="ARJ"/>
    <m/>
    <n v="2255"/>
    <n v="-2255"/>
    <x v="1"/>
  </r>
  <r>
    <x v="0"/>
    <d v="2025-10-01T00:00:00"/>
    <x v="4"/>
    <n v="180336"/>
    <s v="Invoice - ATD Home Health Agency, INC: Managed Services-User"/>
    <s v="D-003"/>
    <s v="MSP"/>
    <m/>
    <x v="1"/>
    <s v="T-Managed Services-User"/>
    <x v="30"/>
    <s v="Managed Services-User"/>
    <s v="C-10393"/>
    <m/>
    <n v="23761"/>
    <s v="ARJ"/>
    <m/>
    <n v="2255"/>
    <n v="-2255"/>
    <x v="1"/>
  </r>
  <r>
    <x v="3"/>
    <d v="2025-09-01T00:00:00"/>
    <x v="3"/>
    <n v="179783"/>
    <s v="Invoice - ATD Home Health Agency, INC: Remote Access Device"/>
    <s v="D-005"/>
    <s v="Security"/>
    <m/>
    <x v="1"/>
    <s v="DPM-RAD"/>
    <x v="30"/>
    <s v="Remote Access Device"/>
    <s v="C-10393"/>
    <m/>
    <n v="23478"/>
    <s v="ARJ"/>
    <m/>
    <n v="60"/>
    <n v="-60"/>
    <x v="1"/>
  </r>
  <r>
    <x v="3"/>
    <d v="2025-10-01T00:00:00"/>
    <x v="4"/>
    <n v="180336"/>
    <s v="Invoice - ATD Home Health Agency, INC: Remote Access Device"/>
    <s v="D-005"/>
    <s v="Security"/>
    <m/>
    <x v="1"/>
    <s v="DPM-RAD"/>
    <x v="30"/>
    <s v="Remote Access Device"/>
    <s v="C-10393"/>
    <m/>
    <n v="23761"/>
    <s v="ARJ"/>
    <m/>
    <n v="60"/>
    <n v="-60"/>
    <x v="1"/>
  </r>
  <r>
    <x v="6"/>
    <d v="2025-09-01T00:00:00"/>
    <x v="3"/>
    <n v="179742"/>
    <s v="Invoice - Aweta - Americas: 24x7 Gateway Security Monitoring"/>
    <s v="D-005"/>
    <s v="Security"/>
    <m/>
    <x v="2"/>
    <s v="DPM-FWM-SM"/>
    <x v="31"/>
    <s v="24x7 Gateway Security Monitoring Small"/>
    <s v="C00032"/>
    <m/>
    <n v="23301"/>
    <s v="ARJ"/>
    <m/>
    <n v="250"/>
    <n v="-250"/>
    <x v="1"/>
  </r>
  <r>
    <x v="6"/>
    <d v="2025-10-01T00:00:00"/>
    <x v="4"/>
    <n v="180294"/>
    <s v="Invoice - Aweta - Americas: 24x7 Gateway Security Monitoring"/>
    <s v="D-005"/>
    <s v="Security"/>
    <m/>
    <x v="2"/>
    <s v="DPM-FWM-SM"/>
    <x v="31"/>
    <s v="24x7 Gateway Security Monitoring Small"/>
    <s v="C00032"/>
    <m/>
    <n v="23718"/>
    <s v="ARJ"/>
    <m/>
    <n v="250"/>
    <n v="-250"/>
    <x v="1"/>
  </r>
  <r>
    <x v="9"/>
    <d v="2025-09-17T00:00:00"/>
    <x v="11"/>
    <n v="180228"/>
    <s v="Invoice - Aweta - Americas: Acrobat Standard DC for teams - Windows - Multi NorthAmerican Language"/>
    <s v="D-001"/>
    <s v="Sales"/>
    <m/>
    <x v="2"/>
    <s v="65304887CA"/>
    <x v="31"/>
    <s v="Acrobat Standard DC for teams - Windows - Multi No"/>
    <s v="C00032"/>
    <m/>
    <n v="23646"/>
    <s v="ARJ"/>
    <m/>
    <n v="1259.1600000000001"/>
    <n v="-1259.1600000000001"/>
    <x v="1"/>
  </r>
  <r>
    <x v="9"/>
    <d v="2025-10-06T00:00:00"/>
    <x v="9"/>
    <n v="180604"/>
    <s v="Invoice - Aweta - Americas: Advanced Threat Prevention subscription renewal, PA-220"/>
    <s v="D-001"/>
    <s v="Sales"/>
    <m/>
    <x v="2"/>
    <s v="PAN-PA-220-ATP-R"/>
    <x v="31"/>
    <s v="Advanced Threat Prevention subscription renewal, P"/>
    <s v="C00032"/>
    <m/>
    <n v="23987"/>
    <s v="ARJ"/>
    <m/>
    <n v="328.32"/>
    <n v="-328.32"/>
    <x v="1"/>
  </r>
  <r>
    <x v="9"/>
    <d v="2025-10-06T00:00:00"/>
    <x v="9"/>
    <n v="180604"/>
    <s v="Invoice - Aweta - Americas: Advanced WildFire subscription renewal, PA-220"/>
    <s v="D-001"/>
    <s v="Sales"/>
    <m/>
    <x v="2"/>
    <s v="PAN-PA-220-AWF-R"/>
    <x v="31"/>
    <s v="Advanced WildFire subscription renewal, PA-220"/>
    <s v="C00032"/>
    <m/>
    <n v="23987"/>
    <s v="ARJ"/>
    <m/>
    <n v="328.32"/>
    <n v="-328.32"/>
    <x v="1"/>
  </r>
  <r>
    <x v="6"/>
    <d v="2025-09-01T00:00:00"/>
    <x v="3"/>
    <n v="179742"/>
    <s v="Invoice - Aweta - Americas: Endpoint Advanced Threat Protection - EDR 24x7 Monitoring - Per Endpoint"/>
    <s v="D-005"/>
    <s v="Security"/>
    <m/>
    <x v="2"/>
    <s v="DPM-Huntress"/>
    <x v="31"/>
    <s v="Huntress Advanced Threat Protection"/>
    <s v="C00032"/>
    <m/>
    <n v="23301"/>
    <s v="ARJ"/>
    <m/>
    <n v="273"/>
    <n v="-273"/>
    <x v="1"/>
  </r>
  <r>
    <x v="6"/>
    <d v="2025-10-01T00:00:00"/>
    <x v="4"/>
    <n v="180294"/>
    <s v="Invoice - Aweta - Americas: Endpoint Advanced Threat Protection - EDR 24x7 Monitoring - Per Endpoint"/>
    <s v="D-005"/>
    <s v="Security"/>
    <m/>
    <x v="2"/>
    <s v="DPM-Huntress"/>
    <x v="31"/>
    <s v="Huntress Advanced Threat Protection"/>
    <s v="C00032"/>
    <m/>
    <n v="23718"/>
    <s v="ARJ"/>
    <m/>
    <n v="273"/>
    <n v="-273"/>
    <x v="1"/>
  </r>
  <r>
    <x v="2"/>
    <d v="2025-09-01T00:00:00"/>
    <x v="3"/>
    <n v="179742"/>
    <s v="Invoice - Aweta - Americas: Enterprise Class Wireless Access Point - Low Density 802.11ac Wave 2, 2x2:2 867 Mbps (5GHz) / 300 Mbps (2.4GHz)"/>
    <s v="D-003"/>
    <s v="MSP"/>
    <m/>
    <x v="2"/>
    <s v="Managed Wireless AP-LD"/>
    <x v="31"/>
    <s v="Enterprise Class Wireless Access Point - Low Densi"/>
    <s v="C00032"/>
    <m/>
    <n v="23301"/>
    <s v="ARJ"/>
    <m/>
    <n v="70"/>
    <n v="-70"/>
    <x v="1"/>
  </r>
  <r>
    <x v="2"/>
    <d v="2025-10-01T00:00:00"/>
    <x v="4"/>
    <n v="180294"/>
    <s v="Invoice - Aweta - Americas: Enterprise Class Wireless Access Point - Low Density 802.11ac Wave 2, 2x2:2 867 Mbps (5GHz) / 300 Mbps (2.4GHz)"/>
    <s v="D-003"/>
    <s v="MSP"/>
    <m/>
    <x v="2"/>
    <s v="Managed Wireless AP-LD"/>
    <x v="31"/>
    <s v="Enterprise Class Wireless Access Point - Low Densi"/>
    <s v="C00032"/>
    <m/>
    <n v="23718"/>
    <s v="ARJ"/>
    <m/>
    <n v="70"/>
    <n v="-70"/>
    <x v="1"/>
  </r>
  <r>
    <x v="5"/>
    <d v="2025-09-01T00:00:00"/>
    <x v="3"/>
    <n v="179742"/>
    <s v="Invoice - Aweta - Americas: Exchange Online (Plan 1) - Annual Commitment, Monthly Billing - 1 User "/>
    <s v="D-003"/>
    <s v="MSP"/>
    <m/>
    <x v="2"/>
    <s v="C0LH16-0001-1Y1M"/>
    <x v="31"/>
    <s v="Exchange Online (Plan 1) Annual Paid Monthly"/>
    <s v="C00032"/>
    <m/>
    <n v="23301"/>
    <s v="ARJ"/>
    <m/>
    <n v="12"/>
    <n v="-12"/>
    <x v="1"/>
  </r>
  <r>
    <x v="5"/>
    <d v="2025-10-01T00:00:00"/>
    <x v="4"/>
    <n v="180294"/>
    <s v="Invoice - Aweta - Americas: Exchange Online (Plan 1) - Annual Commitment, Monthly Billing - 1 User "/>
    <s v="D-003"/>
    <s v="MSP"/>
    <m/>
    <x v="2"/>
    <s v="C0LH16-0001-1Y1M"/>
    <x v="31"/>
    <s v="Exchange Online (Plan 1) Annual Paid Monthly"/>
    <s v="C00032"/>
    <m/>
    <n v="23718"/>
    <s v="ARJ"/>
    <m/>
    <n v="12"/>
    <n v="-12"/>
    <x v="1"/>
  </r>
  <r>
    <x v="5"/>
    <d v="2025-09-01T00:00:00"/>
    <x v="3"/>
    <n v="179742"/>
    <s v="Invoice - Aweta - Americas: Exchange Online (Plan 2) - Annual Commitment, Monthly Billing - 1 User "/>
    <s v="D-003"/>
    <s v="MSP"/>
    <m/>
    <x v="2"/>
    <s v="C0LH1P-0001-1Y1M"/>
    <x v="31"/>
    <s v="Exchange Online (Plan 2) Annual Paid Monthly"/>
    <s v="C00032"/>
    <m/>
    <n v="23301"/>
    <s v="ARJ"/>
    <m/>
    <n v="16"/>
    <n v="-16"/>
    <x v="1"/>
  </r>
  <r>
    <x v="5"/>
    <d v="2025-10-01T00:00:00"/>
    <x v="4"/>
    <n v="180294"/>
    <s v="Invoice - Aweta - Americas: Exchange Online (Plan 2) - Annual Commitment, Monthly Billing - 1 User "/>
    <s v="D-003"/>
    <s v="MSP"/>
    <m/>
    <x v="2"/>
    <s v="C0LH1P-0001-1Y1M"/>
    <x v="31"/>
    <s v="Exchange Online (Plan 2) Annual Paid Monthly"/>
    <s v="C00032"/>
    <m/>
    <n v="23718"/>
    <s v="ARJ"/>
    <m/>
    <n v="16"/>
    <n v="-16"/>
    <x v="1"/>
  </r>
  <r>
    <x v="8"/>
    <d v="2025-09-01T00:00:00"/>
    <x v="3"/>
    <n v="179742"/>
    <s v="Invoice - Aweta - Americas: Managed Backup - Virtual Server"/>
    <s v="D-003"/>
    <s v="MSP"/>
    <m/>
    <x v="2"/>
    <s v="CB Prot Vir Mac"/>
    <x v="31"/>
    <s v="MTS Cyber Protect Virtual Machines"/>
    <s v="C00032"/>
    <m/>
    <n v="23301"/>
    <s v="ARJ"/>
    <m/>
    <n v="100"/>
    <n v="-100"/>
    <x v="1"/>
  </r>
  <r>
    <x v="8"/>
    <d v="2025-10-01T00:00:00"/>
    <x v="4"/>
    <n v="180294"/>
    <s v="Invoice - Aweta - Americas: Managed Backup - Virtual Server"/>
    <s v="D-003"/>
    <s v="MSP"/>
    <m/>
    <x v="2"/>
    <s v="CB Prot Vir Mac"/>
    <x v="31"/>
    <s v="MTS Cyber Protect Virtual Machines"/>
    <s v="C00032"/>
    <m/>
    <n v="23718"/>
    <s v="ARJ"/>
    <m/>
    <n v="100"/>
    <n v="-100"/>
    <x v="1"/>
  </r>
  <r>
    <x v="3"/>
    <d v="2025-09-01T00:00:00"/>
    <x v="3"/>
    <n v="179742"/>
    <s v="Invoice - Aweta - Americas: Managed Backup Cloud Storage - Per GB"/>
    <s v="D-003"/>
    <s v="MSP"/>
    <m/>
    <x v="2"/>
    <s v="MTS Cloud Storage"/>
    <x v="31"/>
    <s v="MTS Cloud Storage"/>
    <s v="C00032"/>
    <m/>
    <n v="23301"/>
    <s v="ARJ"/>
    <m/>
    <n v="444.14"/>
    <n v="-444.14"/>
    <x v="1"/>
  </r>
  <r>
    <x v="3"/>
    <d v="2025-10-01T00:00:00"/>
    <x v="4"/>
    <n v="180294"/>
    <s v="Invoice - Aweta - Americas: Managed Backup Cloud Storage - Per GB"/>
    <s v="D-003"/>
    <s v="MSP"/>
    <m/>
    <x v="2"/>
    <s v="MTS Cloud Storage"/>
    <x v="31"/>
    <s v="MTS Cloud Storage"/>
    <s v="C00032"/>
    <m/>
    <n v="23718"/>
    <s v="ARJ"/>
    <m/>
    <n v="448.41"/>
    <n v="-448.41"/>
    <x v="1"/>
  </r>
  <r>
    <x v="3"/>
    <d v="2025-09-01T00:00:00"/>
    <x v="3"/>
    <n v="179742"/>
    <s v="Invoice - Aweta - Americas: Managed Office 365 Backup - 1 User - 1 month"/>
    <s v="D-003"/>
    <s v="MSP"/>
    <m/>
    <x v="2"/>
    <s v="DPMB-AFI-O365"/>
    <x v="31"/>
    <s v="Office 365 Backup"/>
    <s v="C00032"/>
    <m/>
    <n v="23301"/>
    <s v="ARJ"/>
    <m/>
    <n v="220"/>
    <n v="-220"/>
    <x v="1"/>
  </r>
  <r>
    <x v="3"/>
    <d v="2025-10-01T00:00:00"/>
    <x v="4"/>
    <n v="180294"/>
    <s v="Invoice - Aweta - Americas: Managed Office 365 Backup - 1 User - 1 month"/>
    <s v="D-003"/>
    <s v="MSP"/>
    <m/>
    <x v="2"/>
    <s v="DPMB-AFI-O365"/>
    <x v="31"/>
    <s v="Office 365 Backup"/>
    <s v="C00032"/>
    <m/>
    <n v="23718"/>
    <s v="ARJ"/>
    <m/>
    <n v="220"/>
    <n v="-220"/>
    <x v="1"/>
  </r>
  <r>
    <x v="12"/>
    <d v="2025-09-01T00:00:00"/>
    <x v="3"/>
    <n v="179742"/>
    <s v="Invoice - Aweta - Americas: Managed Security"/>
    <s v="D-005"/>
    <s v="Security"/>
    <m/>
    <x v="2"/>
    <s v="T-Managed Security"/>
    <x v="31"/>
    <s v="Managed Security"/>
    <s v="C00032"/>
    <m/>
    <n v="23301"/>
    <s v="ARJ"/>
    <m/>
    <n v="55"/>
    <n v="-55"/>
    <x v="1"/>
  </r>
  <r>
    <x v="12"/>
    <d v="2025-10-01T00:00:00"/>
    <x v="4"/>
    <n v="180294"/>
    <s v="Invoice - Aweta - Americas: Managed Security"/>
    <s v="D-005"/>
    <s v="Security"/>
    <m/>
    <x v="2"/>
    <s v="T-Managed Security"/>
    <x v="31"/>
    <s v="Managed Security"/>
    <s v="C00032"/>
    <m/>
    <n v="23718"/>
    <s v="ARJ"/>
    <m/>
    <n v="55"/>
    <n v="-55"/>
    <x v="1"/>
  </r>
  <r>
    <x v="6"/>
    <d v="2025-09-01T00:00:00"/>
    <x v="3"/>
    <n v="179742"/>
    <s v="Invoice - Aweta - Americas: Managed Security Awareness Training Program"/>
    <s v="D-005"/>
    <s v="Security"/>
    <m/>
    <x v="2"/>
    <s v="DPMSAT"/>
    <x v="31"/>
    <s v="Security Awareness Program"/>
    <s v="C00032"/>
    <m/>
    <n v="23301"/>
    <s v="ARJ"/>
    <m/>
    <n v="210"/>
    <n v="-210"/>
    <x v="1"/>
  </r>
  <r>
    <x v="6"/>
    <d v="2025-10-01T00:00:00"/>
    <x v="4"/>
    <n v="180294"/>
    <s v="Invoice - Aweta - Americas: Managed Security Awareness Training Program"/>
    <s v="D-005"/>
    <s v="Security"/>
    <m/>
    <x v="2"/>
    <s v="DPMSAT"/>
    <x v="31"/>
    <s v="Security Awareness Program"/>
    <s v="C00032"/>
    <m/>
    <n v="23718"/>
    <s v="ARJ"/>
    <m/>
    <n v="210"/>
    <n v="-210"/>
    <x v="1"/>
  </r>
  <r>
    <x v="0"/>
    <d v="2025-09-01T00:00:00"/>
    <x v="3"/>
    <n v="179742"/>
    <s v="Invoice - Aweta - Americas: Managed Service"/>
    <s v="D-003"/>
    <s v="MSP"/>
    <m/>
    <x v="2"/>
    <s v="Managed Service"/>
    <x v="31"/>
    <s v="Managed Service"/>
    <s v="C00032"/>
    <m/>
    <n v="23301"/>
    <s v="ARJ"/>
    <m/>
    <n v="2638.94"/>
    <n v="-2638.94"/>
    <x v="1"/>
  </r>
  <r>
    <x v="0"/>
    <d v="2025-10-01T00:00:00"/>
    <x v="4"/>
    <n v="180294"/>
    <s v="Invoice - Aweta - Americas: Managed Service"/>
    <s v="D-003"/>
    <s v="MSP"/>
    <m/>
    <x v="2"/>
    <s v="Managed Service"/>
    <x v="31"/>
    <s v="Managed Service"/>
    <s v="C00032"/>
    <m/>
    <n v="23718"/>
    <s v="ARJ"/>
    <m/>
    <n v="2638.94"/>
    <n v="-2638.94"/>
    <x v="1"/>
  </r>
  <r>
    <x v="6"/>
    <d v="2025-09-01T00:00:00"/>
    <x v="3"/>
    <n v="179742"/>
    <s v="Invoice - Aweta - Americas: Managed Single Domain Security Certificate"/>
    <s v="D-003"/>
    <s v="MSP"/>
    <m/>
    <x v="2"/>
    <s v="SSLCert"/>
    <x v="31"/>
    <s v="Managed Single Domain Security Certificate"/>
    <s v="C00032"/>
    <m/>
    <n v="23301"/>
    <s v="ARJ"/>
    <m/>
    <n v="10.5"/>
    <n v="-10.5"/>
    <x v="1"/>
  </r>
  <r>
    <x v="6"/>
    <d v="2025-10-01T00:00:00"/>
    <x v="4"/>
    <n v="180294"/>
    <s v="Invoice - Aweta - Americas: Managed Single Domain Security Certificate"/>
    <s v="D-003"/>
    <s v="MSP"/>
    <m/>
    <x v="2"/>
    <s v="SSLCert"/>
    <x v="31"/>
    <s v="Managed Single Domain Security Certificate"/>
    <s v="C00032"/>
    <m/>
    <n v="23718"/>
    <s v="ARJ"/>
    <m/>
    <n v="10.5"/>
    <n v="-10.5"/>
    <x v="1"/>
  </r>
  <r>
    <x v="5"/>
    <d v="2025-09-01T00:00:00"/>
    <x v="3"/>
    <n v="179742"/>
    <s v="Invoice - Aweta - Americas: Microsoft 365 Business Premium - Annual Commitment, Monthly Billing - 1 User "/>
    <s v="D-003"/>
    <s v="MSP"/>
    <m/>
    <x v="2"/>
    <s v="C0LCHC-0002-1Y1M"/>
    <x v="31"/>
    <s v="Microsoft 365 Business Premium Annual Paid Monthly"/>
    <s v="C00032"/>
    <m/>
    <n v="23301"/>
    <s v="ARJ"/>
    <m/>
    <n v="968"/>
    <n v="-968"/>
    <x v="1"/>
  </r>
  <r>
    <x v="5"/>
    <d v="2025-10-01T00:00:00"/>
    <x v="4"/>
    <n v="180294"/>
    <s v="Invoice - Aweta - Americas: Microsoft 365 Business Premium - Annual Commitment, Monthly Billing - 1 User "/>
    <s v="D-003"/>
    <s v="MSP"/>
    <m/>
    <x v="2"/>
    <s v="C0LCHC-0002-1Y1M"/>
    <x v="31"/>
    <s v="Microsoft 365 Business Premium Annual Paid Monthly"/>
    <s v="C00032"/>
    <m/>
    <n v="23718"/>
    <s v="ARJ"/>
    <m/>
    <n v="968"/>
    <n v="-968"/>
    <x v="1"/>
  </r>
  <r>
    <x v="9"/>
    <d v="2025-10-06T00:00:00"/>
    <x v="9"/>
    <n v="180604"/>
    <s v="Invoice - Aweta - Americas: Palo Alto Premium Support Program - for PA-220 - 1 Year"/>
    <s v="D-001"/>
    <s v="Sales"/>
    <m/>
    <x v="2"/>
    <s v="PAN-SVC-PREM-220-R"/>
    <x v="31"/>
    <s v="Palo Alto Premium Support Program - 1 Year Extende"/>
    <s v="C00032"/>
    <m/>
    <n v="23987"/>
    <s v="ARJ"/>
    <m/>
    <n v="274.56"/>
    <n v="-274.56"/>
    <x v="1"/>
  </r>
  <r>
    <x v="9"/>
    <d v="2025-10-06T00:00:00"/>
    <x v="9"/>
    <n v="180604"/>
    <s v="Invoice - Aweta - Americas: Palo Alto URL Filtering Renewal for PA-220 - 1-year"/>
    <s v="D-001"/>
    <s v="Sales"/>
    <m/>
    <x v="2"/>
    <s v="PAN-PA-220-ADVURL-R"/>
    <x v="31"/>
    <s v="Palo Alto URL Filtering Renewal for PA-220 - 1-ye"/>
    <s v="C00032"/>
    <m/>
    <n v="23987"/>
    <s v="ARJ"/>
    <m/>
    <n v="328.32"/>
    <n v="-328.32"/>
    <x v="1"/>
  </r>
  <r>
    <x v="9"/>
    <d v="2025-10-06T00:00:00"/>
    <x v="9"/>
    <n v="180604"/>
    <s v="Invoice - Aweta - Americas: PRISMA ACCESS AGENT SUB RNWL PA-220"/>
    <s v="D-001"/>
    <s v="Sales"/>
    <m/>
    <x v="2"/>
    <s v="PAN-PA-220-PAA-R"/>
    <x v="31"/>
    <s v="PRISMA ACCESS AGENT SUB RNWL PA-220"/>
    <s v="C00032"/>
    <m/>
    <n v="23987"/>
    <s v="ARJ"/>
    <m/>
    <n v="228"/>
    <n v="-228"/>
    <x v="1"/>
  </r>
  <r>
    <x v="5"/>
    <d v="2025-09-01T00:00:00"/>
    <x v="3"/>
    <n v="179742"/>
    <s v="Invoice - Aweta - Americas: Project Plan 3 - Annual Commitment, Monthly Billing - 1 User "/>
    <s v="D-003"/>
    <s v="MSP"/>
    <m/>
    <x v="2"/>
    <s v="C0HDB0-0002-1Y1M"/>
    <x v="31"/>
    <s v="Project Plan 3 Annual Paid Monthly"/>
    <s v="C00032"/>
    <m/>
    <n v="23301"/>
    <s v="ARJ"/>
    <m/>
    <n v="30"/>
    <n v="-30"/>
    <x v="1"/>
  </r>
  <r>
    <x v="5"/>
    <d v="2025-10-01T00:00:00"/>
    <x v="4"/>
    <n v="180294"/>
    <s v="Invoice - Aweta - Americas: Project Plan 3 - Annual Commitment, Monthly Billing - 1 User "/>
    <s v="D-003"/>
    <s v="MSP"/>
    <m/>
    <x v="2"/>
    <s v="C0HDB0-0002-1Y1M"/>
    <x v="31"/>
    <s v="Project Plan 3 Annual Paid Monthly"/>
    <s v="C00032"/>
    <m/>
    <n v="23718"/>
    <s v="ARJ"/>
    <m/>
    <n v="30"/>
    <n v="-30"/>
    <x v="1"/>
  </r>
  <r>
    <x v="6"/>
    <d v="2025-09-01T00:00:00"/>
    <x v="3"/>
    <n v="179784"/>
    <s v="Invoice - Big Valley Grace Community Church: Dark Web Monitoring Service - 1 Domain "/>
    <s v="D-005"/>
    <s v="Security"/>
    <m/>
    <x v="1"/>
    <s v="SecureID"/>
    <x v="32"/>
    <s v="Dark Web Monitoring"/>
    <s v="C00041"/>
    <m/>
    <n v="23517"/>
    <s v="ARJ"/>
    <m/>
    <n v="210"/>
    <n v="-210"/>
    <x v="1"/>
  </r>
  <r>
    <x v="6"/>
    <d v="2025-10-01T00:00:00"/>
    <x v="4"/>
    <n v="180337"/>
    <s v="Invoice - Big Valley Grace Community Church: Dark Web Monitoring Service - 1 Domain "/>
    <s v="D-005"/>
    <s v="Security"/>
    <m/>
    <x v="1"/>
    <s v="SecureID"/>
    <x v="32"/>
    <s v="Dark Web Monitoring"/>
    <s v="C00041"/>
    <m/>
    <n v="23762"/>
    <s v="ARJ"/>
    <m/>
    <n v="210"/>
    <n v="-210"/>
    <x v="1"/>
  </r>
  <r>
    <x v="6"/>
    <d v="2025-09-01T00:00:00"/>
    <x v="3"/>
    <n v="179784"/>
    <s v="Invoice - Big Valley Grace Community Church: Endpoint Advanced Threat Protection - EDR 24x7 Monitoring - Per Endpoint"/>
    <s v="D-005"/>
    <s v="Security"/>
    <m/>
    <x v="1"/>
    <s v="DPM-Huntress"/>
    <x v="32"/>
    <s v="Huntress Advanced Threat Protection"/>
    <s v="C00041"/>
    <m/>
    <n v="23517"/>
    <s v="ARJ"/>
    <m/>
    <n v="715"/>
    <n v="-715"/>
    <x v="1"/>
  </r>
  <r>
    <x v="6"/>
    <d v="2025-10-01T00:00:00"/>
    <x v="4"/>
    <n v="180337"/>
    <s v="Invoice - Big Valley Grace Community Church: Endpoint Advanced Threat Protection - EDR 24x7 Monitoring - Per Endpoint"/>
    <s v="D-005"/>
    <s v="Security"/>
    <m/>
    <x v="1"/>
    <s v="DPM-Huntress"/>
    <x v="32"/>
    <s v="Huntress Advanced Threat Protection"/>
    <s v="C00041"/>
    <m/>
    <n v="23762"/>
    <s v="ARJ"/>
    <m/>
    <n v="750"/>
    <n v="-750"/>
    <x v="1"/>
  </r>
  <r>
    <x v="8"/>
    <d v="2025-09-01T00:00:00"/>
    <x v="3"/>
    <n v="179784"/>
    <s v="Invoice - Big Valley Grace Community Church: Managed Backup - Virtual Server"/>
    <s v="D-003"/>
    <s v="MSP"/>
    <m/>
    <x v="1"/>
    <s v="CB Prot Vir Mac"/>
    <x v="32"/>
    <s v="MTS Cyber Protect Virtual Machines"/>
    <s v="C00041"/>
    <m/>
    <n v="23517"/>
    <s v="ARJ"/>
    <m/>
    <n v="37.5"/>
    <n v="-37.5"/>
    <x v="1"/>
  </r>
  <r>
    <x v="8"/>
    <d v="2025-10-01T00:00:00"/>
    <x v="4"/>
    <n v="180337"/>
    <s v="Invoice - Big Valley Grace Community Church: Managed Backup - Virtual Server"/>
    <s v="D-003"/>
    <s v="MSP"/>
    <m/>
    <x v="1"/>
    <s v="CB Prot Vir Mac"/>
    <x v="32"/>
    <s v="MTS Cyber Protect Virtual Machines"/>
    <s v="C00041"/>
    <m/>
    <n v="23762"/>
    <s v="ARJ"/>
    <m/>
    <n v="37.5"/>
    <n v="-37.5"/>
    <x v="1"/>
  </r>
  <r>
    <x v="3"/>
    <d v="2025-09-01T00:00:00"/>
    <x v="3"/>
    <n v="179784"/>
    <s v="Invoice - Big Valley Grace Community Church: Managed Backup Cloud Storage - Per GB"/>
    <s v="D-003"/>
    <s v="MSP"/>
    <m/>
    <x v="1"/>
    <s v="MTS Cloud Storage"/>
    <x v="32"/>
    <s v="MTS Cloud Storage"/>
    <s v="C00041"/>
    <m/>
    <n v="23517"/>
    <s v="ARJ"/>
    <m/>
    <n v="50.82"/>
    <n v="-50.82"/>
    <x v="1"/>
  </r>
  <r>
    <x v="3"/>
    <d v="2025-10-01T00:00:00"/>
    <x v="4"/>
    <n v="180337"/>
    <s v="Invoice - Big Valley Grace Community Church: Managed Backup Cloud Storage - Per GB"/>
    <s v="D-003"/>
    <s v="MSP"/>
    <m/>
    <x v="1"/>
    <s v="MTS Cloud Storage"/>
    <x v="32"/>
    <s v="MTS Cloud Storage"/>
    <s v="C00041"/>
    <m/>
    <n v="23762"/>
    <s v="ARJ"/>
    <m/>
    <n v="50.77"/>
    <n v="-50.77"/>
    <x v="1"/>
  </r>
  <r>
    <x v="3"/>
    <d v="2025-09-01T00:00:00"/>
    <x v="3"/>
    <n v="179784"/>
    <s v="Invoice - Big Valley Grace Community Church: Managed Office 365 Backup - 1 User - 1 month"/>
    <s v="D-003"/>
    <s v="MSP"/>
    <m/>
    <x v="1"/>
    <s v="DPMB-AFI-O365"/>
    <x v="32"/>
    <s v="Office 365 Backup"/>
    <s v="C00041"/>
    <m/>
    <n v="23517"/>
    <s v="ARJ"/>
    <m/>
    <n v="420"/>
    <n v="-420"/>
    <x v="1"/>
  </r>
  <r>
    <x v="3"/>
    <d v="2025-10-01T00:00:00"/>
    <x v="4"/>
    <n v="180337"/>
    <s v="Invoice - Big Valley Grace Community Church: Managed Office 365 Backup - 1 User - 1 month"/>
    <s v="D-003"/>
    <s v="MSP"/>
    <m/>
    <x v="1"/>
    <s v="DPMB-AFI-O365"/>
    <x v="32"/>
    <s v="Office 365 Backup"/>
    <s v="C00041"/>
    <m/>
    <n v="23762"/>
    <s v="ARJ"/>
    <m/>
    <n v="412"/>
    <n v="-412"/>
    <x v="1"/>
  </r>
  <r>
    <x v="0"/>
    <d v="2025-09-01T00:00:00"/>
    <x v="3"/>
    <n v="179784"/>
    <s v="Invoice - Big Valley Grace Community Church: Managed Service"/>
    <s v="D-003"/>
    <s v="MSP"/>
    <m/>
    <x v="1"/>
    <s v="Hybrid Managed Service"/>
    <x v="32"/>
    <s v="Hybrid Managed Service"/>
    <s v="C00041"/>
    <m/>
    <n v="23517"/>
    <s v="ARJ"/>
    <m/>
    <n v="7435.58"/>
    <n v="-7435.58"/>
    <x v="1"/>
  </r>
  <r>
    <x v="0"/>
    <d v="2025-10-01T00:00:00"/>
    <x v="4"/>
    <n v="180337"/>
    <s v="Invoice - Big Valley Grace Community Church: Managed Service"/>
    <s v="D-003"/>
    <s v="MSP"/>
    <m/>
    <x v="1"/>
    <s v="Hybrid Managed Service"/>
    <x v="32"/>
    <s v="Hybrid Managed Service"/>
    <s v="C00041"/>
    <m/>
    <n v="23762"/>
    <s v="ARJ"/>
    <m/>
    <n v="7435.58"/>
    <n v="-7435.58"/>
    <x v="1"/>
  </r>
  <r>
    <x v="6"/>
    <d v="2025-09-01T00:00:00"/>
    <x v="3"/>
    <n v="179784"/>
    <s v="Invoice - Big Valley Grace Community Church: Managed Wildcard Security Certificate"/>
    <s v="D-003"/>
    <s v="MSP"/>
    <m/>
    <x v="1"/>
    <s v="WildcardCert"/>
    <x v="32"/>
    <s v="Managed Wildcard Security Certificate"/>
    <s v="C00041"/>
    <m/>
    <n v="23517"/>
    <s v="ARJ"/>
    <m/>
    <n v="52.5"/>
    <n v="-52.5"/>
    <x v="1"/>
  </r>
  <r>
    <x v="6"/>
    <d v="2025-10-01T00:00:00"/>
    <x v="4"/>
    <n v="180337"/>
    <s v="Invoice - Big Valley Grace Community Church: Managed Wildcard Security Certificate"/>
    <s v="D-003"/>
    <s v="MSP"/>
    <m/>
    <x v="1"/>
    <s v="WildcardCert"/>
    <x v="32"/>
    <s v="Managed Wildcard Security Certificate"/>
    <s v="C00041"/>
    <m/>
    <n v="23762"/>
    <s v="ARJ"/>
    <m/>
    <n v="52.5"/>
    <n v="-52.5"/>
    <x v="1"/>
  </r>
  <r>
    <x v="5"/>
    <d v="2025-09-01T00:00:00"/>
    <x v="3"/>
    <n v="179784"/>
    <s v="Invoice - Big Valley Grace Community Church: Microsoft 365 Business Standard (Nonprofit Staff Pricing) "/>
    <s v="D-003"/>
    <s v="MSP"/>
    <m/>
    <x v="1"/>
    <s v="MST-321C98C74962"/>
    <x v="32"/>
    <s v="Microsoft 365 Business Standard (Nonprofit Staff Pricing) El"/>
    <s v="C00041"/>
    <m/>
    <n v="23517"/>
    <s v="ARJ"/>
    <m/>
    <n v="27"/>
    <n v="-27"/>
    <x v="1"/>
  </r>
  <r>
    <x v="5"/>
    <d v="2025-10-01T00:00:00"/>
    <x v="4"/>
    <n v="180337"/>
    <s v="Invoice - Big Valley Grace Community Church: Microsoft 365 Business Standard (Nonprofit Staff Pricing) "/>
    <s v="D-003"/>
    <s v="MSP"/>
    <m/>
    <x v="1"/>
    <s v="MST-321C98C74962"/>
    <x v="32"/>
    <s v="Microsoft 365 Business Standard (Nonprofit Staff Pricing) El"/>
    <s v="C00041"/>
    <m/>
    <n v="23762"/>
    <s v="ARJ"/>
    <m/>
    <n v="27"/>
    <n v="-27"/>
    <x v="1"/>
  </r>
  <r>
    <x v="6"/>
    <d v="2025-09-01T00:00:00"/>
    <x v="3"/>
    <n v="179743"/>
    <s v="Invoice - Borba Farms Partners: Endpoint Advanced Threat Protection - EDR 24x7 Monitoring - Per Endpoint"/>
    <s v="D-005"/>
    <s v="Security"/>
    <m/>
    <x v="2"/>
    <s v="DPM-Huntress"/>
    <x v="33"/>
    <s v="Huntress Advanced Threat Protection"/>
    <s v="C00045"/>
    <m/>
    <n v="23302"/>
    <s v="ARJ"/>
    <m/>
    <n v="119"/>
    <n v="-119"/>
    <x v="1"/>
  </r>
  <r>
    <x v="6"/>
    <d v="2025-10-01T00:00:00"/>
    <x v="4"/>
    <n v="180295"/>
    <s v="Invoice - Borba Farms Partners: Endpoint Advanced Threat Protection - EDR 24x7 Monitoring - Per Endpoint"/>
    <s v="D-005"/>
    <s v="Security"/>
    <m/>
    <x v="2"/>
    <s v="DPM-Huntress"/>
    <x v="33"/>
    <s v="Huntress Advanced Threat Protection"/>
    <s v="C00045"/>
    <m/>
    <n v="23719"/>
    <s v="ARJ"/>
    <m/>
    <n v="126"/>
    <n v="-126"/>
    <x v="1"/>
  </r>
  <r>
    <x v="5"/>
    <d v="2025-09-01T00:00:00"/>
    <x v="3"/>
    <n v="179743"/>
    <s v="Invoice - Borba Farms Partners: Exchange Online (Plan 1) - Annual Commitment, Monthly Billing - 1 User "/>
    <s v="D-003"/>
    <s v="MSP"/>
    <m/>
    <x v="2"/>
    <s v="C0LH16-0001-1Y1M"/>
    <x v="33"/>
    <s v="Exchange Online (Plan 1) Annual Paid Monthly"/>
    <s v="C00045"/>
    <m/>
    <n v="23302"/>
    <s v="ARJ"/>
    <m/>
    <n v="4"/>
    <n v="-4"/>
    <x v="1"/>
  </r>
  <r>
    <x v="5"/>
    <d v="2025-10-01T00:00:00"/>
    <x v="4"/>
    <n v="180295"/>
    <s v="Invoice - Borba Farms Partners: Exchange Online (Plan 1) - Annual Commitment, Monthly Billing - 1 User "/>
    <s v="D-003"/>
    <s v="MSP"/>
    <m/>
    <x v="2"/>
    <s v="C0LH16-0001-1Y1M"/>
    <x v="33"/>
    <s v="Exchange Online (Plan 1) Annual Paid Monthly"/>
    <s v="C00045"/>
    <m/>
    <n v="23719"/>
    <s v="ARJ"/>
    <m/>
    <n v="4"/>
    <n v="-4"/>
    <x v="1"/>
  </r>
  <r>
    <x v="5"/>
    <d v="2025-09-01T00:00:00"/>
    <x v="3"/>
    <n v="179743"/>
    <s v="Invoice - Borba Farms Partners: Exchange Online (Plan 2) - Annual Commitment, Monthly Billing - 1 User "/>
    <s v="D-003"/>
    <s v="MSP"/>
    <m/>
    <x v="2"/>
    <s v="C0LH1P-0001-1Y1M"/>
    <x v="33"/>
    <s v="Exchange Online (Plan 2) Annual Paid Monthly"/>
    <s v="C00045"/>
    <m/>
    <n v="23302"/>
    <s v="ARJ"/>
    <m/>
    <n v="32"/>
    <n v="-32"/>
    <x v="1"/>
  </r>
  <r>
    <x v="5"/>
    <d v="2025-10-01T00:00:00"/>
    <x v="4"/>
    <n v="180295"/>
    <s v="Invoice - Borba Farms Partners: Exchange Online (Plan 2) - Annual Commitment, Monthly Billing - 1 User "/>
    <s v="D-003"/>
    <s v="MSP"/>
    <m/>
    <x v="2"/>
    <s v="C0LH1P-0001-1Y1M"/>
    <x v="33"/>
    <s v="Exchange Online (Plan 2) Annual Paid Monthly"/>
    <s v="C00045"/>
    <m/>
    <n v="23719"/>
    <s v="ARJ"/>
    <m/>
    <n v="32"/>
    <n v="-32"/>
    <x v="1"/>
  </r>
  <r>
    <x v="9"/>
    <d v="2025-09-22T00:00:00"/>
    <x v="10"/>
    <n v="180231"/>
    <s v="Invoice - Borba Farms Partners: HP E32k G5 32&quot; Class 4K UHD LCD Monitor - 16:9 - Black Silver - 31.5&quot; Viewable - In-plane Switching (IPS) Technology - LED Backlight - 3840 x 2160 - 16.7 Million Colors - 350 Nit - 5 ms - 60 Hz Refresh Rate - Speakers - USB Type-C - HDMI - DisplayPort - V"/>
    <s v="D-009"/>
    <s v="Admin"/>
    <m/>
    <x v="2"/>
    <s v="6N4D6AA#ABA"/>
    <x v="33"/>
    <s v="HP E32k G5 32&quot; Class 4K UHD LCD Monitor - 16:9 - B"/>
    <s v="C00045"/>
    <m/>
    <n v="23663"/>
    <s v="ARJ"/>
    <m/>
    <n v="679.92"/>
    <n v="-679.92"/>
    <x v="1"/>
  </r>
  <r>
    <x v="9"/>
    <d v="2025-09-22T00:00:00"/>
    <x v="10"/>
    <n v="180231"/>
    <s v="Invoice - Borba Farms Partners: HP Elite 800 G9 Desktop Computer - Intel Core i7 14th Gen i7-14700 - vPro Technology - 32 GB - 512 GB SSD - Small Form Factor - Black - Smart Buy - Intel Q670 Chip - Windows 11 Pro - Intel UHD Graphics DDR5 SDRAM - English Keyboard - 260 W"/>
    <s v="D-009"/>
    <s v="Admin"/>
    <m/>
    <x v="2"/>
    <s v="A12GXUT#ABA"/>
    <x v="33"/>
    <s v="HP Elite 800 G9 Desktop Computer - Intel Core i7 1"/>
    <s v="C00045"/>
    <m/>
    <n v="23663"/>
    <s v="ARJ"/>
    <m/>
    <n v="1776.34"/>
    <n v="-1776.34"/>
    <x v="1"/>
  </r>
  <r>
    <x v="9"/>
    <d v="2025-09-22T00:00:00"/>
    <x v="10"/>
    <n v="180231"/>
    <s v="Invoice - Borba Farms Partners: Logitech C920e Webcam - 3 Megapixel - 30 fps - Black - USB Type A - TAA Compliant - 1920 x 1080 Video - Auto-focus - 1x Digital Zoom - Microphone - Notebook, Monitor - Windows"/>
    <s v="D-009"/>
    <s v="Admin"/>
    <m/>
    <x v="2"/>
    <s v="960-001401"/>
    <x v="33"/>
    <s v="Logitech C920e Webcam - 3 Megapixel - 30 fps - Bla"/>
    <s v="C00045"/>
    <m/>
    <n v="23663"/>
    <s v="ARJ"/>
    <m/>
    <n v="73.13"/>
    <n v="-73.13"/>
    <x v="1"/>
  </r>
  <r>
    <x v="8"/>
    <d v="2025-09-01T00:00:00"/>
    <x v="3"/>
    <n v="179743"/>
    <s v="Invoice - Borba Farms Partners: Managed Backup - Virtual Server"/>
    <s v="D-003"/>
    <s v="MSP"/>
    <m/>
    <x v="2"/>
    <s v="CB Prot Vir Mac"/>
    <x v="33"/>
    <s v="MTS Cyber Protect Virtual Machines"/>
    <s v="C00045"/>
    <m/>
    <n v="23302"/>
    <s v="ARJ"/>
    <m/>
    <n v="157.5"/>
    <n v="-157.5"/>
    <x v="1"/>
  </r>
  <r>
    <x v="8"/>
    <d v="2025-10-01T00:00:00"/>
    <x v="4"/>
    <n v="180295"/>
    <s v="Invoice - Borba Farms Partners: Managed Backup - Virtual Server"/>
    <s v="D-003"/>
    <s v="MSP"/>
    <m/>
    <x v="2"/>
    <s v="CB Prot Vir Mac"/>
    <x v="33"/>
    <s v="MTS Cyber Protect Virtual Machines"/>
    <s v="C00045"/>
    <m/>
    <n v="23719"/>
    <s v="ARJ"/>
    <m/>
    <n v="157.5"/>
    <n v="-157.5"/>
    <x v="1"/>
  </r>
  <r>
    <x v="3"/>
    <d v="2025-09-01T00:00:00"/>
    <x v="3"/>
    <n v="179743"/>
    <s v="Invoice - Borba Farms Partners: Managed Backup Cloud Storage - Per GB"/>
    <s v="D-003"/>
    <s v="MSP"/>
    <m/>
    <x v="2"/>
    <s v="MTS Cloud Storage"/>
    <x v="33"/>
    <s v="MTS Cloud Storage"/>
    <s v="C00045"/>
    <m/>
    <n v="23302"/>
    <s v="ARJ"/>
    <m/>
    <n v="154.22"/>
    <n v="-154.22"/>
    <x v="1"/>
  </r>
  <r>
    <x v="3"/>
    <d v="2025-10-01T00:00:00"/>
    <x v="4"/>
    <n v="180295"/>
    <s v="Invoice - Borba Farms Partners: Managed Backup Cloud Storage - Per GB"/>
    <s v="D-003"/>
    <s v="MSP"/>
    <m/>
    <x v="2"/>
    <s v="MTS Cloud Storage"/>
    <x v="33"/>
    <s v="MTS Cloud Storage"/>
    <s v="C00045"/>
    <m/>
    <n v="23719"/>
    <s v="ARJ"/>
    <m/>
    <n v="155.71"/>
    <n v="-155.71"/>
    <x v="1"/>
  </r>
  <r>
    <x v="3"/>
    <d v="2025-09-01T00:00:00"/>
    <x v="3"/>
    <n v="179743"/>
    <s v="Invoice - Borba Farms Partners: Managed Office 365 Backup - 1 User - 1 month"/>
    <s v="D-003"/>
    <s v="MSP"/>
    <m/>
    <x v="2"/>
    <s v="DPMB-AFI-O365"/>
    <x v="33"/>
    <s v="Office 365 Backup"/>
    <s v="C00045"/>
    <m/>
    <n v="23302"/>
    <s v="ARJ"/>
    <m/>
    <n v="75"/>
    <n v="-75"/>
    <x v="1"/>
  </r>
  <r>
    <x v="3"/>
    <d v="2025-10-01T00:00:00"/>
    <x v="4"/>
    <n v="180295"/>
    <s v="Invoice - Borba Farms Partners: Managed Office 365 Backup - 1 User - 1 month"/>
    <s v="D-003"/>
    <s v="MSP"/>
    <m/>
    <x v="2"/>
    <s v="DPMB-AFI-O365"/>
    <x v="33"/>
    <s v="Office 365 Backup"/>
    <s v="C00045"/>
    <m/>
    <n v="23719"/>
    <s v="ARJ"/>
    <m/>
    <n v="75"/>
    <n v="-75"/>
    <x v="1"/>
  </r>
  <r>
    <x v="0"/>
    <d v="2025-09-01T00:00:00"/>
    <x v="3"/>
    <n v="179743"/>
    <s v="Invoice - Borba Farms Partners: Managed Service"/>
    <s v="D-003"/>
    <s v="MSP"/>
    <m/>
    <x v="2"/>
    <s v="Managed Service"/>
    <x v="33"/>
    <s v="Managed Service"/>
    <s v="C00045"/>
    <m/>
    <n v="23302"/>
    <s v="ARJ"/>
    <m/>
    <n v="1451.47"/>
    <n v="-1451.47"/>
    <x v="1"/>
  </r>
  <r>
    <x v="0"/>
    <d v="2025-10-01T00:00:00"/>
    <x v="4"/>
    <n v="180295"/>
    <s v="Invoice - Borba Farms Partners: Managed Service"/>
    <s v="D-003"/>
    <s v="MSP"/>
    <m/>
    <x v="2"/>
    <s v="Managed Service"/>
    <x v="33"/>
    <s v="Managed Service"/>
    <s v="C00045"/>
    <m/>
    <n v="23719"/>
    <s v="ARJ"/>
    <m/>
    <n v="1451.47"/>
    <n v="-1451.47"/>
    <x v="1"/>
  </r>
  <r>
    <x v="6"/>
    <d v="2025-09-01T00:00:00"/>
    <x v="3"/>
    <n v="179743"/>
    <s v="Invoice - Borba Farms Partners: Managed Single Domain Security Certificate"/>
    <s v="D-003"/>
    <s v="MSP"/>
    <m/>
    <x v="2"/>
    <s v="SSLCert"/>
    <x v="33"/>
    <s v="Managed Single Domain Security Certificate"/>
    <s v="C00045"/>
    <m/>
    <n v="23302"/>
    <s v="ARJ"/>
    <m/>
    <n v="10.5"/>
    <n v="-10.5"/>
    <x v="1"/>
  </r>
  <r>
    <x v="6"/>
    <d v="2025-10-01T00:00:00"/>
    <x v="4"/>
    <n v="180295"/>
    <s v="Invoice - Borba Farms Partners: Managed Single Domain Security Certificate"/>
    <s v="D-003"/>
    <s v="MSP"/>
    <m/>
    <x v="2"/>
    <s v="SSLCert"/>
    <x v="33"/>
    <s v="Managed Single Domain Security Certificate"/>
    <s v="C00045"/>
    <m/>
    <n v="23719"/>
    <s v="ARJ"/>
    <m/>
    <n v="10.5"/>
    <n v="-10.5"/>
    <x v="1"/>
  </r>
  <r>
    <x v="5"/>
    <d v="2025-09-01T00:00:00"/>
    <x v="3"/>
    <n v="179743"/>
    <s v="Invoice - Borba Farms Partners: Microsoft 365 Business Premium - Annual Commitment, Monthly Billing - 1 User "/>
    <s v="D-003"/>
    <s v="MSP"/>
    <m/>
    <x v="2"/>
    <s v="C0LCHC-0002-1Y1M"/>
    <x v="33"/>
    <s v="Microsoft 365 Business Premium Annual Paid Monthly"/>
    <s v="C00045"/>
    <m/>
    <n v="23302"/>
    <s v="ARJ"/>
    <m/>
    <n v="352"/>
    <n v="-352"/>
    <x v="1"/>
  </r>
  <r>
    <x v="5"/>
    <d v="2025-10-01T00:00:00"/>
    <x v="4"/>
    <n v="180295"/>
    <s v="Invoice - Borba Farms Partners: Microsoft 365 Business Premium - Annual Commitment, Monthly Billing - 1 User "/>
    <s v="D-003"/>
    <s v="MSP"/>
    <m/>
    <x v="2"/>
    <s v="C0LCHC-0002-1Y1M"/>
    <x v="33"/>
    <s v="Microsoft 365 Business Premium Annual Paid Monthly"/>
    <s v="C00045"/>
    <m/>
    <n v="23719"/>
    <s v="ARJ"/>
    <m/>
    <n v="352"/>
    <n v="-352"/>
    <x v="1"/>
  </r>
  <r>
    <x v="13"/>
    <d v="2025-09-22T00:00:00"/>
    <x v="10"/>
    <n v="180231"/>
    <s v="Invoice - Borba Farms Partners: Shipping"/>
    <s v="D-009"/>
    <s v="Admin"/>
    <m/>
    <x v="2"/>
    <s v="QWShipping"/>
    <x v="33"/>
    <s v="Shipping"/>
    <s v="C00045"/>
    <m/>
    <n v="23663"/>
    <s v="ARJ"/>
    <m/>
    <n v="50.4"/>
    <n v="-50.4"/>
    <x v="1"/>
  </r>
  <r>
    <x v="7"/>
    <d v="2025-10-29T00:00:00"/>
    <x v="12"/>
    <s v="181140OH"/>
    <s v="Invoice - Caldwell Exempted Village"/>
    <s v="D-028"/>
    <s v="Installation Team"/>
    <m/>
    <x v="3"/>
    <m/>
    <x v="34"/>
    <m/>
    <s v="C-10063"/>
    <m/>
    <n v="24196"/>
    <s v="ARJ"/>
    <m/>
    <n v="1800"/>
    <n v="-1800"/>
    <x v="1"/>
  </r>
  <r>
    <x v="9"/>
    <d v="2025-10-01T00:00:00"/>
    <x v="4"/>
    <s v="180572OH"/>
    <s v="Invoice - Caldwell Exempted Village: 3CX 16PRO Annual License"/>
    <s v="D-009"/>
    <s v="Admin"/>
    <m/>
    <x v="3"/>
    <s v="VOIP_3CXLIC3"/>
    <x v="34"/>
    <s v="3CX 16PRO Annual License"/>
    <s v="C-10063"/>
    <m/>
    <n v="23946"/>
    <s v="ARJ"/>
    <m/>
    <n v="720"/>
    <n v="-720"/>
    <x v="1"/>
  </r>
  <r>
    <x v="9"/>
    <d v="2025-09-08T00:00:00"/>
    <x v="13"/>
    <s v="180159OH"/>
    <s v="Invoice - Caldwell Exempted Village: Bump Armor Ninja Shell for Lenovo 300e, 300w, 500e and 500w"/>
    <s v="D-001"/>
    <s v="Sales"/>
    <m/>
    <x v="3"/>
    <s v="LV-NS300E-G3-CS-FR"/>
    <x v="34"/>
    <s v="Ninja Shell for Lenovo 300e, 300w, 500e and 500w"/>
    <s v="C-10063"/>
    <m/>
    <n v="23582"/>
    <s v="ARJ"/>
    <m/>
    <n v="1620"/>
    <n v="-1620"/>
    <x v="1"/>
  </r>
  <r>
    <x v="9"/>
    <d v="2025-09-08T00:00:00"/>
    <x v="13"/>
    <s v="180159OH"/>
    <s v="Invoice - Caldwell Exempted Village: Chrome OS Mgmt Console Lic, EDU"/>
    <s v="D-001"/>
    <s v="Sales"/>
    <m/>
    <x v="3"/>
    <s v="CROSSWDISEDUNEW"/>
    <x v="34"/>
    <s v="Chrome OS Mgmt Console Lic, EDU"/>
    <s v="C-10063"/>
    <m/>
    <n v="23582"/>
    <s v="ARJ"/>
    <m/>
    <n v="2040"/>
    <n v="-2040"/>
    <x v="1"/>
  </r>
  <r>
    <x v="0"/>
    <d v="2025-09-01T00:00:00"/>
    <x v="3"/>
    <s v="179935OH"/>
    <s v="Invoice - Caldwell Exempted Village: E-Rate MIBS Support for E-Rate Eligible Equipment"/>
    <s v="D-003"/>
    <s v="MSP"/>
    <m/>
    <x v="3"/>
    <s v="T-Managed"/>
    <x v="34"/>
    <s v="E-Rate MIBS Support"/>
    <s v="C-10063"/>
    <m/>
    <n v="23335"/>
    <s v="ARJ"/>
    <m/>
    <n v="288.60000000000002"/>
    <n v="-288.60000000000002"/>
    <x v="1"/>
  </r>
  <r>
    <x v="0"/>
    <d v="2025-10-01T00:00:00"/>
    <x v="4"/>
    <s v="180450OH"/>
    <s v="Invoice - Caldwell Exempted Village: E-Rate MIBS Support for E-Rate Eligible Equipment"/>
    <s v="D-003"/>
    <s v="MSP"/>
    <m/>
    <x v="3"/>
    <s v="T-Managed"/>
    <x v="34"/>
    <s v="E-Rate MIBS Support"/>
    <s v="C-10063"/>
    <m/>
    <n v="23869"/>
    <s v="ARJ"/>
    <m/>
    <n v="288.60000000000002"/>
    <n v="-288.60000000000002"/>
    <x v="1"/>
  </r>
  <r>
    <x v="9"/>
    <d v="2025-10-29T00:00:00"/>
    <x v="12"/>
    <s v="181140OH"/>
    <s v="Invoice - Caldwell Exempted Village: Extreme Networks 10303 Compatible SFP+ 10GBASE-LRM 1310nm 220m DOM Duplex LC/UPC MMF/SMF Optical Transceiver Module"/>
    <s v="D-001"/>
    <s v="Sales"/>
    <m/>
    <x v="3"/>
    <n v="22143"/>
    <x v="34"/>
    <s v="Extreme Networks 10303 Compatible SFP+ 10GBASE-LRM"/>
    <s v="C-10063"/>
    <m/>
    <n v="24196"/>
    <s v="ARJ"/>
    <m/>
    <n v="34"/>
    <n v="-34"/>
    <x v="1"/>
  </r>
  <r>
    <x v="9"/>
    <d v="2025-10-29T00:00:00"/>
    <x v="12"/>
    <s v="181140OH"/>
    <s v="Invoice - Caldwell Exempted Village: Extreme Networks ExtremeSwitching 5320 Ethernet Switch - 48 Ports - Gigabit Ethernet, 10 Gigabit Ethernet - 10/100/1000Base-T, 10GBase-X - 2 Layer Supported - Modular - Power Supply - Optical Fiber, Twisted Pair - PoE Ports"/>
    <s v="D-001"/>
    <s v="Sales"/>
    <m/>
    <x v="3"/>
    <s v="5320-48P-8XE"/>
    <x v="34"/>
    <s v="Extreme Networks ExtremeSwitching 5320 Ethernet Sw"/>
    <s v="C-10063"/>
    <m/>
    <n v="24196"/>
    <s v="ARJ"/>
    <m/>
    <n v="3250"/>
    <n v="-3250"/>
    <x v="1"/>
  </r>
  <r>
    <x v="9"/>
    <d v="2025-10-29T00:00:00"/>
    <x v="12"/>
    <s v="181140OH"/>
    <s v="Invoice - Caldwell Exempted Village: Extreme Networks ExtremeWireless AP410C Dual Band 802.11ax 7.20 Gbit/s Wireless Access Point - Indoor - 2.40 GHz, 5 GHz - Internal - MIMO Technology - 2 x Network (RJ-45) - Gigabit Ethernet, 2.5 Gigabit Ethernet - Bluetooth 5 - 18.74 W - Wall Mountable, C"/>
    <s v="D-001"/>
    <s v="Sales"/>
    <m/>
    <x v="3"/>
    <s v="AP410C-FCC"/>
    <x v="34"/>
    <s v="Extreme Networks ExtremeWireless AP410C Dual Band "/>
    <s v="C-10063"/>
    <m/>
    <n v="24196"/>
    <s v="ARJ"/>
    <m/>
    <n v="4837"/>
    <n v="-4837"/>
    <x v="1"/>
  </r>
  <r>
    <x v="9"/>
    <d v="2025-09-08T00:00:00"/>
    <x v="13"/>
    <s v="180159OH"/>
    <s v="Invoice - Caldwell Exempted Village: Lenovo 300e Yoga Chromebook Gen 4 11.6&quot; Touchscreen Convertible 2 in 1 Chromebook - HD - Octa-core (ARM Cortex A76 + Cortex A55) - 4 GB - 32 GB Flash Memory - English Keyboard - Graphite Gray - MediaTek Kompanio 520 Chip - 1366 x 768 - ChromeOS"/>
    <s v="D-001"/>
    <s v="Sales"/>
    <m/>
    <x v="3"/>
    <s v="82W20003US"/>
    <x v="34"/>
    <s v="Lenovo 300e Yoga Chromebook Gen 4 11.6&quot; Touchscre"/>
    <s v="C-10063"/>
    <m/>
    <n v="23582"/>
    <s v="ARJ"/>
    <m/>
    <n v="17400"/>
    <n v="-17400"/>
    <x v="1"/>
  </r>
  <r>
    <x v="14"/>
    <d v="2025-10-29T00:00:00"/>
    <x v="12"/>
    <s v="181140OH"/>
    <s v="Invoice - Caldwell Exempted Village: Low Voltage Labor"/>
    <s v="D-001"/>
    <s v="Sales"/>
    <m/>
    <x v="3"/>
    <s v="Structured Cab S"/>
    <x v="34"/>
    <s v="Low Voltage Services"/>
    <s v="C-10063"/>
    <m/>
    <n v="24196"/>
    <s v="ARJ"/>
    <m/>
    <n v="815"/>
    <n v="-815"/>
    <x v="1"/>
  </r>
  <r>
    <x v="0"/>
    <d v="2025-09-01T00:00:00"/>
    <x v="3"/>
    <s v="179986OH"/>
    <s v="Invoice - Caldwell Exempted Village: Managed Security System"/>
    <s v="D-002"/>
    <s v="Administration"/>
    <m/>
    <x v="3"/>
    <s v="MSC_MSS"/>
    <x v="34"/>
    <s v="Managed Security System"/>
    <s v="C-10063"/>
    <m/>
    <n v="23336"/>
    <s v="ARJ"/>
    <m/>
    <n v="1058"/>
    <n v="-1058"/>
    <x v="1"/>
  </r>
  <r>
    <x v="0"/>
    <d v="2025-10-01T00:00:00"/>
    <x v="4"/>
    <s v="180451OH"/>
    <s v="Invoice - Caldwell Exempted Village: Managed Security System"/>
    <s v="D-002"/>
    <s v="Administration"/>
    <m/>
    <x v="3"/>
    <s v="MSC_MSS"/>
    <x v="34"/>
    <s v="Managed Security System"/>
    <s v="C-10063"/>
    <m/>
    <n v="23870"/>
    <s v="ARJ"/>
    <m/>
    <n v="1058"/>
    <n v="-1058"/>
    <x v="1"/>
  </r>
  <r>
    <x v="1"/>
    <d v="2025-09-01T00:00:00"/>
    <x v="3"/>
    <s v="179990OH"/>
    <s v="Invoice - Caldwell Exempted Village: Managed VOIP"/>
    <s v="D-001"/>
    <s v="Sales"/>
    <m/>
    <x v="3"/>
    <s v="MSC_MS"/>
    <x v="34"/>
    <s v="Managed VOIP"/>
    <s v="C-10063"/>
    <m/>
    <n v="23337"/>
    <s v="ARJ"/>
    <m/>
    <n v="530"/>
    <n v="-530"/>
    <x v="1"/>
  </r>
  <r>
    <x v="1"/>
    <d v="2025-10-01T00:00:00"/>
    <x v="4"/>
    <s v="180452OH"/>
    <s v="Invoice - Caldwell Exempted Village: Managed VOIP"/>
    <s v="D-001"/>
    <s v="Sales"/>
    <m/>
    <x v="3"/>
    <s v="MSC_MS"/>
    <x v="34"/>
    <s v="Managed VOIP"/>
    <s v="C-10063"/>
    <m/>
    <n v="23871"/>
    <s v="ARJ"/>
    <m/>
    <n v="530"/>
    <n v="-530"/>
    <x v="1"/>
  </r>
  <r>
    <x v="9"/>
    <d v="2025-10-29T00:00:00"/>
    <x v="12"/>
    <s v="181140OH"/>
    <s v="Invoice - Caldwell Exempted Village: StarTech Wall Mount Network Cabinet Enclosure (12 RU, 19&quot;)"/>
    <s v="D-001"/>
    <s v="Sales"/>
    <m/>
    <x v="3"/>
    <s v="RK12WALHM"/>
    <x v="34"/>
    <s v="StarTech Wall Mount Network Cabinet Enclosure (12 RU, 19&quot;)"/>
    <s v="C-10063"/>
    <m/>
    <n v="24196"/>
    <s v="ARJ"/>
    <m/>
    <n v="450"/>
    <n v="-450"/>
    <x v="1"/>
  </r>
  <r>
    <x v="9"/>
    <d v="2025-10-29T00:00:00"/>
    <x v="12"/>
    <s v="181140OH"/>
    <s v="Invoice - Caldwell Exempted Village: Vertiv Liebert Power-UPS Lithium 400VA/240W 120V Standby Lithium-Ion UPS - Single Phase UPS, Energy Star certified, compact and lightweight design, 5-year warranty"/>
    <s v="D-001"/>
    <s v="Sales"/>
    <m/>
    <x v="3"/>
    <s v="PUL-400LVT"/>
    <x v="34"/>
    <s v="Vertiv Liebert Power-UPS Lithium 400VA/240W 120V S"/>
    <s v="C-10063"/>
    <m/>
    <n v="24196"/>
    <s v="ARJ"/>
    <m/>
    <n v="142"/>
    <n v="-142"/>
    <x v="1"/>
  </r>
  <r>
    <x v="9"/>
    <d v="2025-10-29T00:00:00"/>
    <x v="12"/>
    <s v="181140OH"/>
    <s v="Invoice - Caldwell Exempted Village: XCIQ-PT053-C-EW-5YK12"/>
    <s v="D-028"/>
    <s v="Installation Team"/>
    <m/>
    <x v="3"/>
    <s v="USK12-STD-A-S-C-EW"/>
    <x v="34"/>
    <s v="XCIQ-PT053-C-EW-5YK12"/>
    <s v="C-10063"/>
    <m/>
    <n v="24196"/>
    <s v="ARJ"/>
    <m/>
    <n v="1400"/>
    <n v="-1400"/>
    <x v="1"/>
  </r>
  <r>
    <x v="3"/>
    <d v="2025-09-01T00:00:00"/>
    <x v="3"/>
    <n v="179785"/>
    <s v="Invoice - Caloy Company LLC: Datapath Managed Backup - Offsite Storage - 1 TB - 1 Month"/>
    <s v="D-003"/>
    <s v="MSP"/>
    <m/>
    <x v="1"/>
    <s v="DPMB-STOR-1TB"/>
    <x v="35"/>
    <s v="Datapath Managed Backup - Offsite Storage - per TB"/>
    <s v="C00058"/>
    <m/>
    <n v="23492"/>
    <s v="ARJ"/>
    <m/>
    <n v="75"/>
    <n v="-75"/>
    <x v="1"/>
  </r>
  <r>
    <x v="3"/>
    <d v="2025-10-01T00:00:00"/>
    <x v="4"/>
    <n v="180338"/>
    <s v="Invoice - Caloy Company LLC: Datapath Managed Backup - Offsite Storage - 1 TB - 1 Month"/>
    <s v="D-003"/>
    <s v="MSP"/>
    <m/>
    <x v="1"/>
    <s v="DPMB-STOR-1TB"/>
    <x v="35"/>
    <s v="Datapath Managed Backup - Offsite Storage - per TB"/>
    <s v="C00058"/>
    <m/>
    <n v="23763"/>
    <s v="ARJ"/>
    <m/>
    <n v="75"/>
    <n v="-75"/>
    <x v="1"/>
  </r>
  <r>
    <x v="6"/>
    <d v="2025-09-01T00:00:00"/>
    <x v="3"/>
    <n v="179785"/>
    <s v="Invoice - Caloy Company LLC: Endpoint Advanced Threat Protection - EDR 24x7 Monitoring - Per Endpoint"/>
    <s v="D-005"/>
    <s v="Security"/>
    <m/>
    <x v="1"/>
    <s v="DPM-Huntress"/>
    <x v="35"/>
    <s v="Huntress Advanced Threat Protection"/>
    <s v="C00058"/>
    <m/>
    <n v="23492"/>
    <s v="ARJ"/>
    <m/>
    <n v="105"/>
    <n v="-105"/>
    <x v="1"/>
  </r>
  <r>
    <x v="6"/>
    <d v="2025-10-01T00:00:00"/>
    <x v="4"/>
    <n v="180338"/>
    <s v="Invoice - Caloy Company LLC: Endpoint Advanced Threat Protection - EDR 24x7 Monitoring - Per Endpoint"/>
    <s v="D-005"/>
    <s v="Security"/>
    <m/>
    <x v="1"/>
    <s v="DPM-Huntress"/>
    <x v="35"/>
    <s v="Huntress Advanced Threat Protection"/>
    <s v="C00058"/>
    <m/>
    <n v="23763"/>
    <s v="ARJ"/>
    <m/>
    <n v="105"/>
    <n v="-105"/>
    <x v="1"/>
  </r>
  <r>
    <x v="2"/>
    <d v="2025-09-01T00:00:00"/>
    <x v="3"/>
    <n v="179785"/>
    <s v="Invoice - Caloy Company LLC: Enterprise Class Wireless Access Point - Medium Density - Outdoor 802.11ax 2x2:2 1200 Mbps (5GHz) 574 Mbps (2.4GHz)"/>
    <s v="D-003"/>
    <s v="MSP"/>
    <m/>
    <x v="1"/>
    <s v="Managed WAP - Med"/>
    <x v="35"/>
    <s v="Enterprise Class Wireless Access Point - Medium De"/>
    <s v="C00058"/>
    <m/>
    <n v="23492"/>
    <s v="ARJ"/>
    <m/>
    <n v="960"/>
    <n v="-960"/>
    <x v="1"/>
  </r>
  <r>
    <x v="2"/>
    <d v="2025-10-01T00:00:00"/>
    <x v="4"/>
    <n v="180338"/>
    <s v="Invoice - Caloy Company LLC: Enterprise Class Wireless Access Point - Medium Density - Outdoor 802.11ax 2x2:2 1200 Mbps (5GHz) 574 Mbps (2.4GHz)"/>
    <s v="D-003"/>
    <s v="MSP"/>
    <m/>
    <x v="1"/>
    <s v="Managed WAP - Med"/>
    <x v="35"/>
    <s v="Enterprise Class Wireless Access Point - Medium De"/>
    <s v="C00058"/>
    <m/>
    <n v="23763"/>
    <s v="ARJ"/>
    <m/>
    <n v="960"/>
    <n v="-960"/>
    <x v="1"/>
  </r>
  <r>
    <x v="2"/>
    <d v="2025-09-01T00:00:00"/>
    <x v="3"/>
    <n v="179785"/>
    <s v="Invoice - Caloy Company LLC: Enterprise Class Wireless Access Point - Medium Density 802.11ax (Wi-Fi 6), (4x4:4 in 5GHz, 2x2:2 in 2.4GHz)"/>
    <s v="D-003"/>
    <s v="MSP"/>
    <m/>
    <x v="1"/>
    <s v="Managed WAP - Medium"/>
    <x v="35"/>
    <s v="Enterprise Class Wireless Access Point - Medium De"/>
    <s v="C00058"/>
    <m/>
    <n v="23492"/>
    <s v="ARJ"/>
    <m/>
    <n v="375"/>
    <n v="-375"/>
    <x v="1"/>
  </r>
  <r>
    <x v="2"/>
    <d v="2025-10-01T00:00:00"/>
    <x v="4"/>
    <n v="180338"/>
    <s v="Invoice - Caloy Company LLC: Enterprise Class Wireless Access Point - Medium Density 802.11ax (Wi-Fi 6), (4x4:4 in 5GHz, 2x2:2 in 2.4GHz)"/>
    <s v="D-003"/>
    <s v="MSP"/>
    <m/>
    <x v="1"/>
    <s v="Managed WAP - Medium"/>
    <x v="35"/>
    <s v="Enterprise Class Wireless Access Point - Medium De"/>
    <s v="C00058"/>
    <m/>
    <n v="23763"/>
    <s v="ARJ"/>
    <m/>
    <n v="375"/>
    <n v="-375"/>
    <x v="1"/>
  </r>
  <r>
    <x v="2"/>
    <d v="2025-09-01T00:00:00"/>
    <x v="3"/>
    <n v="179785"/>
    <s v="Invoice - Caloy Company LLC: Managed Cloud Network Device License - 1 Device"/>
    <s v="D-003"/>
    <s v="MSP"/>
    <m/>
    <x v="1"/>
    <s v="CloudNetworkLicense"/>
    <x v="35"/>
    <s v="Managed Cloud Network Device License - 1 Device"/>
    <s v="C00058"/>
    <m/>
    <n v="23492"/>
    <s v="ARJ"/>
    <m/>
    <n v="150"/>
    <n v="-150"/>
    <x v="1"/>
  </r>
  <r>
    <x v="2"/>
    <d v="2025-10-01T00:00:00"/>
    <x v="4"/>
    <n v="180338"/>
    <s v="Invoice - Caloy Company LLC: Managed Cloud Network Device License - 1 Device"/>
    <s v="D-003"/>
    <s v="MSP"/>
    <m/>
    <x v="1"/>
    <s v="CloudNetworkLicense"/>
    <x v="35"/>
    <s v="Managed Cloud Network Device License - 1 Device"/>
    <s v="C00058"/>
    <m/>
    <n v="23763"/>
    <s v="ARJ"/>
    <m/>
    <n v="150"/>
    <n v="-150"/>
    <x v="1"/>
  </r>
  <r>
    <x v="3"/>
    <d v="2025-09-01T00:00:00"/>
    <x v="3"/>
    <n v="179785"/>
    <s v="Invoice - Caloy Company LLC: Managed Office 365 Backup - 1 User - 1 month"/>
    <s v="D-003"/>
    <s v="MSP"/>
    <m/>
    <x v="1"/>
    <s v="DPMB-AFI-O365"/>
    <x v="35"/>
    <s v="Office 365 Backup"/>
    <s v="C00058"/>
    <m/>
    <n v="23492"/>
    <s v="ARJ"/>
    <m/>
    <n v="34"/>
    <n v="-34"/>
    <x v="1"/>
  </r>
  <r>
    <x v="3"/>
    <d v="2025-10-01T00:00:00"/>
    <x v="4"/>
    <n v="180338"/>
    <s v="Invoice - Caloy Company LLC: Managed Office 365 Backup - 1 User - 1 month"/>
    <s v="D-003"/>
    <s v="MSP"/>
    <m/>
    <x v="1"/>
    <s v="DPMB-AFI-O365"/>
    <x v="35"/>
    <s v="Office 365 Backup"/>
    <s v="C00058"/>
    <m/>
    <n v="23763"/>
    <s v="ARJ"/>
    <m/>
    <n v="34"/>
    <n v="-34"/>
    <x v="1"/>
  </r>
  <r>
    <x v="0"/>
    <d v="2025-09-01T00:00:00"/>
    <x v="3"/>
    <n v="179785"/>
    <s v="Invoice - Caloy Company LLC: Managed Service"/>
    <s v="D-003"/>
    <s v="MSP"/>
    <m/>
    <x v="1"/>
    <s v="Managed Service"/>
    <x v="35"/>
    <s v="Managed Service"/>
    <s v="C00058"/>
    <m/>
    <n v="23492"/>
    <s v="ARJ"/>
    <m/>
    <n v="2737.21"/>
    <n v="-2737.21"/>
    <x v="1"/>
  </r>
  <r>
    <x v="0"/>
    <d v="2025-10-01T00:00:00"/>
    <x v="4"/>
    <n v="180338"/>
    <s v="Invoice - Caloy Company LLC: Managed Service"/>
    <s v="D-003"/>
    <s v="MSP"/>
    <m/>
    <x v="1"/>
    <s v="Managed Service"/>
    <x v="35"/>
    <s v="Managed Service"/>
    <s v="C00058"/>
    <m/>
    <n v="23763"/>
    <s v="ARJ"/>
    <m/>
    <n v="2737.21"/>
    <n v="-2737.21"/>
    <x v="1"/>
  </r>
  <r>
    <x v="0"/>
    <d v="2025-09-01T00:00:00"/>
    <x v="3"/>
    <n v="179785"/>
    <s v="Invoice - Caloy Company LLC: Managed Services-Server"/>
    <s v="D-003"/>
    <s v="MSP"/>
    <m/>
    <x v="1"/>
    <s v="T-Managed Services-Server"/>
    <x v="35"/>
    <s v="Managed Services-Server"/>
    <s v="C00058"/>
    <m/>
    <n v="23492"/>
    <s v="ARJ"/>
    <m/>
    <n v="300"/>
    <n v="-300"/>
    <x v="1"/>
  </r>
  <r>
    <x v="0"/>
    <d v="2025-10-01T00:00:00"/>
    <x v="4"/>
    <n v="180338"/>
    <s v="Invoice - Caloy Company LLC: Managed Services-Server"/>
    <s v="D-003"/>
    <s v="MSP"/>
    <m/>
    <x v="1"/>
    <s v="T-Managed Services-Server"/>
    <x v="35"/>
    <s v="Managed Services-Server"/>
    <s v="C00058"/>
    <m/>
    <n v="23763"/>
    <s v="ARJ"/>
    <m/>
    <n v="300"/>
    <n v="-300"/>
    <x v="1"/>
  </r>
  <r>
    <x v="6"/>
    <d v="2025-09-01T00:00:00"/>
    <x v="3"/>
    <n v="179785"/>
    <s v="Invoice - Caloy Company LLC: Managed Single Domain Security Certificate"/>
    <s v="D-003"/>
    <s v="MSP"/>
    <m/>
    <x v="1"/>
    <s v="SSLCert"/>
    <x v="35"/>
    <s v="Managed Single Domain Security Certificate"/>
    <s v="C00058"/>
    <m/>
    <n v="23492"/>
    <s v="ARJ"/>
    <m/>
    <n v="10.5"/>
    <n v="-10.5"/>
    <x v="1"/>
  </r>
  <r>
    <x v="6"/>
    <d v="2025-10-01T00:00:00"/>
    <x v="4"/>
    <n v="180338"/>
    <s v="Invoice - Caloy Company LLC: Managed Single Domain Security Certificate"/>
    <s v="D-003"/>
    <s v="MSP"/>
    <m/>
    <x v="1"/>
    <s v="SSLCert"/>
    <x v="35"/>
    <s v="Managed Single Domain Security Certificate"/>
    <s v="C00058"/>
    <m/>
    <n v="23763"/>
    <s v="ARJ"/>
    <m/>
    <n v="10.5"/>
    <n v="-10.5"/>
    <x v="1"/>
  </r>
  <r>
    <x v="5"/>
    <d v="2025-09-01T00:00:00"/>
    <x v="3"/>
    <n v="179785"/>
    <s v="Invoice - Caloy Company LLC: Microsoft 365 Business Premium - Annual Commitment, Monthly Billing - 1 User "/>
    <s v="D-003"/>
    <s v="MSP"/>
    <m/>
    <x v="1"/>
    <s v="C0LCHC-0002-1Y1M"/>
    <x v="35"/>
    <s v="Microsoft 365 Business Premium Annual Paid Monthly"/>
    <s v="C00058"/>
    <m/>
    <n v="23492"/>
    <s v="ARJ"/>
    <m/>
    <n v="352"/>
    <n v="-352"/>
    <x v="1"/>
  </r>
  <r>
    <x v="5"/>
    <d v="2025-10-01T00:00:00"/>
    <x v="4"/>
    <n v="180338"/>
    <s v="Invoice - Caloy Company LLC: Microsoft 365 Business Premium - Annual Commitment, Monthly Billing - 1 User "/>
    <s v="D-003"/>
    <s v="MSP"/>
    <m/>
    <x v="1"/>
    <s v="C0LCHC-0002-1Y1M"/>
    <x v="35"/>
    <s v="Microsoft 365 Business Premium Annual Paid Monthly"/>
    <s v="C00058"/>
    <m/>
    <n v="23763"/>
    <s v="ARJ"/>
    <m/>
    <n v="352"/>
    <n v="-352"/>
    <x v="1"/>
  </r>
  <r>
    <x v="2"/>
    <d v="2025-09-01T00:00:00"/>
    <x v="3"/>
    <n v="179785"/>
    <s v="Invoice - Caloy Company LLC: Palo Alto Networks Firewall Service 440"/>
    <s v="D-005"/>
    <s v="Security"/>
    <m/>
    <x v="1"/>
    <s v="PAN-440-HAAS"/>
    <x v="35"/>
    <s v="Palo Alto Networks Firewall Service 440"/>
    <s v="C00058"/>
    <m/>
    <n v="23492"/>
    <s v="ARJ"/>
    <m/>
    <n v="250"/>
    <n v="-250"/>
    <x v="1"/>
  </r>
  <r>
    <x v="2"/>
    <d v="2025-10-01T00:00:00"/>
    <x v="4"/>
    <n v="180338"/>
    <s v="Invoice - Caloy Company LLC: Palo Alto Networks Firewall Service 440"/>
    <s v="D-005"/>
    <s v="Security"/>
    <m/>
    <x v="1"/>
    <s v="PAN-440-HAAS"/>
    <x v="35"/>
    <s v="Palo Alto Networks Firewall Service 440"/>
    <s v="C00058"/>
    <m/>
    <n v="23763"/>
    <s v="ARJ"/>
    <m/>
    <n v="250"/>
    <n v="-250"/>
    <x v="1"/>
  </r>
  <r>
    <x v="4"/>
    <d v="2025-09-01T00:00:00"/>
    <x v="3"/>
    <n v="179785"/>
    <s v="Invoice - Caloy Company LLC: Private Cloud Server Instance - 28GB"/>
    <s v="D-027"/>
    <s v="Cloud"/>
    <m/>
    <x v="1"/>
    <s v="Cloud-Server-28GB"/>
    <x v="35"/>
    <s v="Private Cloud Server Instance - 28GB"/>
    <s v="C00058"/>
    <m/>
    <n v="23492"/>
    <s v="ARJ"/>
    <m/>
    <n v="501.79"/>
    <n v="-501.79"/>
    <x v="1"/>
  </r>
  <r>
    <x v="4"/>
    <d v="2025-10-01T00:00:00"/>
    <x v="4"/>
    <n v="180338"/>
    <s v="Invoice - Caloy Company LLC: Private Cloud Server Instance - 28GB"/>
    <s v="D-027"/>
    <s v="Cloud"/>
    <m/>
    <x v="1"/>
    <s v="Cloud-Server-28GB"/>
    <x v="35"/>
    <s v="Private Cloud Server Instance - 28GB"/>
    <s v="C00058"/>
    <m/>
    <n v="23763"/>
    <s v="ARJ"/>
    <m/>
    <n v="501.79"/>
    <n v="-501.79"/>
    <x v="1"/>
  </r>
  <r>
    <x v="6"/>
    <d v="2025-09-15T00:00:00"/>
    <x v="5"/>
    <n v="180184"/>
    <s v="Invoice - Capital Financial Consultants Group: Domain Name Purchase"/>
    <s v="D-003"/>
    <s v="MSP"/>
    <m/>
    <x v="1"/>
    <s v="Domain Name Purchase"/>
    <x v="6"/>
    <s v="Domain Name Purchase"/>
    <s v="C00060"/>
    <m/>
    <n v="23626"/>
    <s v="ARJ"/>
    <m/>
    <n v="4.17"/>
    <n v="-4.17"/>
    <x v="1"/>
  </r>
  <r>
    <x v="6"/>
    <d v="2025-10-15T00:00:00"/>
    <x v="6"/>
    <n v="180751"/>
    <s v="Invoice - Capital Financial Consultants Group: Domain Name Purchase"/>
    <s v="D-003"/>
    <s v="MSP"/>
    <m/>
    <x v="1"/>
    <s v="Domain Name Purchase"/>
    <x v="6"/>
    <s v="Domain Name Purchase"/>
    <s v="C00060"/>
    <m/>
    <n v="24101"/>
    <s v="ARJ"/>
    <m/>
    <n v="4.17"/>
    <n v="-4.17"/>
    <x v="1"/>
  </r>
  <r>
    <x v="6"/>
    <d v="2025-09-15T00:00:00"/>
    <x v="5"/>
    <n v="180183"/>
    <s v="Invoice - Capital Financial Consultants Group: Endpoint Advanced Threat Protection - EDR 24x7 Monitoring - Per Endpoint"/>
    <s v="D-005"/>
    <s v="Security"/>
    <m/>
    <x v="0"/>
    <s v="DPM-Huntress"/>
    <x v="6"/>
    <s v="Huntress Advanced Threat Protection"/>
    <s v="C00060"/>
    <m/>
    <n v="23613"/>
    <s v="ARJ"/>
    <m/>
    <n v="49"/>
    <n v="-49"/>
    <x v="1"/>
  </r>
  <r>
    <x v="6"/>
    <d v="2025-10-15T00:00:00"/>
    <x v="6"/>
    <n v="180750"/>
    <s v="Invoice - Capital Financial Consultants Group: Endpoint Advanced Threat Protection - EDR 24x7 Monitoring - Per Endpoint"/>
    <s v="D-005"/>
    <s v="Security"/>
    <m/>
    <x v="0"/>
    <s v="DPM-Huntress"/>
    <x v="6"/>
    <s v="Huntress Advanced Threat Protection"/>
    <s v="C00060"/>
    <m/>
    <n v="24087"/>
    <s v="ARJ"/>
    <m/>
    <n v="49"/>
    <n v="-49"/>
    <x v="1"/>
  </r>
  <r>
    <x v="0"/>
    <d v="2025-09-15T00:00:00"/>
    <x v="5"/>
    <n v="180183"/>
    <s v="Invoice - Capital Financial Consultants Group: Managed Services-Endpoint"/>
    <s v="D-003"/>
    <s v="MSP"/>
    <m/>
    <x v="0"/>
    <s v="T-MSP-EP"/>
    <x v="6"/>
    <s v="Managed Services-Endpoint"/>
    <s v="C00060"/>
    <m/>
    <n v="23613"/>
    <s v="ARJ"/>
    <m/>
    <n v="703"/>
    <n v="-703"/>
    <x v="1"/>
  </r>
  <r>
    <x v="0"/>
    <d v="2025-10-15T00:00:00"/>
    <x v="6"/>
    <n v="180750"/>
    <s v="Invoice - Capital Financial Consultants Group: Managed Services-Endpoint"/>
    <s v="D-003"/>
    <s v="MSP"/>
    <m/>
    <x v="0"/>
    <s v="T-MSP-EP"/>
    <x v="6"/>
    <s v="Managed Services-Endpoint"/>
    <s v="C00060"/>
    <m/>
    <n v="24087"/>
    <s v="ARJ"/>
    <m/>
    <n v="703"/>
    <n v="-703"/>
    <x v="1"/>
  </r>
  <r>
    <x v="0"/>
    <d v="2025-09-15T00:00:00"/>
    <x v="5"/>
    <n v="180183"/>
    <s v="Invoice - Capital Financial Consultants Group: Managed Services-Server"/>
    <s v="D-027"/>
    <s v="Cloud"/>
    <m/>
    <x v="0"/>
    <s v="T-Managed Services-Server"/>
    <x v="6"/>
    <s v="Managed Services-Server"/>
    <s v="C00060"/>
    <m/>
    <n v="23613"/>
    <s v="ARJ"/>
    <m/>
    <n v="206"/>
    <n v="-206"/>
    <x v="1"/>
  </r>
  <r>
    <x v="0"/>
    <d v="2025-10-15T00:00:00"/>
    <x v="6"/>
    <n v="180750"/>
    <s v="Invoice - Capital Financial Consultants Group: Managed Services-Server"/>
    <s v="D-027"/>
    <s v="Cloud"/>
    <m/>
    <x v="0"/>
    <s v="T-Managed Services-Server"/>
    <x v="6"/>
    <s v="Managed Services-Server"/>
    <s v="C00060"/>
    <m/>
    <n v="24087"/>
    <s v="ARJ"/>
    <m/>
    <n v="206"/>
    <n v="-206"/>
    <x v="1"/>
  </r>
  <r>
    <x v="0"/>
    <d v="2025-09-15T00:00:00"/>
    <x v="5"/>
    <n v="180183"/>
    <s v="Invoice - Capital Financial Consultants Group: Managed Services-Site"/>
    <s v="D-003"/>
    <s v="MSP"/>
    <m/>
    <x v="0"/>
    <s v="T-Managed Services Site"/>
    <x v="6"/>
    <s v="Managed Services-Site"/>
    <s v="C00060"/>
    <m/>
    <n v="23613"/>
    <s v="ARJ"/>
    <m/>
    <n v="216.3"/>
    <n v="-216.3"/>
    <x v="1"/>
  </r>
  <r>
    <x v="0"/>
    <d v="2025-10-15T00:00:00"/>
    <x v="6"/>
    <n v="180750"/>
    <s v="Invoice - Capital Financial Consultants Group: Managed Services-Site"/>
    <s v="D-003"/>
    <s v="MSP"/>
    <m/>
    <x v="0"/>
    <s v="T-Managed Services Site"/>
    <x v="6"/>
    <s v="Managed Services-Site"/>
    <s v="C00060"/>
    <m/>
    <n v="24087"/>
    <s v="ARJ"/>
    <m/>
    <n v="216.3"/>
    <n v="-216.3"/>
    <x v="1"/>
  </r>
  <r>
    <x v="2"/>
    <d v="2025-09-15T00:00:00"/>
    <x v="5"/>
    <n v="180183"/>
    <s v="Invoice - Capital Financial Consultants Group: Palo Alto Networks Firewall Service 440"/>
    <s v="D-005"/>
    <s v="Security"/>
    <m/>
    <x v="0"/>
    <s v="PAN-440-HAAS"/>
    <x v="6"/>
    <s v="Palo Alto Networks Firewall Service 440"/>
    <s v="C00060"/>
    <m/>
    <n v="23613"/>
    <s v="ARJ"/>
    <m/>
    <n v="250"/>
    <n v="-250"/>
    <x v="1"/>
  </r>
  <r>
    <x v="2"/>
    <d v="2025-10-15T00:00:00"/>
    <x v="6"/>
    <n v="180750"/>
    <s v="Invoice - Capital Financial Consultants Group: Palo Alto Networks Firewall Service 440"/>
    <s v="D-005"/>
    <s v="Security"/>
    <m/>
    <x v="0"/>
    <s v="PAN-440-HAAS"/>
    <x v="6"/>
    <s v="Palo Alto Networks Firewall Service 440"/>
    <s v="C00060"/>
    <m/>
    <n v="24087"/>
    <s v="ARJ"/>
    <m/>
    <n v="250"/>
    <n v="-250"/>
    <x v="1"/>
  </r>
  <r>
    <x v="4"/>
    <d v="2025-09-15T00:00:00"/>
    <x v="5"/>
    <n v="180183"/>
    <s v="Invoice - Capital Financial Consultants Group: Private Cloud Server Instance - 8GB"/>
    <s v="D-027"/>
    <s v="Cloud"/>
    <m/>
    <x v="0"/>
    <s v="Cloud-Server-8GB"/>
    <x v="6"/>
    <s v="Datapath Managed Instance Small"/>
    <s v="C00060"/>
    <m/>
    <n v="23613"/>
    <s v="ARJ"/>
    <m/>
    <n v="128.75"/>
    <n v="-128.75"/>
    <x v="1"/>
  </r>
  <r>
    <x v="4"/>
    <d v="2025-10-15T00:00:00"/>
    <x v="6"/>
    <n v="180750"/>
    <s v="Invoice - Capital Financial Consultants Group: Private Cloud Server Instance - 8GB"/>
    <s v="D-027"/>
    <s v="Cloud"/>
    <m/>
    <x v="0"/>
    <s v="Cloud-Server-8GB"/>
    <x v="6"/>
    <s v="Datapath Managed Instance Small"/>
    <s v="C00060"/>
    <m/>
    <n v="24087"/>
    <s v="ARJ"/>
    <m/>
    <n v="128.75"/>
    <n v="-128.75"/>
    <x v="1"/>
  </r>
  <r>
    <x v="7"/>
    <d v="2025-09-29T00:00:00"/>
    <x v="14"/>
    <n v="180535"/>
    <s v="Invoice - Carmel Unified School District"/>
    <s v="D-004"/>
    <s v="Projects"/>
    <m/>
    <x v="1"/>
    <m/>
    <x v="36"/>
    <m/>
    <s v="C-10322"/>
    <m/>
    <n v="23708"/>
    <s v="ARJ"/>
    <m/>
    <n v="4100"/>
    <n v="-4100"/>
    <x v="1"/>
  </r>
  <r>
    <x v="3"/>
    <d v="2025-09-01T00:00:00"/>
    <x v="3"/>
    <n v="179786"/>
    <s v="Invoice - Carmel Unified School District: Managed Backup Cloud Storage - Per GB"/>
    <s v="D-003"/>
    <s v="MSP"/>
    <m/>
    <x v="1"/>
    <s v="MTS Cloud Storage"/>
    <x v="36"/>
    <s v="MTS Cloud Storage"/>
    <s v="C-10322"/>
    <m/>
    <n v="23514"/>
    <s v="ARJ"/>
    <m/>
    <n v="828.15"/>
    <n v="-828.15"/>
    <x v="1"/>
  </r>
  <r>
    <x v="3"/>
    <d v="2025-10-01T00:00:00"/>
    <x v="4"/>
    <n v="180339"/>
    <s v="Invoice - Carmel Unified School District: Managed Backup Cloud Storage - Per GB"/>
    <s v="D-003"/>
    <s v="MSP"/>
    <m/>
    <x v="1"/>
    <s v="MTS Cloud Storage"/>
    <x v="36"/>
    <s v="MTS Cloud Storage"/>
    <s v="C-10322"/>
    <m/>
    <n v="23764"/>
    <s v="ARJ"/>
    <m/>
    <n v="858.83"/>
    <n v="-858.83"/>
    <x v="1"/>
  </r>
  <r>
    <x v="0"/>
    <d v="2025-09-01T00:00:00"/>
    <x v="3"/>
    <n v="179786"/>
    <s v="Invoice - Carmel Unified School District: Managed Endpoint Services"/>
    <s v="D-003"/>
    <s v="MSP"/>
    <m/>
    <x v="1"/>
    <s v="T-Managed Endpoint"/>
    <x v="36"/>
    <s v="Managed Endpoint Services"/>
    <s v="C-10322"/>
    <m/>
    <n v="23514"/>
    <s v="ARJ"/>
    <m/>
    <n v="2195"/>
    <n v="-2195"/>
    <x v="1"/>
  </r>
  <r>
    <x v="0"/>
    <d v="2025-10-01T00:00:00"/>
    <x v="4"/>
    <n v="180339"/>
    <s v="Invoice - Carmel Unified School District: Managed Endpoint Services"/>
    <s v="D-003"/>
    <s v="MSP"/>
    <m/>
    <x v="1"/>
    <s v="T-Managed Endpoint"/>
    <x v="36"/>
    <s v="Managed Endpoint Services"/>
    <s v="C-10322"/>
    <m/>
    <n v="23764"/>
    <s v="ARJ"/>
    <m/>
    <n v="2195"/>
    <n v="-2195"/>
    <x v="1"/>
  </r>
  <r>
    <x v="0"/>
    <d v="2025-09-01T00:00:00"/>
    <x v="3"/>
    <n v="179786"/>
    <s v="Invoice - Carmel Unified School District: Managed Services-Server"/>
    <s v="D-003"/>
    <s v="MSP"/>
    <m/>
    <x v="1"/>
    <s v="T-Managed Services-Server"/>
    <x v="36"/>
    <s v="Managed Services-Server"/>
    <s v="C-10322"/>
    <m/>
    <n v="23514"/>
    <s v="ARJ"/>
    <m/>
    <n v="3850"/>
    <n v="-3850"/>
    <x v="1"/>
  </r>
  <r>
    <x v="0"/>
    <d v="2025-10-01T00:00:00"/>
    <x v="4"/>
    <n v="180339"/>
    <s v="Invoice - Carmel Unified School District: Managed Services-Server"/>
    <s v="D-003"/>
    <s v="MSP"/>
    <m/>
    <x v="1"/>
    <s v="T-Managed Services-Server"/>
    <x v="36"/>
    <s v="Managed Services-Server"/>
    <s v="C-10322"/>
    <m/>
    <n v="23764"/>
    <s v="ARJ"/>
    <m/>
    <n v="3850"/>
    <n v="-3850"/>
    <x v="1"/>
  </r>
  <r>
    <x v="0"/>
    <d v="2025-09-01T00:00:00"/>
    <x v="3"/>
    <n v="179786"/>
    <s v="Invoice - Carmel Unified School District: Managed Services-Site"/>
    <s v="D-003"/>
    <s v="MSP"/>
    <m/>
    <x v="1"/>
    <s v="T-Managed Services Site"/>
    <x v="36"/>
    <s v="Managed Services-Site"/>
    <s v="C-10322"/>
    <m/>
    <n v="23514"/>
    <s v="ARJ"/>
    <m/>
    <n v="1800"/>
    <n v="-1800"/>
    <x v="1"/>
  </r>
  <r>
    <x v="0"/>
    <d v="2025-10-01T00:00:00"/>
    <x v="4"/>
    <n v="180339"/>
    <s v="Invoice - Carmel Unified School District: Managed Services-Site"/>
    <s v="D-003"/>
    <s v="MSP"/>
    <m/>
    <x v="1"/>
    <s v="T-Managed Services Site"/>
    <x v="36"/>
    <s v="Managed Services-Site"/>
    <s v="C-10322"/>
    <m/>
    <n v="23764"/>
    <s v="ARJ"/>
    <m/>
    <n v="1800"/>
    <n v="-1800"/>
    <x v="1"/>
  </r>
  <r>
    <x v="6"/>
    <d v="2025-09-01T00:00:00"/>
    <x v="3"/>
    <n v="179787"/>
    <s v="Invoice - Central Valley Pain Management: 24x7 Gateway Security Monitoring"/>
    <s v="D-005"/>
    <s v="Security"/>
    <m/>
    <x v="1"/>
    <s v="DPM-FWM-SM"/>
    <x v="37"/>
    <s v="24x7 Gateway Security Monitoring Small"/>
    <s v="C00066"/>
    <m/>
    <n v="23480"/>
    <s v="ARJ"/>
    <m/>
    <n v="250"/>
    <n v="-250"/>
    <x v="1"/>
  </r>
  <r>
    <x v="6"/>
    <d v="2025-10-01T00:00:00"/>
    <x v="4"/>
    <n v="180340"/>
    <s v="Invoice - Central Valley Pain Management: 24x7 Gateway Security Monitoring"/>
    <s v="D-005"/>
    <s v="Security"/>
    <m/>
    <x v="1"/>
    <s v="DPM-FWM-SM"/>
    <x v="37"/>
    <s v="24x7 Gateway Security Monitoring Small"/>
    <s v="C00066"/>
    <m/>
    <n v="23765"/>
    <s v="ARJ"/>
    <m/>
    <n v="250"/>
    <n v="-250"/>
    <x v="1"/>
  </r>
  <r>
    <x v="6"/>
    <d v="2025-09-01T00:00:00"/>
    <x v="3"/>
    <n v="179787"/>
    <s v="Invoice - Central Valley Pain Management: Endpoint Advanced Threat Protection - EDR 24x7 Monitoring - Per Endpoint"/>
    <s v="D-005"/>
    <s v="Security"/>
    <m/>
    <x v="1"/>
    <s v="DPM-Huntress"/>
    <x v="37"/>
    <s v="Huntress Advanced Threat Protection"/>
    <s v="C00066"/>
    <m/>
    <n v="23480"/>
    <s v="ARJ"/>
    <m/>
    <n v="259"/>
    <n v="-259"/>
    <x v="1"/>
  </r>
  <r>
    <x v="6"/>
    <d v="2025-10-01T00:00:00"/>
    <x v="4"/>
    <n v="180340"/>
    <s v="Invoice - Central Valley Pain Management: Endpoint Advanced Threat Protection - EDR 24x7 Monitoring - Per Endpoint"/>
    <s v="D-005"/>
    <s v="Security"/>
    <m/>
    <x v="1"/>
    <s v="DPM-Huntress"/>
    <x v="37"/>
    <s v="Huntress Advanced Threat Protection"/>
    <s v="C00066"/>
    <m/>
    <n v="23765"/>
    <s v="ARJ"/>
    <m/>
    <n v="252"/>
    <n v="-252"/>
    <x v="1"/>
  </r>
  <r>
    <x v="3"/>
    <d v="2025-09-01T00:00:00"/>
    <x v="3"/>
    <n v="179787"/>
    <s v="Invoice - Central Valley Pain Management: Managed Backup Cloud Storage - Per GB"/>
    <s v="D-003"/>
    <s v="MSP"/>
    <m/>
    <x v="1"/>
    <s v="MTS Cloud Storage"/>
    <x v="37"/>
    <s v="MTS Cloud Storage"/>
    <s v="C00066"/>
    <m/>
    <n v="23480"/>
    <s v="ARJ"/>
    <m/>
    <n v="211.37"/>
    <n v="-211.37"/>
    <x v="1"/>
  </r>
  <r>
    <x v="3"/>
    <d v="2025-10-01T00:00:00"/>
    <x v="4"/>
    <n v="180340"/>
    <s v="Invoice - Central Valley Pain Management: Managed Backup Cloud Storage - Per GB"/>
    <s v="D-003"/>
    <s v="MSP"/>
    <m/>
    <x v="1"/>
    <s v="MTS Cloud Storage"/>
    <x v="37"/>
    <s v="MTS Cloud Storage"/>
    <s v="C00066"/>
    <m/>
    <n v="23765"/>
    <s v="ARJ"/>
    <m/>
    <n v="207.63"/>
    <n v="-207.63"/>
    <x v="1"/>
  </r>
  <r>
    <x v="12"/>
    <d v="2025-09-01T00:00:00"/>
    <x v="3"/>
    <n v="179787"/>
    <s v="Invoice - Central Valley Pain Management: Managed Security"/>
    <s v="D-003"/>
    <s v="MSP"/>
    <m/>
    <x v="1"/>
    <s v="T-Managed Security"/>
    <x v="37"/>
    <s v="Managed Security"/>
    <s v="C00066"/>
    <m/>
    <n v="23480"/>
    <s v="ARJ"/>
    <m/>
    <n v="326.47000000000003"/>
    <n v="-326.47000000000003"/>
    <x v="1"/>
  </r>
  <r>
    <x v="12"/>
    <d v="2025-10-01T00:00:00"/>
    <x v="4"/>
    <n v="180340"/>
    <s v="Invoice - Central Valley Pain Management: Managed Security"/>
    <s v="D-003"/>
    <s v="MSP"/>
    <m/>
    <x v="1"/>
    <s v="T-Managed Security"/>
    <x v="37"/>
    <s v="Managed Security"/>
    <s v="C00066"/>
    <m/>
    <n v="23765"/>
    <s v="ARJ"/>
    <m/>
    <n v="326.47000000000003"/>
    <n v="-326.47000000000003"/>
    <x v="1"/>
  </r>
  <r>
    <x v="0"/>
    <d v="2025-09-01T00:00:00"/>
    <x v="3"/>
    <n v="179787"/>
    <s v="Invoice - Central Valley Pain Management: Managed Service"/>
    <s v="D-003"/>
    <s v="MSP"/>
    <m/>
    <x v="1"/>
    <s v="Managed Service"/>
    <x v="37"/>
    <s v="Managed Service"/>
    <s v="C00066"/>
    <m/>
    <n v="23480"/>
    <s v="ARJ"/>
    <m/>
    <n v="2506.38"/>
    <n v="-2506.38"/>
    <x v="1"/>
  </r>
  <r>
    <x v="0"/>
    <d v="2025-10-01T00:00:00"/>
    <x v="4"/>
    <n v="180340"/>
    <s v="Invoice - Central Valley Pain Management: Managed Service"/>
    <s v="D-003"/>
    <s v="MSP"/>
    <m/>
    <x v="1"/>
    <s v="Managed Service"/>
    <x v="37"/>
    <s v="Managed Service"/>
    <s v="C00066"/>
    <m/>
    <n v="23765"/>
    <s v="ARJ"/>
    <m/>
    <n v="2506.38"/>
    <n v="-2506.38"/>
    <x v="1"/>
  </r>
  <r>
    <x v="0"/>
    <d v="2025-10-23T00:00:00"/>
    <x v="15"/>
    <s v="179787B"/>
    <s v="Invoice - Central Valley Pain Management: Managed Services-Endpoint"/>
    <s v="D-009"/>
    <s v="Admin"/>
    <m/>
    <x v="1"/>
    <s v="T-Managed Services"/>
    <x v="37"/>
    <s v="Managed Services-Endpoint"/>
    <s v="C00066"/>
    <m/>
    <n v="24161"/>
    <s v="ARJ"/>
    <m/>
    <n v="3810.44"/>
    <n v="-3810.44"/>
    <x v="1"/>
  </r>
  <r>
    <x v="2"/>
    <d v="2025-09-01T00:00:00"/>
    <x v="3"/>
    <n v="179787"/>
    <s v="Invoice - Central Valley Pain Management: Palo Alto Networks Firewall Service 220"/>
    <s v="D-005"/>
    <s v="Security"/>
    <m/>
    <x v="1"/>
    <s v="PAN-220-HAAS"/>
    <x v="37"/>
    <s v="Palo Alto Networks Firewall Service 220"/>
    <s v="C00066"/>
    <m/>
    <n v="23480"/>
    <s v="ARJ"/>
    <m/>
    <n v="236.25"/>
    <n v="-236.25"/>
    <x v="1"/>
  </r>
  <r>
    <x v="2"/>
    <d v="2025-10-01T00:00:00"/>
    <x v="4"/>
    <n v="180340"/>
    <s v="Invoice - Central Valley Pain Management: Palo Alto Networks Firewall Service 220"/>
    <s v="D-005"/>
    <s v="Security"/>
    <m/>
    <x v="1"/>
    <s v="PAN-220-HAAS"/>
    <x v="37"/>
    <s v="Palo Alto Networks Firewall Service 220"/>
    <s v="C00066"/>
    <m/>
    <n v="23765"/>
    <s v="ARJ"/>
    <m/>
    <n v="236.25"/>
    <n v="-236.25"/>
    <x v="1"/>
  </r>
  <r>
    <x v="7"/>
    <d v="2025-09-25T00:00:00"/>
    <x v="2"/>
    <n v="180269"/>
    <s v="Invoice - Cerbat Mountain Farm LLC"/>
    <s v="D-004"/>
    <s v="Projects"/>
    <m/>
    <x v="1"/>
    <m/>
    <x v="38"/>
    <m/>
    <s v="C-10419"/>
    <m/>
    <n v="23657"/>
    <s v="ARJ"/>
    <m/>
    <n v="1000"/>
    <n v="-1000"/>
    <x v="1"/>
  </r>
  <r>
    <x v="5"/>
    <d v="2025-10-01T00:00:00"/>
    <x v="4"/>
    <n v="180341"/>
    <s v="Invoice - Cerbat Mountain Farm LLC: Exchange Online (Plan 1) - Annual Commitment, Monthly Billing - 1 User "/>
    <s v="D-003"/>
    <s v="MSP"/>
    <m/>
    <x v="1"/>
    <s v="C0LH16-0001-1Y1M"/>
    <x v="38"/>
    <s v="Exchange Online (Plan 1) Annual Paid Monthly"/>
    <s v="C-10419"/>
    <m/>
    <n v="23766"/>
    <s v="ARJ"/>
    <m/>
    <n v="42"/>
    <n v="-42"/>
    <x v="1"/>
  </r>
  <r>
    <x v="5"/>
    <d v="2025-10-01T00:00:00"/>
    <x v="4"/>
    <n v="180341"/>
    <s v="Invoice - Cerbat Mountain Farm LLC: Microsoft 365 Apps for Business - Annual Commitment, Monthly Billing - 1 User"/>
    <s v="D-003"/>
    <s v="MSP"/>
    <m/>
    <x v="1"/>
    <s v="C0LH1G-0001-1Y1M"/>
    <x v="38"/>
    <s v="Microsoft 365 Apps For Business Annual Paid Monthly"/>
    <s v="C-10419"/>
    <m/>
    <n v="23766"/>
    <s v="ARJ"/>
    <m/>
    <n v="43.6"/>
    <n v="-43.6"/>
    <x v="1"/>
  </r>
  <r>
    <x v="6"/>
    <d v="2025-09-01T00:00:00"/>
    <x v="3"/>
    <n v="179788"/>
    <s v="Invoice - Chatom Union School District: Endpoint Advanced Threat Protection - EDR 24x7 Monitoring - Per Endpoint"/>
    <s v="D-005"/>
    <s v="Security"/>
    <m/>
    <x v="1"/>
    <s v="DPM-Huntress"/>
    <x v="39"/>
    <s v="Huntress Advanced Threat Protection"/>
    <s v="C00068"/>
    <m/>
    <n v="23485"/>
    <s v="ARJ"/>
    <m/>
    <n v="461.5"/>
    <n v="-461.5"/>
    <x v="1"/>
  </r>
  <r>
    <x v="6"/>
    <d v="2025-10-01T00:00:00"/>
    <x v="4"/>
    <n v="180342"/>
    <s v="Invoice - Chatom Union School District: Endpoint Advanced Threat Protection - EDR 24x7 Monitoring - Per Endpoint"/>
    <s v="D-005"/>
    <s v="Security"/>
    <m/>
    <x v="1"/>
    <s v="DPM-Huntress"/>
    <x v="39"/>
    <s v="Huntress Advanced Threat Protection"/>
    <s v="C00068"/>
    <m/>
    <n v="23767"/>
    <s v="ARJ"/>
    <m/>
    <n v="481"/>
    <n v="-481"/>
    <x v="1"/>
  </r>
  <r>
    <x v="3"/>
    <d v="2025-09-01T00:00:00"/>
    <x v="3"/>
    <n v="179788"/>
    <s v="Invoice - Chatom Union School District: Managed Backup Cloud Storage - Per GB"/>
    <s v="D-003"/>
    <s v="MSP"/>
    <m/>
    <x v="1"/>
    <s v="MTS Cloud Storage"/>
    <x v="39"/>
    <s v="MTS Cloud Storage"/>
    <s v="C00068"/>
    <m/>
    <n v="23485"/>
    <s v="ARJ"/>
    <m/>
    <n v="302.05"/>
    <n v="-302.05"/>
    <x v="1"/>
  </r>
  <r>
    <x v="3"/>
    <d v="2025-10-01T00:00:00"/>
    <x v="4"/>
    <n v="180342"/>
    <s v="Invoice - Chatom Union School District: Managed Backup Cloud Storage - Per GB"/>
    <s v="D-003"/>
    <s v="MSP"/>
    <m/>
    <x v="1"/>
    <s v="MTS Cloud Storage"/>
    <x v="39"/>
    <s v="MTS Cloud Storage"/>
    <s v="C00068"/>
    <m/>
    <n v="23767"/>
    <s v="ARJ"/>
    <m/>
    <n v="302.41000000000003"/>
    <n v="-302.41000000000003"/>
    <x v="1"/>
  </r>
  <r>
    <x v="0"/>
    <d v="2025-09-01T00:00:00"/>
    <x v="3"/>
    <n v="179788"/>
    <s v="Invoice - Chatom Union School District: Managed Endpoint Services"/>
    <s v="D-003"/>
    <s v="MSP"/>
    <m/>
    <x v="1"/>
    <s v="T-Managed Endpoint"/>
    <x v="39"/>
    <s v="Managed Endpoint Services"/>
    <s v="C00068"/>
    <m/>
    <n v="23485"/>
    <s v="ARJ"/>
    <m/>
    <n v="1785"/>
    <n v="-1785"/>
    <x v="1"/>
  </r>
  <r>
    <x v="0"/>
    <d v="2025-10-01T00:00:00"/>
    <x v="4"/>
    <n v="180342"/>
    <s v="Invoice - Chatom Union School District: Managed Endpoint Services"/>
    <s v="D-003"/>
    <s v="MSP"/>
    <m/>
    <x v="1"/>
    <s v="T-Managed Endpoint"/>
    <x v="39"/>
    <s v="Managed Endpoint Services"/>
    <s v="C00068"/>
    <m/>
    <n v="23767"/>
    <s v="ARJ"/>
    <m/>
    <n v="1785"/>
    <n v="-1785"/>
    <x v="1"/>
  </r>
  <r>
    <x v="0"/>
    <d v="2025-09-01T00:00:00"/>
    <x v="3"/>
    <n v="179788"/>
    <s v="Invoice - Chatom Union School District: Managed Services-Server"/>
    <s v="D-003"/>
    <s v="MSP"/>
    <m/>
    <x v="1"/>
    <s v="T-Managed Services-Server"/>
    <x v="39"/>
    <s v="Managed Services-Server"/>
    <s v="C00068"/>
    <m/>
    <n v="23485"/>
    <s v="ARJ"/>
    <m/>
    <n v="1200"/>
    <n v="-1200"/>
    <x v="1"/>
  </r>
  <r>
    <x v="0"/>
    <d v="2025-10-01T00:00:00"/>
    <x v="4"/>
    <n v="180342"/>
    <s v="Invoice - Chatom Union School District: Managed Services-Server"/>
    <s v="D-003"/>
    <s v="MSP"/>
    <m/>
    <x v="1"/>
    <s v="T-Managed Services-Server"/>
    <x v="39"/>
    <s v="Managed Services-Server"/>
    <s v="C00068"/>
    <m/>
    <n v="23767"/>
    <s v="ARJ"/>
    <m/>
    <n v="1200"/>
    <n v="-1200"/>
    <x v="1"/>
  </r>
  <r>
    <x v="0"/>
    <d v="2025-09-01T00:00:00"/>
    <x v="3"/>
    <n v="179788"/>
    <s v="Invoice - Chatom Union School District: Managed Services-Site"/>
    <s v="D-003"/>
    <s v="MSP"/>
    <m/>
    <x v="1"/>
    <s v="T-Managed Services Site"/>
    <x v="39"/>
    <s v="Managed Services-Site"/>
    <s v="C00068"/>
    <m/>
    <n v="23485"/>
    <s v="ARJ"/>
    <m/>
    <n v="400"/>
    <n v="-400"/>
    <x v="1"/>
  </r>
  <r>
    <x v="0"/>
    <d v="2025-10-01T00:00:00"/>
    <x v="4"/>
    <n v="180342"/>
    <s v="Invoice - Chatom Union School District: Managed Services-Site"/>
    <s v="D-003"/>
    <s v="MSP"/>
    <m/>
    <x v="1"/>
    <s v="T-Managed Services Site"/>
    <x v="39"/>
    <s v="Managed Services-Site"/>
    <s v="C00068"/>
    <m/>
    <n v="23767"/>
    <s v="ARJ"/>
    <m/>
    <n v="400"/>
    <n v="-400"/>
    <x v="1"/>
  </r>
  <r>
    <x v="6"/>
    <d v="2025-09-01T00:00:00"/>
    <x v="3"/>
    <n v="179788"/>
    <s v="Invoice - Chatom Union School District: Managed Single Domain Security Certificate"/>
    <s v="D-003"/>
    <s v="MSP"/>
    <m/>
    <x v="1"/>
    <s v="SSLCert"/>
    <x v="39"/>
    <s v="Managed Single Domain Security Certificate"/>
    <s v="C00068"/>
    <m/>
    <n v="23485"/>
    <s v="ARJ"/>
    <m/>
    <n v="10.5"/>
    <n v="-10.5"/>
    <x v="1"/>
  </r>
  <r>
    <x v="6"/>
    <d v="2025-10-01T00:00:00"/>
    <x v="4"/>
    <n v="180342"/>
    <s v="Invoice - Chatom Union School District: Managed Single Domain Security Certificate"/>
    <s v="D-003"/>
    <s v="MSP"/>
    <m/>
    <x v="1"/>
    <s v="SSLCert"/>
    <x v="39"/>
    <s v="Managed Single Domain Security Certificate"/>
    <s v="C00068"/>
    <m/>
    <n v="23767"/>
    <s v="ARJ"/>
    <m/>
    <n v="10.5"/>
    <n v="-10.5"/>
    <x v="1"/>
  </r>
  <r>
    <x v="6"/>
    <d v="2025-09-01T00:00:00"/>
    <x v="3"/>
    <n v="179789"/>
    <s v="Invoice - Choice Home Care: AI Powered Email Filtering and Phishing Protection "/>
    <s v="D-005"/>
    <s v="Security"/>
    <m/>
    <x v="1"/>
    <s v="IS-ESP-1"/>
    <x v="40"/>
    <s v="Email Security "/>
    <s v="C-10386"/>
    <m/>
    <n v="23456"/>
    <s v="ARJ"/>
    <m/>
    <n v="96"/>
    <n v="-96"/>
    <x v="1"/>
  </r>
  <r>
    <x v="6"/>
    <d v="2025-10-01T00:00:00"/>
    <x v="4"/>
    <n v="180343"/>
    <s v="Invoice - Choice Home Care: AI Powered Email Filtering and Phishing Protection "/>
    <s v="D-005"/>
    <s v="Security"/>
    <m/>
    <x v="1"/>
    <s v="IS-ESP-1"/>
    <x v="40"/>
    <s v="Email Security "/>
    <s v="C-10386"/>
    <m/>
    <n v="23768"/>
    <s v="ARJ"/>
    <m/>
    <n v="96"/>
    <n v="-96"/>
    <x v="1"/>
  </r>
  <r>
    <x v="6"/>
    <d v="2025-09-01T00:00:00"/>
    <x v="3"/>
    <n v="179789"/>
    <s v="Invoice - Choice Home Care: Dark Web Monitoring Service - 1 Domain "/>
    <s v="D-005"/>
    <s v="Security"/>
    <m/>
    <x v="1"/>
    <s v="SecureID"/>
    <x v="40"/>
    <s v="Dark Web Monitoring"/>
    <s v="C-10386"/>
    <m/>
    <n v="23456"/>
    <s v="ARJ"/>
    <m/>
    <n v="100"/>
    <n v="-100"/>
    <x v="1"/>
  </r>
  <r>
    <x v="6"/>
    <d v="2025-10-01T00:00:00"/>
    <x v="4"/>
    <n v="180343"/>
    <s v="Invoice - Choice Home Care: Dark Web Monitoring Service - 1 Domain "/>
    <s v="D-005"/>
    <s v="Security"/>
    <m/>
    <x v="1"/>
    <s v="SecureID"/>
    <x v="40"/>
    <s v="Dark Web Monitoring"/>
    <s v="C-10386"/>
    <m/>
    <n v="23768"/>
    <s v="ARJ"/>
    <m/>
    <n v="100"/>
    <n v="-100"/>
    <x v="1"/>
  </r>
  <r>
    <x v="6"/>
    <d v="2025-09-01T00:00:00"/>
    <x v="3"/>
    <n v="179789"/>
    <s v="Invoice - Choice Home Care: Endpoint Advanced Threat Protection - EDR 24x7 Monitoring - Per Endpoint"/>
    <s v="D-005"/>
    <s v="Security"/>
    <m/>
    <x v="1"/>
    <s v="DPM-Huntress"/>
    <x v="40"/>
    <s v="Huntress Advanced Threat Protection"/>
    <s v="C-10386"/>
    <m/>
    <n v="23456"/>
    <s v="ARJ"/>
    <m/>
    <n v="40"/>
    <n v="-40"/>
    <x v="1"/>
  </r>
  <r>
    <x v="6"/>
    <d v="2025-10-01T00:00:00"/>
    <x v="4"/>
    <n v="180343"/>
    <s v="Invoice - Choice Home Care: Endpoint Advanced Threat Protection - EDR 24x7 Monitoring - Per Endpoint"/>
    <s v="D-005"/>
    <s v="Security"/>
    <m/>
    <x v="1"/>
    <s v="DPM-Huntress"/>
    <x v="40"/>
    <s v="Huntress Advanced Threat Protection"/>
    <s v="C-10386"/>
    <m/>
    <n v="23768"/>
    <s v="ARJ"/>
    <m/>
    <n v="40"/>
    <n v="-40"/>
    <x v="1"/>
  </r>
  <r>
    <x v="8"/>
    <d v="2025-09-01T00:00:00"/>
    <x v="3"/>
    <n v="179789"/>
    <s v="Invoice - Choice Home Care: Managed Backup - Workstation"/>
    <s v="D-003"/>
    <s v="MSP"/>
    <m/>
    <x v="1"/>
    <s v="mMTS CPWKST"/>
    <x v="40"/>
    <s v="MTS Cyber Protect Workstations"/>
    <s v="C-10386"/>
    <m/>
    <n v="23456"/>
    <s v="ARJ"/>
    <m/>
    <n v="70"/>
    <n v="-70"/>
    <x v="1"/>
  </r>
  <r>
    <x v="8"/>
    <d v="2025-10-01T00:00:00"/>
    <x v="4"/>
    <n v="180343"/>
    <s v="Invoice - Choice Home Care: Managed Backup - Workstation"/>
    <s v="D-003"/>
    <s v="MSP"/>
    <m/>
    <x v="1"/>
    <s v="mMTS CPWKST"/>
    <x v="40"/>
    <s v="MTS Cyber Protect Workstations"/>
    <s v="C-10386"/>
    <m/>
    <n v="23768"/>
    <s v="ARJ"/>
    <m/>
    <n v="70"/>
    <n v="-70"/>
    <x v="1"/>
  </r>
  <r>
    <x v="3"/>
    <d v="2025-09-01T00:00:00"/>
    <x v="3"/>
    <n v="179789"/>
    <s v="Invoice - Choice Home Care: Managed Backup Cloud Storage - Per GB"/>
    <s v="D-003"/>
    <s v="MSP"/>
    <m/>
    <x v="1"/>
    <s v="MTS Cloud Storage"/>
    <x v="40"/>
    <s v="MTS Cloud Storage"/>
    <s v="C-10386"/>
    <m/>
    <n v="23456"/>
    <s v="ARJ"/>
    <m/>
    <n v="103.31"/>
    <n v="-103.31"/>
    <x v="1"/>
  </r>
  <r>
    <x v="3"/>
    <d v="2025-10-01T00:00:00"/>
    <x v="4"/>
    <n v="180343"/>
    <s v="Invoice - Choice Home Care: Managed Backup Cloud Storage - Per GB"/>
    <s v="D-003"/>
    <s v="MSP"/>
    <m/>
    <x v="1"/>
    <s v="MTS Cloud Storage"/>
    <x v="40"/>
    <s v="MTS Cloud Storage"/>
    <s v="C-10386"/>
    <m/>
    <n v="23768"/>
    <s v="ARJ"/>
    <m/>
    <n v="103.31"/>
    <n v="-103.31"/>
    <x v="1"/>
  </r>
  <r>
    <x v="6"/>
    <d v="2025-09-01T00:00:00"/>
    <x v="3"/>
    <n v="179789"/>
    <s v="Invoice - Choice Home Care: Managed Detection and Response for Microsoft 365 24x7 Monitoring - Per User"/>
    <s v="D-005"/>
    <s v="Security"/>
    <m/>
    <x v="1"/>
    <s v="DPM-Huntress365"/>
    <x v="40"/>
    <s v="Huntress MDR for M365"/>
    <s v="C-10386"/>
    <m/>
    <n v="23456"/>
    <s v="ARJ"/>
    <m/>
    <n v="56"/>
    <n v="-56"/>
    <x v="1"/>
  </r>
  <r>
    <x v="6"/>
    <d v="2025-10-01T00:00:00"/>
    <x v="4"/>
    <n v="180343"/>
    <s v="Invoice - Choice Home Care: Managed Detection and Response for Microsoft 365 24x7 Monitoring - Per User"/>
    <s v="D-005"/>
    <s v="Security"/>
    <m/>
    <x v="1"/>
    <s v="DPM-Huntress365"/>
    <x v="40"/>
    <s v="Huntress MDR for M365"/>
    <s v="C-10386"/>
    <m/>
    <n v="23768"/>
    <s v="ARJ"/>
    <m/>
    <n v="56"/>
    <n v="-56"/>
    <x v="1"/>
  </r>
  <r>
    <x v="0"/>
    <d v="2025-09-01T00:00:00"/>
    <x v="3"/>
    <n v="179789"/>
    <s v="Invoice - Choice Home Care: Managed Endpoint Services"/>
    <s v="D-003"/>
    <s v="MSP"/>
    <m/>
    <x v="1"/>
    <s v="T-Managed Endpoint"/>
    <x v="40"/>
    <s v="Managed Endpoint Services"/>
    <s v="C-10386"/>
    <m/>
    <n v="23456"/>
    <s v="ARJ"/>
    <m/>
    <n v="40"/>
    <n v="-40"/>
    <x v="1"/>
  </r>
  <r>
    <x v="0"/>
    <d v="2025-10-01T00:00:00"/>
    <x v="4"/>
    <n v="180343"/>
    <s v="Invoice - Choice Home Care: Managed Endpoint Services"/>
    <s v="D-003"/>
    <s v="MSP"/>
    <m/>
    <x v="1"/>
    <s v="T-Managed Endpoint"/>
    <x v="40"/>
    <s v="Managed Endpoint Services"/>
    <s v="C-10386"/>
    <m/>
    <n v="23768"/>
    <s v="ARJ"/>
    <m/>
    <n v="40"/>
    <n v="-40"/>
    <x v="1"/>
  </r>
  <r>
    <x v="3"/>
    <d v="2025-09-01T00:00:00"/>
    <x v="3"/>
    <n v="179789"/>
    <s v="Invoice - Choice Home Care: Managed Office 365 Backup - 1 User - 1 month"/>
    <s v="D-003"/>
    <s v="MSP"/>
    <m/>
    <x v="1"/>
    <s v="DPMB-AFI-O365"/>
    <x v="40"/>
    <s v="Office 365 Backup"/>
    <s v="C-10386"/>
    <m/>
    <n v="23456"/>
    <s v="ARJ"/>
    <m/>
    <n v="48"/>
    <n v="-48"/>
    <x v="1"/>
  </r>
  <r>
    <x v="3"/>
    <d v="2025-10-01T00:00:00"/>
    <x v="4"/>
    <n v="180343"/>
    <s v="Invoice - Choice Home Care: Managed Office 365 Backup - 1 User - 1 month"/>
    <s v="D-003"/>
    <s v="MSP"/>
    <m/>
    <x v="1"/>
    <s v="DPMB-AFI-O365"/>
    <x v="40"/>
    <s v="Office 365 Backup"/>
    <s v="C-10386"/>
    <m/>
    <n v="23768"/>
    <s v="ARJ"/>
    <m/>
    <n v="48"/>
    <n v="-48"/>
    <x v="1"/>
  </r>
  <r>
    <x v="6"/>
    <d v="2025-09-01T00:00:00"/>
    <x v="3"/>
    <n v="179789"/>
    <s v="Invoice - Choice Home Care: Managed Security Awareness Training Program"/>
    <s v="D-005"/>
    <s v="Security"/>
    <m/>
    <x v="1"/>
    <s v="DPMSAT"/>
    <x v="40"/>
    <s v="Security Awareness Program"/>
    <s v="C-10386"/>
    <m/>
    <n v="23456"/>
    <s v="ARJ"/>
    <m/>
    <n v="60"/>
    <n v="-60"/>
    <x v="1"/>
  </r>
  <r>
    <x v="6"/>
    <d v="2025-10-01T00:00:00"/>
    <x v="4"/>
    <n v="180343"/>
    <s v="Invoice - Choice Home Care: Managed Security Awareness Training Program"/>
    <s v="D-005"/>
    <s v="Security"/>
    <m/>
    <x v="1"/>
    <s v="DPMSAT"/>
    <x v="40"/>
    <s v="Security Awareness Program"/>
    <s v="C-10386"/>
    <m/>
    <n v="23768"/>
    <s v="ARJ"/>
    <m/>
    <n v="60"/>
    <n v="-60"/>
    <x v="1"/>
  </r>
  <r>
    <x v="0"/>
    <d v="2025-09-01T00:00:00"/>
    <x v="3"/>
    <n v="179789"/>
    <s v="Invoice - Choice Home Care: Managed Services-Site"/>
    <s v="D-003"/>
    <s v="MSP"/>
    <m/>
    <x v="1"/>
    <s v="T-Managed Services Site"/>
    <x v="40"/>
    <s v="Managed Services-Site"/>
    <s v="C-10386"/>
    <m/>
    <n v="23456"/>
    <s v="ARJ"/>
    <m/>
    <n v="195.7"/>
    <n v="-195.7"/>
    <x v="1"/>
  </r>
  <r>
    <x v="0"/>
    <d v="2025-10-01T00:00:00"/>
    <x v="4"/>
    <n v="180343"/>
    <s v="Invoice - Choice Home Care: Managed Services-Site"/>
    <s v="D-003"/>
    <s v="MSP"/>
    <m/>
    <x v="1"/>
    <s v="T-Managed Services Site"/>
    <x v="40"/>
    <s v="Managed Services-Site"/>
    <s v="C-10386"/>
    <m/>
    <n v="23768"/>
    <s v="ARJ"/>
    <m/>
    <n v="195.7"/>
    <n v="-195.7"/>
    <x v="1"/>
  </r>
  <r>
    <x v="0"/>
    <d v="2025-09-01T00:00:00"/>
    <x v="3"/>
    <n v="179789"/>
    <s v="Invoice - Choice Home Care: Managed Services-User"/>
    <s v="D-003"/>
    <s v="MSP"/>
    <m/>
    <x v="1"/>
    <s v="T-Managed Services-User"/>
    <x v="40"/>
    <s v="Managed Services-User"/>
    <s v="C-10386"/>
    <m/>
    <n v="23456"/>
    <s v="ARJ"/>
    <m/>
    <n v="679.8"/>
    <n v="-679.8"/>
    <x v="1"/>
  </r>
  <r>
    <x v="0"/>
    <d v="2025-10-01T00:00:00"/>
    <x v="4"/>
    <n v="180343"/>
    <s v="Invoice - Choice Home Care: Managed Services-User"/>
    <s v="D-003"/>
    <s v="MSP"/>
    <m/>
    <x v="1"/>
    <s v="T-Managed Services-User"/>
    <x v="40"/>
    <s v="Managed Services-User"/>
    <s v="C-10386"/>
    <m/>
    <n v="23768"/>
    <s v="ARJ"/>
    <m/>
    <n v="679.8"/>
    <n v="-679.8"/>
    <x v="1"/>
  </r>
  <r>
    <x v="5"/>
    <d v="2025-09-01T00:00:00"/>
    <x v="3"/>
    <n v="179789"/>
    <s v="Invoice - Choice Home Care: Microsoft 365 Business Premium - Monthly Commitment, Monthly Billing - 1 User "/>
    <s v="D-003"/>
    <s v="MSP"/>
    <m/>
    <x v="1"/>
    <s v="C0LCHC-0002-1M"/>
    <x v="40"/>
    <s v="Microsoft 365 Business Premium Monthly"/>
    <s v="C-10386"/>
    <m/>
    <n v="23456"/>
    <s v="ARJ"/>
    <m/>
    <n v="316.8"/>
    <n v="-316.8"/>
    <x v="1"/>
  </r>
  <r>
    <x v="5"/>
    <d v="2025-10-01T00:00:00"/>
    <x v="4"/>
    <n v="180343"/>
    <s v="Invoice - Choice Home Care: Microsoft 365 Business Premium - Monthly Commitment, Monthly Billing - 1 User "/>
    <s v="D-003"/>
    <s v="MSP"/>
    <m/>
    <x v="1"/>
    <s v="C0LCHC-0002-1M"/>
    <x v="40"/>
    <s v="Microsoft 365 Business Premium Monthly"/>
    <s v="C-10386"/>
    <m/>
    <n v="23768"/>
    <s v="ARJ"/>
    <m/>
    <n v="316.8"/>
    <n v="-316.8"/>
    <x v="1"/>
  </r>
  <r>
    <x v="5"/>
    <d v="2025-09-01T00:00:00"/>
    <x v="3"/>
    <n v="179789"/>
    <s v="Invoice - Choice Home Care: NCE Exchange Online Archiving - Monthly Commit"/>
    <s v="D-003"/>
    <s v="MSP"/>
    <m/>
    <x v="1"/>
    <s v="CFQ7TTC0LH0J-0001-1M"/>
    <x v="40"/>
    <s v="NCE Exchange Online Archiving - Monthly Commit"/>
    <s v="C-10386"/>
    <m/>
    <n v="23456"/>
    <s v="ARJ"/>
    <m/>
    <n v="39.6"/>
    <n v="-39.6"/>
    <x v="1"/>
  </r>
  <r>
    <x v="5"/>
    <d v="2025-10-01T00:00:00"/>
    <x v="4"/>
    <n v="180343"/>
    <s v="Invoice - Choice Home Care: NCE Exchange Online Archiving - Monthly Commit"/>
    <s v="D-003"/>
    <s v="MSP"/>
    <m/>
    <x v="1"/>
    <s v="CFQ7TTC0LH0J-0001-1M"/>
    <x v="40"/>
    <s v="NCE Exchange Online Archiving - Monthly Commit"/>
    <s v="C-10386"/>
    <m/>
    <n v="23768"/>
    <s v="ARJ"/>
    <m/>
    <n v="39.6"/>
    <n v="-39.6"/>
    <x v="1"/>
  </r>
  <r>
    <x v="5"/>
    <d v="2025-09-01T00:00:00"/>
    <x v="3"/>
    <n v="179789"/>
    <s v="Invoice - Choice Home Care: NCE Exchange Online Plan 1 Monthly Commit"/>
    <s v="D-003"/>
    <s v="MSP"/>
    <m/>
    <x v="1"/>
    <s v="CFQ7TTC0LH16-0001-1M"/>
    <x v="40"/>
    <s v="NCE Exchange Online Plan 1 Monthly Commit"/>
    <s v="C-10386"/>
    <m/>
    <n v="23456"/>
    <s v="ARJ"/>
    <m/>
    <n v="4.8"/>
    <n v="-4.8"/>
    <x v="1"/>
  </r>
  <r>
    <x v="5"/>
    <d v="2025-10-01T00:00:00"/>
    <x v="4"/>
    <n v="180343"/>
    <s v="Invoice - Choice Home Care: NCE Exchange Online Plan 1 Monthly Commit"/>
    <s v="D-003"/>
    <s v="MSP"/>
    <m/>
    <x v="1"/>
    <s v="CFQ7TTC0LH16-0001-1M"/>
    <x v="40"/>
    <s v="NCE Exchange Online Plan 1 Monthly Commit"/>
    <s v="C-10386"/>
    <m/>
    <n v="23768"/>
    <s v="ARJ"/>
    <m/>
    <n v="4.8"/>
    <n v="-4.8"/>
    <x v="1"/>
  </r>
  <r>
    <x v="3"/>
    <d v="2025-09-01T00:00:00"/>
    <x v="3"/>
    <n v="179789"/>
    <s v="Invoice - Choice Home Care: Remote Access Device"/>
    <s v="D-005"/>
    <s v="Security"/>
    <m/>
    <x v="1"/>
    <s v="DPM-RAD"/>
    <x v="40"/>
    <s v="Remote Access Device"/>
    <s v="C-10386"/>
    <m/>
    <n v="23456"/>
    <s v="ARJ"/>
    <m/>
    <n v="60"/>
    <n v="-60"/>
    <x v="1"/>
  </r>
  <r>
    <x v="3"/>
    <d v="2025-10-01T00:00:00"/>
    <x v="4"/>
    <n v="180343"/>
    <s v="Invoice - Choice Home Care: Remote Access Device"/>
    <s v="D-005"/>
    <s v="Security"/>
    <m/>
    <x v="1"/>
    <s v="DPM-RAD"/>
    <x v="40"/>
    <s v="Remote Access Device"/>
    <s v="C-10386"/>
    <m/>
    <n v="23768"/>
    <s v="ARJ"/>
    <m/>
    <n v="60"/>
    <n v="-60"/>
    <x v="1"/>
  </r>
  <r>
    <x v="9"/>
    <d v="2025-09-02T00:00:00"/>
    <x v="16"/>
    <n v="180093"/>
    <s v="Invoice - Circle of Life - First Nations - Soaring Eagles: Acrobat Standard DC for teams - Windows - Multi NorthAmerican Language"/>
    <s v="D-014"/>
    <s v="Procurement"/>
    <m/>
    <x v="1"/>
    <s v="65304887CA"/>
    <x v="41"/>
    <s v="Acrobat Standard DC for teams - Windows - Multi No"/>
    <s v="C-10381"/>
    <m/>
    <n v="23544"/>
    <s v="ARJ"/>
    <m/>
    <n v="319.39999999999998"/>
    <n v="-319.39999999999998"/>
    <x v="1"/>
  </r>
  <r>
    <x v="9"/>
    <d v="2025-09-15T00:00:00"/>
    <x v="5"/>
    <n v="180214"/>
    <s v="Invoice - Circle of Life - First Nations - Soaring Eagles: Acrobat Standard DC for teams - Windows - Multi NorthAmerican Language"/>
    <s v="D-014"/>
    <s v="Procurement"/>
    <m/>
    <x v="1"/>
    <s v="65304887CA"/>
    <x v="41"/>
    <s v="Acrobat Standard DC for teams - Windows - Multi No"/>
    <s v="C-10381"/>
    <m/>
    <n v="23632"/>
    <s v="ARJ"/>
    <m/>
    <n v="139.69"/>
    <n v="-139.69"/>
    <x v="1"/>
  </r>
  <r>
    <x v="9"/>
    <d v="2025-09-17T00:00:00"/>
    <x v="11"/>
    <n v="180222"/>
    <s v="Invoice - Circle of Life - First Nations - Soaring Eagles: Acrobat Standard DC for teams - Windows - Multi NorthAmerican Language"/>
    <s v="D-014"/>
    <s v="Procurement"/>
    <m/>
    <x v="1"/>
    <s v="65304887CA"/>
    <x v="41"/>
    <s v="Acrobat Standard DC for teams - Windows - Multi No"/>
    <s v="C-10381"/>
    <m/>
    <n v="23641"/>
    <s v="ARJ"/>
    <m/>
    <n v="139.25"/>
    <n v="-139.25"/>
    <x v="1"/>
  </r>
  <r>
    <x v="9"/>
    <d v="2025-09-03T00:00:00"/>
    <x v="17"/>
    <n v="180105"/>
    <s v="Invoice - Circle of Life - First Nations - Soaring Eagles: Adobe Acrobat Pro for Teams - Team Licensing Subscription - 1 User - 1 Year -"/>
    <s v="D-001"/>
    <s v="Sales"/>
    <m/>
    <x v="1"/>
    <s v="65304520CA"/>
    <x v="41"/>
    <s v="Adobe Acrobat Pro DC for Teams "/>
    <s v="C-10381"/>
    <m/>
    <n v="23552"/>
    <s v="ARJ"/>
    <m/>
    <n v="65.430000000000007"/>
    <n v="-65.430000000000007"/>
    <x v="1"/>
  </r>
  <r>
    <x v="9"/>
    <d v="2025-10-09T00:00:00"/>
    <x v="18"/>
    <n v="180742"/>
    <s v="Invoice - Circle of Life - First Nations - Soaring Eagles: Adobe Acrobat Pro for Teams - Team Licensing Subscription - 1 User - 1 Year -"/>
    <s v="D-014"/>
    <s v="Procurement"/>
    <m/>
    <x v="1"/>
    <s v="65304520CA"/>
    <x v="41"/>
    <s v="Adobe Acrobat Pro DC for Teams "/>
    <s v="C-10381"/>
    <m/>
    <n v="24070"/>
    <s v="ARJ"/>
    <m/>
    <n v="206.15"/>
    <n v="-206.15"/>
    <x v="1"/>
  </r>
  <r>
    <x v="6"/>
    <d v="2025-09-01T00:00:00"/>
    <x v="3"/>
    <n v="179790"/>
    <s v="Invoice - Circle of Life - First Nations - Soaring Eagles: AI Powered Email Filtering and Phishing Protection "/>
    <s v="D-005"/>
    <s v="Security"/>
    <m/>
    <x v="1"/>
    <s v="IS-ESP-1"/>
    <x v="41"/>
    <s v="Email Security "/>
    <s v="C-10381"/>
    <m/>
    <n v="23532"/>
    <s v="ARJ"/>
    <m/>
    <n v="1230"/>
    <n v="-1230"/>
    <x v="1"/>
  </r>
  <r>
    <x v="6"/>
    <d v="2025-10-01T00:00:00"/>
    <x v="4"/>
    <n v="180344"/>
    <s v="Invoice - Circle of Life - First Nations - Soaring Eagles: AI Powered Email Filtering and Phishing Protection "/>
    <s v="D-005"/>
    <s v="Security"/>
    <m/>
    <x v="1"/>
    <s v="IS-ESP-1"/>
    <x v="41"/>
    <s v="Email Security "/>
    <s v="C-10381"/>
    <m/>
    <n v="23769"/>
    <s v="ARJ"/>
    <m/>
    <n v="1230"/>
    <n v="-1230"/>
    <x v="1"/>
  </r>
  <r>
    <x v="9"/>
    <d v="2025-10-17T00:00:00"/>
    <x v="7"/>
    <n v="180801"/>
    <s v="Invoice - Circle of Life - First Nations - Soaring Eagles: Creative Cloud All Apps - Edition 4 for Enterprise"/>
    <s v="D-014"/>
    <s v="Procurement"/>
    <m/>
    <x v="1"/>
    <s v="65325063CA"/>
    <x v="41"/>
    <s v="Creative Cloud All Apps - Edition 4 for Enterprise"/>
    <s v="C-10381"/>
    <m/>
    <n v="24119"/>
    <s v="ARJ"/>
    <m/>
    <n v="1140.99"/>
    <n v="-1140.99"/>
    <x v="1"/>
  </r>
  <r>
    <x v="6"/>
    <d v="2025-09-01T00:00:00"/>
    <x v="3"/>
    <n v="179790"/>
    <s v="Invoice - Circle of Life - First Nations - Soaring Eagles: Dark Web Monitoring Service - 1 Domain "/>
    <s v="D-005"/>
    <s v="Security"/>
    <m/>
    <x v="1"/>
    <s v="SecureID"/>
    <x v="41"/>
    <s v="Dark Web Monitoring"/>
    <s v="C-10381"/>
    <m/>
    <n v="23532"/>
    <s v="ARJ"/>
    <m/>
    <n v="100"/>
    <n v="-100"/>
    <x v="1"/>
  </r>
  <r>
    <x v="6"/>
    <d v="2025-10-01T00:00:00"/>
    <x v="4"/>
    <n v="180344"/>
    <s v="Invoice - Circle of Life - First Nations - Soaring Eagles: Dark Web Monitoring Service - 1 Domain "/>
    <s v="D-005"/>
    <s v="Security"/>
    <m/>
    <x v="1"/>
    <s v="SecureID"/>
    <x v="41"/>
    <s v="Dark Web Monitoring"/>
    <s v="C-10381"/>
    <m/>
    <n v="23769"/>
    <s v="ARJ"/>
    <m/>
    <n v="100"/>
    <n v="-100"/>
    <x v="1"/>
  </r>
  <r>
    <x v="6"/>
    <d v="2025-09-01T00:00:00"/>
    <x v="3"/>
    <n v="179790"/>
    <s v="Invoice - Circle of Life - First Nations - Soaring Eagles: Endpoint Advanced Threat Protection - EDR 24x7 Monitoring - Per Endpoint"/>
    <s v="D-005"/>
    <s v="Security"/>
    <m/>
    <x v="1"/>
    <s v="DPM-Huntress"/>
    <x v="41"/>
    <s v="Huntress Advanced Threat Protection"/>
    <s v="C-10381"/>
    <m/>
    <n v="23532"/>
    <s v="ARJ"/>
    <m/>
    <n v="995"/>
    <n v="-995"/>
    <x v="1"/>
  </r>
  <r>
    <x v="6"/>
    <d v="2025-10-01T00:00:00"/>
    <x v="4"/>
    <n v="180344"/>
    <s v="Invoice - Circle of Life - First Nations - Soaring Eagles: Endpoint Advanced Threat Protection - EDR 24x7 Monitoring - Per Endpoint"/>
    <s v="D-005"/>
    <s v="Security"/>
    <m/>
    <x v="1"/>
    <s v="DPM-Huntress"/>
    <x v="41"/>
    <s v="Huntress Advanced Threat Protection"/>
    <s v="C-10381"/>
    <m/>
    <n v="23769"/>
    <s v="ARJ"/>
    <m/>
    <n v="1015"/>
    <n v="-1015"/>
    <x v="1"/>
  </r>
  <r>
    <x v="5"/>
    <d v="2025-09-01T00:00:00"/>
    <x v="3"/>
    <n v="179790"/>
    <s v="Invoice - Circle of Life - First Nations - Soaring Eagles: Exchange Online (Plan 1) - Annual Commitment, Monthly Billing - 1 User "/>
    <s v="D-003"/>
    <s v="MSP"/>
    <m/>
    <x v="1"/>
    <s v="C0LH16-0001-1Y1M"/>
    <x v="41"/>
    <s v="Exchange Online (Plan 1) Annual Paid Monthly"/>
    <s v="C-10381"/>
    <m/>
    <n v="23532"/>
    <s v="ARJ"/>
    <m/>
    <n v="72.2"/>
    <n v="-72.2"/>
    <x v="1"/>
  </r>
  <r>
    <x v="5"/>
    <d v="2025-10-01T00:00:00"/>
    <x v="4"/>
    <n v="180344"/>
    <s v="Invoice - Circle of Life - First Nations - Soaring Eagles: Exchange Online (Plan 1) - Annual Commitment, Monthly Billing - 1 User "/>
    <s v="D-003"/>
    <s v="MSP"/>
    <m/>
    <x v="1"/>
    <s v="C0LH16-0001-1Y1M"/>
    <x v="41"/>
    <s v="Exchange Online (Plan 1) Annual Paid Monthly"/>
    <s v="C-10381"/>
    <m/>
    <n v="23769"/>
    <s v="ARJ"/>
    <m/>
    <n v="72.2"/>
    <n v="-72.2"/>
    <x v="1"/>
  </r>
  <r>
    <x v="5"/>
    <d v="2025-09-01T00:00:00"/>
    <x v="3"/>
    <n v="179790"/>
    <s v="Invoice - Circle of Life - First Nations - Soaring Eagles: Exchange Online (Plan 2) - Annual Commitment, Monthly Billing - 1 User "/>
    <s v="D-003"/>
    <s v="MSP"/>
    <m/>
    <x v="1"/>
    <s v="C0LH1P-0001-1Y1M"/>
    <x v="41"/>
    <s v="Exchange Online (Plan 2) Annual Paid Monthly"/>
    <s v="C-10381"/>
    <m/>
    <n v="23532"/>
    <s v="ARJ"/>
    <m/>
    <n v="15.2"/>
    <n v="-15.2"/>
    <x v="1"/>
  </r>
  <r>
    <x v="5"/>
    <d v="2025-10-01T00:00:00"/>
    <x v="4"/>
    <n v="180344"/>
    <s v="Invoice - Circle of Life - First Nations - Soaring Eagles: Exchange Online (Plan 2) - Annual Commitment, Monthly Billing - 1 User "/>
    <s v="D-003"/>
    <s v="MSP"/>
    <m/>
    <x v="1"/>
    <s v="C0LH1P-0001-1Y1M"/>
    <x v="41"/>
    <s v="Exchange Online (Plan 2) Annual Paid Monthly"/>
    <s v="C-10381"/>
    <m/>
    <n v="23769"/>
    <s v="ARJ"/>
    <m/>
    <n v="15.2"/>
    <n v="-15.2"/>
    <x v="1"/>
  </r>
  <r>
    <x v="9"/>
    <d v="2025-09-03T00:00:00"/>
    <x v="17"/>
    <n v="180105"/>
    <s v="Invoice - Circle of Life - First Nations - Soaring Eagles: Illustrator - Pro for teams - Annual License"/>
    <s v="D-001"/>
    <s v="Sales"/>
    <m/>
    <x v="1"/>
    <s v="65324913CA"/>
    <x v="41"/>
    <s v="Illustrator - Pro for teams"/>
    <s v="C-10381"/>
    <m/>
    <n v="23552"/>
    <s v="ARJ"/>
    <m/>
    <n v="123.25"/>
    <n v="-123.25"/>
    <x v="1"/>
  </r>
  <r>
    <x v="9"/>
    <d v="2025-09-03T00:00:00"/>
    <x v="17"/>
    <n v="180105"/>
    <s v="Invoice - Circle of Life - First Nations - Soaring Eagles: InDesign - Pro for teams"/>
    <s v="D-001"/>
    <s v="Sales"/>
    <m/>
    <x v="1"/>
    <s v="65324941CA"/>
    <x v="41"/>
    <s v="InDesign - Pro for teams"/>
    <s v="C-10381"/>
    <m/>
    <n v="23552"/>
    <s v="ARJ"/>
    <m/>
    <n v="123.25"/>
    <n v="-123.25"/>
    <x v="1"/>
  </r>
  <r>
    <x v="9"/>
    <d v="2025-09-22T00:00:00"/>
    <x v="10"/>
    <n v="180257"/>
    <s v="Invoice - Circle of Life - First Nations - Soaring Eagles: Lenovo ThinkPad E16 IntelÂ® Coreâ„¢ i5 i5-1335U Laptop 16&quot; Touchscreen WUXGA 16 GB DDR4-SDRAM 512 GB SSD Wi-Fi 6 (802.11ax) Windows 11 Pro Black"/>
    <s v="D-001"/>
    <s v="Sales"/>
    <m/>
    <x v="1"/>
    <s v="21JN0040US"/>
    <x v="41"/>
    <s v="21JN0040US"/>
    <s v="C-10381"/>
    <m/>
    <n v="23668"/>
    <s v="ARJ"/>
    <m/>
    <n v="937.87"/>
    <n v="-937.87"/>
    <x v="1"/>
  </r>
  <r>
    <x v="9"/>
    <d v="2025-09-22T00:00:00"/>
    <x v="10"/>
    <n v="180257"/>
    <s v="Invoice - Circle of Life - First Nations - Soaring Eagles: Lenovo ThinkPad Universal USB-C Smart Dock - for Notebook/Desktop PC - 96 W - USB Type C - 4K - 3840 x 2160 - 2 x USB 2.0 - USB Type-C - Network (RJ-45) - 1 x HDMI Ports - HDMI - 2 x DisplayPorts - DisplayPort - Wired - Gigabit Ethernet"/>
    <s v="D-001"/>
    <s v="Sales"/>
    <m/>
    <x v="1"/>
    <s v="40B20135US"/>
    <x v="41"/>
    <s v="Lenovo ThinkPad Universal USB-C Smart Dock"/>
    <s v="C-10381"/>
    <m/>
    <n v="23668"/>
    <s v="ARJ"/>
    <m/>
    <n v="271.98"/>
    <n v="-271.98"/>
    <x v="1"/>
  </r>
  <r>
    <x v="6"/>
    <d v="2025-09-01T00:00:00"/>
    <x v="3"/>
    <n v="179790"/>
    <s v="Invoice - Circle of Life - First Nations - Soaring Eagles: Managed Detection and Response for Microsoft 365 24x7 Monitoring - Per User"/>
    <s v="D-005"/>
    <s v="Security"/>
    <m/>
    <x v="1"/>
    <s v="DPM-Huntress365"/>
    <x v="41"/>
    <s v="Huntress MDR for M365"/>
    <s v="C-10381"/>
    <m/>
    <n v="23532"/>
    <s v="ARJ"/>
    <m/>
    <n v="936"/>
    <n v="-936"/>
    <x v="1"/>
  </r>
  <r>
    <x v="6"/>
    <d v="2025-10-01T00:00:00"/>
    <x v="4"/>
    <n v="180344"/>
    <s v="Invoice - Circle of Life - First Nations - Soaring Eagles: Managed Detection and Response for Microsoft 365 24x7 Monitoring - Per User"/>
    <s v="D-005"/>
    <s v="Security"/>
    <m/>
    <x v="1"/>
    <s v="DPM-Huntress365"/>
    <x v="41"/>
    <s v="Huntress MDR for M365"/>
    <s v="C-10381"/>
    <m/>
    <n v="23769"/>
    <s v="ARJ"/>
    <m/>
    <n v="944"/>
    <n v="-944"/>
    <x v="1"/>
  </r>
  <r>
    <x v="0"/>
    <d v="2025-09-01T00:00:00"/>
    <x v="3"/>
    <n v="179790"/>
    <s v="Invoice - Circle of Life - First Nations - Soaring Eagles: Managed Endpoint Services"/>
    <s v="D-003"/>
    <s v="MSP"/>
    <m/>
    <x v="1"/>
    <s v="T-Managed Endpoint"/>
    <x v="41"/>
    <s v="Managed Endpoint Services"/>
    <s v="C-10381"/>
    <m/>
    <n v="23532"/>
    <s v="ARJ"/>
    <m/>
    <n v="1050"/>
    <n v="-1050"/>
    <x v="1"/>
  </r>
  <r>
    <x v="0"/>
    <d v="2025-10-01T00:00:00"/>
    <x v="4"/>
    <n v="180344"/>
    <s v="Invoice - Circle of Life - First Nations - Soaring Eagles: Managed Endpoint Services"/>
    <s v="D-003"/>
    <s v="MSP"/>
    <m/>
    <x v="1"/>
    <s v="T-Managed Endpoint"/>
    <x v="41"/>
    <s v="Managed Endpoint Services"/>
    <s v="C-10381"/>
    <m/>
    <n v="23769"/>
    <s v="ARJ"/>
    <m/>
    <n v="1040"/>
    <n v="-1040"/>
    <x v="1"/>
  </r>
  <r>
    <x v="3"/>
    <d v="2025-09-01T00:00:00"/>
    <x v="3"/>
    <n v="179790"/>
    <s v="Invoice - Circle of Life - First Nations - Soaring Eagles: Managed Office 365 Backup - 1 User - 1 month"/>
    <s v="D-003"/>
    <s v="MSP"/>
    <m/>
    <x v="1"/>
    <s v="DPMB-AFI-O365"/>
    <x v="41"/>
    <s v="Office 365 Backup"/>
    <s v="C-10381"/>
    <m/>
    <n v="23532"/>
    <s v="ARJ"/>
    <m/>
    <n v="908"/>
    <n v="-908"/>
    <x v="1"/>
  </r>
  <r>
    <x v="3"/>
    <d v="2025-10-01T00:00:00"/>
    <x v="4"/>
    <n v="180344"/>
    <s v="Invoice - Circle of Life - First Nations - Soaring Eagles: Managed Office 365 Backup - 1 User - 1 month"/>
    <s v="D-003"/>
    <s v="MSP"/>
    <m/>
    <x v="1"/>
    <s v="DPMB-AFI-O365"/>
    <x v="41"/>
    <s v="Office 365 Backup"/>
    <s v="C-10381"/>
    <m/>
    <n v="23769"/>
    <s v="ARJ"/>
    <m/>
    <n v="924"/>
    <n v="-924"/>
    <x v="1"/>
  </r>
  <r>
    <x v="6"/>
    <d v="2025-09-01T00:00:00"/>
    <x v="3"/>
    <n v="179790"/>
    <s v="Invoice - Circle of Life - First Nations - Soaring Eagles: Managed Security Awareness Training Program"/>
    <s v="D-005"/>
    <s v="Security"/>
    <m/>
    <x v="1"/>
    <s v="DPMSAT"/>
    <x v="41"/>
    <s v="Security Awareness Program"/>
    <s v="C-10381"/>
    <m/>
    <n v="23532"/>
    <s v="ARJ"/>
    <m/>
    <n v="534"/>
    <n v="-534"/>
    <x v="1"/>
  </r>
  <r>
    <x v="6"/>
    <d v="2025-10-01T00:00:00"/>
    <x v="4"/>
    <n v="180344"/>
    <s v="Invoice - Circle of Life - First Nations - Soaring Eagles: Managed Security Awareness Training Program"/>
    <s v="D-005"/>
    <s v="Security"/>
    <m/>
    <x v="1"/>
    <s v="DPMSAT"/>
    <x v="41"/>
    <s v="Security Awareness Program"/>
    <s v="C-10381"/>
    <m/>
    <n v="23769"/>
    <s v="ARJ"/>
    <m/>
    <n v="540"/>
    <n v="-540"/>
    <x v="1"/>
  </r>
  <r>
    <x v="0"/>
    <d v="2025-09-01T00:00:00"/>
    <x v="3"/>
    <n v="179790"/>
    <s v="Invoice - Circle of Life - First Nations - Soaring Eagles: Managed Services-Site"/>
    <s v="D-003"/>
    <s v="MSP"/>
    <m/>
    <x v="1"/>
    <s v="T-Managed Services Site"/>
    <x v="41"/>
    <s v="Managed Services-Site"/>
    <s v="C-10381"/>
    <m/>
    <n v="23532"/>
    <s v="ARJ"/>
    <m/>
    <n v="760"/>
    <n v="-760"/>
    <x v="1"/>
  </r>
  <r>
    <x v="0"/>
    <d v="2025-10-01T00:00:00"/>
    <x v="4"/>
    <n v="180344"/>
    <s v="Invoice - Circle of Life - First Nations - Soaring Eagles: Managed Services-Site"/>
    <s v="D-003"/>
    <s v="MSP"/>
    <m/>
    <x v="1"/>
    <s v="T-Managed Services Site"/>
    <x v="41"/>
    <s v="Managed Services-Site"/>
    <s v="C-10381"/>
    <m/>
    <n v="23769"/>
    <s v="ARJ"/>
    <m/>
    <n v="760"/>
    <n v="-760"/>
    <x v="1"/>
  </r>
  <r>
    <x v="0"/>
    <d v="2025-09-01T00:00:00"/>
    <x v="3"/>
    <n v="179790"/>
    <s v="Invoice - Circle of Life - First Nations - Soaring Eagles: Managed Services-User"/>
    <s v="D-003"/>
    <s v="MSP"/>
    <m/>
    <x v="1"/>
    <s v="T-Managed Services-User"/>
    <x v="41"/>
    <s v="Managed Services-User"/>
    <s v="C-10381"/>
    <m/>
    <n v="23532"/>
    <s v="ARJ"/>
    <m/>
    <n v="12859.55"/>
    <n v="-12859.55"/>
    <x v="1"/>
  </r>
  <r>
    <x v="0"/>
    <d v="2025-10-01T00:00:00"/>
    <x v="4"/>
    <n v="180344"/>
    <s v="Invoice - Circle of Life - First Nations - Soaring Eagles: Managed Services-User"/>
    <s v="D-003"/>
    <s v="MSP"/>
    <m/>
    <x v="1"/>
    <s v="T-Managed Services-User"/>
    <x v="41"/>
    <s v="Managed Services-User"/>
    <s v="C-10381"/>
    <m/>
    <n v="23769"/>
    <s v="ARJ"/>
    <m/>
    <n v="13086.15"/>
    <n v="-13086.15"/>
    <x v="1"/>
  </r>
  <r>
    <x v="5"/>
    <d v="2025-09-01T00:00:00"/>
    <x v="3"/>
    <n v="179790"/>
    <s v="Invoice - Circle of Life - First Nations - Soaring Eagles: Microsoft 365 Business Premium - Annual Commitment, Monthly Billing - 1 User "/>
    <s v="D-003"/>
    <s v="MSP"/>
    <m/>
    <x v="1"/>
    <s v="C0LCHC-0002-1Y1M"/>
    <x v="41"/>
    <s v="Microsoft 365 Business Premium Annual Paid Monthly"/>
    <s v="C-10381"/>
    <m/>
    <n v="23532"/>
    <s v="ARJ"/>
    <m/>
    <n v="4536.3999999999996"/>
    <n v="-4536.3999999999996"/>
    <x v="1"/>
  </r>
  <r>
    <x v="5"/>
    <d v="2025-10-01T00:00:00"/>
    <x v="4"/>
    <n v="180344"/>
    <s v="Invoice - Circle of Life - First Nations - Soaring Eagles: Microsoft 365 Business Premium - Annual Commitment, Monthly Billing - 1 User "/>
    <s v="D-003"/>
    <s v="MSP"/>
    <m/>
    <x v="1"/>
    <s v="C0LCHC-0002-1Y1M"/>
    <x v="41"/>
    <s v="Microsoft 365 Business Premium Annual Paid Monthly"/>
    <s v="C-10381"/>
    <m/>
    <n v="23769"/>
    <s v="ARJ"/>
    <m/>
    <n v="4578.2"/>
    <n v="-4578.2"/>
    <x v="1"/>
  </r>
  <r>
    <x v="9"/>
    <d v="2025-09-03T00:00:00"/>
    <x v="17"/>
    <n v="180105"/>
    <s v="Invoice - Circle of Life - First Nations - Soaring Eagles: Photoshop - Pro for teams"/>
    <s v="D-001"/>
    <s v="Sales"/>
    <m/>
    <x v="1"/>
    <s v="65324868CA"/>
    <x v="41"/>
    <s v="Photoshop - Pro for teams"/>
    <s v="C-10381"/>
    <m/>
    <n v="23552"/>
    <s v="ARJ"/>
    <m/>
    <n v="143.35"/>
    <n v="-143.35"/>
    <x v="1"/>
  </r>
  <r>
    <x v="5"/>
    <d v="2025-09-01T00:00:00"/>
    <x v="3"/>
    <n v="179790"/>
    <s v="Invoice - Circle of Life - First Nations - Soaring Eagles: Power BI Pro - Annual Commitment, Monthly Billing - 1 User "/>
    <s v="D-003"/>
    <s v="MSP"/>
    <m/>
    <x v="1"/>
    <s v="C0LHSF-0001-1Y1M"/>
    <x v="41"/>
    <s v="Power BI Pro Annual Paid Monthly"/>
    <s v="C-10381"/>
    <m/>
    <n v="23532"/>
    <s v="ARJ"/>
    <m/>
    <n v="28.5"/>
    <n v="-28.5"/>
    <x v="1"/>
  </r>
  <r>
    <x v="5"/>
    <d v="2025-10-01T00:00:00"/>
    <x v="4"/>
    <n v="180344"/>
    <s v="Invoice - Circle of Life - First Nations - Soaring Eagles: Power BI Pro - Annual Commitment, Monthly Billing - 1 User "/>
    <s v="D-003"/>
    <s v="MSP"/>
    <m/>
    <x v="1"/>
    <s v="C0LHSF-0001-1Y1M"/>
    <x v="41"/>
    <s v="Power BI Pro Annual Paid Monthly"/>
    <s v="C-10381"/>
    <m/>
    <n v="23769"/>
    <s v="ARJ"/>
    <m/>
    <n v="28.5"/>
    <n v="-28.5"/>
    <x v="1"/>
  </r>
  <r>
    <x v="3"/>
    <d v="2025-09-01T00:00:00"/>
    <x v="3"/>
    <n v="179790"/>
    <s v="Invoice - Circle of Life - First Nations - Soaring Eagles: Remote Access Device"/>
    <s v="D-005"/>
    <s v="Security"/>
    <m/>
    <x v="1"/>
    <s v="DPM-RAD"/>
    <x v="41"/>
    <s v="Remote Access Device"/>
    <s v="C-10381"/>
    <m/>
    <n v="23532"/>
    <s v="ARJ"/>
    <m/>
    <n v="60"/>
    <n v="-60"/>
    <x v="1"/>
  </r>
  <r>
    <x v="3"/>
    <d v="2025-10-01T00:00:00"/>
    <x v="4"/>
    <n v="180344"/>
    <s v="Invoice - Circle of Life - First Nations - Soaring Eagles: Remote Access Device"/>
    <s v="D-005"/>
    <s v="Security"/>
    <m/>
    <x v="1"/>
    <s v="DPM-RAD"/>
    <x v="41"/>
    <s v="Remote Access Device"/>
    <s v="C-10381"/>
    <m/>
    <n v="23769"/>
    <s v="ARJ"/>
    <m/>
    <n v="60"/>
    <n v="-60"/>
    <x v="1"/>
  </r>
  <r>
    <x v="13"/>
    <d v="2025-09-22T00:00:00"/>
    <x v="10"/>
    <n v="180257"/>
    <s v="Invoice - Circle of Life - First Nations - Soaring Eagles: Shipping"/>
    <s v="D-001"/>
    <s v="Sales"/>
    <m/>
    <x v="1"/>
    <s v="QWShipping"/>
    <x v="41"/>
    <s v="Shipping"/>
    <s v="C-10381"/>
    <m/>
    <n v="23668"/>
    <s v="ARJ"/>
    <m/>
    <n v="80.5"/>
    <n v="-80.5"/>
    <x v="1"/>
  </r>
  <r>
    <x v="9"/>
    <d v="2025-09-22T00:00:00"/>
    <x v="10"/>
    <n v="180257"/>
    <s v="Invoice - Circle of Life - First Nations - Soaring Eagles: ThinkVision T24-40, 24 inch FHD Monitor with IPS and LTPS Stand"/>
    <s v="D-001"/>
    <s v="Sales"/>
    <m/>
    <x v="1"/>
    <s v="64A4MATXUZ"/>
    <x v="41"/>
    <s v="ThinkVision T24-40, 24 inch FHD Monitor with IPS a"/>
    <s v="C-10381"/>
    <m/>
    <n v="23668"/>
    <s v="ARJ"/>
    <m/>
    <n v="412.58"/>
    <n v="-412.58"/>
    <x v="1"/>
  </r>
  <r>
    <x v="9"/>
    <d v="2025-09-22T00:00:00"/>
    <x v="10"/>
    <n v="180257"/>
    <s v="Invoice - Circle of Life - First Nations - Soaring Eagles: Wireless Keyboard Mouse Combo"/>
    <s v="D-001"/>
    <s v="Sales"/>
    <m/>
    <x v="1"/>
    <s v="920-006481"/>
    <x v="41"/>
    <s v="Wireless Keyboard Mouse Combo"/>
    <s v="C-10381"/>
    <m/>
    <n v="23668"/>
    <s v="ARJ"/>
    <m/>
    <n v="42.12"/>
    <n v="-42.12"/>
    <x v="1"/>
  </r>
  <r>
    <x v="7"/>
    <d v="2025-09-17T00:00:00"/>
    <x v="11"/>
    <s v="180227OH"/>
    <s v="Invoice - City Day Community School"/>
    <s v="D-003"/>
    <s v="MSP"/>
    <m/>
    <x v="3"/>
    <m/>
    <x v="42"/>
    <m/>
    <s v="C-10064"/>
    <m/>
    <n v="23645"/>
    <s v="ARJ"/>
    <m/>
    <n v="240"/>
    <n v="-240"/>
    <x v="1"/>
  </r>
  <r>
    <x v="9"/>
    <d v="2025-10-06T00:00:00"/>
    <x v="9"/>
    <s v="180609OH"/>
    <s v="Invoice - City Day Community School: 8-Device Laptop &amp; Tablet Charging Station. Fits Laptops, Chromebooks, &amp; Tablets Up to 15.6'' &amp; 1.375'' Thick"/>
    <s v="D-003"/>
    <s v="MSP"/>
    <m/>
    <x v="3"/>
    <s v="C8A-G"/>
    <x v="42"/>
    <s v="8-Device Laptop &amp; Tablet Charging Station. Fits La"/>
    <s v="C-10064"/>
    <m/>
    <n v="23991"/>
    <s v="ARJ"/>
    <m/>
    <n v="151.18"/>
    <n v="-151.18"/>
    <x v="1"/>
  </r>
  <r>
    <x v="9"/>
    <d v="2025-09-29T00:00:00"/>
    <x v="14"/>
    <s v="180524OH"/>
    <s v="Invoice - City Day Community School: Chromebook Repairs"/>
    <s v="D-001"/>
    <s v="Sales"/>
    <m/>
    <x v="3"/>
    <s v="CBRepair"/>
    <x v="42"/>
    <s v="Chromebook Repairs"/>
    <s v="C-10064"/>
    <m/>
    <n v="23697"/>
    <s v="ARJ"/>
    <m/>
    <n v="153"/>
    <n v="-153"/>
    <x v="1"/>
  </r>
  <r>
    <x v="9"/>
    <d v="2025-10-22T00:00:00"/>
    <x v="19"/>
    <s v="180836OH"/>
    <s v="Invoice - City Day Community School: Chromebook Repairs"/>
    <s v="D-001"/>
    <s v="Sales"/>
    <m/>
    <x v="3"/>
    <s v="CBRepair"/>
    <x v="42"/>
    <s v="Chromebook Repairs"/>
    <s v="C-10064"/>
    <m/>
    <n v="24149"/>
    <s v="ARJ"/>
    <m/>
    <n v="1126.8"/>
    <n v="-1126.8"/>
    <x v="1"/>
  </r>
  <r>
    <x v="0"/>
    <d v="2025-09-01T00:00:00"/>
    <x v="3"/>
    <s v="179974OH"/>
    <s v="Invoice - City Day Community School: Classroom Support"/>
    <s v="D-003"/>
    <s v="MSP"/>
    <m/>
    <x v="3"/>
    <s v="MSC_CS"/>
    <x v="42"/>
    <s v="Classroom Support"/>
    <s v="C-10064"/>
    <m/>
    <n v="23339"/>
    <s v="ARJ"/>
    <m/>
    <n v="43.32"/>
    <n v="-43.32"/>
    <x v="1"/>
  </r>
  <r>
    <x v="0"/>
    <d v="2025-10-01T00:00:00"/>
    <x v="4"/>
    <s v="180453OH"/>
    <s v="Invoice - City Day Community School: Classroom Support"/>
    <s v="D-003"/>
    <s v="MSP"/>
    <m/>
    <x v="3"/>
    <s v="MSC_CS"/>
    <x v="42"/>
    <s v="Classroom Support"/>
    <s v="C-10064"/>
    <m/>
    <n v="23872"/>
    <s v="ARJ"/>
    <m/>
    <n v="43.32"/>
    <n v="-43.32"/>
    <x v="1"/>
  </r>
  <r>
    <x v="0"/>
    <d v="2025-09-01T00:00:00"/>
    <x v="3"/>
    <s v="179974OH"/>
    <s v="Invoice - City Day Community School: Cloud Managed Printing"/>
    <s v="D-003"/>
    <s v="MSP"/>
    <m/>
    <x v="3"/>
    <s v="MSC_PS"/>
    <x v="42"/>
    <s v="Cloud Managed Printing Support"/>
    <s v="C-10064"/>
    <m/>
    <n v="23339"/>
    <s v="ARJ"/>
    <m/>
    <n v="103"/>
    <n v="-103"/>
    <x v="1"/>
  </r>
  <r>
    <x v="0"/>
    <d v="2025-10-01T00:00:00"/>
    <x v="4"/>
    <s v="180453OH"/>
    <s v="Invoice - City Day Community School: Cloud Managed Printing"/>
    <s v="D-003"/>
    <s v="MSP"/>
    <m/>
    <x v="3"/>
    <s v="MSC_PS"/>
    <x v="42"/>
    <s v="Cloud Managed Printing Support"/>
    <s v="C-10064"/>
    <m/>
    <n v="23872"/>
    <s v="ARJ"/>
    <m/>
    <n v="103"/>
    <n v="-103"/>
    <x v="1"/>
  </r>
  <r>
    <x v="9"/>
    <d v="2025-09-17T00:00:00"/>
    <x v="11"/>
    <s v="180227OH"/>
    <s v="Invoice - City Day Community School: Dell 15 DC15255 - AMD Ryzenâ„¢ 7 7730U 8-core with Radeonâ„¢ Graphics - 16GB: 1x16GB, DDR4, 3200 MT/s - 512GB M.2 PCIe NVMe Solid State Drive - Windows 11 Pro"/>
    <s v="D-003"/>
    <s v="MSP"/>
    <m/>
    <x v="3"/>
    <s v="Dell 15 DC15255"/>
    <x v="42"/>
    <s v="Dell 15 DC15255 - AMD Ryzenâ„¢ 7 7730U 8-core with R"/>
    <s v="C-10064"/>
    <m/>
    <n v="23645"/>
    <s v="ARJ"/>
    <m/>
    <n v="2676"/>
    <n v="-2676"/>
    <x v="1"/>
  </r>
  <r>
    <x v="9"/>
    <d v="2025-09-04T00:00:00"/>
    <x v="20"/>
    <s v="180118OH"/>
    <s v="Invoice - City Day Community School: Dell 15 Laptop - 13th Generation IntelÂ® Coreâ„¢ i5-1334U (10 cores, up to 4.60 GHz) - 16GB, 16GBx1, DDR4, 2666 MT/s - 512GB M.2 PCIe NVMe Solid State Drive - 15.6&quot;, Non-Touch, FHD, 120Hz, WVA, IPS, Anti-Glare, 250 nits - Windows 11 Pro"/>
    <s v="D-001"/>
    <s v="Sales"/>
    <m/>
    <x v="3"/>
    <s v="210-BRNX"/>
    <x v="42"/>
    <s v="Dell 15 Laptop - 13th Generation IntelÂ® Coreâ„¢ i5-1"/>
    <s v="C-10064"/>
    <m/>
    <n v="23567"/>
    <s v="ARJ"/>
    <m/>
    <n v="838"/>
    <n v="-838"/>
    <x v="1"/>
  </r>
  <r>
    <x v="9"/>
    <d v="2025-10-06T00:00:00"/>
    <x v="9"/>
    <s v="180608OH"/>
    <s v="Invoice - City Day Community School: Dell 65W Chromebook Charger"/>
    <s v="D-003"/>
    <s v="MSP"/>
    <m/>
    <x v="3"/>
    <s v="SM65CL-01"/>
    <x v="42"/>
    <s v="Dell 65W Chromebook Charger"/>
    <s v="C-10064"/>
    <m/>
    <n v="23990"/>
    <s v="ARJ"/>
    <m/>
    <n v="77.95"/>
    <n v="-77.95"/>
    <x v="1"/>
  </r>
  <r>
    <x v="0"/>
    <d v="2025-09-01T00:00:00"/>
    <x v="3"/>
    <s v="179974OH"/>
    <s v="Invoice - City Day Community School: Edge Security Management "/>
    <s v="D-003"/>
    <s v="MSP"/>
    <m/>
    <x v="3"/>
    <s v="MSC_PYS"/>
    <x v="42"/>
    <s v="Physical Security Mangement"/>
    <s v="C-10064"/>
    <m/>
    <n v="23339"/>
    <s v="ARJ"/>
    <m/>
    <n v="373.89"/>
    <n v="-373.89"/>
    <x v="1"/>
  </r>
  <r>
    <x v="0"/>
    <d v="2025-10-01T00:00:00"/>
    <x v="4"/>
    <s v="180453OH"/>
    <s v="Invoice - City Day Community School: Edge Security Management "/>
    <s v="D-003"/>
    <s v="MSP"/>
    <m/>
    <x v="3"/>
    <s v="MSC_PYS"/>
    <x v="42"/>
    <s v="Physical Security Mangement"/>
    <s v="C-10064"/>
    <m/>
    <n v="23872"/>
    <s v="ARJ"/>
    <m/>
    <n v="373.89"/>
    <n v="-373.89"/>
    <x v="1"/>
  </r>
  <r>
    <x v="6"/>
    <d v="2025-09-01T00:00:00"/>
    <x v="3"/>
    <s v="179974OH"/>
    <s v="Invoice - City Day Community School: Endpoint Advanced Threat Protection - EDR 24x7 Monitoring - Per Endpoint"/>
    <s v="D-005"/>
    <s v="Security"/>
    <m/>
    <x v="3"/>
    <s v="DPM-Huntress"/>
    <x v="42"/>
    <s v="Huntress Advanced Threat Protection"/>
    <s v="C-10064"/>
    <m/>
    <n v="23339"/>
    <s v="ARJ"/>
    <m/>
    <n v="217"/>
    <n v="-217"/>
    <x v="1"/>
  </r>
  <r>
    <x v="6"/>
    <d v="2025-10-01T00:00:00"/>
    <x v="4"/>
    <s v="180453OH"/>
    <s v="Invoice - City Day Community School: Endpoint Advanced Threat Protection - EDR 24x7 Monitoring - Per Endpoint"/>
    <s v="D-005"/>
    <s v="Security"/>
    <m/>
    <x v="3"/>
    <s v="DPM-Huntress"/>
    <x v="42"/>
    <s v="Huntress Advanced Threat Protection"/>
    <s v="C-10064"/>
    <m/>
    <n v="23872"/>
    <s v="ARJ"/>
    <m/>
    <n v="217"/>
    <n v="-217"/>
    <x v="1"/>
  </r>
  <r>
    <x v="0"/>
    <d v="2025-09-01T00:00:00"/>
    <x v="3"/>
    <s v="179943OH"/>
    <s v="Invoice - City Day Community School: E-Rate MIBS Support for E-Rate Eligible Equipment"/>
    <s v="D-003"/>
    <s v="MSP"/>
    <m/>
    <x v="3"/>
    <s v="T-Managed"/>
    <x v="42"/>
    <s v="E-Rate MIBS Support"/>
    <s v="C-10064"/>
    <m/>
    <n v="23338"/>
    <s v="ARJ"/>
    <m/>
    <n v="40.1"/>
    <n v="-40.1"/>
    <x v="1"/>
  </r>
  <r>
    <x v="0"/>
    <d v="2025-10-01T00:00:00"/>
    <x v="4"/>
    <s v="180454OH"/>
    <s v="Invoice - City Day Community School: E-Rate MIBS Support for E-Rate Eligible Equipment"/>
    <s v="D-003"/>
    <s v="MSP"/>
    <m/>
    <x v="3"/>
    <s v="T-Managed"/>
    <x v="42"/>
    <s v="E-Rate MIBS Support"/>
    <s v="C-10064"/>
    <m/>
    <n v="23873"/>
    <s v="ARJ"/>
    <m/>
    <n v="40.1"/>
    <n v="-40.1"/>
    <x v="1"/>
  </r>
  <r>
    <x v="8"/>
    <d v="2025-09-01T00:00:00"/>
    <x v="3"/>
    <s v="179974OH"/>
    <s v="Invoice - City Day Community School: Managed Backup - Server"/>
    <s v="D-003"/>
    <s v="MSP"/>
    <m/>
    <x v="3"/>
    <s v="mMTS CyberPS"/>
    <x v="42"/>
    <s v="MTS Cyber Protect Servers"/>
    <s v="C-10064"/>
    <m/>
    <n v="23339"/>
    <s v="ARJ"/>
    <m/>
    <n v="150"/>
    <n v="-150"/>
    <x v="1"/>
  </r>
  <r>
    <x v="8"/>
    <d v="2025-10-01T00:00:00"/>
    <x v="4"/>
    <s v="180453OH"/>
    <s v="Invoice - City Day Community School: Managed Backup - Server"/>
    <s v="D-003"/>
    <s v="MSP"/>
    <m/>
    <x v="3"/>
    <s v="mMTS CyberPS"/>
    <x v="42"/>
    <s v="MTS Cyber Protect Servers"/>
    <s v="C-10064"/>
    <m/>
    <n v="23872"/>
    <s v="ARJ"/>
    <m/>
    <n v="150"/>
    <n v="-150"/>
    <x v="1"/>
  </r>
  <r>
    <x v="8"/>
    <d v="2025-09-01T00:00:00"/>
    <x v="3"/>
    <s v="179974OH"/>
    <s v="Invoice - City Day Community School: Managed Backup - Workstation"/>
    <s v="D-003"/>
    <s v="MSP"/>
    <m/>
    <x v="3"/>
    <s v="mMTS CPWKST"/>
    <x v="42"/>
    <s v="MTS Cyber Protect Workstations"/>
    <s v="C-10064"/>
    <m/>
    <n v="23339"/>
    <s v="ARJ"/>
    <m/>
    <n v="7.5"/>
    <n v="-7.5"/>
    <x v="1"/>
  </r>
  <r>
    <x v="8"/>
    <d v="2025-10-01T00:00:00"/>
    <x v="4"/>
    <s v="180453OH"/>
    <s v="Invoice - City Day Community School: Managed Backup - Workstation"/>
    <s v="D-003"/>
    <s v="MSP"/>
    <m/>
    <x v="3"/>
    <s v="mMTS CPWKST"/>
    <x v="42"/>
    <s v="MTS Cyber Protect Workstations"/>
    <s v="C-10064"/>
    <m/>
    <n v="23872"/>
    <s v="ARJ"/>
    <m/>
    <n v="7.5"/>
    <n v="-7.5"/>
    <x v="1"/>
  </r>
  <r>
    <x v="3"/>
    <d v="2025-09-01T00:00:00"/>
    <x v="3"/>
    <s v="179974OH"/>
    <s v="Invoice - City Day Community School: Managed Backup Cloud Storage - Per GB"/>
    <s v="D-003"/>
    <s v="MSP"/>
    <m/>
    <x v="3"/>
    <s v="MTS Cloud Storage"/>
    <x v="42"/>
    <s v="MTS Cloud Storage"/>
    <s v="C-10064"/>
    <m/>
    <n v="23339"/>
    <s v="ARJ"/>
    <m/>
    <n v="49.98"/>
    <n v="-49.98"/>
    <x v="1"/>
  </r>
  <r>
    <x v="3"/>
    <d v="2025-10-01T00:00:00"/>
    <x v="4"/>
    <s v="180453OH"/>
    <s v="Invoice - City Day Community School: Managed Backup Cloud Storage - Per GB"/>
    <s v="D-003"/>
    <s v="MSP"/>
    <m/>
    <x v="3"/>
    <s v="MTS Cloud Storage"/>
    <x v="42"/>
    <s v="MTS Cloud Storage"/>
    <s v="C-10064"/>
    <m/>
    <n v="23872"/>
    <s v="ARJ"/>
    <m/>
    <n v="49.98"/>
    <n v="-49.98"/>
    <x v="1"/>
  </r>
  <r>
    <x v="1"/>
    <d v="2025-09-01T00:00:00"/>
    <x v="3"/>
    <s v="179974OH"/>
    <s v="Invoice - City Day Community School: Managed VOIP"/>
    <s v="D-003"/>
    <s v="MSP"/>
    <m/>
    <x v="3"/>
    <s v="MSC_MS"/>
    <x v="42"/>
    <s v="Managed VOIP"/>
    <s v="C-10064"/>
    <m/>
    <n v="23339"/>
    <s v="ARJ"/>
    <m/>
    <n v="283.25"/>
    <n v="-283.25"/>
    <x v="1"/>
  </r>
  <r>
    <x v="1"/>
    <d v="2025-10-01T00:00:00"/>
    <x v="4"/>
    <s v="180453OH"/>
    <s v="Invoice - City Day Community School: Managed VOIP"/>
    <s v="D-003"/>
    <s v="MSP"/>
    <m/>
    <x v="3"/>
    <s v="MSC_MS"/>
    <x v="42"/>
    <s v="Managed VOIP"/>
    <s v="C-10064"/>
    <m/>
    <n v="23872"/>
    <s v="ARJ"/>
    <m/>
    <n v="283.25"/>
    <n v="-283.25"/>
    <x v="1"/>
  </r>
  <r>
    <x v="5"/>
    <d v="2025-09-01T00:00:00"/>
    <x v="3"/>
    <s v="179974OH"/>
    <s v="Invoice - City Day Community School: Microsoft 365 Apps for Faculty - Monthly Commit"/>
    <s v="D-003"/>
    <s v="MSP"/>
    <m/>
    <x v="3"/>
    <s v="CFQ7TTC0LGZT-001D"/>
    <x v="42"/>
    <s v="Microsoft 365 Apps for Faculty - Monthly "/>
    <s v="C-10064"/>
    <m/>
    <n v="23339"/>
    <s v="ARJ"/>
    <m/>
    <n v="64.959999999999994"/>
    <n v="-64.959999999999994"/>
    <x v="1"/>
  </r>
  <r>
    <x v="5"/>
    <d v="2025-10-01T00:00:00"/>
    <x v="4"/>
    <s v="180453OH"/>
    <s v="Invoice - City Day Community School: Microsoft 365 Apps for Faculty - Monthly Commit"/>
    <s v="D-003"/>
    <s v="MSP"/>
    <m/>
    <x v="3"/>
    <s v="CFQ7TTC0LGZT-001D"/>
    <x v="42"/>
    <s v="Microsoft 365 Apps for Faculty - Monthly "/>
    <s v="C-10064"/>
    <m/>
    <n v="23872"/>
    <s v="ARJ"/>
    <m/>
    <n v="64.959999999999994"/>
    <n v="-64.959999999999994"/>
    <x v="1"/>
  </r>
  <r>
    <x v="0"/>
    <d v="2025-09-01T00:00:00"/>
    <x v="3"/>
    <s v="179974OH"/>
    <s v="Invoice - City Day Community School: Physical Virtual Server (VMWare or Hyper V Server)(Non-Primary Domain Server)"/>
    <s v="D-003"/>
    <s v="MSP"/>
    <m/>
    <x v="3"/>
    <s v="MCS_SNS"/>
    <x v="42"/>
    <s v="Maintain Hardware and software of the Physical Ser"/>
    <s v="C-10064"/>
    <m/>
    <n v="23339"/>
    <s v="ARJ"/>
    <m/>
    <n v="153.47"/>
    <n v="-153.47"/>
    <x v="1"/>
  </r>
  <r>
    <x v="0"/>
    <d v="2025-10-01T00:00:00"/>
    <x v="4"/>
    <s v="180453OH"/>
    <s v="Invoice - City Day Community School: Physical Virtual Server (VMWare or Hyper V Server)(Non-Primary Domain Server)"/>
    <s v="D-003"/>
    <s v="MSP"/>
    <m/>
    <x v="3"/>
    <s v="MCS_SNS"/>
    <x v="42"/>
    <s v="Maintain Hardware and software of the Physical Ser"/>
    <s v="C-10064"/>
    <m/>
    <n v="23872"/>
    <s v="ARJ"/>
    <m/>
    <n v="153.47"/>
    <n v="-153.47"/>
    <x v="1"/>
  </r>
  <r>
    <x v="13"/>
    <d v="2025-09-04T00:00:00"/>
    <x v="20"/>
    <s v="180118OH"/>
    <s v="Invoice - City Day Community School: Shipping"/>
    <s v="D-001"/>
    <s v="Sales"/>
    <m/>
    <x v="3"/>
    <s v="QWShipping"/>
    <x v="42"/>
    <s v="Shipping"/>
    <s v="C-10064"/>
    <m/>
    <n v="23567"/>
    <s v="ARJ"/>
    <m/>
    <n v="12.2"/>
    <n v="-12.2"/>
    <x v="1"/>
  </r>
  <r>
    <x v="0"/>
    <d v="2025-09-01T00:00:00"/>
    <x v="3"/>
    <s v="179974OH"/>
    <s v="Invoice - City Day Community School: Staff Support"/>
    <s v="D-003"/>
    <s v="MSP"/>
    <m/>
    <x v="3"/>
    <s v="MSC_SS"/>
    <x v="42"/>
    <s v="Staff Support"/>
    <s v="C-10064"/>
    <m/>
    <n v="23339"/>
    <s v="ARJ"/>
    <m/>
    <n v="747.78"/>
    <n v="-747.78"/>
    <x v="1"/>
  </r>
  <r>
    <x v="0"/>
    <d v="2025-10-01T00:00:00"/>
    <x v="4"/>
    <s v="180453OH"/>
    <s v="Invoice - City Day Community School: Staff Support"/>
    <s v="D-003"/>
    <s v="MSP"/>
    <m/>
    <x v="3"/>
    <s v="MSC_SS"/>
    <x v="42"/>
    <s v="Staff Support"/>
    <s v="C-10064"/>
    <m/>
    <n v="23872"/>
    <s v="ARJ"/>
    <m/>
    <n v="747.78"/>
    <n v="-747.78"/>
    <x v="1"/>
  </r>
  <r>
    <x v="0"/>
    <d v="2025-09-01T00:00:00"/>
    <x v="3"/>
    <s v="179974OH"/>
    <s v="Invoice - City Day Community School: Student Device Management"/>
    <s v="D-003"/>
    <s v="MSP"/>
    <m/>
    <x v="3"/>
    <s v="MSC_SDM"/>
    <x v="42"/>
    <s v="Student Device Management"/>
    <s v="C-10064"/>
    <m/>
    <n v="23339"/>
    <s v="ARJ"/>
    <m/>
    <n v="535.82000000000005"/>
    <n v="-535.82000000000005"/>
    <x v="1"/>
  </r>
  <r>
    <x v="0"/>
    <d v="2025-10-01T00:00:00"/>
    <x v="4"/>
    <s v="180453OH"/>
    <s v="Invoice - City Day Community School: Student Device Management"/>
    <s v="D-003"/>
    <s v="MSP"/>
    <m/>
    <x v="3"/>
    <s v="MSC_SDM"/>
    <x v="42"/>
    <s v="Student Device Management"/>
    <s v="C-10064"/>
    <m/>
    <n v="23872"/>
    <s v="ARJ"/>
    <m/>
    <n v="535.82000000000005"/>
    <n v="-535.82000000000005"/>
    <x v="1"/>
  </r>
  <r>
    <x v="9"/>
    <d v="2025-09-04T00:00:00"/>
    <x v="20"/>
    <s v="180118OH"/>
    <s v="Invoice - City Day Community School: WiFi Adapter for Desktop PC, AX900 USB WiFi 6 Adapter with 5GHz/2.4GHz Dual Band, 6dBi High Gain Antenna, Built-in Driver for Win11/10"/>
    <s v="D-001"/>
    <s v="Sales"/>
    <m/>
    <x v="3"/>
    <s v="B0D3WY6KMN"/>
    <x v="42"/>
    <s v="WiFi Adapter for Desktop PC, AX900 USB WiFi 6 Adap"/>
    <s v="C-10064"/>
    <m/>
    <n v="23567"/>
    <s v="ARJ"/>
    <m/>
    <n v="18.190000000000001"/>
    <n v="-18.190000000000001"/>
    <x v="1"/>
  </r>
  <r>
    <x v="7"/>
    <d v="2025-10-29T00:00:00"/>
    <x v="12"/>
    <n v="181145"/>
    <s v="Invoice - City of Atwater"/>
    <s v="D-004"/>
    <s v="Projects"/>
    <m/>
    <x v="1"/>
    <m/>
    <x v="43"/>
    <m/>
    <s v="C-10028"/>
    <m/>
    <n v="24199"/>
    <s v="ARJ"/>
    <m/>
    <n v="1170"/>
    <n v="-1170"/>
    <x v="1"/>
  </r>
  <r>
    <x v="6"/>
    <d v="2025-09-01T00:00:00"/>
    <x v="3"/>
    <n v="179791"/>
    <s v="Invoice - City of Atwater: 24x7 Gateway Security Monitoring"/>
    <s v="D-005"/>
    <s v="Security"/>
    <m/>
    <x v="1"/>
    <s v="DPM-FWM-SM"/>
    <x v="43"/>
    <s v="24x7 Gateway Security Monitoring Small"/>
    <s v="C-10028"/>
    <m/>
    <n v="23464"/>
    <s v="ARJ"/>
    <m/>
    <n v="750"/>
    <n v="-750"/>
    <x v="1"/>
  </r>
  <r>
    <x v="6"/>
    <d v="2025-10-01T00:00:00"/>
    <x v="4"/>
    <n v="180345"/>
    <s v="Invoice - City of Atwater: 24x7 Gateway Security Monitoring"/>
    <s v="D-005"/>
    <s v="Security"/>
    <m/>
    <x v="1"/>
    <s v="DPM-FWM-SM"/>
    <x v="43"/>
    <s v="24x7 Gateway Security Monitoring Small"/>
    <s v="C-10028"/>
    <m/>
    <n v="23770"/>
    <s v="ARJ"/>
    <m/>
    <n v="750"/>
    <n v="-750"/>
    <x v="1"/>
  </r>
  <r>
    <x v="14"/>
    <d v="2025-10-29T00:00:00"/>
    <x v="12"/>
    <n v="181142"/>
    <s v="Invoice - City of Atwater: Access Point Staging"/>
    <s v="D-001-W"/>
    <s v="Sales - West"/>
    <m/>
    <x v="1"/>
    <s v="stage-extreme-iqap"/>
    <x v="43"/>
    <s v="Access Point Staging"/>
    <s v="C-10028"/>
    <m/>
    <n v="24197"/>
    <s v="ARJ"/>
    <m/>
    <n v="70"/>
    <n v="-70"/>
    <x v="1"/>
  </r>
  <r>
    <x v="9"/>
    <d v="2025-09-17T00:00:00"/>
    <x v="11"/>
    <n v="180224"/>
    <s v="Invoice - City of Atwater: Adobe Acrobat Pro for enterprise, Subscription New, Monthly, 1 User, Large Government Agencies - Level 9 10,000+ (VIP # Req.) 12 Month Term *prorated for 2 months*"/>
    <s v="D-001"/>
    <s v="Sales"/>
    <m/>
    <x v="1"/>
    <s v="65324113BC09A12"/>
    <x v="43"/>
    <s v="Adobe Acrobat Pro for enterprise, Subscription New, Monthly,"/>
    <s v="C-10028"/>
    <m/>
    <n v="23643"/>
    <s v="ARJ"/>
    <m/>
    <n v="100.83"/>
    <n v="-100.83"/>
    <x v="1"/>
  </r>
  <r>
    <x v="6"/>
    <d v="2025-09-01T00:00:00"/>
    <x v="3"/>
    <n v="179791"/>
    <s v="Invoice - City of Atwater: Dark Web Monitoring Service - 1 Domain "/>
    <s v="D-005"/>
    <s v="Security"/>
    <m/>
    <x v="1"/>
    <s v="SecureID"/>
    <x v="43"/>
    <s v="Dark Web Monitoring"/>
    <s v="C-10028"/>
    <m/>
    <n v="23464"/>
    <s v="ARJ"/>
    <m/>
    <n v="100"/>
    <n v="-100"/>
    <x v="1"/>
  </r>
  <r>
    <x v="6"/>
    <d v="2025-10-01T00:00:00"/>
    <x v="4"/>
    <n v="180345"/>
    <s v="Invoice - City of Atwater: Dark Web Monitoring Service - 1 Domain "/>
    <s v="D-005"/>
    <s v="Security"/>
    <m/>
    <x v="1"/>
    <s v="SecureID"/>
    <x v="43"/>
    <s v="Dark Web Monitoring"/>
    <s v="C-10028"/>
    <m/>
    <n v="23770"/>
    <s v="ARJ"/>
    <m/>
    <n v="100"/>
    <n v="-100"/>
    <x v="1"/>
  </r>
  <r>
    <x v="3"/>
    <d v="2025-09-01T00:00:00"/>
    <x v="3"/>
    <n v="179795"/>
    <s v="Invoice - City of Atwater: Datapath Managed Backup - Offsite Storage - 1 TB - 1 Month"/>
    <s v="D-003"/>
    <s v="MSP"/>
    <m/>
    <x v="1"/>
    <s v="DPMB-STOR-1TB"/>
    <x v="43"/>
    <s v="Datapath Managed Backup - Offsite Storage - per TB"/>
    <s v="C-10028"/>
    <m/>
    <n v="23477"/>
    <s v="ARJ"/>
    <m/>
    <n v="600"/>
    <n v="-600"/>
    <x v="1"/>
  </r>
  <r>
    <x v="3"/>
    <d v="2025-10-01T00:00:00"/>
    <x v="4"/>
    <n v="180349"/>
    <s v="Invoice - City of Atwater: Datapath Managed Backup - Offsite Storage - 1 TB - 1 Month"/>
    <s v="D-003"/>
    <s v="MSP"/>
    <m/>
    <x v="1"/>
    <s v="DPMB-STOR-1TB"/>
    <x v="43"/>
    <s v="Datapath Managed Backup - Offsite Storage - per TB"/>
    <s v="C-10028"/>
    <m/>
    <n v="23774"/>
    <s v="ARJ"/>
    <m/>
    <n v="600"/>
    <n v="-600"/>
    <x v="1"/>
  </r>
  <r>
    <x v="6"/>
    <d v="2025-09-01T00:00:00"/>
    <x v="3"/>
    <n v="179791"/>
    <s v="Invoice - City of Atwater: Endpoint Advanced Threat Protection - EDR 24x7 Monitoring - Per Endpoint"/>
    <s v="D-005"/>
    <s v="Security"/>
    <m/>
    <x v="1"/>
    <s v="DPM-Huntress"/>
    <x v="43"/>
    <s v="Huntress Advanced Threat Protection"/>
    <s v="C-10028"/>
    <m/>
    <n v="23464"/>
    <s v="ARJ"/>
    <m/>
    <n v="504"/>
    <n v="-504"/>
    <x v="1"/>
  </r>
  <r>
    <x v="6"/>
    <d v="2025-10-01T00:00:00"/>
    <x v="4"/>
    <n v="180345"/>
    <s v="Invoice - City of Atwater: Endpoint Advanced Threat Protection - EDR 24x7 Monitoring - Per Endpoint"/>
    <s v="D-005"/>
    <s v="Security"/>
    <m/>
    <x v="1"/>
    <s v="DPM-Huntress"/>
    <x v="43"/>
    <s v="Huntress Advanced Threat Protection"/>
    <s v="C-10028"/>
    <m/>
    <n v="23770"/>
    <s v="ARJ"/>
    <m/>
    <n v="525"/>
    <n v="-525"/>
    <x v="1"/>
  </r>
  <r>
    <x v="9"/>
    <d v="2025-10-29T00:00:00"/>
    <x v="12"/>
    <n v="181142"/>
    <s v="Invoice - City of Atwater: EW Software &amp; TAC - AP460C-FCC "/>
    <s v="D-001-W"/>
    <s v="Sales - West"/>
    <m/>
    <x v="1"/>
    <s v="97000-AP460C-FCC"/>
    <x v="43"/>
    <s v="EW Software &amp; TAC - AP460C-FCC "/>
    <s v="C-10028"/>
    <m/>
    <n v="24197"/>
    <s v="ARJ"/>
    <m/>
    <n v="135"/>
    <n v="-135"/>
    <x v="1"/>
  </r>
  <r>
    <x v="9"/>
    <d v="2025-10-29T00:00:00"/>
    <x v="12"/>
    <n v="181142"/>
    <s v="Invoice - City of Atwater: EW Software &amp; TAC - AP5010-WW This Term: 1825 Days"/>
    <s v="D-001-W"/>
    <s v="Sales - West"/>
    <m/>
    <x v="1"/>
    <s v="97000-AP5010-WW"/>
    <x v="43"/>
    <s v="EW Software &amp; TAC - AP5010-WW This Term: 1825 Day"/>
    <s v="C-10028"/>
    <m/>
    <n v="24197"/>
    <s v="ARJ"/>
    <m/>
    <n v="810"/>
    <n v="-810"/>
    <x v="1"/>
  </r>
  <r>
    <x v="5"/>
    <d v="2025-09-01T00:00:00"/>
    <x v="3"/>
    <n v="179796"/>
    <s v="Invoice - City of Atwater: Exchange Online (Plan 1) - Annual Commitment, Monthly Billing - 1 User "/>
    <s v="D-003"/>
    <s v="MSP"/>
    <m/>
    <x v="1"/>
    <s v="C0LH16-0001-1Y1M"/>
    <x v="43"/>
    <s v="Exchange Online (Plan 1) Annual Paid Monthly"/>
    <s v="C-10028"/>
    <m/>
    <n v="23465"/>
    <s v="ARJ"/>
    <m/>
    <n v="12"/>
    <n v="-12"/>
    <x v="1"/>
  </r>
  <r>
    <x v="5"/>
    <d v="2025-10-01T00:00:00"/>
    <x v="4"/>
    <n v="180350"/>
    <s v="Invoice - City of Atwater: Exchange Online (Plan 1) - Annual Commitment, Monthly Billing - 1 User "/>
    <s v="D-003"/>
    <s v="MSP"/>
    <m/>
    <x v="1"/>
    <s v="C0LH16-0001-1Y1M"/>
    <x v="43"/>
    <s v="Exchange Online (Plan 1) Annual Paid Monthly"/>
    <s v="C-10028"/>
    <m/>
    <n v="23775"/>
    <s v="ARJ"/>
    <m/>
    <n v="12"/>
    <n v="-12"/>
    <x v="1"/>
  </r>
  <r>
    <x v="9"/>
    <d v="2025-10-29T00:00:00"/>
    <x v="12"/>
    <n v="181142"/>
    <s v="Invoice - City of Atwater: Extreme Networks ExtremeCloud IQ Pilot + ExtremeWorks SaaS Support - Subscription License - 1 Device"/>
    <s v="D-001-W"/>
    <s v="Sales - West"/>
    <m/>
    <x v="1"/>
    <s v="XIQ-PIL-S-C-EW"/>
    <x v="43"/>
    <s v="Extreme Networks ExtremeCloud IQ Pilot + ExtremeWo"/>
    <s v="C-10028"/>
    <m/>
    <n v="24197"/>
    <s v="ARJ"/>
    <m/>
    <n v="2953.09"/>
    <n v="-2953.09"/>
    <x v="1"/>
  </r>
  <r>
    <x v="9"/>
    <d v="2025-10-29T00:00:00"/>
    <x v="12"/>
    <n v="181142"/>
    <s v="Invoice - City of Atwater: Extreme Networks ExtremeWireless AP460C 802.11ax 5.25 Gbit/s Wireless Access Point - 2.40 GHz, 5 GHz - MIMO Technology - 2 x Network (RJ-45) - 2.5 Gigabit Ethernet, Gigabit Ethernet - Bluetooth 5 - 15.23 W - Pole-mountable"/>
    <s v="D-001-W"/>
    <s v="Sales - West"/>
    <m/>
    <x v="1"/>
    <s v="AP460C-FCC"/>
    <x v="43"/>
    <s v="Extreme Networks ExtremeWireless AP460C 802.11ax 5"/>
    <s v="C-10028"/>
    <m/>
    <n v="24197"/>
    <s v="ARJ"/>
    <m/>
    <n v="888.6"/>
    <n v="-888.6"/>
    <x v="1"/>
  </r>
  <r>
    <x v="9"/>
    <d v="2025-10-29T00:00:00"/>
    <x v="12"/>
    <n v="181142"/>
    <s v="Invoice - City of Atwater: Extreme Networks Mounting Bracket for Wireless Access Point"/>
    <s v="D-001-W"/>
    <s v="Sales - West"/>
    <m/>
    <x v="1"/>
    <s v="MBO-ART03"/>
    <x v="43"/>
    <s v="Extreme Networks Mounting Bracket for Wireless Acc"/>
    <s v="C-10028"/>
    <m/>
    <n v="24197"/>
    <s v="ARJ"/>
    <m/>
    <n v="181.82"/>
    <n v="-181.82"/>
    <x v="1"/>
  </r>
  <r>
    <x v="9"/>
    <d v="2025-10-29T00:00:00"/>
    <x v="12"/>
    <n v="181142"/>
    <s v="Invoice - City of Atwater: Indoor Tri Radio WiFi 6E AP (4x4:4): 2.4 GHz 5GHz 6GHz &amp; Multirate Port Internal Antennas. T-Bar Includes Mount (AH-ACC-BKT-AX-TB) Domain: World SKU"/>
    <s v="D-001-W"/>
    <s v="Sales - West"/>
    <m/>
    <x v="1"/>
    <s v="AP5010-WW"/>
    <x v="43"/>
    <s v="Indoor Tri Radio WiFi 6E AP (4x4:4): 2.4 GHz 5GHz "/>
    <s v="C-10028"/>
    <m/>
    <n v="24197"/>
    <s v="ARJ"/>
    <m/>
    <n v="7196.4"/>
    <n v="-7196.4"/>
    <x v="1"/>
  </r>
  <r>
    <x v="14"/>
    <d v="2025-09-22T00:00:00"/>
    <x v="10"/>
    <n v="180247"/>
    <s v="Invoice - City of Atwater: Low Voltage Labor"/>
    <s v="D-001"/>
    <s v="Sales"/>
    <m/>
    <x v="1"/>
    <s v="Structured Cab S"/>
    <x v="43"/>
    <s v="Low Voltage Services"/>
    <s v="C-10028"/>
    <m/>
    <n v="23662"/>
    <s v="ARJ"/>
    <m/>
    <n v="3456"/>
    <n v="-3456"/>
    <x v="1"/>
  </r>
  <r>
    <x v="3"/>
    <d v="2025-09-01T00:00:00"/>
    <x v="3"/>
    <n v="179795"/>
    <s v="Invoice - City of Atwater: Managed Backup - 1 Endpoint "/>
    <s v="D-003"/>
    <s v="MSP"/>
    <m/>
    <x v="1"/>
    <s v="DPMB-END"/>
    <x v="43"/>
    <s v="Managed Backup - 1 Endpoint"/>
    <s v="C-10028"/>
    <m/>
    <n v="23477"/>
    <s v="ARJ"/>
    <m/>
    <n v="80"/>
    <n v="-80"/>
    <x v="1"/>
  </r>
  <r>
    <x v="3"/>
    <d v="2025-10-01T00:00:00"/>
    <x v="4"/>
    <n v="180349"/>
    <s v="Invoice - City of Atwater: Managed Backup - 1 Endpoint "/>
    <s v="D-003"/>
    <s v="MSP"/>
    <m/>
    <x v="1"/>
    <s v="DPMB-END"/>
    <x v="43"/>
    <s v="Managed Backup - 1 Endpoint"/>
    <s v="C-10028"/>
    <m/>
    <n v="23774"/>
    <s v="ARJ"/>
    <m/>
    <n v="80"/>
    <n v="-80"/>
    <x v="1"/>
  </r>
  <r>
    <x v="3"/>
    <d v="2025-09-01T00:00:00"/>
    <x v="3"/>
    <n v="179793"/>
    <s v="Invoice - City of Atwater: Managed Office 365 Backup - 1 User - 1 month"/>
    <s v="D-003"/>
    <s v="MSP"/>
    <m/>
    <x v="1"/>
    <s v="DPMB-AFI-O365"/>
    <x v="43"/>
    <s v="Office 365 Backup"/>
    <s v="C-10028"/>
    <m/>
    <n v="23437"/>
    <s v="ARJ"/>
    <m/>
    <n v="760"/>
    <n v="-760"/>
    <x v="1"/>
  </r>
  <r>
    <x v="3"/>
    <d v="2025-10-01T00:00:00"/>
    <x v="4"/>
    <n v="180347"/>
    <s v="Invoice - City of Atwater: Managed Office 365 Backup - 1 User - 1 month"/>
    <s v="D-003"/>
    <s v="MSP"/>
    <m/>
    <x v="1"/>
    <s v="DPMB-AFI-O365"/>
    <x v="43"/>
    <s v="Office 365 Backup"/>
    <s v="C-10028"/>
    <m/>
    <n v="23772"/>
    <s v="ARJ"/>
    <m/>
    <n v="760"/>
    <n v="-760"/>
    <x v="1"/>
  </r>
  <r>
    <x v="6"/>
    <d v="2025-09-01T00:00:00"/>
    <x v="3"/>
    <n v="179791"/>
    <s v="Invoice - City of Atwater: Managed Security Awareness Training Program"/>
    <s v="D-005"/>
    <s v="Security"/>
    <m/>
    <x v="1"/>
    <s v="DPMSAT"/>
    <x v="43"/>
    <s v="Security Awareness Program"/>
    <s v="C-10028"/>
    <m/>
    <n v="23464"/>
    <s v="ARJ"/>
    <m/>
    <n v="400"/>
    <n v="-400"/>
    <x v="1"/>
  </r>
  <r>
    <x v="6"/>
    <d v="2025-10-01T00:00:00"/>
    <x v="4"/>
    <n v="180345"/>
    <s v="Invoice - City of Atwater: Managed Security Awareness Training Program"/>
    <s v="D-005"/>
    <s v="Security"/>
    <m/>
    <x v="1"/>
    <s v="DPMSAT"/>
    <x v="43"/>
    <s v="Security Awareness Program"/>
    <s v="C-10028"/>
    <m/>
    <n v="23770"/>
    <s v="ARJ"/>
    <m/>
    <n v="400"/>
    <n v="-400"/>
    <x v="1"/>
  </r>
  <r>
    <x v="0"/>
    <d v="2025-09-01T00:00:00"/>
    <x v="3"/>
    <n v="179794"/>
    <s v="Invoice - City of Atwater: Managed Service"/>
    <s v="D-003"/>
    <s v="MSP"/>
    <m/>
    <x v="1"/>
    <s v="Managed Service"/>
    <x v="43"/>
    <s v="Managed Service"/>
    <s v="C-10028"/>
    <m/>
    <n v="23511"/>
    <s v="ARJ"/>
    <m/>
    <n v="8321"/>
    <n v="-8321"/>
    <x v="1"/>
  </r>
  <r>
    <x v="0"/>
    <d v="2025-10-01T00:00:00"/>
    <x v="4"/>
    <n v="180348"/>
    <s v="Invoice - City of Atwater: Managed Service"/>
    <s v="D-003"/>
    <s v="MSP"/>
    <m/>
    <x v="1"/>
    <s v="Managed Service"/>
    <x v="43"/>
    <s v="Managed Service"/>
    <s v="C-10028"/>
    <m/>
    <n v="23773"/>
    <s v="ARJ"/>
    <m/>
    <n v="8321"/>
    <n v="-8321"/>
    <x v="1"/>
  </r>
  <r>
    <x v="0"/>
    <d v="2025-09-01T00:00:00"/>
    <x v="3"/>
    <n v="179795"/>
    <s v="Invoice - City of Atwater: Managed Services-Server"/>
    <s v="D-003"/>
    <s v="MSP"/>
    <m/>
    <x v="1"/>
    <s v="T-Managed Services-Server"/>
    <x v="43"/>
    <s v="Managed Services-Server"/>
    <s v="C-10028"/>
    <m/>
    <n v="23477"/>
    <s v="ARJ"/>
    <m/>
    <n v="1050"/>
    <n v="-1050"/>
    <x v="1"/>
  </r>
  <r>
    <x v="0"/>
    <d v="2025-10-01T00:00:00"/>
    <x v="4"/>
    <n v="180349"/>
    <s v="Invoice - City of Atwater: Managed Services-Server"/>
    <s v="D-003"/>
    <s v="MSP"/>
    <m/>
    <x v="1"/>
    <s v="T-Managed Services-Server"/>
    <x v="43"/>
    <s v="Managed Services-Server"/>
    <s v="C-10028"/>
    <m/>
    <n v="23774"/>
    <s v="ARJ"/>
    <m/>
    <n v="1050"/>
    <n v="-1050"/>
    <x v="1"/>
  </r>
  <r>
    <x v="5"/>
    <d v="2025-09-01T00:00:00"/>
    <x v="3"/>
    <n v="179796"/>
    <s v="Invoice - City of Atwater: Microsoft 365 E3 - Annual Commitment, Monthly Billing - 1 User"/>
    <s v="D-003"/>
    <s v="MSP"/>
    <m/>
    <x v="1"/>
    <s v="C0LFLX-0001-1Y1M"/>
    <x v="43"/>
    <s v="Microsoft 365 E3 Annual Paid Monthly"/>
    <s v="C-10028"/>
    <m/>
    <n v="23465"/>
    <s v="ARJ"/>
    <m/>
    <n v="36"/>
    <n v="-36"/>
    <x v="1"/>
  </r>
  <r>
    <x v="5"/>
    <d v="2025-10-01T00:00:00"/>
    <x v="4"/>
    <n v="180350"/>
    <s v="Invoice - City of Atwater: Microsoft 365 E3 - Annual Commitment, Monthly Billing - 1 User"/>
    <s v="D-003"/>
    <s v="MSP"/>
    <m/>
    <x v="1"/>
    <s v="C0LFLX-0001-1Y1M"/>
    <x v="43"/>
    <s v="Microsoft 365 E3 Annual Paid Monthly"/>
    <s v="C-10028"/>
    <m/>
    <n v="23775"/>
    <s v="ARJ"/>
    <m/>
    <n v="36"/>
    <n v="-36"/>
    <x v="1"/>
  </r>
  <r>
    <x v="5"/>
    <d v="2025-09-01T00:00:00"/>
    <x v="3"/>
    <n v="179796"/>
    <s v="Invoice - City of Atwater: Office 365 E1 - Annual Commitment, Monthly Billing - 1 User "/>
    <s v="D-003"/>
    <s v="MSP"/>
    <m/>
    <x v="1"/>
    <s v="C0LF8Q-0001-1Y1M"/>
    <x v="43"/>
    <s v="Microsoft Office 365 E1 Annual Paid Monthly"/>
    <s v="C-10028"/>
    <m/>
    <n v="23465"/>
    <s v="ARJ"/>
    <m/>
    <n v="620"/>
    <n v="-620"/>
    <x v="1"/>
  </r>
  <r>
    <x v="5"/>
    <d v="2025-10-01T00:00:00"/>
    <x v="4"/>
    <n v="180350"/>
    <s v="Invoice - City of Atwater: Office 365 E1 - Annual Commitment, Monthly Billing - 1 User "/>
    <s v="D-003"/>
    <s v="MSP"/>
    <m/>
    <x v="1"/>
    <s v="C0LF8Q-0001-1Y1M"/>
    <x v="43"/>
    <s v="Microsoft Office 365 E1 Annual Paid Monthly"/>
    <s v="C-10028"/>
    <m/>
    <n v="23775"/>
    <s v="ARJ"/>
    <m/>
    <n v="620"/>
    <n v="-620"/>
    <x v="1"/>
  </r>
  <r>
    <x v="5"/>
    <d v="2025-09-01T00:00:00"/>
    <x v="3"/>
    <n v="179796"/>
    <s v="Invoice - City of Atwater: Office 365 E3 - Annual Commitment, Monthly Billing - 1 User "/>
    <s v="D-003"/>
    <s v="MSP"/>
    <m/>
    <x v="1"/>
    <s v="C0LF8R-0001-1Y1M"/>
    <x v="43"/>
    <s v="Office 365 E3 Annual Paid Monthly"/>
    <s v="C-10028"/>
    <m/>
    <n v="23465"/>
    <s v="ARJ"/>
    <m/>
    <n v="2093"/>
    <n v="-2093"/>
    <x v="1"/>
  </r>
  <r>
    <x v="5"/>
    <d v="2025-10-01T00:00:00"/>
    <x v="4"/>
    <n v="180350"/>
    <s v="Invoice - City of Atwater: Office 365 E3 - Annual Commitment, Monthly Billing - 1 User "/>
    <s v="D-003"/>
    <s v="MSP"/>
    <m/>
    <x v="1"/>
    <s v="C0LF8R-0001-1Y1M"/>
    <x v="43"/>
    <s v="Office 365 E3 Annual Paid Monthly"/>
    <s v="C-10028"/>
    <m/>
    <n v="23775"/>
    <s v="ARJ"/>
    <m/>
    <n v="2093"/>
    <n v="-2093"/>
    <x v="1"/>
  </r>
  <r>
    <x v="2"/>
    <d v="2025-09-01T00:00:00"/>
    <x v="3"/>
    <n v="179791"/>
    <s v="Invoice - City of Atwater: Palo Alto Networks Firewall Service 440"/>
    <s v="D-005"/>
    <s v="Security"/>
    <m/>
    <x v="1"/>
    <s v="PAN-440-HAAS"/>
    <x v="43"/>
    <s v="Palo Alto Networks Firewall Service 440"/>
    <s v="C-10028"/>
    <m/>
    <n v="23464"/>
    <s v="ARJ"/>
    <m/>
    <n v="1000"/>
    <n v="-1000"/>
    <x v="1"/>
  </r>
  <r>
    <x v="2"/>
    <d v="2025-10-01T00:00:00"/>
    <x v="4"/>
    <n v="180345"/>
    <s v="Invoice - City of Atwater: Palo Alto Networks Firewall Service 440"/>
    <s v="D-005"/>
    <s v="Security"/>
    <m/>
    <x v="1"/>
    <s v="PAN-440-HAAS"/>
    <x v="43"/>
    <s v="Palo Alto Networks Firewall Service 440"/>
    <s v="C-10028"/>
    <m/>
    <n v="23770"/>
    <s v="ARJ"/>
    <m/>
    <n v="1000"/>
    <n v="-1000"/>
    <x v="1"/>
  </r>
  <r>
    <x v="4"/>
    <d v="2025-09-01T00:00:00"/>
    <x v="3"/>
    <n v="179795"/>
    <s v="Invoice - City of Atwater: Private Cloud Server Instance - 32GB"/>
    <s v="D-003"/>
    <s v="MSP"/>
    <m/>
    <x v="1"/>
    <s v="Cloud-Server-32GB"/>
    <x v="43"/>
    <s v="Datapath Managed Instance Large"/>
    <s v="C-10028"/>
    <m/>
    <n v="23477"/>
    <s v="ARJ"/>
    <m/>
    <n v="393"/>
    <n v="-393"/>
    <x v="1"/>
  </r>
  <r>
    <x v="4"/>
    <d v="2025-10-01T00:00:00"/>
    <x v="4"/>
    <n v="180349"/>
    <s v="Invoice - City of Atwater: Private Cloud Server Instance - 32GB"/>
    <s v="D-003"/>
    <s v="MSP"/>
    <m/>
    <x v="1"/>
    <s v="Cloud-Server-32GB"/>
    <x v="43"/>
    <s v="Datapath Managed Instance Large"/>
    <s v="C-10028"/>
    <m/>
    <n v="23774"/>
    <s v="ARJ"/>
    <m/>
    <n v="393"/>
    <n v="-393"/>
    <x v="1"/>
  </r>
  <r>
    <x v="4"/>
    <d v="2025-09-01T00:00:00"/>
    <x v="3"/>
    <n v="179795"/>
    <s v="Invoice - City of Atwater: Private Cloud Server Instance - 8GB"/>
    <s v="D-003"/>
    <s v="MSP"/>
    <m/>
    <x v="1"/>
    <s v="Cloud-Server-8GB"/>
    <x v="43"/>
    <s v="Datapath Managed Instance Small"/>
    <s v="C-10028"/>
    <m/>
    <n v="23477"/>
    <s v="ARJ"/>
    <m/>
    <n v="1158"/>
    <n v="-1158"/>
    <x v="1"/>
  </r>
  <r>
    <x v="4"/>
    <d v="2025-10-01T00:00:00"/>
    <x v="4"/>
    <n v="180349"/>
    <s v="Invoice - City of Atwater: Private Cloud Server Instance - 8GB"/>
    <s v="D-003"/>
    <s v="MSP"/>
    <m/>
    <x v="1"/>
    <s v="Cloud-Server-8GB"/>
    <x v="43"/>
    <s v="Datapath Managed Instance Small"/>
    <s v="C-10028"/>
    <m/>
    <n v="23774"/>
    <s v="ARJ"/>
    <m/>
    <n v="1158"/>
    <n v="-1158"/>
    <x v="1"/>
  </r>
  <r>
    <x v="5"/>
    <d v="2025-09-01T00:00:00"/>
    <x v="3"/>
    <n v="179796"/>
    <s v="Invoice - City of Atwater: Project Plan 3 - Annual Commitment, Monthly Billing - 1 User "/>
    <s v="D-003"/>
    <s v="MSP"/>
    <m/>
    <x v="1"/>
    <s v="C0HDB0-0002-1Y1M"/>
    <x v="43"/>
    <s v="Project Plan 3 Annual Paid Monthly"/>
    <s v="C-10028"/>
    <m/>
    <n v="23465"/>
    <s v="ARJ"/>
    <m/>
    <n v="30"/>
    <n v="-30"/>
    <x v="1"/>
  </r>
  <r>
    <x v="5"/>
    <d v="2025-10-01T00:00:00"/>
    <x v="4"/>
    <n v="180350"/>
    <s v="Invoice - City of Atwater: Project Plan 3 - Annual Commitment, Monthly Billing - 1 User "/>
    <s v="D-003"/>
    <s v="MSP"/>
    <m/>
    <x v="1"/>
    <s v="C0HDB0-0002-1Y1M"/>
    <x v="43"/>
    <s v="Project Plan 3 Annual Paid Monthly"/>
    <s v="C-10028"/>
    <m/>
    <n v="23775"/>
    <s v="ARJ"/>
    <m/>
    <n v="30"/>
    <n v="-30"/>
    <x v="1"/>
  </r>
  <r>
    <x v="3"/>
    <d v="2025-09-01T00:00:00"/>
    <x v="3"/>
    <n v="179792"/>
    <s v="Invoice - City of Atwater: Secure E-Mail Gateway, DLP, Targeted Threat Protection"/>
    <s v="D-003"/>
    <s v="MSP"/>
    <m/>
    <x v="1"/>
    <s v="DPM-MimecastS2"/>
    <x v="43"/>
    <s v="Mimecast Email Security (S2)"/>
    <s v="C-10028"/>
    <m/>
    <n v="23443"/>
    <s v="ARJ"/>
    <m/>
    <n v="940.5"/>
    <n v="-940.5"/>
    <x v="1"/>
  </r>
  <r>
    <x v="3"/>
    <d v="2025-10-01T00:00:00"/>
    <x v="4"/>
    <n v="180346"/>
    <s v="Invoice - City of Atwater: Secure E-Mail Gateway, DLP, Targeted Threat Protection"/>
    <s v="D-003"/>
    <s v="MSP"/>
    <m/>
    <x v="1"/>
    <s v="DPM-MimecastS2"/>
    <x v="43"/>
    <s v="Mimecast Email Security (S2)"/>
    <s v="C-10028"/>
    <m/>
    <n v="23771"/>
    <s v="ARJ"/>
    <m/>
    <n v="940.5"/>
    <n v="-940.5"/>
    <x v="1"/>
  </r>
  <r>
    <x v="3"/>
    <d v="2025-09-01T00:00:00"/>
    <x v="3"/>
    <n v="179792"/>
    <s v="Invoice - City of Atwater: Secure Messaging Add On"/>
    <s v="D-003"/>
    <s v="MSP"/>
    <m/>
    <x v="1"/>
    <s v="DPM-MimecastSM"/>
    <x v="43"/>
    <s v="Mimecast Secure Messaging Add On"/>
    <s v="C-10028"/>
    <m/>
    <n v="23443"/>
    <s v="ARJ"/>
    <m/>
    <n v="148.5"/>
    <n v="-148.5"/>
    <x v="1"/>
  </r>
  <r>
    <x v="3"/>
    <d v="2025-10-01T00:00:00"/>
    <x v="4"/>
    <n v="180346"/>
    <s v="Invoice - City of Atwater: Secure Messaging Add On"/>
    <s v="D-003"/>
    <s v="MSP"/>
    <m/>
    <x v="1"/>
    <s v="DPM-MimecastSM"/>
    <x v="43"/>
    <s v="Mimecast Secure Messaging Add On"/>
    <s v="C-10028"/>
    <m/>
    <n v="23771"/>
    <s v="ARJ"/>
    <m/>
    <n v="148.5"/>
    <n v="-148.5"/>
    <x v="1"/>
  </r>
  <r>
    <x v="14"/>
    <d v="2025-09-22T00:00:00"/>
    <x v="10"/>
    <n v="180247"/>
    <s v="Invoice - City of Atwater: Structured Cabling Materials"/>
    <s v="D-001"/>
    <s v="Sales"/>
    <m/>
    <x v="1"/>
    <s v="Structured Cab M"/>
    <x v="43"/>
    <s v="Low Voltage Materials"/>
    <s v="C-10028"/>
    <m/>
    <n v="23662"/>
    <s v="ARJ"/>
    <m/>
    <n v="706.76"/>
    <n v="-706.76"/>
    <x v="1"/>
  </r>
  <r>
    <x v="15"/>
    <d v="2025-09-01T00:00:00"/>
    <x v="3"/>
    <n v="179795"/>
    <s v="Invoice - City of Atwater: Up to 2 Users Partner Data Dashboard Data and Documentation Vault with Read/Write Access Datapath RMM Network Insights Ticket Manager "/>
    <s v="D-003"/>
    <s v="MSP"/>
    <m/>
    <x v="1"/>
    <s v="PartnerProTool"/>
    <x v="43"/>
    <s v="Datapath Partner Pro Tool Pack "/>
    <s v="C-10028"/>
    <m/>
    <n v="23477"/>
    <s v="ARJ"/>
    <m/>
    <n v="150"/>
    <n v="-150"/>
    <x v="1"/>
  </r>
  <r>
    <x v="15"/>
    <d v="2025-10-01T00:00:00"/>
    <x v="4"/>
    <n v="180349"/>
    <s v="Invoice - City of Atwater: Up to 2 Users Partner Data Dashboard Data and Documentation Vault with Read/Write Access Datapath RMM Network Insights Ticket Manager "/>
    <s v="D-003"/>
    <s v="MSP"/>
    <m/>
    <x v="1"/>
    <s v="PartnerProTool"/>
    <x v="43"/>
    <s v="Datapath Partner Pro Tool Pack "/>
    <s v="C-10028"/>
    <m/>
    <n v="23774"/>
    <s v="ARJ"/>
    <m/>
    <n v="150"/>
    <n v="-150"/>
    <x v="1"/>
  </r>
  <r>
    <x v="5"/>
    <d v="2025-09-01T00:00:00"/>
    <x v="3"/>
    <n v="179796"/>
    <s v="Invoice - City of Atwater: Visio Plan 2 - Annual Commitment, Monthly Billing "/>
    <s v="D-003"/>
    <s v="MSP"/>
    <m/>
    <x v="1"/>
    <s v="C0HD32-0002-1Y1M"/>
    <x v="43"/>
    <s v="Visio Plan 2 Annual Paid Monthly"/>
    <s v="C-10028"/>
    <m/>
    <n v="23465"/>
    <s v="ARJ"/>
    <m/>
    <n v="15"/>
    <n v="-15"/>
    <x v="1"/>
  </r>
  <r>
    <x v="5"/>
    <d v="2025-10-01T00:00:00"/>
    <x v="4"/>
    <n v="180350"/>
    <s v="Invoice - City of Atwater: Visio Plan 2 - Annual Commitment, Monthly Billing "/>
    <s v="D-003"/>
    <s v="MSP"/>
    <m/>
    <x v="1"/>
    <s v="C0HD32-0002-1Y1M"/>
    <x v="43"/>
    <s v="Visio Plan 2 Annual Paid Monthly"/>
    <s v="C-10028"/>
    <m/>
    <n v="23775"/>
    <s v="ARJ"/>
    <m/>
    <n v="15"/>
    <n v="-15"/>
    <x v="1"/>
  </r>
  <r>
    <x v="9"/>
    <d v="2025-09-15T00:00:00"/>
    <x v="5"/>
    <n v="180212"/>
    <s v="Invoice - City of Clovis: Palo Alto Core Security Subscription Bundle Advanced Threat Prevention, Advanced URL Filtering, Advanced Wildfire, DNS Security and SD-WAN, Bundle Support Standard Support - Term License - 1 License - 1 Year"/>
    <s v="D-001"/>
    <s v="Sales"/>
    <m/>
    <x v="2"/>
    <s v="PAN-PA-1410-BND-CORESEC"/>
    <x v="44"/>
    <s v="Palo Alto Core Security Subscription Bundle Advanc"/>
    <s v="C-10416"/>
    <m/>
    <n v="23630"/>
    <s v="ARJ"/>
    <m/>
    <n v="14688"/>
    <n v="-14688"/>
    <x v="1"/>
  </r>
  <r>
    <x v="9"/>
    <d v="2025-09-15T00:00:00"/>
    <x v="5"/>
    <n v="180212"/>
    <s v="Invoice - City of Clovis: Palo Alto Networks PA-1410"/>
    <s v="D-001"/>
    <s v="Sales"/>
    <m/>
    <x v="2"/>
    <s v="PAN-PA-1410"/>
    <x v="44"/>
    <s v="Palo Alto Networks PA-1410"/>
    <s v="C-10416"/>
    <m/>
    <n v="23630"/>
    <s v="ARJ"/>
    <m/>
    <n v="14392.8"/>
    <n v="-14392.8"/>
    <x v="1"/>
  </r>
  <r>
    <x v="9"/>
    <d v="2025-09-15T00:00:00"/>
    <x v="5"/>
    <n v="180212"/>
    <s v="Invoice - City of Clovis: Palo Alto Premium Support - 1 Year - Service - Technical"/>
    <s v="D-001"/>
    <s v="Sales"/>
    <m/>
    <x v="2"/>
    <s v="PAN-SVC-PREM-1410"/>
    <x v="44"/>
    <s v="Palo Alto Premium Support - 1 Year - Service - Tec"/>
    <s v="C-10416"/>
    <m/>
    <n v="23630"/>
    <s v="ARJ"/>
    <m/>
    <n v="4053.48"/>
    <n v="-4053.48"/>
    <x v="1"/>
  </r>
  <r>
    <x v="9"/>
    <d v="2025-09-15T00:00:00"/>
    <x v="5"/>
    <n v="180212"/>
    <s v="Invoice - City of Clovis: Prisma Access - Subscription License - 1 Year"/>
    <s v="D-001"/>
    <s v="Sales"/>
    <m/>
    <x v="2"/>
    <s v="PAN-PA-1410-PAA"/>
    <x v="44"/>
    <s v="Palo Alto GlobalProtect - Subscription License - 1"/>
    <s v="C-10416"/>
    <m/>
    <n v="23630"/>
    <s v="ARJ"/>
    <m/>
    <n v="3264"/>
    <n v="-3264"/>
    <x v="1"/>
  </r>
  <r>
    <x v="7"/>
    <d v="2025-09-26T00:00:00"/>
    <x v="21"/>
    <n v="180283"/>
    <s v="Invoice - City of Firebaugh"/>
    <s v="D-004"/>
    <s v="Projects"/>
    <m/>
    <x v="2"/>
    <m/>
    <x v="45"/>
    <m/>
    <s v="C00073"/>
    <m/>
    <n v="23688"/>
    <s v="ARJ"/>
    <m/>
    <n v="1000"/>
    <n v="-1000"/>
    <x v="1"/>
  </r>
  <r>
    <x v="7"/>
    <d v="2025-09-29T00:00:00"/>
    <x v="14"/>
    <n v="180290"/>
    <s v="Invoice - City of Firebaugh"/>
    <s v="D-004"/>
    <s v="Projects"/>
    <m/>
    <x v="2"/>
    <m/>
    <x v="45"/>
    <m/>
    <s v="C00073"/>
    <m/>
    <n v="23693"/>
    <s v="ARJ"/>
    <m/>
    <n v="10000"/>
    <n v="-10000"/>
    <x v="1"/>
  </r>
  <r>
    <x v="9"/>
    <d v="2025-09-29T00:00:00"/>
    <x v="14"/>
    <n v="180290"/>
    <s v="Invoice - City of Firebaugh: 8 x 10/100/1000 Mbps 802.3at Class 4 PoE, 124W budget"/>
    <s v="D-001"/>
    <s v="Sales"/>
    <m/>
    <x v="2"/>
    <s v="ICX8200-C08PF"/>
    <x v="45"/>
    <s v="8 x 10/100/1000 Mbps 802.3at Class 4 PoE, 124W bud"/>
    <s v="C00073"/>
    <m/>
    <n v="23693"/>
    <s v="ARJ"/>
    <m/>
    <n v="4042.1"/>
    <n v="-4042.1"/>
    <x v="1"/>
  </r>
  <r>
    <x v="6"/>
    <d v="2025-09-01T00:00:00"/>
    <x v="3"/>
    <n v="179744"/>
    <s v="Invoice - City of Firebaugh: AI Powered Email Filtering and Phishing Protection "/>
    <s v="D-005"/>
    <s v="Security"/>
    <m/>
    <x v="2"/>
    <s v="IS-ESP-1"/>
    <x v="45"/>
    <s v="Email Security "/>
    <s v="C00073"/>
    <m/>
    <n v="23303"/>
    <s v="ARJ"/>
    <m/>
    <n v="69"/>
    <n v="-69"/>
    <x v="1"/>
  </r>
  <r>
    <x v="6"/>
    <d v="2025-10-01T00:00:00"/>
    <x v="4"/>
    <n v="180296"/>
    <s v="Invoice - City of Firebaugh: AI Powered Email Filtering and Phishing Protection "/>
    <s v="D-005"/>
    <s v="Security"/>
    <m/>
    <x v="2"/>
    <s v="IS-ESP-1"/>
    <x v="45"/>
    <s v="Email Security "/>
    <s v="C00073"/>
    <m/>
    <n v="23720"/>
    <s v="ARJ"/>
    <m/>
    <n v="69"/>
    <n v="-69"/>
    <x v="1"/>
  </r>
  <r>
    <x v="9"/>
    <d v="2025-09-29T00:00:00"/>
    <x v="14"/>
    <n v="180290"/>
    <s v="Invoice - City of Firebaugh: ASSOCIATE PARTNER SUPPORT, 7X24 BL SPT, NBD DELIVERY RMA, ICX7550-24;-48;-24P;-48P SKUS ONLY; 5 YEAR"/>
    <s v="D-001"/>
    <s v="Sales"/>
    <m/>
    <x v="2"/>
    <s v="7550-S-ASDND-5"/>
    <x v="45"/>
    <s v="ASCTPTNSPT, NDP, ICX7550, 5Y"/>
    <s v="C00073"/>
    <m/>
    <n v="23693"/>
    <s v="ARJ"/>
    <m/>
    <n v="1904.4"/>
    <n v="-1904.4"/>
    <x v="1"/>
  </r>
  <r>
    <x v="9"/>
    <d v="2025-09-29T00:00:00"/>
    <x v="14"/>
    <n v="180290"/>
    <s v="Invoice - City of Firebaugh: ASSOCIATE PARTNER SUPPORT, 7X24 BL SPT, NBD DELIVERY RMA, ICX8200-C08PF SKUS ONLY; 5 YEAR"/>
    <s v="D-001"/>
    <s v="Sales"/>
    <m/>
    <x v="2"/>
    <s v="802-8200C-N-5"/>
    <x v="45"/>
    <s v="PTNR SPT - 8200-C08PF 5 YR NDP"/>
    <s v="C00073"/>
    <m/>
    <n v="23693"/>
    <s v="ARJ"/>
    <m/>
    <n v="960.35"/>
    <n v="-960.35"/>
    <x v="1"/>
  </r>
  <r>
    <x v="16"/>
    <d v="2025-09-01T00:00:00"/>
    <x v="3"/>
    <n v="179744"/>
    <s v="Invoice - City of Firebaugh: Azure Active Directory Premium P1-GCC"/>
    <s v="D-003"/>
    <s v="MSP"/>
    <m/>
    <x v="2"/>
    <s v="CFQ7TTC0LFLS-0013"/>
    <x v="45"/>
    <s v="Azure Active Directory Premium P1-GCC"/>
    <s v="C00073"/>
    <m/>
    <n v="23303"/>
    <s v="ARJ"/>
    <m/>
    <n v="144"/>
    <n v="-144"/>
    <x v="1"/>
  </r>
  <r>
    <x v="16"/>
    <d v="2025-10-01T00:00:00"/>
    <x v="4"/>
    <n v="180296"/>
    <s v="Invoice - City of Firebaugh: Azure Active Directory Premium P1-GCC"/>
    <s v="D-003"/>
    <s v="MSP"/>
    <m/>
    <x v="2"/>
    <s v="CFQ7TTC0LFLS-0013"/>
    <x v="45"/>
    <s v="Azure Active Directory Premium P1-GCC"/>
    <s v="C00073"/>
    <m/>
    <n v="23720"/>
    <s v="ARJ"/>
    <m/>
    <n v="144"/>
    <n v="-144"/>
    <x v="1"/>
  </r>
  <r>
    <x v="4"/>
    <d v="2025-09-01T00:00:00"/>
    <x v="3"/>
    <n v="179744"/>
    <s v="Invoice - City of Firebaugh: Datapath Private Cloud - 1 Terabyte Managed Storage"/>
    <s v="D-003"/>
    <s v="MSP"/>
    <m/>
    <x v="2"/>
    <s v="DP-PRIV-STOR-1TB"/>
    <x v="45"/>
    <s v="Datapath Private Cloud - 1 Terabyte Managed storag"/>
    <s v="C00073"/>
    <m/>
    <n v="23303"/>
    <s v="ARJ"/>
    <m/>
    <n v="472.5"/>
    <n v="-472.5"/>
    <x v="1"/>
  </r>
  <r>
    <x v="4"/>
    <d v="2025-10-01T00:00:00"/>
    <x v="4"/>
    <n v="180296"/>
    <s v="Invoice - City of Firebaugh: Datapath Private Cloud - 1 Terabyte Managed Storage"/>
    <s v="D-003"/>
    <s v="MSP"/>
    <m/>
    <x v="2"/>
    <s v="DP-PRIV-STOR-1TB"/>
    <x v="45"/>
    <s v="Datapath Private Cloud - 1 Terabyte Managed storag"/>
    <s v="C00073"/>
    <m/>
    <n v="23720"/>
    <s v="ARJ"/>
    <m/>
    <n v="472.5"/>
    <n v="-472.5"/>
    <x v="1"/>
  </r>
  <r>
    <x v="6"/>
    <d v="2025-09-01T00:00:00"/>
    <x v="3"/>
    <n v="179744"/>
    <s v="Invoice - City of Firebaugh: Endpoint Advanced Threat Protection - EDR 24x7 Monitoring - Per Endpoint"/>
    <s v="D-005"/>
    <s v="Security"/>
    <m/>
    <x v="2"/>
    <s v="DPM-Huntress"/>
    <x v="45"/>
    <s v="Huntress Advanced Threat Protection"/>
    <s v="C00073"/>
    <m/>
    <n v="23303"/>
    <s v="ARJ"/>
    <m/>
    <n v="126"/>
    <n v="-126"/>
    <x v="1"/>
  </r>
  <r>
    <x v="6"/>
    <d v="2025-10-01T00:00:00"/>
    <x v="4"/>
    <n v="180296"/>
    <s v="Invoice - City of Firebaugh: Endpoint Advanced Threat Protection - EDR 24x7 Monitoring - Per Endpoint"/>
    <s v="D-005"/>
    <s v="Security"/>
    <m/>
    <x v="2"/>
    <s v="DPM-Huntress"/>
    <x v="45"/>
    <s v="Huntress Advanced Threat Protection"/>
    <s v="C00073"/>
    <m/>
    <n v="23720"/>
    <s v="ARJ"/>
    <m/>
    <n v="126"/>
    <n v="-126"/>
    <x v="1"/>
  </r>
  <r>
    <x v="9"/>
    <d v="2025-10-13T00:00:00"/>
    <x v="22"/>
    <n v="180744"/>
    <s v="Invoice - City of Firebaugh: HP Elite t655 Thin Client Ryzen Embedded R2314 Quad-core (4 Core) 2.10 GHz - TAA Compliant - AMD Chip - 16 GB RAM DDR4 SDRAM - 256 GB SSD Radeon Graphics - Gigabit Ethernet - Windows 11 IoT Enterprise LTSC 2024 - IEEE 802.11ax - Bluetooth 5.3 - DisplayPor"/>
    <s v="D-001"/>
    <s v="Sales"/>
    <m/>
    <x v="2"/>
    <s v="B5VH6UA#ABA"/>
    <x v="45"/>
    <s v="HP Elite t655 Thin Client Ryzen Embedded R2314 Qua"/>
    <s v="C00073"/>
    <m/>
    <n v="24072"/>
    <s v="ARJ"/>
    <m/>
    <n v="9444.2000000000007"/>
    <n v="-9444.2000000000007"/>
    <x v="1"/>
  </r>
  <r>
    <x v="9"/>
    <d v="2025-09-29T00:00:00"/>
    <x v="14"/>
    <n v="180290"/>
    <s v="Invoice - City of Firebaugh: ICX 7550 L3 PREM LIC"/>
    <s v="D-001"/>
    <s v="Sales"/>
    <m/>
    <x v="2"/>
    <s v="ICX7550-PREM-LIC"/>
    <x v="45"/>
    <s v="ICX 7550 L3 PREM LIC"/>
    <s v="C00073"/>
    <m/>
    <n v="23693"/>
    <s v="ARJ"/>
    <m/>
    <n v="576"/>
    <n v="-576"/>
    <x v="1"/>
  </r>
  <r>
    <x v="9"/>
    <d v="2025-09-29T00:00:00"/>
    <x v="14"/>
    <n v="180290"/>
    <s v="Invoice - City of Firebaugh: ICX 7650 4PT 1/10GBE SFP+ MOD"/>
    <s v="D-001"/>
    <s v="Sales"/>
    <m/>
    <x v="2"/>
    <s v="ICX7650-4X10GF"/>
    <x v="45"/>
    <s v="ICX 7650 4PT 1/10GBE SFP+ MOD"/>
    <s v="C00073"/>
    <m/>
    <n v="23693"/>
    <s v="ARJ"/>
    <m/>
    <n v="674.41"/>
    <n v="-674.41"/>
    <x v="1"/>
  </r>
  <r>
    <x v="14"/>
    <d v="2025-09-26T00:00:00"/>
    <x v="21"/>
    <n v="180283"/>
    <s v="Invoice - City of Firebaugh: Low Voltage Labor"/>
    <s v="D-001"/>
    <s v="Sales"/>
    <m/>
    <x v="2"/>
    <s v="Structured Cab S"/>
    <x v="45"/>
    <s v="Low Voltage Services"/>
    <s v="C00073"/>
    <m/>
    <n v="23688"/>
    <s v="ARJ"/>
    <m/>
    <n v="1728"/>
    <n v="-1728"/>
    <x v="1"/>
  </r>
  <r>
    <x v="3"/>
    <d v="2025-09-01T00:00:00"/>
    <x v="3"/>
    <n v="179744"/>
    <s v="Invoice - City of Firebaugh: Managed Backup Cloud Storage - Per GB"/>
    <s v="D-003"/>
    <s v="MSP"/>
    <m/>
    <x v="2"/>
    <s v="MTS Cloud Storage"/>
    <x v="45"/>
    <s v="MTS Cloud Storage"/>
    <s v="C00073"/>
    <m/>
    <n v="23303"/>
    <s v="ARJ"/>
    <m/>
    <n v="130.66999999999999"/>
    <n v="-130.66999999999999"/>
    <x v="1"/>
  </r>
  <r>
    <x v="3"/>
    <d v="2025-10-01T00:00:00"/>
    <x v="4"/>
    <n v="180296"/>
    <s v="Invoice - City of Firebaugh: Managed Backup Cloud Storage - Per GB"/>
    <s v="D-003"/>
    <s v="MSP"/>
    <m/>
    <x v="2"/>
    <s v="MTS Cloud Storage"/>
    <x v="45"/>
    <s v="MTS Cloud Storage"/>
    <s v="C00073"/>
    <m/>
    <n v="23720"/>
    <s v="ARJ"/>
    <m/>
    <n v="133.34"/>
    <n v="-133.34"/>
    <x v="1"/>
  </r>
  <r>
    <x v="0"/>
    <d v="2025-09-01T00:00:00"/>
    <x v="3"/>
    <n v="179744"/>
    <s v="Invoice - City of Firebaugh: Managed Endpoint Services"/>
    <s v="D-003"/>
    <s v="MSP"/>
    <m/>
    <x v="2"/>
    <s v="T-Managed Endpoint"/>
    <x v="45"/>
    <s v="Managed Endpoint Services"/>
    <s v="C00073"/>
    <m/>
    <n v="23303"/>
    <s v="ARJ"/>
    <m/>
    <n v="1023.75"/>
    <n v="-1023.75"/>
    <x v="1"/>
  </r>
  <r>
    <x v="0"/>
    <d v="2025-10-01T00:00:00"/>
    <x v="4"/>
    <n v="180296"/>
    <s v="Invoice - City of Firebaugh: Managed Endpoint Services"/>
    <s v="D-003"/>
    <s v="MSP"/>
    <m/>
    <x v="2"/>
    <s v="T-Managed Endpoint"/>
    <x v="45"/>
    <s v="Managed Endpoint Services"/>
    <s v="C00073"/>
    <m/>
    <n v="23720"/>
    <s v="ARJ"/>
    <m/>
    <n v="1706.25"/>
    <n v="-1706.25"/>
    <x v="1"/>
  </r>
  <r>
    <x v="6"/>
    <d v="2025-09-01T00:00:00"/>
    <x v="3"/>
    <n v="179744"/>
    <s v="Invoice - City of Firebaugh: Managed Security Awareness Training Program"/>
    <s v="D-005"/>
    <s v="Security"/>
    <m/>
    <x v="2"/>
    <s v="DPMSAT"/>
    <x v="45"/>
    <s v="Security Awareness Program"/>
    <s v="C00073"/>
    <m/>
    <n v="23303"/>
    <s v="ARJ"/>
    <m/>
    <n v="84"/>
    <n v="-84"/>
    <x v="1"/>
  </r>
  <r>
    <x v="6"/>
    <d v="2025-10-01T00:00:00"/>
    <x v="4"/>
    <n v="180296"/>
    <s v="Invoice - City of Firebaugh: Managed Security Awareness Training Program"/>
    <s v="D-005"/>
    <s v="Security"/>
    <m/>
    <x v="2"/>
    <s v="DPMSAT"/>
    <x v="45"/>
    <s v="Security Awareness Program"/>
    <s v="C00073"/>
    <m/>
    <n v="23720"/>
    <s v="ARJ"/>
    <m/>
    <n v="84"/>
    <n v="-84"/>
    <x v="1"/>
  </r>
  <r>
    <x v="0"/>
    <d v="2025-09-01T00:00:00"/>
    <x v="3"/>
    <n v="179744"/>
    <s v="Invoice - City of Firebaugh: Managed Services-Server"/>
    <s v="D-003"/>
    <s v="MSP"/>
    <m/>
    <x v="2"/>
    <s v="T-Managed Services-Server"/>
    <x v="45"/>
    <s v="Managed Services-Server"/>
    <s v="C00073"/>
    <m/>
    <n v="23303"/>
    <s v="ARJ"/>
    <m/>
    <n v="840"/>
    <n v="-840"/>
    <x v="1"/>
  </r>
  <r>
    <x v="0"/>
    <d v="2025-10-01T00:00:00"/>
    <x v="4"/>
    <n v="180296"/>
    <s v="Invoice - City of Firebaugh: Managed Services-Server"/>
    <s v="D-003"/>
    <s v="MSP"/>
    <m/>
    <x v="2"/>
    <s v="T-Managed Services-Server"/>
    <x v="45"/>
    <s v="Managed Services-Server"/>
    <s v="C00073"/>
    <m/>
    <n v="23720"/>
    <s v="ARJ"/>
    <m/>
    <n v="840"/>
    <n v="-840"/>
    <x v="1"/>
  </r>
  <r>
    <x v="0"/>
    <d v="2025-09-01T00:00:00"/>
    <x v="3"/>
    <n v="179744"/>
    <s v="Invoice - City of Firebaugh: Managed Services-Site"/>
    <s v="D-003"/>
    <s v="MSP"/>
    <m/>
    <x v="2"/>
    <s v="T-Managed Services Site"/>
    <x v="45"/>
    <s v="Managed Services-Site"/>
    <s v="C00073"/>
    <m/>
    <n v="23303"/>
    <s v="ARJ"/>
    <m/>
    <n v="708.75"/>
    <n v="-708.75"/>
    <x v="1"/>
  </r>
  <r>
    <x v="0"/>
    <d v="2025-10-01T00:00:00"/>
    <x v="4"/>
    <n v="180296"/>
    <s v="Invoice - City of Firebaugh: Managed Services-Site"/>
    <s v="D-003"/>
    <s v="MSP"/>
    <m/>
    <x v="2"/>
    <s v="T-Managed Services Site"/>
    <x v="45"/>
    <s v="Managed Services-Site"/>
    <s v="C00073"/>
    <m/>
    <n v="23720"/>
    <s v="ARJ"/>
    <m/>
    <n v="708.75"/>
    <n v="-708.75"/>
    <x v="1"/>
  </r>
  <r>
    <x v="6"/>
    <d v="2025-09-01T00:00:00"/>
    <x v="3"/>
    <n v="179744"/>
    <s v="Invoice - City of Firebaugh: Managed Single Domain Security Certificate"/>
    <s v="D-003"/>
    <s v="MSP"/>
    <m/>
    <x v="2"/>
    <s v="SSLCert"/>
    <x v="45"/>
    <s v="Managed Single Domain Security Certificate"/>
    <s v="C00073"/>
    <m/>
    <n v="23303"/>
    <s v="ARJ"/>
    <m/>
    <n v="10"/>
    <n v="-10"/>
    <x v="1"/>
  </r>
  <r>
    <x v="6"/>
    <d v="2025-10-01T00:00:00"/>
    <x v="4"/>
    <n v="180296"/>
    <s v="Invoice - City of Firebaugh: Managed Single Domain Security Certificate"/>
    <s v="D-003"/>
    <s v="MSP"/>
    <m/>
    <x v="2"/>
    <s v="SSLCert"/>
    <x v="45"/>
    <s v="Managed Single Domain Security Certificate"/>
    <s v="C00073"/>
    <m/>
    <n v="23720"/>
    <s v="ARJ"/>
    <m/>
    <n v="10"/>
    <n v="-10"/>
    <x v="1"/>
  </r>
  <r>
    <x v="2"/>
    <d v="2025-09-01T00:00:00"/>
    <x v="3"/>
    <n v="179744"/>
    <s v="Invoice - City of Firebaugh: Managed Wireless Access Point "/>
    <s v="D-003"/>
    <s v="MSP"/>
    <m/>
    <x v="2"/>
    <s v="DPM-Wireless Access Point UBI"/>
    <x v="45"/>
    <s v="Managed Wireless Access Point "/>
    <s v="C00073"/>
    <m/>
    <n v="23303"/>
    <s v="ARJ"/>
    <m/>
    <n v="468.75"/>
    <n v="-468.75"/>
    <x v="1"/>
  </r>
  <r>
    <x v="2"/>
    <d v="2025-10-01T00:00:00"/>
    <x v="4"/>
    <n v="180296"/>
    <s v="Invoice - City of Firebaugh: Managed Wireless Access Point "/>
    <s v="D-003"/>
    <s v="MSP"/>
    <m/>
    <x v="2"/>
    <s v="DPM-Wireless Access Point UBI"/>
    <x v="45"/>
    <s v="Managed Wireless Access Point "/>
    <s v="C00073"/>
    <m/>
    <n v="23720"/>
    <s v="ARJ"/>
    <m/>
    <n v="468.75"/>
    <n v="-468.75"/>
    <x v="1"/>
  </r>
  <r>
    <x v="0"/>
    <d v="2025-09-01T00:00:00"/>
    <x v="3"/>
    <n v="179744"/>
    <s v="Invoice - City of Firebaugh: Network Management License - 1 Device"/>
    <s v="D-003"/>
    <s v="MSP"/>
    <m/>
    <x v="2"/>
    <s v="Tools-NMM-Total-Bill"/>
    <x v="45"/>
    <s v="Tools-NMM-Total-Bill"/>
    <s v="C00073"/>
    <m/>
    <n v="23303"/>
    <s v="ARJ"/>
    <m/>
    <n v="10"/>
    <n v="-10"/>
    <x v="1"/>
  </r>
  <r>
    <x v="0"/>
    <d v="2025-10-01T00:00:00"/>
    <x v="4"/>
    <n v="180296"/>
    <s v="Invoice - City of Firebaugh: Network Management License - 1 Device"/>
    <s v="D-003"/>
    <s v="MSP"/>
    <m/>
    <x v="2"/>
    <s v="Tools-NMM-Total-Bill"/>
    <x v="45"/>
    <s v="Tools-NMM-Total-Bill"/>
    <s v="C00073"/>
    <m/>
    <n v="23720"/>
    <s v="ARJ"/>
    <m/>
    <n v="10"/>
    <n v="-10"/>
    <x v="1"/>
  </r>
  <r>
    <x v="5"/>
    <d v="2025-09-01T00:00:00"/>
    <x v="3"/>
    <n v="179744"/>
    <s v="Invoice - City of Firebaugh: Office 365 Government G3"/>
    <s v="D-003"/>
    <s v="MSP"/>
    <m/>
    <x v="2"/>
    <s v="CFQ7TTC0J1Z4-0003"/>
    <x v="45"/>
    <s v="Office 365 Government G3"/>
    <s v="C00073"/>
    <m/>
    <n v="23303"/>
    <s v="ARJ"/>
    <m/>
    <n v="560"/>
    <n v="-560"/>
    <x v="1"/>
  </r>
  <r>
    <x v="5"/>
    <d v="2025-10-01T00:00:00"/>
    <x v="4"/>
    <n v="180296"/>
    <s v="Invoice - City of Firebaugh: Office 365 Government G3"/>
    <s v="D-003"/>
    <s v="MSP"/>
    <m/>
    <x v="2"/>
    <s v="CFQ7TTC0J1Z4-0003"/>
    <x v="45"/>
    <s v="Office 365 Government G3"/>
    <s v="C00073"/>
    <m/>
    <n v="23720"/>
    <s v="ARJ"/>
    <m/>
    <n v="560"/>
    <n v="-560"/>
    <x v="1"/>
  </r>
  <r>
    <x v="4"/>
    <d v="2025-09-01T00:00:00"/>
    <x v="3"/>
    <n v="179744"/>
    <s v="Invoice - City of Firebaugh: Private Cloud Server Instance - 32GB"/>
    <s v="D-003"/>
    <s v="MSP"/>
    <m/>
    <x v="2"/>
    <s v="Cloud-Server-32GB"/>
    <x v="45"/>
    <s v="Datapath Managed Instance Large"/>
    <s v="C00073"/>
    <m/>
    <n v="23303"/>
    <s v="ARJ"/>
    <m/>
    <n v="630"/>
    <n v="-630"/>
    <x v="1"/>
  </r>
  <r>
    <x v="4"/>
    <d v="2025-10-01T00:00:00"/>
    <x v="4"/>
    <n v="180296"/>
    <s v="Invoice - City of Firebaugh: Private Cloud Server Instance - 32GB"/>
    <s v="D-003"/>
    <s v="MSP"/>
    <m/>
    <x v="2"/>
    <s v="Cloud-Server-32GB"/>
    <x v="45"/>
    <s v="Datapath Managed Instance Large"/>
    <s v="C00073"/>
    <m/>
    <n v="23720"/>
    <s v="ARJ"/>
    <m/>
    <n v="630"/>
    <n v="-630"/>
    <x v="1"/>
  </r>
  <r>
    <x v="4"/>
    <d v="2025-09-01T00:00:00"/>
    <x v="3"/>
    <n v="179744"/>
    <s v="Invoice - City of Firebaugh: Private Cloud Server Instance - 8GB"/>
    <s v="D-003"/>
    <s v="MSP"/>
    <m/>
    <x v="2"/>
    <s v="Cloud-Server-8GB"/>
    <x v="45"/>
    <s v="Datapath Managed Instance Small"/>
    <s v="C00073"/>
    <m/>
    <n v="23303"/>
    <s v="ARJ"/>
    <m/>
    <n v="787.5"/>
    <n v="-787.5"/>
    <x v="1"/>
  </r>
  <r>
    <x v="4"/>
    <d v="2025-10-01T00:00:00"/>
    <x v="4"/>
    <n v="180296"/>
    <s v="Invoice - City of Firebaugh: Private Cloud Server Instance - 8GB"/>
    <s v="D-003"/>
    <s v="MSP"/>
    <m/>
    <x v="2"/>
    <s v="Cloud-Server-8GB"/>
    <x v="45"/>
    <s v="Datapath Managed Instance Small"/>
    <s v="C00073"/>
    <m/>
    <n v="23720"/>
    <s v="ARJ"/>
    <m/>
    <n v="787.5"/>
    <n v="-787.5"/>
    <x v="1"/>
  </r>
  <r>
    <x v="4"/>
    <d v="2025-09-01T00:00:00"/>
    <x v="3"/>
    <n v="179744"/>
    <s v="Invoice - City of Firebaugh: Private Cloud User"/>
    <s v="D-003"/>
    <s v="MSP"/>
    <m/>
    <x v="2"/>
    <s v="Cloud-User"/>
    <x v="45"/>
    <s v="Private Cloud User"/>
    <s v="C00073"/>
    <m/>
    <n v="23303"/>
    <s v="ARJ"/>
    <m/>
    <n v="110.7"/>
    <n v="-110.7"/>
    <x v="1"/>
  </r>
  <r>
    <x v="4"/>
    <d v="2025-10-01T00:00:00"/>
    <x v="4"/>
    <n v="180296"/>
    <s v="Invoice - City of Firebaugh: Private Cloud User"/>
    <s v="D-003"/>
    <s v="MSP"/>
    <m/>
    <x v="2"/>
    <s v="Cloud-User"/>
    <x v="45"/>
    <s v="Private Cloud User"/>
    <s v="C00073"/>
    <m/>
    <n v="23720"/>
    <s v="ARJ"/>
    <m/>
    <n v="110.7"/>
    <n v="-110.7"/>
    <x v="1"/>
  </r>
  <r>
    <x v="9"/>
    <d v="2025-09-29T00:00:00"/>
    <x v="14"/>
    <n v="180290"/>
    <s v="Invoice - City of Firebaugh: PTNR SPT-8200-24/P/F,48/P,C08ZP 5YR NDP"/>
    <s v="D-001"/>
    <s v="Sales"/>
    <m/>
    <x v="2"/>
    <s v="802-8200-N-5"/>
    <x v="45"/>
    <s v="PTNR SPT-8200-24/P/F,48/P,C08ZP 5YR NDP"/>
    <s v="C00073"/>
    <m/>
    <n v="23693"/>
    <s v="ARJ"/>
    <m/>
    <n v="415.08"/>
    <n v="-415.08"/>
    <x v="1"/>
  </r>
  <r>
    <x v="9"/>
    <d v="2025-09-29T00:00:00"/>
    <x v="14"/>
    <n v="180290"/>
    <s v="Invoice - City of Firebaugh: RUCKUS ICX7550-48P Ethernet Switch - 48 Ports - Manageable - Gigabit Ethernet, 40 Gigabit Ethernet - 10/100/1000Base-T, 40GBase-X - 3 Layer Supported - 1131.60 W Power Consumption - 1900 W PoE Budget - Twisted Pair, Optical Fiber - PoE Ports - Black - Rac"/>
    <s v="D-001"/>
    <s v="Sales"/>
    <m/>
    <x v="2"/>
    <s v="ICX7550-48P-E2"/>
    <x v="45"/>
    <s v="ICX7550, 48 POE BNDL 2PSU-E"/>
    <s v="C00073"/>
    <m/>
    <n v="23693"/>
    <s v="ARJ"/>
    <m/>
    <n v="5018.28"/>
    <n v="-5018.28"/>
    <x v="1"/>
  </r>
  <r>
    <x v="9"/>
    <d v="2025-09-29T00:00:00"/>
    <x v="14"/>
    <n v="180290"/>
    <s v="Invoice - City of Firebaugh: Ruckus POWER CORD, USA, NEMA5-15/C13, 13A, 125V"/>
    <s v="D-001"/>
    <s v="Sales"/>
    <m/>
    <x v="2"/>
    <s v="PCUSA2"/>
    <x v="45"/>
    <s v="Ruckus POWER CORD, USA, NEMA5-15/C13, 13A, 125V"/>
    <s v="C00073"/>
    <m/>
    <n v="23693"/>
    <s v="ARJ"/>
    <m/>
    <n v="202.08"/>
    <n v="-202.08"/>
    <x v="1"/>
  </r>
  <r>
    <x v="9"/>
    <d v="2025-09-29T00:00:00"/>
    <x v="14"/>
    <n v="180290"/>
    <s v="Invoice - City of Firebaugh: RUCKUS WIRELESS:24 x 10/100/1000Mbps. Class 4 PoE, 370W budget. 4 x 1/10/25GbE SFP28"/>
    <s v="D-001"/>
    <s v="Sales"/>
    <m/>
    <x v="2"/>
    <s v="ICX8200-24P"/>
    <x v="45"/>
    <s v="RUCKUS WIRELESS:24 x 10/100/1000Mbps. Class 4 PoE,"/>
    <s v="C00073"/>
    <m/>
    <n v="23693"/>
    <s v="ARJ"/>
    <m/>
    <n v="1576.42"/>
    <n v="-1576.42"/>
    <x v="1"/>
  </r>
  <r>
    <x v="4"/>
    <d v="2025-09-01T00:00:00"/>
    <x v="3"/>
    <n v="179744"/>
    <s v="Invoice - City of Firebaugh: SPLA SQL Server CORE Lic, 2 Core - Monthly"/>
    <s v="D-003"/>
    <s v="MSP"/>
    <m/>
    <x v="2"/>
    <s v="SPLA SQL Server CORE - 2 Core"/>
    <x v="45"/>
    <s v="SPLA SQL Server CORE Lic, 2 Core"/>
    <s v="C00073"/>
    <m/>
    <n v="23303"/>
    <s v="ARJ"/>
    <m/>
    <n v="166.97"/>
    <n v="-166.97"/>
    <x v="1"/>
  </r>
  <r>
    <x v="4"/>
    <d v="2025-10-01T00:00:00"/>
    <x v="4"/>
    <n v="180296"/>
    <s v="Invoice - City of Firebaugh: SPLA SQL Server CORE Lic, 2 Core - Monthly"/>
    <s v="D-003"/>
    <s v="MSP"/>
    <m/>
    <x v="2"/>
    <s v="SPLA SQL Server CORE - 2 Core"/>
    <x v="45"/>
    <s v="SPLA SQL Server CORE Lic, 2 Core"/>
    <s v="C00073"/>
    <m/>
    <n v="23720"/>
    <s v="ARJ"/>
    <m/>
    <n v="166.97"/>
    <n v="-166.97"/>
    <x v="1"/>
  </r>
  <r>
    <x v="4"/>
    <d v="2025-09-01T00:00:00"/>
    <x v="3"/>
    <n v="179744"/>
    <s v="Invoice - City of Firebaugh: SQLSvrStd ALNG LicSAPk MVL SAL"/>
    <s v="D-003"/>
    <s v="MSP"/>
    <m/>
    <x v="2"/>
    <s v="228-05018"/>
    <x v="45"/>
    <s v="SPLA - SQLSvrStd ALNG LicSAPk MVL SAL"/>
    <s v="C00073"/>
    <m/>
    <n v="23303"/>
    <s v="ARJ"/>
    <m/>
    <n v="18.04"/>
    <n v="-18.04"/>
    <x v="1"/>
  </r>
  <r>
    <x v="4"/>
    <d v="2025-10-01T00:00:00"/>
    <x v="4"/>
    <n v="180296"/>
    <s v="Invoice - City of Firebaugh: SQLSvrStd ALNG LicSAPk MVL SAL"/>
    <s v="D-003"/>
    <s v="MSP"/>
    <m/>
    <x v="2"/>
    <s v="228-05018"/>
    <x v="45"/>
    <s v="SPLA - SQLSvrStd ALNG LicSAPk MVL SAL"/>
    <s v="C00073"/>
    <m/>
    <n v="23720"/>
    <s v="ARJ"/>
    <m/>
    <n v="18.04"/>
    <n v="-18.04"/>
    <x v="1"/>
  </r>
  <r>
    <x v="14"/>
    <d v="2025-09-26T00:00:00"/>
    <x v="21"/>
    <n v="180283"/>
    <s v="Invoice - City of Firebaugh: Structured Cabling Materials"/>
    <s v="D-001"/>
    <s v="Sales"/>
    <m/>
    <x v="2"/>
    <s v="Structured Cab M"/>
    <x v="45"/>
    <s v="Low Voltage Materials"/>
    <s v="C00073"/>
    <m/>
    <n v="23688"/>
    <s v="ARJ"/>
    <m/>
    <n v="108"/>
    <n v="-108"/>
    <x v="1"/>
  </r>
  <r>
    <x v="9"/>
    <d v="2025-09-26T00:00:00"/>
    <x v="21"/>
    <n v="180283"/>
    <s v="Invoice - City of Firebaugh: Ubiquiti Wave Pro IEEE 802.11ax 2.0 Gbit/s Wireless Access Point - 1 x Network (RJ-45) - 1 Gigabit Ethernet - 10 W - Pole-mountable - IPX6"/>
    <s v="D-001"/>
    <s v="Sales"/>
    <m/>
    <x v="2"/>
    <s v="WAVE-PICO-US"/>
    <x v="45"/>
    <s v="Ubiquiti Wave Pico Radio Modem"/>
    <s v="C00073"/>
    <m/>
    <n v="23688"/>
    <s v="ARJ"/>
    <m/>
    <n v="358"/>
    <n v="-358"/>
    <x v="1"/>
  </r>
  <r>
    <x v="6"/>
    <d v="2025-09-01T00:00:00"/>
    <x v="3"/>
    <n v="179797"/>
    <s v="Invoice - City of Mendota: AI Powered Email Filtering and Phishing Protection "/>
    <s v="D-005"/>
    <s v="Security"/>
    <m/>
    <x v="1"/>
    <s v="IS-ESP-1"/>
    <x v="46"/>
    <s v="Email Security "/>
    <s v="C-10408"/>
    <m/>
    <n v="23487"/>
    <s v="ARJ"/>
    <m/>
    <n v="115"/>
    <n v="-115"/>
    <x v="1"/>
  </r>
  <r>
    <x v="6"/>
    <d v="2025-10-01T00:00:00"/>
    <x v="4"/>
    <n v="180351"/>
    <s v="Invoice - City of Mendota: AI Powered Email Filtering and Phishing Protection "/>
    <s v="D-005"/>
    <s v="Security"/>
    <m/>
    <x v="1"/>
    <s v="IS-ESP-1"/>
    <x v="46"/>
    <s v="Email Security "/>
    <s v="C-10408"/>
    <m/>
    <n v="23776"/>
    <s v="ARJ"/>
    <m/>
    <n v="115"/>
    <n v="-115"/>
    <x v="1"/>
  </r>
  <r>
    <x v="6"/>
    <d v="2025-09-01T00:00:00"/>
    <x v="3"/>
    <n v="179797"/>
    <s v="Invoice - City of Mendota: Endpoint Advanced Threat Protection - EDR 24x7 Monitoring - Per Endpoint"/>
    <s v="D-005"/>
    <s v="Security"/>
    <m/>
    <x v="1"/>
    <s v="DPM-Huntress"/>
    <x v="46"/>
    <s v="Huntress Advanced Threat Protection"/>
    <s v="C-10408"/>
    <m/>
    <n v="23487"/>
    <s v="ARJ"/>
    <m/>
    <n v="165"/>
    <n v="-165"/>
    <x v="1"/>
  </r>
  <r>
    <x v="6"/>
    <d v="2025-10-01T00:00:00"/>
    <x v="4"/>
    <n v="180351"/>
    <s v="Invoice - City of Mendota: Endpoint Advanced Threat Protection - EDR 24x7 Monitoring - Per Endpoint"/>
    <s v="D-005"/>
    <s v="Security"/>
    <m/>
    <x v="1"/>
    <s v="DPM-Huntress"/>
    <x v="46"/>
    <s v="Huntress Advanced Threat Protection"/>
    <s v="C-10408"/>
    <m/>
    <n v="23776"/>
    <s v="ARJ"/>
    <m/>
    <n v="170"/>
    <n v="-170"/>
    <x v="1"/>
  </r>
  <r>
    <x v="8"/>
    <d v="2025-09-01T00:00:00"/>
    <x v="3"/>
    <n v="179797"/>
    <s v="Invoice - City of Mendota: Managed Backup - Server"/>
    <s v="D-003"/>
    <s v="MSP"/>
    <m/>
    <x v="1"/>
    <s v="mMTS CyberPS"/>
    <x v="46"/>
    <s v="MTS Cyber Protect Servers"/>
    <s v="C-10408"/>
    <m/>
    <n v="23487"/>
    <s v="ARJ"/>
    <m/>
    <n v="96"/>
    <n v="-96"/>
    <x v="1"/>
  </r>
  <r>
    <x v="8"/>
    <d v="2025-10-01T00:00:00"/>
    <x v="4"/>
    <n v="180351"/>
    <s v="Invoice - City of Mendota: Managed Backup - Server"/>
    <s v="D-003"/>
    <s v="MSP"/>
    <m/>
    <x v="1"/>
    <s v="mMTS CyberPS"/>
    <x v="46"/>
    <s v="MTS Cyber Protect Servers"/>
    <s v="C-10408"/>
    <m/>
    <n v="23776"/>
    <s v="ARJ"/>
    <m/>
    <n v="96"/>
    <n v="-96"/>
    <x v="1"/>
  </r>
  <r>
    <x v="8"/>
    <d v="2025-09-01T00:00:00"/>
    <x v="3"/>
    <n v="179797"/>
    <s v="Invoice - City of Mendota: Managed Backup - Virtual Server"/>
    <s v="D-003"/>
    <s v="MSP"/>
    <m/>
    <x v="1"/>
    <s v="CB Prot Vir Mac"/>
    <x v="46"/>
    <s v="MTS Cyber Protect Virtual Machines"/>
    <s v="C-10408"/>
    <m/>
    <n v="23487"/>
    <s v="ARJ"/>
    <m/>
    <n v="60"/>
    <n v="-60"/>
    <x v="1"/>
  </r>
  <r>
    <x v="8"/>
    <d v="2025-10-01T00:00:00"/>
    <x v="4"/>
    <n v="180351"/>
    <s v="Invoice - City of Mendota: Managed Backup - Virtual Server"/>
    <s v="D-003"/>
    <s v="MSP"/>
    <m/>
    <x v="1"/>
    <s v="CB Prot Vir Mac"/>
    <x v="46"/>
    <s v="MTS Cyber Protect Virtual Machines"/>
    <s v="C-10408"/>
    <m/>
    <n v="23776"/>
    <s v="ARJ"/>
    <m/>
    <n v="60"/>
    <n v="-60"/>
    <x v="1"/>
  </r>
  <r>
    <x v="3"/>
    <d v="2025-09-01T00:00:00"/>
    <x v="3"/>
    <n v="179797"/>
    <s v="Invoice - City of Mendota: Managed Backup Cloud Storage - Per GB"/>
    <s v="D-003"/>
    <s v="MSP"/>
    <m/>
    <x v="1"/>
    <s v="MTS Cloud Storage"/>
    <x v="46"/>
    <s v="MTS Cloud Storage"/>
    <s v="C-10408"/>
    <m/>
    <n v="23487"/>
    <s v="ARJ"/>
    <m/>
    <n v="245.93"/>
    <n v="-245.93"/>
    <x v="1"/>
  </r>
  <r>
    <x v="3"/>
    <d v="2025-10-01T00:00:00"/>
    <x v="4"/>
    <n v="180351"/>
    <s v="Invoice - City of Mendota: Managed Backup Cloud Storage - Per GB"/>
    <s v="D-003"/>
    <s v="MSP"/>
    <m/>
    <x v="1"/>
    <s v="MTS Cloud Storage"/>
    <x v="46"/>
    <s v="MTS Cloud Storage"/>
    <s v="C-10408"/>
    <m/>
    <n v="23776"/>
    <s v="ARJ"/>
    <m/>
    <n v="252.12"/>
    <n v="-252.12"/>
    <x v="1"/>
  </r>
  <r>
    <x v="6"/>
    <d v="2025-09-01T00:00:00"/>
    <x v="3"/>
    <n v="179797"/>
    <s v="Invoice - City of Mendota: Managed Detection and Response for Microsoft 365 24x7 Monitoring - Per User"/>
    <s v="D-005"/>
    <s v="Security"/>
    <m/>
    <x v="1"/>
    <s v="DPM-Huntress365"/>
    <x v="46"/>
    <s v="Huntress MDR for M365"/>
    <s v="C-10408"/>
    <m/>
    <n v="23487"/>
    <s v="ARJ"/>
    <m/>
    <n v="77"/>
    <n v="-77"/>
    <x v="1"/>
  </r>
  <r>
    <x v="6"/>
    <d v="2025-10-01T00:00:00"/>
    <x v="4"/>
    <n v="180351"/>
    <s v="Invoice - City of Mendota: Managed Detection and Response for Microsoft 365 24x7 Monitoring - Per User"/>
    <s v="D-005"/>
    <s v="Security"/>
    <m/>
    <x v="1"/>
    <s v="DPM-Huntress365"/>
    <x v="46"/>
    <s v="Huntress MDR for M365"/>
    <s v="C-10408"/>
    <m/>
    <n v="23776"/>
    <s v="ARJ"/>
    <m/>
    <n v="77"/>
    <n v="-77"/>
    <x v="1"/>
  </r>
  <r>
    <x v="0"/>
    <d v="2025-09-01T00:00:00"/>
    <x v="3"/>
    <n v="179797"/>
    <s v="Invoice - City of Mendota: Managed Endpoint Services"/>
    <s v="D-003"/>
    <s v="MSP"/>
    <m/>
    <x v="1"/>
    <s v="T-Managed Endpoint"/>
    <x v="46"/>
    <s v="Managed Endpoint Services"/>
    <s v="C-10408"/>
    <m/>
    <n v="23487"/>
    <s v="ARJ"/>
    <m/>
    <n v="260"/>
    <n v="-260"/>
    <x v="1"/>
  </r>
  <r>
    <x v="0"/>
    <d v="2025-10-01T00:00:00"/>
    <x v="4"/>
    <n v="180351"/>
    <s v="Invoice - City of Mendota: Managed Endpoint Services"/>
    <s v="D-003"/>
    <s v="MSP"/>
    <m/>
    <x v="1"/>
    <s v="T-Managed Endpoint"/>
    <x v="46"/>
    <s v="Managed Endpoint Services"/>
    <s v="C-10408"/>
    <m/>
    <n v="23776"/>
    <s v="ARJ"/>
    <m/>
    <n v="260"/>
    <n v="-260"/>
    <x v="1"/>
  </r>
  <r>
    <x v="0"/>
    <d v="2025-09-01T00:00:00"/>
    <x v="3"/>
    <n v="179797"/>
    <s v="Invoice - City of Mendota: Managed Services-Server"/>
    <s v="D-003"/>
    <s v="MSP"/>
    <m/>
    <x v="1"/>
    <s v="T-Managed Services-Server"/>
    <x v="46"/>
    <s v="Managed Services-Server"/>
    <s v="C-10408"/>
    <m/>
    <n v="23487"/>
    <s v="ARJ"/>
    <m/>
    <n v="600"/>
    <n v="-600"/>
    <x v="1"/>
  </r>
  <r>
    <x v="0"/>
    <d v="2025-10-01T00:00:00"/>
    <x v="4"/>
    <n v="180351"/>
    <s v="Invoice - City of Mendota: Managed Services-Server"/>
    <s v="D-003"/>
    <s v="MSP"/>
    <m/>
    <x v="1"/>
    <s v="T-Managed Services-Server"/>
    <x v="46"/>
    <s v="Managed Services-Server"/>
    <s v="C-10408"/>
    <m/>
    <n v="23776"/>
    <s v="ARJ"/>
    <m/>
    <n v="600"/>
    <n v="-600"/>
    <x v="1"/>
  </r>
  <r>
    <x v="0"/>
    <d v="2025-09-01T00:00:00"/>
    <x v="3"/>
    <n v="179797"/>
    <s v="Invoice - City of Mendota: Managed Services-Site"/>
    <s v="D-003"/>
    <s v="MSP"/>
    <m/>
    <x v="1"/>
    <s v="T-Managed Services Site"/>
    <x v="46"/>
    <s v="Managed Services-Site"/>
    <s v="C-10408"/>
    <m/>
    <n v="23487"/>
    <s v="ARJ"/>
    <m/>
    <n v="200"/>
    <n v="-200"/>
    <x v="1"/>
  </r>
  <r>
    <x v="0"/>
    <d v="2025-10-01T00:00:00"/>
    <x v="4"/>
    <n v="180351"/>
    <s v="Invoice - City of Mendota: Managed Services-Site"/>
    <s v="D-003"/>
    <s v="MSP"/>
    <m/>
    <x v="1"/>
    <s v="T-Managed Services Site"/>
    <x v="46"/>
    <s v="Managed Services-Site"/>
    <s v="C-10408"/>
    <m/>
    <n v="23776"/>
    <s v="ARJ"/>
    <m/>
    <n v="200"/>
    <n v="-200"/>
    <x v="1"/>
  </r>
  <r>
    <x v="0"/>
    <d v="2025-09-01T00:00:00"/>
    <x v="3"/>
    <n v="179797"/>
    <s v="Invoice - City of Mendota: Managed Services-User"/>
    <s v="D-003"/>
    <s v="MSP"/>
    <m/>
    <x v="1"/>
    <s v="T-Managed Services-User"/>
    <x v="46"/>
    <s v="Managed Services-User"/>
    <s v="C-10408"/>
    <m/>
    <n v="23487"/>
    <s v="ARJ"/>
    <m/>
    <n v="1909"/>
    <n v="-1909"/>
    <x v="1"/>
  </r>
  <r>
    <x v="0"/>
    <d v="2025-10-01T00:00:00"/>
    <x v="4"/>
    <n v="180351"/>
    <s v="Invoice - City of Mendota: Managed Services-User"/>
    <s v="D-003"/>
    <s v="MSP"/>
    <m/>
    <x v="1"/>
    <s v="T-Managed Services-User"/>
    <x v="46"/>
    <s v="Managed Services-User"/>
    <s v="C-10408"/>
    <m/>
    <n v="23776"/>
    <s v="ARJ"/>
    <m/>
    <n v="1909"/>
    <n v="-1909"/>
    <x v="1"/>
  </r>
  <r>
    <x v="5"/>
    <d v="2025-09-01T00:00:00"/>
    <x v="3"/>
    <n v="179797"/>
    <s v="Invoice - City of Mendota: Microsoft 365 Business Premium - Annual Commitment, Monthly Billing - 1 User "/>
    <s v="D-003"/>
    <s v="MSP"/>
    <m/>
    <x v="1"/>
    <s v="C0LCHC-0002-1Y1M"/>
    <x v="46"/>
    <s v="Microsoft 365 Business Premium Annual Paid Monthly"/>
    <s v="C-10408"/>
    <m/>
    <n v="23487"/>
    <s v="ARJ"/>
    <m/>
    <n v="508.2"/>
    <n v="-508.2"/>
    <x v="1"/>
  </r>
  <r>
    <x v="5"/>
    <d v="2025-10-01T00:00:00"/>
    <x v="4"/>
    <n v="180351"/>
    <s v="Invoice - City of Mendota: Microsoft 365 Business Premium - Annual Commitment, Monthly Billing - 1 User "/>
    <s v="D-003"/>
    <s v="MSP"/>
    <m/>
    <x v="1"/>
    <s v="C0LCHC-0002-1Y1M"/>
    <x v="46"/>
    <s v="Microsoft 365 Business Premium Annual Paid Monthly"/>
    <s v="C-10408"/>
    <m/>
    <n v="23776"/>
    <s v="ARJ"/>
    <m/>
    <n v="508.2"/>
    <n v="-508.2"/>
    <x v="1"/>
  </r>
  <r>
    <x v="9"/>
    <d v="2025-10-02T00:00:00"/>
    <x v="23"/>
    <n v="180578"/>
    <s v="Invoice - City of Mendota: Microsoft Surface Laptop 7 15&quot; Touchscreen Copilot+ PC Notebook - Qualcomm Snapdragon X Elite X1E-80-100 - 16 GB - 512 GB SSD - English Keyboard - Platinum - Qualcomm Chip - 2496 x 1664 - Windows 11 - Qualcomm Adreno - PixelSense Flow - Front Camera/Webca"/>
    <s v="D-001"/>
    <s v="Sales"/>
    <m/>
    <x v="1"/>
    <s v="ZHQ-00001"/>
    <x v="46"/>
    <s v="Microsoft Surface Laptop 7 15&quot; Touchscreen Copilot"/>
    <s v="C-10408"/>
    <m/>
    <n v="23972"/>
    <s v="ARJ"/>
    <m/>
    <n v="1650.64"/>
    <n v="-1650.64"/>
    <x v="1"/>
  </r>
  <r>
    <x v="2"/>
    <d v="2025-09-01T00:00:00"/>
    <x v="3"/>
    <n v="179797"/>
    <s v="Invoice - City of Mendota: Palo Alto Networks Firewall Service 440"/>
    <s v="D-005"/>
    <s v="Security"/>
    <m/>
    <x v="1"/>
    <s v="PAN-440-HAAS"/>
    <x v="46"/>
    <s v="Palo Alto Networks Firewall Service 440"/>
    <s v="C-10408"/>
    <m/>
    <n v="23487"/>
    <s v="ARJ"/>
    <m/>
    <n v="250"/>
    <n v="-250"/>
    <x v="1"/>
  </r>
  <r>
    <x v="2"/>
    <d v="2025-10-01T00:00:00"/>
    <x v="4"/>
    <n v="180351"/>
    <s v="Invoice - City of Mendota: Palo Alto Networks Firewall Service 440"/>
    <s v="D-005"/>
    <s v="Security"/>
    <m/>
    <x v="1"/>
    <s v="PAN-440-HAAS"/>
    <x v="46"/>
    <s v="Palo Alto Networks Firewall Service 440"/>
    <s v="C-10408"/>
    <m/>
    <n v="23776"/>
    <s v="ARJ"/>
    <m/>
    <n v="250"/>
    <n v="-250"/>
    <x v="1"/>
  </r>
  <r>
    <x v="13"/>
    <d v="2025-10-02T00:00:00"/>
    <x v="23"/>
    <n v="180578"/>
    <s v="Invoice - City of Mendota: Shipping"/>
    <s v="D-001"/>
    <s v="Sales"/>
    <m/>
    <x v="1"/>
    <s v="QWShipping"/>
    <x v="46"/>
    <s v="Shipping"/>
    <s v="C-10408"/>
    <m/>
    <n v="23972"/>
    <s v="ARJ"/>
    <m/>
    <n v="24.15"/>
    <n v="-24.15"/>
    <x v="1"/>
  </r>
  <r>
    <x v="7"/>
    <d v="2025-10-09T00:00:00"/>
    <x v="18"/>
    <n v="180730"/>
    <s v="Invoice - City of Selma"/>
    <s v="D-004"/>
    <s v="Projects"/>
    <m/>
    <x v="2"/>
    <m/>
    <x v="47"/>
    <m/>
    <s v="C00077"/>
    <m/>
    <n v="24058"/>
    <s v="ARJ"/>
    <m/>
    <n v="600"/>
    <n v="-600"/>
    <x v="1"/>
  </r>
  <r>
    <x v="6"/>
    <d v="2025-09-01T00:00:00"/>
    <x v="3"/>
    <n v="179746"/>
    <s v="Invoice - City of Selma: 24x7 Gateway Security Monitoring"/>
    <s v="D-005"/>
    <s v="Security"/>
    <m/>
    <x v="2"/>
    <s v="DPM-FWM-SM"/>
    <x v="47"/>
    <s v="24x7 Gateway Security Monitoring Small"/>
    <s v="C00077"/>
    <m/>
    <n v="23305"/>
    <s v="ARJ"/>
    <m/>
    <n v="900"/>
    <n v="-900"/>
    <x v="1"/>
  </r>
  <r>
    <x v="6"/>
    <d v="2025-10-01T00:00:00"/>
    <x v="4"/>
    <n v="180298"/>
    <s v="Invoice - City of Selma: 24x7 Gateway Security Monitoring"/>
    <s v="D-005"/>
    <s v="Security"/>
    <m/>
    <x v="2"/>
    <s v="DPM-FWM-SM"/>
    <x v="47"/>
    <s v="24x7 Gateway Security Monitoring Small"/>
    <s v="C00077"/>
    <m/>
    <n v="23722"/>
    <s v="ARJ"/>
    <m/>
    <n v="900"/>
    <n v="-900"/>
    <x v="1"/>
  </r>
  <r>
    <x v="6"/>
    <d v="2025-09-01T00:00:00"/>
    <x v="3"/>
    <n v="179746"/>
    <s v="Invoice - City of Selma: AI Powered Email Filtering and Phishing Protection "/>
    <s v="D-003"/>
    <s v="MSP"/>
    <m/>
    <x v="2"/>
    <s v="IS-ESP-1"/>
    <x v="47"/>
    <s v="Email Security "/>
    <s v="C00077"/>
    <m/>
    <n v="23305"/>
    <s v="ARJ"/>
    <m/>
    <n v="370"/>
    <n v="-370"/>
    <x v="1"/>
  </r>
  <r>
    <x v="6"/>
    <d v="2025-10-01T00:00:00"/>
    <x v="4"/>
    <n v="180298"/>
    <s v="Invoice - City of Selma: AI Powered Email Filtering and Phishing Protection "/>
    <s v="D-003"/>
    <s v="MSP"/>
    <m/>
    <x v="2"/>
    <s v="IS-ESP-1"/>
    <x v="47"/>
    <s v="Email Security "/>
    <s v="C00077"/>
    <m/>
    <n v="23722"/>
    <s v="ARJ"/>
    <m/>
    <n v="370"/>
    <n v="-370"/>
    <x v="1"/>
  </r>
  <r>
    <x v="9"/>
    <d v="2025-10-09T00:00:00"/>
    <x v="18"/>
    <n v="180730"/>
    <s v="Invoice - City of Selma: APC by Schneider Electric Smart-UPS 500VA Rack/Floor Mountable UPS - 1U Rack/Floor Mountable - AVR - 3 Hour Recharge - 2.70 Minute Stand-by - 120 V AC Input - 120 V AC Output - 6 x NEMA 5-15R"/>
    <s v="D-001"/>
    <s v="Sales"/>
    <m/>
    <x v="2"/>
    <s v="SCL500RM1UC"/>
    <x v="47"/>
    <s v="APC by Schneider Electric Smart-UPS 500VA Rack/Flo"/>
    <s v="C00077"/>
    <m/>
    <n v="24058"/>
    <s v="ARJ"/>
    <m/>
    <n v="503.59"/>
    <n v="-503.59"/>
    <x v="1"/>
  </r>
  <r>
    <x v="6"/>
    <d v="2025-09-01T00:00:00"/>
    <x v="3"/>
    <n v="179746"/>
    <s v="Invoice - City of Selma: Endpoint Advanced Threat Protection - EDR 24x7 Monitoring - Per Endpoint"/>
    <s v="D-005"/>
    <s v="Security"/>
    <m/>
    <x v="2"/>
    <s v="DPM-Huntress"/>
    <x v="47"/>
    <s v="Huntress Advanced Threat Protection"/>
    <s v="C00077"/>
    <m/>
    <n v="23305"/>
    <s v="ARJ"/>
    <m/>
    <n v="474.5"/>
    <n v="-474.5"/>
    <x v="1"/>
  </r>
  <r>
    <x v="6"/>
    <d v="2025-10-01T00:00:00"/>
    <x v="4"/>
    <n v="180298"/>
    <s v="Invoice - City of Selma: Endpoint Advanced Threat Protection - EDR 24x7 Monitoring - Per Endpoint"/>
    <s v="D-005"/>
    <s v="Security"/>
    <m/>
    <x v="2"/>
    <s v="DPM-Huntress"/>
    <x v="47"/>
    <s v="Huntress Advanced Threat Protection"/>
    <s v="C00077"/>
    <m/>
    <n v="23722"/>
    <s v="ARJ"/>
    <m/>
    <n v="481"/>
    <n v="-481"/>
    <x v="1"/>
  </r>
  <r>
    <x v="8"/>
    <d v="2025-09-01T00:00:00"/>
    <x v="3"/>
    <n v="179746"/>
    <s v="Invoice - City of Selma: Managed Backup - Server"/>
    <s v="D-003"/>
    <s v="MSP"/>
    <m/>
    <x v="2"/>
    <s v="mMTS CyberPS"/>
    <x v="47"/>
    <s v="MTS Cyber Protect Servers"/>
    <s v="C00077"/>
    <m/>
    <n v="23305"/>
    <s v="ARJ"/>
    <m/>
    <n v="936"/>
    <n v="-936"/>
    <x v="1"/>
  </r>
  <r>
    <x v="8"/>
    <d v="2025-10-01T00:00:00"/>
    <x v="4"/>
    <n v="180298"/>
    <s v="Invoice - City of Selma: Managed Backup - Server"/>
    <s v="D-003"/>
    <s v="MSP"/>
    <m/>
    <x v="2"/>
    <s v="mMTS CyberPS"/>
    <x v="47"/>
    <s v="MTS Cyber Protect Servers"/>
    <s v="C00077"/>
    <m/>
    <n v="23722"/>
    <s v="ARJ"/>
    <m/>
    <n v="936"/>
    <n v="-936"/>
    <x v="1"/>
  </r>
  <r>
    <x v="0"/>
    <d v="2025-09-01T00:00:00"/>
    <x v="3"/>
    <n v="179746"/>
    <s v="Invoice - City of Selma: Managed Endpoint Services"/>
    <s v="D-003"/>
    <s v="MSP"/>
    <m/>
    <x v="2"/>
    <s v="T-Managed Endpoint"/>
    <x v="47"/>
    <s v="Managed Endpoint Services"/>
    <s v="C00077"/>
    <m/>
    <n v="23305"/>
    <s v="ARJ"/>
    <m/>
    <n v="1720"/>
    <n v="-1720"/>
    <x v="1"/>
  </r>
  <r>
    <x v="0"/>
    <d v="2025-10-01T00:00:00"/>
    <x v="4"/>
    <n v="180298"/>
    <s v="Invoice - City of Selma: Managed Endpoint Services"/>
    <s v="D-003"/>
    <s v="MSP"/>
    <m/>
    <x v="2"/>
    <s v="T-Managed Endpoint"/>
    <x v="47"/>
    <s v="Managed Endpoint Services"/>
    <s v="C00077"/>
    <m/>
    <n v="23722"/>
    <s v="ARJ"/>
    <m/>
    <n v="1720"/>
    <n v="-1720"/>
    <x v="1"/>
  </r>
  <r>
    <x v="3"/>
    <d v="2025-09-01T00:00:00"/>
    <x v="3"/>
    <n v="179746"/>
    <s v="Invoice - City of Selma: Managed Office 365 Backup - 1 User - 1 month"/>
    <s v="D-003"/>
    <s v="MSP"/>
    <m/>
    <x v="2"/>
    <s v="DPMB-AFI-O365"/>
    <x v="47"/>
    <s v="Office 365 Backup"/>
    <s v="C00077"/>
    <m/>
    <n v="23305"/>
    <s v="ARJ"/>
    <m/>
    <n v="748"/>
    <n v="-748"/>
    <x v="1"/>
  </r>
  <r>
    <x v="3"/>
    <d v="2025-10-01T00:00:00"/>
    <x v="4"/>
    <n v="180298"/>
    <s v="Invoice - City of Selma: Managed Office 365 Backup - 1 User - 1 month"/>
    <s v="D-003"/>
    <s v="MSP"/>
    <m/>
    <x v="2"/>
    <s v="DPMB-AFI-O365"/>
    <x v="47"/>
    <s v="Office 365 Backup"/>
    <s v="C00077"/>
    <m/>
    <n v="23722"/>
    <s v="ARJ"/>
    <m/>
    <n v="748"/>
    <n v="-748"/>
    <x v="1"/>
  </r>
  <r>
    <x v="6"/>
    <d v="2025-09-01T00:00:00"/>
    <x v="3"/>
    <n v="179746"/>
    <s v="Invoice - City of Selma: Managed Security Awareness Training Program"/>
    <s v="D-005"/>
    <s v="Security"/>
    <m/>
    <x v="2"/>
    <s v="DPMSAT"/>
    <x v="47"/>
    <s v="Security Awareness Program"/>
    <s v="C00077"/>
    <m/>
    <n v="23305"/>
    <s v="ARJ"/>
    <m/>
    <n v="895"/>
    <n v="-895"/>
    <x v="1"/>
  </r>
  <r>
    <x v="6"/>
    <d v="2025-10-01T00:00:00"/>
    <x v="4"/>
    <n v="180298"/>
    <s v="Invoice - City of Selma: Managed Security Awareness Training Program"/>
    <s v="D-005"/>
    <s v="Security"/>
    <m/>
    <x v="2"/>
    <s v="DPMSAT"/>
    <x v="47"/>
    <s v="Security Awareness Program"/>
    <s v="C00077"/>
    <m/>
    <n v="23722"/>
    <s v="ARJ"/>
    <m/>
    <n v="910"/>
    <n v="-910"/>
    <x v="1"/>
  </r>
  <r>
    <x v="0"/>
    <d v="2025-09-01T00:00:00"/>
    <x v="3"/>
    <n v="179746"/>
    <s v="Invoice - City of Selma: Managed Services-Server"/>
    <s v="D-003"/>
    <s v="MSP"/>
    <m/>
    <x v="2"/>
    <s v="T-Managed Services-Server"/>
    <x v="47"/>
    <s v="Managed Services-Server"/>
    <s v="C00077"/>
    <m/>
    <n v="23305"/>
    <s v="ARJ"/>
    <m/>
    <n v="3250"/>
    <n v="-3250"/>
    <x v="1"/>
  </r>
  <r>
    <x v="0"/>
    <d v="2025-10-01T00:00:00"/>
    <x v="4"/>
    <n v="180298"/>
    <s v="Invoice - City of Selma: Managed Services-Server"/>
    <s v="D-003"/>
    <s v="MSP"/>
    <m/>
    <x v="2"/>
    <s v="T-Managed Services-Server"/>
    <x v="47"/>
    <s v="Managed Services-Server"/>
    <s v="C00077"/>
    <m/>
    <n v="23722"/>
    <s v="ARJ"/>
    <m/>
    <n v="3250"/>
    <n v="-3250"/>
    <x v="1"/>
  </r>
  <r>
    <x v="0"/>
    <d v="2025-09-01T00:00:00"/>
    <x v="3"/>
    <n v="179746"/>
    <s v="Invoice - City of Selma: Managed Services-Site"/>
    <s v="D-003"/>
    <s v="MSP"/>
    <m/>
    <x v="2"/>
    <s v="T-Managed Services Site"/>
    <x v="47"/>
    <s v="Managed Services-Site"/>
    <s v="C00077"/>
    <m/>
    <n v="23305"/>
    <s v="ARJ"/>
    <m/>
    <n v="400"/>
    <n v="-400"/>
    <x v="1"/>
  </r>
  <r>
    <x v="0"/>
    <d v="2025-10-01T00:00:00"/>
    <x v="4"/>
    <n v="180298"/>
    <s v="Invoice - City of Selma: Managed Services-Site"/>
    <s v="D-003"/>
    <s v="MSP"/>
    <m/>
    <x v="2"/>
    <s v="T-Managed Services Site"/>
    <x v="47"/>
    <s v="Managed Services-Site"/>
    <s v="C00077"/>
    <m/>
    <n v="23722"/>
    <s v="ARJ"/>
    <m/>
    <n v="400"/>
    <n v="-400"/>
    <x v="1"/>
  </r>
  <r>
    <x v="6"/>
    <d v="2025-09-01T00:00:00"/>
    <x v="3"/>
    <n v="179746"/>
    <s v="Invoice - City of Selma: Managed Single Domain Security Certificate"/>
    <s v="D-003"/>
    <s v="MSP"/>
    <m/>
    <x v="2"/>
    <s v="SSLCert"/>
    <x v="47"/>
    <s v="Managed Single Domain Security Certificate"/>
    <s v="C00077"/>
    <m/>
    <n v="23305"/>
    <s v="ARJ"/>
    <m/>
    <n v="10.5"/>
    <n v="-10.5"/>
    <x v="1"/>
  </r>
  <r>
    <x v="6"/>
    <d v="2025-10-01T00:00:00"/>
    <x v="4"/>
    <n v="180298"/>
    <s v="Invoice - City of Selma: Managed Single Domain Security Certificate"/>
    <s v="D-003"/>
    <s v="MSP"/>
    <m/>
    <x v="2"/>
    <s v="SSLCert"/>
    <x v="47"/>
    <s v="Managed Single Domain Security Certificate"/>
    <s v="C00077"/>
    <m/>
    <n v="23722"/>
    <s v="ARJ"/>
    <m/>
    <n v="10.5"/>
    <n v="-10.5"/>
    <x v="1"/>
  </r>
  <r>
    <x v="6"/>
    <d v="2025-09-01T00:00:00"/>
    <x v="3"/>
    <n v="179746"/>
    <s v="Invoice - City of Selma: Managed UCC Security Certificate - For up to 10 domains"/>
    <s v="D-003"/>
    <s v="MSP"/>
    <m/>
    <x v="2"/>
    <s v="UCCCert10"/>
    <x v="47"/>
    <s v="Managed UCC Security Certificate - For up to 10 domains"/>
    <s v="C00077"/>
    <m/>
    <n v="23305"/>
    <s v="ARJ"/>
    <m/>
    <n v="31.5"/>
    <n v="-31.5"/>
    <x v="1"/>
  </r>
  <r>
    <x v="6"/>
    <d v="2025-10-01T00:00:00"/>
    <x v="4"/>
    <n v="180298"/>
    <s v="Invoice - City of Selma: Managed UCC Security Certificate - For up to 10 domains"/>
    <s v="D-003"/>
    <s v="MSP"/>
    <m/>
    <x v="2"/>
    <s v="UCCCert10"/>
    <x v="47"/>
    <s v="Managed UCC Security Certificate - For up to 10 domains"/>
    <s v="C00077"/>
    <m/>
    <n v="23722"/>
    <s v="ARJ"/>
    <m/>
    <n v="31.5"/>
    <n v="-31.5"/>
    <x v="1"/>
  </r>
  <r>
    <x v="5"/>
    <d v="2025-09-01T00:00:00"/>
    <x v="3"/>
    <n v="179745"/>
    <s v="Invoice - City of Selma: Microsoft 365 Business Premium - Annual Commitment, Monthly Billing - 1 User "/>
    <s v="D-003"/>
    <s v="MSP"/>
    <m/>
    <x v="2"/>
    <s v="C0LCHC-0002-1Y1M"/>
    <x v="47"/>
    <s v="Microsoft 365 Business Premium Annual Paid Monthly"/>
    <s v="C00077"/>
    <m/>
    <n v="23304"/>
    <s v="ARJ"/>
    <m/>
    <n v="4224"/>
    <n v="-4224"/>
    <x v="1"/>
  </r>
  <r>
    <x v="5"/>
    <d v="2025-10-01T00:00:00"/>
    <x v="4"/>
    <n v="180297"/>
    <s v="Invoice - City of Selma: Microsoft 365 Business Premium - Annual Commitment, Monthly Billing - 1 User "/>
    <s v="D-003"/>
    <s v="MSP"/>
    <m/>
    <x v="2"/>
    <s v="C0LCHC-0002-1Y1M"/>
    <x v="47"/>
    <s v="Microsoft 365 Business Premium Annual Paid Monthly"/>
    <s v="C00077"/>
    <m/>
    <n v="23721"/>
    <s v="ARJ"/>
    <m/>
    <n v="4224"/>
    <n v="-4224"/>
    <x v="1"/>
  </r>
  <r>
    <x v="2"/>
    <d v="2025-09-01T00:00:00"/>
    <x v="3"/>
    <n v="179746"/>
    <s v="Invoice - City of Selma: Palo Alto Networks Firewall Service 440"/>
    <s v="D-005"/>
    <s v="Security"/>
    <m/>
    <x v="2"/>
    <s v="PAN-440-HAAS"/>
    <x v="47"/>
    <s v="Palo Alto Networks Firewall Service 440"/>
    <s v="C00077"/>
    <m/>
    <n v="23305"/>
    <s v="ARJ"/>
    <m/>
    <n v="500"/>
    <n v="-500"/>
    <x v="1"/>
  </r>
  <r>
    <x v="2"/>
    <d v="2025-10-01T00:00:00"/>
    <x v="4"/>
    <n v="180298"/>
    <s v="Invoice - City of Selma: Palo Alto Networks Firewall Service 440"/>
    <s v="D-005"/>
    <s v="Security"/>
    <m/>
    <x v="2"/>
    <s v="PAN-440-HAAS"/>
    <x v="47"/>
    <s v="Palo Alto Networks Firewall Service 440"/>
    <s v="C00077"/>
    <m/>
    <n v="23722"/>
    <s v="ARJ"/>
    <m/>
    <n v="500"/>
    <n v="-500"/>
    <x v="1"/>
  </r>
  <r>
    <x v="13"/>
    <d v="2025-10-09T00:00:00"/>
    <x v="18"/>
    <n v="180730"/>
    <s v="Invoice - City of Selma: Shipping"/>
    <s v="D-001"/>
    <s v="Sales"/>
    <m/>
    <x v="2"/>
    <s v="QWShipping"/>
    <x v="47"/>
    <s v="Shipping"/>
    <s v="C00077"/>
    <m/>
    <n v="24058"/>
    <s v="ARJ"/>
    <m/>
    <n v="35"/>
    <n v="-35"/>
    <x v="1"/>
  </r>
  <r>
    <x v="3"/>
    <d v="2025-09-01T00:00:00"/>
    <x v="3"/>
    <n v="179747"/>
    <s v="Invoice - Collectibles Management Resources: 1TB Storage, managed and maintained by Datapath "/>
    <s v="D-003"/>
    <s v="MSP"/>
    <m/>
    <x v="2"/>
    <s v="DPMB-STOR-Legacy1TB"/>
    <x v="48"/>
    <s v="1TB Storage, managed and maintained by Datapath"/>
    <s v="C00081"/>
    <m/>
    <n v="23306"/>
    <s v="ARJ"/>
    <m/>
    <n v="551.25"/>
    <n v="-551.25"/>
    <x v="1"/>
  </r>
  <r>
    <x v="3"/>
    <d v="2025-10-01T00:00:00"/>
    <x v="4"/>
    <n v="180299"/>
    <s v="Invoice - Collectibles Management Resources: 1TB Storage, managed and maintained by Datapath "/>
    <s v="D-003"/>
    <s v="MSP"/>
    <m/>
    <x v="2"/>
    <s v="DPMB-STOR-Legacy1TB"/>
    <x v="48"/>
    <s v="1TB Storage, managed and maintained by Datapath"/>
    <s v="C00081"/>
    <m/>
    <n v="23723"/>
    <s v="ARJ"/>
    <m/>
    <n v="551.25"/>
    <n v="-551.25"/>
    <x v="1"/>
  </r>
  <r>
    <x v="6"/>
    <d v="2025-09-01T00:00:00"/>
    <x v="3"/>
    <n v="179747"/>
    <s v="Invoice - Collectibles Management Resources: Endpoint Advanced Threat Protection - EDR 24x7 Monitoring - Per Endpoint"/>
    <s v="D-005"/>
    <s v="Security"/>
    <m/>
    <x v="2"/>
    <s v="DPM-Huntress"/>
    <x v="48"/>
    <s v="Huntress Advanced Threat Protection"/>
    <s v="C00081"/>
    <m/>
    <n v="23306"/>
    <s v="ARJ"/>
    <m/>
    <n v="140"/>
    <n v="-140"/>
    <x v="1"/>
  </r>
  <r>
    <x v="6"/>
    <d v="2025-10-01T00:00:00"/>
    <x v="4"/>
    <n v="180299"/>
    <s v="Invoice - Collectibles Management Resources: Endpoint Advanced Threat Protection - EDR 24x7 Monitoring - Per Endpoint"/>
    <s v="D-005"/>
    <s v="Security"/>
    <m/>
    <x v="2"/>
    <s v="DPM-Huntress"/>
    <x v="48"/>
    <s v="Huntress Advanced Threat Protection"/>
    <s v="C00081"/>
    <m/>
    <n v="23723"/>
    <s v="ARJ"/>
    <m/>
    <n v="140"/>
    <n v="-140"/>
    <x v="1"/>
  </r>
  <r>
    <x v="3"/>
    <d v="2025-09-01T00:00:00"/>
    <x v="3"/>
    <n v="179747"/>
    <s v="Invoice - Collectibles Management Resources: Managed Office 365 Backup - 1 User - 1 month"/>
    <s v="D-003"/>
    <s v="MSP"/>
    <m/>
    <x v="2"/>
    <s v="DPMB-AFI-O365"/>
    <x v="48"/>
    <s v="Office 365 Backup"/>
    <s v="C00081"/>
    <m/>
    <n v="23306"/>
    <s v="ARJ"/>
    <m/>
    <n v="80"/>
    <n v="-80"/>
    <x v="1"/>
  </r>
  <r>
    <x v="3"/>
    <d v="2025-10-01T00:00:00"/>
    <x v="4"/>
    <n v="180299"/>
    <s v="Invoice - Collectibles Management Resources: Managed Office 365 Backup - 1 User - 1 month"/>
    <s v="D-003"/>
    <s v="MSP"/>
    <m/>
    <x v="2"/>
    <s v="DPMB-AFI-O365"/>
    <x v="48"/>
    <s v="Office 365 Backup"/>
    <s v="C00081"/>
    <m/>
    <n v="23723"/>
    <s v="ARJ"/>
    <m/>
    <n v="80"/>
    <n v="-80"/>
    <x v="1"/>
  </r>
  <r>
    <x v="6"/>
    <d v="2025-09-01T00:00:00"/>
    <x v="3"/>
    <n v="179747"/>
    <s v="Invoice - Collectibles Management Resources: Managed Security Awareness Training Program"/>
    <s v="D-005"/>
    <s v="Security"/>
    <m/>
    <x v="2"/>
    <s v="DPMSAT"/>
    <x v="48"/>
    <s v="Security Awareness Program"/>
    <s v="C00081"/>
    <m/>
    <n v="23306"/>
    <s v="ARJ"/>
    <m/>
    <n v="75"/>
    <n v="-75"/>
    <x v="1"/>
  </r>
  <r>
    <x v="6"/>
    <d v="2025-10-01T00:00:00"/>
    <x v="4"/>
    <n v="180299"/>
    <s v="Invoice - Collectibles Management Resources: Managed Security Awareness Training Program"/>
    <s v="D-005"/>
    <s v="Security"/>
    <m/>
    <x v="2"/>
    <s v="DPMSAT"/>
    <x v="48"/>
    <s v="Security Awareness Program"/>
    <s v="C00081"/>
    <m/>
    <n v="23723"/>
    <s v="ARJ"/>
    <m/>
    <n v="75"/>
    <n v="-75"/>
    <x v="1"/>
  </r>
  <r>
    <x v="0"/>
    <d v="2025-09-01T00:00:00"/>
    <x v="3"/>
    <n v="179747"/>
    <s v="Invoice - Collectibles Management Resources: Managed Service"/>
    <s v="D-003"/>
    <s v="MSP"/>
    <m/>
    <x v="2"/>
    <s v="Managed Service"/>
    <x v="48"/>
    <s v="Managed Service"/>
    <s v="C00081"/>
    <m/>
    <n v="23306"/>
    <s v="ARJ"/>
    <m/>
    <n v="1560.42"/>
    <n v="-1560.42"/>
    <x v="1"/>
  </r>
  <r>
    <x v="0"/>
    <d v="2025-10-01T00:00:00"/>
    <x v="4"/>
    <n v="180299"/>
    <s v="Invoice - Collectibles Management Resources: Managed Service"/>
    <s v="D-003"/>
    <s v="MSP"/>
    <m/>
    <x v="2"/>
    <s v="Managed Service"/>
    <x v="48"/>
    <s v="Managed Service"/>
    <s v="C00081"/>
    <m/>
    <n v="23723"/>
    <s v="ARJ"/>
    <m/>
    <n v="1560.42"/>
    <n v="-1560.42"/>
    <x v="1"/>
  </r>
  <r>
    <x v="0"/>
    <d v="2025-09-01T00:00:00"/>
    <x v="3"/>
    <n v="179747"/>
    <s v="Invoice - Collectibles Management Resources: Managed Services-Server"/>
    <s v="D-027"/>
    <s v="Cloud"/>
    <m/>
    <x v="2"/>
    <s v="T-Managed Services-Server"/>
    <x v="48"/>
    <s v="Managed Services-Server"/>
    <s v="C00081"/>
    <m/>
    <n v="23306"/>
    <s v="ARJ"/>
    <m/>
    <n v="600"/>
    <n v="-600"/>
    <x v="1"/>
  </r>
  <r>
    <x v="0"/>
    <d v="2025-10-01T00:00:00"/>
    <x v="4"/>
    <n v="180299"/>
    <s v="Invoice - Collectibles Management Resources: Managed Services-Server"/>
    <s v="D-027"/>
    <s v="Cloud"/>
    <m/>
    <x v="2"/>
    <s v="T-Managed Services-Server"/>
    <x v="48"/>
    <s v="Managed Services-Server"/>
    <s v="C00081"/>
    <m/>
    <n v="23723"/>
    <s v="ARJ"/>
    <m/>
    <n v="600"/>
    <n v="-600"/>
    <x v="1"/>
  </r>
  <r>
    <x v="6"/>
    <d v="2025-09-01T00:00:00"/>
    <x v="3"/>
    <n v="179747"/>
    <s v="Invoice - Collectibles Management Resources: Managed Single Domain Security Certificate"/>
    <s v="D-003"/>
    <s v="MSP"/>
    <m/>
    <x v="2"/>
    <s v="SSLCert"/>
    <x v="48"/>
    <s v="Managed Single Domain Security Certificate"/>
    <s v="C00081"/>
    <m/>
    <n v="23306"/>
    <s v="ARJ"/>
    <m/>
    <n v="10.5"/>
    <n v="-10.5"/>
    <x v="1"/>
  </r>
  <r>
    <x v="6"/>
    <d v="2025-10-01T00:00:00"/>
    <x v="4"/>
    <n v="180299"/>
    <s v="Invoice - Collectibles Management Resources: Managed Single Domain Security Certificate"/>
    <s v="D-003"/>
    <s v="MSP"/>
    <m/>
    <x v="2"/>
    <s v="SSLCert"/>
    <x v="48"/>
    <s v="Managed Single Domain Security Certificate"/>
    <s v="C00081"/>
    <m/>
    <n v="23723"/>
    <s v="ARJ"/>
    <m/>
    <n v="10.5"/>
    <n v="-10.5"/>
    <x v="1"/>
  </r>
  <r>
    <x v="5"/>
    <d v="2025-09-01T00:00:00"/>
    <x v="3"/>
    <n v="179747"/>
    <s v="Invoice - Collectibles Management Resources: Microsoft 365 Business Premium - Annual Commitment, Monthly Billing - 1 User "/>
    <s v="D-003"/>
    <s v="MSP"/>
    <m/>
    <x v="2"/>
    <s v="C0LCHC-0002-1Y1M"/>
    <x v="48"/>
    <s v="Microsoft 365 Business Premium Annual Paid Monthly"/>
    <s v="C00081"/>
    <m/>
    <n v="23306"/>
    <s v="ARJ"/>
    <m/>
    <n v="396"/>
    <n v="-396"/>
    <x v="1"/>
  </r>
  <r>
    <x v="5"/>
    <d v="2025-10-01T00:00:00"/>
    <x v="4"/>
    <n v="180299"/>
    <s v="Invoice - Collectibles Management Resources: Microsoft 365 Business Premium - Annual Commitment, Monthly Billing - 1 User "/>
    <s v="D-003"/>
    <s v="MSP"/>
    <m/>
    <x v="2"/>
    <s v="C0LCHC-0002-1Y1M"/>
    <x v="48"/>
    <s v="Microsoft 365 Business Premium Annual Paid Monthly"/>
    <s v="C00081"/>
    <m/>
    <n v="23723"/>
    <s v="ARJ"/>
    <m/>
    <n v="396"/>
    <n v="-396"/>
    <x v="1"/>
  </r>
  <r>
    <x v="5"/>
    <d v="2025-09-01T00:00:00"/>
    <x v="3"/>
    <n v="179747"/>
    <s v="Invoice - Collectibles Management Resources: Office 365 E1 - Annual Commitment, Monthly Billing - 1 User "/>
    <s v="D-003"/>
    <s v="MSP"/>
    <m/>
    <x v="2"/>
    <s v="C0LF8Q-0001-1Y1M"/>
    <x v="48"/>
    <s v="Microsoft Office 365 E1 Annual Paid Monthly"/>
    <s v="C00081"/>
    <m/>
    <n v="23306"/>
    <s v="ARJ"/>
    <m/>
    <n v="50"/>
    <n v="-50"/>
    <x v="1"/>
  </r>
  <r>
    <x v="5"/>
    <d v="2025-10-01T00:00:00"/>
    <x v="4"/>
    <n v="180299"/>
    <s v="Invoice - Collectibles Management Resources: Office 365 E1 - Annual Commitment, Monthly Billing - 1 User "/>
    <s v="D-003"/>
    <s v="MSP"/>
    <m/>
    <x v="2"/>
    <s v="C0LF8Q-0001-1Y1M"/>
    <x v="48"/>
    <s v="Microsoft Office 365 E1 Annual Paid Monthly"/>
    <s v="C00081"/>
    <m/>
    <n v="23723"/>
    <s v="ARJ"/>
    <m/>
    <n v="50"/>
    <n v="-50"/>
    <x v="1"/>
  </r>
  <r>
    <x v="2"/>
    <d v="2025-09-01T00:00:00"/>
    <x v="3"/>
    <n v="179747"/>
    <s v="Invoice - Collectibles Management Resources: Palo Alto Networks Firewall Service 440"/>
    <s v="D-005"/>
    <s v="Security"/>
    <m/>
    <x v="2"/>
    <s v="PAN-440-HAAS"/>
    <x v="48"/>
    <s v="Palo Alto Networks Firewall Service 440"/>
    <s v="C00081"/>
    <m/>
    <n v="23306"/>
    <s v="ARJ"/>
    <m/>
    <n v="250"/>
    <n v="-250"/>
    <x v="1"/>
  </r>
  <r>
    <x v="2"/>
    <d v="2025-10-01T00:00:00"/>
    <x v="4"/>
    <n v="180299"/>
    <s v="Invoice - Collectibles Management Resources: Palo Alto Networks Firewall Service 440"/>
    <s v="D-005"/>
    <s v="Security"/>
    <m/>
    <x v="2"/>
    <s v="PAN-440-HAAS"/>
    <x v="48"/>
    <s v="Palo Alto Networks Firewall Service 440"/>
    <s v="C00081"/>
    <m/>
    <n v="23723"/>
    <s v="ARJ"/>
    <m/>
    <n v="250"/>
    <n v="-250"/>
    <x v="1"/>
  </r>
  <r>
    <x v="4"/>
    <d v="2025-09-01T00:00:00"/>
    <x v="3"/>
    <n v="179747"/>
    <s v="Invoice - Collectibles Management Resources: Private Cloud Server Instance - 8GB"/>
    <s v="D-027"/>
    <s v="Cloud"/>
    <m/>
    <x v="2"/>
    <s v="Cloud-Server-8GB"/>
    <x v="48"/>
    <s v="Datapath Managed Instance Small"/>
    <s v="C00081"/>
    <m/>
    <n v="23306"/>
    <s v="ARJ"/>
    <m/>
    <n v="800"/>
    <n v="-800"/>
    <x v="1"/>
  </r>
  <r>
    <x v="4"/>
    <d v="2025-10-01T00:00:00"/>
    <x v="4"/>
    <n v="180299"/>
    <s v="Invoice - Collectibles Management Resources: Private Cloud Server Instance - 8GB"/>
    <s v="D-027"/>
    <s v="Cloud"/>
    <m/>
    <x v="2"/>
    <s v="Cloud-Server-8GB"/>
    <x v="48"/>
    <s v="Datapath Managed Instance Small"/>
    <s v="C00081"/>
    <m/>
    <n v="23723"/>
    <s v="ARJ"/>
    <m/>
    <n v="800"/>
    <n v="-800"/>
    <x v="1"/>
  </r>
  <r>
    <x v="5"/>
    <d v="2025-09-01T00:00:00"/>
    <x v="3"/>
    <s v="180005OH"/>
    <s v="Invoice - Columbus Preparatory Academy: Office 365 A3 for faculty "/>
    <s v="D-003"/>
    <s v="MSP"/>
    <m/>
    <x v="3"/>
    <s v="72DF3C71FAFC"/>
    <x v="49"/>
    <s v="Office 365 A3 for faculty"/>
    <s v="C-10179"/>
    <m/>
    <n v="23340"/>
    <s v="ARJ"/>
    <m/>
    <n v="67.099999999999994"/>
    <n v="-67.099999999999994"/>
    <x v="1"/>
  </r>
  <r>
    <x v="5"/>
    <d v="2025-10-01T00:00:00"/>
    <x v="4"/>
    <s v="180455OH"/>
    <s v="Invoice - Columbus Preparatory Academy: Office 365 A3 for faculty "/>
    <s v="D-003"/>
    <s v="MSP"/>
    <m/>
    <x v="3"/>
    <s v="72DF3C71FAFC"/>
    <x v="49"/>
    <s v="Office 365 A3 for faculty"/>
    <s v="C-10179"/>
    <m/>
    <n v="23874"/>
    <s v="ARJ"/>
    <m/>
    <n v="67.099999999999994"/>
    <n v="-67.099999999999994"/>
    <x v="1"/>
  </r>
  <r>
    <x v="7"/>
    <d v="2025-10-21T00:00:00"/>
    <x v="24"/>
    <n v="180825"/>
    <s v="Invoice - Community Action Partnership of Madera Co"/>
    <s v="D-004"/>
    <s v="Projects"/>
    <m/>
    <x v="2"/>
    <m/>
    <x v="50"/>
    <m/>
    <s v="C00082"/>
    <m/>
    <n v="24139"/>
    <s v="ARJ"/>
    <m/>
    <n v="1600"/>
    <n v="-1600"/>
    <x v="1"/>
  </r>
  <r>
    <x v="6"/>
    <d v="2025-09-01T00:00:00"/>
    <x v="3"/>
    <n v="179750"/>
    <s v="Invoice - Community Action Partnership of Madera Co: Endpoint Advanced Threat Protection - EDR 24x7 Monitoring - Per Endpoint"/>
    <s v="D-005"/>
    <s v="Security"/>
    <m/>
    <x v="2"/>
    <s v="DPM-Huntress"/>
    <x v="50"/>
    <s v="Huntress Advanced Threat Protection"/>
    <s v="C00082"/>
    <m/>
    <n v="23309"/>
    <s v="ARJ"/>
    <m/>
    <n v="1212"/>
    <n v="-1212"/>
    <x v="1"/>
  </r>
  <r>
    <x v="6"/>
    <d v="2025-10-01T00:00:00"/>
    <x v="4"/>
    <n v="180302"/>
    <s v="Invoice - Community Action Partnership of Madera Co: Endpoint Advanced Threat Protection - EDR 24x7 Monitoring - Per Endpoint"/>
    <s v="D-005"/>
    <s v="Security"/>
    <m/>
    <x v="2"/>
    <s v="DPM-Huntress"/>
    <x v="50"/>
    <s v="Huntress Advanced Threat Protection"/>
    <s v="C00082"/>
    <m/>
    <n v="23726"/>
    <s v="ARJ"/>
    <m/>
    <n v="1236"/>
    <n v="-1236"/>
    <x v="1"/>
  </r>
  <r>
    <x v="9"/>
    <d v="2025-09-29T00:00:00"/>
    <x v="14"/>
    <n v="180525"/>
    <s v="Invoice - Community Action Partnership of Madera Co: HPE MSA 1050 1GbE iSCSI DC SFF Storage SN 2S6838C010"/>
    <s v="D-009"/>
    <s v="Admin"/>
    <m/>
    <x v="2"/>
    <s v="HU4A2AC"/>
    <x v="50"/>
    <s v="HPE MSA 1050 1GbE iSCSI DC SFF Storage"/>
    <s v="C00082"/>
    <m/>
    <n v="23698"/>
    <s v="ARJ"/>
    <m/>
    <n v="1416.94"/>
    <n v="-1416.94"/>
    <x v="1"/>
  </r>
  <r>
    <x v="9"/>
    <d v="2025-09-29T00:00:00"/>
    <x v="14"/>
    <n v="180525"/>
    <s v="Invoice - Community Action Partnership of Madera Co: HPE MSA 1050 1GbE iSCSI DC SFF Storage SN MXQ84105HL"/>
    <s v="D-009"/>
    <s v="Admin"/>
    <m/>
    <x v="2"/>
    <s v="HU4A1AC"/>
    <x v="50"/>
    <s v="HPE MSA 1050 1GbE iSCSI DC SFF Storage"/>
    <s v="C00082"/>
    <m/>
    <n v="23698"/>
    <s v="ARJ"/>
    <m/>
    <n v="118.04"/>
    <n v="-118.04"/>
    <x v="1"/>
  </r>
  <r>
    <x v="3"/>
    <d v="2025-09-01T00:00:00"/>
    <x v="3"/>
    <n v="179749"/>
    <s v="Invoice - Community Action Partnership of Madera Co: Managed Office 365 Backup - 1 User - 1 month"/>
    <s v="D-003"/>
    <s v="MSP"/>
    <m/>
    <x v="2"/>
    <s v="DPMB-AFI-O365"/>
    <x v="50"/>
    <s v="Office 365 Backup"/>
    <s v="C00082"/>
    <m/>
    <n v="23308"/>
    <s v="ARJ"/>
    <m/>
    <n v="1860"/>
    <n v="-1860"/>
    <x v="1"/>
  </r>
  <r>
    <x v="3"/>
    <d v="2025-10-01T00:00:00"/>
    <x v="4"/>
    <n v="180301"/>
    <s v="Invoice - Community Action Partnership of Madera Co: Managed Office 365 Backup - 1 User - 1 month"/>
    <s v="D-003"/>
    <s v="MSP"/>
    <m/>
    <x v="2"/>
    <s v="DPMB-AFI-O365"/>
    <x v="50"/>
    <s v="Office 365 Backup"/>
    <s v="C00082"/>
    <m/>
    <n v="23725"/>
    <s v="ARJ"/>
    <m/>
    <n v="1845"/>
    <n v="-1845"/>
    <x v="1"/>
  </r>
  <r>
    <x v="0"/>
    <d v="2025-09-01T00:00:00"/>
    <x v="3"/>
    <n v="179748"/>
    <s v="Invoice - Community Action Partnership of Madera Co: Managed Server"/>
    <s v="D-003"/>
    <s v="MSP"/>
    <m/>
    <x v="2"/>
    <s v="Datapath Managed Server"/>
    <x v="50"/>
    <s v="Datapath Managed Services - Server Support"/>
    <s v="C00082"/>
    <m/>
    <n v="23307"/>
    <s v="ARJ"/>
    <m/>
    <n v="3000"/>
    <n v="-3000"/>
    <x v="1"/>
  </r>
  <r>
    <x v="0"/>
    <d v="2025-10-01T00:00:00"/>
    <x v="4"/>
    <n v="180300"/>
    <s v="Invoice - Community Action Partnership of Madera Co: Managed Server"/>
    <s v="D-003"/>
    <s v="MSP"/>
    <m/>
    <x v="2"/>
    <s v="Datapath Managed Server"/>
    <x v="50"/>
    <s v="Datapath Managed Services - Server Support"/>
    <s v="C00082"/>
    <m/>
    <n v="23724"/>
    <s v="ARJ"/>
    <m/>
    <n v="3090"/>
    <n v="-3090"/>
    <x v="1"/>
  </r>
  <r>
    <x v="0"/>
    <d v="2025-09-01T00:00:00"/>
    <x v="3"/>
    <n v="179748"/>
    <s v="Invoice - Community Action Partnership of Madera Co: Managed Services - Site"/>
    <s v="D-003"/>
    <s v="MSP"/>
    <m/>
    <x v="2"/>
    <s v="Datapath Managed Site"/>
    <x v="50"/>
    <s v="Datapath Managed Services - Site"/>
    <s v="C00082"/>
    <m/>
    <n v="23307"/>
    <s v="ARJ"/>
    <m/>
    <n v="1550"/>
    <n v="-1550"/>
    <x v="1"/>
  </r>
  <r>
    <x v="0"/>
    <d v="2025-10-01T00:00:00"/>
    <x v="4"/>
    <n v="180300"/>
    <s v="Invoice - Community Action Partnership of Madera Co: Managed Services - Site"/>
    <s v="D-003"/>
    <s v="MSP"/>
    <m/>
    <x v="2"/>
    <s v="Datapath Managed Site"/>
    <x v="50"/>
    <s v="Datapath Managed Services - Site"/>
    <s v="C00082"/>
    <m/>
    <n v="23724"/>
    <s v="ARJ"/>
    <m/>
    <n v="1596.5"/>
    <n v="-1596.5"/>
    <x v="1"/>
  </r>
  <r>
    <x v="5"/>
    <d v="2025-09-01T00:00:00"/>
    <x v="3"/>
    <n v="179751"/>
    <s v="Invoice - Community Action Partnership of Madera Co: NCE Microsoft 365 E3 (Non-Profit Pricing)- Annual Paid Monthly"/>
    <s v="D-003"/>
    <s v="MSP"/>
    <m/>
    <x v="2"/>
    <s v="CFQ7TTC0LFLX-001G"/>
    <x v="50"/>
    <s v="NCE Microsoft 365 E3 (Non-Profit Pricing)- Annual Paid Month"/>
    <s v="C00082"/>
    <m/>
    <n v="23310"/>
    <s v="ARJ"/>
    <m/>
    <n v="3060"/>
    <n v="-3060"/>
    <x v="1"/>
  </r>
  <r>
    <x v="5"/>
    <d v="2025-10-01T00:00:00"/>
    <x v="4"/>
    <n v="180303"/>
    <s v="Invoice - Community Action Partnership of Madera Co: NCE Microsoft 365 E3 (Non-Profit Pricing)- Annual Paid Monthly"/>
    <s v="D-003"/>
    <s v="MSP"/>
    <m/>
    <x v="2"/>
    <s v="CFQ7TTC0LFLX-001G"/>
    <x v="50"/>
    <s v="NCE Microsoft 365 E3 (Non-Profit Pricing)- Annual Paid Month"/>
    <s v="C00082"/>
    <m/>
    <n v="23727"/>
    <s v="ARJ"/>
    <m/>
    <n v="3060"/>
    <n v="-3060"/>
    <x v="1"/>
  </r>
  <r>
    <x v="5"/>
    <d v="2025-09-01T00:00:00"/>
    <x v="3"/>
    <n v="179751"/>
    <s v="Invoice - Community Action Partnership of Madera Co: NCE Visio Plan 2 (Non-Profit Pricing)- Annual Paid Monthly"/>
    <s v="D-003"/>
    <s v="MSP"/>
    <m/>
    <x v="2"/>
    <s v="CFQ7TTC0HD32-0011"/>
    <x v="50"/>
    <s v="NCE Visio Plan 2 (Non-Profit Pricing)- Annual Paid Monthly"/>
    <s v="C00082"/>
    <m/>
    <n v="23310"/>
    <s v="ARJ"/>
    <m/>
    <n v="48"/>
    <n v="-48"/>
    <x v="1"/>
  </r>
  <r>
    <x v="5"/>
    <d v="2025-10-01T00:00:00"/>
    <x v="4"/>
    <n v="180303"/>
    <s v="Invoice - Community Action Partnership of Madera Co: NCE Visio Plan 2 (Non-Profit Pricing)- Annual Paid Monthly"/>
    <s v="D-003"/>
    <s v="MSP"/>
    <m/>
    <x v="2"/>
    <s v="CFQ7TTC0HD32-0011"/>
    <x v="50"/>
    <s v="NCE Visio Plan 2 (Non-Profit Pricing)- Annual Paid Monthly"/>
    <s v="C00082"/>
    <m/>
    <n v="23727"/>
    <s v="ARJ"/>
    <m/>
    <n v="48"/>
    <n v="-48"/>
    <x v="1"/>
  </r>
  <r>
    <x v="15"/>
    <d v="2025-09-01T00:00:00"/>
    <x v="3"/>
    <n v="179748"/>
    <s v="Invoice - Community Action Partnership of Madera Co: Up to 2 Users Partner Data Dashboard Data and Documentation Vault with Read/Write Access Datapath RMM Network Insights Ticket Manager "/>
    <s v="D-003"/>
    <s v="MSP"/>
    <m/>
    <x v="2"/>
    <s v="PartnerProTool"/>
    <x v="50"/>
    <s v="Datapath Partner Pro Tool Pack "/>
    <s v="C00082"/>
    <m/>
    <n v="23307"/>
    <s v="ARJ"/>
    <m/>
    <n v="150"/>
    <n v="-150"/>
    <x v="1"/>
  </r>
  <r>
    <x v="15"/>
    <d v="2025-10-01T00:00:00"/>
    <x v="4"/>
    <n v="180300"/>
    <s v="Invoice - Community Action Partnership of Madera Co: Up to 2 Users Partner Data Dashboard Data and Documentation Vault with Read/Write Access Datapath RMM Network Insights Ticket Manager "/>
    <s v="D-003"/>
    <s v="MSP"/>
    <m/>
    <x v="2"/>
    <s v="PartnerProTool"/>
    <x v="50"/>
    <s v="Datapath Partner Pro Tool Pack "/>
    <s v="C00082"/>
    <m/>
    <n v="23724"/>
    <s v="ARJ"/>
    <m/>
    <n v="150"/>
    <n v="-150"/>
    <x v="1"/>
  </r>
  <r>
    <x v="14"/>
    <d v="2025-09-30T00:00:00"/>
    <x v="1"/>
    <n v="180559"/>
    <s v="Invoice - Constellation Brands: Low Voltage Labor"/>
    <s v="D-007"/>
    <s v="Account Mgmt"/>
    <m/>
    <x v="2"/>
    <s v="Structured Cab S"/>
    <x v="51"/>
    <s v="Low Voltage Services"/>
    <s v="C00084"/>
    <m/>
    <n v="23713"/>
    <s v="ARJ"/>
    <m/>
    <n v="720"/>
    <n v="-720"/>
    <x v="1"/>
  </r>
  <r>
    <x v="14"/>
    <d v="2025-10-23T00:00:00"/>
    <x v="15"/>
    <n v="180855"/>
    <s v="Invoice - Constellation Brands: Low Voltage Labor"/>
    <s v="D-001-F"/>
    <s v="Sales - Fresno"/>
    <m/>
    <x v="2"/>
    <s v="Structured Cab S"/>
    <x v="51"/>
    <s v="Low Voltage Services"/>
    <s v="C00084"/>
    <m/>
    <n v="24162"/>
    <s v="ARJ"/>
    <m/>
    <n v="1440"/>
    <n v="-1440"/>
    <x v="1"/>
  </r>
  <r>
    <x v="14"/>
    <d v="2025-09-30T00:00:00"/>
    <x v="1"/>
    <n v="180559"/>
    <s v="Invoice - Constellation Brands: Structured Cabling Materials"/>
    <s v="D-007"/>
    <s v="Account Mgmt"/>
    <m/>
    <x v="2"/>
    <s v="Structured Cab M"/>
    <x v="51"/>
    <s v="Low Voltage Materials"/>
    <s v="C00084"/>
    <m/>
    <n v="23713"/>
    <s v="ARJ"/>
    <m/>
    <n v="312"/>
    <n v="-312"/>
    <x v="1"/>
  </r>
  <r>
    <x v="14"/>
    <d v="2025-10-23T00:00:00"/>
    <x v="15"/>
    <n v="180855"/>
    <s v="Invoice - Constellation Brands: Structured Cabling Materials"/>
    <s v="D-001-F"/>
    <s v="Sales - Fresno"/>
    <m/>
    <x v="2"/>
    <s v="Structured Cab M"/>
    <x v="51"/>
    <s v="Low Voltage Materials"/>
    <s v="C00084"/>
    <m/>
    <n v="24162"/>
    <s v="ARJ"/>
    <m/>
    <n v="420.66"/>
    <n v="-420.66"/>
    <x v="1"/>
  </r>
  <r>
    <x v="14"/>
    <d v="2025-10-23T00:00:00"/>
    <x v="15"/>
    <n v="180855"/>
    <s v="Invoice - Constellation Brands: Travel"/>
    <s v="D-001-F"/>
    <s v="Sales - Fresno"/>
    <m/>
    <x v="2"/>
    <s v="Travel"/>
    <x v="51"/>
    <s v="Travel"/>
    <s v="C00084"/>
    <m/>
    <n v="24162"/>
    <s v="ARJ"/>
    <m/>
    <n v="390"/>
    <n v="-390"/>
    <x v="1"/>
  </r>
  <r>
    <x v="9"/>
    <d v="2025-10-23T00:00:00"/>
    <x v="15"/>
    <n v="180842"/>
    <s v="Invoice - County of Tuolumne: Extreme Networks ExtremeWorks Advanced Hardware Replacement - Extended Service - 1 Year - Service - 24 x 7 x Next Business Day - Exchange - Parts - Electronic, Physical"/>
    <s v="D-001-W"/>
    <s v="Sales - West"/>
    <m/>
    <x v="1"/>
    <s v="97004-H32119"/>
    <x v="52"/>
    <s v="Extreme Networks ExtremeWorks Advanced Hardware Re"/>
    <s v="C-10171"/>
    <m/>
    <n v="24156"/>
    <s v="ARJ"/>
    <m/>
    <n v="1950"/>
    <n v="-1950"/>
    <x v="1"/>
  </r>
  <r>
    <x v="7"/>
    <d v="2025-10-14T00:00:00"/>
    <x v="25"/>
    <n v="180774"/>
    <s v="Invoice - Cranbrook Group Inc."/>
    <s v="D-004"/>
    <s v="Projects"/>
    <m/>
    <x v="1"/>
    <m/>
    <x v="53"/>
    <m/>
    <s v="C-10197"/>
    <m/>
    <n v="24083"/>
    <s v="ARJ"/>
    <m/>
    <n v="4000"/>
    <n v="-4000"/>
    <x v="1"/>
  </r>
  <r>
    <x v="6"/>
    <d v="2025-09-01T00:00:00"/>
    <x v="3"/>
    <s v="179798B"/>
    <s v="Invoice - Cranbrook Group Inc.: 24x7 Gateway Security Monitoring"/>
    <s v="D-005"/>
    <s v="Security"/>
    <m/>
    <x v="1"/>
    <s v="DPM-FWM-SM"/>
    <x v="53"/>
    <s v="24x7 Gateway Security Monitoring Small"/>
    <s v="C-10197"/>
    <m/>
    <n v="23547"/>
    <s v="ARJ"/>
    <m/>
    <n v="450"/>
    <n v="-450"/>
    <x v="1"/>
  </r>
  <r>
    <x v="6"/>
    <d v="2025-10-01T00:00:00"/>
    <x v="4"/>
    <s v="180352C"/>
    <s v="Invoice - Cranbrook Group Inc.: 24x7 Gateway Security Monitoring"/>
    <s v="D-005"/>
    <s v="Security"/>
    <m/>
    <x v="1"/>
    <s v="DPM-FWM-SM"/>
    <x v="53"/>
    <s v="24x7 Gateway Security Monitoring Small"/>
    <s v="C-10197"/>
    <m/>
    <n v="24045"/>
    <s v="ARJ"/>
    <m/>
    <n v="450"/>
    <n v="-450"/>
    <x v="1"/>
  </r>
  <r>
    <x v="6"/>
    <d v="2025-09-01T00:00:00"/>
    <x v="3"/>
    <s v="179798B"/>
    <s v="Invoice - Cranbrook Group Inc.: AI Powered Email Filtering and Phishing Protection "/>
    <s v="D-005"/>
    <s v="Security"/>
    <m/>
    <x v="1"/>
    <s v="IS-ESP-1"/>
    <x v="53"/>
    <s v="Email Security "/>
    <s v="C-10197"/>
    <m/>
    <n v="23547"/>
    <s v="ARJ"/>
    <m/>
    <n v="36"/>
    <n v="-36"/>
    <x v="1"/>
  </r>
  <r>
    <x v="6"/>
    <d v="2025-10-01T00:00:00"/>
    <x v="4"/>
    <s v="180352C"/>
    <s v="Invoice - Cranbrook Group Inc.: AI Powered Email Filtering and Phishing Protection "/>
    <s v="D-005"/>
    <s v="Security"/>
    <m/>
    <x v="1"/>
    <s v="IS-ESP-1"/>
    <x v="53"/>
    <s v="Email Security "/>
    <s v="C-10197"/>
    <m/>
    <n v="24045"/>
    <s v="ARJ"/>
    <m/>
    <n v="36"/>
    <n v="-36"/>
    <x v="1"/>
  </r>
  <r>
    <x v="3"/>
    <d v="2025-09-01T00:00:00"/>
    <x v="3"/>
    <s v="179798B"/>
    <s v="Invoice - Cranbrook Group Inc.: Managed Backup Cloud Storage - Per GB"/>
    <s v="D-003"/>
    <s v="MSP"/>
    <m/>
    <x v="1"/>
    <s v="MTS Cloud Storage"/>
    <x v="53"/>
    <s v="MTS Cloud Storage"/>
    <s v="C-10197"/>
    <m/>
    <n v="23547"/>
    <s v="ARJ"/>
    <m/>
    <n v="487.92"/>
    <n v="-487.92"/>
    <x v="1"/>
  </r>
  <r>
    <x v="3"/>
    <d v="2025-10-01T00:00:00"/>
    <x v="4"/>
    <s v="180352C"/>
    <s v="Invoice - Cranbrook Group Inc.: Managed Backup Cloud Storage - Per GB"/>
    <s v="D-003"/>
    <s v="MSP"/>
    <m/>
    <x v="1"/>
    <s v="MTS Cloud Storage"/>
    <x v="53"/>
    <s v="MTS Cloud Storage"/>
    <s v="C-10197"/>
    <m/>
    <n v="24045"/>
    <s v="ARJ"/>
    <m/>
    <n v="496.37"/>
    <n v="-496.37"/>
    <x v="1"/>
  </r>
  <r>
    <x v="6"/>
    <d v="2025-09-01T00:00:00"/>
    <x v="3"/>
    <s v="179798B"/>
    <s v="Invoice - Cranbrook Group Inc.: Managed Detection and Response for Microsoft 365 24x7 Monitoring - Per User"/>
    <s v="D-005"/>
    <s v="Security"/>
    <m/>
    <x v="1"/>
    <s v="DPM-Huntress365"/>
    <x v="53"/>
    <s v="Huntress MDR for M365"/>
    <s v="C-10197"/>
    <m/>
    <n v="23547"/>
    <s v="ARJ"/>
    <m/>
    <n v="100"/>
    <n v="-100"/>
    <x v="1"/>
  </r>
  <r>
    <x v="6"/>
    <d v="2025-10-01T00:00:00"/>
    <x v="4"/>
    <s v="180352C"/>
    <s v="Invoice - Cranbrook Group Inc.: Managed Detection and Response for Microsoft 365 24x7 Monitoring - Per User"/>
    <s v="D-005"/>
    <s v="Security"/>
    <m/>
    <x v="1"/>
    <s v="DPM-Huntress365"/>
    <x v="53"/>
    <s v="Huntress MDR for M365"/>
    <s v="C-10197"/>
    <m/>
    <n v="24045"/>
    <s v="ARJ"/>
    <m/>
    <n v="100"/>
    <n v="-100"/>
    <x v="1"/>
  </r>
  <r>
    <x v="3"/>
    <d v="2025-09-01T00:00:00"/>
    <x v="3"/>
    <s v="179798B"/>
    <s v="Invoice - Cranbrook Group Inc.: Managed Office 365 Backup - 1 User - 1 month"/>
    <s v="D-003"/>
    <s v="MSP"/>
    <m/>
    <x v="1"/>
    <s v="DPMB-AFI-O365"/>
    <x v="53"/>
    <s v="Office 365 Backup"/>
    <s v="C-10197"/>
    <m/>
    <n v="23547"/>
    <s v="ARJ"/>
    <m/>
    <n v="90"/>
    <n v="-90"/>
    <x v="1"/>
  </r>
  <r>
    <x v="3"/>
    <d v="2025-10-01T00:00:00"/>
    <x v="4"/>
    <s v="180352C"/>
    <s v="Invoice - Cranbrook Group Inc.: Managed Office 365 Backup - 1 User - 1 month"/>
    <s v="D-003"/>
    <s v="MSP"/>
    <m/>
    <x v="1"/>
    <s v="DPMB-AFI-O365"/>
    <x v="53"/>
    <s v="Office 365 Backup"/>
    <s v="C-10197"/>
    <m/>
    <n v="24045"/>
    <s v="ARJ"/>
    <m/>
    <n v="90"/>
    <n v="-90"/>
    <x v="1"/>
  </r>
  <r>
    <x v="6"/>
    <d v="2025-09-01T00:00:00"/>
    <x v="3"/>
    <s v="179798B"/>
    <s v="Invoice - Cranbrook Group Inc.: Managed Security Awareness Training Program"/>
    <s v="D-005"/>
    <s v="Security"/>
    <m/>
    <x v="1"/>
    <s v="DPMSAT"/>
    <x v="53"/>
    <s v="Security Awareness Program"/>
    <s v="C-10197"/>
    <m/>
    <n v="23547"/>
    <s v="ARJ"/>
    <m/>
    <n v="90"/>
    <n v="-90"/>
    <x v="1"/>
  </r>
  <r>
    <x v="6"/>
    <d v="2025-10-01T00:00:00"/>
    <x v="4"/>
    <s v="180352C"/>
    <s v="Invoice - Cranbrook Group Inc.: Managed Security Awareness Training Program"/>
    <s v="D-005"/>
    <s v="Security"/>
    <m/>
    <x v="1"/>
    <s v="DPMSAT"/>
    <x v="53"/>
    <s v="Security Awareness Program"/>
    <s v="C-10197"/>
    <m/>
    <n v="24045"/>
    <s v="ARJ"/>
    <m/>
    <n v="90"/>
    <n v="-90"/>
    <x v="1"/>
  </r>
  <r>
    <x v="0"/>
    <d v="2025-09-01T00:00:00"/>
    <x v="3"/>
    <s v="179798B"/>
    <s v="Invoice - Cranbrook Group Inc.: Managed Services-Server"/>
    <s v="D-003"/>
    <s v="MSP"/>
    <m/>
    <x v="1"/>
    <s v="T-Managed Services-Server"/>
    <x v="53"/>
    <s v="Managed Services-Server"/>
    <s v="C-10197"/>
    <m/>
    <n v="23547"/>
    <s v="ARJ"/>
    <m/>
    <n v="1250"/>
    <n v="-1250"/>
    <x v="1"/>
  </r>
  <r>
    <x v="0"/>
    <d v="2025-10-01T00:00:00"/>
    <x v="4"/>
    <s v="180352C"/>
    <s v="Invoice - Cranbrook Group Inc.: Managed Services-Server"/>
    <s v="D-003"/>
    <s v="MSP"/>
    <m/>
    <x v="1"/>
    <s v="T-Managed Services-Server"/>
    <x v="53"/>
    <s v="Managed Services-Server"/>
    <s v="C-10197"/>
    <m/>
    <n v="24045"/>
    <s v="ARJ"/>
    <m/>
    <n v="1250"/>
    <n v="-1250"/>
    <x v="1"/>
  </r>
  <r>
    <x v="0"/>
    <d v="2025-09-01T00:00:00"/>
    <x v="3"/>
    <s v="179798B"/>
    <s v="Invoice - Cranbrook Group Inc.: Managed Services-User"/>
    <s v="D-003"/>
    <s v="MSP"/>
    <m/>
    <x v="1"/>
    <s v="T-Managed Services-User"/>
    <x v="53"/>
    <s v="Managed Services-User"/>
    <s v="C-10197"/>
    <m/>
    <n v="23547"/>
    <s v="ARJ"/>
    <m/>
    <n v="2403"/>
    <n v="-2403"/>
    <x v="1"/>
  </r>
  <r>
    <x v="0"/>
    <d v="2025-10-01T00:00:00"/>
    <x v="4"/>
    <s v="180352C"/>
    <s v="Invoice - Cranbrook Group Inc.: Managed Services-User"/>
    <s v="D-003"/>
    <s v="MSP"/>
    <m/>
    <x v="1"/>
    <s v="T-Managed Services-User"/>
    <x v="53"/>
    <s v="Managed Services-User"/>
    <s v="C-10197"/>
    <m/>
    <n v="24045"/>
    <s v="ARJ"/>
    <m/>
    <n v="2403"/>
    <n v="-2403"/>
    <x v="1"/>
  </r>
  <r>
    <x v="2"/>
    <d v="2025-09-01T00:00:00"/>
    <x v="3"/>
    <s v="179798B"/>
    <s v="Invoice - Cranbrook Group Inc.: Palo Alto Networks Firewall Service 440"/>
    <s v="D-005"/>
    <s v="Security"/>
    <m/>
    <x v="1"/>
    <s v="PAN-440-HAAS"/>
    <x v="53"/>
    <s v="Palo Alto Networks Firewall Service 440"/>
    <s v="C-10197"/>
    <m/>
    <n v="23547"/>
    <s v="ARJ"/>
    <m/>
    <n v="750"/>
    <n v="-750"/>
    <x v="1"/>
  </r>
  <r>
    <x v="2"/>
    <d v="2025-10-01T00:00:00"/>
    <x v="4"/>
    <s v="180352C"/>
    <s v="Invoice - Cranbrook Group Inc.: Palo Alto Networks Firewall Service 440"/>
    <s v="D-005"/>
    <s v="Security"/>
    <m/>
    <x v="1"/>
    <s v="PAN-440-HAAS"/>
    <x v="53"/>
    <s v="Palo Alto Networks Firewall Service 440"/>
    <s v="C-10197"/>
    <m/>
    <n v="24045"/>
    <s v="ARJ"/>
    <m/>
    <n v="750"/>
    <n v="-750"/>
    <x v="1"/>
  </r>
  <r>
    <x v="7"/>
    <d v="2025-09-04T00:00:00"/>
    <x v="20"/>
    <s v="180116OH"/>
    <s v="Invoice - Cristo Rey High School"/>
    <s v="D-028"/>
    <s v="Installation Team"/>
    <m/>
    <x v="3"/>
    <m/>
    <x v="54"/>
    <m/>
    <s v="C-10066"/>
    <m/>
    <n v="23563"/>
    <s v="ARJ"/>
    <m/>
    <n v="40950"/>
    <n v="-40950"/>
    <x v="1"/>
  </r>
  <r>
    <x v="9"/>
    <d v="2025-09-04T00:00:00"/>
    <x v="20"/>
    <s v="180116OH"/>
    <s v="Invoice - Cristo Rey High School: BitTitan MigrationWiz - User Migration Bundle"/>
    <s v="D-001"/>
    <s v="Sales"/>
    <m/>
    <x v="3"/>
    <s v="700002-ESD"/>
    <x v="54"/>
    <s v="BitTitan MigrationWiz-User Mig Bundle"/>
    <s v="C-10066"/>
    <m/>
    <n v="23563"/>
    <s v="ARJ"/>
    <m/>
    <n v="7875"/>
    <n v="-7875"/>
    <x v="1"/>
  </r>
  <r>
    <x v="0"/>
    <d v="2025-09-01T00:00:00"/>
    <x v="3"/>
    <s v="179954OH"/>
    <s v="Invoice - Cristo Rey High School: Classroom Support"/>
    <s v="D-003"/>
    <s v="MSP"/>
    <m/>
    <x v="3"/>
    <s v="MSC_CS"/>
    <x v="54"/>
    <s v="Classroom Support"/>
    <s v="C-10066"/>
    <m/>
    <n v="23343"/>
    <s v="ARJ"/>
    <m/>
    <n v="122.5"/>
    <n v="-122.5"/>
    <x v="1"/>
  </r>
  <r>
    <x v="0"/>
    <d v="2025-10-01T00:00:00"/>
    <x v="4"/>
    <s v="180459OH"/>
    <s v="Invoice - Cristo Rey High School: Classroom Support"/>
    <s v="D-003"/>
    <s v="MSP"/>
    <m/>
    <x v="3"/>
    <s v="MSC_CS"/>
    <x v="54"/>
    <s v="Classroom Support"/>
    <s v="C-10066"/>
    <m/>
    <n v="23878"/>
    <s v="ARJ"/>
    <m/>
    <n v="122.5"/>
    <n v="-122.5"/>
    <x v="1"/>
  </r>
  <r>
    <x v="0"/>
    <d v="2025-09-01T00:00:00"/>
    <x v="3"/>
    <s v="179954OH"/>
    <s v="Invoice - Cristo Rey High School: Cloud Managed Printing"/>
    <s v="D-003"/>
    <s v="MSP"/>
    <m/>
    <x v="3"/>
    <s v="MSC_PS"/>
    <x v="54"/>
    <s v="Cloud Managed Printing Support"/>
    <s v="C-10066"/>
    <m/>
    <n v="23343"/>
    <s v="ARJ"/>
    <m/>
    <n v="40"/>
    <n v="-40"/>
    <x v="1"/>
  </r>
  <r>
    <x v="0"/>
    <d v="2025-10-01T00:00:00"/>
    <x v="4"/>
    <s v="180459OH"/>
    <s v="Invoice - Cristo Rey High School: Cloud Managed Printing"/>
    <s v="D-003"/>
    <s v="MSP"/>
    <m/>
    <x v="3"/>
    <s v="MSC_PS"/>
    <x v="54"/>
    <s v="Cloud Managed Printing Support"/>
    <s v="C-10066"/>
    <m/>
    <n v="23878"/>
    <s v="ARJ"/>
    <m/>
    <n v="40"/>
    <n v="-40"/>
    <x v="1"/>
  </r>
  <r>
    <x v="9"/>
    <d v="2025-09-16T00:00:00"/>
    <x v="26"/>
    <s v="180218OH"/>
    <s v="Invoice - Cristo Rey High School: Dell Pro 16 (PC16250) XCTO Base 16&quot; Notebook - Full HD Plus - Intel Core 7 150U - 32 GB - 256 GB SSD - English (US) Keyboard - Magnetite - Intel Chip - 1920 x 1200 - Windows 11 Pro - Intel - In-plane Switching (IPS) Technology - Front Camera/Webcam"/>
    <s v="D-001"/>
    <s v="Sales"/>
    <m/>
    <x v="3"/>
    <s v="C8G51"/>
    <x v="54"/>
    <s v="Dell Pro 16 PC16250 16&quot; Notebook - Full HD Plus - "/>
    <s v="C-10066"/>
    <m/>
    <n v="23637"/>
    <s v="ARJ"/>
    <m/>
    <n v="6695.6"/>
    <n v="-6695.6"/>
    <x v="1"/>
  </r>
  <r>
    <x v="0"/>
    <d v="2025-09-01T00:00:00"/>
    <x v="3"/>
    <s v="179954OH"/>
    <s v="Invoice - Cristo Rey High School: Door Access Control"/>
    <s v="D-003"/>
    <s v="MSP"/>
    <m/>
    <x v="3"/>
    <s v="MSC_DAC"/>
    <x v="54"/>
    <s v="Door Access Control"/>
    <s v="C-10066"/>
    <m/>
    <n v="23343"/>
    <s v="ARJ"/>
    <m/>
    <n v="80"/>
    <n v="-80"/>
    <x v="1"/>
  </r>
  <r>
    <x v="0"/>
    <d v="2025-10-01T00:00:00"/>
    <x v="4"/>
    <s v="180459OH"/>
    <s v="Invoice - Cristo Rey High School: Door Access Control"/>
    <s v="D-003"/>
    <s v="MSP"/>
    <m/>
    <x v="3"/>
    <s v="MSC_DAC"/>
    <x v="54"/>
    <s v="Door Access Control"/>
    <s v="C-10066"/>
    <m/>
    <n v="23878"/>
    <s v="ARJ"/>
    <m/>
    <n v="80"/>
    <n v="-80"/>
    <x v="1"/>
  </r>
  <r>
    <x v="0"/>
    <d v="2025-09-01T00:00:00"/>
    <x v="3"/>
    <s v="179954OH"/>
    <s v="Invoice - Cristo Rey High School: Edge Security Management "/>
    <s v="D-003"/>
    <s v="MSP"/>
    <m/>
    <x v="3"/>
    <s v="MSC_PYS"/>
    <x v="54"/>
    <s v="Physical Security Mangement"/>
    <s v="C-10066"/>
    <m/>
    <n v="23343"/>
    <s v="ARJ"/>
    <m/>
    <n v="240"/>
    <n v="-240"/>
    <x v="1"/>
  </r>
  <r>
    <x v="0"/>
    <d v="2025-09-01T00:00:00"/>
    <x v="3"/>
    <s v="179954OH"/>
    <s v="Invoice - Cristo Rey High School: Edge Security Management "/>
    <s v="D-003"/>
    <s v="MSP"/>
    <m/>
    <x v="3"/>
    <s v="MSC_CYS"/>
    <x v="54"/>
    <s v="Cybersecurity"/>
    <s v="C-10066"/>
    <m/>
    <n v="23343"/>
    <s v="ARJ"/>
    <m/>
    <n v="300"/>
    <n v="-300"/>
    <x v="1"/>
  </r>
  <r>
    <x v="0"/>
    <d v="2025-10-01T00:00:00"/>
    <x v="4"/>
    <s v="180459OH"/>
    <s v="Invoice - Cristo Rey High School: Edge Security Management "/>
    <s v="D-003"/>
    <s v="MSP"/>
    <m/>
    <x v="3"/>
    <s v="MSC_PYS"/>
    <x v="54"/>
    <s v="Physical Security Mangement"/>
    <s v="C-10066"/>
    <m/>
    <n v="23878"/>
    <s v="ARJ"/>
    <m/>
    <n v="240"/>
    <n v="-240"/>
    <x v="1"/>
  </r>
  <r>
    <x v="0"/>
    <d v="2025-10-01T00:00:00"/>
    <x v="4"/>
    <s v="180459OH"/>
    <s v="Invoice - Cristo Rey High School: Edge Security Management "/>
    <s v="D-003"/>
    <s v="MSP"/>
    <m/>
    <x v="3"/>
    <s v="MSC_CYS"/>
    <x v="54"/>
    <s v="Cybersecurity"/>
    <s v="C-10066"/>
    <m/>
    <n v="23878"/>
    <s v="ARJ"/>
    <m/>
    <n v="300"/>
    <n v="-300"/>
    <x v="1"/>
  </r>
  <r>
    <x v="6"/>
    <d v="2025-09-01T00:00:00"/>
    <x v="3"/>
    <s v="179954OH"/>
    <s v="Invoice - Cristo Rey High School: Endpoint Advanced Threat Protection - EDR 24x7 Monitoring - Per Endpoint"/>
    <s v="D-005"/>
    <s v="Security"/>
    <m/>
    <x v="3"/>
    <s v="DPM-Huntress"/>
    <x v="54"/>
    <s v="Huntress Advanced Threat Protection"/>
    <s v="C-10066"/>
    <m/>
    <n v="23343"/>
    <s v="ARJ"/>
    <m/>
    <n v="2436"/>
    <n v="-2436"/>
    <x v="1"/>
  </r>
  <r>
    <x v="6"/>
    <d v="2025-10-01T00:00:00"/>
    <x v="4"/>
    <s v="180459OH"/>
    <s v="Invoice - Cristo Rey High School: Endpoint Advanced Threat Protection - EDR 24x7 Monitoring - Per Endpoint"/>
    <s v="D-005"/>
    <s v="Security"/>
    <m/>
    <x v="3"/>
    <s v="DPM-Huntress"/>
    <x v="54"/>
    <s v="Huntress Advanced Threat Protection"/>
    <s v="C-10066"/>
    <m/>
    <n v="23878"/>
    <s v="ARJ"/>
    <m/>
    <n v="2952"/>
    <n v="-2952"/>
    <x v="1"/>
  </r>
  <r>
    <x v="0"/>
    <d v="2025-09-01T00:00:00"/>
    <x v="3"/>
    <s v="179944OH"/>
    <s v="Invoice - Cristo Rey High School: E-Rate MIBS Support for E-Rate Eligible Equipment"/>
    <s v="D-003"/>
    <s v="MSP"/>
    <m/>
    <x v="3"/>
    <s v="T-Managed"/>
    <x v="54"/>
    <s v="E-Rate MIBS Support"/>
    <s v="C-10066"/>
    <m/>
    <n v="23344"/>
    <s v="ARJ"/>
    <m/>
    <n v="39.79"/>
    <n v="-39.79"/>
    <x v="1"/>
  </r>
  <r>
    <x v="0"/>
    <d v="2025-10-01T00:00:00"/>
    <x v="4"/>
    <s v="180456OH"/>
    <s v="Invoice - Cristo Rey High School: E-Rate MIBS Support for E-Rate Eligible Equipment"/>
    <s v="D-003"/>
    <s v="MSP"/>
    <m/>
    <x v="3"/>
    <s v="T-Managed"/>
    <x v="54"/>
    <s v="E-Rate MIBS Support"/>
    <s v="C-10066"/>
    <m/>
    <n v="23875"/>
    <s v="ARJ"/>
    <m/>
    <n v="39.79"/>
    <n v="-39.79"/>
    <x v="1"/>
  </r>
  <r>
    <x v="3"/>
    <d v="2025-09-01T00:00:00"/>
    <x v="3"/>
    <s v="179954OH"/>
    <s v="Invoice - Cristo Rey High School: Local Storage Per GB Pricing"/>
    <s v="D-003"/>
    <s v="MSP"/>
    <m/>
    <x v="3"/>
    <s v="MTS Local Storage"/>
    <x v="54"/>
    <s v="MTS Local Storage"/>
    <s v="C-10066"/>
    <m/>
    <n v="23343"/>
    <s v="ARJ"/>
    <m/>
    <n v="24.2"/>
    <n v="-24.2"/>
    <x v="1"/>
  </r>
  <r>
    <x v="3"/>
    <d v="2025-10-01T00:00:00"/>
    <x v="4"/>
    <s v="180459OH"/>
    <s v="Invoice - Cristo Rey High School: Local Storage Per GB Pricing"/>
    <s v="D-003"/>
    <s v="MSP"/>
    <m/>
    <x v="3"/>
    <s v="MTS Local Storage"/>
    <x v="54"/>
    <s v="MTS Local Storage"/>
    <s v="C-10066"/>
    <m/>
    <n v="23878"/>
    <s v="ARJ"/>
    <m/>
    <n v="24.2"/>
    <n v="-24.2"/>
    <x v="1"/>
  </r>
  <r>
    <x v="0"/>
    <d v="2025-09-01T00:00:00"/>
    <x v="3"/>
    <s v="179954OH"/>
    <s v="Invoice - Cristo Rey High School: Location Technology Support"/>
    <s v="D-003"/>
    <s v="MSP"/>
    <m/>
    <x v="3"/>
    <s v="MSC_LTS"/>
    <x v="54"/>
    <s v="Location Technology Support"/>
    <s v="C-10066"/>
    <m/>
    <n v="23343"/>
    <s v="ARJ"/>
    <m/>
    <n v="12"/>
    <n v="-12"/>
    <x v="1"/>
  </r>
  <r>
    <x v="0"/>
    <d v="2025-10-01T00:00:00"/>
    <x v="4"/>
    <s v="180459OH"/>
    <s v="Invoice - Cristo Rey High School: Location Technology Support"/>
    <s v="D-003"/>
    <s v="MSP"/>
    <m/>
    <x v="3"/>
    <s v="MSC_LTS"/>
    <x v="54"/>
    <s v="Location Technology Support"/>
    <s v="C-10066"/>
    <m/>
    <n v="23878"/>
    <s v="ARJ"/>
    <m/>
    <n v="12"/>
    <n v="-12"/>
    <x v="1"/>
  </r>
  <r>
    <x v="8"/>
    <d v="2025-09-01T00:00:00"/>
    <x v="3"/>
    <s v="179954OH"/>
    <s v="Invoice - Cristo Rey High School: Managed Backup - Virtual Server"/>
    <s v="D-003"/>
    <s v="MSP"/>
    <m/>
    <x v="3"/>
    <s v="CB Prot Vir Mac"/>
    <x v="54"/>
    <s v="MTS Cyber Protect Virtual Machines"/>
    <s v="C-10066"/>
    <m/>
    <n v="23343"/>
    <s v="ARJ"/>
    <m/>
    <n v="40"/>
    <n v="-40"/>
    <x v="1"/>
  </r>
  <r>
    <x v="8"/>
    <d v="2025-10-01T00:00:00"/>
    <x v="4"/>
    <s v="180459OH"/>
    <s v="Invoice - Cristo Rey High School: Managed Backup - Virtual Server"/>
    <s v="D-003"/>
    <s v="MSP"/>
    <m/>
    <x v="3"/>
    <s v="CB Prot Vir Mac"/>
    <x v="54"/>
    <s v="MTS Cyber Protect Virtual Machines"/>
    <s v="C-10066"/>
    <m/>
    <n v="23878"/>
    <s v="ARJ"/>
    <m/>
    <n v="40"/>
    <n v="-40"/>
    <x v="1"/>
  </r>
  <r>
    <x v="3"/>
    <d v="2025-09-01T00:00:00"/>
    <x v="3"/>
    <s v="179954OH"/>
    <s v="Invoice - Cristo Rey High School: Managed Backup Cloud Storage - Per GB"/>
    <s v="D-003"/>
    <s v="MSP"/>
    <m/>
    <x v="3"/>
    <s v="MTS Cloud Storage"/>
    <x v="54"/>
    <s v="MTS Cloud Storage"/>
    <s v="C-10066"/>
    <m/>
    <n v="23343"/>
    <s v="ARJ"/>
    <m/>
    <n v="76.14"/>
    <n v="-76.14"/>
    <x v="1"/>
  </r>
  <r>
    <x v="3"/>
    <d v="2025-10-01T00:00:00"/>
    <x v="4"/>
    <s v="180459OH"/>
    <s v="Invoice - Cristo Rey High School: Managed Backup Cloud Storage - Per GB"/>
    <s v="D-003"/>
    <s v="MSP"/>
    <m/>
    <x v="3"/>
    <s v="MTS Cloud Storage"/>
    <x v="54"/>
    <s v="MTS Cloud Storage"/>
    <s v="C-10066"/>
    <m/>
    <n v="23878"/>
    <s v="ARJ"/>
    <m/>
    <n v="76.14"/>
    <n v="-76.14"/>
    <x v="1"/>
  </r>
  <r>
    <x v="6"/>
    <d v="2025-09-01T00:00:00"/>
    <x v="3"/>
    <s v="179954OH"/>
    <s v="Invoice - Cristo Rey High School: Managed Phishing Analysis Service"/>
    <s v="D-005"/>
    <s v="Security"/>
    <m/>
    <x v="3"/>
    <s v="DPMPA"/>
    <x v="54"/>
    <s v="Managed Phishing Analysis"/>
    <s v="C-10066"/>
    <m/>
    <n v="23343"/>
    <s v="ARJ"/>
    <m/>
    <n v="172"/>
    <n v="-172"/>
    <x v="1"/>
  </r>
  <r>
    <x v="6"/>
    <d v="2025-10-01T00:00:00"/>
    <x v="4"/>
    <s v="180459OH"/>
    <s v="Invoice - Cristo Rey High School: Managed Phishing Analysis Service"/>
    <s v="D-005"/>
    <s v="Security"/>
    <m/>
    <x v="3"/>
    <s v="DPMPA"/>
    <x v="54"/>
    <s v="Managed Phishing Analysis"/>
    <s v="C-10066"/>
    <m/>
    <n v="23878"/>
    <s v="ARJ"/>
    <m/>
    <n v="172"/>
    <n v="-172"/>
    <x v="1"/>
  </r>
  <r>
    <x v="6"/>
    <d v="2025-09-01T00:00:00"/>
    <x v="3"/>
    <s v="179954OH"/>
    <s v="Invoice - Cristo Rey High School: Managed Security Awareness Training Program"/>
    <s v="D-005"/>
    <s v="Security"/>
    <m/>
    <x v="3"/>
    <s v="DPMSAT"/>
    <x v="54"/>
    <s v="Security Awareness Program"/>
    <s v="C-10066"/>
    <m/>
    <n v="23343"/>
    <s v="ARJ"/>
    <m/>
    <n v="360"/>
    <n v="-360"/>
    <x v="1"/>
  </r>
  <r>
    <x v="6"/>
    <d v="2025-10-01T00:00:00"/>
    <x v="4"/>
    <s v="180459OH"/>
    <s v="Invoice - Cristo Rey High School: Managed Security Awareness Training Program"/>
    <s v="D-005"/>
    <s v="Security"/>
    <m/>
    <x v="3"/>
    <s v="DPMSAT"/>
    <x v="54"/>
    <s v="Security Awareness Program"/>
    <s v="C-10066"/>
    <m/>
    <n v="23878"/>
    <s v="ARJ"/>
    <m/>
    <n v="365"/>
    <n v="-365"/>
    <x v="1"/>
  </r>
  <r>
    <x v="11"/>
    <d v="2025-09-01T00:00:00"/>
    <x v="3"/>
    <s v="179992OH"/>
    <s v="Invoice - Cristo Rey High School: MobileTek Per Seat Phone License"/>
    <s v="D-003"/>
    <s v="MSP"/>
    <m/>
    <x v="3"/>
    <s v="m3cx-41to50 Seat"/>
    <x v="54"/>
    <s v="MobileTek Per Seat Phone License"/>
    <s v="C-10066"/>
    <m/>
    <n v="23341"/>
    <s v="ARJ"/>
    <m/>
    <n v="379.5"/>
    <n v="-379.5"/>
    <x v="1"/>
  </r>
  <r>
    <x v="11"/>
    <d v="2025-10-01T00:00:00"/>
    <x v="4"/>
    <s v="180457OH"/>
    <s v="Invoice - Cristo Rey High School: MobileTek Per Seat Phone License"/>
    <s v="D-003"/>
    <s v="MSP"/>
    <m/>
    <x v="3"/>
    <s v="m3cx-41to50 Seat"/>
    <x v="54"/>
    <s v="MobileTek Per Seat Phone License"/>
    <s v="C-10066"/>
    <m/>
    <n v="23876"/>
    <s v="ARJ"/>
    <m/>
    <n v="379.5"/>
    <n v="-379.5"/>
    <x v="1"/>
  </r>
  <r>
    <x v="0"/>
    <d v="2025-09-01T00:00:00"/>
    <x v="3"/>
    <s v="179954OH"/>
    <s v="Invoice - Cristo Rey High School: Staff Augmentation"/>
    <s v="D-003"/>
    <s v="MSP"/>
    <m/>
    <x v="3"/>
    <s v="MSC_SA"/>
    <x v="54"/>
    <s v="Staff Augmentation"/>
    <s v="C-10066"/>
    <m/>
    <n v="23343"/>
    <s v="ARJ"/>
    <m/>
    <n v="2000"/>
    <n v="-2000"/>
    <x v="1"/>
  </r>
  <r>
    <x v="0"/>
    <d v="2025-10-01T00:00:00"/>
    <x v="4"/>
    <s v="180459OH"/>
    <s v="Invoice - Cristo Rey High School: Staff Augmentation"/>
    <s v="D-003"/>
    <s v="MSP"/>
    <m/>
    <x v="3"/>
    <s v="MSC_SA"/>
    <x v="54"/>
    <s v="Staff Augmentation"/>
    <s v="C-10066"/>
    <m/>
    <n v="23878"/>
    <s v="ARJ"/>
    <m/>
    <n v="2000"/>
    <n v="-2000"/>
    <x v="1"/>
  </r>
  <r>
    <x v="0"/>
    <d v="2025-09-01T00:00:00"/>
    <x v="3"/>
    <s v="179954OH"/>
    <s v="Invoice - Cristo Rey High School: Staff Support"/>
    <s v="D-003"/>
    <s v="MSP"/>
    <m/>
    <x v="3"/>
    <s v="MSC_SS"/>
    <x v="54"/>
    <s v="Staff Support"/>
    <s v="C-10066"/>
    <m/>
    <n v="23343"/>
    <s v="ARJ"/>
    <m/>
    <n v="1540"/>
    <n v="-1540"/>
    <x v="1"/>
  </r>
  <r>
    <x v="0"/>
    <d v="2025-10-01T00:00:00"/>
    <x v="4"/>
    <s v="180459OH"/>
    <s v="Invoice - Cristo Rey High School: Staff Support"/>
    <s v="D-003"/>
    <s v="MSP"/>
    <m/>
    <x v="3"/>
    <s v="MSC_SS"/>
    <x v="54"/>
    <s v="Staff Support"/>
    <s v="C-10066"/>
    <m/>
    <n v="23878"/>
    <s v="ARJ"/>
    <m/>
    <n v="1540"/>
    <n v="-1540"/>
    <x v="1"/>
  </r>
  <r>
    <x v="0"/>
    <d v="2025-09-01T00:00:00"/>
    <x v="3"/>
    <s v="179954OH"/>
    <s v="Invoice - Cristo Rey High School: Student Device Management"/>
    <s v="D-003"/>
    <s v="MSP"/>
    <m/>
    <x v="3"/>
    <s v="MSC_SDM"/>
    <x v="54"/>
    <s v="Student Device Management"/>
    <s v="C-10066"/>
    <m/>
    <n v="23343"/>
    <s v="ARJ"/>
    <m/>
    <n v="175"/>
    <n v="-175"/>
    <x v="1"/>
  </r>
  <r>
    <x v="0"/>
    <d v="2025-09-01T00:00:00"/>
    <x v="3"/>
    <s v="179963OH"/>
    <s v="Invoice - Cristo Rey High School: Student Device Management"/>
    <s v="D-003"/>
    <s v="MSP"/>
    <m/>
    <x v="3"/>
    <s v="MSC_SDM"/>
    <x v="54"/>
    <s v="Student Device Management"/>
    <s v="C-10066"/>
    <m/>
    <n v="23342"/>
    <s v="ARJ"/>
    <m/>
    <n v="4416.67"/>
    <n v="-4416.67"/>
    <x v="1"/>
  </r>
  <r>
    <x v="0"/>
    <d v="2025-10-01T00:00:00"/>
    <x v="4"/>
    <s v="180458OH"/>
    <s v="Invoice - Cristo Rey High School: Student Device Management"/>
    <s v="D-003"/>
    <s v="MSP"/>
    <m/>
    <x v="3"/>
    <s v="MSC_SDM"/>
    <x v="54"/>
    <s v="Student Device Management"/>
    <s v="C-10066"/>
    <m/>
    <n v="23877"/>
    <s v="ARJ"/>
    <m/>
    <n v="4416.67"/>
    <n v="-4416.67"/>
    <x v="1"/>
  </r>
  <r>
    <x v="0"/>
    <d v="2025-10-01T00:00:00"/>
    <x v="4"/>
    <s v="180459OH"/>
    <s v="Invoice - Cristo Rey High School: Student Device Management"/>
    <s v="D-003"/>
    <s v="MSP"/>
    <m/>
    <x v="3"/>
    <s v="MSC_SDM"/>
    <x v="54"/>
    <s v="Student Device Management"/>
    <s v="C-10066"/>
    <m/>
    <n v="23878"/>
    <s v="ARJ"/>
    <m/>
    <n v="175"/>
    <n v="-175"/>
    <x v="1"/>
  </r>
  <r>
    <x v="6"/>
    <d v="2025-09-01T00:00:00"/>
    <x v="3"/>
    <n v="179753"/>
    <s v="Invoice - Daniel, Towle and Warkentine CPA: Endpoint Advanced Threat Protection - EDR 24x7 Monitoring - Per Endpoint"/>
    <s v="D-005"/>
    <s v="Security"/>
    <m/>
    <x v="2"/>
    <s v="DPM-Huntress"/>
    <x v="55"/>
    <s v="Huntress Advanced Threat Protection"/>
    <s v="C00088"/>
    <m/>
    <n v="23312"/>
    <s v="ARJ"/>
    <m/>
    <n v="68.25"/>
    <n v="-68.25"/>
    <x v="1"/>
  </r>
  <r>
    <x v="6"/>
    <d v="2025-10-01T00:00:00"/>
    <x v="4"/>
    <n v="180305"/>
    <s v="Invoice - Daniel, Towle and Warkentine CPA: Endpoint Advanced Threat Protection - EDR 24x7 Monitoring - Per Endpoint"/>
    <s v="D-005"/>
    <s v="Security"/>
    <m/>
    <x v="2"/>
    <s v="DPM-Huntress"/>
    <x v="55"/>
    <s v="Huntress Advanced Threat Protection"/>
    <s v="C00088"/>
    <m/>
    <n v="23729"/>
    <s v="ARJ"/>
    <m/>
    <n v="73.5"/>
    <n v="-73.5"/>
    <x v="1"/>
  </r>
  <r>
    <x v="5"/>
    <d v="2025-09-01T00:00:00"/>
    <x v="3"/>
    <n v="179752"/>
    <s v="Invoice - Daniel, Towle and Warkentine CPA: Entra ID Premium Premium P1 - Annual Commitment, Monthly Billing - 1 User"/>
    <s v="D-003"/>
    <s v="MSP"/>
    <m/>
    <x v="2"/>
    <s v="C0LFLS-0002-1Y1M"/>
    <x v="55"/>
    <s v="Entra ID Premium P1 Annual Paid Monthly"/>
    <s v="C00088"/>
    <m/>
    <n v="23311"/>
    <s v="ARJ"/>
    <m/>
    <n v="36"/>
    <n v="-36"/>
    <x v="1"/>
  </r>
  <r>
    <x v="5"/>
    <d v="2025-10-01T00:00:00"/>
    <x v="4"/>
    <n v="180304"/>
    <s v="Invoice - Daniel, Towle and Warkentine CPA: Entra ID Premium Premium P1 - Annual Commitment, Monthly Billing - 1 User"/>
    <s v="D-003"/>
    <s v="MSP"/>
    <m/>
    <x v="2"/>
    <s v="C0LFLS-0002-1Y1M"/>
    <x v="55"/>
    <s v="Entra ID Premium P1 Annual Paid Monthly"/>
    <s v="C00088"/>
    <m/>
    <n v="23728"/>
    <s v="ARJ"/>
    <m/>
    <n v="36"/>
    <n v="-36"/>
    <x v="1"/>
  </r>
  <r>
    <x v="5"/>
    <d v="2025-09-01T00:00:00"/>
    <x v="3"/>
    <n v="179752"/>
    <s v="Invoice - Daniel, Towle and Warkentine CPA: Exchange Online (Plan 2) - Annual Commitment, Monthly Billing - 1 User "/>
    <s v="D-003"/>
    <s v="MSP"/>
    <m/>
    <x v="2"/>
    <s v="C0LH1P-0001-1Y1M"/>
    <x v="55"/>
    <s v="Exchange Online (Plan 2) Annual Paid Monthly"/>
    <s v="C00088"/>
    <m/>
    <n v="23311"/>
    <s v="ARJ"/>
    <m/>
    <n v="56"/>
    <n v="-56"/>
    <x v="1"/>
  </r>
  <r>
    <x v="5"/>
    <d v="2025-10-01T00:00:00"/>
    <x v="4"/>
    <n v="180304"/>
    <s v="Invoice - Daniel, Towle and Warkentine CPA: Exchange Online (Plan 2) - Annual Commitment, Monthly Billing - 1 User "/>
    <s v="D-003"/>
    <s v="MSP"/>
    <m/>
    <x v="2"/>
    <s v="C0LH1P-0001-1Y1M"/>
    <x v="55"/>
    <s v="Exchange Online (Plan 2) Annual Paid Monthly"/>
    <s v="C00088"/>
    <m/>
    <n v="23728"/>
    <s v="ARJ"/>
    <m/>
    <n v="56"/>
    <n v="-56"/>
    <x v="1"/>
  </r>
  <r>
    <x v="3"/>
    <d v="2025-09-01T00:00:00"/>
    <x v="3"/>
    <n v="179753"/>
    <s v="Invoice - Daniel, Towle and Warkentine CPA: Local Storage Per GB Pricing"/>
    <s v="D-003"/>
    <s v="MSP"/>
    <m/>
    <x v="2"/>
    <s v="MTS Local Storage"/>
    <x v="55"/>
    <s v="MTS Local Storage"/>
    <s v="C00088"/>
    <m/>
    <n v="23312"/>
    <s v="ARJ"/>
    <m/>
    <n v="96.16"/>
    <n v="-96.16"/>
    <x v="1"/>
  </r>
  <r>
    <x v="3"/>
    <d v="2025-10-01T00:00:00"/>
    <x v="4"/>
    <n v="180305"/>
    <s v="Invoice - Daniel, Towle and Warkentine CPA: Local Storage Per GB Pricing"/>
    <s v="D-003"/>
    <s v="MSP"/>
    <m/>
    <x v="2"/>
    <s v="MTS Local Storage"/>
    <x v="55"/>
    <s v="MTS Local Storage"/>
    <s v="C00088"/>
    <m/>
    <n v="23729"/>
    <s v="ARJ"/>
    <m/>
    <n v="101.01"/>
    <n v="-101.01"/>
    <x v="1"/>
  </r>
  <r>
    <x v="8"/>
    <d v="2025-09-01T00:00:00"/>
    <x v="3"/>
    <n v="179753"/>
    <s v="Invoice - Daniel, Towle and Warkentine CPA: Managed Backup - Server"/>
    <s v="D-003"/>
    <s v="MSP"/>
    <m/>
    <x v="2"/>
    <s v="mMTS CyberPS"/>
    <x v="55"/>
    <s v="MTS Cyber Protect Servers"/>
    <s v="C00088"/>
    <m/>
    <n v="23312"/>
    <s v="ARJ"/>
    <m/>
    <n v="50"/>
    <n v="-50"/>
    <x v="1"/>
  </r>
  <r>
    <x v="8"/>
    <d v="2025-10-01T00:00:00"/>
    <x v="4"/>
    <n v="180305"/>
    <s v="Invoice - Daniel, Towle and Warkentine CPA: Managed Backup - Server"/>
    <s v="D-003"/>
    <s v="MSP"/>
    <m/>
    <x v="2"/>
    <s v="mMTS CyberPS"/>
    <x v="55"/>
    <s v="MTS Cyber Protect Servers"/>
    <s v="C00088"/>
    <m/>
    <n v="23729"/>
    <s v="ARJ"/>
    <m/>
    <n v="50"/>
    <n v="-50"/>
    <x v="1"/>
  </r>
  <r>
    <x v="3"/>
    <d v="2025-09-01T00:00:00"/>
    <x v="3"/>
    <n v="179753"/>
    <s v="Invoice - Daniel, Towle and Warkentine CPA: Managed Backup Cloud Storage - Per GB"/>
    <s v="D-003"/>
    <s v="MSP"/>
    <m/>
    <x v="2"/>
    <s v="MTS Cloud Storage"/>
    <x v="55"/>
    <s v="MTS Cloud Storage"/>
    <s v="C00088"/>
    <m/>
    <n v="23312"/>
    <s v="ARJ"/>
    <m/>
    <n v="94.08"/>
    <n v="-94.08"/>
    <x v="1"/>
  </r>
  <r>
    <x v="3"/>
    <d v="2025-10-01T00:00:00"/>
    <x v="4"/>
    <n v="180305"/>
    <s v="Invoice - Daniel, Towle and Warkentine CPA: Managed Backup Cloud Storage - Per GB"/>
    <s v="D-003"/>
    <s v="MSP"/>
    <m/>
    <x v="2"/>
    <s v="MTS Cloud Storage"/>
    <x v="55"/>
    <s v="MTS Cloud Storage"/>
    <s v="C00088"/>
    <m/>
    <n v="23729"/>
    <s v="ARJ"/>
    <m/>
    <n v="99.11"/>
    <n v="-99.11"/>
    <x v="1"/>
  </r>
  <r>
    <x v="0"/>
    <d v="2025-09-01T00:00:00"/>
    <x v="3"/>
    <n v="179753"/>
    <s v="Invoice - Daniel, Towle and Warkentine CPA: Managed Endpoint Services"/>
    <s v="D-003"/>
    <s v="MSP"/>
    <m/>
    <x v="2"/>
    <s v="T-Managed Endpoint"/>
    <x v="55"/>
    <s v="Managed Endpoint Services"/>
    <s v="C00088"/>
    <m/>
    <n v="23312"/>
    <s v="ARJ"/>
    <m/>
    <n v="169"/>
    <n v="-169"/>
    <x v="1"/>
  </r>
  <r>
    <x v="0"/>
    <d v="2025-10-01T00:00:00"/>
    <x v="4"/>
    <n v="180305"/>
    <s v="Invoice - Daniel, Towle and Warkentine CPA: Managed Endpoint Services"/>
    <s v="D-003"/>
    <s v="MSP"/>
    <m/>
    <x v="2"/>
    <s v="T-Managed Endpoint"/>
    <x v="55"/>
    <s v="Managed Endpoint Services"/>
    <s v="C00088"/>
    <m/>
    <n v="23729"/>
    <s v="ARJ"/>
    <m/>
    <n v="182"/>
    <n v="-182"/>
    <x v="1"/>
  </r>
  <r>
    <x v="0"/>
    <d v="2025-09-01T00:00:00"/>
    <x v="3"/>
    <n v="179753"/>
    <s v="Invoice - Daniel, Towle and Warkentine CPA: Managed Services-Server"/>
    <s v="D-003"/>
    <s v="MSP"/>
    <m/>
    <x v="2"/>
    <s v="T-Managed Services-Server"/>
    <x v="55"/>
    <s v="Managed Services-Server"/>
    <s v="C00088"/>
    <m/>
    <n v="23312"/>
    <s v="ARJ"/>
    <m/>
    <n v="200"/>
    <n v="-200"/>
    <x v="1"/>
  </r>
  <r>
    <x v="0"/>
    <d v="2025-10-01T00:00:00"/>
    <x v="4"/>
    <n v="180305"/>
    <s v="Invoice - Daniel, Towle and Warkentine CPA: Managed Services-Server"/>
    <s v="D-003"/>
    <s v="MSP"/>
    <m/>
    <x v="2"/>
    <s v="T-Managed Services-Server"/>
    <x v="55"/>
    <s v="Managed Services-Server"/>
    <s v="C00088"/>
    <m/>
    <n v="23729"/>
    <s v="ARJ"/>
    <m/>
    <n v="200"/>
    <n v="-200"/>
    <x v="1"/>
  </r>
  <r>
    <x v="0"/>
    <d v="2025-09-01T00:00:00"/>
    <x v="3"/>
    <n v="179753"/>
    <s v="Invoice - Daniel, Towle and Warkentine CPA: Managed Services-Site"/>
    <s v="D-003"/>
    <s v="MSP"/>
    <m/>
    <x v="2"/>
    <s v="T-Managed Services Site"/>
    <x v="55"/>
    <s v="Managed Services-Site"/>
    <s v="C00088"/>
    <m/>
    <n v="23312"/>
    <s v="ARJ"/>
    <m/>
    <n v="200"/>
    <n v="-200"/>
    <x v="1"/>
  </r>
  <r>
    <x v="0"/>
    <d v="2025-10-01T00:00:00"/>
    <x v="4"/>
    <n v="180305"/>
    <s v="Invoice - Daniel, Towle and Warkentine CPA: Managed Services-Site"/>
    <s v="D-003"/>
    <s v="MSP"/>
    <m/>
    <x v="2"/>
    <s v="T-Managed Services Site"/>
    <x v="55"/>
    <s v="Managed Services-Site"/>
    <s v="C00088"/>
    <m/>
    <n v="23729"/>
    <s v="ARJ"/>
    <m/>
    <n v="200"/>
    <n v="-200"/>
    <x v="1"/>
  </r>
  <r>
    <x v="0"/>
    <d v="2025-09-01T00:00:00"/>
    <x v="3"/>
    <n v="179753"/>
    <s v="Invoice - Daniel, Towle and Warkentine CPA: Managed Services-User"/>
    <s v="D-003"/>
    <s v="MSP"/>
    <m/>
    <x v="2"/>
    <s v="T-Managed Services-User"/>
    <x v="55"/>
    <s v="Managed Services-User"/>
    <s v="C00088"/>
    <m/>
    <n v="23312"/>
    <s v="ARJ"/>
    <m/>
    <n v="175"/>
    <n v="-175"/>
    <x v="1"/>
  </r>
  <r>
    <x v="0"/>
    <d v="2025-10-01T00:00:00"/>
    <x v="4"/>
    <n v="180305"/>
    <s v="Invoice - Daniel, Towle and Warkentine CPA: Managed Services-User"/>
    <s v="D-003"/>
    <s v="MSP"/>
    <m/>
    <x v="2"/>
    <s v="T-Managed Services-User"/>
    <x v="55"/>
    <s v="Managed Services-User"/>
    <s v="C00088"/>
    <m/>
    <n v="23729"/>
    <s v="ARJ"/>
    <m/>
    <n v="175"/>
    <n v="-175"/>
    <x v="1"/>
  </r>
  <r>
    <x v="9"/>
    <d v="2025-09-08T00:00:00"/>
    <x v="13"/>
    <n v="180161"/>
    <s v="Invoice - Daniel, Towle and Warkentine CPA: Microsoft Office 2024 Home &amp; Business - Perpetual License - 1 User, 1 Device - Available via Download - PC, Mac"/>
    <s v="D-001"/>
    <s v="Sales"/>
    <m/>
    <x v="2"/>
    <s v="EP2-06610"/>
    <x v="55"/>
    <s v="Microsoft Office 2024 Home &amp; Business - Perpetual "/>
    <s v="C00088"/>
    <m/>
    <n v="23583"/>
    <s v="ARJ"/>
    <m/>
    <n v="248"/>
    <n v="-248"/>
    <x v="1"/>
  </r>
  <r>
    <x v="0"/>
    <d v="2025-09-01T00:00:00"/>
    <x v="3"/>
    <n v="179753"/>
    <s v="Invoice - Daniel, Towle and Warkentine CPA: Network Management License - 1 Device"/>
    <s v="D-003"/>
    <s v="MSP"/>
    <m/>
    <x v="2"/>
    <s v="Tools-NMM-Total-Bill"/>
    <x v="55"/>
    <s v="Tools-NMM-Total-Bill"/>
    <s v="C00088"/>
    <m/>
    <n v="23312"/>
    <s v="ARJ"/>
    <m/>
    <n v="27"/>
    <n v="-27"/>
    <x v="1"/>
  </r>
  <r>
    <x v="0"/>
    <d v="2025-10-01T00:00:00"/>
    <x v="4"/>
    <n v="180305"/>
    <s v="Invoice - Daniel, Towle and Warkentine CPA: Network Management License - 1 Device"/>
    <s v="D-003"/>
    <s v="MSP"/>
    <m/>
    <x v="2"/>
    <s v="Tools-NMM-Total-Bill"/>
    <x v="55"/>
    <s v="Tools-NMM-Total-Bill"/>
    <s v="C00088"/>
    <m/>
    <n v="23729"/>
    <s v="ARJ"/>
    <m/>
    <n v="27"/>
    <n v="-27"/>
    <x v="1"/>
  </r>
  <r>
    <x v="9"/>
    <d v="2025-09-29T00:00:00"/>
    <x v="14"/>
    <s v="180527OH"/>
    <s v="Invoice - Dayton SMART Elementary: Chromebook Repairs"/>
    <s v="D-001"/>
    <s v="Sales"/>
    <m/>
    <x v="3"/>
    <s v="CBRepair"/>
    <x v="56"/>
    <s v="Chromebook Repairs"/>
    <s v="C-10110"/>
    <m/>
    <n v="23700"/>
    <s v="ARJ"/>
    <m/>
    <n v="334"/>
    <n v="-334"/>
    <x v="1"/>
  </r>
  <r>
    <x v="9"/>
    <d v="2025-10-02T00:00:00"/>
    <x v="23"/>
    <s v="180575OH"/>
    <s v="Invoice - Dayton SMART Elementary: Chromebook Repairs"/>
    <s v="D-003"/>
    <s v="MSP"/>
    <m/>
    <x v="3"/>
    <s v="CBRepair"/>
    <x v="56"/>
    <s v="Chromebook Repairs"/>
    <s v="C-10110"/>
    <m/>
    <n v="23968"/>
    <s v="ARJ"/>
    <m/>
    <n v="334.8"/>
    <n v="-334.8"/>
    <x v="1"/>
  </r>
  <r>
    <x v="9"/>
    <d v="2025-10-31T00:00:00"/>
    <x v="0"/>
    <s v="180527OHCR"/>
    <s v="Invoice - Dayton SMART Elementary: Chromebook Repairs"/>
    <s v="D-009"/>
    <s v="Admin"/>
    <m/>
    <x v="3"/>
    <s v="CBRepair"/>
    <x v="56"/>
    <s v="Chromebook Repairs"/>
    <s v="C-10110"/>
    <m/>
    <n v="24208"/>
    <s v="ARJ"/>
    <n v="334"/>
    <m/>
    <n v="334"/>
    <x v="1"/>
  </r>
  <r>
    <x v="0"/>
    <d v="2025-09-01T00:00:00"/>
    <x v="3"/>
    <s v="179981OH"/>
    <s v="Invoice - Dayton SMART Elementary: Classroom Support"/>
    <s v="D-003"/>
    <s v="MSP"/>
    <m/>
    <x v="3"/>
    <s v="MSC_CS"/>
    <x v="56"/>
    <s v="Classroom Support"/>
    <s v="C-10110"/>
    <m/>
    <n v="23345"/>
    <s v="ARJ"/>
    <m/>
    <n v="116"/>
    <n v="-116"/>
    <x v="1"/>
  </r>
  <r>
    <x v="0"/>
    <d v="2025-10-01T00:00:00"/>
    <x v="4"/>
    <s v="180460OH"/>
    <s v="Invoice - Dayton SMART Elementary: Classroom Support"/>
    <s v="D-003"/>
    <s v="MSP"/>
    <m/>
    <x v="3"/>
    <s v="MSC_CS"/>
    <x v="56"/>
    <s v="Classroom Support"/>
    <s v="C-10110"/>
    <m/>
    <n v="23879"/>
    <s v="ARJ"/>
    <m/>
    <n v="116"/>
    <n v="-116"/>
    <x v="1"/>
  </r>
  <r>
    <x v="0"/>
    <d v="2025-09-01T00:00:00"/>
    <x v="3"/>
    <s v="179981OH"/>
    <s v="Invoice - Dayton SMART Elementary: Cloud Managed Printing"/>
    <s v="D-003"/>
    <s v="MSP"/>
    <m/>
    <x v="3"/>
    <s v="MSC_PS"/>
    <x v="56"/>
    <s v="Cloud Managed Printing Support"/>
    <s v="C-10110"/>
    <m/>
    <n v="23345"/>
    <s v="ARJ"/>
    <m/>
    <n v="40"/>
    <n v="-40"/>
    <x v="1"/>
  </r>
  <r>
    <x v="0"/>
    <d v="2025-10-01T00:00:00"/>
    <x v="4"/>
    <s v="180460OH"/>
    <s v="Invoice - Dayton SMART Elementary: Cloud Managed Printing"/>
    <s v="D-003"/>
    <s v="MSP"/>
    <m/>
    <x v="3"/>
    <s v="MSC_PS"/>
    <x v="56"/>
    <s v="Cloud Managed Printing Support"/>
    <s v="C-10110"/>
    <m/>
    <n v="23879"/>
    <s v="ARJ"/>
    <m/>
    <n v="40"/>
    <n v="-40"/>
    <x v="1"/>
  </r>
  <r>
    <x v="0"/>
    <d v="2025-09-01T00:00:00"/>
    <x v="3"/>
    <s v="179981OH"/>
    <s v="Invoice - Dayton SMART Elementary: Edge Security Management "/>
    <s v="D-003"/>
    <s v="MSP"/>
    <m/>
    <x v="3"/>
    <s v="MSC_CYS"/>
    <x v="56"/>
    <s v="Cybersecurity"/>
    <s v="C-10110"/>
    <m/>
    <n v="23345"/>
    <s v="ARJ"/>
    <m/>
    <n v="262"/>
    <n v="-262"/>
    <x v="1"/>
  </r>
  <r>
    <x v="0"/>
    <d v="2025-09-01T00:00:00"/>
    <x v="3"/>
    <s v="179981OH"/>
    <s v="Invoice - Dayton SMART Elementary: Edge Security Management "/>
    <s v="D-003"/>
    <s v="MSP"/>
    <m/>
    <x v="3"/>
    <s v="MSC_PYS"/>
    <x v="56"/>
    <s v="Physical Security Mangement"/>
    <s v="C-10110"/>
    <m/>
    <n v="23345"/>
    <s v="ARJ"/>
    <m/>
    <n v="344"/>
    <n v="-344"/>
    <x v="1"/>
  </r>
  <r>
    <x v="0"/>
    <d v="2025-10-01T00:00:00"/>
    <x v="4"/>
    <s v="180460OH"/>
    <s v="Invoice - Dayton SMART Elementary: Edge Security Management "/>
    <s v="D-003"/>
    <s v="MSP"/>
    <m/>
    <x v="3"/>
    <s v="MSC_CYS"/>
    <x v="56"/>
    <s v="Cybersecurity"/>
    <s v="C-10110"/>
    <m/>
    <n v="23879"/>
    <s v="ARJ"/>
    <m/>
    <n v="262"/>
    <n v="-262"/>
    <x v="1"/>
  </r>
  <r>
    <x v="0"/>
    <d v="2025-10-01T00:00:00"/>
    <x v="4"/>
    <s v="180460OH"/>
    <s v="Invoice - Dayton SMART Elementary: Edge Security Management "/>
    <s v="D-003"/>
    <s v="MSP"/>
    <m/>
    <x v="3"/>
    <s v="MSC_PYS"/>
    <x v="56"/>
    <s v="Physical Security Mangement"/>
    <s v="C-10110"/>
    <m/>
    <n v="23879"/>
    <s v="ARJ"/>
    <m/>
    <n v="344"/>
    <n v="-344"/>
    <x v="1"/>
  </r>
  <r>
    <x v="6"/>
    <d v="2025-09-01T00:00:00"/>
    <x v="3"/>
    <s v="179981OH"/>
    <s v="Invoice - Dayton SMART Elementary: Endpoint Advanced Threat Protection - EDR 24x7 Monitoring - Per Endpoint"/>
    <s v="D-005"/>
    <s v="Security"/>
    <m/>
    <x v="3"/>
    <s v="DPM-Huntress"/>
    <x v="56"/>
    <s v="Huntress Advanced Threat Protection"/>
    <s v="C-10110"/>
    <m/>
    <n v="23345"/>
    <s v="ARJ"/>
    <m/>
    <n v="91"/>
    <n v="-91"/>
    <x v="1"/>
  </r>
  <r>
    <x v="6"/>
    <d v="2025-10-01T00:00:00"/>
    <x v="4"/>
    <s v="180460OH"/>
    <s v="Invoice - Dayton SMART Elementary: Endpoint Advanced Threat Protection - EDR 24x7 Monitoring - Per Endpoint"/>
    <s v="D-005"/>
    <s v="Security"/>
    <m/>
    <x v="3"/>
    <s v="DPM-Huntress"/>
    <x v="56"/>
    <s v="Huntress Advanced Threat Protection"/>
    <s v="C-10110"/>
    <m/>
    <n v="23879"/>
    <s v="ARJ"/>
    <m/>
    <n v="105"/>
    <n v="-105"/>
    <x v="1"/>
  </r>
  <r>
    <x v="9"/>
    <d v="2025-10-07T00:00:00"/>
    <x v="27"/>
    <s v="180624OH"/>
    <s v="Invoice - Dayton SMART Elementary: Hitachi DT01411 Projector Lamp"/>
    <s v="D-001"/>
    <s v="Sales"/>
    <m/>
    <x v="3"/>
    <s v="DT01411"/>
    <x v="56"/>
    <s v="Hitachi DT01411 Projector Lamp"/>
    <s v="C-10110"/>
    <m/>
    <n v="24001"/>
    <s v="ARJ"/>
    <m/>
    <n v="110"/>
    <n v="-110"/>
    <x v="1"/>
  </r>
  <r>
    <x v="0"/>
    <d v="2025-09-01T00:00:00"/>
    <x v="3"/>
    <s v="179981OH"/>
    <s v="Invoice - Dayton SMART Elementary: Location Technology Support"/>
    <s v="D-003"/>
    <s v="MSP"/>
    <m/>
    <x v="3"/>
    <s v="MSC_LTS"/>
    <x v="56"/>
    <s v="Location Technology Support"/>
    <s v="C-10110"/>
    <m/>
    <n v="23345"/>
    <s v="ARJ"/>
    <m/>
    <n v="30"/>
    <n v="-30"/>
    <x v="1"/>
  </r>
  <r>
    <x v="0"/>
    <d v="2025-10-01T00:00:00"/>
    <x v="4"/>
    <s v="180460OH"/>
    <s v="Invoice - Dayton SMART Elementary: Location Technology Support"/>
    <s v="D-003"/>
    <s v="MSP"/>
    <m/>
    <x v="3"/>
    <s v="MSC_LTS"/>
    <x v="56"/>
    <s v="Location Technology Support"/>
    <s v="C-10110"/>
    <m/>
    <n v="23879"/>
    <s v="ARJ"/>
    <m/>
    <n v="30"/>
    <n v="-30"/>
    <x v="1"/>
  </r>
  <r>
    <x v="1"/>
    <d v="2025-09-01T00:00:00"/>
    <x v="3"/>
    <s v="179981OH"/>
    <s v="Invoice - Dayton SMART Elementary: Managed VOIP"/>
    <s v="D-003"/>
    <s v="MSP"/>
    <m/>
    <x v="3"/>
    <s v="MSC_MS"/>
    <x v="56"/>
    <s v="Managed VOIP"/>
    <s v="C-10110"/>
    <m/>
    <n v="23345"/>
    <s v="ARJ"/>
    <m/>
    <n v="120"/>
    <n v="-120"/>
    <x v="1"/>
  </r>
  <r>
    <x v="1"/>
    <d v="2025-10-01T00:00:00"/>
    <x v="4"/>
    <s v="180460OH"/>
    <s v="Invoice - Dayton SMART Elementary: Managed VOIP"/>
    <s v="D-003"/>
    <s v="MSP"/>
    <m/>
    <x v="3"/>
    <s v="MSC_MS"/>
    <x v="56"/>
    <s v="Managed VOIP"/>
    <s v="C-10110"/>
    <m/>
    <n v="23879"/>
    <s v="ARJ"/>
    <m/>
    <n v="120"/>
    <n v="-120"/>
    <x v="1"/>
  </r>
  <r>
    <x v="0"/>
    <d v="2025-09-01T00:00:00"/>
    <x v="3"/>
    <s v="179981OH"/>
    <s v="Invoice - Dayton SMART Elementary: Physical Virtual Server (VMWare or Hyper V Server)(Non-Primary Domain Server)"/>
    <s v="D-003"/>
    <s v="MSP"/>
    <m/>
    <x v="3"/>
    <s v="MCS_SNS"/>
    <x v="56"/>
    <s v="Maintain Hardware and software of the Physical Ser"/>
    <s v="C-10110"/>
    <m/>
    <n v="23345"/>
    <s v="ARJ"/>
    <m/>
    <n v="290"/>
    <n v="-290"/>
    <x v="1"/>
  </r>
  <r>
    <x v="0"/>
    <d v="2025-10-01T00:00:00"/>
    <x v="4"/>
    <s v="180460OH"/>
    <s v="Invoice - Dayton SMART Elementary: Physical Virtual Server (VMWare or Hyper V Server)(Non-Primary Domain Server)"/>
    <s v="D-003"/>
    <s v="MSP"/>
    <m/>
    <x v="3"/>
    <s v="MCS_SNS"/>
    <x v="56"/>
    <s v="Maintain Hardware and software of the Physical Ser"/>
    <s v="C-10110"/>
    <m/>
    <n v="23879"/>
    <s v="ARJ"/>
    <m/>
    <n v="290"/>
    <n v="-290"/>
    <x v="1"/>
  </r>
  <r>
    <x v="13"/>
    <d v="2025-10-07T00:00:00"/>
    <x v="27"/>
    <s v="180624OH"/>
    <s v="Invoice - Dayton SMART Elementary: Shipping"/>
    <s v="D-001"/>
    <s v="Sales"/>
    <m/>
    <x v="3"/>
    <s v="QWShipping"/>
    <x v="56"/>
    <s v="Shipping"/>
    <s v="C-10110"/>
    <m/>
    <n v="24001"/>
    <s v="ARJ"/>
    <m/>
    <n v="24"/>
    <n v="-24"/>
    <x v="1"/>
  </r>
  <r>
    <x v="0"/>
    <d v="2025-09-01T00:00:00"/>
    <x v="3"/>
    <s v="179981OH"/>
    <s v="Invoice - Dayton SMART Elementary: Staff Support"/>
    <s v="D-003"/>
    <s v="MSP"/>
    <m/>
    <x v="3"/>
    <s v="MSC_SS"/>
    <x v="56"/>
    <s v="Staff Support"/>
    <s v="C-10110"/>
    <m/>
    <n v="23345"/>
    <s v="ARJ"/>
    <m/>
    <n v="324"/>
    <n v="-324"/>
    <x v="1"/>
  </r>
  <r>
    <x v="0"/>
    <d v="2025-10-01T00:00:00"/>
    <x v="4"/>
    <s v="180460OH"/>
    <s v="Invoice - Dayton SMART Elementary: Staff Support"/>
    <s v="D-003"/>
    <s v="MSP"/>
    <m/>
    <x v="3"/>
    <s v="MSC_SS"/>
    <x v="56"/>
    <s v="Staff Support"/>
    <s v="C-10110"/>
    <m/>
    <n v="23879"/>
    <s v="ARJ"/>
    <m/>
    <n v="324"/>
    <n v="-324"/>
    <x v="1"/>
  </r>
  <r>
    <x v="0"/>
    <d v="2025-09-01T00:00:00"/>
    <x v="3"/>
    <s v="179981OH"/>
    <s v="Invoice - Dayton SMART Elementary: Student Device Management"/>
    <s v="D-003"/>
    <s v="MSP"/>
    <m/>
    <x v="3"/>
    <s v="MSC_SDM"/>
    <x v="56"/>
    <s v="Student Device Management"/>
    <s v="C-10110"/>
    <m/>
    <n v="23345"/>
    <s v="ARJ"/>
    <m/>
    <n v="82"/>
    <n v="-82"/>
    <x v="1"/>
  </r>
  <r>
    <x v="0"/>
    <d v="2025-10-01T00:00:00"/>
    <x v="4"/>
    <s v="180460OH"/>
    <s v="Invoice - Dayton SMART Elementary: Student Device Management"/>
    <s v="D-003"/>
    <s v="MSP"/>
    <m/>
    <x v="3"/>
    <s v="MSC_SDM"/>
    <x v="56"/>
    <s v="Student Device Management"/>
    <s v="C-10110"/>
    <m/>
    <n v="23879"/>
    <s v="ARJ"/>
    <m/>
    <n v="82"/>
    <n v="-82"/>
    <x v="1"/>
  </r>
  <r>
    <x v="6"/>
    <d v="2025-09-01T00:00:00"/>
    <x v="3"/>
    <n v="179800"/>
    <s v="Invoice - DeHart Plumbing, Heating &amp; Air, Inc.: 24x7 Gateway Security Monitoring"/>
    <s v="D-005"/>
    <s v="Security"/>
    <m/>
    <x v="1"/>
    <s v="DPM-FWM-SM"/>
    <x v="57"/>
    <s v="24x7 Gateway Security Monitoring Small"/>
    <s v="C00093"/>
    <m/>
    <n v="23489"/>
    <s v="ARJ"/>
    <m/>
    <n v="350"/>
    <n v="-350"/>
    <x v="1"/>
  </r>
  <r>
    <x v="6"/>
    <d v="2025-10-01T00:00:00"/>
    <x v="4"/>
    <n v="180354"/>
    <s v="Invoice - DeHart Plumbing, Heating &amp; Air, Inc.: 24x7 Gateway Security Monitoring"/>
    <s v="D-005"/>
    <s v="Security"/>
    <m/>
    <x v="1"/>
    <s v="DPM-FWM-SM"/>
    <x v="57"/>
    <s v="24x7 Gateway Security Monitoring Small"/>
    <s v="C00093"/>
    <m/>
    <n v="23779"/>
    <s v="ARJ"/>
    <m/>
    <n v="350"/>
    <n v="-350"/>
    <x v="1"/>
  </r>
  <r>
    <x v="6"/>
    <d v="2025-09-01T00:00:00"/>
    <x v="3"/>
    <n v="179800"/>
    <s v="Invoice - DeHart Plumbing, Heating &amp; Air, Inc.: AI Powered Email Filtering and Phishing Protection "/>
    <s v="D-005"/>
    <s v="Security"/>
    <m/>
    <x v="1"/>
    <s v="IS-ESP-1"/>
    <x v="57"/>
    <s v="Email Security "/>
    <s v="C00093"/>
    <m/>
    <n v="23489"/>
    <s v="ARJ"/>
    <m/>
    <n v="86"/>
    <n v="-86"/>
    <x v="1"/>
  </r>
  <r>
    <x v="6"/>
    <d v="2025-10-01T00:00:00"/>
    <x v="4"/>
    <n v="180354"/>
    <s v="Invoice - DeHart Plumbing, Heating &amp; Air, Inc.: AI Powered Email Filtering and Phishing Protection "/>
    <s v="D-005"/>
    <s v="Security"/>
    <m/>
    <x v="1"/>
    <s v="IS-ESP-1"/>
    <x v="57"/>
    <s v="Email Security "/>
    <s v="C00093"/>
    <m/>
    <n v="23779"/>
    <s v="ARJ"/>
    <m/>
    <n v="86"/>
    <n v="-86"/>
    <x v="1"/>
  </r>
  <r>
    <x v="0"/>
    <d v="2025-09-01T00:00:00"/>
    <x v="3"/>
    <n v="179800"/>
    <s v="Invoice - DeHart Plumbing, Heating &amp; Air, Inc.: Datapath Managed Endpoint - iOS/Android Mobile Device"/>
    <s v="D-003"/>
    <s v="MSP"/>
    <m/>
    <x v="1"/>
    <s v="DPM-MDM-ENDPOINT"/>
    <x v="57"/>
    <s v="Datapath Managed Endpoint - iOS/Android Mobile Dev"/>
    <s v="C00093"/>
    <m/>
    <n v="23489"/>
    <s v="ARJ"/>
    <m/>
    <n v="135"/>
    <n v="-135"/>
    <x v="1"/>
  </r>
  <r>
    <x v="0"/>
    <d v="2025-10-01T00:00:00"/>
    <x v="4"/>
    <n v="180354"/>
    <s v="Invoice - DeHart Plumbing, Heating &amp; Air, Inc.: Datapath Managed Endpoint - iOS/Android Mobile Device"/>
    <s v="D-003"/>
    <s v="MSP"/>
    <m/>
    <x v="1"/>
    <s v="DPM-MDM-ENDPOINT"/>
    <x v="57"/>
    <s v="Datapath Managed Endpoint - iOS/Android Mobile Dev"/>
    <s v="C00093"/>
    <m/>
    <n v="23779"/>
    <s v="ARJ"/>
    <m/>
    <n v="135"/>
    <n v="-135"/>
    <x v="1"/>
  </r>
  <r>
    <x v="3"/>
    <d v="2025-09-01T00:00:00"/>
    <x v="3"/>
    <n v="179800"/>
    <s v="Invoice - DeHart Plumbing, Heating &amp; Air, Inc.: Datapath Managed Office 365 Backup - 1 User - 1 month "/>
    <s v="D-003"/>
    <s v="MSP"/>
    <m/>
    <x v="1"/>
    <s v="DPMB-O365"/>
    <x v="57"/>
    <s v="Datapath Managed Office 365 Backup - 1 User - 1 mo"/>
    <s v="C00093"/>
    <m/>
    <n v="23489"/>
    <s v="ARJ"/>
    <m/>
    <n v="210"/>
    <n v="-210"/>
    <x v="1"/>
  </r>
  <r>
    <x v="3"/>
    <d v="2025-10-01T00:00:00"/>
    <x v="4"/>
    <n v="180354"/>
    <s v="Invoice - DeHart Plumbing, Heating &amp; Air, Inc.: Datapath Managed Office 365 Backup - 1 User - 1 month "/>
    <s v="D-003"/>
    <s v="MSP"/>
    <m/>
    <x v="1"/>
    <s v="DPMB-O365"/>
    <x v="57"/>
    <s v="Datapath Managed Office 365 Backup - 1 User - 1 mo"/>
    <s v="C00093"/>
    <m/>
    <n v="23779"/>
    <s v="ARJ"/>
    <m/>
    <n v="210"/>
    <n v="-210"/>
    <x v="1"/>
  </r>
  <r>
    <x v="6"/>
    <d v="2025-09-01T00:00:00"/>
    <x v="3"/>
    <n v="179800"/>
    <s v="Invoice - DeHart Plumbing, Heating &amp; Air, Inc.: Endpoint Advanced Threat Protection - EDR 24x7 Monitoring - Per Endpoint"/>
    <s v="D-005"/>
    <s v="Security"/>
    <m/>
    <x v="1"/>
    <s v="DPM-Huntress"/>
    <x v="57"/>
    <s v="Huntress Advanced Threat Protection"/>
    <s v="C00093"/>
    <m/>
    <n v="23489"/>
    <s v="ARJ"/>
    <m/>
    <n v="420"/>
    <n v="-420"/>
    <x v="1"/>
  </r>
  <r>
    <x v="6"/>
    <d v="2025-10-01T00:00:00"/>
    <x v="4"/>
    <n v="180354"/>
    <s v="Invoice - DeHart Plumbing, Heating &amp; Air, Inc.: Endpoint Advanced Threat Protection - EDR 24x7 Monitoring - Per Endpoint"/>
    <s v="D-005"/>
    <s v="Security"/>
    <m/>
    <x v="1"/>
    <s v="DPM-Huntress"/>
    <x v="57"/>
    <s v="Huntress Advanced Threat Protection"/>
    <s v="C00093"/>
    <m/>
    <n v="23779"/>
    <s v="ARJ"/>
    <m/>
    <n v="427"/>
    <n v="-427"/>
    <x v="1"/>
  </r>
  <r>
    <x v="6"/>
    <d v="2025-09-01T00:00:00"/>
    <x v="3"/>
    <n v="179800"/>
    <s v="Invoice - DeHart Plumbing, Heating &amp; Air, Inc.: Managed Detection and Response for Microsoft 365 24x7 Monitoring - Per User"/>
    <s v="D-005"/>
    <s v="Security"/>
    <m/>
    <x v="1"/>
    <s v="DPM-Huntress365"/>
    <x v="57"/>
    <s v="Huntress MDR for M365"/>
    <s v="C00093"/>
    <m/>
    <n v="23489"/>
    <s v="ARJ"/>
    <m/>
    <n v="372"/>
    <n v="-372"/>
    <x v="1"/>
  </r>
  <r>
    <x v="6"/>
    <d v="2025-10-01T00:00:00"/>
    <x v="4"/>
    <n v="180354"/>
    <s v="Invoice - DeHart Plumbing, Heating &amp; Air, Inc.: Managed Detection and Response for Microsoft 365 24x7 Monitoring - Per User"/>
    <s v="D-005"/>
    <s v="Security"/>
    <m/>
    <x v="1"/>
    <s v="DPM-Huntress365"/>
    <x v="57"/>
    <s v="Huntress MDR for M365"/>
    <s v="C00093"/>
    <m/>
    <n v="23779"/>
    <s v="ARJ"/>
    <m/>
    <n v="356"/>
    <n v="-356"/>
    <x v="1"/>
  </r>
  <r>
    <x v="6"/>
    <d v="2025-09-01T00:00:00"/>
    <x v="3"/>
    <n v="179800"/>
    <s v="Invoice - DeHart Plumbing, Heating &amp; Air, Inc.: Managed Security Awareness Training Program"/>
    <s v="D-005"/>
    <s v="Security"/>
    <m/>
    <x v="1"/>
    <s v="DPMSAT"/>
    <x v="57"/>
    <s v="Security Awareness Program"/>
    <s v="C00093"/>
    <m/>
    <n v="23489"/>
    <s v="ARJ"/>
    <m/>
    <n v="370"/>
    <n v="-370"/>
    <x v="1"/>
  </r>
  <r>
    <x v="6"/>
    <d v="2025-10-01T00:00:00"/>
    <x v="4"/>
    <n v="180354"/>
    <s v="Invoice - DeHart Plumbing, Heating &amp; Air, Inc.: Managed Security Awareness Training Program"/>
    <s v="D-005"/>
    <s v="Security"/>
    <m/>
    <x v="1"/>
    <s v="DPMSAT"/>
    <x v="57"/>
    <s v="Security Awareness Program"/>
    <s v="C00093"/>
    <m/>
    <n v="23779"/>
    <s v="ARJ"/>
    <m/>
    <n v="355"/>
    <n v="-355"/>
    <x v="1"/>
  </r>
  <r>
    <x v="0"/>
    <d v="2025-09-01T00:00:00"/>
    <x v="3"/>
    <n v="179800"/>
    <s v="Invoice - DeHart Plumbing, Heating &amp; Air, Inc.: Managed Services-Endpoint"/>
    <s v="D-003"/>
    <s v="MSP"/>
    <m/>
    <x v="1"/>
    <s v="T-Managed Services"/>
    <x v="57"/>
    <s v="Managed Services-Endpoint"/>
    <s v="C00093"/>
    <m/>
    <n v="23489"/>
    <s v="ARJ"/>
    <m/>
    <n v="990"/>
    <n v="-990"/>
    <x v="1"/>
  </r>
  <r>
    <x v="0"/>
    <d v="2025-10-01T00:00:00"/>
    <x v="4"/>
    <n v="180354"/>
    <s v="Invoice - DeHart Plumbing, Heating &amp; Air, Inc.: Managed Services-Endpoint"/>
    <s v="D-003"/>
    <s v="MSP"/>
    <m/>
    <x v="1"/>
    <s v="T-Managed Services"/>
    <x v="57"/>
    <s v="Managed Services-Endpoint"/>
    <s v="C00093"/>
    <m/>
    <n v="23779"/>
    <s v="ARJ"/>
    <m/>
    <n v="990"/>
    <n v="-990"/>
    <x v="1"/>
  </r>
  <r>
    <x v="0"/>
    <d v="2025-09-01T00:00:00"/>
    <x v="3"/>
    <n v="179800"/>
    <s v="Invoice - DeHart Plumbing, Heating &amp; Air, Inc.: Managed Services-Site"/>
    <s v="D-003"/>
    <s v="MSP"/>
    <m/>
    <x v="1"/>
    <s v="T-Managed Services Site"/>
    <x v="57"/>
    <s v="Managed Services-Site"/>
    <s v="C00093"/>
    <m/>
    <n v="23489"/>
    <s v="ARJ"/>
    <m/>
    <n v="200"/>
    <n v="-200"/>
    <x v="1"/>
  </r>
  <r>
    <x v="0"/>
    <d v="2025-10-01T00:00:00"/>
    <x v="4"/>
    <n v="180354"/>
    <s v="Invoice - DeHart Plumbing, Heating &amp; Air, Inc.: Managed Services-Site"/>
    <s v="D-003"/>
    <s v="MSP"/>
    <m/>
    <x v="1"/>
    <s v="T-Managed Services Site"/>
    <x v="57"/>
    <s v="Managed Services-Site"/>
    <s v="C00093"/>
    <m/>
    <n v="23779"/>
    <s v="ARJ"/>
    <m/>
    <n v="200"/>
    <n v="-200"/>
    <x v="1"/>
  </r>
  <r>
    <x v="0"/>
    <d v="2025-09-01T00:00:00"/>
    <x v="3"/>
    <n v="179800"/>
    <s v="Invoice - DeHart Plumbing, Heating &amp; Air, Inc.: Managed Services-User"/>
    <s v="D-003"/>
    <s v="MSP"/>
    <m/>
    <x v="1"/>
    <s v="T-Managed Services-User"/>
    <x v="57"/>
    <s v="Managed Services-User"/>
    <s v="C00093"/>
    <m/>
    <n v="23489"/>
    <s v="ARJ"/>
    <m/>
    <n v="1260"/>
    <n v="-1260"/>
    <x v="1"/>
  </r>
  <r>
    <x v="0"/>
    <d v="2025-10-01T00:00:00"/>
    <x v="4"/>
    <n v="180354"/>
    <s v="Invoice - DeHart Plumbing, Heating &amp; Air, Inc.: Managed Services-User"/>
    <s v="D-003"/>
    <s v="MSP"/>
    <m/>
    <x v="1"/>
    <s v="T-Managed Services-User"/>
    <x v="57"/>
    <s v="Managed Services-User"/>
    <s v="C00093"/>
    <m/>
    <n v="23779"/>
    <s v="ARJ"/>
    <m/>
    <n v="1260"/>
    <n v="-1260"/>
    <x v="1"/>
  </r>
  <r>
    <x v="5"/>
    <d v="2025-09-01T00:00:00"/>
    <x v="3"/>
    <n v="180019"/>
    <s v="Invoice - DeHart Plumbing, Heating &amp; Air, Inc.: Microsoft 365 Business Basic - Annual Commitment, Monthly Billing - 1 User "/>
    <s v="D-003"/>
    <s v="MSP"/>
    <m/>
    <x v="1"/>
    <s v="C0LH18-0001-1Y1M"/>
    <x v="57"/>
    <s v="Microsoft 365 Business Basic Annual Paid Monthly"/>
    <s v="C00093"/>
    <m/>
    <n v="23460"/>
    <s v="ARJ"/>
    <m/>
    <n v="24"/>
    <n v="-24"/>
    <x v="1"/>
  </r>
  <r>
    <x v="5"/>
    <d v="2025-10-01T00:00:00"/>
    <x v="4"/>
    <n v="180353"/>
    <s v="Invoice - DeHart Plumbing, Heating &amp; Air, Inc.: Microsoft 365 Business Basic - Annual Commitment, Monthly Billing - 1 User "/>
    <s v="D-003"/>
    <s v="MSP"/>
    <m/>
    <x v="1"/>
    <s v="C0LH18-0001-1Y1M"/>
    <x v="57"/>
    <s v="Microsoft 365 Business Basic Annual Paid Monthly"/>
    <s v="C00093"/>
    <m/>
    <n v="23778"/>
    <s v="ARJ"/>
    <m/>
    <n v="24"/>
    <n v="-24"/>
    <x v="1"/>
  </r>
  <r>
    <x v="5"/>
    <d v="2025-09-01T00:00:00"/>
    <x v="3"/>
    <n v="180019"/>
    <s v="Invoice - DeHart Plumbing, Heating &amp; Air, Inc.: Microsoft 365 Business Premium - Annual Commitment, Monthly Billing - 1 User "/>
    <s v="D-003"/>
    <s v="MSP"/>
    <m/>
    <x v="1"/>
    <s v="C0LCHC-0002-1Y1M"/>
    <x v="57"/>
    <s v="Microsoft 365 Business Premium Annual Paid Monthly"/>
    <s v="C00093"/>
    <m/>
    <n v="23460"/>
    <s v="ARJ"/>
    <m/>
    <n v="2046"/>
    <n v="-2046"/>
    <x v="1"/>
  </r>
  <r>
    <x v="5"/>
    <d v="2025-10-01T00:00:00"/>
    <x v="4"/>
    <n v="180353"/>
    <s v="Invoice - DeHart Plumbing, Heating &amp; Air, Inc.: Microsoft 365 Business Premium - Annual Commitment, Monthly Billing - 1 User "/>
    <s v="D-003"/>
    <s v="MSP"/>
    <m/>
    <x v="1"/>
    <s v="C0LCHC-0002-1Y1M"/>
    <x v="57"/>
    <s v="Microsoft 365 Business Premium Annual Paid Monthly"/>
    <s v="C00093"/>
    <m/>
    <n v="23778"/>
    <s v="ARJ"/>
    <m/>
    <n v="2068"/>
    <n v="-2068"/>
    <x v="1"/>
  </r>
  <r>
    <x v="5"/>
    <d v="2025-09-01T00:00:00"/>
    <x v="3"/>
    <n v="180019"/>
    <s v="Invoice - DeHart Plumbing, Heating &amp; Air, Inc.: Microsoft 365 Business Premium - Monthly Commitment, Monthly Billing - 1 User "/>
    <s v="D-003"/>
    <s v="MSP"/>
    <m/>
    <x v="1"/>
    <s v="C0LCHC-0002-1M"/>
    <x v="57"/>
    <s v="Microsoft 365 Business Premium Monthly"/>
    <s v="C00093"/>
    <m/>
    <n v="23460"/>
    <s v="ARJ"/>
    <m/>
    <n v="26.4"/>
    <n v="-26.4"/>
    <x v="1"/>
  </r>
  <r>
    <x v="5"/>
    <d v="2025-10-01T00:00:00"/>
    <x v="4"/>
    <n v="180353"/>
    <s v="Invoice - DeHart Plumbing, Heating &amp; Air, Inc.: Microsoft 365 Business Premium - Monthly Commitment, Monthly Billing - 1 User "/>
    <s v="D-003"/>
    <s v="MSP"/>
    <m/>
    <x v="1"/>
    <s v="C0LCHC-0002-1M"/>
    <x v="57"/>
    <s v="Microsoft 365 Business Premium Monthly"/>
    <s v="C00093"/>
    <m/>
    <n v="23778"/>
    <s v="ARJ"/>
    <m/>
    <n v="26.4"/>
    <n v="-26.4"/>
    <x v="1"/>
  </r>
  <r>
    <x v="5"/>
    <d v="2025-09-01T00:00:00"/>
    <x v="3"/>
    <n v="180019"/>
    <s v="Invoice - DeHart Plumbing, Heating &amp; Air, Inc.: Microsoft Copilot for Microsoft 365"/>
    <s v="D-003"/>
    <s v="MSP"/>
    <m/>
    <x v="1"/>
    <s v="CFQ7TTC0MM8R-0002"/>
    <x v="57"/>
    <s v="Microsoft Copilot for Microsoft 365"/>
    <s v="C00093"/>
    <m/>
    <n v="23460"/>
    <s v="ARJ"/>
    <m/>
    <n v="30"/>
    <n v="-30"/>
    <x v="1"/>
  </r>
  <r>
    <x v="5"/>
    <d v="2025-10-01T00:00:00"/>
    <x v="4"/>
    <n v="180353"/>
    <s v="Invoice - DeHart Plumbing, Heating &amp; Air, Inc.: Microsoft Copilot for Microsoft 365"/>
    <s v="D-003"/>
    <s v="MSP"/>
    <m/>
    <x v="1"/>
    <s v="CFQ7TTC0MM8R-0002"/>
    <x v="57"/>
    <s v="Microsoft Copilot for Microsoft 365"/>
    <s v="C00093"/>
    <m/>
    <n v="23778"/>
    <s v="ARJ"/>
    <m/>
    <n v="30"/>
    <n v="-30"/>
    <x v="1"/>
  </r>
  <r>
    <x v="5"/>
    <d v="2025-09-01T00:00:00"/>
    <x v="3"/>
    <n v="180019"/>
    <s v="Invoice - DeHart Plumbing, Heating &amp; Air, Inc.: Microsoft Defender - Endpoint P1 1Y Commit Paid Monthly "/>
    <s v="D-003"/>
    <s v="MSP"/>
    <m/>
    <x v="1"/>
    <s v="C0J1GB-0003-1Y1M"/>
    <x v="57"/>
    <s v="Microsoft Defender - Endpoint P1 1Y Commit Paid Monthly"/>
    <s v="C00093"/>
    <m/>
    <n v="23460"/>
    <s v="ARJ"/>
    <m/>
    <n v="138"/>
    <n v="-138"/>
    <x v="1"/>
  </r>
  <r>
    <x v="5"/>
    <d v="2025-10-01T00:00:00"/>
    <x v="4"/>
    <n v="180353"/>
    <s v="Invoice - DeHart Plumbing, Heating &amp; Air, Inc.: Microsoft Defender - Endpoint P1 1Y Commit Paid Monthly "/>
    <s v="D-003"/>
    <s v="MSP"/>
    <m/>
    <x v="1"/>
    <s v="C0J1GB-0003-1Y1M"/>
    <x v="57"/>
    <s v="Microsoft Defender - Endpoint P1 1Y Commit Paid Monthly"/>
    <s v="C00093"/>
    <m/>
    <n v="23778"/>
    <s v="ARJ"/>
    <m/>
    <n v="141"/>
    <n v="-141"/>
    <x v="1"/>
  </r>
  <r>
    <x v="2"/>
    <d v="2025-09-01T00:00:00"/>
    <x v="3"/>
    <n v="179800"/>
    <s v="Invoice - DeHart Plumbing, Heating &amp; Air, Inc.: Palo Alto Networks Firewall Service 440"/>
    <s v="D-005"/>
    <s v="Security"/>
    <m/>
    <x v="1"/>
    <s v="PAN-440-HAAS"/>
    <x v="57"/>
    <s v="Palo Alto Networks Firewall Service 440"/>
    <s v="C00093"/>
    <m/>
    <n v="23489"/>
    <s v="ARJ"/>
    <m/>
    <n v="250"/>
    <n v="-250"/>
    <x v="1"/>
  </r>
  <r>
    <x v="2"/>
    <d v="2025-10-01T00:00:00"/>
    <x v="4"/>
    <n v="180354"/>
    <s v="Invoice - DeHart Plumbing, Heating &amp; Air, Inc.: Palo Alto Networks Firewall Service 440"/>
    <s v="D-005"/>
    <s v="Security"/>
    <m/>
    <x v="1"/>
    <s v="PAN-440-HAAS"/>
    <x v="57"/>
    <s v="Palo Alto Networks Firewall Service 440"/>
    <s v="C00093"/>
    <m/>
    <n v="23779"/>
    <s v="ARJ"/>
    <m/>
    <n v="250"/>
    <n v="-250"/>
    <x v="1"/>
  </r>
  <r>
    <x v="5"/>
    <d v="2025-09-01T00:00:00"/>
    <x v="3"/>
    <n v="180019"/>
    <s v="Invoice - DeHart Plumbing, Heating &amp; Air, Inc.: Power Automate Premium Annual Paid Monthly"/>
    <s v="D-003"/>
    <s v="MSP"/>
    <m/>
    <x v="1"/>
    <s v="C0LSGZ-0001-1Y1M"/>
    <x v="57"/>
    <s v="Power Automate Premium Annual Paid Monthly"/>
    <s v="C00093"/>
    <m/>
    <n v="23460"/>
    <s v="ARJ"/>
    <m/>
    <n v="14.17"/>
    <n v="-14.17"/>
    <x v="1"/>
  </r>
  <r>
    <x v="5"/>
    <d v="2025-10-01T00:00:00"/>
    <x v="4"/>
    <n v="180353"/>
    <s v="Invoice - DeHart Plumbing, Heating &amp; Air, Inc.: Power Automate Premium Annual Paid Monthly"/>
    <s v="D-003"/>
    <s v="MSP"/>
    <m/>
    <x v="1"/>
    <s v="C0LSGZ-0001-1Y1M"/>
    <x v="57"/>
    <s v="Power Automate Premium Annual Paid Monthly"/>
    <s v="C00093"/>
    <m/>
    <n v="23778"/>
    <s v="ARJ"/>
    <m/>
    <n v="14.17"/>
    <n v="-14.17"/>
    <x v="1"/>
  </r>
  <r>
    <x v="5"/>
    <d v="2025-09-01T00:00:00"/>
    <x v="3"/>
    <n v="180019"/>
    <s v="Invoice - DeHart Plumbing, Heating &amp; Air, Inc.: Power BI Pro - Annual Commitment, Monthly Billing - 1 User "/>
    <s v="D-003"/>
    <s v="MSP"/>
    <m/>
    <x v="1"/>
    <s v="C0LHSF-0001-1Y1M"/>
    <x v="57"/>
    <s v="Power BI Pro Annual Paid Monthly"/>
    <s v="C00093"/>
    <m/>
    <n v="23460"/>
    <s v="ARJ"/>
    <m/>
    <n v="10"/>
    <n v="-10"/>
    <x v="1"/>
  </r>
  <r>
    <x v="5"/>
    <d v="2025-10-01T00:00:00"/>
    <x v="4"/>
    <n v="180353"/>
    <s v="Invoice - DeHart Plumbing, Heating &amp; Air, Inc.: Power BI Pro - Annual Commitment, Monthly Billing - 1 User "/>
    <s v="D-003"/>
    <s v="MSP"/>
    <m/>
    <x v="1"/>
    <s v="C0LHSF-0001-1Y1M"/>
    <x v="57"/>
    <s v="Power BI Pro Annual Paid Monthly"/>
    <s v="C00093"/>
    <m/>
    <n v="23778"/>
    <s v="ARJ"/>
    <m/>
    <n v="10"/>
    <n v="-10"/>
    <x v="1"/>
  </r>
  <r>
    <x v="3"/>
    <d v="2025-09-01T00:00:00"/>
    <x v="3"/>
    <n v="179800"/>
    <s v="Invoice - DeHart Plumbing, Heating &amp; Air, Inc.: SD-WAN 100 mbps uplink"/>
    <s v="D-003"/>
    <s v="MSP"/>
    <m/>
    <x v="1"/>
    <s v="SDWAN100"/>
    <x v="57"/>
    <s v="SD-WAN 100 mbps uplink"/>
    <s v="C00093"/>
    <m/>
    <n v="23489"/>
    <s v="ARJ"/>
    <m/>
    <n v="300"/>
    <n v="-300"/>
    <x v="1"/>
  </r>
  <r>
    <x v="3"/>
    <d v="2025-10-01T00:00:00"/>
    <x v="4"/>
    <n v="180354"/>
    <s v="Invoice - DeHart Plumbing, Heating &amp; Air, Inc.: SD-WAN 100 mbps uplink"/>
    <s v="D-003"/>
    <s v="MSP"/>
    <m/>
    <x v="1"/>
    <s v="SDWAN100"/>
    <x v="57"/>
    <s v="SD-WAN 100 mbps uplink"/>
    <s v="C00093"/>
    <m/>
    <n v="23779"/>
    <s v="ARJ"/>
    <m/>
    <n v="300"/>
    <n v="-300"/>
    <x v="1"/>
  </r>
  <r>
    <x v="3"/>
    <d v="2025-09-01T00:00:00"/>
    <x v="3"/>
    <n v="179801"/>
    <s v="Invoice - Del Puerto Health Care District: 1TB Storage, managed and maintained by Datapath "/>
    <s v="D-003"/>
    <s v="MSP"/>
    <m/>
    <x v="1"/>
    <s v="DPMB-STOR-Legacy1TB"/>
    <x v="58"/>
    <s v="1TB Storage, managed and maintained by Datapath"/>
    <s v="C00095"/>
    <m/>
    <n v="23501"/>
    <s v="ARJ"/>
    <m/>
    <n v="63"/>
    <n v="-63"/>
    <x v="1"/>
  </r>
  <r>
    <x v="3"/>
    <d v="2025-10-01T00:00:00"/>
    <x v="4"/>
    <n v="180355"/>
    <s v="Invoice - Del Puerto Health Care District: 1TB Storage, managed and maintained by Datapath "/>
    <s v="D-003"/>
    <s v="MSP"/>
    <m/>
    <x v="1"/>
    <s v="DPMB-STOR-Legacy1TB"/>
    <x v="58"/>
    <s v="1TB Storage, managed and maintained by Datapath"/>
    <s v="C00095"/>
    <m/>
    <n v="23780"/>
    <s v="ARJ"/>
    <m/>
    <n v="63"/>
    <n v="-63"/>
    <x v="1"/>
  </r>
  <r>
    <x v="15"/>
    <d v="2025-09-01T00:00:00"/>
    <x v="3"/>
    <n v="179801"/>
    <s v="Invoice - Del Puerto Health Care District: Datapath Remote Access - CWC - 2 Users"/>
    <s v="D-003"/>
    <s v="MSP"/>
    <m/>
    <x v="1"/>
    <s v="CWC-RA"/>
    <x v="58"/>
    <s v="Datapath Remote Access - CWC - 2 Users"/>
    <s v="C00095"/>
    <m/>
    <n v="23501"/>
    <s v="ARJ"/>
    <m/>
    <n v="40"/>
    <n v="-40"/>
    <x v="1"/>
  </r>
  <r>
    <x v="15"/>
    <d v="2025-10-01T00:00:00"/>
    <x v="4"/>
    <n v="180355"/>
    <s v="Invoice - Del Puerto Health Care District: Datapath Remote Access - CWC - 2 Users"/>
    <s v="D-003"/>
    <s v="MSP"/>
    <m/>
    <x v="1"/>
    <s v="CWC-RA"/>
    <x v="58"/>
    <s v="Datapath Remote Access - CWC - 2 Users"/>
    <s v="C00095"/>
    <m/>
    <n v="23780"/>
    <s v="ARJ"/>
    <m/>
    <n v="40"/>
    <n v="-40"/>
    <x v="1"/>
  </r>
  <r>
    <x v="8"/>
    <d v="2025-09-01T00:00:00"/>
    <x v="3"/>
    <n v="179801"/>
    <s v="Invoice - Del Puerto Health Care District: Disaster Recovery Service - Per Server"/>
    <s v="D-003"/>
    <s v="MSP"/>
    <m/>
    <x v="1"/>
    <s v="DPMB-DRServer-Acronis"/>
    <x v="58"/>
    <s v="Disaster Recovery Service - Per Server"/>
    <s v="C00095"/>
    <m/>
    <n v="23501"/>
    <s v="ARJ"/>
    <m/>
    <n v="300"/>
    <n v="-300"/>
    <x v="1"/>
  </r>
  <r>
    <x v="8"/>
    <d v="2025-10-01T00:00:00"/>
    <x v="4"/>
    <n v="180355"/>
    <s v="Invoice - Del Puerto Health Care District: Disaster Recovery Service - Per Server"/>
    <s v="D-003"/>
    <s v="MSP"/>
    <m/>
    <x v="1"/>
    <s v="DPMB-DRServer-Acronis"/>
    <x v="58"/>
    <s v="Disaster Recovery Service - Per Server"/>
    <s v="C00095"/>
    <m/>
    <n v="23780"/>
    <s v="ARJ"/>
    <m/>
    <n v="300"/>
    <n v="-300"/>
    <x v="1"/>
  </r>
  <r>
    <x v="6"/>
    <d v="2025-09-01T00:00:00"/>
    <x v="3"/>
    <n v="179801"/>
    <s v="Invoice - Del Puerto Health Care District: Endpoint Advanced Threat Protection - EDR 24x7 Monitoring - Per Endpoint"/>
    <s v="D-005"/>
    <s v="Security"/>
    <m/>
    <x v="1"/>
    <s v="DPM-Huntress"/>
    <x v="58"/>
    <s v="Huntress Advanced Threat Protection"/>
    <s v="C00095"/>
    <m/>
    <n v="23501"/>
    <s v="ARJ"/>
    <m/>
    <n v="513.5"/>
    <n v="-513.5"/>
    <x v="1"/>
  </r>
  <r>
    <x v="6"/>
    <d v="2025-10-01T00:00:00"/>
    <x v="4"/>
    <n v="180355"/>
    <s v="Invoice - Del Puerto Health Care District: Endpoint Advanced Threat Protection - EDR 24x7 Monitoring - Per Endpoint"/>
    <s v="D-005"/>
    <s v="Security"/>
    <m/>
    <x v="1"/>
    <s v="DPM-Huntress"/>
    <x v="58"/>
    <s v="Huntress Advanced Threat Protection"/>
    <s v="C00095"/>
    <m/>
    <n v="23780"/>
    <s v="ARJ"/>
    <m/>
    <n v="487.5"/>
    <n v="-487.5"/>
    <x v="1"/>
  </r>
  <r>
    <x v="5"/>
    <d v="2025-09-01T00:00:00"/>
    <x v="3"/>
    <n v="179801"/>
    <s v="Invoice - Del Puerto Health Care District: Exchange Online (Plan 1) - Annual Commitment, Monthly Billing - 1 User "/>
    <s v="D-003"/>
    <s v="MSP"/>
    <m/>
    <x v="1"/>
    <s v="C0LH16-0001-1Y1M"/>
    <x v="58"/>
    <s v="Exchange Online (Plan 1) Annual Paid Monthly"/>
    <s v="C00095"/>
    <m/>
    <n v="23501"/>
    <s v="ARJ"/>
    <m/>
    <n v="4"/>
    <n v="-4"/>
    <x v="1"/>
  </r>
  <r>
    <x v="5"/>
    <d v="2025-10-01T00:00:00"/>
    <x v="4"/>
    <n v="180355"/>
    <s v="Invoice - Del Puerto Health Care District: Exchange Online (Plan 1) - Annual Commitment, Monthly Billing - 1 User "/>
    <s v="D-003"/>
    <s v="MSP"/>
    <m/>
    <x v="1"/>
    <s v="C0LH16-0001-1Y1M"/>
    <x v="58"/>
    <s v="Exchange Online (Plan 1) Annual Paid Monthly"/>
    <s v="C00095"/>
    <m/>
    <n v="23780"/>
    <s v="ARJ"/>
    <m/>
    <n v="4"/>
    <n v="-4"/>
    <x v="1"/>
  </r>
  <r>
    <x v="12"/>
    <d v="2025-09-01T00:00:00"/>
    <x v="3"/>
    <n v="179801"/>
    <s v="Invoice - Del Puerto Health Care District: Managed Security"/>
    <s v="D-005"/>
    <s v="Security"/>
    <m/>
    <x v="1"/>
    <s v="T-Managed Security"/>
    <x v="58"/>
    <s v="Managed Security"/>
    <s v="C00095"/>
    <m/>
    <n v="23501"/>
    <s v="ARJ"/>
    <m/>
    <n v="3.19"/>
    <n v="-3.19"/>
    <x v="1"/>
  </r>
  <r>
    <x v="12"/>
    <d v="2025-10-01T00:00:00"/>
    <x v="4"/>
    <n v="180355"/>
    <s v="Invoice - Del Puerto Health Care District: Managed Security"/>
    <s v="D-005"/>
    <s v="Security"/>
    <m/>
    <x v="1"/>
    <s v="T-Managed Security"/>
    <x v="58"/>
    <s v="Managed Security"/>
    <s v="C00095"/>
    <m/>
    <n v="23780"/>
    <s v="ARJ"/>
    <m/>
    <n v="3.19"/>
    <n v="-3.19"/>
    <x v="1"/>
  </r>
  <r>
    <x v="6"/>
    <d v="2025-09-01T00:00:00"/>
    <x v="3"/>
    <n v="179801"/>
    <s v="Invoice - Del Puerto Health Care District: Managed Security Awareness Training Program"/>
    <s v="D-005"/>
    <s v="Security"/>
    <m/>
    <x v="1"/>
    <s v="DPMSAT"/>
    <x v="58"/>
    <s v="Security Awareness Program"/>
    <s v="C00095"/>
    <m/>
    <n v="23501"/>
    <s v="ARJ"/>
    <m/>
    <n v="120"/>
    <n v="-120"/>
    <x v="1"/>
  </r>
  <r>
    <x v="6"/>
    <d v="2025-10-01T00:00:00"/>
    <x v="4"/>
    <n v="180355"/>
    <s v="Invoice - Del Puerto Health Care District: Managed Security Awareness Training Program"/>
    <s v="D-005"/>
    <s v="Security"/>
    <m/>
    <x v="1"/>
    <s v="DPMSAT"/>
    <x v="58"/>
    <s v="Security Awareness Program"/>
    <s v="C00095"/>
    <m/>
    <n v="23780"/>
    <s v="ARJ"/>
    <m/>
    <n v="117"/>
    <n v="-117"/>
    <x v="1"/>
  </r>
  <r>
    <x v="0"/>
    <d v="2025-09-01T00:00:00"/>
    <x v="3"/>
    <n v="179801"/>
    <s v="Invoice - Del Puerto Health Care District: Managed Service"/>
    <s v="D-003"/>
    <s v="MSP"/>
    <m/>
    <x v="1"/>
    <s v="Managed Service"/>
    <x v="58"/>
    <s v="Managed Service"/>
    <s v="C00095"/>
    <m/>
    <n v="23501"/>
    <s v="ARJ"/>
    <m/>
    <n v="4734.25"/>
    <n v="-4734.25"/>
    <x v="1"/>
  </r>
  <r>
    <x v="0"/>
    <d v="2025-10-01T00:00:00"/>
    <x v="4"/>
    <n v="180355"/>
    <s v="Invoice - Del Puerto Health Care District: Managed Service"/>
    <s v="D-003"/>
    <s v="MSP"/>
    <m/>
    <x v="1"/>
    <s v="Managed Service"/>
    <x v="58"/>
    <s v="Managed Service"/>
    <s v="C00095"/>
    <m/>
    <n v="23780"/>
    <s v="ARJ"/>
    <m/>
    <n v="4734.25"/>
    <n v="-4734.25"/>
    <x v="1"/>
  </r>
  <r>
    <x v="6"/>
    <d v="2025-09-01T00:00:00"/>
    <x v="3"/>
    <n v="179801"/>
    <s v="Invoice - Del Puerto Health Care District: Managed Single Domain Security Certificate"/>
    <s v="D-003"/>
    <s v="MSP"/>
    <m/>
    <x v="1"/>
    <s v="SSLCert"/>
    <x v="58"/>
    <s v="Managed Single Domain Security Certificate"/>
    <s v="C00095"/>
    <m/>
    <n v="23501"/>
    <s v="ARJ"/>
    <m/>
    <n v="10.5"/>
    <n v="-10.5"/>
    <x v="1"/>
  </r>
  <r>
    <x v="6"/>
    <d v="2025-10-01T00:00:00"/>
    <x v="4"/>
    <n v="180355"/>
    <s v="Invoice - Del Puerto Health Care District: Managed Single Domain Security Certificate"/>
    <s v="D-003"/>
    <s v="MSP"/>
    <m/>
    <x v="1"/>
    <s v="SSLCert"/>
    <x v="58"/>
    <s v="Managed Single Domain Security Certificate"/>
    <s v="C00095"/>
    <m/>
    <n v="23780"/>
    <s v="ARJ"/>
    <m/>
    <n v="10.5"/>
    <n v="-10.5"/>
    <x v="1"/>
  </r>
  <r>
    <x v="5"/>
    <d v="2025-09-01T00:00:00"/>
    <x v="3"/>
    <n v="179801"/>
    <s v="Invoice - Del Puerto Health Care District: Microsoft 365 Business Premium - Annual Commitment, Monthly Billing - 1 User "/>
    <s v="D-003"/>
    <s v="MSP"/>
    <m/>
    <x v="1"/>
    <s v="C0LCHC-0002-1Y1M"/>
    <x v="58"/>
    <s v="Microsoft 365 Business Premium Annual Paid Monthly"/>
    <s v="C00095"/>
    <m/>
    <n v="23501"/>
    <s v="ARJ"/>
    <m/>
    <n v="968"/>
    <n v="-968"/>
    <x v="1"/>
  </r>
  <r>
    <x v="5"/>
    <d v="2025-10-01T00:00:00"/>
    <x v="4"/>
    <n v="180355"/>
    <s v="Invoice - Del Puerto Health Care District: Microsoft 365 Business Premium - Annual Commitment, Monthly Billing - 1 User "/>
    <s v="D-003"/>
    <s v="MSP"/>
    <m/>
    <x v="1"/>
    <s v="C0LCHC-0002-1Y1M"/>
    <x v="58"/>
    <s v="Microsoft 365 Business Premium Annual Paid Monthly"/>
    <s v="C00095"/>
    <m/>
    <n v="23780"/>
    <s v="ARJ"/>
    <m/>
    <n v="968"/>
    <n v="-968"/>
    <x v="1"/>
  </r>
  <r>
    <x v="9"/>
    <d v="2025-10-31T00:00:00"/>
    <x v="0"/>
    <n v="181166"/>
    <s v="Invoice - Del Puerto Health Care District: Windows 10 ESU Year 1 (2025 - 2026)"/>
    <s v="D-001"/>
    <s v="Sales"/>
    <m/>
    <x v="1"/>
    <s v="DG7GMGF0SSGZ-0004"/>
    <x v="58"/>
    <s v="Windows 10 ESU Year 1 (2025 - 2026)"/>
    <s v="C00095"/>
    <m/>
    <n v="24211"/>
    <s v="ARJ"/>
    <m/>
    <n v="61"/>
    <n v="-61"/>
    <x v="1"/>
  </r>
  <r>
    <x v="6"/>
    <d v="2025-09-01T00:00:00"/>
    <x v="3"/>
    <n v="179802"/>
    <s v="Invoice - Dependable Home Health Care: 24x7 Gateway Security Monitoring"/>
    <s v="D-005"/>
    <s v="Security"/>
    <m/>
    <x v="1"/>
    <s v="DPM-FWM-SM"/>
    <x v="59"/>
    <s v="24x7 Gateway Security Monitoring Small"/>
    <s v="C-10398"/>
    <m/>
    <n v="23508"/>
    <s v="ARJ"/>
    <m/>
    <n v="175"/>
    <n v="-175"/>
    <x v="1"/>
  </r>
  <r>
    <x v="6"/>
    <d v="2025-10-01T00:00:00"/>
    <x v="4"/>
    <n v="180356"/>
    <s v="Invoice - Dependable Home Health Care: 24x7 Gateway Security Monitoring"/>
    <s v="D-005"/>
    <s v="Security"/>
    <m/>
    <x v="1"/>
    <s v="DPM-FWM-SM"/>
    <x v="59"/>
    <s v="24x7 Gateway Security Monitoring Small"/>
    <s v="C-10398"/>
    <m/>
    <n v="23781"/>
    <s v="ARJ"/>
    <m/>
    <n v="175"/>
    <n v="-175"/>
    <x v="1"/>
  </r>
  <r>
    <x v="6"/>
    <d v="2025-09-01T00:00:00"/>
    <x v="3"/>
    <n v="179802"/>
    <s v="Invoice - Dependable Home Health Care: AI Powered Email Filtering and Phishing Protection "/>
    <s v="D-005"/>
    <s v="Security"/>
    <m/>
    <x v="1"/>
    <s v="IS-ESP-1"/>
    <x v="59"/>
    <s v="Email Security "/>
    <s v="C-10398"/>
    <m/>
    <n v="23508"/>
    <s v="ARJ"/>
    <m/>
    <n v="486"/>
    <n v="-486"/>
    <x v="1"/>
  </r>
  <r>
    <x v="6"/>
    <d v="2025-10-01T00:00:00"/>
    <x v="4"/>
    <n v="180356"/>
    <s v="Invoice - Dependable Home Health Care: AI Powered Email Filtering and Phishing Protection "/>
    <s v="D-005"/>
    <s v="Security"/>
    <m/>
    <x v="1"/>
    <s v="IS-ESP-1"/>
    <x v="59"/>
    <s v="Email Security "/>
    <s v="C-10398"/>
    <m/>
    <n v="23781"/>
    <s v="ARJ"/>
    <m/>
    <n v="486"/>
    <n v="-486"/>
    <x v="1"/>
  </r>
  <r>
    <x v="6"/>
    <d v="2025-09-01T00:00:00"/>
    <x v="3"/>
    <n v="179802"/>
    <s v="Invoice - Dependable Home Health Care: Dark Web Monitoring Service - 1 Domain "/>
    <s v="D-005"/>
    <s v="Security"/>
    <m/>
    <x v="1"/>
    <s v="SecureID"/>
    <x v="59"/>
    <s v="Dark Web Monitoring"/>
    <s v="C-10398"/>
    <m/>
    <n v="23508"/>
    <s v="ARJ"/>
    <m/>
    <n v="100"/>
    <n v="-100"/>
    <x v="1"/>
  </r>
  <r>
    <x v="6"/>
    <d v="2025-10-01T00:00:00"/>
    <x v="4"/>
    <n v="180356"/>
    <s v="Invoice - Dependable Home Health Care: Dark Web Monitoring Service - 1 Domain "/>
    <s v="D-005"/>
    <s v="Security"/>
    <m/>
    <x v="1"/>
    <s v="SecureID"/>
    <x v="59"/>
    <s v="Dark Web Monitoring"/>
    <s v="C-10398"/>
    <m/>
    <n v="23781"/>
    <s v="ARJ"/>
    <m/>
    <n v="100"/>
    <n v="-100"/>
    <x v="1"/>
  </r>
  <r>
    <x v="3"/>
    <d v="2025-09-01T00:00:00"/>
    <x v="3"/>
    <n v="179802"/>
    <s v="Invoice - Dependable Home Health Care: Datapath Managed Office 365 Backup - 1 User - 1 month "/>
    <s v="D-003"/>
    <s v="MSP"/>
    <m/>
    <x v="1"/>
    <s v="DPMB-O365"/>
    <x v="59"/>
    <s v="Datapath Managed Office 365 Backup - 1 User - 1 mo"/>
    <s v="C-10398"/>
    <m/>
    <n v="23508"/>
    <s v="ARJ"/>
    <m/>
    <n v="212"/>
    <n v="-212"/>
    <x v="1"/>
  </r>
  <r>
    <x v="3"/>
    <d v="2025-10-01T00:00:00"/>
    <x v="4"/>
    <n v="180356"/>
    <s v="Invoice - Dependable Home Health Care: Datapath Managed Office 365 Backup - 1 User - 1 month "/>
    <s v="D-003"/>
    <s v="MSP"/>
    <m/>
    <x v="1"/>
    <s v="DPMB-O365"/>
    <x v="59"/>
    <s v="Datapath Managed Office 365 Backup - 1 User - 1 mo"/>
    <s v="C-10398"/>
    <m/>
    <n v="23781"/>
    <s v="ARJ"/>
    <m/>
    <n v="220"/>
    <n v="-220"/>
    <x v="1"/>
  </r>
  <r>
    <x v="6"/>
    <d v="2025-09-01T00:00:00"/>
    <x v="3"/>
    <n v="179802"/>
    <s v="Invoice - Dependable Home Health Care: Duo MFA - 2 Factor Authentication - 1 User - 1 Month"/>
    <s v="D-005"/>
    <s v="Security"/>
    <m/>
    <x v="1"/>
    <s v="DuoMFA"/>
    <x v="59"/>
    <s v="Duo MFA - 1 User"/>
    <s v="C-10398"/>
    <m/>
    <n v="23508"/>
    <s v="ARJ"/>
    <m/>
    <n v="265"/>
    <n v="-265"/>
    <x v="1"/>
  </r>
  <r>
    <x v="6"/>
    <d v="2025-10-01T00:00:00"/>
    <x v="4"/>
    <n v="180356"/>
    <s v="Invoice - Dependable Home Health Care: Duo MFA - 2 Factor Authentication - 1 User - 1 Month"/>
    <s v="D-005"/>
    <s v="Security"/>
    <m/>
    <x v="1"/>
    <s v="DuoMFA"/>
    <x v="59"/>
    <s v="Duo MFA - 1 User"/>
    <s v="C-10398"/>
    <m/>
    <n v="23781"/>
    <s v="ARJ"/>
    <m/>
    <n v="275"/>
    <n v="-275"/>
    <x v="1"/>
  </r>
  <r>
    <x v="6"/>
    <d v="2025-09-01T00:00:00"/>
    <x v="3"/>
    <n v="179802"/>
    <s v="Invoice - Dependable Home Health Care: Endpoint Advanced Threat Protection - EDR 24x7 Monitoring - Per Endpoint"/>
    <s v="D-005"/>
    <s v="Security"/>
    <m/>
    <x v="1"/>
    <s v="DPM-Huntress"/>
    <x v="59"/>
    <s v="Huntress Advanced Threat Protection"/>
    <s v="C-10398"/>
    <m/>
    <n v="23508"/>
    <s v="ARJ"/>
    <m/>
    <n v="240"/>
    <n v="-240"/>
    <x v="1"/>
  </r>
  <r>
    <x v="6"/>
    <d v="2025-10-01T00:00:00"/>
    <x v="4"/>
    <n v="180356"/>
    <s v="Invoice - Dependable Home Health Care: Endpoint Advanced Threat Protection - EDR 24x7 Monitoring - Per Endpoint"/>
    <s v="D-005"/>
    <s v="Security"/>
    <m/>
    <x v="1"/>
    <s v="DPM-Huntress"/>
    <x v="59"/>
    <s v="Huntress Advanced Threat Protection"/>
    <s v="C-10398"/>
    <m/>
    <n v="23781"/>
    <s v="ARJ"/>
    <m/>
    <n v="240"/>
    <n v="-240"/>
    <x v="1"/>
  </r>
  <r>
    <x v="5"/>
    <d v="2025-09-01T00:00:00"/>
    <x v="3"/>
    <n v="179802"/>
    <s v="Invoice - Dependable Home Health Care: Entra ID Premium Premium P1 - Annual Commitment, Monthly Billing - 1 User"/>
    <s v="D-001"/>
    <s v="Sales"/>
    <m/>
    <x v="1"/>
    <s v="C0LFLS-0002-1Y1M"/>
    <x v="59"/>
    <s v="Entra ID Premium P1 Annual Paid Monthly"/>
    <s v="C-10398"/>
    <m/>
    <n v="23508"/>
    <s v="ARJ"/>
    <m/>
    <n v="6"/>
    <n v="-6"/>
    <x v="1"/>
  </r>
  <r>
    <x v="5"/>
    <d v="2025-10-01T00:00:00"/>
    <x v="4"/>
    <n v="180356"/>
    <s v="Invoice - Dependable Home Health Care: Entra ID Premium Premium P1 - Annual Commitment, Monthly Billing - 1 User"/>
    <s v="D-001"/>
    <s v="Sales"/>
    <m/>
    <x v="1"/>
    <s v="C0LFLS-0002-1Y1M"/>
    <x v="59"/>
    <s v="Entra ID Premium P1 Annual Paid Monthly"/>
    <s v="C-10398"/>
    <m/>
    <n v="23781"/>
    <s v="ARJ"/>
    <m/>
    <n v="6"/>
    <n v="-6"/>
    <x v="1"/>
  </r>
  <r>
    <x v="5"/>
    <d v="2025-09-01T00:00:00"/>
    <x v="3"/>
    <n v="179802"/>
    <s v="Invoice - Dependable Home Health Care: Exchange Online (Plan 1) - Annual Commitment, Monthly Billing - 1 User "/>
    <s v="D-001"/>
    <s v="Sales"/>
    <m/>
    <x v="1"/>
    <s v="C0LH16-0001-1Y1M"/>
    <x v="59"/>
    <s v="Exchange Online (Plan 1) Annual Paid Monthly"/>
    <s v="C-10398"/>
    <m/>
    <n v="23508"/>
    <s v="ARJ"/>
    <m/>
    <n v="4"/>
    <n v="-4"/>
    <x v="1"/>
  </r>
  <r>
    <x v="5"/>
    <d v="2025-10-01T00:00:00"/>
    <x v="4"/>
    <n v="180356"/>
    <s v="Invoice - Dependable Home Health Care: Exchange Online (Plan 1) - Annual Commitment, Monthly Billing - 1 User "/>
    <s v="D-001"/>
    <s v="Sales"/>
    <m/>
    <x v="1"/>
    <s v="C0LH16-0001-1Y1M"/>
    <x v="59"/>
    <s v="Exchange Online (Plan 1) Annual Paid Monthly"/>
    <s v="C-10398"/>
    <m/>
    <n v="23781"/>
    <s v="ARJ"/>
    <m/>
    <n v="4"/>
    <n v="-4"/>
    <x v="1"/>
  </r>
  <r>
    <x v="3"/>
    <d v="2025-09-01T00:00:00"/>
    <x v="3"/>
    <n v="179802"/>
    <s v="Invoice - Dependable Home Health Care: Managed Backup Cloud Storage - Per GB"/>
    <s v="D-003"/>
    <s v="MSP"/>
    <m/>
    <x v="1"/>
    <s v="MTS Cloud Storage"/>
    <x v="59"/>
    <s v="MTS Cloud Storage"/>
    <s v="C-10398"/>
    <m/>
    <n v="23508"/>
    <s v="ARJ"/>
    <m/>
    <n v="2.2200000000000002"/>
    <n v="-2.2200000000000002"/>
    <x v="1"/>
  </r>
  <r>
    <x v="3"/>
    <d v="2025-10-01T00:00:00"/>
    <x v="4"/>
    <n v="180356"/>
    <s v="Invoice - Dependable Home Health Care: Managed Backup Cloud Storage - Per GB"/>
    <s v="D-003"/>
    <s v="MSP"/>
    <m/>
    <x v="1"/>
    <s v="MTS Cloud Storage"/>
    <x v="59"/>
    <s v="MTS Cloud Storage"/>
    <s v="C-10398"/>
    <m/>
    <n v="23781"/>
    <s v="ARJ"/>
    <m/>
    <n v="2.2200000000000002"/>
    <n v="-2.2200000000000002"/>
    <x v="1"/>
  </r>
  <r>
    <x v="6"/>
    <d v="2025-09-01T00:00:00"/>
    <x v="3"/>
    <n v="179802"/>
    <s v="Invoice - Dependable Home Health Care: Managed Detection and Response for Microsoft 365 24x7 Monitoring - Per User"/>
    <s v="D-005"/>
    <s v="Security"/>
    <m/>
    <x v="1"/>
    <s v="DPM-Huntress365"/>
    <x v="59"/>
    <s v="Huntress MDR for M365"/>
    <s v="C-10398"/>
    <m/>
    <n v="23508"/>
    <s v="ARJ"/>
    <m/>
    <n v="228"/>
    <n v="-228"/>
    <x v="1"/>
  </r>
  <r>
    <x v="6"/>
    <d v="2025-10-01T00:00:00"/>
    <x v="4"/>
    <n v="180356"/>
    <s v="Invoice - Dependable Home Health Care: Managed Detection and Response for Microsoft 365 24x7 Monitoring - Per User"/>
    <s v="D-005"/>
    <s v="Security"/>
    <m/>
    <x v="1"/>
    <s v="DPM-Huntress365"/>
    <x v="59"/>
    <s v="Huntress MDR for M365"/>
    <s v="C-10398"/>
    <m/>
    <n v="23781"/>
    <s v="ARJ"/>
    <m/>
    <n v="236"/>
    <n v="-236"/>
    <x v="1"/>
  </r>
  <r>
    <x v="0"/>
    <d v="2025-09-01T00:00:00"/>
    <x v="3"/>
    <n v="179802"/>
    <s v="Invoice - Dependable Home Health Care: Managed Endpoint Services"/>
    <s v="D-003"/>
    <s v="MSP"/>
    <m/>
    <x v="1"/>
    <s v="T-Managed Endpoint"/>
    <x v="59"/>
    <s v="Managed Endpoint Services"/>
    <s v="C-10398"/>
    <m/>
    <n v="23508"/>
    <s v="ARJ"/>
    <m/>
    <n v="357"/>
    <n v="-357"/>
    <x v="1"/>
  </r>
  <r>
    <x v="0"/>
    <d v="2025-10-01T00:00:00"/>
    <x v="4"/>
    <n v="180356"/>
    <s v="Invoice - Dependable Home Health Care: Managed Endpoint Services"/>
    <s v="D-003"/>
    <s v="MSP"/>
    <m/>
    <x v="1"/>
    <s v="T-Managed Endpoint"/>
    <x v="59"/>
    <s v="Managed Endpoint Services"/>
    <s v="C-10398"/>
    <m/>
    <n v="23781"/>
    <s v="ARJ"/>
    <m/>
    <n v="336"/>
    <n v="-336"/>
    <x v="1"/>
  </r>
  <r>
    <x v="6"/>
    <d v="2025-09-01T00:00:00"/>
    <x v="3"/>
    <n v="179802"/>
    <s v="Invoice - Dependable Home Health Care: Managed Security Awareness Training Program"/>
    <s v="D-005"/>
    <s v="Security"/>
    <m/>
    <x v="1"/>
    <s v="DPMSAT"/>
    <x v="59"/>
    <s v="Security Awareness Program"/>
    <s v="C-10398"/>
    <m/>
    <n v="23508"/>
    <s v="ARJ"/>
    <m/>
    <n v="235"/>
    <n v="-235"/>
    <x v="1"/>
  </r>
  <r>
    <x v="6"/>
    <d v="2025-10-01T00:00:00"/>
    <x v="4"/>
    <n v="180356"/>
    <s v="Invoice - Dependable Home Health Care: Managed Security Awareness Training Program"/>
    <s v="D-005"/>
    <s v="Security"/>
    <m/>
    <x v="1"/>
    <s v="DPMSAT"/>
    <x v="59"/>
    <s v="Security Awareness Program"/>
    <s v="C-10398"/>
    <m/>
    <n v="23781"/>
    <s v="ARJ"/>
    <m/>
    <n v="240"/>
    <n v="-240"/>
    <x v="1"/>
  </r>
  <r>
    <x v="0"/>
    <d v="2025-09-01T00:00:00"/>
    <x v="3"/>
    <n v="179802"/>
    <s v="Invoice - Dependable Home Health Care: Managed Services-Site"/>
    <s v="D-003"/>
    <s v="MSP"/>
    <m/>
    <x v="1"/>
    <s v="T-Managed Services Site"/>
    <x v="59"/>
    <s v="Managed Services-Site"/>
    <s v="C-10398"/>
    <m/>
    <n v="23508"/>
    <s v="ARJ"/>
    <m/>
    <n v="190"/>
    <n v="-190"/>
    <x v="1"/>
  </r>
  <r>
    <x v="0"/>
    <d v="2025-10-01T00:00:00"/>
    <x v="4"/>
    <n v="180356"/>
    <s v="Invoice - Dependable Home Health Care: Managed Services-Site"/>
    <s v="D-003"/>
    <s v="MSP"/>
    <m/>
    <x v="1"/>
    <s v="T-Managed Services Site"/>
    <x v="59"/>
    <s v="Managed Services-Site"/>
    <s v="C-10398"/>
    <m/>
    <n v="23781"/>
    <s v="ARJ"/>
    <m/>
    <n v="190"/>
    <n v="-190"/>
    <x v="1"/>
  </r>
  <r>
    <x v="0"/>
    <d v="2025-09-01T00:00:00"/>
    <x v="3"/>
    <n v="179802"/>
    <s v="Invoice - Dependable Home Health Care: Managed Services-User"/>
    <s v="D-003"/>
    <s v="MSP"/>
    <m/>
    <x v="1"/>
    <s v="T-Managed Services-User"/>
    <x v="59"/>
    <s v="Managed Services-User"/>
    <s v="C-10398"/>
    <m/>
    <n v="23508"/>
    <s v="ARJ"/>
    <m/>
    <n v="2915"/>
    <n v="-2915"/>
    <x v="1"/>
  </r>
  <r>
    <x v="0"/>
    <d v="2025-10-01T00:00:00"/>
    <x v="4"/>
    <n v="180356"/>
    <s v="Invoice - Dependable Home Health Care: Managed Services-User"/>
    <s v="D-003"/>
    <s v="MSP"/>
    <m/>
    <x v="1"/>
    <s v="T-Managed Services-User"/>
    <x v="59"/>
    <s v="Managed Services-User"/>
    <s v="C-10398"/>
    <m/>
    <n v="23781"/>
    <s v="ARJ"/>
    <m/>
    <n v="3025"/>
    <n v="-3025"/>
    <x v="1"/>
  </r>
  <r>
    <x v="5"/>
    <d v="2025-09-01T00:00:00"/>
    <x v="3"/>
    <n v="179802"/>
    <s v="Invoice - Dependable Home Health Care: Microsoft 365 Business Premium - Annual Commitment, Monthly Billing - 1 User "/>
    <s v="D-003"/>
    <s v="MSP"/>
    <m/>
    <x v="1"/>
    <s v="C0LCHC-0002-1Y1M"/>
    <x v="59"/>
    <s v="Microsoft 365 Business Premium Annual Paid Monthly"/>
    <s v="C-10398"/>
    <m/>
    <n v="23508"/>
    <s v="ARJ"/>
    <m/>
    <n v="1386"/>
    <n v="-1386"/>
    <x v="1"/>
  </r>
  <r>
    <x v="5"/>
    <d v="2025-10-01T00:00:00"/>
    <x v="4"/>
    <n v="180356"/>
    <s v="Invoice - Dependable Home Health Care: Microsoft 365 Business Premium - Annual Commitment, Monthly Billing - 1 User "/>
    <s v="D-003"/>
    <s v="MSP"/>
    <m/>
    <x v="1"/>
    <s v="C0LCHC-0002-1Y1M"/>
    <x v="59"/>
    <s v="Microsoft 365 Business Premium Annual Paid Monthly"/>
    <s v="C-10398"/>
    <m/>
    <n v="23781"/>
    <s v="ARJ"/>
    <m/>
    <n v="1386"/>
    <n v="-1386"/>
    <x v="1"/>
  </r>
  <r>
    <x v="5"/>
    <d v="2025-09-01T00:00:00"/>
    <x v="3"/>
    <n v="179802"/>
    <s v="Invoice - Dependable Home Health Care: NCE Exchange Online Plan 2 Monthly Commit"/>
    <s v="D-001"/>
    <s v="Sales"/>
    <m/>
    <x v="1"/>
    <s v="CFQ7TTC0LH1P-0001-1M"/>
    <x v="59"/>
    <s v="NCE Exchange Online Plan 2 Monthly Commit"/>
    <s v="C-10398"/>
    <m/>
    <n v="23508"/>
    <s v="ARJ"/>
    <m/>
    <n v="9.6"/>
    <n v="-9.6"/>
    <x v="1"/>
  </r>
  <r>
    <x v="5"/>
    <d v="2025-10-01T00:00:00"/>
    <x v="4"/>
    <n v="180356"/>
    <s v="Invoice - Dependable Home Health Care: NCE Exchange Online Plan 2 Monthly Commit"/>
    <s v="D-001"/>
    <s v="Sales"/>
    <m/>
    <x v="1"/>
    <s v="CFQ7TTC0LH1P-0001-1M"/>
    <x v="59"/>
    <s v="NCE Exchange Online Plan 2 Monthly Commit"/>
    <s v="C-10398"/>
    <m/>
    <n v="23781"/>
    <s v="ARJ"/>
    <m/>
    <n v="9.6"/>
    <n v="-9.6"/>
    <x v="1"/>
  </r>
  <r>
    <x v="2"/>
    <d v="2025-09-01T00:00:00"/>
    <x v="3"/>
    <n v="179802"/>
    <s v="Invoice - Dependable Home Health Care: Palo Alto Networks Firewall Service 440"/>
    <s v="D-005"/>
    <s v="Security"/>
    <m/>
    <x v="1"/>
    <s v="PAN-440-HAAS"/>
    <x v="59"/>
    <s v="Palo Alto Networks Firewall Service 440"/>
    <s v="C-10398"/>
    <m/>
    <n v="23508"/>
    <s v="ARJ"/>
    <m/>
    <n v="250"/>
    <n v="-250"/>
    <x v="1"/>
  </r>
  <r>
    <x v="2"/>
    <d v="2025-10-01T00:00:00"/>
    <x v="4"/>
    <n v="180356"/>
    <s v="Invoice - Dependable Home Health Care: Palo Alto Networks Firewall Service 440"/>
    <s v="D-005"/>
    <s v="Security"/>
    <m/>
    <x v="1"/>
    <s v="PAN-440-HAAS"/>
    <x v="59"/>
    <s v="Palo Alto Networks Firewall Service 440"/>
    <s v="C-10398"/>
    <m/>
    <n v="23781"/>
    <s v="ARJ"/>
    <m/>
    <n v="250"/>
    <n v="-250"/>
    <x v="1"/>
  </r>
  <r>
    <x v="4"/>
    <d v="2025-09-01T00:00:00"/>
    <x v="3"/>
    <n v="179802"/>
    <s v="Invoice - Dependable Home Health Care: Remote Desktop Services Hosting, Per User (Min 10 Users) - Includes 50GB Pooled Data Storage Per user"/>
    <s v="D-027"/>
    <s v="Cloud"/>
    <m/>
    <x v="1"/>
    <s v="DPM-RDS-USER"/>
    <x v="59"/>
    <s v="Datapath Managed Services - Remote Desktop Service"/>
    <s v="C-10398"/>
    <m/>
    <n v="23508"/>
    <s v="ARJ"/>
    <m/>
    <n v="600"/>
    <n v="-600"/>
    <x v="1"/>
  </r>
  <r>
    <x v="4"/>
    <d v="2025-10-01T00:00:00"/>
    <x v="4"/>
    <n v="180356"/>
    <s v="Invoice - Dependable Home Health Care: Remote Desktop Services Hosting, Per User (Min 10 Users) - Includes 50GB Pooled Data Storage Per user"/>
    <s v="D-027"/>
    <s v="Cloud"/>
    <m/>
    <x v="1"/>
    <s v="DPM-RDS-USER"/>
    <x v="59"/>
    <s v="Datapath Managed Services - Remote Desktop Service"/>
    <s v="C-10398"/>
    <m/>
    <n v="23781"/>
    <s v="ARJ"/>
    <m/>
    <n v="600"/>
    <n v="-600"/>
    <x v="1"/>
  </r>
  <r>
    <x v="6"/>
    <d v="2025-09-01T00:00:00"/>
    <x v="3"/>
    <n v="180029"/>
    <s v="Invoice - Devoted Guardians: AI Powered Email Filtering and Phishing Protection "/>
    <s v="D-005"/>
    <s v="Security"/>
    <m/>
    <x v="1"/>
    <s v="IS-ESP-1"/>
    <x v="60"/>
    <s v="Email Security "/>
    <s v="C-10377"/>
    <m/>
    <n v="23519"/>
    <s v="ARJ"/>
    <m/>
    <n v="534"/>
    <n v="-534"/>
    <x v="1"/>
  </r>
  <r>
    <x v="6"/>
    <d v="2025-10-01T00:00:00"/>
    <x v="4"/>
    <n v="180357"/>
    <s v="Invoice - Devoted Guardians: AI Powered Email Filtering and Phishing Protection "/>
    <s v="D-005"/>
    <s v="Security"/>
    <m/>
    <x v="1"/>
    <s v="IS-ESP-1"/>
    <x v="60"/>
    <s v="Email Security "/>
    <s v="C-10377"/>
    <m/>
    <n v="23782"/>
    <s v="ARJ"/>
    <m/>
    <n v="534"/>
    <n v="-534"/>
    <x v="1"/>
  </r>
  <r>
    <x v="6"/>
    <d v="2025-09-01T00:00:00"/>
    <x v="3"/>
    <n v="180029"/>
    <s v="Invoice - Devoted Guardians: Dark Web Monitoring Service - 1 Domain "/>
    <s v="D-005"/>
    <s v="Security"/>
    <m/>
    <x v="1"/>
    <s v="SecureID"/>
    <x v="60"/>
    <s v="Dark Web Monitoring"/>
    <s v="C-10377"/>
    <m/>
    <n v="23519"/>
    <s v="ARJ"/>
    <m/>
    <n v="100"/>
    <n v="-100"/>
    <x v="1"/>
  </r>
  <r>
    <x v="6"/>
    <d v="2025-10-01T00:00:00"/>
    <x v="4"/>
    <n v="180357"/>
    <s v="Invoice - Devoted Guardians: Dark Web Monitoring Service - 1 Domain "/>
    <s v="D-005"/>
    <s v="Security"/>
    <m/>
    <x v="1"/>
    <s v="SecureID"/>
    <x v="60"/>
    <s v="Dark Web Monitoring"/>
    <s v="C-10377"/>
    <m/>
    <n v="23782"/>
    <s v="ARJ"/>
    <m/>
    <n v="100"/>
    <n v="-100"/>
    <x v="1"/>
  </r>
  <r>
    <x v="9"/>
    <d v="2025-09-25T00:00:00"/>
    <x v="2"/>
    <n v="180267"/>
    <s v="Invoice - Devoted Guardians: Dell Pro 16 Plus PB16250 16&quot; Copilot+ PC Notebook - Full HD Plus - Intel Core Ultra 5 236V - vPro Technology - 16 GB - 512 GB SSD - English (US) Keyboard - Silver - Intel Chip - 1920 x 1200 - Windows 11 Pro - Intel Arc Graphics - In-plane Switching (IPS)"/>
    <s v="D-001"/>
    <s v="Sales"/>
    <m/>
    <x v="1"/>
    <s v="9JDW2"/>
    <x v="60"/>
    <s v="Dell Pro 16 Plus PB16250 16&quot; Copilot+ PC Notebook "/>
    <s v="C-10377"/>
    <m/>
    <n v="23655"/>
    <s v="ARJ"/>
    <m/>
    <n v="3836.28"/>
    <n v="-3836.28"/>
    <x v="1"/>
  </r>
  <r>
    <x v="9"/>
    <d v="2025-10-15T00:00:00"/>
    <x v="6"/>
    <n v="180778"/>
    <s v="Invoice - Devoted Guardians: Dell Pro 16 Plus PB16250 16&quot; Copilot+ PC Notebook - Full HD Plus - Intel Core Ultra 5 236V - vPro Technology - 16 GB - 512 GB SSD - English (US) Keyboard - Silver - Intel Chip - 1920 x 1200 - Windows 11 Pro - Intel Arc Graphics - In-plane Switching (IPS)"/>
    <s v="D-001"/>
    <s v="Sales"/>
    <m/>
    <x v="1"/>
    <s v="9JDW2"/>
    <x v="60"/>
    <s v="Dell Pro 16 Plus PB16250 16&quot; Copilot+ PC Notebook "/>
    <s v="C-10377"/>
    <m/>
    <n v="24084"/>
    <s v="ARJ"/>
    <m/>
    <n v="4397.76"/>
    <n v="-4397.76"/>
    <x v="1"/>
  </r>
  <r>
    <x v="9"/>
    <d v="2025-10-21T00:00:00"/>
    <x v="24"/>
    <n v="180819"/>
    <s v="Invoice - Devoted Guardians: Dell Pro QCS1250 Desktop Computer - Intel Core i5 14th Gen i5-14500 - 16 GB - 512 GB SSD - Slim PC - Standard Black - Intel Chip - Windows 11 Pro - Intel DDR5 SDRAM - English (US) Keyboard - 180 W"/>
    <s v="D-001"/>
    <s v="Sales"/>
    <m/>
    <x v="1"/>
    <s v="M1XXF"/>
    <x v="60"/>
    <s v="Dell Pro QCS1250 Desktop Computer - Intel Core i5 "/>
    <s v="C-10377"/>
    <m/>
    <n v="24136"/>
    <s v="ARJ"/>
    <m/>
    <n v="750.56"/>
    <n v="-750.56"/>
    <x v="1"/>
  </r>
  <r>
    <x v="6"/>
    <d v="2025-09-01T00:00:00"/>
    <x v="3"/>
    <n v="180029"/>
    <s v="Invoice - Devoted Guardians: Endpoint Advanced Threat Protection - EDR 24x7 Monitoring - Per Endpoint"/>
    <s v="D-005"/>
    <s v="Security"/>
    <m/>
    <x v="1"/>
    <s v="DPM-Huntress"/>
    <x v="60"/>
    <s v="Huntress Advanced Threat Protection"/>
    <s v="C-10377"/>
    <m/>
    <n v="23519"/>
    <s v="ARJ"/>
    <m/>
    <n v="455"/>
    <n v="-455"/>
    <x v="1"/>
  </r>
  <r>
    <x v="6"/>
    <d v="2025-10-01T00:00:00"/>
    <x v="4"/>
    <n v="180357"/>
    <s v="Invoice - Devoted Guardians: Endpoint Advanced Threat Protection - EDR 24x7 Monitoring - Per Endpoint"/>
    <s v="D-005"/>
    <s v="Security"/>
    <m/>
    <x v="1"/>
    <s v="DPM-Huntress"/>
    <x v="60"/>
    <s v="Huntress Advanced Threat Protection"/>
    <s v="C-10377"/>
    <m/>
    <n v="23782"/>
    <s v="ARJ"/>
    <m/>
    <n v="470"/>
    <n v="-470"/>
    <x v="1"/>
  </r>
  <r>
    <x v="5"/>
    <d v="2025-09-01T00:00:00"/>
    <x v="3"/>
    <n v="180029"/>
    <s v="Invoice - Devoted Guardians: Exchange Online (Plan 1) - Annual Commitment, Monthly Billing - 1 User "/>
    <s v="D-014"/>
    <s v="Procurement"/>
    <m/>
    <x v="1"/>
    <s v="C0LH16-0001-1Y1M"/>
    <x v="60"/>
    <s v="Exchange Online (Plan 1) Annual Paid Monthly"/>
    <s v="C-10377"/>
    <m/>
    <n v="23519"/>
    <s v="ARJ"/>
    <m/>
    <n v="56"/>
    <n v="-56"/>
    <x v="1"/>
  </r>
  <r>
    <x v="5"/>
    <d v="2025-10-01T00:00:00"/>
    <x v="4"/>
    <n v="180357"/>
    <s v="Invoice - Devoted Guardians: Exchange Online (Plan 1) - Annual Commitment, Monthly Billing - 1 User "/>
    <s v="D-014"/>
    <s v="Procurement"/>
    <m/>
    <x v="1"/>
    <s v="C0LH16-0001-1Y1M"/>
    <x v="60"/>
    <s v="Exchange Online (Plan 1) Annual Paid Monthly"/>
    <s v="C-10377"/>
    <m/>
    <n v="23782"/>
    <s v="ARJ"/>
    <m/>
    <n v="56"/>
    <n v="-56"/>
    <x v="1"/>
  </r>
  <r>
    <x v="9"/>
    <d v="2025-10-28T00:00:00"/>
    <x v="28"/>
    <n v="181133"/>
    <s v="Invoice - Devoted Guardians: Lenovo ThinkCentre M75q Gen 2 Desktop Computer - AMD Ryzen 3 PRO 5350GE - 8 GB - 256 GB SSD - Tiny - Black - AMD PRO 500 Chip - Windows 11 Pro - AMD Radeon Graphics DDR4 SDRAM - English Keyboard - IEEE 802.11ac - 65 W"/>
    <s v="D-001"/>
    <s v="Sales"/>
    <m/>
    <x v="1"/>
    <s v="11JN008BUS"/>
    <x v="60"/>
    <s v="Lenovo ThinkCentre M75q Gen 2 Desktop Computer -"/>
    <s v="C-10377"/>
    <m/>
    <n v="24193"/>
    <s v="ARJ"/>
    <m/>
    <n v="562.04"/>
    <n v="-562.04"/>
    <x v="1"/>
  </r>
  <r>
    <x v="2"/>
    <d v="2025-09-01T00:00:00"/>
    <x v="3"/>
    <n v="180029"/>
    <s v="Invoice - Devoted Guardians: Managed Cloud Network Device License - 1 Device"/>
    <s v="D-003"/>
    <s v="MSP"/>
    <m/>
    <x v="1"/>
    <s v="CloudNetworkLicense"/>
    <x v="60"/>
    <s v="Managed Cloud Network Device License - 1 Device"/>
    <s v="C-10377"/>
    <m/>
    <n v="23519"/>
    <s v="ARJ"/>
    <m/>
    <n v="75"/>
    <n v="-75"/>
    <x v="1"/>
  </r>
  <r>
    <x v="2"/>
    <d v="2025-10-01T00:00:00"/>
    <x v="4"/>
    <n v="180357"/>
    <s v="Invoice - Devoted Guardians: Managed Cloud Network Device License - 1 Device"/>
    <s v="D-003"/>
    <s v="MSP"/>
    <m/>
    <x v="1"/>
    <s v="CloudNetworkLicense"/>
    <x v="60"/>
    <s v="Managed Cloud Network Device License - 1 Device"/>
    <s v="C-10377"/>
    <m/>
    <n v="23782"/>
    <s v="ARJ"/>
    <m/>
    <n v="75"/>
    <n v="-75"/>
    <x v="1"/>
  </r>
  <r>
    <x v="6"/>
    <d v="2025-09-01T00:00:00"/>
    <x v="3"/>
    <n v="180029"/>
    <s v="Invoice - Devoted Guardians: Managed Detection and Response for Microsoft 365 24x7 Monitoring - Per User"/>
    <s v="D-005"/>
    <s v="Security"/>
    <m/>
    <x v="1"/>
    <s v="DPM-Huntress365"/>
    <x v="60"/>
    <s v="Huntress MDR for M365"/>
    <s v="C-10377"/>
    <m/>
    <n v="23519"/>
    <s v="ARJ"/>
    <m/>
    <n v="356"/>
    <n v="-356"/>
    <x v="1"/>
  </r>
  <r>
    <x v="6"/>
    <d v="2025-10-01T00:00:00"/>
    <x v="4"/>
    <n v="180357"/>
    <s v="Invoice - Devoted Guardians: Managed Detection and Response for Microsoft 365 24x7 Monitoring - Per User"/>
    <s v="D-005"/>
    <s v="Security"/>
    <m/>
    <x v="1"/>
    <s v="DPM-Huntress365"/>
    <x v="60"/>
    <s v="Huntress MDR for M365"/>
    <s v="C-10377"/>
    <m/>
    <n v="23782"/>
    <s v="ARJ"/>
    <m/>
    <n v="348"/>
    <n v="-348"/>
    <x v="1"/>
  </r>
  <r>
    <x v="0"/>
    <d v="2025-09-01T00:00:00"/>
    <x v="3"/>
    <n v="180029"/>
    <s v="Invoice - Devoted Guardians: Managed Endpoint Services"/>
    <s v="D-003"/>
    <s v="MSP"/>
    <m/>
    <x v="1"/>
    <s v="T-Managed Endpoint"/>
    <x v="60"/>
    <s v="Managed Endpoint Services"/>
    <s v="C-10377"/>
    <m/>
    <n v="23519"/>
    <s v="ARJ"/>
    <m/>
    <n v="437.75"/>
    <n v="-437.75"/>
    <x v="1"/>
  </r>
  <r>
    <x v="0"/>
    <d v="2025-10-01T00:00:00"/>
    <x v="4"/>
    <n v="180357"/>
    <s v="Invoice - Devoted Guardians: Managed Endpoint Services"/>
    <s v="D-003"/>
    <s v="MSP"/>
    <m/>
    <x v="1"/>
    <s v="T-Managed Endpoint"/>
    <x v="60"/>
    <s v="Managed Endpoint Services"/>
    <s v="C-10377"/>
    <m/>
    <n v="23782"/>
    <s v="ARJ"/>
    <m/>
    <n v="432.6"/>
    <n v="-432.6"/>
    <x v="1"/>
  </r>
  <r>
    <x v="3"/>
    <d v="2025-09-01T00:00:00"/>
    <x v="3"/>
    <n v="180029"/>
    <s v="Invoice - Devoted Guardians: Managed Office 365 Backup - 1 User - 1 month"/>
    <s v="D-003"/>
    <s v="MSP"/>
    <m/>
    <x v="1"/>
    <s v="DPMB-AFI-O365"/>
    <x v="60"/>
    <s v="Office 365 Backup"/>
    <s v="C-10377"/>
    <m/>
    <n v="23519"/>
    <s v="ARJ"/>
    <m/>
    <n v="316"/>
    <n v="-316"/>
    <x v="1"/>
  </r>
  <r>
    <x v="3"/>
    <d v="2025-10-01T00:00:00"/>
    <x v="4"/>
    <n v="180357"/>
    <s v="Invoice - Devoted Guardians: Managed Office 365 Backup - 1 User - 1 month"/>
    <s v="D-003"/>
    <s v="MSP"/>
    <m/>
    <x v="1"/>
    <s v="DPMB-AFI-O365"/>
    <x v="60"/>
    <s v="Office 365 Backup"/>
    <s v="C-10377"/>
    <m/>
    <n v="23782"/>
    <s v="ARJ"/>
    <m/>
    <n v="316"/>
    <n v="-316"/>
    <x v="1"/>
  </r>
  <r>
    <x v="6"/>
    <d v="2025-09-01T00:00:00"/>
    <x v="3"/>
    <n v="180029"/>
    <s v="Invoice - Devoted Guardians: Managed Security Awareness Training Program"/>
    <s v="D-005"/>
    <s v="Security"/>
    <m/>
    <x v="1"/>
    <s v="DPMSAT"/>
    <x v="60"/>
    <s v="Security Awareness Program"/>
    <s v="C-10377"/>
    <m/>
    <n v="23519"/>
    <s v="ARJ"/>
    <m/>
    <n v="207"/>
    <n v="-207"/>
    <x v="1"/>
  </r>
  <r>
    <x v="6"/>
    <d v="2025-10-01T00:00:00"/>
    <x v="4"/>
    <n v="180357"/>
    <s v="Invoice - Devoted Guardians: Managed Security Awareness Training Program"/>
    <s v="D-005"/>
    <s v="Security"/>
    <m/>
    <x v="1"/>
    <s v="DPMSAT"/>
    <x v="60"/>
    <s v="Security Awareness Program"/>
    <s v="C-10377"/>
    <m/>
    <n v="23782"/>
    <s v="ARJ"/>
    <m/>
    <n v="198"/>
    <n v="-198"/>
    <x v="1"/>
  </r>
  <r>
    <x v="0"/>
    <d v="2025-09-01T00:00:00"/>
    <x v="3"/>
    <n v="180029"/>
    <s v="Invoice - Devoted Guardians: Managed Services-Site"/>
    <s v="D-003"/>
    <s v="MSP"/>
    <m/>
    <x v="1"/>
    <s v="T-Managed Services Site"/>
    <x v="60"/>
    <s v="Managed Services-Site"/>
    <s v="C-10377"/>
    <m/>
    <n v="23519"/>
    <s v="ARJ"/>
    <m/>
    <n v="587.1"/>
    <n v="-587.1"/>
    <x v="1"/>
  </r>
  <r>
    <x v="0"/>
    <d v="2025-10-01T00:00:00"/>
    <x v="4"/>
    <n v="180357"/>
    <s v="Invoice - Devoted Guardians: Managed Services-Site"/>
    <s v="D-003"/>
    <s v="MSP"/>
    <m/>
    <x v="1"/>
    <s v="T-Managed Services Site"/>
    <x v="60"/>
    <s v="Managed Services-Site"/>
    <s v="C-10377"/>
    <m/>
    <n v="23782"/>
    <s v="ARJ"/>
    <m/>
    <n v="587.1"/>
    <n v="-587.1"/>
    <x v="1"/>
  </r>
  <r>
    <x v="0"/>
    <d v="2025-09-01T00:00:00"/>
    <x v="3"/>
    <n v="180029"/>
    <s v="Invoice - Devoted Guardians: Managed Services-User"/>
    <s v="D-003"/>
    <s v="MSP"/>
    <m/>
    <x v="1"/>
    <s v="T-Managed Services-User"/>
    <x v="60"/>
    <s v="Managed Services-User"/>
    <s v="C-10377"/>
    <m/>
    <n v="23519"/>
    <s v="ARJ"/>
    <m/>
    <n v="4475.3500000000004"/>
    <n v="-4475.3500000000004"/>
    <x v="1"/>
  </r>
  <r>
    <x v="0"/>
    <d v="2025-10-01T00:00:00"/>
    <x v="4"/>
    <n v="180357"/>
    <s v="Invoice - Devoted Guardians: Managed Services-User"/>
    <s v="D-003"/>
    <s v="MSP"/>
    <m/>
    <x v="1"/>
    <s v="T-Managed Services-User"/>
    <x v="60"/>
    <s v="Managed Services-User"/>
    <s v="C-10377"/>
    <m/>
    <n v="23782"/>
    <s v="ARJ"/>
    <m/>
    <n v="4475.3500000000004"/>
    <n v="-4475.3500000000004"/>
    <x v="1"/>
  </r>
  <r>
    <x v="5"/>
    <d v="2025-09-01T00:00:00"/>
    <x v="3"/>
    <n v="180029"/>
    <s v="Invoice - Devoted Guardians: Microsoft 365 Business Premium - Annual Commitment, Monthly Billing - 1 User "/>
    <s v="D-014"/>
    <s v="Procurement"/>
    <m/>
    <x v="1"/>
    <s v="C0LCHC-0002-1Y1M"/>
    <x v="60"/>
    <s v="Microsoft 365 Business Premium Annual Paid Monthly"/>
    <s v="C-10377"/>
    <m/>
    <n v="23519"/>
    <s v="ARJ"/>
    <m/>
    <n v="1562"/>
    <n v="-1562"/>
    <x v="1"/>
  </r>
  <r>
    <x v="5"/>
    <d v="2025-10-01T00:00:00"/>
    <x v="4"/>
    <n v="180357"/>
    <s v="Invoice - Devoted Guardians: Microsoft 365 Business Premium - Annual Commitment, Monthly Billing - 1 User "/>
    <s v="D-014"/>
    <s v="Procurement"/>
    <m/>
    <x v="1"/>
    <s v="C0LCHC-0002-1Y1M"/>
    <x v="60"/>
    <s v="Microsoft 365 Business Premium Annual Paid Monthly"/>
    <s v="C-10377"/>
    <m/>
    <n v="23782"/>
    <s v="ARJ"/>
    <m/>
    <n v="1562"/>
    <n v="-1562"/>
    <x v="1"/>
  </r>
  <r>
    <x v="5"/>
    <d v="2025-09-01T00:00:00"/>
    <x v="3"/>
    <n v="180029"/>
    <s v="Invoice - Devoted Guardians: Microsoft 365 Business Premium - Monthly Commitment, Monthly Billing - 1 User "/>
    <s v="D-014"/>
    <s v="Procurement"/>
    <m/>
    <x v="1"/>
    <s v="C0LCHC-0002-1M"/>
    <x v="60"/>
    <s v="Microsoft 365 Business Premium Monthly"/>
    <s v="C-10377"/>
    <m/>
    <n v="23519"/>
    <s v="ARJ"/>
    <m/>
    <n v="79.2"/>
    <n v="-79.2"/>
    <x v="1"/>
  </r>
  <r>
    <x v="5"/>
    <d v="2025-10-01T00:00:00"/>
    <x v="4"/>
    <n v="180357"/>
    <s v="Invoice - Devoted Guardians: Microsoft 365 Business Premium - Monthly Commitment, Monthly Billing - 1 User "/>
    <s v="D-014"/>
    <s v="Procurement"/>
    <m/>
    <x v="1"/>
    <s v="C0LCHC-0002-1M"/>
    <x v="60"/>
    <s v="Microsoft 365 Business Premium Monthly"/>
    <s v="C-10377"/>
    <m/>
    <n v="23782"/>
    <s v="ARJ"/>
    <m/>
    <n v="79.2"/>
    <n v="-79.2"/>
    <x v="1"/>
  </r>
  <r>
    <x v="9"/>
    <d v="2025-09-25T00:00:00"/>
    <x v="2"/>
    <n v="180267"/>
    <s v="Invoice - Devoted Guardians: Microsoft Intune Provisioning Service per qty 1 system"/>
    <s v="D-001"/>
    <s v="Sales"/>
    <m/>
    <x v="1"/>
    <s v="ITG-INTUNE-UP-VP"/>
    <x v="60"/>
    <s v="Microsoft Intune Provisioning Service"/>
    <s v="C-10377"/>
    <m/>
    <n v="23655"/>
    <s v="ARJ"/>
    <m/>
    <n v="8.61"/>
    <n v="-8.61"/>
    <x v="1"/>
  </r>
  <r>
    <x v="9"/>
    <d v="2025-10-15T00:00:00"/>
    <x v="6"/>
    <n v="180778"/>
    <s v="Invoice - Devoted Guardians: Microsoft Intune Provisioning Service per qty 1 system"/>
    <s v="D-001"/>
    <s v="Sales"/>
    <m/>
    <x v="1"/>
    <s v="ITG-INTUNE-UP-VP"/>
    <x v="60"/>
    <s v="Microsoft Intune Provisioning Service"/>
    <s v="C-10377"/>
    <m/>
    <n v="24084"/>
    <s v="ARJ"/>
    <m/>
    <n v="8.61"/>
    <n v="-8.61"/>
    <x v="1"/>
  </r>
  <r>
    <x v="9"/>
    <d v="2025-10-21T00:00:00"/>
    <x v="24"/>
    <n v="180819"/>
    <s v="Invoice - Devoted Guardians: Microsoft Intune Provisioning Service per qty 1 system"/>
    <s v="D-001"/>
    <s v="Sales"/>
    <m/>
    <x v="1"/>
    <s v="ITG-INTUNE-UP-VP"/>
    <x v="60"/>
    <s v="Microsoft Intune Provisioning Service"/>
    <s v="C-10377"/>
    <m/>
    <n v="24136"/>
    <s v="ARJ"/>
    <m/>
    <n v="2.87"/>
    <n v="-2.87"/>
    <x v="1"/>
  </r>
  <r>
    <x v="9"/>
    <d v="2025-10-28T00:00:00"/>
    <x v="28"/>
    <n v="181133"/>
    <s v="Invoice - Devoted Guardians: Microsoft Intune Provisioning Service per qty 1 system"/>
    <s v="D-001"/>
    <s v="Sales"/>
    <m/>
    <x v="1"/>
    <s v="ITG-INTUNE-UP-VP"/>
    <x v="60"/>
    <s v="Microsoft Intune Provisioning Service"/>
    <s v="C-10377"/>
    <m/>
    <n v="24193"/>
    <s v="ARJ"/>
    <m/>
    <n v="2.87"/>
    <n v="-2.87"/>
    <x v="1"/>
  </r>
  <r>
    <x v="5"/>
    <d v="2025-09-01T00:00:00"/>
    <x v="3"/>
    <n v="180029"/>
    <s v="Invoice - Devoted Guardians: Power BI Pro - Annual Commitment, Monthly Billing - 1 User "/>
    <s v="D-014"/>
    <s v="Procurement"/>
    <m/>
    <x v="1"/>
    <s v="C0LHSF-0001-1Y1M"/>
    <x v="60"/>
    <s v="Power BI Pro Annual Paid Monthly"/>
    <s v="C-10377"/>
    <m/>
    <n v="23519"/>
    <s v="ARJ"/>
    <m/>
    <n v="50"/>
    <n v="-50"/>
    <x v="1"/>
  </r>
  <r>
    <x v="5"/>
    <d v="2025-10-01T00:00:00"/>
    <x v="4"/>
    <n v="180357"/>
    <s v="Invoice - Devoted Guardians: Power BI Pro - Annual Commitment, Monthly Billing - 1 User "/>
    <s v="D-014"/>
    <s v="Procurement"/>
    <m/>
    <x v="1"/>
    <s v="C0LHSF-0001-1Y1M"/>
    <x v="60"/>
    <s v="Power BI Pro Annual Paid Monthly"/>
    <s v="C-10377"/>
    <m/>
    <n v="23782"/>
    <s v="ARJ"/>
    <m/>
    <n v="50"/>
    <n v="-50"/>
    <x v="1"/>
  </r>
  <r>
    <x v="3"/>
    <d v="2025-09-01T00:00:00"/>
    <x v="3"/>
    <n v="180029"/>
    <s v="Invoice - Devoted Guardians: Remote Access Device"/>
    <s v="D-005"/>
    <s v="Security"/>
    <m/>
    <x v="1"/>
    <s v="DPM-RAD"/>
    <x v="60"/>
    <s v="Remote Access Device"/>
    <s v="C-10377"/>
    <m/>
    <n v="23519"/>
    <s v="ARJ"/>
    <m/>
    <n v="60"/>
    <n v="-60"/>
    <x v="1"/>
  </r>
  <r>
    <x v="3"/>
    <d v="2025-10-01T00:00:00"/>
    <x v="4"/>
    <n v="180357"/>
    <s v="Invoice - Devoted Guardians: Remote Access Device"/>
    <s v="D-005"/>
    <s v="Security"/>
    <m/>
    <x v="1"/>
    <s v="DPM-RAD"/>
    <x v="60"/>
    <s v="Remote Access Device"/>
    <s v="C-10377"/>
    <m/>
    <n v="23782"/>
    <s v="ARJ"/>
    <m/>
    <n v="60"/>
    <n v="-60"/>
    <x v="1"/>
  </r>
  <r>
    <x v="13"/>
    <d v="2025-10-21T00:00:00"/>
    <x v="24"/>
    <n v="180819"/>
    <s v="Invoice - Devoted Guardians: Shipping"/>
    <s v="D-001"/>
    <s v="Sales"/>
    <m/>
    <x v="1"/>
    <s v="QWShipping"/>
    <x v="60"/>
    <s v="Shipping"/>
    <s v="C-10377"/>
    <m/>
    <n v="24136"/>
    <s v="ARJ"/>
    <m/>
    <n v="21.6"/>
    <n v="-21.6"/>
    <x v="1"/>
  </r>
  <r>
    <x v="7"/>
    <d v="2025-10-21T00:00:00"/>
    <x v="24"/>
    <n v="180817"/>
    <s v="Invoice - DiMare"/>
    <s v="D-004"/>
    <s v="Projects"/>
    <m/>
    <x v="1"/>
    <m/>
    <x v="61"/>
    <m/>
    <s v="C00097"/>
    <m/>
    <n v="24135"/>
    <s v="ARJ"/>
    <m/>
    <n v="6400"/>
    <n v="-6400"/>
    <x v="1"/>
  </r>
  <r>
    <x v="6"/>
    <d v="2025-09-01T00:00:00"/>
    <x v="3"/>
    <n v="179804"/>
    <s v="Invoice - DiMare: 24x7 Gateway Security Monitoring"/>
    <s v="D-005"/>
    <s v="Security"/>
    <m/>
    <x v="1"/>
    <s v="DPM-FWM-SM"/>
    <x v="61"/>
    <s v="24x7 Gateway Security Monitoring Small"/>
    <s v="C00097"/>
    <m/>
    <n v="23523"/>
    <s v="ARJ"/>
    <m/>
    <n v="450"/>
    <n v="-450"/>
    <x v="1"/>
  </r>
  <r>
    <x v="6"/>
    <d v="2025-10-01T00:00:00"/>
    <x v="4"/>
    <n v="180358"/>
    <s v="Invoice - DiMare: 24x7 Gateway Security Monitoring"/>
    <s v="D-005"/>
    <s v="Security"/>
    <m/>
    <x v="1"/>
    <s v="DPM-FWM-SM"/>
    <x v="61"/>
    <s v="24x7 Gateway Security Monitoring Small"/>
    <s v="C00097"/>
    <m/>
    <n v="23783"/>
    <s v="ARJ"/>
    <m/>
    <n v="450"/>
    <n v="-450"/>
    <x v="1"/>
  </r>
  <r>
    <x v="6"/>
    <d v="2025-09-01T00:00:00"/>
    <x v="3"/>
    <n v="179804"/>
    <s v="Invoice - DiMare: AI Powered Email Filtering and Phishing Protection "/>
    <s v="D-005"/>
    <s v="Security"/>
    <m/>
    <x v="1"/>
    <s v="IS-ESP-1"/>
    <x v="61"/>
    <s v="Email Security "/>
    <s v="C00097"/>
    <m/>
    <n v="23523"/>
    <s v="ARJ"/>
    <m/>
    <n v="198"/>
    <n v="-198"/>
    <x v="1"/>
  </r>
  <r>
    <x v="6"/>
    <d v="2025-10-01T00:00:00"/>
    <x v="4"/>
    <n v="180358"/>
    <s v="Invoice - DiMare: AI Powered Email Filtering and Phishing Protection "/>
    <s v="D-005"/>
    <s v="Security"/>
    <m/>
    <x v="1"/>
    <s v="IS-ESP-1"/>
    <x v="61"/>
    <s v="Email Security "/>
    <s v="C00097"/>
    <m/>
    <n v="23783"/>
    <s v="ARJ"/>
    <m/>
    <n v="198"/>
    <n v="-198"/>
    <x v="1"/>
  </r>
  <r>
    <x v="6"/>
    <d v="2025-09-01T00:00:00"/>
    <x v="3"/>
    <n v="179804"/>
    <s v="Invoice - DiMare: Dark Web Monitoring Service - 1 Domain "/>
    <s v="D-005"/>
    <s v="Security"/>
    <m/>
    <x v="1"/>
    <s v="SecureID"/>
    <x v="61"/>
    <s v="Dark Web Monitoring"/>
    <s v="C00097"/>
    <m/>
    <n v="23523"/>
    <s v="ARJ"/>
    <m/>
    <n v="100"/>
    <n v="-100"/>
    <x v="1"/>
  </r>
  <r>
    <x v="6"/>
    <d v="2025-10-01T00:00:00"/>
    <x v="4"/>
    <n v="180358"/>
    <s v="Invoice - DiMare: Dark Web Monitoring Service - 1 Domain "/>
    <s v="D-005"/>
    <s v="Security"/>
    <m/>
    <x v="1"/>
    <s v="SecureID"/>
    <x v="61"/>
    <s v="Dark Web Monitoring"/>
    <s v="C00097"/>
    <m/>
    <n v="23783"/>
    <s v="ARJ"/>
    <m/>
    <n v="100"/>
    <n v="-100"/>
    <x v="1"/>
  </r>
  <r>
    <x v="3"/>
    <d v="2025-09-01T00:00:00"/>
    <x v="3"/>
    <n v="179804"/>
    <s v="Invoice - DiMare: Datapath Managed Office 365 Backup - 1 User - 1 month "/>
    <s v="D-003"/>
    <s v="MSP"/>
    <m/>
    <x v="1"/>
    <s v="DPMB-O365"/>
    <x v="61"/>
    <s v="Datapath Managed Office 365 Backup - 1 User - 1 mo"/>
    <s v="C00097"/>
    <m/>
    <n v="23523"/>
    <s v="ARJ"/>
    <m/>
    <n v="132"/>
    <n v="-132"/>
    <x v="1"/>
  </r>
  <r>
    <x v="3"/>
    <d v="2025-10-01T00:00:00"/>
    <x v="4"/>
    <n v="180358"/>
    <s v="Invoice - DiMare: Datapath Managed Office 365 Backup - 1 User - 1 month "/>
    <s v="D-003"/>
    <s v="MSP"/>
    <m/>
    <x v="1"/>
    <s v="DPMB-O365"/>
    <x v="61"/>
    <s v="Datapath Managed Office 365 Backup - 1 User - 1 mo"/>
    <s v="C00097"/>
    <m/>
    <n v="23783"/>
    <s v="ARJ"/>
    <m/>
    <n v="132"/>
    <n v="-132"/>
    <x v="1"/>
  </r>
  <r>
    <x v="6"/>
    <d v="2025-09-01T00:00:00"/>
    <x v="3"/>
    <n v="179804"/>
    <s v="Invoice - DiMare: Endpoint Advanced Threat Protection - EDR 24x7 Monitoring - Per Endpoint"/>
    <s v="D-005"/>
    <s v="Security"/>
    <m/>
    <x v="1"/>
    <s v="DPM-Huntress"/>
    <x v="61"/>
    <s v="Huntress Advanced Threat Protection"/>
    <s v="C00097"/>
    <m/>
    <n v="23523"/>
    <s v="ARJ"/>
    <m/>
    <n v="294"/>
    <n v="-294"/>
    <x v="1"/>
  </r>
  <r>
    <x v="6"/>
    <d v="2025-10-01T00:00:00"/>
    <x v="4"/>
    <n v="180358"/>
    <s v="Invoice - DiMare: Endpoint Advanced Threat Protection - EDR 24x7 Monitoring - Per Endpoint"/>
    <s v="D-005"/>
    <s v="Security"/>
    <m/>
    <x v="1"/>
    <s v="DPM-Huntress"/>
    <x v="61"/>
    <s v="Huntress Advanced Threat Protection"/>
    <s v="C00097"/>
    <m/>
    <n v="23783"/>
    <s v="ARJ"/>
    <m/>
    <n v="294"/>
    <n v="-294"/>
    <x v="1"/>
  </r>
  <r>
    <x v="3"/>
    <d v="2025-09-01T00:00:00"/>
    <x v="3"/>
    <n v="179804"/>
    <s v="Invoice - DiMare: Local Storage Per GB Pricing"/>
    <s v="D-003"/>
    <s v="MSP"/>
    <m/>
    <x v="1"/>
    <s v="MTS Local Storage"/>
    <x v="61"/>
    <s v="MTS Local Storage"/>
    <s v="C00097"/>
    <m/>
    <n v="23523"/>
    <s v="ARJ"/>
    <m/>
    <n v="84.79"/>
    <n v="-84.79"/>
    <x v="1"/>
  </r>
  <r>
    <x v="3"/>
    <d v="2025-10-01T00:00:00"/>
    <x v="4"/>
    <n v="180358"/>
    <s v="Invoice - DiMare: Local Storage Per GB Pricing"/>
    <s v="D-003"/>
    <s v="MSP"/>
    <m/>
    <x v="1"/>
    <s v="MTS Local Storage"/>
    <x v="61"/>
    <s v="MTS Local Storage"/>
    <s v="C00097"/>
    <m/>
    <n v="23783"/>
    <s v="ARJ"/>
    <m/>
    <n v="84.79"/>
    <n v="-84.79"/>
    <x v="1"/>
  </r>
  <r>
    <x v="8"/>
    <d v="2025-09-01T00:00:00"/>
    <x v="3"/>
    <n v="179804"/>
    <s v="Invoice - DiMare: Managed Backup - Server"/>
    <s v="D-003"/>
    <s v="MSP"/>
    <m/>
    <x v="1"/>
    <s v="mMTS CyberPS"/>
    <x v="61"/>
    <s v="MTS Cyber Protect Servers"/>
    <s v="C00097"/>
    <m/>
    <n v="23523"/>
    <s v="ARJ"/>
    <m/>
    <n v="300"/>
    <n v="-300"/>
    <x v="1"/>
  </r>
  <r>
    <x v="8"/>
    <d v="2025-10-01T00:00:00"/>
    <x v="4"/>
    <n v="180358"/>
    <s v="Invoice - DiMare: Managed Backup - Server"/>
    <s v="D-003"/>
    <s v="MSP"/>
    <m/>
    <x v="1"/>
    <s v="mMTS CyberPS"/>
    <x v="61"/>
    <s v="MTS Cyber Protect Servers"/>
    <s v="C00097"/>
    <m/>
    <n v="23783"/>
    <s v="ARJ"/>
    <m/>
    <n v="300"/>
    <n v="-300"/>
    <x v="1"/>
  </r>
  <r>
    <x v="3"/>
    <d v="2025-09-01T00:00:00"/>
    <x v="3"/>
    <n v="179804"/>
    <s v="Invoice - DiMare: Managed Backup Cloud Storage - Per GB"/>
    <s v="D-003"/>
    <s v="MSP"/>
    <m/>
    <x v="1"/>
    <s v="MTS Cloud Storage"/>
    <x v="61"/>
    <s v="MTS Cloud Storage"/>
    <s v="C00097"/>
    <m/>
    <n v="23523"/>
    <s v="ARJ"/>
    <m/>
    <n v="143"/>
    <n v="-143"/>
    <x v="1"/>
  </r>
  <r>
    <x v="3"/>
    <d v="2025-10-01T00:00:00"/>
    <x v="4"/>
    <n v="180358"/>
    <s v="Invoice - DiMare: Managed Backup Cloud Storage - Per GB"/>
    <s v="D-003"/>
    <s v="MSP"/>
    <m/>
    <x v="1"/>
    <s v="MTS Cloud Storage"/>
    <x v="61"/>
    <s v="MTS Cloud Storage"/>
    <s v="C00097"/>
    <m/>
    <n v="23783"/>
    <s v="ARJ"/>
    <m/>
    <n v="143"/>
    <n v="-143"/>
    <x v="1"/>
  </r>
  <r>
    <x v="6"/>
    <d v="2025-09-01T00:00:00"/>
    <x v="3"/>
    <n v="179804"/>
    <s v="Invoice - DiMare: Managed Security Awareness Training Program"/>
    <s v="D-005"/>
    <s v="Security"/>
    <m/>
    <x v="1"/>
    <s v="DPMSAT"/>
    <x v="61"/>
    <s v="Security Awareness Program"/>
    <s v="C00097"/>
    <m/>
    <n v="23523"/>
    <s v="ARJ"/>
    <m/>
    <n v="165"/>
    <n v="-165"/>
    <x v="1"/>
  </r>
  <r>
    <x v="6"/>
    <d v="2025-10-01T00:00:00"/>
    <x v="4"/>
    <n v="180358"/>
    <s v="Invoice - DiMare: Managed Security Awareness Training Program"/>
    <s v="D-005"/>
    <s v="Security"/>
    <m/>
    <x v="1"/>
    <s v="DPMSAT"/>
    <x v="61"/>
    <s v="Security Awareness Program"/>
    <s v="C00097"/>
    <m/>
    <n v="23783"/>
    <s v="ARJ"/>
    <m/>
    <n v="165"/>
    <n v="-165"/>
    <x v="1"/>
  </r>
  <r>
    <x v="1"/>
    <d v="2025-09-01T00:00:00"/>
    <x v="3"/>
    <n v="179804"/>
    <s v="Invoice - DiMare: Managed Service - VOIP"/>
    <s v="D-003"/>
    <s v="MSP"/>
    <m/>
    <x v="1"/>
    <s v="Managed Service - VOIP"/>
    <x v="61"/>
    <s v="Managed Service - VOIP"/>
    <s v="C00097"/>
    <m/>
    <n v="23523"/>
    <s v="ARJ"/>
    <m/>
    <n v="300"/>
    <n v="-300"/>
    <x v="1"/>
  </r>
  <r>
    <x v="1"/>
    <d v="2025-10-01T00:00:00"/>
    <x v="4"/>
    <n v="180358"/>
    <s v="Invoice - DiMare: Managed Service - VOIP"/>
    <s v="D-003"/>
    <s v="MSP"/>
    <m/>
    <x v="1"/>
    <s v="Managed Service - VOIP"/>
    <x v="61"/>
    <s v="Managed Service - VOIP"/>
    <s v="C00097"/>
    <m/>
    <n v="23783"/>
    <s v="ARJ"/>
    <m/>
    <n v="300"/>
    <n v="-300"/>
    <x v="1"/>
  </r>
  <r>
    <x v="0"/>
    <d v="2025-09-01T00:00:00"/>
    <x v="3"/>
    <n v="179804"/>
    <s v="Invoice - DiMare: Managed Services-Endpoint"/>
    <s v="D-003"/>
    <s v="MSP"/>
    <m/>
    <x v="1"/>
    <s v="T-Managed Services"/>
    <x v="61"/>
    <s v="Managed Services-Endpoint"/>
    <s v="C00097"/>
    <m/>
    <n v="23523"/>
    <s v="ARJ"/>
    <m/>
    <n v="594"/>
    <n v="-594"/>
    <x v="1"/>
  </r>
  <r>
    <x v="0"/>
    <d v="2025-10-01T00:00:00"/>
    <x v="4"/>
    <n v="180358"/>
    <s v="Invoice - DiMare: Managed Services-Endpoint"/>
    <s v="D-003"/>
    <s v="MSP"/>
    <m/>
    <x v="1"/>
    <s v="T-Managed Services"/>
    <x v="61"/>
    <s v="Managed Services-Endpoint"/>
    <s v="C00097"/>
    <m/>
    <n v="23783"/>
    <s v="ARJ"/>
    <m/>
    <n v="594"/>
    <n v="-594"/>
    <x v="1"/>
  </r>
  <r>
    <x v="0"/>
    <d v="2025-09-01T00:00:00"/>
    <x v="3"/>
    <n v="179804"/>
    <s v="Invoice - DiMare: Managed Services-Server"/>
    <s v="D-003"/>
    <s v="MSP"/>
    <m/>
    <x v="1"/>
    <s v="T-Managed Services-Server"/>
    <x v="61"/>
    <s v="Managed Services-Server"/>
    <s v="C00097"/>
    <m/>
    <n v="23523"/>
    <s v="ARJ"/>
    <m/>
    <n v="600"/>
    <n v="-600"/>
    <x v="1"/>
  </r>
  <r>
    <x v="0"/>
    <d v="2025-10-01T00:00:00"/>
    <x v="4"/>
    <n v="180358"/>
    <s v="Invoice - DiMare: Managed Services-Server"/>
    <s v="D-003"/>
    <s v="MSP"/>
    <m/>
    <x v="1"/>
    <s v="T-Managed Services-Server"/>
    <x v="61"/>
    <s v="Managed Services-Server"/>
    <s v="C00097"/>
    <m/>
    <n v="23783"/>
    <s v="ARJ"/>
    <m/>
    <n v="600"/>
    <n v="-600"/>
    <x v="1"/>
  </r>
  <r>
    <x v="0"/>
    <d v="2025-09-01T00:00:00"/>
    <x v="3"/>
    <n v="179804"/>
    <s v="Invoice - DiMare: Managed Services-Site"/>
    <s v="D-003"/>
    <s v="MSP"/>
    <m/>
    <x v="1"/>
    <s v="T-Managed Services Site"/>
    <x v="61"/>
    <s v="Managed Services-Site"/>
    <s v="C00097"/>
    <m/>
    <n v="23523"/>
    <s v="ARJ"/>
    <m/>
    <n v="250"/>
    <n v="-250"/>
    <x v="1"/>
  </r>
  <r>
    <x v="0"/>
    <d v="2025-10-01T00:00:00"/>
    <x v="4"/>
    <n v="180358"/>
    <s v="Invoice - DiMare: Managed Services-Site"/>
    <s v="D-003"/>
    <s v="MSP"/>
    <m/>
    <x v="1"/>
    <s v="T-Managed Services Site"/>
    <x v="61"/>
    <s v="Managed Services-Site"/>
    <s v="C00097"/>
    <m/>
    <n v="23783"/>
    <s v="ARJ"/>
    <m/>
    <n v="250"/>
    <n v="-250"/>
    <x v="1"/>
  </r>
  <r>
    <x v="0"/>
    <d v="2025-09-01T00:00:00"/>
    <x v="3"/>
    <n v="179804"/>
    <s v="Invoice - DiMare: Managed Services-User"/>
    <s v="D-003"/>
    <s v="MSP"/>
    <m/>
    <x v="1"/>
    <s v="T-Managed Services-User"/>
    <x v="61"/>
    <s v="Managed Services-User"/>
    <s v="C00097"/>
    <m/>
    <n v="23523"/>
    <s v="ARJ"/>
    <m/>
    <n v="2937"/>
    <n v="-2937"/>
    <x v="1"/>
  </r>
  <r>
    <x v="0"/>
    <d v="2025-10-01T00:00:00"/>
    <x v="4"/>
    <n v="180358"/>
    <s v="Invoice - DiMare: Managed Services-User"/>
    <s v="D-003"/>
    <s v="MSP"/>
    <m/>
    <x v="1"/>
    <s v="T-Managed Services-User"/>
    <x v="61"/>
    <s v="Managed Services-User"/>
    <s v="C00097"/>
    <m/>
    <n v="23783"/>
    <s v="ARJ"/>
    <m/>
    <n v="2937"/>
    <n v="-2937"/>
    <x v="1"/>
  </r>
  <r>
    <x v="6"/>
    <d v="2025-09-01T00:00:00"/>
    <x v="3"/>
    <n v="179804"/>
    <s v="Invoice - DiMare: Managed UCC Security Certificate - For up to 5 domains"/>
    <s v="D-003"/>
    <s v="MSP"/>
    <m/>
    <x v="1"/>
    <s v="UCCCert5"/>
    <x v="61"/>
    <s v="Managed UCC Security Certificate - For up to 5 domains"/>
    <s v="C00097"/>
    <m/>
    <n v="23523"/>
    <s v="ARJ"/>
    <m/>
    <n v="21"/>
    <n v="-21"/>
    <x v="1"/>
  </r>
  <r>
    <x v="6"/>
    <d v="2025-10-01T00:00:00"/>
    <x v="4"/>
    <n v="180358"/>
    <s v="Invoice - DiMare: Managed UCC Security Certificate - For up to 5 domains"/>
    <s v="D-003"/>
    <s v="MSP"/>
    <m/>
    <x v="1"/>
    <s v="UCCCert5"/>
    <x v="61"/>
    <s v="Managed UCC Security Certificate - For up to 5 domains"/>
    <s v="C00097"/>
    <m/>
    <n v="23783"/>
    <s v="ARJ"/>
    <m/>
    <n v="21"/>
    <n v="-21"/>
    <x v="1"/>
  </r>
  <r>
    <x v="5"/>
    <d v="2025-09-01T00:00:00"/>
    <x v="3"/>
    <n v="179804"/>
    <s v="Invoice - DiMare: Microsoft 365 Business Premium - Annual Commitment, Monthly Billing - 1 User "/>
    <s v="D-003"/>
    <s v="MSP"/>
    <m/>
    <x v="1"/>
    <s v="C0LCHC-0002-1Y1M"/>
    <x v="61"/>
    <s v="Microsoft 365 Business Premium Annual Paid Monthly"/>
    <s v="C00097"/>
    <m/>
    <n v="23523"/>
    <s v="ARJ"/>
    <m/>
    <n v="580.79999999999995"/>
    <n v="-580.79999999999995"/>
    <x v="1"/>
  </r>
  <r>
    <x v="5"/>
    <d v="2025-10-01T00:00:00"/>
    <x v="4"/>
    <n v="180358"/>
    <s v="Invoice - DiMare: Microsoft 365 Business Premium - Annual Commitment, Monthly Billing - 1 User "/>
    <s v="D-003"/>
    <s v="MSP"/>
    <m/>
    <x v="1"/>
    <s v="C0LCHC-0002-1Y1M"/>
    <x v="61"/>
    <s v="Microsoft 365 Business Premium Annual Paid Monthly"/>
    <s v="C00097"/>
    <m/>
    <n v="23783"/>
    <s v="ARJ"/>
    <m/>
    <n v="580.79999999999995"/>
    <n v="-580.79999999999995"/>
    <x v="1"/>
  </r>
  <r>
    <x v="5"/>
    <d v="2025-09-01T00:00:00"/>
    <x v="3"/>
    <n v="179804"/>
    <s v="Invoice - DiMare: Microsoft 365 Business Premium - Monthly Commitment, Monthly Billing - 1 User "/>
    <s v="D-003"/>
    <s v="MSP"/>
    <m/>
    <x v="1"/>
    <s v="C0LCHC-0002-1M"/>
    <x v="61"/>
    <s v="Microsoft 365 Business Premium Monthly"/>
    <s v="C00097"/>
    <m/>
    <n v="23523"/>
    <s v="ARJ"/>
    <m/>
    <n v="290.39999999999998"/>
    <n v="-290.39999999999998"/>
    <x v="1"/>
  </r>
  <r>
    <x v="5"/>
    <d v="2025-10-01T00:00:00"/>
    <x v="4"/>
    <n v="180358"/>
    <s v="Invoice - DiMare: Microsoft 365 Business Premium - Monthly Commitment, Monthly Billing - 1 User "/>
    <s v="D-003"/>
    <s v="MSP"/>
    <m/>
    <x v="1"/>
    <s v="C0LCHC-0002-1M"/>
    <x v="61"/>
    <s v="Microsoft 365 Business Premium Monthly"/>
    <s v="C00097"/>
    <m/>
    <n v="23783"/>
    <s v="ARJ"/>
    <m/>
    <n v="290.39999999999998"/>
    <n v="-290.39999999999998"/>
    <x v="1"/>
  </r>
  <r>
    <x v="2"/>
    <d v="2025-09-01T00:00:00"/>
    <x v="3"/>
    <n v="179804"/>
    <s v="Invoice - DiMare: Palo Alto Networks Firewall Service 440"/>
    <s v="D-003"/>
    <s v="MSP"/>
    <m/>
    <x v="1"/>
    <s v="PAN-440-HAAS"/>
    <x v="61"/>
    <s v="Palo Alto Networks Firewall Service 440"/>
    <s v="C00097"/>
    <m/>
    <n v="23523"/>
    <s v="ARJ"/>
    <m/>
    <n v="250"/>
    <n v="-250"/>
    <x v="1"/>
  </r>
  <r>
    <x v="2"/>
    <d v="2025-10-01T00:00:00"/>
    <x v="4"/>
    <n v="180358"/>
    <s v="Invoice - DiMare: Palo Alto Networks Firewall Service 440"/>
    <s v="D-003"/>
    <s v="MSP"/>
    <m/>
    <x v="1"/>
    <s v="PAN-440-HAAS"/>
    <x v="61"/>
    <s v="Palo Alto Networks Firewall Service 440"/>
    <s v="C00097"/>
    <m/>
    <n v="23783"/>
    <s v="ARJ"/>
    <m/>
    <n v="250"/>
    <n v="-250"/>
    <x v="1"/>
  </r>
  <r>
    <x v="4"/>
    <d v="2025-09-01T00:00:00"/>
    <x v="3"/>
    <n v="179804"/>
    <s v="Invoice - DiMare: Private Cloud Server Instance - 16GB"/>
    <s v="D-003"/>
    <s v="MSP"/>
    <m/>
    <x v="1"/>
    <s v="Cloud-Server-16GB"/>
    <x v="61"/>
    <s v="Datapath Managed Instance Medium"/>
    <s v="C00097"/>
    <m/>
    <n v="23523"/>
    <s v="ARJ"/>
    <m/>
    <n v="1200"/>
    <n v="-1200"/>
    <x v="1"/>
  </r>
  <r>
    <x v="4"/>
    <d v="2025-10-01T00:00:00"/>
    <x v="4"/>
    <n v="180358"/>
    <s v="Invoice - DiMare: Private Cloud Server Instance - 16GB"/>
    <s v="D-003"/>
    <s v="MSP"/>
    <m/>
    <x v="1"/>
    <s v="Cloud-Server-16GB"/>
    <x v="61"/>
    <s v="Datapath Managed Instance Medium"/>
    <s v="C00097"/>
    <m/>
    <n v="23783"/>
    <s v="ARJ"/>
    <m/>
    <n v="1200"/>
    <n v="-1200"/>
    <x v="1"/>
  </r>
  <r>
    <x v="4"/>
    <d v="2025-09-01T00:00:00"/>
    <x v="3"/>
    <n v="179804"/>
    <s v="Invoice - DiMare: Remote Desktop Services Hosting, Per User (Min 10 Users) - Includes 50GB Pooled Data Storage Per user"/>
    <s v="D-003"/>
    <s v="MSP"/>
    <m/>
    <x v="1"/>
    <s v="DPM-RDS-USER"/>
    <x v="61"/>
    <s v="Datapath Managed Services - Remote Desktop Service"/>
    <s v="C00097"/>
    <m/>
    <n v="23523"/>
    <s v="ARJ"/>
    <m/>
    <n v="1760"/>
    <n v="-1760"/>
    <x v="1"/>
  </r>
  <r>
    <x v="4"/>
    <d v="2025-10-01T00:00:00"/>
    <x v="4"/>
    <n v="180358"/>
    <s v="Invoice - DiMare: Remote Desktop Services Hosting, Per User (Min 10 Users) - Includes 50GB Pooled Data Storage Per user"/>
    <s v="D-003"/>
    <s v="MSP"/>
    <m/>
    <x v="1"/>
    <s v="DPM-RDS-USER"/>
    <x v="61"/>
    <s v="Datapath Managed Services - Remote Desktop Service"/>
    <s v="C00097"/>
    <m/>
    <n v="23783"/>
    <s v="ARJ"/>
    <m/>
    <n v="1760"/>
    <n v="-1760"/>
    <x v="1"/>
  </r>
  <r>
    <x v="5"/>
    <d v="2025-09-01T00:00:00"/>
    <x v="3"/>
    <n v="179804"/>
    <s v="Invoice - DiMare: TS Print Unlimited - Perpetual - Best option for companies with no limitation to the number of users"/>
    <s v="D-003"/>
    <s v="MSP"/>
    <m/>
    <x v="1"/>
    <s v="TSPrint unlimited"/>
    <x v="61"/>
    <s v="TS Print Unlimited - Perpetual - Best option for c"/>
    <s v="C00097"/>
    <m/>
    <n v="23523"/>
    <s v="ARJ"/>
    <m/>
    <n v="319.2"/>
    <n v="-319.2"/>
    <x v="1"/>
  </r>
  <r>
    <x v="5"/>
    <d v="2025-10-01T00:00:00"/>
    <x v="4"/>
    <n v="180358"/>
    <s v="Invoice - DiMare: TS Print Unlimited - Perpetual - Best option for companies with no limitation to the number of users"/>
    <s v="D-003"/>
    <s v="MSP"/>
    <m/>
    <x v="1"/>
    <s v="TSPrint unlimited"/>
    <x v="61"/>
    <s v="TS Print Unlimited - Perpetual - Best option for c"/>
    <s v="C00097"/>
    <m/>
    <n v="23783"/>
    <s v="ARJ"/>
    <m/>
    <n v="319.2"/>
    <n v="-319.2"/>
    <x v="1"/>
  </r>
  <r>
    <x v="6"/>
    <d v="2025-09-01T00:00:00"/>
    <x v="3"/>
    <n v="179805"/>
    <s v="Invoice - Diversified Machining &amp; Fabrication: AI Powered Email Filtering and Phishing Protection "/>
    <s v="D-005"/>
    <s v="Security"/>
    <m/>
    <x v="1"/>
    <s v="IS-ESP-1"/>
    <x v="62"/>
    <s v="Email Security "/>
    <s v="C-10328"/>
    <m/>
    <n v="23476"/>
    <s v="ARJ"/>
    <m/>
    <n v="42"/>
    <n v="-42"/>
    <x v="1"/>
  </r>
  <r>
    <x v="6"/>
    <d v="2025-10-01T00:00:00"/>
    <x v="4"/>
    <n v="180359"/>
    <s v="Invoice - Diversified Machining &amp; Fabrication: AI Powered Email Filtering and Phishing Protection "/>
    <s v="D-005"/>
    <s v="Security"/>
    <m/>
    <x v="1"/>
    <s v="IS-ESP-1"/>
    <x v="62"/>
    <s v="Email Security "/>
    <s v="C-10328"/>
    <m/>
    <n v="23784"/>
    <s v="ARJ"/>
    <m/>
    <n v="42"/>
    <n v="-42"/>
    <x v="1"/>
  </r>
  <r>
    <x v="6"/>
    <d v="2025-09-01T00:00:00"/>
    <x v="3"/>
    <n v="179805"/>
    <s v="Invoice - Diversified Machining &amp; Fabrication: Endpoint Advanced Threat Protection - EDR 24x7 Monitoring - Per Endpoint"/>
    <s v="D-005"/>
    <s v="Security"/>
    <m/>
    <x v="1"/>
    <s v="DPM-Huntress"/>
    <x v="62"/>
    <s v="Huntress Advanced Threat Protection"/>
    <s v="C-10328"/>
    <m/>
    <n v="23476"/>
    <s v="ARJ"/>
    <m/>
    <n v="130"/>
    <n v="-130"/>
    <x v="1"/>
  </r>
  <r>
    <x v="6"/>
    <d v="2025-10-01T00:00:00"/>
    <x v="4"/>
    <n v="180359"/>
    <s v="Invoice - Diversified Machining &amp; Fabrication: Endpoint Advanced Threat Protection - EDR 24x7 Monitoring - Per Endpoint"/>
    <s v="D-005"/>
    <s v="Security"/>
    <m/>
    <x v="1"/>
    <s v="DPM-Huntress"/>
    <x v="62"/>
    <s v="Huntress Advanced Threat Protection"/>
    <s v="C-10328"/>
    <m/>
    <n v="23784"/>
    <s v="ARJ"/>
    <m/>
    <n v="130"/>
    <n v="-130"/>
    <x v="1"/>
  </r>
  <r>
    <x v="6"/>
    <d v="2025-09-01T00:00:00"/>
    <x v="3"/>
    <n v="179805"/>
    <s v="Invoice - Diversified Machining &amp; Fabrication: Managed Detection and Response for Microsoft 365 24x7 Monitoring - Per User"/>
    <s v="D-005"/>
    <s v="Security"/>
    <m/>
    <x v="1"/>
    <s v="DPM-Huntress365"/>
    <x v="62"/>
    <s v="Huntress MDR for M365"/>
    <s v="C-10328"/>
    <m/>
    <n v="23476"/>
    <s v="ARJ"/>
    <m/>
    <n v="92"/>
    <n v="-92"/>
    <x v="1"/>
  </r>
  <r>
    <x v="6"/>
    <d v="2025-10-01T00:00:00"/>
    <x v="4"/>
    <n v="180359"/>
    <s v="Invoice - Diversified Machining &amp; Fabrication: Managed Detection and Response for Microsoft 365 24x7 Monitoring - Per User"/>
    <s v="D-005"/>
    <s v="Security"/>
    <m/>
    <x v="1"/>
    <s v="DPM-Huntress365"/>
    <x v="62"/>
    <s v="Huntress MDR for M365"/>
    <s v="C-10328"/>
    <m/>
    <n v="23784"/>
    <s v="ARJ"/>
    <m/>
    <n v="92"/>
    <n v="-92"/>
    <x v="1"/>
  </r>
  <r>
    <x v="0"/>
    <d v="2025-09-01T00:00:00"/>
    <x v="3"/>
    <n v="179805"/>
    <s v="Invoice - Diversified Machining &amp; Fabrication: Managed Endpoint Services"/>
    <s v="D-009"/>
    <s v="Admin"/>
    <m/>
    <x v="1"/>
    <s v="T-Managed Endpoint"/>
    <x v="62"/>
    <s v="Managed Endpoint Services"/>
    <s v="C-10328"/>
    <m/>
    <n v="23476"/>
    <s v="ARJ"/>
    <m/>
    <n v="342"/>
    <n v="-342"/>
    <x v="1"/>
  </r>
  <r>
    <x v="0"/>
    <d v="2025-10-01T00:00:00"/>
    <x v="4"/>
    <n v="180359"/>
    <s v="Invoice - Diversified Machining &amp; Fabrication: Managed Endpoint Services"/>
    <s v="D-009"/>
    <s v="Admin"/>
    <m/>
    <x v="1"/>
    <s v="T-Managed Endpoint"/>
    <x v="62"/>
    <s v="Managed Endpoint Services"/>
    <s v="C-10328"/>
    <m/>
    <n v="23784"/>
    <s v="ARJ"/>
    <m/>
    <n v="360"/>
    <n v="-360"/>
    <x v="1"/>
  </r>
  <r>
    <x v="3"/>
    <d v="2025-09-01T00:00:00"/>
    <x v="3"/>
    <n v="179805"/>
    <s v="Invoice - Diversified Machining &amp; Fabrication: Managed Office 365 Backup - 1 User - 1 month"/>
    <s v="D-003"/>
    <s v="MSP"/>
    <m/>
    <x v="1"/>
    <s v="DPMB-AFI-O365"/>
    <x v="62"/>
    <s v="Office 365 Backup"/>
    <s v="C-10328"/>
    <m/>
    <n v="23476"/>
    <s v="ARJ"/>
    <m/>
    <n v="88"/>
    <n v="-88"/>
    <x v="1"/>
  </r>
  <r>
    <x v="3"/>
    <d v="2025-10-01T00:00:00"/>
    <x v="4"/>
    <n v="180359"/>
    <s v="Invoice - Diversified Machining &amp; Fabrication: Managed Office 365 Backup - 1 User - 1 month"/>
    <s v="D-003"/>
    <s v="MSP"/>
    <m/>
    <x v="1"/>
    <s v="DPMB-AFI-O365"/>
    <x v="62"/>
    <s v="Office 365 Backup"/>
    <s v="C-10328"/>
    <m/>
    <n v="23784"/>
    <s v="ARJ"/>
    <m/>
    <n v="88"/>
    <n v="-88"/>
    <x v="1"/>
  </r>
  <r>
    <x v="6"/>
    <d v="2025-09-01T00:00:00"/>
    <x v="3"/>
    <n v="179805"/>
    <s v="Invoice - Diversified Machining &amp; Fabrication: Managed Security Awareness Training Program"/>
    <s v="D-005"/>
    <s v="Security"/>
    <m/>
    <x v="1"/>
    <s v="DPMSAT"/>
    <x v="62"/>
    <s v="Security Awareness Program"/>
    <s v="C-10328"/>
    <m/>
    <n v="23476"/>
    <s v="ARJ"/>
    <m/>
    <n v="105"/>
    <n v="-105"/>
    <x v="1"/>
  </r>
  <r>
    <x v="6"/>
    <d v="2025-10-01T00:00:00"/>
    <x v="4"/>
    <n v="180359"/>
    <s v="Invoice - Diversified Machining &amp; Fabrication: Managed Security Awareness Training Program"/>
    <s v="D-005"/>
    <s v="Security"/>
    <m/>
    <x v="1"/>
    <s v="DPMSAT"/>
    <x v="62"/>
    <s v="Security Awareness Program"/>
    <s v="C-10328"/>
    <m/>
    <n v="23784"/>
    <s v="ARJ"/>
    <m/>
    <n v="105"/>
    <n v="-105"/>
    <x v="1"/>
  </r>
  <r>
    <x v="0"/>
    <d v="2025-09-01T00:00:00"/>
    <x v="3"/>
    <n v="179805"/>
    <s v="Invoice - Diversified Machining &amp; Fabrication: Managed Services-Site"/>
    <s v="D-009"/>
    <s v="Admin"/>
    <m/>
    <x v="1"/>
    <s v="T-Managed Services Site"/>
    <x v="62"/>
    <s v="Managed Services-Site"/>
    <s v="C-10328"/>
    <m/>
    <n v="23476"/>
    <s v="ARJ"/>
    <m/>
    <n v="150"/>
    <n v="-150"/>
    <x v="1"/>
  </r>
  <r>
    <x v="0"/>
    <d v="2025-10-01T00:00:00"/>
    <x v="4"/>
    <n v="180359"/>
    <s v="Invoice - Diversified Machining &amp; Fabrication: Managed Services-Site"/>
    <s v="D-009"/>
    <s v="Admin"/>
    <m/>
    <x v="1"/>
    <s v="T-Managed Services Site"/>
    <x v="62"/>
    <s v="Managed Services-Site"/>
    <s v="C-10328"/>
    <m/>
    <n v="23784"/>
    <s v="ARJ"/>
    <m/>
    <n v="150"/>
    <n v="-150"/>
    <x v="1"/>
  </r>
  <r>
    <x v="0"/>
    <d v="2025-09-01T00:00:00"/>
    <x v="3"/>
    <n v="179805"/>
    <s v="Invoice - Diversified Machining &amp; Fabrication: Managed Services-User"/>
    <s v="D-009"/>
    <s v="Admin"/>
    <m/>
    <x v="1"/>
    <s v="T-Managed Services-User"/>
    <x v="62"/>
    <s v="Managed Services-User"/>
    <s v="C-10328"/>
    <m/>
    <n v="23476"/>
    <s v="ARJ"/>
    <m/>
    <n v="1650"/>
    <n v="-1650"/>
    <x v="1"/>
  </r>
  <r>
    <x v="0"/>
    <d v="2025-10-01T00:00:00"/>
    <x v="4"/>
    <n v="180359"/>
    <s v="Invoice - Diversified Machining &amp; Fabrication: Managed Services-User"/>
    <s v="D-009"/>
    <s v="Admin"/>
    <m/>
    <x v="1"/>
    <s v="T-Managed Services-User"/>
    <x v="62"/>
    <s v="Managed Services-User"/>
    <s v="C-10328"/>
    <m/>
    <n v="23784"/>
    <s v="ARJ"/>
    <m/>
    <n v="1650"/>
    <n v="-1650"/>
    <x v="1"/>
  </r>
  <r>
    <x v="5"/>
    <d v="2025-09-01T00:00:00"/>
    <x v="3"/>
    <n v="179805"/>
    <s v="Invoice - Diversified Machining &amp; Fabrication: Microsoft 365 Business Basic - Monthly Commitment, Monthly Billing - 1 User "/>
    <s v="D-014"/>
    <s v="Procurement"/>
    <m/>
    <x v="1"/>
    <s v="C0LH18-0001-1M"/>
    <x v="62"/>
    <s v="Microsoft 365 Business Basic Monthly"/>
    <s v="C-10328"/>
    <m/>
    <n v="23476"/>
    <s v="ARJ"/>
    <m/>
    <n v="36"/>
    <n v="-36"/>
    <x v="1"/>
  </r>
  <r>
    <x v="5"/>
    <d v="2025-10-01T00:00:00"/>
    <x v="4"/>
    <n v="180359"/>
    <s v="Invoice - Diversified Machining &amp; Fabrication: Microsoft 365 Business Basic - Monthly Commitment, Monthly Billing - 1 User "/>
    <s v="D-014"/>
    <s v="Procurement"/>
    <m/>
    <x v="1"/>
    <s v="C0LH18-0001-1M"/>
    <x v="62"/>
    <s v="Microsoft 365 Business Basic Monthly"/>
    <s v="C-10328"/>
    <m/>
    <n v="23784"/>
    <s v="ARJ"/>
    <m/>
    <n v="36"/>
    <n v="-36"/>
    <x v="1"/>
  </r>
  <r>
    <x v="5"/>
    <d v="2025-09-01T00:00:00"/>
    <x v="3"/>
    <n v="179805"/>
    <s v="Invoice - Diversified Machining &amp; Fabrication: Microsoft 365 Business Premium - Monthly Commitment, Monthly Billing - 1 User "/>
    <s v="D-014"/>
    <s v="Procurement"/>
    <m/>
    <x v="1"/>
    <s v="C0LCHC-0002-1M"/>
    <x v="62"/>
    <s v="Microsoft 365 Business Premium Monthly"/>
    <s v="C-10328"/>
    <m/>
    <n v="23476"/>
    <s v="ARJ"/>
    <m/>
    <n v="501.6"/>
    <n v="-501.6"/>
    <x v="1"/>
  </r>
  <r>
    <x v="5"/>
    <d v="2025-10-01T00:00:00"/>
    <x v="4"/>
    <n v="180359"/>
    <s v="Invoice - Diversified Machining &amp; Fabrication: Microsoft 365 Business Premium - Monthly Commitment, Monthly Billing - 1 User "/>
    <s v="D-014"/>
    <s v="Procurement"/>
    <m/>
    <x v="1"/>
    <s v="C0LCHC-0002-1M"/>
    <x v="62"/>
    <s v="Microsoft 365 Business Premium Monthly"/>
    <s v="C-10328"/>
    <m/>
    <n v="23784"/>
    <s v="ARJ"/>
    <m/>
    <n v="501.6"/>
    <n v="-501.6"/>
    <x v="1"/>
  </r>
  <r>
    <x v="5"/>
    <d v="2025-09-01T00:00:00"/>
    <x v="3"/>
    <n v="179805"/>
    <s v="Invoice - Diversified Machining &amp; Fabrication: Microsoft Defender - Office 365 Plan 2 Monthly Commit "/>
    <s v="D-014"/>
    <s v="Procurement"/>
    <m/>
    <x v="1"/>
    <s v="C0LHXH-0001-1M"/>
    <x v="62"/>
    <s v="Microsoft Defender - Office 365 Plan 2 Monthly"/>
    <s v="C-10328"/>
    <m/>
    <n v="23476"/>
    <s v="ARJ"/>
    <m/>
    <n v="54"/>
    <n v="-54"/>
    <x v="1"/>
  </r>
  <r>
    <x v="5"/>
    <d v="2025-10-01T00:00:00"/>
    <x v="4"/>
    <n v="180359"/>
    <s v="Invoice - Diversified Machining &amp; Fabrication: Microsoft Defender - Office 365 Plan 2 Monthly Commit "/>
    <s v="D-014"/>
    <s v="Procurement"/>
    <m/>
    <x v="1"/>
    <s v="C0LHXH-0001-1M"/>
    <x v="62"/>
    <s v="Microsoft Defender - Office 365 Plan 2 Monthly"/>
    <s v="C-10328"/>
    <m/>
    <n v="23784"/>
    <s v="ARJ"/>
    <m/>
    <n v="54"/>
    <n v="-54"/>
    <x v="1"/>
  </r>
  <r>
    <x v="2"/>
    <d v="2025-09-01T00:00:00"/>
    <x v="3"/>
    <n v="179805"/>
    <s v="Invoice - Diversified Machining &amp; Fabrication: Palo Alto Networks Firewall Service 440"/>
    <s v="D-005"/>
    <s v="Security"/>
    <m/>
    <x v="1"/>
    <s v="PAN-440-HAAS"/>
    <x v="62"/>
    <s v="Palo Alto Networks Firewall Service 440"/>
    <s v="C-10328"/>
    <m/>
    <n v="23476"/>
    <s v="ARJ"/>
    <m/>
    <n v="200"/>
    <n v="-200"/>
    <x v="1"/>
  </r>
  <r>
    <x v="2"/>
    <d v="2025-10-01T00:00:00"/>
    <x v="4"/>
    <n v="180359"/>
    <s v="Invoice - Diversified Machining &amp; Fabrication: Palo Alto Networks Firewall Service 440"/>
    <s v="D-005"/>
    <s v="Security"/>
    <m/>
    <x v="1"/>
    <s v="PAN-440-HAAS"/>
    <x v="62"/>
    <s v="Palo Alto Networks Firewall Service 440"/>
    <s v="C-10328"/>
    <m/>
    <n v="23784"/>
    <s v="ARJ"/>
    <m/>
    <n v="200"/>
    <n v="-200"/>
    <x v="1"/>
  </r>
  <r>
    <x v="6"/>
    <d v="2025-09-01T00:00:00"/>
    <x v="3"/>
    <n v="179806"/>
    <s v="Invoice - Duarte Nursery: Endpoint Advanced Threat Protection - EDR 24x7 Monitoring - Per Endpoint"/>
    <s v="D-005"/>
    <s v="Security"/>
    <m/>
    <x v="1"/>
    <s v="DPM-Huntress"/>
    <x v="63"/>
    <s v="Huntress Advanced Threat Protection"/>
    <s v="C00099"/>
    <m/>
    <n v="23497"/>
    <s v="ARJ"/>
    <m/>
    <n v="370.5"/>
    <n v="-370.5"/>
    <x v="1"/>
  </r>
  <r>
    <x v="6"/>
    <d v="2025-10-01T00:00:00"/>
    <x v="4"/>
    <n v="180360"/>
    <s v="Invoice - Duarte Nursery: Endpoint Advanced Threat Protection - EDR 24x7 Monitoring - Per Endpoint"/>
    <s v="D-005"/>
    <s v="Security"/>
    <m/>
    <x v="1"/>
    <s v="DPM-Huntress"/>
    <x v="63"/>
    <s v="Huntress Advanced Threat Protection"/>
    <s v="C00099"/>
    <m/>
    <n v="23785"/>
    <s v="ARJ"/>
    <m/>
    <n v="364"/>
    <n v="-364"/>
    <x v="1"/>
  </r>
  <r>
    <x v="5"/>
    <d v="2025-09-01T00:00:00"/>
    <x v="3"/>
    <n v="179806"/>
    <s v="Invoice - Duarte Nursery: Exchange Online (Plan 2) - Annual Commitment, Monthly Billing - 1 User "/>
    <s v="D-003"/>
    <s v="MSP"/>
    <m/>
    <x v="1"/>
    <s v="C0LH1P-0001-1Y1M"/>
    <x v="63"/>
    <s v="Exchange Online (Plan 2) Annual Paid Monthly"/>
    <s v="C00099"/>
    <m/>
    <n v="23497"/>
    <s v="ARJ"/>
    <m/>
    <n v="8"/>
    <n v="-8"/>
    <x v="1"/>
  </r>
  <r>
    <x v="5"/>
    <d v="2025-10-01T00:00:00"/>
    <x v="4"/>
    <n v="180360"/>
    <s v="Invoice - Duarte Nursery: Exchange Online (Plan 2) - Annual Commitment, Monthly Billing - 1 User "/>
    <s v="D-003"/>
    <s v="MSP"/>
    <m/>
    <x v="1"/>
    <s v="C0LH1P-0001-1Y1M"/>
    <x v="63"/>
    <s v="Exchange Online (Plan 2) Annual Paid Monthly"/>
    <s v="C00099"/>
    <m/>
    <n v="23785"/>
    <s v="ARJ"/>
    <m/>
    <n v="8"/>
    <n v="-8"/>
    <x v="1"/>
  </r>
  <r>
    <x v="3"/>
    <d v="2025-09-01T00:00:00"/>
    <x v="3"/>
    <n v="179806"/>
    <s v="Invoice - Duarte Nursery: Managed Backup - 1 Endpoint "/>
    <s v="D-003"/>
    <s v="MSP"/>
    <m/>
    <x v="1"/>
    <s v="DPMB-END"/>
    <x v="63"/>
    <s v="Managed Backup - 1 Endpoint"/>
    <s v="C00099"/>
    <m/>
    <n v="23497"/>
    <s v="ARJ"/>
    <m/>
    <n v="630"/>
    <n v="-630"/>
    <x v="1"/>
  </r>
  <r>
    <x v="3"/>
    <d v="2025-10-01T00:00:00"/>
    <x v="4"/>
    <n v="180360"/>
    <s v="Invoice - Duarte Nursery: Managed Backup - 1 Endpoint "/>
    <s v="D-003"/>
    <s v="MSP"/>
    <m/>
    <x v="1"/>
    <s v="DPMB-END"/>
    <x v="63"/>
    <s v="Managed Backup - 1 Endpoint"/>
    <s v="C00099"/>
    <m/>
    <n v="23785"/>
    <s v="ARJ"/>
    <m/>
    <n v="630"/>
    <n v="-630"/>
    <x v="1"/>
  </r>
  <r>
    <x v="0"/>
    <d v="2025-09-01T00:00:00"/>
    <x v="3"/>
    <n v="179806"/>
    <s v="Invoice - Duarte Nursery: Managed Service"/>
    <s v="D-003"/>
    <s v="MSP"/>
    <m/>
    <x v="1"/>
    <s v="Hybrid Managed Service"/>
    <x v="63"/>
    <s v="Hybrid Managed Service"/>
    <s v="C00099"/>
    <m/>
    <n v="23497"/>
    <s v="ARJ"/>
    <m/>
    <n v="2983.15"/>
    <n v="-2983.15"/>
    <x v="1"/>
  </r>
  <r>
    <x v="0"/>
    <d v="2025-10-01T00:00:00"/>
    <x v="4"/>
    <n v="180360"/>
    <s v="Invoice - Duarte Nursery: Managed Service"/>
    <s v="D-003"/>
    <s v="MSP"/>
    <m/>
    <x v="1"/>
    <s v="Hybrid Managed Service"/>
    <x v="63"/>
    <s v="Hybrid Managed Service"/>
    <s v="C00099"/>
    <m/>
    <n v="23785"/>
    <s v="ARJ"/>
    <m/>
    <n v="2983.15"/>
    <n v="-2983.15"/>
    <x v="1"/>
  </r>
  <r>
    <x v="6"/>
    <d v="2025-09-01T00:00:00"/>
    <x v="3"/>
    <n v="179806"/>
    <s v="Invoice - Duarte Nursery: Managed Single Domain Security Certificate"/>
    <s v="D-003"/>
    <s v="MSP"/>
    <m/>
    <x v="1"/>
    <s v="SSLCert"/>
    <x v="63"/>
    <s v="Managed Single Domain Security Certificate"/>
    <s v="C00099"/>
    <m/>
    <n v="23497"/>
    <s v="ARJ"/>
    <m/>
    <n v="31.5"/>
    <n v="-31.5"/>
    <x v="1"/>
  </r>
  <r>
    <x v="6"/>
    <d v="2025-10-01T00:00:00"/>
    <x v="4"/>
    <n v="180360"/>
    <s v="Invoice - Duarte Nursery: Managed Single Domain Security Certificate"/>
    <s v="D-003"/>
    <s v="MSP"/>
    <m/>
    <x v="1"/>
    <s v="SSLCert"/>
    <x v="63"/>
    <s v="Managed Single Domain Security Certificate"/>
    <s v="C00099"/>
    <m/>
    <n v="23785"/>
    <s v="ARJ"/>
    <m/>
    <n v="31.5"/>
    <n v="-31.5"/>
    <x v="1"/>
  </r>
  <r>
    <x v="5"/>
    <d v="2025-09-01T00:00:00"/>
    <x v="3"/>
    <n v="179806"/>
    <s v="Invoice - Duarte Nursery: Microsoft 365 Business Basic - Annual Commitment, Monthly Billing - 1 User "/>
    <s v="D-003"/>
    <s v="MSP"/>
    <m/>
    <x v="1"/>
    <s v="C0LH18-0001-1Y1M"/>
    <x v="63"/>
    <s v="Microsoft 365 Business Basic Annual Paid Monthly"/>
    <s v="C00099"/>
    <m/>
    <n v="23497"/>
    <s v="ARJ"/>
    <m/>
    <n v="666"/>
    <n v="-666"/>
    <x v="1"/>
  </r>
  <r>
    <x v="5"/>
    <d v="2025-10-01T00:00:00"/>
    <x v="4"/>
    <n v="180360"/>
    <s v="Invoice - Duarte Nursery: Microsoft 365 Business Basic - Annual Commitment, Monthly Billing - 1 User "/>
    <s v="D-003"/>
    <s v="MSP"/>
    <m/>
    <x v="1"/>
    <s v="C0LH18-0001-1Y1M"/>
    <x v="63"/>
    <s v="Microsoft 365 Business Basic Annual Paid Monthly"/>
    <s v="C00099"/>
    <m/>
    <n v="23785"/>
    <s v="ARJ"/>
    <m/>
    <n v="666"/>
    <n v="-666"/>
    <x v="1"/>
  </r>
  <r>
    <x v="5"/>
    <d v="2025-09-01T00:00:00"/>
    <x v="3"/>
    <n v="179806"/>
    <s v="Invoice - Duarte Nursery: Microsoft 365 Business Standard - Annual Commitment, Monthly Billing - 1 User "/>
    <s v="D-003"/>
    <s v="MSP"/>
    <m/>
    <x v="1"/>
    <s v="C0LDPB-0001-1Y1M"/>
    <x v="63"/>
    <s v="Microsoft 365 Business Standard Annual Paid Monthly"/>
    <s v="C00099"/>
    <m/>
    <n v="23497"/>
    <s v="ARJ"/>
    <m/>
    <n v="750"/>
    <n v="-750"/>
    <x v="1"/>
  </r>
  <r>
    <x v="5"/>
    <d v="2025-10-01T00:00:00"/>
    <x v="4"/>
    <n v="180360"/>
    <s v="Invoice - Duarte Nursery: Microsoft 365 Business Standard - Annual Commitment, Monthly Billing - 1 User "/>
    <s v="D-003"/>
    <s v="MSP"/>
    <m/>
    <x v="1"/>
    <s v="C0LDPB-0001-1Y1M"/>
    <x v="63"/>
    <s v="Microsoft 365 Business Standard Annual Paid Monthly"/>
    <s v="C00099"/>
    <m/>
    <n v="23785"/>
    <s v="ARJ"/>
    <m/>
    <n v="750"/>
    <n v="-750"/>
    <x v="1"/>
  </r>
  <r>
    <x v="2"/>
    <d v="2025-09-01T00:00:00"/>
    <x v="3"/>
    <n v="179806"/>
    <s v="Invoice - Duarte Nursery: Palo Alto Networks Firewall Service 440"/>
    <s v="D-005"/>
    <s v="Security"/>
    <m/>
    <x v="1"/>
    <s v="PAN-440-HAAS"/>
    <x v="63"/>
    <s v="Palo Alto Networks Firewall Service 440"/>
    <s v="C00099"/>
    <m/>
    <n v="23497"/>
    <s v="ARJ"/>
    <m/>
    <n v="250"/>
    <n v="-250"/>
    <x v="1"/>
  </r>
  <r>
    <x v="2"/>
    <d v="2025-10-01T00:00:00"/>
    <x v="4"/>
    <n v="180360"/>
    <s v="Invoice - Duarte Nursery: Palo Alto Networks Firewall Service 440"/>
    <s v="D-005"/>
    <s v="Security"/>
    <m/>
    <x v="1"/>
    <s v="PAN-440-HAAS"/>
    <x v="63"/>
    <s v="Palo Alto Networks Firewall Service 440"/>
    <s v="C00099"/>
    <m/>
    <n v="23785"/>
    <s v="ARJ"/>
    <m/>
    <n v="250"/>
    <n v="-250"/>
    <x v="1"/>
  </r>
  <r>
    <x v="10"/>
    <d v="2025-09-01T00:00:00"/>
    <x v="3"/>
    <n v="179806"/>
    <s v="Invoice - Duarte Nursery: Premium E-Mail Filtering"/>
    <s v="D-003"/>
    <s v="MSP"/>
    <m/>
    <x v="1"/>
    <s v="DPM-Spam Filter"/>
    <x v="63"/>
    <s v="Managed Spam Filtering"/>
    <s v="C00099"/>
    <m/>
    <n v="23497"/>
    <s v="ARJ"/>
    <m/>
    <n v="420.8"/>
    <n v="-420.8"/>
    <x v="1"/>
  </r>
  <r>
    <x v="10"/>
    <d v="2025-10-01T00:00:00"/>
    <x v="4"/>
    <n v="180360"/>
    <s v="Invoice - Duarte Nursery: Premium E-Mail Filtering"/>
    <s v="D-003"/>
    <s v="MSP"/>
    <m/>
    <x v="1"/>
    <s v="DPM-Spam Filter"/>
    <x v="63"/>
    <s v="Managed Spam Filtering"/>
    <s v="C00099"/>
    <m/>
    <n v="23785"/>
    <s v="ARJ"/>
    <m/>
    <n v="426.06"/>
    <n v="-426.06"/>
    <x v="1"/>
  </r>
  <r>
    <x v="5"/>
    <d v="2025-09-01T00:00:00"/>
    <x v="3"/>
    <n v="179806"/>
    <s v="Invoice - Duarte Nursery: Project Plan 3 - Annual Commitment, Monthly Billing - 1 User "/>
    <s v="D-003"/>
    <s v="MSP"/>
    <m/>
    <x v="1"/>
    <s v="C0HDB0-0002-1Y1M"/>
    <x v="63"/>
    <s v="Project Plan 3 Annual Paid Monthly"/>
    <s v="C00099"/>
    <m/>
    <n v="23497"/>
    <s v="ARJ"/>
    <m/>
    <n v="120"/>
    <n v="-120"/>
    <x v="1"/>
  </r>
  <r>
    <x v="5"/>
    <d v="2025-10-01T00:00:00"/>
    <x v="4"/>
    <n v="180360"/>
    <s v="Invoice - Duarte Nursery: Project Plan 3 - Annual Commitment, Monthly Billing - 1 User "/>
    <s v="D-003"/>
    <s v="MSP"/>
    <m/>
    <x v="1"/>
    <s v="C0HDB0-0002-1Y1M"/>
    <x v="63"/>
    <s v="Project Plan 3 Annual Paid Monthly"/>
    <s v="C00099"/>
    <m/>
    <n v="23785"/>
    <s v="ARJ"/>
    <m/>
    <n v="120"/>
    <n v="-120"/>
    <x v="1"/>
  </r>
  <r>
    <x v="10"/>
    <d v="2025-09-01T00:00:00"/>
    <x v="3"/>
    <n v="179806"/>
    <s v="Invoice - Duarte Nursery: VC Guard - E-Mail Encryption Add-on to CPS"/>
    <s v="D-003"/>
    <s v="MSP"/>
    <m/>
    <x v="1"/>
    <s v="Email Encript-Sec"/>
    <x v="63"/>
    <s v="Email Encription Add On"/>
    <s v="C00099"/>
    <m/>
    <n v="23497"/>
    <s v="ARJ"/>
    <m/>
    <n v="2.63"/>
    <n v="-2.63"/>
    <x v="1"/>
  </r>
  <r>
    <x v="10"/>
    <d v="2025-10-01T00:00:00"/>
    <x v="4"/>
    <n v="180360"/>
    <s v="Invoice - Duarte Nursery: VC Guard - E-Mail Encryption Add-on to CPS"/>
    <s v="D-003"/>
    <s v="MSP"/>
    <m/>
    <x v="1"/>
    <s v="Email Encript-Sec"/>
    <x v="63"/>
    <s v="Email Encription Add On"/>
    <s v="C00099"/>
    <m/>
    <n v="23785"/>
    <s v="ARJ"/>
    <m/>
    <n v="2.63"/>
    <n v="-2.63"/>
    <x v="1"/>
  </r>
  <r>
    <x v="6"/>
    <d v="2025-09-01T00:00:00"/>
    <x v="3"/>
    <n v="179807"/>
    <s v="Invoice - Dust Bowl Brewing Company: Endpoint Advanced Threat Protection - EDR 24x7 Monitoring - Per Endpoint"/>
    <s v="D-005"/>
    <s v="Security"/>
    <m/>
    <x v="1"/>
    <s v="DPM-Huntress"/>
    <x v="64"/>
    <s v="Huntress Advanced Threat Protection"/>
    <s v="C00100"/>
    <m/>
    <n v="23475"/>
    <s v="ARJ"/>
    <m/>
    <n v="210"/>
    <n v="-210"/>
    <x v="1"/>
  </r>
  <r>
    <x v="6"/>
    <d v="2025-10-01T00:00:00"/>
    <x v="4"/>
    <n v="180361"/>
    <s v="Invoice - Dust Bowl Brewing Company: Endpoint Advanced Threat Protection - EDR 24x7 Monitoring - Per Endpoint"/>
    <s v="D-005"/>
    <s v="Security"/>
    <m/>
    <x v="1"/>
    <s v="DPM-Huntress"/>
    <x v="64"/>
    <s v="Huntress Advanced Threat Protection"/>
    <s v="C00100"/>
    <m/>
    <n v="23786"/>
    <s v="ARJ"/>
    <m/>
    <n v="217"/>
    <n v="-217"/>
    <x v="1"/>
  </r>
  <r>
    <x v="5"/>
    <d v="2025-09-01T00:00:00"/>
    <x v="3"/>
    <n v="179807"/>
    <s v="Invoice - Dust Bowl Brewing Company: Exchange Online (Plan 1) - Annual Commitment, Monthly Billing - 1 User "/>
    <s v="D-003"/>
    <s v="MSP"/>
    <m/>
    <x v="1"/>
    <s v="C0LH16-0001-1Y1M"/>
    <x v="64"/>
    <s v="Exchange Online (Plan 1) Annual Paid Monthly"/>
    <s v="C00100"/>
    <m/>
    <n v="23475"/>
    <s v="ARJ"/>
    <m/>
    <n v="56"/>
    <n v="-56"/>
    <x v="1"/>
  </r>
  <r>
    <x v="5"/>
    <d v="2025-10-01T00:00:00"/>
    <x v="4"/>
    <n v="180361"/>
    <s v="Invoice - Dust Bowl Brewing Company: Exchange Online (Plan 1) - Annual Commitment, Monthly Billing - 1 User "/>
    <s v="D-003"/>
    <s v="MSP"/>
    <m/>
    <x v="1"/>
    <s v="C0LH16-0001-1Y1M"/>
    <x v="64"/>
    <s v="Exchange Online (Plan 1) Annual Paid Monthly"/>
    <s v="C00100"/>
    <m/>
    <n v="23786"/>
    <s v="ARJ"/>
    <m/>
    <n v="56"/>
    <n v="-56"/>
    <x v="1"/>
  </r>
  <r>
    <x v="3"/>
    <d v="2025-09-01T00:00:00"/>
    <x v="3"/>
    <n v="179807"/>
    <s v="Invoice - Dust Bowl Brewing Company: Managed Office 365 Backup - 1 User - 1 month"/>
    <s v="D-003"/>
    <s v="MSP"/>
    <m/>
    <x v="1"/>
    <s v="DPMB-AFI-O365"/>
    <x v="64"/>
    <s v="Office 365 Backup"/>
    <s v="C00100"/>
    <m/>
    <n v="23475"/>
    <s v="ARJ"/>
    <m/>
    <n v="250"/>
    <n v="-250"/>
    <x v="1"/>
  </r>
  <r>
    <x v="3"/>
    <d v="2025-10-01T00:00:00"/>
    <x v="4"/>
    <n v="180361"/>
    <s v="Invoice - Dust Bowl Brewing Company: Managed Office 365 Backup - 1 User - 1 month"/>
    <s v="D-003"/>
    <s v="MSP"/>
    <m/>
    <x v="1"/>
    <s v="DPMB-AFI-O365"/>
    <x v="64"/>
    <s v="Office 365 Backup"/>
    <s v="C00100"/>
    <m/>
    <n v="23786"/>
    <s v="ARJ"/>
    <m/>
    <n v="255"/>
    <n v="-255"/>
    <x v="1"/>
  </r>
  <r>
    <x v="0"/>
    <d v="2025-09-01T00:00:00"/>
    <x v="3"/>
    <n v="179807"/>
    <s v="Invoice - Dust Bowl Brewing Company: Managed Service"/>
    <s v="D-003"/>
    <s v="MSP"/>
    <m/>
    <x v="1"/>
    <s v="Managed Service"/>
    <x v="64"/>
    <s v="Managed Service"/>
    <s v="C00100"/>
    <m/>
    <n v="23475"/>
    <s v="ARJ"/>
    <m/>
    <n v="1670.92"/>
    <n v="-1670.92"/>
    <x v="1"/>
  </r>
  <r>
    <x v="0"/>
    <d v="2025-10-01T00:00:00"/>
    <x v="4"/>
    <n v="180361"/>
    <s v="Invoice - Dust Bowl Brewing Company: Managed Service"/>
    <s v="D-003"/>
    <s v="MSP"/>
    <m/>
    <x v="1"/>
    <s v="Managed Service"/>
    <x v="64"/>
    <s v="Managed Service"/>
    <s v="C00100"/>
    <m/>
    <n v="23786"/>
    <s v="ARJ"/>
    <m/>
    <n v="1670.92"/>
    <n v="-1670.92"/>
    <x v="1"/>
  </r>
  <r>
    <x v="5"/>
    <d v="2025-09-01T00:00:00"/>
    <x v="3"/>
    <n v="179807"/>
    <s v="Invoice - Dust Bowl Brewing Company: Microsoft 365 Business Premium - Annual Commitment, Monthly Billing - 1 User "/>
    <s v="D-003"/>
    <s v="MSP"/>
    <m/>
    <x v="1"/>
    <s v="C0LCHC-0002-1Y1M"/>
    <x v="64"/>
    <s v="Microsoft 365 Business Premium Annual Paid Monthly"/>
    <s v="C00100"/>
    <m/>
    <n v="23475"/>
    <s v="ARJ"/>
    <m/>
    <n v="924"/>
    <n v="-924"/>
    <x v="1"/>
  </r>
  <r>
    <x v="5"/>
    <d v="2025-10-01T00:00:00"/>
    <x v="4"/>
    <n v="180361"/>
    <s v="Invoice - Dust Bowl Brewing Company: Microsoft 365 Business Premium - Annual Commitment, Monthly Billing - 1 User "/>
    <s v="D-003"/>
    <s v="MSP"/>
    <m/>
    <x v="1"/>
    <s v="C0LCHC-0002-1Y1M"/>
    <x v="64"/>
    <s v="Microsoft 365 Business Premium Annual Paid Monthly"/>
    <s v="C00100"/>
    <m/>
    <n v="23786"/>
    <s v="ARJ"/>
    <m/>
    <n v="924"/>
    <n v="-924"/>
    <x v="1"/>
  </r>
  <r>
    <x v="2"/>
    <d v="2025-09-01T00:00:00"/>
    <x v="3"/>
    <n v="179807"/>
    <s v="Invoice - Dust Bowl Brewing Company: Palo Alto Networks Firewall Service 440"/>
    <s v="D-005"/>
    <s v="Security"/>
    <m/>
    <x v="1"/>
    <s v="PAN-440-HAAS"/>
    <x v="64"/>
    <s v="Palo Alto Networks Firewall Service 440"/>
    <s v="C00100"/>
    <m/>
    <n v="23475"/>
    <s v="ARJ"/>
    <m/>
    <n v="250"/>
    <n v="-250"/>
    <x v="1"/>
  </r>
  <r>
    <x v="2"/>
    <d v="2025-10-01T00:00:00"/>
    <x v="4"/>
    <n v="180361"/>
    <s v="Invoice - Dust Bowl Brewing Company: Palo Alto Networks Firewall Service 440"/>
    <s v="D-005"/>
    <s v="Security"/>
    <m/>
    <x v="1"/>
    <s v="PAN-440-HAAS"/>
    <x v="64"/>
    <s v="Palo Alto Networks Firewall Service 440"/>
    <s v="C00100"/>
    <m/>
    <n v="23786"/>
    <s v="ARJ"/>
    <m/>
    <n v="250"/>
    <n v="-250"/>
    <x v="1"/>
  </r>
  <r>
    <x v="8"/>
    <d v="2025-09-01T00:00:00"/>
    <x v="3"/>
    <s v="180004OH"/>
    <s v="Invoice - East Muskingum School District: Managed Backup - Server"/>
    <s v="D-003"/>
    <s v="MSP"/>
    <m/>
    <x v="3"/>
    <s v="mMTS CyberPS"/>
    <x v="65"/>
    <s v="MTS Cyber Protect Servers"/>
    <s v="C-10186"/>
    <m/>
    <n v="23346"/>
    <s v="ARJ"/>
    <m/>
    <n v="11.5"/>
    <n v="-11.5"/>
    <x v="1"/>
  </r>
  <r>
    <x v="8"/>
    <d v="2025-10-01T00:00:00"/>
    <x v="4"/>
    <s v="180462OH"/>
    <s v="Invoice - East Muskingum School District: Managed Backup - Server"/>
    <s v="D-003"/>
    <s v="MSP"/>
    <m/>
    <x v="3"/>
    <s v="mMTS CyberPS"/>
    <x v="65"/>
    <s v="MTS Cyber Protect Servers"/>
    <s v="C-10186"/>
    <m/>
    <n v="23880"/>
    <s v="ARJ"/>
    <m/>
    <n v="11.5"/>
    <n v="-11.5"/>
    <x v="1"/>
  </r>
  <r>
    <x v="8"/>
    <d v="2025-09-01T00:00:00"/>
    <x v="3"/>
    <s v="180004OH"/>
    <s v="Invoice - East Muskingum School District: Managed Backup - Virtual Server"/>
    <s v="D-003"/>
    <s v="MSP"/>
    <m/>
    <x v="3"/>
    <s v="CB Prot Vir Mac"/>
    <x v="65"/>
    <s v="MTS Cyber Protect Virtual Machines"/>
    <s v="C-10186"/>
    <m/>
    <n v="23346"/>
    <s v="ARJ"/>
    <m/>
    <n v="50"/>
    <n v="-50"/>
    <x v="1"/>
  </r>
  <r>
    <x v="8"/>
    <d v="2025-10-01T00:00:00"/>
    <x v="4"/>
    <s v="180462OH"/>
    <s v="Invoice - East Muskingum School District: Managed Backup - Virtual Server"/>
    <s v="D-003"/>
    <s v="MSP"/>
    <m/>
    <x v="3"/>
    <s v="CB Prot Vir Mac"/>
    <x v="65"/>
    <s v="MTS Cyber Protect Virtual Machines"/>
    <s v="C-10186"/>
    <m/>
    <n v="23880"/>
    <s v="ARJ"/>
    <m/>
    <n v="45"/>
    <n v="-45"/>
    <x v="1"/>
  </r>
  <r>
    <x v="8"/>
    <d v="2025-09-01T00:00:00"/>
    <x v="3"/>
    <s v="180004OH"/>
    <s v="Invoice - East Muskingum School District: Managed Backup Cloud Storage - Per GB"/>
    <s v="D-003"/>
    <s v="MSP"/>
    <m/>
    <x v="3"/>
    <s v="DPMB-ACR-Storage-DNE"/>
    <x v="65"/>
    <s v="Managed Backup Cloud Storage - Per GB "/>
    <s v="C-10186"/>
    <m/>
    <n v="23346"/>
    <s v="ARJ"/>
    <m/>
    <n v="117"/>
    <n v="-117"/>
    <x v="1"/>
  </r>
  <r>
    <x v="8"/>
    <d v="2025-10-01T00:00:00"/>
    <x v="4"/>
    <s v="180462OH"/>
    <s v="Invoice - East Muskingum School District: Managed Backup Cloud Storage - Per GB"/>
    <s v="D-003"/>
    <s v="MSP"/>
    <m/>
    <x v="3"/>
    <s v="DPMB-ACR-Storage-DNE"/>
    <x v="65"/>
    <s v="Managed Backup Cloud Storage - Per GB "/>
    <s v="C-10186"/>
    <m/>
    <n v="23880"/>
    <s v="ARJ"/>
    <m/>
    <n v="117"/>
    <n v="-117"/>
    <x v="1"/>
  </r>
  <r>
    <x v="0"/>
    <d v="2025-09-01T00:00:00"/>
    <x v="3"/>
    <s v="179983OH"/>
    <s v="Invoice - East Muskingum School District: Managed Services-Server"/>
    <s v="D-003"/>
    <s v="MSP"/>
    <m/>
    <x v="3"/>
    <s v="T-Managed Services-Server"/>
    <x v="65"/>
    <s v="Managed Services-Server"/>
    <s v="C-10186"/>
    <m/>
    <n v="23413"/>
    <s v="ARJ"/>
    <m/>
    <n v="1260"/>
    <n v="-1260"/>
    <x v="1"/>
  </r>
  <r>
    <x v="0"/>
    <d v="2025-10-01T00:00:00"/>
    <x v="4"/>
    <s v="180461OH"/>
    <s v="Invoice - East Muskingum School District: Managed Services-Server"/>
    <s v="D-003"/>
    <s v="MSP"/>
    <m/>
    <x v="3"/>
    <s v="T-Managed Services-Server"/>
    <x v="65"/>
    <s v="Managed Services-Server"/>
    <s v="C-10186"/>
    <m/>
    <n v="23938"/>
    <s v="ARJ"/>
    <m/>
    <n v="1260"/>
    <n v="-1260"/>
    <x v="1"/>
  </r>
  <r>
    <x v="6"/>
    <d v="2025-09-01T00:00:00"/>
    <x v="3"/>
    <n v="179808"/>
    <s v="Invoice - Eastern Sierra USD: Endpoint Advanced Threat Protection - EDR 24x7 Monitoring - Per Endpoint"/>
    <s v="D-005"/>
    <s v="Security"/>
    <m/>
    <x v="1"/>
    <s v="DPM-Huntress"/>
    <x v="66"/>
    <s v="Huntress Advanced Threat Protection"/>
    <s v="C-10058"/>
    <m/>
    <n v="23473"/>
    <s v="ARJ"/>
    <m/>
    <n v="315"/>
    <n v="-315"/>
    <x v="1"/>
  </r>
  <r>
    <x v="6"/>
    <d v="2025-10-01T00:00:00"/>
    <x v="4"/>
    <n v="180362"/>
    <s v="Invoice - Eastern Sierra USD: Endpoint Advanced Threat Protection - EDR 24x7 Monitoring - Per Endpoint"/>
    <s v="D-005"/>
    <s v="Security"/>
    <m/>
    <x v="1"/>
    <s v="DPM-Huntress"/>
    <x v="66"/>
    <s v="Huntress Advanced Threat Protection"/>
    <s v="C-10058"/>
    <m/>
    <n v="23787"/>
    <s v="ARJ"/>
    <m/>
    <n v="322"/>
    <n v="-322"/>
    <x v="1"/>
  </r>
  <r>
    <x v="0"/>
    <d v="2025-09-01T00:00:00"/>
    <x v="3"/>
    <n v="179808"/>
    <s v="Invoice - Eastern Sierra USD: Managed Service"/>
    <s v="D-003"/>
    <s v="MSP"/>
    <m/>
    <x v="1"/>
    <s v="Hybrid Managed Service"/>
    <x v="66"/>
    <s v="Hybrid Managed Service"/>
    <s v="C-10058"/>
    <m/>
    <n v="23473"/>
    <s v="ARJ"/>
    <m/>
    <n v="2266"/>
    <n v="-2266"/>
    <x v="1"/>
  </r>
  <r>
    <x v="0"/>
    <d v="2025-10-01T00:00:00"/>
    <x v="4"/>
    <n v="180362"/>
    <s v="Invoice - Eastern Sierra USD: Managed Service"/>
    <s v="D-003"/>
    <s v="MSP"/>
    <m/>
    <x v="1"/>
    <s v="Hybrid Managed Service"/>
    <x v="66"/>
    <s v="Hybrid Managed Service"/>
    <s v="C-10058"/>
    <m/>
    <n v="23787"/>
    <s v="ARJ"/>
    <m/>
    <n v="2266"/>
    <n v="-2266"/>
    <x v="1"/>
  </r>
  <r>
    <x v="5"/>
    <d v="2025-09-01T00:00:00"/>
    <x v="3"/>
    <n v="179808"/>
    <s v="Invoice - Eastern Sierra USD: NCE Office 365 A3 (Education Faculty Pricing)- Monthly Commit"/>
    <s v="D-003"/>
    <s v="MSP"/>
    <m/>
    <x v="1"/>
    <s v="CFQ7TTC0LHPP-000H"/>
    <x v="66"/>
    <s v="NCE Office 365 A3 (Education Faculty Pricing)- Monthly Commi"/>
    <s v="C-10058"/>
    <m/>
    <n v="23473"/>
    <s v="ARJ"/>
    <m/>
    <n v="363"/>
    <n v="-363"/>
    <x v="1"/>
  </r>
  <r>
    <x v="5"/>
    <d v="2025-10-01T00:00:00"/>
    <x v="4"/>
    <n v="180362"/>
    <s v="Invoice - Eastern Sierra USD: NCE Office 365 A3 (Education Faculty Pricing)- Monthly Commit"/>
    <s v="D-003"/>
    <s v="MSP"/>
    <m/>
    <x v="1"/>
    <s v="CFQ7TTC0LHPP-000H"/>
    <x v="66"/>
    <s v="NCE Office 365 A3 (Education Faculty Pricing)- Monthly Commi"/>
    <s v="C-10058"/>
    <m/>
    <n v="23787"/>
    <s v="ARJ"/>
    <m/>
    <n v="363"/>
    <n v="-363"/>
    <x v="1"/>
  </r>
  <r>
    <x v="3"/>
    <d v="2025-09-01T00:00:00"/>
    <x v="3"/>
    <n v="179808"/>
    <s v="Invoice - Eastern Sierra USD: Proofpoint Essentials- Beginner - Inbound and Outbound Email Filtering"/>
    <s v="D-003"/>
    <s v="MSP"/>
    <m/>
    <x v="1"/>
    <s v="PP-ESS-MBEG-A"/>
    <x v="66"/>
    <s v="Proofpoint Essentials-Beginner"/>
    <s v="C-10058"/>
    <m/>
    <n v="23473"/>
    <s v="ARJ"/>
    <m/>
    <n v="332.75"/>
    <n v="-332.75"/>
    <x v="1"/>
  </r>
  <r>
    <x v="3"/>
    <d v="2025-10-01T00:00:00"/>
    <x v="4"/>
    <n v="180362"/>
    <s v="Invoice - Eastern Sierra USD: Proofpoint Essentials- Beginner - Inbound and Outbound Email Filtering"/>
    <s v="D-003"/>
    <s v="MSP"/>
    <m/>
    <x v="1"/>
    <s v="PP-ESS-MBEG-A"/>
    <x v="66"/>
    <s v="Proofpoint Essentials-Beginner"/>
    <s v="C-10058"/>
    <m/>
    <n v="23787"/>
    <s v="ARJ"/>
    <m/>
    <n v="332.75"/>
    <n v="-332.75"/>
    <x v="1"/>
  </r>
  <r>
    <x v="6"/>
    <d v="2025-10-01T00:00:00"/>
    <x v="4"/>
    <n v="180539"/>
    <s v="Invoice - ECS: AI Powered Email Filtering and Phishing Protection "/>
    <s v="D-005"/>
    <s v="Security"/>
    <m/>
    <x v="1"/>
    <s v="IS-ESP-1"/>
    <x v="67"/>
    <s v="Email Security "/>
    <s v="C-10421"/>
    <m/>
    <n v="23849"/>
    <s v="ARJ"/>
    <m/>
    <n v="42"/>
    <n v="-42"/>
    <x v="1"/>
  </r>
  <r>
    <x v="3"/>
    <d v="2025-10-01T00:00:00"/>
    <x v="4"/>
    <n v="180539"/>
    <s v="Invoice - ECS: Datapath Managed Office 365 Backup - 1 User - 1 month "/>
    <s v="D-003"/>
    <s v="MSP"/>
    <m/>
    <x v="1"/>
    <s v="DPMB-O365"/>
    <x v="67"/>
    <s v="Datapath Managed Office 365 Backup - 1 User - 1 mo"/>
    <s v="C-10421"/>
    <m/>
    <n v="23849"/>
    <s v="ARJ"/>
    <m/>
    <n v="28"/>
    <n v="-28"/>
    <x v="1"/>
  </r>
  <r>
    <x v="6"/>
    <d v="2025-10-01T00:00:00"/>
    <x v="4"/>
    <n v="180539"/>
    <s v="Invoice - ECS: Endpoint Advanced Threat Protection - EDR 24x7 Monitoring - Per Endpoint"/>
    <s v="D-005"/>
    <s v="Security"/>
    <m/>
    <x v="1"/>
    <s v="DPM-Huntress"/>
    <x v="67"/>
    <s v="Huntress Advanced Threat Protection"/>
    <s v="C-10421"/>
    <m/>
    <n v="23849"/>
    <s v="ARJ"/>
    <m/>
    <n v="35"/>
    <n v="-35"/>
    <x v="1"/>
  </r>
  <r>
    <x v="6"/>
    <d v="2025-10-01T00:00:00"/>
    <x v="4"/>
    <n v="180539"/>
    <s v="Invoice - ECS: Managed Detection and Response for Microsoft 365 24x7 Monitoring - Per User"/>
    <s v="D-005"/>
    <s v="Security"/>
    <m/>
    <x v="1"/>
    <s v="DPM-Huntress365"/>
    <x v="67"/>
    <s v="Huntress MDR for M365"/>
    <s v="C-10421"/>
    <m/>
    <n v="23849"/>
    <s v="ARJ"/>
    <m/>
    <n v="28"/>
    <n v="-28"/>
    <x v="1"/>
  </r>
  <r>
    <x v="0"/>
    <d v="2025-10-01T00:00:00"/>
    <x v="4"/>
    <n v="180539"/>
    <s v="Invoice - ECS: Managed Endpoint Services"/>
    <s v="D-003"/>
    <s v="MSP"/>
    <m/>
    <x v="1"/>
    <s v="T-Managed Endpoint"/>
    <x v="67"/>
    <s v="Managed Endpoint Services"/>
    <s v="C-10421"/>
    <m/>
    <n v="23849"/>
    <s v="ARJ"/>
    <m/>
    <n v="49"/>
    <n v="-49"/>
    <x v="1"/>
  </r>
  <r>
    <x v="6"/>
    <d v="2025-10-01T00:00:00"/>
    <x v="4"/>
    <n v="180539"/>
    <s v="Invoice - ECS: Managed Security Awareness Training Program"/>
    <s v="D-005"/>
    <s v="Security"/>
    <m/>
    <x v="1"/>
    <s v="DPMSAT"/>
    <x v="67"/>
    <s v="Security Awareness Program"/>
    <s v="C-10421"/>
    <m/>
    <n v="23849"/>
    <s v="ARJ"/>
    <m/>
    <n v="35"/>
    <n v="-35"/>
    <x v="1"/>
  </r>
  <r>
    <x v="0"/>
    <d v="2025-10-01T00:00:00"/>
    <x v="4"/>
    <n v="180539"/>
    <s v="Invoice - ECS: Managed Services-User"/>
    <s v="D-003"/>
    <s v="MSP"/>
    <m/>
    <x v="1"/>
    <s v="T-Managed Services-User"/>
    <x v="67"/>
    <s v="Managed Services-User"/>
    <s v="C-10421"/>
    <m/>
    <n v="23849"/>
    <s v="ARJ"/>
    <m/>
    <n v="385"/>
    <n v="-385"/>
    <x v="1"/>
  </r>
  <r>
    <x v="9"/>
    <d v="2025-10-08T00:00:00"/>
    <x v="29"/>
    <n v="180726"/>
    <s v="Invoice - E-Filliate: Cortex XDR Prevent - Includes 30 Days Of Alerts Retention and Standard Success"/>
    <s v="D-001"/>
    <s v="Sales"/>
    <m/>
    <x v="1"/>
    <s v="PAN-XDR-PRVT"/>
    <x v="68"/>
    <s v="Cortex XDR Prevent - Includes 30 Days Of Alerts Retention a"/>
    <s v="C-10281"/>
    <m/>
    <n v="24055"/>
    <s v="ARJ"/>
    <m/>
    <n v="6110"/>
    <n v="-6110"/>
    <x v="1"/>
  </r>
  <r>
    <x v="6"/>
    <d v="2025-09-01T00:00:00"/>
    <x v="3"/>
    <n v="179810"/>
    <s v="Invoice - Empire Union School District: Endpoint Advanced Threat Protection - EDR 24x7 Monitoring - Per Endpoint"/>
    <s v="D-005"/>
    <s v="Security"/>
    <m/>
    <x v="1"/>
    <s v="DPM-Huntress"/>
    <x v="69"/>
    <s v="Huntress Advanced Threat Protection"/>
    <s v="C00105"/>
    <m/>
    <n v="23467"/>
    <s v="ARJ"/>
    <m/>
    <n v="2919.75"/>
    <n v="-2919.75"/>
    <x v="1"/>
  </r>
  <r>
    <x v="6"/>
    <d v="2025-10-01T00:00:00"/>
    <x v="4"/>
    <n v="180365"/>
    <s v="Invoice - Empire Union School District: Endpoint Advanced Threat Protection - EDR 24x7 Monitoring - Per Endpoint"/>
    <s v="D-005"/>
    <s v="Security"/>
    <m/>
    <x v="1"/>
    <s v="DPM-Huntress"/>
    <x v="69"/>
    <s v="Huntress Advanced Threat Protection"/>
    <s v="C00105"/>
    <m/>
    <n v="23790"/>
    <s v="ARJ"/>
    <m/>
    <n v="3527.5"/>
    <n v="-3527.5"/>
    <x v="1"/>
  </r>
  <r>
    <x v="8"/>
    <d v="2025-09-01T00:00:00"/>
    <x v="3"/>
    <n v="179809"/>
    <s v="Invoice - Empire Union School District: Managed Backup - Server"/>
    <s v="D-003"/>
    <s v="MSP"/>
    <m/>
    <x v="1"/>
    <s v="mMTS CyberPS"/>
    <x v="69"/>
    <s v="MTS Cyber Protect Servers"/>
    <s v="C00105"/>
    <m/>
    <n v="23506"/>
    <s v="ARJ"/>
    <m/>
    <n v="400"/>
    <n v="-400"/>
    <x v="1"/>
  </r>
  <r>
    <x v="8"/>
    <d v="2025-10-01T00:00:00"/>
    <x v="4"/>
    <n v="180364"/>
    <s v="Invoice - Empire Union School District: Managed Backup - Server"/>
    <s v="D-003"/>
    <s v="MSP"/>
    <m/>
    <x v="1"/>
    <s v="mMTS CyberPS"/>
    <x v="69"/>
    <s v="MTS Cyber Protect Servers"/>
    <s v="C00105"/>
    <m/>
    <n v="23789"/>
    <s v="ARJ"/>
    <m/>
    <n v="400"/>
    <n v="-400"/>
    <x v="1"/>
  </r>
  <r>
    <x v="3"/>
    <d v="2025-09-01T00:00:00"/>
    <x v="3"/>
    <n v="179809"/>
    <s v="Invoice - Empire Union School District: Managed Backup Cloud Storage - Per GB"/>
    <s v="D-003"/>
    <s v="MSP"/>
    <m/>
    <x v="1"/>
    <s v="MTS Cloud Storage"/>
    <x v="69"/>
    <s v="MTS Cloud Storage"/>
    <s v="C00105"/>
    <m/>
    <n v="23506"/>
    <s v="ARJ"/>
    <m/>
    <n v="600"/>
    <n v="-600"/>
    <x v="1"/>
  </r>
  <r>
    <x v="3"/>
    <d v="2025-10-01T00:00:00"/>
    <x v="4"/>
    <n v="180364"/>
    <s v="Invoice - Empire Union School District: Managed Backup Cloud Storage - Per GB"/>
    <s v="D-003"/>
    <s v="MSP"/>
    <m/>
    <x v="1"/>
    <s v="MTS Cloud Storage"/>
    <x v="69"/>
    <s v="MTS Cloud Storage"/>
    <s v="C00105"/>
    <m/>
    <n v="23789"/>
    <s v="ARJ"/>
    <m/>
    <n v="600"/>
    <n v="-600"/>
    <x v="1"/>
  </r>
  <r>
    <x v="0"/>
    <d v="2025-09-01T00:00:00"/>
    <x v="3"/>
    <n v="179809"/>
    <s v="Invoice - Empire Union School District: Managed Endpoint Services"/>
    <s v="D-003"/>
    <s v="MSP"/>
    <m/>
    <x v="1"/>
    <s v="T-Managed Endpoint"/>
    <x v="69"/>
    <s v="Managed Endpoint Services"/>
    <s v="C00105"/>
    <m/>
    <n v="23506"/>
    <s v="ARJ"/>
    <m/>
    <n v="3790"/>
    <n v="-3790"/>
    <x v="1"/>
  </r>
  <r>
    <x v="0"/>
    <d v="2025-10-01T00:00:00"/>
    <x v="4"/>
    <n v="180364"/>
    <s v="Invoice - Empire Union School District: Managed Endpoint Services"/>
    <s v="D-003"/>
    <s v="MSP"/>
    <m/>
    <x v="1"/>
    <s v="T-Managed Endpoint"/>
    <x v="69"/>
    <s v="Managed Endpoint Services"/>
    <s v="C00105"/>
    <m/>
    <n v="23789"/>
    <s v="ARJ"/>
    <m/>
    <n v="4585"/>
    <n v="-4585"/>
    <x v="1"/>
  </r>
  <r>
    <x v="0"/>
    <d v="2025-09-01T00:00:00"/>
    <x v="3"/>
    <n v="179809"/>
    <s v="Invoice - Empire Union School District: Managed Services-Server"/>
    <s v="D-003"/>
    <s v="MSP"/>
    <m/>
    <x v="1"/>
    <s v="T-Managed Services-Server"/>
    <x v="69"/>
    <s v="Managed Services-Server"/>
    <s v="C00105"/>
    <m/>
    <n v="23506"/>
    <s v="ARJ"/>
    <m/>
    <n v="1200"/>
    <n v="-1200"/>
    <x v="1"/>
  </r>
  <r>
    <x v="0"/>
    <d v="2025-10-01T00:00:00"/>
    <x v="4"/>
    <n v="180364"/>
    <s v="Invoice - Empire Union School District: Managed Services-Server"/>
    <s v="D-003"/>
    <s v="MSP"/>
    <m/>
    <x v="1"/>
    <s v="T-Managed Services-Server"/>
    <x v="69"/>
    <s v="Managed Services-Server"/>
    <s v="C00105"/>
    <m/>
    <n v="23789"/>
    <s v="ARJ"/>
    <m/>
    <n v="1200"/>
    <n v="-1200"/>
    <x v="1"/>
  </r>
  <r>
    <x v="0"/>
    <d v="2025-09-01T00:00:00"/>
    <x v="3"/>
    <n v="179809"/>
    <s v="Invoice - Empire Union School District: Managed Services-Site"/>
    <s v="D-003"/>
    <s v="MSP"/>
    <m/>
    <x v="1"/>
    <s v="T-Managed Services Site"/>
    <x v="69"/>
    <s v="Managed Services-Site"/>
    <s v="C00105"/>
    <m/>
    <n v="23506"/>
    <s v="ARJ"/>
    <m/>
    <n v="1305"/>
    <n v="-1305"/>
    <x v="1"/>
  </r>
  <r>
    <x v="0"/>
    <d v="2025-10-01T00:00:00"/>
    <x v="4"/>
    <n v="180364"/>
    <s v="Invoice - Empire Union School District: Managed Services-Site"/>
    <s v="D-003"/>
    <s v="MSP"/>
    <m/>
    <x v="1"/>
    <s v="T-Managed Services Site"/>
    <x v="69"/>
    <s v="Managed Services-Site"/>
    <s v="C00105"/>
    <m/>
    <n v="23789"/>
    <s v="ARJ"/>
    <m/>
    <n v="1305"/>
    <n v="-1305"/>
    <x v="1"/>
  </r>
  <r>
    <x v="6"/>
    <d v="2025-09-01T00:00:00"/>
    <x v="3"/>
    <n v="179809"/>
    <s v="Invoice - Empire Union School District: Managed Single Domain Security Certificate"/>
    <s v="D-003"/>
    <s v="MSP"/>
    <m/>
    <x v="1"/>
    <s v="SSLCert"/>
    <x v="69"/>
    <s v="Managed Single Domain Security Certificate"/>
    <s v="C00105"/>
    <m/>
    <n v="23506"/>
    <s v="ARJ"/>
    <m/>
    <n v="21"/>
    <n v="-21"/>
    <x v="1"/>
  </r>
  <r>
    <x v="6"/>
    <d v="2025-10-01T00:00:00"/>
    <x v="4"/>
    <n v="180364"/>
    <s v="Invoice - Empire Union School District: Managed Single Domain Security Certificate"/>
    <s v="D-003"/>
    <s v="MSP"/>
    <m/>
    <x v="1"/>
    <s v="SSLCert"/>
    <x v="69"/>
    <s v="Managed Single Domain Security Certificate"/>
    <s v="C00105"/>
    <m/>
    <n v="23789"/>
    <s v="ARJ"/>
    <m/>
    <n v="21"/>
    <n v="-21"/>
    <x v="1"/>
  </r>
  <r>
    <x v="15"/>
    <d v="2025-09-01T00:00:00"/>
    <x v="3"/>
    <n v="179811"/>
    <s v="Invoice - Empire Union School District: Streamline IT Help Desk Management System"/>
    <s v="D-003"/>
    <s v="MSP"/>
    <m/>
    <x v="1"/>
    <s v="Streamline IT"/>
    <x v="69"/>
    <s v="Streamline IT"/>
    <s v="C00105"/>
    <m/>
    <n v="23429"/>
    <s v="ARJ"/>
    <m/>
    <n v="250"/>
    <n v="-250"/>
    <x v="1"/>
  </r>
  <r>
    <x v="15"/>
    <d v="2025-10-01T00:00:00"/>
    <x v="4"/>
    <n v="180363"/>
    <s v="Invoice - Empire Union School District: Streamline IT Help Desk Management System"/>
    <s v="D-003"/>
    <s v="MSP"/>
    <m/>
    <x v="1"/>
    <s v="Streamline IT"/>
    <x v="69"/>
    <s v="Streamline IT"/>
    <s v="C00105"/>
    <m/>
    <n v="23788"/>
    <s v="ARJ"/>
    <m/>
    <n v="250"/>
    <n v="-250"/>
    <x v="1"/>
  </r>
  <r>
    <x v="6"/>
    <d v="2025-09-01T00:00:00"/>
    <x v="3"/>
    <s v="179996OH"/>
    <s v="Invoice - Energility LLC: Endpoint Advanced Threat Protection - EDR 24x7 Monitoring - Per Endpoint"/>
    <s v="D-005"/>
    <s v="Security"/>
    <m/>
    <x v="3"/>
    <s v="DPM-Huntress"/>
    <x v="70"/>
    <s v="Huntress Advanced Threat Protection"/>
    <s v="C-10067"/>
    <m/>
    <n v="23347"/>
    <s v="ARJ"/>
    <m/>
    <n v="35"/>
    <n v="-35"/>
    <x v="1"/>
  </r>
  <r>
    <x v="6"/>
    <d v="2025-10-01T00:00:00"/>
    <x v="4"/>
    <s v="180463OH"/>
    <s v="Invoice - Energility LLC: Endpoint Advanced Threat Protection - EDR 24x7 Monitoring - Per Endpoint"/>
    <s v="D-005"/>
    <s v="Security"/>
    <m/>
    <x v="3"/>
    <s v="DPM-Huntress"/>
    <x v="70"/>
    <s v="Huntress Advanced Threat Protection"/>
    <s v="C-10067"/>
    <m/>
    <n v="23881"/>
    <s v="ARJ"/>
    <m/>
    <n v="35"/>
    <n v="-35"/>
    <x v="1"/>
  </r>
  <r>
    <x v="0"/>
    <d v="2025-09-01T00:00:00"/>
    <x v="3"/>
    <s v="179996OH"/>
    <s v="Invoice - Energility LLC: Server &amp; Network Support"/>
    <s v="D-003"/>
    <s v="MSP"/>
    <m/>
    <x v="3"/>
    <s v="MSC_SNS"/>
    <x v="70"/>
    <s v="Server &amp; Network Support"/>
    <s v="C-10067"/>
    <m/>
    <n v="23347"/>
    <s v="ARJ"/>
    <m/>
    <n v="3"/>
    <n v="-3"/>
    <x v="1"/>
  </r>
  <r>
    <x v="0"/>
    <d v="2025-10-01T00:00:00"/>
    <x v="4"/>
    <s v="180463OH"/>
    <s v="Invoice - Energility LLC: Server &amp; Network Support"/>
    <s v="D-003"/>
    <s v="MSP"/>
    <m/>
    <x v="3"/>
    <s v="MSC_SNS"/>
    <x v="70"/>
    <s v="Server &amp; Network Support"/>
    <s v="C-10067"/>
    <m/>
    <n v="23881"/>
    <s v="ARJ"/>
    <m/>
    <n v="3"/>
    <n v="-3"/>
    <x v="1"/>
  </r>
  <r>
    <x v="0"/>
    <d v="2025-09-01T00:00:00"/>
    <x v="3"/>
    <s v="179996OH"/>
    <s v="Invoice - Energility LLC: Staff Support"/>
    <s v="D-003"/>
    <s v="MSP"/>
    <m/>
    <x v="3"/>
    <s v="MSC_SS"/>
    <x v="70"/>
    <s v="Staff Support"/>
    <s v="C-10067"/>
    <m/>
    <n v="23347"/>
    <s v="ARJ"/>
    <m/>
    <n v="228.66"/>
    <n v="-228.66"/>
    <x v="1"/>
  </r>
  <r>
    <x v="0"/>
    <d v="2025-10-01T00:00:00"/>
    <x v="4"/>
    <s v="180463OH"/>
    <s v="Invoice - Energility LLC: Staff Support"/>
    <s v="D-003"/>
    <s v="MSP"/>
    <m/>
    <x v="3"/>
    <s v="MSC_SS"/>
    <x v="70"/>
    <s v="Staff Support"/>
    <s v="C-10067"/>
    <m/>
    <n v="23881"/>
    <s v="ARJ"/>
    <m/>
    <n v="228.66"/>
    <n v="-228.66"/>
    <x v="1"/>
  </r>
  <r>
    <x v="7"/>
    <d v="2025-09-02T00:00:00"/>
    <x v="16"/>
    <s v="180086OH"/>
    <s v="Invoice - Explorers Academy of Science and Tech"/>
    <s v="D-003"/>
    <s v="MSP"/>
    <m/>
    <x v="3"/>
    <m/>
    <x v="71"/>
    <m/>
    <s v="C-10149"/>
    <m/>
    <n v="23537"/>
    <s v="ARJ"/>
    <m/>
    <n v="1000"/>
    <n v="-1000"/>
    <x v="1"/>
  </r>
  <r>
    <x v="9"/>
    <d v="2025-09-02T00:00:00"/>
    <x v="16"/>
    <s v="180086OH"/>
    <s v="Invoice - Explorers Academy of Science and Tech: Chrome OS Mgmt Console Lic, EDU"/>
    <s v="D-002"/>
    <s v="Administration"/>
    <m/>
    <x v="3"/>
    <s v="CROSSWDISEDUNEW"/>
    <x v="71"/>
    <s v="Chrome OS Mgmt Console Lic, EDU"/>
    <s v="C-10149"/>
    <m/>
    <n v="23537"/>
    <s v="ARJ"/>
    <m/>
    <n v="1650"/>
    <n v="-1650"/>
    <x v="1"/>
  </r>
  <r>
    <x v="1"/>
    <d v="2025-09-01T00:00:00"/>
    <x v="3"/>
    <s v="179993OH"/>
    <s v="Invoice - Explorers Academy of Science and Tech: Managed VOIP"/>
    <s v="D-003"/>
    <s v="MSP"/>
    <m/>
    <x v="3"/>
    <s v="MSC_MS"/>
    <x v="71"/>
    <s v="Managed VOIP"/>
    <s v="C-10149"/>
    <m/>
    <n v="23348"/>
    <s v="ARJ"/>
    <m/>
    <n v="362.56"/>
    <n v="-362.56"/>
    <x v="1"/>
  </r>
  <r>
    <x v="1"/>
    <d v="2025-10-01T00:00:00"/>
    <x v="4"/>
    <s v="180464OH"/>
    <s v="Invoice - Explorers Academy of Science and Tech: Managed VOIP"/>
    <s v="D-003"/>
    <s v="MSP"/>
    <m/>
    <x v="3"/>
    <s v="MSC_MS"/>
    <x v="71"/>
    <s v="Managed VOIP"/>
    <s v="C-10149"/>
    <m/>
    <n v="23882"/>
    <s v="ARJ"/>
    <m/>
    <n v="362.56"/>
    <n v="-362.56"/>
    <x v="1"/>
  </r>
  <r>
    <x v="9"/>
    <d v="2025-09-02T00:00:00"/>
    <x v="16"/>
    <s v="180086OH"/>
    <s v="Invoice - Explorers Academy of Science and Tech: TRUSTED PARTNER RENEWED ACER CHROMEBOOK 311 C721-25AS AMD A4-9120C 4GB 32GB SSD WI-FI BT WEBCAM AMD RADEON R4 GRAPHICS 11.6&quot; IPS HD CHROME 2.31 LBS BLACK 90 DAYS DISTRIBUTOR WARRANTY refurb-recert"/>
    <s v="D-002"/>
    <s v="Administration"/>
    <m/>
    <x v="3"/>
    <s v="NX.HBNAA.001"/>
    <x v="71"/>
    <s v="TRUSTED PARTNER RENEWED ACER CHROMEBOOK 311 C721-2"/>
    <s v="C-10149"/>
    <m/>
    <n v="23537"/>
    <s v="ARJ"/>
    <m/>
    <n v="9500"/>
    <n v="-9500"/>
    <x v="1"/>
  </r>
  <r>
    <x v="6"/>
    <d v="2025-09-01T00:00:00"/>
    <x v="3"/>
    <n v="179813"/>
    <s v="Invoice - Fabricated Extrusion Company: 24x7 Gateway Security Monitoring"/>
    <s v="D-005"/>
    <s v="Security"/>
    <m/>
    <x v="1"/>
    <s v="DPM-FWM-SM"/>
    <x v="72"/>
    <s v="24x7 Gateway Security Monitoring Small"/>
    <s v="C00109"/>
    <m/>
    <n v="23513"/>
    <s v="ARJ"/>
    <m/>
    <n v="1360"/>
    <n v="-1360"/>
    <x v="1"/>
  </r>
  <r>
    <x v="6"/>
    <d v="2025-10-01T00:00:00"/>
    <x v="4"/>
    <n v="180367"/>
    <s v="Invoice - Fabricated Extrusion Company: 24x7 Gateway Security Monitoring"/>
    <s v="D-005"/>
    <s v="Security"/>
    <m/>
    <x v="1"/>
    <s v="DPM-FWM-SM"/>
    <x v="72"/>
    <s v="24x7 Gateway Security Monitoring Small"/>
    <s v="C00109"/>
    <m/>
    <n v="23792"/>
    <s v="ARJ"/>
    <m/>
    <n v="1360"/>
    <n v="-1360"/>
    <x v="1"/>
  </r>
  <r>
    <x v="6"/>
    <d v="2025-09-01T00:00:00"/>
    <x v="3"/>
    <n v="179813"/>
    <s v="Invoice - Fabricated Extrusion Company: AI Powered Email Filtering and Phishing Protection "/>
    <s v="D-005"/>
    <s v="Security"/>
    <m/>
    <x v="1"/>
    <s v="IS-ESP-1"/>
    <x v="72"/>
    <s v="Email Security "/>
    <s v="C00109"/>
    <m/>
    <n v="23513"/>
    <s v="ARJ"/>
    <m/>
    <n v="132"/>
    <n v="-132"/>
    <x v="1"/>
  </r>
  <r>
    <x v="6"/>
    <d v="2025-10-01T00:00:00"/>
    <x v="4"/>
    <n v="180367"/>
    <s v="Invoice - Fabricated Extrusion Company: AI Powered Email Filtering and Phishing Protection "/>
    <s v="D-005"/>
    <s v="Security"/>
    <m/>
    <x v="1"/>
    <s v="IS-ESP-1"/>
    <x v="72"/>
    <s v="Email Security "/>
    <s v="C00109"/>
    <m/>
    <n v="23792"/>
    <s v="ARJ"/>
    <m/>
    <n v="132"/>
    <n v="-132"/>
    <x v="1"/>
  </r>
  <r>
    <x v="6"/>
    <d v="2025-09-01T00:00:00"/>
    <x v="3"/>
    <n v="179813"/>
    <s v="Invoice - Fabricated Extrusion Company: Dark Web Monitoring Service - 1 Domain "/>
    <s v="D-005"/>
    <s v="Security"/>
    <m/>
    <x v="1"/>
    <s v="SecureID"/>
    <x v="72"/>
    <s v="Dark Web Monitoring"/>
    <s v="C00109"/>
    <m/>
    <n v="23513"/>
    <s v="ARJ"/>
    <m/>
    <n v="85"/>
    <n v="-85"/>
    <x v="1"/>
  </r>
  <r>
    <x v="6"/>
    <d v="2025-10-01T00:00:00"/>
    <x v="4"/>
    <n v="180367"/>
    <s v="Invoice - Fabricated Extrusion Company: Dark Web Monitoring Service - 1 Domain "/>
    <s v="D-005"/>
    <s v="Security"/>
    <m/>
    <x v="1"/>
    <s v="SecureID"/>
    <x v="72"/>
    <s v="Dark Web Monitoring"/>
    <s v="C00109"/>
    <m/>
    <n v="23792"/>
    <s v="ARJ"/>
    <m/>
    <n v="85"/>
    <n v="-85"/>
    <x v="1"/>
  </r>
  <r>
    <x v="6"/>
    <d v="2025-09-01T00:00:00"/>
    <x v="3"/>
    <n v="179813"/>
    <s v="Invoice - Fabricated Extrusion Company: Endpoint Advanced Threat Protection - EDR 24x7 Monitoring - Per Endpoint"/>
    <s v="D-005"/>
    <s v="Security"/>
    <m/>
    <x v="1"/>
    <s v="DPM-Huntress"/>
    <x v="72"/>
    <s v="Huntress Advanced Threat Protection"/>
    <s v="C00109"/>
    <m/>
    <n v="23513"/>
    <s v="ARJ"/>
    <m/>
    <n v="364.32"/>
    <n v="-364.32"/>
    <x v="1"/>
  </r>
  <r>
    <x v="6"/>
    <d v="2025-10-01T00:00:00"/>
    <x v="4"/>
    <n v="180367"/>
    <s v="Invoice - Fabricated Extrusion Company: Endpoint Advanced Threat Protection - EDR 24x7 Monitoring - Per Endpoint"/>
    <s v="D-005"/>
    <s v="Security"/>
    <m/>
    <x v="1"/>
    <s v="DPM-Huntress"/>
    <x v="72"/>
    <s v="Huntress Advanced Threat Protection"/>
    <s v="C00109"/>
    <m/>
    <n v="23792"/>
    <s v="ARJ"/>
    <m/>
    <n v="364.32"/>
    <n v="-364.32"/>
    <x v="1"/>
  </r>
  <r>
    <x v="8"/>
    <d v="2025-09-01T00:00:00"/>
    <x v="3"/>
    <n v="179813"/>
    <s v="Invoice - Fabricated Extrusion Company: Managed Backup - Server"/>
    <s v="D-003"/>
    <s v="MSP"/>
    <m/>
    <x v="1"/>
    <s v="mMTS CyberPS"/>
    <x v="72"/>
    <s v="MTS Cyber Protect Servers"/>
    <s v="C00109"/>
    <m/>
    <n v="23513"/>
    <s v="ARJ"/>
    <m/>
    <n v="525.36"/>
    <n v="-525.36"/>
    <x v="1"/>
  </r>
  <r>
    <x v="8"/>
    <d v="2025-10-01T00:00:00"/>
    <x v="4"/>
    <n v="180367"/>
    <s v="Invoice - Fabricated Extrusion Company: Managed Backup - Server"/>
    <s v="D-003"/>
    <s v="MSP"/>
    <m/>
    <x v="1"/>
    <s v="mMTS CyberPS"/>
    <x v="72"/>
    <s v="MTS Cyber Protect Servers"/>
    <s v="C00109"/>
    <m/>
    <n v="23792"/>
    <s v="ARJ"/>
    <m/>
    <n v="525.36"/>
    <n v="-525.36"/>
    <x v="1"/>
  </r>
  <r>
    <x v="0"/>
    <d v="2025-09-01T00:00:00"/>
    <x v="3"/>
    <n v="179813"/>
    <s v="Invoice - Fabricated Extrusion Company: Managed Endpoint Services"/>
    <s v="D-003"/>
    <s v="MSP"/>
    <m/>
    <x v="1"/>
    <s v="T-Managed Endpoint"/>
    <x v="72"/>
    <s v="Managed Endpoint Services"/>
    <s v="C00109"/>
    <m/>
    <n v="23513"/>
    <s v="ARJ"/>
    <m/>
    <n v="818.4"/>
    <n v="-818.4"/>
    <x v="1"/>
  </r>
  <r>
    <x v="0"/>
    <d v="2025-10-01T00:00:00"/>
    <x v="4"/>
    <n v="180367"/>
    <s v="Invoice - Fabricated Extrusion Company: Managed Endpoint Services"/>
    <s v="D-003"/>
    <s v="MSP"/>
    <m/>
    <x v="1"/>
    <s v="T-Managed Endpoint"/>
    <x v="72"/>
    <s v="Managed Endpoint Services"/>
    <s v="C00109"/>
    <m/>
    <n v="23792"/>
    <s v="ARJ"/>
    <m/>
    <n v="833.28"/>
    <n v="-833.28"/>
    <x v="1"/>
  </r>
  <r>
    <x v="6"/>
    <d v="2025-09-01T00:00:00"/>
    <x v="3"/>
    <n v="179813"/>
    <s v="Invoice - Fabricated Extrusion Company: Managed Security Awareness Training Program"/>
    <s v="D-005"/>
    <s v="Security"/>
    <m/>
    <x v="1"/>
    <s v="DPMSAT"/>
    <x v="72"/>
    <s v="Security Awareness Program"/>
    <s v="C00109"/>
    <m/>
    <n v="23513"/>
    <s v="ARJ"/>
    <m/>
    <n v="200.6"/>
    <n v="-200.6"/>
    <x v="1"/>
  </r>
  <r>
    <x v="6"/>
    <d v="2025-10-01T00:00:00"/>
    <x v="4"/>
    <n v="180367"/>
    <s v="Invoice - Fabricated Extrusion Company: Managed Security Awareness Training Program"/>
    <s v="D-005"/>
    <s v="Security"/>
    <m/>
    <x v="1"/>
    <s v="DPMSAT"/>
    <x v="72"/>
    <s v="Security Awareness Program"/>
    <s v="C00109"/>
    <m/>
    <n v="23792"/>
    <s v="ARJ"/>
    <m/>
    <n v="200.6"/>
    <n v="-200.6"/>
    <x v="1"/>
  </r>
  <r>
    <x v="0"/>
    <d v="2025-09-01T00:00:00"/>
    <x v="3"/>
    <n v="179813"/>
    <s v="Invoice - Fabricated Extrusion Company: Managed Services-Server"/>
    <s v="D-003"/>
    <s v="MSP"/>
    <m/>
    <x v="1"/>
    <s v="T-Managed Services-Server"/>
    <x v="72"/>
    <s v="Managed Services-Server"/>
    <s v="C00109"/>
    <m/>
    <n v="23513"/>
    <s v="ARJ"/>
    <m/>
    <n v="1027.6500000000001"/>
    <n v="-1027.6500000000001"/>
    <x v="1"/>
  </r>
  <r>
    <x v="0"/>
    <d v="2025-10-01T00:00:00"/>
    <x v="4"/>
    <n v="180367"/>
    <s v="Invoice - Fabricated Extrusion Company: Managed Services-Server"/>
    <s v="D-003"/>
    <s v="MSP"/>
    <m/>
    <x v="1"/>
    <s v="T-Managed Services-Server"/>
    <x v="72"/>
    <s v="Managed Services-Server"/>
    <s v="C00109"/>
    <m/>
    <n v="23792"/>
    <s v="ARJ"/>
    <m/>
    <n v="1027.6500000000001"/>
    <n v="-1027.6500000000001"/>
    <x v="1"/>
  </r>
  <r>
    <x v="0"/>
    <d v="2025-09-01T00:00:00"/>
    <x v="3"/>
    <n v="179813"/>
    <s v="Invoice - Fabricated Extrusion Company: Managed Services-Site"/>
    <s v="D-003"/>
    <s v="MSP"/>
    <m/>
    <x v="1"/>
    <s v="T-Managed Services Site"/>
    <x v="72"/>
    <s v="Managed Services-Site"/>
    <s v="C00109"/>
    <m/>
    <n v="23513"/>
    <s v="ARJ"/>
    <m/>
    <n v="700.4"/>
    <n v="-700.4"/>
    <x v="1"/>
  </r>
  <r>
    <x v="0"/>
    <d v="2025-10-01T00:00:00"/>
    <x v="4"/>
    <n v="180367"/>
    <s v="Invoice - Fabricated Extrusion Company: Managed Services-Site"/>
    <s v="D-003"/>
    <s v="MSP"/>
    <m/>
    <x v="1"/>
    <s v="T-Managed Services Site"/>
    <x v="72"/>
    <s v="Managed Services-Site"/>
    <s v="C00109"/>
    <m/>
    <n v="23792"/>
    <s v="ARJ"/>
    <m/>
    <n v="700.4"/>
    <n v="-700.4"/>
    <x v="1"/>
  </r>
  <r>
    <x v="6"/>
    <d v="2025-09-01T00:00:00"/>
    <x v="3"/>
    <n v="179813"/>
    <s v="Invoice - Fabricated Extrusion Company: Managed Single Domain Security Certificate"/>
    <s v="D-003"/>
    <s v="MSP"/>
    <m/>
    <x v="1"/>
    <s v="SSLCert"/>
    <x v="72"/>
    <s v="Managed Single Domain Security Certificate"/>
    <s v="C00109"/>
    <m/>
    <n v="23513"/>
    <s v="ARJ"/>
    <m/>
    <n v="8.92"/>
    <n v="-8.92"/>
    <x v="1"/>
  </r>
  <r>
    <x v="6"/>
    <d v="2025-10-01T00:00:00"/>
    <x v="4"/>
    <n v="180367"/>
    <s v="Invoice - Fabricated Extrusion Company: Managed Single Domain Security Certificate"/>
    <s v="D-003"/>
    <s v="MSP"/>
    <m/>
    <x v="1"/>
    <s v="SSLCert"/>
    <x v="72"/>
    <s v="Managed Single Domain Security Certificate"/>
    <s v="C00109"/>
    <m/>
    <n v="23792"/>
    <s v="ARJ"/>
    <m/>
    <n v="8.92"/>
    <n v="-8.92"/>
    <x v="1"/>
  </r>
  <r>
    <x v="5"/>
    <d v="2025-09-01T00:00:00"/>
    <x v="3"/>
    <n v="179812"/>
    <s v="Invoice - Fabricated Extrusion Company: Microsoft 365 Business Premium - Annual Commitment, Monthly Billing - 1 User "/>
    <s v="D-003"/>
    <s v="MSP"/>
    <m/>
    <x v="1"/>
    <s v="C0LCHC-0002-1Y1M"/>
    <x v="72"/>
    <s v="Microsoft 365 Business Premium Annual Paid Monthly"/>
    <s v="C00109"/>
    <m/>
    <n v="23449"/>
    <s v="ARJ"/>
    <m/>
    <n v="1496"/>
    <n v="-1496"/>
    <x v="1"/>
  </r>
  <r>
    <x v="5"/>
    <d v="2025-10-01T00:00:00"/>
    <x v="4"/>
    <n v="180366"/>
    <s v="Invoice - Fabricated Extrusion Company: Microsoft 365 Business Premium - Annual Commitment, Monthly Billing - 1 User "/>
    <s v="D-003"/>
    <s v="MSP"/>
    <m/>
    <x v="1"/>
    <s v="C0LCHC-0002-1Y1M"/>
    <x v="72"/>
    <s v="Microsoft 365 Business Premium Annual Paid Monthly"/>
    <s v="C00109"/>
    <m/>
    <n v="23791"/>
    <s v="ARJ"/>
    <m/>
    <n v="1496"/>
    <n v="-1496"/>
    <x v="1"/>
  </r>
  <r>
    <x v="2"/>
    <d v="2025-09-01T00:00:00"/>
    <x v="3"/>
    <n v="179813"/>
    <s v="Invoice - Fabricated Extrusion Company: Palo Alto Networks Firewall Service 440"/>
    <s v="D-005"/>
    <s v="Security"/>
    <m/>
    <x v="1"/>
    <s v="PAN-440-HAAS"/>
    <x v="72"/>
    <s v="Palo Alto Networks Firewall Service 440"/>
    <s v="C00109"/>
    <m/>
    <n v="23513"/>
    <s v="ARJ"/>
    <m/>
    <n v="850"/>
    <n v="-850"/>
    <x v="1"/>
  </r>
  <r>
    <x v="2"/>
    <d v="2025-10-01T00:00:00"/>
    <x v="4"/>
    <n v="180367"/>
    <s v="Invoice - Fabricated Extrusion Company: Palo Alto Networks Firewall Service 440"/>
    <s v="D-005"/>
    <s v="Security"/>
    <m/>
    <x v="1"/>
    <s v="PAN-440-HAAS"/>
    <x v="72"/>
    <s v="Palo Alto Networks Firewall Service 440"/>
    <s v="C00109"/>
    <m/>
    <n v="23792"/>
    <s v="ARJ"/>
    <m/>
    <n v="850"/>
    <n v="-850"/>
    <x v="1"/>
  </r>
  <r>
    <x v="4"/>
    <d v="2025-09-01T00:00:00"/>
    <x v="3"/>
    <n v="179813"/>
    <s v="Invoice - Fabricated Extrusion Company: Private Cloud Server Instance - 32GB"/>
    <s v="D-027"/>
    <s v="Cloud"/>
    <m/>
    <x v="1"/>
    <s v="Cloud-Server-32GB"/>
    <x v="72"/>
    <s v="Datapath Managed Instance Large"/>
    <s v="C00109"/>
    <m/>
    <n v="23513"/>
    <s v="ARJ"/>
    <m/>
    <n v="1033.53"/>
    <n v="-1033.53"/>
    <x v="1"/>
  </r>
  <r>
    <x v="4"/>
    <d v="2025-10-01T00:00:00"/>
    <x v="4"/>
    <n v="180367"/>
    <s v="Invoice - Fabricated Extrusion Company: Private Cloud Server Instance - 32GB"/>
    <s v="D-027"/>
    <s v="Cloud"/>
    <m/>
    <x v="1"/>
    <s v="Cloud-Server-32GB"/>
    <x v="72"/>
    <s v="Datapath Managed Instance Large"/>
    <s v="C00109"/>
    <m/>
    <n v="23792"/>
    <s v="ARJ"/>
    <m/>
    <n v="1033.53"/>
    <n v="-1033.53"/>
    <x v="1"/>
  </r>
  <r>
    <x v="4"/>
    <d v="2025-09-01T00:00:00"/>
    <x v="3"/>
    <n v="179813"/>
    <s v="Invoice - Fabricated Extrusion Company: Private Cloud Server Instance - 8GB"/>
    <s v="D-027"/>
    <s v="Cloud"/>
    <m/>
    <x v="1"/>
    <s v="Cloud-Server-8GB"/>
    <x v="72"/>
    <s v="Datapath Managed Instance Small"/>
    <s v="C00109"/>
    <m/>
    <n v="23513"/>
    <s v="ARJ"/>
    <m/>
    <n v="1524.69"/>
    <n v="-1524.69"/>
    <x v="1"/>
  </r>
  <r>
    <x v="4"/>
    <d v="2025-10-01T00:00:00"/>
    <x v="4"/>
    <n v="180367"/>
    <s v="Invoice - Fabricated Extrusion Company: Private Cloud Server Instance - 8GB"/>
    <s v="D-027"/>
    <s v="Cloud"/>
    <m/>
    <x v="1"/>
    <s v="Cloud-Server-8GB"/>
    <x v="72"/>
    <s v="Datapath Managed Instance Small"/>
    <s v="C00109"/>
    <m/>
    <n v="23792"/>
    <s v="ARJ"/>
    <m/>
    <n v="1524.69"/>
    <n v="-1524.69"/>
    <x v="1"/>
  </r>
  <r>
    <x v="6"/>
    <d v="2025-09-01T00:00:00"/>
    <x v="3"/>
    <n v="179754"/>
    <s v="Invoice - Field Van, Inc: Endpoint Advanced Threat Protection - EDR 24x7 Monitoring - Per Endpoint"/>
    <s v="D-005"/>
    <s v="Security"/>
    <m/>
    <x v="2"/>
    <s v="DPM-Huntress"/>
    <x v="73"/>
    <s v="Huntress Advanced Threat Protection"/>
    <s v="C00245"/>
    <m/>
    <n v="23313"/>
    <s v="ARJ"/>
    <m/>
    <n v="161"/>
    <n v="-161"/>
    <x v="1"/>
  </r>
  <r>
    <x v="6"/>
    <d v="2025-10-01T00:00:00"/>
    <x v="4"/>
    <n v="180306"/>
    <s v="Invoice - Field Van, Inc: Endpoint Advanced Threat Protection - EDR 24x7 Monitoring - Per Endpoint"/>
    <s v="D-005"/>
    <s v="Security"/>
    <m/>
    <x v="2"/>
    <s v="DPM-Huntress"/>
    <x v="73"/>
    <s v="Huntress Advanced Threat Protection"/>
    <s v="C00245"/>
    <m/>
    <n v="23730"/>
    <s v="ARJ"/>
    <m/>
    <n v="161"/>
    <n v="-161"/>
    <x v="1"/>
  </r>
  <r>
    <x v="0"/>
    <d v="2025-09-01T00:00:00"/>
    <x v="3"/>
    <n v="179754"/>
    <s v="Invoice - Field Van, Inc: Managed Service"/>
    <s v="D-003"/>
    <s v="MSP"/>
    <m/>
    <x v="2"/>
    <s v="Managed Service"/>
    <x v="73"/>
    <s v="Managed Service"/>
    <s v="C00245"/>
    <m/>
    <n v="23313"/>
    <s v="ARJ"/>
    <m/>
    <n v="1061.32"/>
    <n v="-1061.32"/>
    <x v="1"/>
  </r>
  <r>
    <x v="0"/>
    <d v="2025-10-01T00:00:00"/>
    <x v="4"/>
    <n v="180306"/>
    <s v="Invoice - Field Van, Inc: Managed Service"/>
    <s v="D-003"/>
    <s v="MSP"/>
    <m/>
    <x v="2"/>
    <s v="Managed Service"/>
    <x v="73"/>
    <s v="Managed Service"/>
    <s v="C00245"/>
    <m/>
    <n v="23730"/>
    <s v="ARJ"/>
    <m/>
    <n v="1061.32"/>
    <n v="-1061.32"/>
    <x v="1"/>
  </r>
  <r>
    <x v="6"/>
    <d v="2025-09-01T00:00:00"/>
    <x v="3"/>
    <n v="179814"/>
    <s v="Invoice - Fiscalini Farmstead: 24x7 Gateway Security Monitoring"/>
    <s v="D-005"/>
    <s v="Security"/>
    <m/>
    <x v="1"/>
    <s v="DPM-FWM-SM"/>
    <x v="74"/>
    <s v="24x7 Gateway Security Monitoring Small"/>
    <s v="C-10173"/>
    <m/>
    <n v="23462"/>
    <s v="ARJ"/>
    <m/>
    <n v="382"/>
    <n v="-382"/>
    <x v="1"/>
  </r>
  <r>
    <x v="6"/>
    <d v="2025-10-01T00:00:00"/>
    <x v="4"/>
    <n v="180368"/>
    <s v="Invoice - Fiscalini Farmstead: 24x7 Gateway Security Monitoring"/>
    <s v="D-005"/>
    <s v="Security"/>
    <m/>
    <x v="1"/>
    <s v="DPM-FWM-SM"/>
    <x v="74"/>
    <s v="24x7 Gateway Security Monitoring Small"/>
    <s v="C-10173"/>
    <m/>
    <n v="23793"/>
    <s v="ARJ"/>
    <m/>
    <n v="382"/>
    <n v="-382"/>
    <x v="1"/>
  </r>
  <r>
    <x v="6"/>
    <d v="2025-09-01T00:00:00"/>
    <x v="3"/>
    <n v="179814"/>
    <s v="Invoice - Fiscalini Farmstead: AI Powered Email Filtering and Phishing Protection "/>
    <s v="D-005"/>
    <s v="Security"/>
    <m/>
    <x v="1"/>
    <s v="IS-ESP-1"/>
    <x v="74"/>
    <s v="Email Security "/>
    <s v="C-10173"/>
    <m/>
    <n v="23462"/>
    <s v="ARJ"/>
    <m/>
    <n v="26"/>
    <n v="-26"/>
    <x v="1"/>
  </r>
  <r>
    <x v="6"/>
    <d v="2025-10-01T00:00:00"/>
    <x v="4"/>
    <n v="180368"/>
    <s v="Invoice - Fiscalini Farmstead: AI Powered Email Filtering and Phishing Protection "/>
    <s v="D-005"/>
    <s v="Security"/>
    <m/>
    <x v="1"/>
    <s v="IS-ESP-1"/>
    <x v="74"/>
    <s v="Email Security "/>
    <s v="C-10173"/>
    <m/>
    <n v="23793"/>
    <s v="ARJ"/>
    <m/>
    <n v="26"/>
    <n v="-26"/>
    <x v="1"/>
  </r>
  <r>
    <x v="6"/>
    <d v="2025-09-01T00:00:00"/>
    <x v="3"/>
    <n v="179814"/>
    <s v="Invoice - Fiscalini Farmstead: Dark Web Monitoring Service - 1 Domain "/>
    <s v="D-005"/>
    <s v="Security"/>
    <m/>
    <x v="1"/>
    <s v="SecureID"/>
    <x v="74"/>
    <s v="Dark Web Monitoring"/>
    <s v="C-10173"/>
    <m/>
    <n v="23462"/>
    <s v="ARJ"/>
    <m/>
    <n v="100"/>
    <n v="-100"/>
    <x v="1"/>
  </r>
  <r>
    <x v="6"/>
    <d v="2025-10-01T00:00:00"/>
    <x v="4"/>
    <n v="180368"/>
    <s v="Invoice - Fiscalini Farmstead: Dark Web Monitoring Service - 1 Domain "/>
    <s v="D-005"/>
    <s v="Security"/>
    <m/>
    <x v="1"/>
    <s v="SecureID"/>
    <x v="74"/>
    <s v="Dark Web Monitoring"/>
    <s v="C-10173"/>
    <m/>
    <n v="23793"/>
    <s v="ARJ"/>
    <m/>
    <n v="100"/>
    <n v="-100"/>
    <x v="1"/>
  </r>
  <r>
    <x v="6"/>
    <d v="2025-09-01T00:00:00"/>
    <x v="3"/>
    <n v="179814"/>
    <s v="Invoice - Fiscalini Farmstead: Endpoint Advanced Threat Protection - EDR 24x7 Monitoring - Per Endpoint"/>
    <s v="D-005"/>
    <s v="Security"/>
    <m/>
    <x v="1"/>
    <s v="DPM-Huntress"/>
    <x v="74"/>
    <s v="Huntress Advanced Threat Protection"/>
    <s v="C-10173"/>
    <m/>
    <n v="23462"/>
    <s v="ARJ"/>
    <m/>
    <n v="70"/>
    <n v="-70"/>
    <x v="1"/>
  </r>
  <r>
    <x v="6"/>
    <d v="2025-10-01T00:00:00"/>
    <x v="4"/>
    <n v="180368"/>
    <s v="Invoice - Fiscalini Farmstead: Endpoint Advanced Threat Protection - EDR 24x7 Monitoring - Per Endpoint"/>
    <s v="D-005"/>
    <s v="Security"/>
    <m/>
    <x v="1"/>
    <s v="DPM-Huntress"/>
    <x v="74"/>
    <s v="Huntress Advanced Threat Protection"/>
    <s v="C-10173"/>
    <m/>
    <n v="23793"/>
    <s v="ARJ"/>
    <m/>
    <n v="70"/>
    <n v="-70"/>
    <x v="1"/>
  </r>
  <r>
    <x v="5"/>
    <d v="2025-09-01T00:00:00"/>
    <x v="3"/>
    <n v="179814"/>
    <s v="Invoice - Fiscalini Farmstead: Exchange Online (Plan 2) - Annual Commitment, Monthly Billing - 1 User "/>
    <s v="D-003"/>
    <s v="MSP"/>
    <m/>
    <x v="1"/>
    <s v="C0LH1P-0001-1Y1M"/>
    <x v="74"/>
    <s v="Exchange Online (Plan 2) Annual Paid Monthly"/>
    <s v="C-10173"/>
    <m/>
    <n v="23462"/>
    <s v="ARJ"/>
    <m/>
    <n v="8.4"/>
    <n v="-8.4"/>
    <x v="1"/>
  </r>
  <r>
    <x v="5"/>
    <d v="2025-10-01T00:00:00"/>
    <x v="4"/>
    <n v="180368"/>
    <s v="Invoice - Fiscalini Farmstead: Exchange Online (Plan 2) - Annual Commitment, Monthly Billing - 1 User "/>
    <s v="D-003"/>
    <s v="MSP"/>
    <m/>
    <x v="1"/>
    <s v="C0LH1P-0001-1Y1M"/>
    <x v="74"/>
    <s v="Exchange Online (Plan 2) Annual Paid Monthly"/>
    <s v="C-10173"/>
    <m/>
    <n v="23793"/>
    <s v="ARJ"/>
    <m/>
    <n v="8.4"/>
    <n v="-8.4"/>
    <x v="1"/>
  </r>
  <r>
    <x v="3"/>
    <d v="2025-09-01T00:00:00"/>
    <x v="3"/>
    <n v="179814"/>
    <s v="Invoice - Fiscalini Farmstead: Managed Office 365 Backup - 1 User - 1 month"/>
    <s v="D-003"/>
    <s v="MSP"/>
    <m/>
    <x v="1"/>
    <s v="DPMB-AFI-O365"/>
    <x v="74"/>
    <s v="Office 365 Backup"/>
    <s v="C-10173"/>
    <m/>
    <n v="23462"/>
    <s v="ARJ"/>
    <m/>
    <n v="75"/>
    <n v="-75"/>
    <x v="1"/>
  </r>
  <r>
    <x v="3"/>
    <d v="2025-10-01T00:00:00"/>
    <x v="4"/>
    <n v="180368"/>
    <s v="Invoice - Fiscalini Farmstead: Managed Office 365 Backup - 1 User - 1 month"/>
    <s v="D-003"/>
    <s v="MSP"/>
    <m/>
    <x v="1"/>
    <s v="DPMB-AFI-O365"/>
    <x v="74"/>
    <s v="Office 365 Backup"/>
    <s v="C-10173"/>
    <m/>
    <n v="23793"/>
    <s v="ARJ"/>
    <m/>
    <n v="75"/>
    <n v="-75"/>
    <x v="1"/>
  </r>
  <r>
    <x v="6"/>
    <d v="2025-09-01T00:00:00"/>
    <x v="3"/>
    <n v="179814"/>
    <s v="Invoice - Fiscalini Farmstead: Managed Security Awareness Training Program"/>
    <s v="D-005"/>
    <s v="Security"/>
    <m/>
    <x v="1"/>
    <s v="DPMSAT"/>
    <x v="74"/>
    <s v="Security Awareness Program"/>
    <s v="C-10173"/>
    <m/>
    <n v="23462"/>
    <s v="ARJ"/>
    <m/>
    <n v="65"/>
    <n v="-65"/>
    <x v="1"/>
  </r>
  <r>
    <x v="6"/>
    <d v="2025-10-01T00:00:00"/>
    <x v="4"/>
    <n v="180368"/>
    <s v="Invoice - Fiscalini Farmstead: Managed Security Awareness Training Program"/>
    <s v="D-005"/>
    <s v="Security"/>
    <m/>
    <x v="1"/>
    <s v="DPMSAT"/>
    <x v="74"/>
    <s v="Security Awareness Program"/>
    <s v="C-10173"/>
    <m/>
    <n v="23793"/>
    <s v="ARJ"/>
    <m/>
    <n v="65"/>
    <n v="-65"/>
    <x v="1"/>
  </r>
  <r>
    <x v="0"/>
    <d v="2025-09-01T00:00:00"/>
    <x v="3"/>
    <n v="179814"/>
    <s v="Invoice - Fiscalini Farmstead: Managed Services-Endpoint"/>
    <s v="D-003"/>
    <s v="MSP"/>
    <m/>
    <x v="1"/>
    <s v="T-MSP-EP"/>
    <x v="74"/>
    <s v="Managed Services-Endpoint"/>
    <s v="C-10173"/>
    <m/>
    <n v="23462"/>
    <s v="ARJ"/>
    <m/>
    <n v="1565.6"/>
    <n v="-1565.6"/>
    <x v="1"/>
  </r>
  <r>
    <x v="0"/>
    <d v="2025-10-01T00:00:00"/>
    <x v="4"/>
    <n v="180368"/>
    <s v="Invoice - Fiscalini Farmstead: Managed Services-Endpoint"/>
    <s v="D-003"/>
    <s v="MSP"/>
    <m/>
    <x v="1"/>
    <s v="T-MSP-EP"/>
    <x v="74"/>
    <s v="Managed Services-Endpoint"/>
    <s v="C-10173"/>
    <m/>
    <n v="23793"/>
    <s v="ARJ"/>
    <m/>
    <n v="1565.6"/>
    <n v="-1565.6"/>
    <x v="1"/>
  </r>
  <r>
    <x v="5"/>
    <d v="2025-09-01T00:00:00"/>
    <x v="3"/>
    <n v="179814"/>
    <s v="Invoice - Fiscalini Farmstead: Microsoft 365 Business Premium - Annual Commitment, Monthly Billing - 1 User "/>
    <s v="D-003"/>
    <s v="MSP"/>
    <m/>
    <x v="1"/>
    <s v="C0LCHC-0002-1Y1M"/>
    <x v="74"/>
    <s v="Microsoft 365 Business Premium Annual Paid Monthly"/>
    <s v="C-10173"/>
    <m/>
    <n v="23462"/>
    <s v="ARJ"/>
    <m/>
    <n v="330"/>
    <n v="-330"/>
    <x v="1"/>
  </r>
  <r>
    <x v="5"/>
    <d v="2025-10-01T00:00:00"/>
    <x v="4"/>
    <n v="180368"/>
    <s v="Invoice - Fiscalini Farmstead: Microsoft 365 Business Premium - Annual Commitment, Monthly Billing - 1 User "/>
    <s v="D-003"/>
    <s v="MSP"/>
    <m/>
    <x v="1"/>
    <s v="C0LCHC-0002-1Y1M"/>
    <x v="74"/>
    <s v="Microsoft 365 Business Premium Annual Paid Monthly"/>
    <s v="C-10173"/>
    <m/>
    <n v="23793"/>
    <s v="ARJ"/>
    <m/>
    <n v="330"/>
    <n v="-330"/>
    <x v="1"/>
  </r>
  <r>
    <x v="3"/>
    <d v="2025-09-01T00:00:00"/>
    <x v="3"/>
    <n v="179814"/>
    <s v="Invoice - Fiscalini Farmstead: Proofpoint Essentials- Beginner - Inbound and Outbound Email Filtering"/>
    <s v="D-003"/>
    <s v="MSP"/>
    <m/>
    <x v="1"/>
    <s v="PP-ESS-MBEG-A"/>
    <x v="74"/>
    <s v="Proofpoint Essentials-Beginner"/>
    <s v="C-10173"/>
    <m/>
    <n v="23462"/>
    <s v="ARJ"/>
    <m/>
    <n v="30"/>
    <n v="-30"/>
    <x v="1"/>
  </r>
  <r>
    <x v="3"/>
    <d v="2025-10-01T00:00:00"/>
    <x v="4"/>
    <n v="180368"/>
    <s v="Invoice - Fiscalini Farmstead: Proofpoint Essentials- Beginner - Inbound and Outbound Email Filtering"/>
    <s v="D-003"/>
    <s v="MSP"/>
    <m/>
    <x v="1"/>
    <s v="PP-ESS-MBEG-A"/>
    <x v="74"/>
    <s v="Proofpoint Essentials-Beginner"/>
    <s v="C-10173"/>
    <m/>
    <n v="23793"/>
    <s v="ARJ"/>
    <m/>
    <n v="30"/>
    <n v="-30"/>
    <x v="1"/>
  </r>
  <r>
    <x v="9"/>
    <d v="2025-09-25T00:00:00"/>
    <x v="2"/>
    <s v="180265OH"/>
    <s v="Invoice - Focus Learning Academy North: Chrome OS Mgmt Console Lic, EDU"/>
    <s v="D-001"/>
    <s v="Sales"/>
    <m/>
    <x v="3"/>
    <s v="CROSSWDISEDUNEW"/>
    <x v="75"/>
    <s v="Chrome OS Mgmt Console Lic, EDU"/>
    <s v="C-10068"/>
    <m/>
    <n v="23653"/>
    <s v="ARJ"/>
    <m/>
    <n v="6800"/>
    <n v="-6800"/>
    <x v="1"/>
  </r>
  <r>
    <x v="0"/>
    <d v="2025-09-01T00:00:00"/>
    <x v="3"/>
    <s v="179959OH"/>
    <s v="Invoice - Focus Learning Academy North: Classroom Support"/>
    <s v="D-003"/>
    <s v="MSP"/>
    <m/>
    <x v="3"/>
    <s v="MSC_CS"/>
    <x v="75"/>
    <s v="Classroom Support"/>
    <s v="C-10068"/>
    <m/>
    <n v="23418"/>
    <s v="ARJ"/>
    <m/>
    <n v="525"/>
    <n v="-525"/>
    <x v="1"/>
  </r>
  <r>
    <x v="0"/>
    <d v="2025-10-01T00:00:00"/>
    <x v="4"/>
    <s v="180465OH"/>
    <s v="Invoice - Focus Learning Academy North: Classroom Support"/>
    <s v="D-003"/>
    <s v="MSP"/>
    <m/>
    <x v="3"/>
    <s v="MSC_CS"/>
    <x v="75"/>
    <s v="Classroom Support"/>
    <s v="C-10068"/>
    <m/>
    <n v="23883"/>
    <s v="ARJ"/>
    <m/>
    <n v="525"/>
    <n v="-525"/>
    <x v="1"/>
  </r>
  <r>
    <x v="0"/>
    <d v="2025-09-01T00:00:00"/>
    <x v="3"/>
    <s v="179959OH"/>
    <s v="Invoice - Focus Learning Academy North: Cloud Managed Printing"/>
    <s v="D-003"/>
    <s v="MSP"/>
    <m/>
    <x v="3"/>
    <s v="MSC_PS"/>
    <x v="75"/>
    <s v="Cloud Managed Printing Support"/>
    <s v="C-10068"/>
    <m/>
    <n v="23418"/>
    <s v="ARJ"/>
    <m/>
    <n v="50"/>
    <n v="-50"/>
    <x v="1"/>
  </r>
  <r>
    <x v="0"/>
    <d v="2025-10-01T00:00:00"/>
    <x v="4"/>
    <s v="180465OH"/>
    <s v="Invoice - Focus Learning Academy North: Cloud Managed Printing"/>
    <s v="D-003"/>
    <s v="MSP"/>
    <m/>
    <x v="3"/>
    <s v="MSC_PS"/>
    <x v="75"/>
    <s v="Cloud Managed Printing Support"/>
    <s v="C-10068"/>
    <m/>
    <n v="23883"/>
    <s v="ARJ"/>
    <m/>
    <n v="50"/>
    <n v="-50"/>
    <x v="1"/>
  </r>
  <r>
    <x v="0"/>
    <d v="2025-09-01T00:00:00"/>
    <x v="3"/>
    <s v="179959OH"/>
    <s v="Invoice - Focus Learning Academy North: Door Access Control"/>
    <s v="D-003"/>
    <s v="MSP"/>
    <m/>
    <x v="3"/>
    <s v="MSC_DAC"/>
    <x v="75"/>
    <s v="Door Access Control"/>
    <s v="C-10068"/>
    <m/>
    <n v="23418"/>
    <s v="ARJ"/>
    <m/>
    <n v="85"/>
    <n v="-85"/>
    <x v="1"/>
  </r>
  <r>
    <x v="0"/>
    <d v="2025-10-01T00:00:00"/>
    <x v="4"/>
    <s v="180465OH"/>
    <s v="Invoice - Focus Learning Academy North: Door Access Control"/>
    <s v="D-003"/>
    <s v="MSP"/>
    <m/>
    <x v="3"/>
    <s v="MSC_DAC"/>
    <x v="75"/>
    <s v="Door Access Control"/>
    <s v="C-10068"/>
    <m/>
    <n v="23883"/>
    <s v="ARJ"/>
    <m/>
    <n v="85"/>
    <n v="-85"/>
    <x v="1"/>
  </r>
  <r>
    <x v="6"/>
    <d v="2025-09-01T00:00:00"/>
    <x v="3"/>
    <s v="179959OH"/>
    <s v="Invoice - Focus Learning Academy North: Endpoint Advanced Threat Protection - EDR 24x7 Monitoring - Per Endpoint"/>
    <s v="D-003"/>
    <s v="MSP"/>
    <m/>
    <x v="3"/>
    <s v="DPM-Huntress"/>
    <x v="75"/>
    <s v="Huntress Advanced Threat Protection"/>
    <s v="C-10068"/>
    <m/>
    <n v="23418"/>
    <s v="ARJ"/>
    <m/>
    <n v="598"/>
    <n v="-598"/>
    <x v="1"/>
  </r>
  <r>
    <x v="6"/>
    <d v="2025-10-01T00:00:00"/>
    <x v="4"/>
    <s v="180465OH"/>
    <s v="Invoice - Focus Learning Academy North: Endpoint Advanced Threat Protection - EDR 24x7 Monitoring - Per Endpoint"/>
    <s v="D-003"/>
    <s v="MSP"/>
    <m/>
    <x v="3"/>
    <s v="DPM-Huntress"/>
    <x v="75"/>
    <s v="Huntress Advanced Threat Protection"/>
    <s v="C-10068"/>
    <m/>
    <n v="23883"/>
    <s v="ARJ"/>
    <m/>
    <n v="604.5"/>
    <n v="-604.5"/>
    <x v="1"/>
  </r>
  <r>
    <x v="0"/>
    <d v="2025-09-01T00:00:00"/>
    <x v="3"/>
    <s v="179959OH"/>
    <s v="Invoice - Focus Learning Academy North: Google Workspace Management"/>
    <s v="D-003"/>
    <s v="MSP"/>
    <m/>
    <x v="3"/>
    <s v="T-Managed Services-Google"/>
    <x v="75"/>
    <s v="Google Workspace Management"/>
    <s v="C-10068"/>
    <m/>
    <n v="23418"/>
    <s v="ARJ"/>
    <m/>
    <n v="250"/>
    <n v="-250"/>
    <x v="1"/>
  </r>
  <r>
    <x v="0"/>
    <d v="2025-10-01T00:00:00"/>
    <x v="4"/>
    <s v="180465OH"/>
    <s v="Invoice - Focus Learning Academy North: Google Workspace Management"/>
    <s v="D-003"/>
    <s v="MSP"/>
    <m/>
    <x v="3"/>
    <s v="T-Managed Services-Google"/>
    <x v="75"/>
    <s v="Google Workspace Management"/>
    <s v="C-10068"/>
    <m/>
    <n v="23883"/>
    <s v="ARJ"/>
    <m/>
    <n v="250"/>
    <n v="-250"/>
    <x v="1"/>
  </r>
  <r>
    <x v="8"/>
    <d v="2025-09-01T00:00:00"/>
    <x v="3"/>
    <s v="179959OH"/>
    <s v="Invoice - Focus Learning Academy North: Managed Backup - Server"/>
    <s v="D-003"/>
    <s v="MSP"/>
    <m/>
    <x v="3"/>
    <s v="mMTS CyberPS"/>
    <x v="75"/>
    <s v="MTS Cyber Protect Servers"/>
    <s v="C-10068"/>
    <m/>
    <n v="23418"/>
    <s v="ARJ"/>
    <m/>
    <n v="100"/>
    <n v="-100"/>
    <x v="1"/>
  </r>
  <r>
    <x v="8"/>
    <d v="2025-10-01T00:00:00"/>
    <x v="4"/>
    <s v="180465OH"/>
    <s v="Invoice - Focus Learning Academy North: Managed Backup - Server"/>
    <s v="D-003"/>
    <s v="MSP"/>
    <m/>
    <x v="3"/>
    <s v="mMTS CyberPS"/>
    <x v="75"/>
    <s v="MTS Cyber Protect Servers"/>
    <s v="C-10068"/>
    <m/>
    <n v="23883"/>
    <s v="ARJ"/>
    <m/>
    <n v="100"/>
    <n v="-100"/>
    <x v="1"/>
  </r>
  <r>
    <x v="3"/>
    <d v="2025-09-01T00:00:00"/>
    <x v="3"/>
    <s v="179959OH"/>
    <s v="Invoice - Focus Learning Academy North: Managed Backup Cloud Storage - Per GB"/>
    <s v="D-003"/>
    <s v="MSP"/>
    <m/>
    <x v="3"/>
    <s v="MTS Cloud Storage"/>
    <x v="75"/>
    <s v="MTS Cloud Storage"/>
    <s v="C-10068"/>
    <m/>
    <n v="23418"/>
    <s v="ARJ"/>
    <m/>
    <n v="663.12"/>
    <n v="-663.12"/>
    <x v="1"/>
  </r>
  <r>
    <x v="3"/>
    <d v="2025-10-01T00:00:00"/>
    <x v="4"/>
    <s v="180465OH"/>
    <s v="Invoice - Focus Learning Academy North: Managed Backup Cloud Storage - Per GB"/>
    <s v="D-003"/>
    <s v="MSP"/>
    <m/>
    <x v="3"/>
    <s v="MTS Cloud Storage"/>
    <x v="75"/>
    <s v="MTS Cloud Storage"/>
    <s v="C-10068"/>
    <m/>
    <n v="23883"/>
    <s v="ARJ"/>
    <m/>
    <n v="663.12"/>
    <n v="-663.12"/>
    <x v="1"/>
  </r>
  <r>
    <x v="0"/>
    <d v="2025-09-01T00:00:00"/>
    <x v="3"/>
    <s v="179959OH"/>
    <s v="Invoice - Focus Learning Academy North: Managed Endpoint Services"/>
    <s v="D-003"/>
    <s v="MSP"/>
    <m/>
    <x v="3"/>
    <s v="T-Managed Endpoint"/>
    <x v="75"/>
    <s v="Managed Endpoint Services"/>
    <s v="C-10068"/>
    <m/>
    <n v="23418"/>
    <s v="ARJ"/>
    <m/>
    <n v="790"/>
    <n v="-790"/>
    <x v="1"/>
  </r>
  <r>
    <x v="0"/>
    <d v="2025-10-01T00:00:00"/>
    <x v="4"/>
    <s v="180465OH"/>
    <s v="Invoice - Focus Learning Academy North: Managed Endpoint Services"/>
    <s v="D-003"/>
    <s v="MSP"/>
    <m/>
    <x v="3"/>
    <s v="T-Managed Endpoint"/>
    <x v="75"/>
    <s v="Managed Endpoint Services"/>
    <s v="C-10068"/>
    <m/>
    <n v="23883"/>
    <s v="ARJ"/>
    <m/>
    <n v="790"/>
    <n v="-790"/>
    <x v="1"/>
  </r>
  <r>
    <x v="0"/>
    <d v="2025-09-01T00:00:00"/>
    <x v="3"/>
    <s v="179959OH"/>
    <s v="Invoice - Focus Learning Academy North: Managed Security System"/>
    <s v="D-003"/>
    <s v="MSP"/>
    <m/>
    <x v="3"/>
    <s v="MSC_MSS"/>
    <x v="75"/>
    <s v="Managed Security System"/>
    <s v="C-10068"/>
    <m/>
    <n v="23418"/>
    <s v="ARJ"/>
    <m/>
    <n v="250"/>
    <n v="-250"/>
    <x v="1"/>
  </r>
  <r>
    <x v="0"/>
    <d v="2025-10-01T00:00:00"/>
    <x v="4"/>
    <s v="180465OH"/>
    <s v="Invoice - Focus Learning Academy North: Managed Security System"/>
    <s v="D-003"/>
    <s v="MSP"/>
    <m/>
    <x v="3"/>
    <s v="MSC_MSS"/>
    <x v="75"/>
    <s v="Managed Security System"/>
    <s v="C-10068"/>
    <m/>
    <n v="23883"/>
    <s v="ARJ"/>
    <m/>
    <n v="250"/>
    <n v="-250"/>
    <x v="1"/>
  </r>
  <r>
    <x v="0"/>
    <d v="2025-09-01T00:00:00"/>
    <x v="3"/>
    <s v="179959OH"/>
    <s v="Invoice - Focus Learning Academy North: Managed Services- Staff Tech Support"/>
    <s v="D-003"/>
    <s v="MSP"/>
    <m/>
    <x v="3"/>
    <s v="T-Managed Services-Staff"/>
    <x v="75"/>
    <s v="Managed Services-Staff Support"/>
    <s v="C-10068"/>
    <m/>
    <n v="23418"/>
    <s v="ARJ"/>
    <m/>
    <n v="600"/>
    <n v="-600"/>
    <x v="1"/>
  </r>
  <r>
    <x v="0"/>
    <d v="2025-10-01T00:00:00"/>
    <x v="4"/>
    <s v="180465OH"/>
    <s v="Invoice - Focus Learning Academy North: Managed Services- Staff Tech Support"/>
    <s v="D-003"/>
    <s v="MSP"/>
    <m/>
    <x v="3"/>
    <s v="T-Managed Services-Staff"/>
    <x v="75"/>
    <s v="Managed Services-Staff Support"/>
    <s v="C-10068"/>
    <m/>
    <n v="23883"/>
    <s v="ARJ"/>
    <m/>
    <n v="600"/>
    <n v="-600"/>
    <x v="1"/>
  </r>
  <r>
    <x v="0"/>
    <d v="2025-09-01T00:00:00"/>
    <x v="3"/>
    <s v="179959OH"/>
    <s v="Invoice - Focus Learning Academy North: Managed Services-Server"/>
    <s v="D-003"/>
    <s v="MSP"/>
    <m/>
    <x v="3"/>
    <s v="T-Managed Services-Server"/>
    <x v="75"/>
    <s v="Managed Services-Server"/>
    <s v="C-10068"/>
    <m/>
    <n v="23418"/>
    <s v="ARJ"/>
    <m/>
    <n v="500"/>
    <n v="-500"/>
    <x v="1"/>
  </r>
  <r>
    <x v="0"/>
    <d v="2025-10-01T00:00:00"/>
    <x v="4"/>
    <s v="180465OH"/>
    <s v="Invoice - Focus Learning Academy North: Managed Services-Server"/>
    <s v="D-003"/>
    <s v="MSP"/>
    <m/>
    <x v="3"/>
    <s v="T-Managed Services-Server"/>
    <x v="75"/>
    <s v="Managed Services-Server"/>
    <s v="C-10068"/>
    <m/>
    <n v="23883"/>
    <s v="ARJ"/>
    <m/>
    <n v="500"/>
    <n v="-500"/>
    <x v="1"/>
  </r>
  <r>
    <x v="0"/>
    <d v="2025-09-01T00:00:00"/>
    <x v="3"/>
    <s v="179959OH"/>
    <s v="Invoice - Focus Learning Academy North: Managed Services-Site"/>
    <s v="D-003"/>
    <s v="MSP"/>
    <m/>
    <x v="3"/>
    <s v="T-Managed Services Site"/>
    <x v="75"/>
    <s v="Managed Services-Site"/>
    <s v="C-10068"/>
    <m/>
    <n v="23418"/>
    <s v="ARJ"/>
    <m/>
    <n v="400"/>
    <n v="-400"/>
    <x v="1"/>
  </r>
  <r>
    <x v="0"/>
    <d v="2025-10-01T00:00:00"/>
    <x v="4"/>
    <s v="180465OH"/>
    <s v="Invoice - Focus Learning Academy North: Managed Services-Site"/>
    <s v="D-003"/>
    <s v="MSP"/>
    <m/>
    <x v="3"/>
    <s v="T-Managed Services Site"/>
    <x v="75"/>
    <s v="Managed Services-Site"/>
    <s v="C-10068"/>
    <m/>
    <n v="23883"/>
    <s v="ARJ"/>
    <m/>
    <n v="400"/>
    <n v="-400"/>
    <x v="1"/>
  </r>
  <r>
    <x v="1"/>
    <d v="2025-09-01T00:00:00"/>
    <x v="3"/>
    <s v="179959OH"/>
    <s v="Invoice - Focus Learning Academy North: Managed VOIP"/>
    <s v="D-003"/>
    <s v="MSP"/>
    <m/>
    <x v="3"/>
    <s v="MSC_MS"/>
    <x v="75"/>
    <s v="Managed VOIP"/>
    <s v="C-10068"/>
    <m/>
    <n v="23418"/>
    <s v="ARJ"/>
    <m/>
    <n v="15"/>
    <n v="-15"/>
    <x v="1"/>
  </r>
  <r>
    <x v="1"/>
    <d v="2025-10-01T00:00:00"/>
    <x v="4"/>
    <s v="180465OH"/>
    <s v="Invoice - Focus Learning Academy North: Managed VOIP"/>
    <s v="D-003"/>
    <s v="MSP"/>
    <m/>
    <x v="3"/>
    <s v="MSC_MS"/>
    <x v="75"/>
    <s v="Managed VOIP"/>
    <s v="C-10068"/>
    <m/>
    <n v="23883"/>
    <s v="ARJ"/>
    <m/>
    <n v="15"/>
    <n v="-15"/>
    <x v="1"/>
  </r>
  <r>
    <x v="9"/>
    <d v="2025-10-01T00:00:00"/>
    <x v="4"/>
    <s v="180566OH"/>
    <s v="Invoice - Focus Learning Academy North: Public Sector Complete Firewall License Unlimited (annual)"/>
    <s v="D-009"/>
    <s v="Admin"/>
    <m/>
    <x v="3"/>
    <s v="NG Firewal PSC Unlimited"/>
    <x v="75"/>
    <s v="Public Sector Complete Firewall License Unlimited"/>
    <s v="C-10068"/>
    <m/>
    <n v="23942"/>
    <s v="ARJ"/>
    <m/>
    <n v="2049.84"/>
    <n v="-2049.84"/>
    <x v="1"/>
  </r>
  <r>
    <x v="9"/>
    <d v="2025-10-30T00:00:00"/>
    <x v="30"/>
    <s v="181162OH"/>
    <s v="Invoice - Focus Learning Academy North: Untangle NG Firewall Public Sector Complete 1000 User License for 1yr"/>
    <s v="D-001"/>
    <s v="Sales"/>
    <m/>
    <x v="3"/>
    <s v="NG Firewall PSC1000"/>
    <x v="75"/>
    <s v="Untangle NG Firewall Public Sector Complete 1000 U"/>
    <s v="C-10068"/>
    <m/>
    <n v="24207"/>
    <s v="ARJ"/>
    <m/>
    <n v="3159"/>
    <n v="-3159"/>
    <x v="1"/>
  </r>
  <r>
    <x v="0"/>
    <d v="2025-09-01T00:00:00"/>
    <x v="3"/>
    <s v="179952OH"/>
    <s v="Invoice - Focus Learning Academy of Central Col: E-Rate MIBS Support for E-Rate Eligible Equipment"/>
    <s v="D-003"/>
    <s v="MSP"/>
    <m/>
    <x v="3"/>
    <s v="T-Managed"/>
    <x v="76"/>
    <s v="E-Rate MIBS Support"/>
    <s v="C-10069"/>
    <m/>
    <n v="23349"/>
    <s v="ARJ"/>
    <m/>
    <n v="18"/>
    <n v="-18"/>
    <x v="1"/>
  </r>
  <r>
    <x v="0"/>
    <d v="2025-10-01T00:00:00"/>
    <x v="4"/>
    <s v="180466OH"/>
    <s v="Invoice - Focus Learning Academy of Central Col: E-Rate MIBS Support for E-Rate Eligible Equipment"/>
    <s v="D-003"/>
    <s v="MSP"/>
    <m/>
    <x v="3"/>
    <s v="T-Managed"/>
    <x v="76"/>
    <s v="E-Rate MIBS Support"/>
    <s v="C-10069"/>
    <m/>
    <n v="23884"/>
    <s v="ARJ"/>
    <m/>
    <n v="18"/>
    <n v="-18"/>
    <x v="1"/>
  </r>
  <r>
    <x v="6"/>
    <d v="2025-09-01T00:00:00"/>
    <x v="3"/>
    <n v="179815"/>
    <s v="Invoice - Formulation Technology, Inc.: 24x7 Gateway Security Monitoring"/>
    <s v="D-005"/>
    <s v="Security"/>
    <m/>
    <x v="1"/>
    <s v="DPM-FWM-SM"/>
    <x v="77"/>
    <s v="24x7 Gateway Security Monitoring Small"/>
    <s v="C00114"/>
    <m/>
    <n v="23488"/>
    <s v="ARJ"/>
    <m/>
    <n v="375"/>
    <n v="-375"/>
    <x v="1"/>
  </r>
  <r>
    <x v="6"/>
    <d v="2025-10-01T00:00:00"/>
    <x v="4"/>
    <n v="180369"/>
    <s v="Invoice - Formulation Technology, Inc.: 24x7 Gateway Security Monitoring"/>
    <s v="D-005"/>
    <s v="Security"/>
    <m/>
    <x v="1"/>
    <s v="DPM-FWM-SM"/>
    <x v="77"/>
    <s v="24x7 Gateway Security Monitoring Small"/>
    <s v="C00114"/>
    <m/>
    <n v="23794"/>
    <s v="ARJ"/>
    <m/>
    <n v="375"/>
    <n v="-375"/>
    <x v="1"/>
  </r>
  <r>
    <x v="6"/>
    <d v="2025-09-01T00:00:00"/>
    <x v="3"/>
    <n v="179815"/>
    <s v="Invoice - Formulation Technology, Inc.: AI Powered Email Filtering and Phishing Protection "/>
    <s v="D-005"/>
    <s v="Security"/>
    <m/>
    <x v="1"/>
    <s v="IS-ESP-1"/>
    <x v="77"/>
    <s v="Email Security "/>
    <s v="C00114"/>
    <m/>
    <n v="23488"/>
    <s v="ARJ"/>
    <m/>
    <n v="186"/>
    <n v="-186"/>
    <x v="1"/>
  </r>
  <r>
    <x v="6"/>
    <d v="2025-10-01T00:00:00"/>
    <x v="4"/>
    <n v="180369"/>
    <s v="Invoice - Formulation Technology, Inc.: AI Powered Email Filtering and Phishing Protection "/>
    <s v="D-005"/>
    <s v="Security"/>
    <m/>
    <x v="1"/>
    <s v="IS-ESP-1"/>
    <x v="77"/>
    <s v="Email Security "/>
    <s v="C00114"/>
    <m/>
    <n v="23794"/>
    <s v="ARJ"/>
    <m/>
    <n v="186"/>
    <n v="-186"/>
    <x v="1"/>
  </r>
  <r>
    <x v="6"/>
    <d v="2025-09-01T00:00:00"/>
    <x v="3"/>
    <n v="179815"/>
    <s v="Invoice - Formulation Technology, Inc.: Dark Web Monitoring Service - 1 Domain "/>
    <s v="D-005"/>
    <s v="Security"/>
    <m/>
    <x v="1"/>
    <s v="SecureID"/>
    <x v="77"/>
    <s v="Dark Web Monitoring"/>
    <s v="C00114"/>
    <m/>
    <n v="23488"/>
    <s v="ARJ"/>
    <m/>
    <n v="100"/>
    <n v="-100"/>
    <x v="1"/>
  </r>
  <r>
    <x v="6"/>
    <d v="2025-10-01T00:00:00"/>
    <x v="4"/>
    <n v="180369"/>
    <s v="Invoice - Formulation Technology, Inc.: Dark Web Monitoring Service - 1 Domain "/>
    <s v="D-005"/>
    <s v="Security"/>
    <m/>
    <x v="1"/>
    <s v="SecureID"/>
    <x v="77"/>
    <s v="Dark Web Monitoring"/>
    <s v="C00114"/>
    <m/>
    <n v="23794"/>
    <s v="ARJ"/>
    <m/>
    <n v="100"/>
    <n v="-100"/>
    <x v="1"/>
  </r>
  <r>
    <x v="3"/>
    <d v="2025-09-01T00:00:00"/>
    <x v="3"/>
    <n v="179815"/>
    <s v="Invoice - Formulation Technology, Inc.: Datapath Managed Backup - Offsite Storage - 1 TB - 1 Month"/>
    <s v="D-003"/>
    <s v="MSP"/>
    <m/>
    <x v="1"/>
    <s v="DPMB-STOR-1TB"/>
    <x v="77"/>
    <s v="Datapath Managed Backup - Offsite Storage - per TB"/>
    <s v="C00114"/>
    <m/>
    <n v="23488"/>
    <s v="ARJ"/>
    <m/>
    <n v="75"/>
    <n v="-75"/>
    <x v="1"/>
  </r>
  <r>
    <x v="3"/>
    <d v="2025-10-01T00:00:00"/>
    <x v="4"/>
    <n v="180369"/>
    <s v="Invoice - Formulation Technology, Inc.: Datapath Managed Backup - Offsite Storage - 1 TB - 1 Month"/>
    <s v="D-003"/>
    <s v="MSP"/>
    <m/>
    <x v="1"/>
    <s v="DPMB-STOR-1TB"/>
    <x v="77"/>
    <s v="Datapath Managed Backup - Offsite Storage - per TB"/>
    <s v="C00114"/>
    <m/>
    <n v="23794"/>
    <s v="ARJ"/>
    <m/>
    <n v="75"/>
    <n v="-75"/>
    <x v="1"/>
  </r>
  <r>
    <x v="6"/>
    <d v="2025-09-01T00:00:00"/>
    <x v="3"/>
    <n v="179815"/>
    <s v="Invoice - Formulation Technology, Inc.: Endpoint Advanced Threat Protection - EDR 24x7 Monitoring - Per Endpoint"/>
    <s v="D-005"/>
    <s v="Security"/>
    <m/>
    <x v="1"/>
    <s v="DPM-Huntress"/>
    <x v="77"/>
    <s v="Huntress Advanced Threat Protection"/>
    <s v="C00114"/>
    <m/>
    <n v="23488"/>
    <s v="ARJ"/>
    <m/>
    <n v="161"/>
    <n v="-161"/>
    <x v="1"/>
  </r>
  <r>
    <x v="6"/>
    <d v="2025-10-01T00:00:00"/>
    <x v="4"/>
    <n v="180369"/>
    <s v="Invoice - Formulation Technology, Inc.: Endpoint Advanced Threat Protection - EDR 24x7 Monitoring - Per Endpoint"/>
    <s v="D-005"/>
    <s v="Security"/>
    <m/>
    <x v="1"/>
    <s v="DPM-Huntress"/>
    <x v="77"/>
    <s v="Huntress Advanced Threat Protection"/>
    <s v="C00114"/>
    <m/>
    <n v="23794"/>
    <s v="ARJ"/>
    <m/>
    <n v="175"/>
    <n v="-175"/>
    <x v="1"/>
  </r>
  <r>
    <x v="3"/>
    <d v="2025-09-01T00:00:00"/>
    <x v="3"/>
    <n v="179815"/>
    <s v="Invoice - Formulation Technology, Inc.: Local Storage Per GB Pricing"/>
    <s v="D-003"/>
    <s v="MSP"/>
    <m/>
    <x v="1"/>
    <s v="MTS Local Storage"/>
    <x v="77"/>
    <s v="MTS Local Storage"/>
    <s v="C00114"/>
    <m/>
    <n v="23488"/>
    <s v="ARJ"/>
    <m/>
    <n v="136.63"/>
    <n v="-136.63"/>
    <x v="1"/>
  </r>
  <r>
    <x v="3"/>
    <d v="2025-10-01T00:00:00"/>
    <x v="4"/>
    <n v="180369"/>
    <s v="Invoice - Formulation Technology, Inc.: Local Storage Per GB Pricing"/>
    <s v="D-003"/>
    <s v="MSP"/>
    <m/>
    <x v="1"/>
    <s v="MTS Local Storage"/>
    <x v="77"/>
    <s v="MTS Local Storage"/>
    <s v="C00114"/>
    <m/>
    <n v="23794"/>
    <s v="ARJ"/>
    <m/>
    <n v="151.74"/>
    <n v="-151.74"/>
    <x v="1"/>
  </r>
  <r>
    <x v="8"/>
    <d v="2025-09-01T00:00:00"/>
    <x v="3"/>
    <n v="179815"/>
    <s v="Invoice - Formulation Technology, Inc.: Managed Backup - Server"/>
    <s v="D-003"/>
    <s v="MSP"/>
    <m/>
    <x v="1"/>
    <s v="mMTS CyberPS"/>
    <x v="77"/>
    <s v="MTS Cyber Protect Servers"/>
    <s v="C00114"/>
    <m/>
    <n v="23488"/>
    <s v="ARJ"/>
    <m/>
    <n v="200"/>
    <n v="-200"/>
    <x v="1"/>
  </r>
  <r>
    <x v="8"/>
    <d v="2025-10-01T00:00:00"/>
    <x v="4"/>
    <n v="180369"/>
    <s v="Invoice - Formulation Technology, Inc.: Managed Backup - Server"/>
    <s v="D-003"/>
    <s v="MSP"/>
    <m/>
    <x v="1"/>
    <s v="mMTS CyberPS"/>
    <x v="77"/>
    <s v="MTS Cyber Protect Servers"/>
    <s v="C00114"/>
    <m/>
    <n v="23794"/>
    <s v="ARJ"/>
    <m/>
    <n v="50"/>
    <n v="-50"/>
    <x v="1"/>
  </r>
  <r>
    <x v="3"/>
    <d v="2025-09-01T00:00:00"/>
    <x v="3"/>
    <n v="179815"/>
    <s v="Invoice - Formulation Technology, Inc.: Managed Backup Cloud Storage - Per GB"/>
    <s v="D-003"/>
    <s v="MSP"/>
    <m/>
    <x v="1"/>
    <s v="MTS Cloud Storage"/>
    <x v="77"/>
    <s v="MTS Cloud Storage"/>
    <s v="C00114"/>
    <m/>
    <n v="23488"/>
    <s v="ARJ"/>
    <m/>
    <n v="153.02000000000001"/>
    <n v="-153.02000000000001"/>
    <x v="1"/>
  </r>
  <r>
    <x v="3"/>
    <d v="2025-10-01T00:00:00"/>
    <x v="4"/>
    <n v="180369"/>
    <s v="Invoice - Formulation Technology, Inc.: Managed Backup Cloud Storage - Per GB"/>
    <s v="D-003"/>
    <s v="MSP"/>
    <m/>
    <x v="1"/>
    <s v="MTS Cloud Storage"/>
    <x v="77"/>
    <s v="MTS Cloud Storage"/>
    <s v="C00114"/>
    <m/>
    <n v="23794"/>
    <s v="ARJ"/>
    <m/>
    <n v="165.66"/>
    <n v="-165.66"/>
    <x v="1"/>
  </r>
  <r>
    <x v="0"/>
    <d v="2025-09-01T00:00:00"/>
    <x v="3"/>
    <n v="179815"/>
    <s v="Invoice - Formulation Technology, Inc.: Managed Endpoint Services"/>
    <s v="D-003"/>
    <s v="MSP"/>
    <m/>
    <x v="1"/>
    <s v="T-Managed Endpoint"/>
    <x v="77"/>
    <s v="Managed Endpoint Services"/>
    <s v="C00114"/>
    <m/>
    <n v="23488"/>
    <s v="ARJ"/>
    <m/>
    <n v="414"/>
    <n v="-414"/>
    <x v="1"/>
  </r>
  <r>
    <x v="0"/>
    <d v="2025-10-01T00:00:00"/>
    <x v="4"/>
    <n v="180369"/>
    <s v="Invoice - Formulation Technology, Inc.: Managed Endpoint Services"/>
    <s v="D-003"/>
    <s v="MSP"/>
    <m/>
    <x v="1"/>
    <s v="T-Managed Endpoint"/>
    <x v="77"/>
    <s v="Managed Endpoint Services"/>
    <s v="C00114"/>
    <m/>
    <n v="23794"/>
    <s v="ARJ"/>
    <m/>
    <n v="414"/>
    <n v="-414"/>
    <x v="1"/>
  </r>
  <r>
    <x v="3"/>
    <d v="2025-09-01T00:00:00"/>
    <x v="3"/>
    <n v="179815"/>
    <s v="Invoice - Formulation Technology, Inc.: Managed Office 365 Backup - 1 User - 1 month"/>
    <s v="D-003"/>
    <s v="MSP"/>
    <m/>
    <x v="1"/>
    <s v="DPMB-AFI-O365"/>
    <x v="77"/>
    <s v="Office 365 Backup"/>
    <s v="C00114"/>
    <m/>
    <n v="23488"/>
    <s v="ARJ"/>
    <m/>
    <n v="124"/>
    <n v="-124"/>
    <x v="1"/>
  </r>
  <r>
    <x v="3"/>
    <d v="2025-10-01T00:00:00"/>
    <x v="4"/>
    <n v="180369"/>
    <s v="Invoice - Formulation Technology, Inc.: Managed Office 365 Backup - 1 User - 1 month"/>
    <s v="D-003"/>
    <s v="MSP"/>
    <m/>
    <x v="1"/>
    <s v="DPMB-AFI-O365"/>
    <x v="77"/>
    <s v="Office 365 Backup"/>
    <s v="C00114"/>
    <m/>
    <n v="23794"/>
    <s v="ARJ"/>
    <m/>
    <n v="124"/>
    <n v="-124"/>
    <x v="1"/>
  </r>
  <r>
    <x v="6"/>
    <d v="2025-09-01T00:00:00"/>
    <x v="3"/>
    <n v="179815"/>
    <s v="Invoice - Formulation Technology, Inc.: Managed Security Awareness Training Program"/>
    <s v="D-005"/>
    <s v="Security"/>
    <m/>
    <x v="1"/>
    <s v="DPMSAT"/>
    <x v="77"/>
    <s v="Security Awareness Program"/>
    <s v="C00114"/>
    <m/>
    <n v="23488"/>
    <s v="ARJ"/>
    <m/>
    <n v="115"/>
    <n v="-115"/>
    <x v="1"/>
  </r>
  <r>
    <x v="6"/>
    <d v="2025-10-01T00:00:00"/>
    <x v="4"/>
    <n v="180369"/>
    <s v="Invoice - Formulation Technology, Inc.: Managed Security Awareness Training Program"/>
    <s v="D-005"/>
    <s v="Security"/>
    <m/>
    <x v="1"/>
    <s v="DPMSAT"/>
    <x v="77"/>
    <s v="Security Awareness Program"/>
    <s v="C00114"/>
    <m/>
    <n v="23794"/>
    <s v="ARJ"/>
    <m/>
    <n v="100"/>
    <n v="-100"/>
    <x v="1"/>
  </r>
  <r>
    <x v="0"/>
    <d v="2025-09-01T00:00:00"/>
    <x v="3"/>
    <n v="179815"/>
    <s v="Invoice - Formulation Technology, Inc.: Managed Services-Server"/>
    <s v="D-003"/>
    <s v="MSP"/>
    <m/>
    <x v="1"/>
    <s v="T-Managed Services-Server"/>
    <x v="77"/>
    <s v="Managed Services-Server"/>
    <s v="C00114"/>
    <m/>
    <n v="23488"/>
    <s v="ARJ"/>
    <m/>
    <n v="800"/>
    <n v="-800"/>
    <x v="1"/>
  </r>
  <r>
    <x v="0"/>
    <d v="2025-10-01T00:00:00"/>
    <x v="4"/>
    <n v="180369"/>
    <s v="Invoice - Formulation Technology, Inc.: Managed Services-Server"/>
    <s v="D-003"/>
    <s v="MSP"/>
    <m/>
    <x v="1"/>
    <s v="T-Managed Services-Server"/>
    <x v="77"/>
    <s v="Managed Services-Server"/>
    <s v="C00114"/>
    <m/>
    <n v="23794"/>
    <s v="ARJ"/>
    <m/>
    <n v="800"/>
    <n v="-800"/>
    <x v="1"/>
  </r>
  <r>
    <x v="0"/>
    <d v="2025-09-01T00:00:00"/>
    <x v="3"/>
    <n v="179815"/>
    <s v="Invoice - Formulation Technology, Inc.: Managed Services-Site"/>
    <s v="D-003"/>
    <s v="MSP"/>
    <m/>
    <x v="1"/>
    <s v="T-Managed Services Site"/>
    <x v="77"/>
    <s v="Managed Services-Site"/>
    <s v="C00114"/>
    <m/>
    <n v="23488"/>
    <s v="ARJ"/>
    <m/>
    <n v="200"/>
    <n v="-200"/>
    <x v="1"/>
  </r>
  <r>
    <x v="0"/>
    <d v="2025-10-01T00:00:00"/>
    <x v="4"/>
    <n v="180369"/>
    <s v="Invoice - Formulation Technology, Inc.: Managed Services-Site"/>
    <s v="D-003"/>
    <s v="MSP"/>
    <m/>
    <x v="1"/>
    <s v="T-Managed Services Site"/>
    <x v="77"/>
    <s v="Managed Services-Site"/>
    <s v="C00114"/>
    <m/>
    <n v="23794"/>
    <s v="ARJ"/>
    <m/>
    <n v="200"/>
    <n v="-200"/>
    <x v="1"/>
  </r>
  <r>
    <x v="0"/>
    <d v="2025-09-01T00:00:00"/>
    <x v="3"/>
    <n v="179815"/>
    <s v="Invoice - Formulation Technology, Inc.: Managed Services-User"/>
    <s v="D-003"/>
    <s v="MSP"/>
    <m/>
    <x v="1"/>
    <s v="T-Managed Services-User"/>
    <x v="77"/>
    <s v="Managed Services-User"/>
    <s v="C00114"/>
    <m/>
    <n v="23488"/>
    <s v="ARJ"/>
    <m/>
    <n v="1092"/>
    <n v="-1092"/>
    <x v="1"/>
  </r>
  <r>
    <x v="0"/>
    <d v="2025-10-01T00:00:00"/>
    <x v="4"/>
    <n v="180369"/>
    <s v="Invoice - Formulation Technology, Inc.: Managed Services-User"/>
    <s v="D-003"/>
    <s v="MSP"/>
    <m/>
    <x v="1"/>
    <s v="T-Managed Services-User"/>
    <x v="77"/>
    <s v="Managed Services-User"/>
    <s v="C00114"/>
    <m/>
    <n v="23794"/>
    <s v="ARJ"/>
    <m/>
    <n v="780"/>
    <n v="-780"/>
    <x v="1"/>
  </r>
  <r>
    <x v="6"/>
    <d v="2025-09-01T00:00:00"/>
    <x v="3"/>
    <n v="179815"/>
    <s v="Invoice - Formulation Technology, Inc.: Managed Single Domain Security Certificate"/>
    <s v="D-003"/>
    <s v="MSP"/>
    <m/>
    <x v="1"/>
    <s v="SSLCert"/>
    <x v="77"/>
    <s v="Managed Single Domain Security Certificate"/>
    <s v="C00114"/>
    <m/>
    <n v="23488"/>
    <s v="ARJ"/>
    <m/>
    <n v="10.5"/>
    <n v="-10.5"/>
    <x v="1"/>
  </r>
  <r>
    <x v="6"/>
    <d v="2025-10-01T00:00:00"/>
    <x v="4"/>
    <n v="180369"/>
    <s v="Invoice - Formulation Technology, Inc.: Managed Single Domain Security Certificate"/>
    <s v="D-003"/>
    <s v="MSP"/>
    <m/>
    <x v="1"/>
    <s v="SSLCert"/>
    <x v="77"/>
    <s v="Managed Single Domain Security Certificate"/>
    <s v="C00114"/>
    <m/>
    <n v="23794"/>
    <s v="ARJ"/>
    <m/>
    <n v="10.5"/>
    <n v="-10.5"/>
    <x v="1"/>
  </r>
  <r>
    <x v="5"/>
    <d v="2025-09-01T00:00:00"/>
    <x v="3"/>
    <n v="179815"/>
    <s v="Invoice - Formulation Technology, Inc.: Microsoft 365 Business Standard - Annual Commitment, Monthly Billing - 1 User "/>
    <s v="D-003"/>
    <s v="MSP"/>
    <m/>
    <x v="1"/>
    <s v="C0LDPB-0001-1Y1M"/>
    <x v="77"/>
    <s v="Microsoft 365 Business Standard Annual Paid Monthly"/>
    <s v="C00114"/>
    <m/>
    <n v="23488"/>
    <s v="ARJ"/>
    <m/>
    <n v="387.5"/>
    <n v="-387.5"/>
    <x v="1"/>
  </r>
  <r>
    <x v="5"/>
    <d v="2025-10-01T00:00:00"/>
    <x v="4"/>
    <n v="180369"/>
    <s v="Invoice - Formulation Technology, Inc.: Microsoft 365 Business Standard - Annual Commitment, Monthly Billing - 1 User "/>
    <s v="D-003"/>
    <s v="MSP"/>
    <m/>
    <x v="1"/>
    <s v="C0LDPB-0001-1Y1M"/>
    <x v="77"/>
    <s v="Microsoft 365 Business Standard Annual Paid Monthly"/>
    <s v="C00114"/>
    <m/>
    <n v="23794"/>
    <s v="ARJ"/>
    <m/>
    <n v="387.5"/>
    <n v="-387.5"/>
    <x v="1"/>
  </r>
  <r>
    <x v="0"/>
    <d v="2025-09-01T00:00:00"/>
    <x v="3"/>
    <n v="179815"/>
    <s v="Invoice - Formulation Technology, Inc.: Network Management License - 1 Device"/>
    <s v="D-003"/>
    <s v="MSP"/>
    <m/>
    <x v="1"/>
    <s v="Tools-NMM-Total-Bill"/>
    <x v="77"/>
    <s v="Tools-NMM-Total-Bill"/>
    <s v="C00114"/>
    <m/>
    <n v="23488"/>
    <s v="ARJ"/>
    <m/>
    <n v="60"/>
    <n v="-60"/>
    <x v="1"/>
  </r>
  <r>
    <x v="0"/>
    <d v="2025-10-01T00:00:00"/>
    <x v="4"/>
    <n v="180369"/>
    <s v="Invoice - Formulation Technology, Inc.: Network Management License - 1 Device"/>
    <s v="D-003"/>
    <s v="MSP"/>
    <m/>
    <x v="1"/>
    <s v="Tools-NMM-Total-Bill"/>
    <x v="77"/>
    <s v="Tools-NMM-Total-Bill"/>
    <s v="C00114"/>
    <m/>
    <n v="23794"/>
    <s v="ARJ"/>
    <m/>
    <n v="60"/>
    <n v="-60"/>
    <x v="1"/>
  </r>
  <r>
    <x v="7"/>
    <d v="2025-09-11T00:00:00"/>
    <x v="31"/>
    <n v="180179"/>
    <s v="Invoice - Fortune-Ratliff General Contractors, Inc."/>
    <s v="D-014"/>
    <s v="Procurement"/>
    <m/>
    <x v="2"/>
    <m/>
    <x v="78"/>
    <m/>
    <s v="C00115"/>
    <m/>
    <n v="23600"/>
    <s v="ARJ"/>
    <m/>
    <n v="1500"/>
    <n v="-1500"/>
    <x v="1"/>
  </r>
  <r>
    <x v="6"/>
    <d v="2025-09-01T00:00:00"/>
    <x v="3"/>
    <n v="179755"/>
    <s v="Invoice - Fortune-Ratliff General Contractors, Inc.: AI Powered Email Filtering and Phishing Protection "/>
    <s v="D-005"/>
    <s v="Security"/>
    <m/>
    <x v="2"/>
    <s v="IS-ESP-1"/>
    <x v="78"/>
    <s v="Email Security "/>
    <s v="C00115"/>
    <m/>
    <n v="23314"/>
    <s v="ARJ"/>
    <m/>
    <n v="20"/>
    <n v="-20"/>
    <x v="1"/>
  </r>
  <r>
    <x v="6"/>
    <d v="2025-10-01T00:00:00"/>
    <x v="4"/>
    <n v="180307"/>
    <s v="Invoice - Fortune-Ratliff General Contractors, Inc.: AI Powered Email Filtering and Phishing Protection "/>
    <s v="D-005"/>
    <s v="Security"/>
    <m/>
    <x v="2"/>
    <s v="IS-ESP-1"/>
    <x v="78"/>
    <s v="Email Security "/>
    <s v="C00115"/>
    <m/>
    <n v="23731"/>
    <s v="ARJ"/>
    <m/>
    <n v="20"/>
    <n v="-20"/>
    <x v="1"/>
  </r>
  <r>
    <x v="6"/>
    <d v="2025-09-01T00:00:00"/>
    <x v="3"/>
    <n v="179755"/>
    <s v="Invoice - Fortune-Ratliff General Contractors, Inc.: Duo MFA - 2 Factor Authentication - 1 User - 1 Month"/>
    <s v="D-005"/>
    <s v="Security"/>
    <m/>
    <x v="2"/>
    <s v="DuoMFA"/>
    <x v="78"/>
    <s v="Duo MFA - 1 User"/>
    <s v="C00115"/>
    <m/>
    <n v="23314"/>
    <s v="ARJ"/>
    <m/>
    <n v="31.5"/>
    <n v="-31.5"/>
    <x v="1"/>
  </r>
  <r>
    <x v="6"/>
    <d v="2025-10-01T00:00:00"/>
    <x v="4"/>
    <n v="180307"/>
    <s v="Invoice - Fortune-Ratliff General Contractors, Inc.: Duo MFA - 2 Factor Authentication - 1 User - 1 Month"/>
    <s v="D-005"/>
    <s v="Security"/>
    <m/>
    <x v="2"/>
    <s v="DuoMFA"/>
    <x v="78"/>
    <s v="Duo MFA - 1 User"/>
    <s v="C00115"/>
    <m/>
    <n v="23731"/>
    <s v="ARJ"/>
    <m/>
    <n v="31.5"/>
    <n v="-31.5"/>
    <x v="1"/>
  </r>
  <r>
    <x v="6"/>
    <d v="2025-09-01T00:00:00"/>
    <x v="3"/>
    <n v="179755"/>
    <s v="Invoice - Fortune-Ratliff General Contractors, Inc.: Endpoint Advanced Threat Protection - EDR 24x7 Monitoring - Per Endpoint"/>
    <s v="D-005"/>
    <s v="Security"/>
    <m/>
    <x v="2"/>
    <s v="DPM-Huntress"/>
    <x v="78"/>
    <s v="Huntress Advanced Threat Protection"/>
    <s v="C00115"/>
    <m/>
    <n v="23314"/>
    <s v="ARJ"/>
    <m/>
    <n v="91"/>
    <n v="-91"/>
    <x v="1"/>
  </r>
  <r>
    <x v="6"/>
    <d v="2025-10-01T00:00:00"/>
    <x v="4"/>
    <n v="180307"/>
    <s v="Invoice - Fortune-Ratliff General Contractors, Inc.: Endpoint Advanced Threat Protection - EDR 24x7 Monitoring - Per Endpoint"/>
    <s v="D-005"/>
    <s v="Security"/>
    <m/>
    <x v="2"/>
    <s v="DPM-Huntress"/>
    <x v="78"/>
    <s v="Huntress Advanced Threat Protection"/>
    <s v="C00115"/>
    <m/>
    <n v="23731"/>
    <s v="ARJ"/>
    <m/>
    <n v="98"/>
    <n v="-98"/>
    <x v="1"/>
  </r>
  <r>
    <x v="5"/>
    <d v="2025-09-01T00:00:00"/>
    <x v="3"/>
    <n v="179755"/>
    <s v="Invoice - Fortune-Ratliff General Contractors, Inc.: Entra ID Premium Premium P1 - Annual Commitment, Monthly Billing - 1 User"/>
    <s v="D-003"/>
    <s v="MSP"/>
    <m/>
    <x v="2"/>
    <s v="C0LFLS-0002-1Y1M"/>
    <x v="78"/>
    <s v="Entra ID Premium P1 Annual Paid Monthly"/>
    <s v="C00115"/>
    <m/>
    <n v="23314"/>
    <s v="ARJ"/>
    <m/>
    <n v="42"/>
    <n v="-42"/>
    <x v="1"/>
  </r>
  <r>
    <x v="5"/>
    <d v="2025-10-01T00:00:00"/>
    <x v="4"/>
    <n v="180307"/>
    <s v="Invoice - Fortune-Ratliff General Contractors, Inc.: Entra ID Premium Premium P1 - Annual Commitment, Monthly Billing - 1 User"/>
    <s v="D-003"/>
    <s v="MSP"/>
    <m/>
    <x v="2"/>
    <s v="C0LFLS-0002-1Y1M"/>
    <x v="78"/>
    <s v="Entra ID Premium P1 Annual Paid Monthly"/>
    <s v="C00115"/>
    <m/>
    <n v="23731"/>
    <s v="ARJ"/>
    <m/>
    <n v="42"/>
    <n v="-42"/>
    <x v="1"/>
  </r>
  <r>
    <x v="5"/>
    <d v="2025-09-01T00:00:00"/>
    <x v="3"/>
    <n v="179755"/>
    <s v="Invoice - Fortune-Ratliff General Contractors, Inc.: Exchange Online (Plan 1) - Annual Commitment, Monthly Billing - 1 User "/>
    <s v="D-003"/>
    <s v="MSP"/>
    <m/>
    <x v="2"/>
    <s v="C0LH16-0001-1Y1M"/>
    <x v="78"/>
    <s v="Exchange Online (Plan 1) Annual Paid Monthly"/>
    <s v="C00115"/>
    <m/>
    <n v="23314"/>
    <s v="ARJ"/>
    <m/>
    <n v="12"/>
    <n v="-12"/>
    <x v="1"/>
  </r>
  <r>
    <x v="5"/>
    <d v="2025-10-01T00:00:00"/>
    <x v="4"/>
    <n v="180307"/>
    <s v="Invoice - Fortune-Ratliff General Contractors, Inc.: Exchange Online (Plan 1) - Annual Commitment, Monthly Billing - 1 User "/>
    <s v="D-003"/>
    <s v="MSP"/>
    <m/>
    <x v="2"/>
    <s v="C0LH16-0001-1Y1M"/>
    <x v="78"/>
    <s v="Exchange Online (Plan 1) Annual Paid Monthly"/>
    <s v="C00115"/>
    <m/>
    <n v="23731"/>
    <s v="ARJ"/>
    <m/>
    <n v="12"/>
    <n v="-12"/>
    <x v="1"/>
  </r>
  <r>
    <x v="5"/>
    <d v="2025-09-01T00:00:00"/>
    <x v="3"/>
    <n v="179755"/>
    <s v="Invoice - Fortune-Ratliff General Contractors, Inc.: Exchange Online (Plan 2) - Annual Commitment, Monthly Billing - 1 User "/>
    <s v="D-003"/>
    <s v="MSP"/>
    <m/>
    <x v="2"/>
    <s v="C0LH1P-0001-1Y1M"/>
    <x v="78"/>
    <s v="Exchange Online (Plan 2) Annual Paid Monthly"/>
    <s v="C00115"/>
    <m/>
    <n v="23314"/>
    <s v="ARJ"/>
    <m/>
    <n v="16"/>
    <n v="-16"/>
    <x v="1"/>
  </r>
  <r>
    <x v="5"/>
    <d v="2025-10-01T00:00:00"/>
    <x v="4"/>
    <n v="180307"/>
    <s v="Invoice - Fortune-Ratliff General Contractors, Inc.: Exchange Online (Plan 2) - Annual Commitment, Monthly Billing - 1 User "/>
    <s v="D-003"/>
    <s v="MSP"/>
    <m/>
    <x v="2"/>
    <s v="C0LH1P-0001-1Y1M"/>
    <x v="78"/>
    <s v="Exchange Online (Plan 2) Annual Paid Monthly"/>
    <s v="C00115"/>
    <m/>
    <n v="23731"/>
    <s v="ARJ"/>
    <m/>
    <n v="16"/>
    <n v="-16"/>
    <x v="1"/>
  </r>
  <r>
    <x v="6"/>
    <d v="2025-09-01T00:00:00"/>
    <x v="3"/>
    <n v="179755"/>
    <s v="Invoice - Fortune-Ratliff General Contractors, Inc.: Managed Security Awareness Training Program"/>
    <s v="D-005"/>
    <s v="Security"/>
    <m/>
    <x v="2"/>
    <s v="DPMSAT"/>
    <x v="78"/>
    <s v="Security Awareness Program"/>
    <s v="C00115"/>
    <m/>
    <n v="23314"/>
    <s v="ARJ"/>
    <m/>
    <n v="45"/>
    <n v="-45"/>
    <x v="1"/>
  </r>
  <r>
    <x v="6"/>
    <d v="2025-10-01T00:00:00"/>
    <x v="4"/>
    <n v="180307"/>
    <s v="Invoice - Fortune-Ratliff General Contractors, Inc.: Managed Security Awareness Training Program"/>
    <s v="D-005"/>
    <s v="Security"/>
    <m/>
    <x v="2"/>
    <s v="DPMSAT"/>
    <x v="78"/>
    <s v="Security Awareness Program"/>
    <s v="C00115"/>
    <m/>
    <n v="23731"/>
    <s v="ARJ"/>
    <m/>
    <n v="45"/>
    <n v="-45"/>
    <x v="1"/>
  </r>
  <r>
    <x v="0"/>
    <d v="2025-09-01T00:00:00"/>
    <x v="3"/>
    <n v="179755"/>
    <s v="Invoice - Fortune-Ratliff General Contractors, Inc.: Managed Service"/>
    <s v="D-003"/>
    <s v="MSP"/>
    <m/>
    <x v="2"/>
    <s v="Managed Service"/>
    <x v="78"/>
    <s v="Managed Service"/>
    <s v="C00115"/>
    <m/>
    <n v="23314"/>
    <s v="ARJ"/>
    <m/>
    <n v="1563.3"/>
    <n v="-1563.3"/>
    <x v="1"/>
  </r>
  <r>
    <x v="0"/>
    <d v="2025-10-01T00:00:00"/>
    <x v="4"/>
    <n v="180307"/>
    <s v="Invoice - Fortune-Ratliff General Contractors, Inc.: Managed Service"/>
    <s v="D-003"/>
    <s v="MSP"/>
    <m/>
    <x v="2"/>
    <s v="Managed Service"/>
    <x v="78"/>
    <s v="Managed Service"/>
    <s v="C00115"/>
    <m/>
    <n v="23731"/>
    <s v="ARJ"/>
    <m/>
    <n v="1563.3"/>
    <n v="-1563.3"/>
    <x v="1"/>
  </r>
  <r>
    <x v="5"/>
    <d v="2025-09-01T00:00:00"/>
    <x v="3"/>
    <n v="179755"/>
    <s v="Invoice - Fortune-Ratliff General Contractors, Inc.: Microsoft 365 Business Standard - Annual Commitment, Monthly Billing - 1 User "/>
    <s v="D-003"/>
    <s v="MSP"/>
    <m/>
    <x v="2"/>
    <s v="C0LDPB-0001-1Y1M"/>
    <x v="78"/>
    <s v="Microsoft 365 Business Standard Annual Paid Monthly"/>
    <s v="C00115"/>
    <m/>
    <n v="23314"/>
    <s v="ARJ"/>
    <m/>
    <n v="137.5"/>
    <n v="-137.5"/>
    <x v="1"/>
  </r>
  <r>
    <x v="5"/>
    <d v="2025-10-01T00:00:00"/>
    <x v="4"/>
    <n v="180307"/>
    <s v="Invoice - Fortune-Ratliff General Contractors, Inc.: Microsoft 365 Business Standard - Annual Commitment, Monthly Billing - 1 User "/>
    <s v="D-003"/>
    <s v="MSP"/>
    <m/>
    <x v="2"/>
    <s v="C0LDPB-0001-1Y1M"/>
    <x v="78"/>
    <s v="Microsoft 365 Business Standard Annual Paid Monthly"/>
    <s v="C00115"/>
    <m/>
    <n v="23731"/>
    <s v="ARJ"/>
    <m/>
    <n v="137.5"/>
    <n v="-137.5"/>
    <x v="1"/>
  </r>
  <r>
    <x v="2"/>
    <d v="2025-09-01T00:00:00"/>
    <x v="3"/>
    <n v="179755"/>
    <s v="Invoice - Fortune-Ratliff General Contractors, Inc.: Palo Alto Networks Firewall Service 440"/>
    <s v="D-005"/>
    <s v="Security"/>
    <m/>
    <x v="2"/>
    <s v="PAN-440-HAAS"/>
    <x v="78"/>
    <s v="Palo Alto Networks Firewall Service 440"/>
    <s v="C00115"/>
    <m/>
    <n v="23314"/>
    <s v="ARJ"/>
    <m/>
    <n v="250"/>
    <n v="-250"/>
    <x v="1"/>
  </r>
  <r>
    <x v="2"/>
    <d v="2025-10-01T00:00:00"/>
    <x v="4"/>
    <n v="180307"/>
    <s v="Invoice - Fortune-Ratliff General Contractors, Inc.: Palo Alto Networks Firewall Service 440"/>
    <s v="D-005"/>
    <s v="Security"/>
    <m/>
    <x v="2"/>
    <s v="PAN-440-HAAS"/>
    <x v="78"/>
    <s v="Palo Alto Networks Firewall Service 440"/>
    <s v="C00115"/>
    <m/>
    <n v="23731"/>
    <s v="ARJ"/>
    <m/>
    <n v="250"/>
    <n v="-250"/>
    <x v="1"/>
  </r>
  <r>
    <x v="4"/>
    <d v="2025-09-01T00:00:00"/>
    <x v="3"/>
    <n v="179755"/>
    <s v="Invoice - Fortune-Ratliff General Contractors, Inc.: Private Cloud Server Instance - 8GB"/>
    <s v="D-027"/>
    <s v="Cloud"/>
    <m/>
    <x v="2"/>
    <s v="Cloud-Server-8GB"/>
    <x v="78"/>
    <s v="Datapath Managed Instance Small"/>
    <s v="C00115"/>
    <m/>
    <n v="23314"/>
    <s v="ARJ"/>
    <m/>
    <n v="154.5"/>
    <n v="-154.5"/>
    <x v="1"/>
  </r>
  <r>
    <x v="4"/>
    <d v="2025-10-01T00:00:00"/>
    <x v="4"/>
    <n v="180307"/>
    <s v="Invoice - Fortune-Ratliff General Contractors, Inc.: Private Cloud Server Instance - 8GB"/>
    <s v="D-027"/>
    <s v="Cloud"/>
    <m/>
    <x v="2"/>
    <s v="Cloud-Server-8GB"/>
    <x v="78"/>
    <s v="Datapath Managed Instance Small"/>
    <s v="C00115"/>
    <m/>
    <n v="23731"/>
    <s v="ARJ"/>
    <m/>
    <n v="154.5"/>
    <n v="-154.5"/>
    <x v="1"/>
  </r>
  <r>
    <x v="5"/>
    <d v="2025-09-01T00:00:00"/>
    <x v="3"/>
    <n v="179755"/>
    <s v="Invoice - Fortune-Ratliff General Contractors, Inc.: Project Plan 3 - Annual Commitment, Monthly Billing - 1 User "/>
    <s v="D-003"/>
    <s v="MSP"/>
    <m/>
    <x v="2"/>
    <s v="C0HDB0-0002-1Y1M"/>
    <x v="78"/>
    <s v="Project Plan 3 Annual Paid Monthly"/>
    <s v="C00115"/>
    <m/>
    <n v="23314"/>
    <s v="ARJ"/>
    <m/>
    <n v="90"/>
    <n v="-90"/>
    <x v="1"/>
  </r>
  <r>
    <x v="5"/>
    <d v="2025-10-01T00:00:00"/>
    <x v="4"/>
    <n v="180307"/>
    <s v="Invoice - Fortune-Ratliff General Contractors, Inc.: Project Plan 3 - Annual Commitment, Monthly Billing - 1 User "/>
    <s v="D-003"/>
    <s v="MSP"/>
    <m/>
    <x v="2"/>
    <s v="C0HDB0-0002-1Y1M"/>
    <x v="78"/>
    <s v="Project Plan 3 Annual Paid Monthly"/>
    <s v="C00115"/>
    <m/>
    <n v="23731"/>
    <s v="ARJ"/>
    <m/>
    <n v="90"/>
    <n v="-90"/>
    <x v="1"/>
  </r>
  <r>
    <x v="9"/>
    <d v="2025-09-11T00:00:00"/>
    <x v="31"/>
    <n v="180179"/>
    <s v="Invoice - Fortune-Ratliff General Contractors, Inc.: RUCKUS ICX 8100-24P Ethernet Switch - 24 Ports - Gigabit Ethernet, 10 Gigabit Ethernet - 10/100/1000Base-T, 1000Base-X, 10GBase-X - 2 Layer Supported - 2 SFP Slots - 370 W PoE Budget - Twisted Pair, Optical Fiber - PoE Ports"/>
    <s v="D-001"/>
    <s v="Sales"/>
    <m/>
    <x v="2"/>
    <s v="ICX8100-24P"/>
    <x v="78"/>
    <s v="RUCKUS ICX 8100-24P Ethernet Switch"/>
    <s v="C00115"/>
    <m/>
    <n v="23600"/>
    <s v="ARJ"/>
    <m/>
    <n v="1166.8800000000001"/>
    <n v="-1166.8800000000001"/>
    <x v="1"/>
  </r>
  <r>
    <x v="9"/>
    <d v="2025-09-11T00:00:00"/>
    <x v="31"/>
    <n v="180179"/>
    <s v="Invoice - Fortune-Ratliff General Contractors, Inc.: Ruckus POWER CORD, USA, NEMA5-15/C13, 13A, 125V"/>
    <s v="D-001"/>
    <s v="Sales"/>
    <m/>
    <x v="2"/>
    <s v="PCUSA2"/>
    <x v="78"/>
    <s v="Ruckus POWER CORD, USA, NEMA5-15/C13, 13A, 125V"/>
    <s v="C00115"/>
    <m/>
    <n v="23600"/>
    <s v="ARJ"/>
    <m/>
    <n v="27.05"/>
    <n v="-27.05"/>
    <x v="1"/>
  </r>
  <r>
    <x v="9"/>
    <d v="2025-09-11T00:00:00"/>
    <x v="31"/>
    <n v="180179"/>
    <s v="Invoice - Fortune-Ratliff General Contractors, Inc.: RUCKUS WatchDog Support ICX8100-SGD 10YR NDP"/>
    <s v="D-001"/>
    <s v="Sales"/>
    <m/>
    <x v="2"/>
    <s v="801-8100D-N-10"/>
    <x v="78"/>
    <s v="WD SPT-8100-SGD 10YR NDP"/>
    <s v="C00115"/>
    <m/>
    <n v="23600"/>
    <s v="ARJ"/>
    <m/>
    <n v="789.6"/>
    <n v="-789.6"/>
    <x v="1"/>
  </r>
  <r>
    <x v="7"/>
    <d v="2025-09-02T00:00:00"/>
    <x v="16"/>
    <s v="180091OH"/>
    <s v="Invoice - Franklinton High School"/>
    <s v="D-003"/>
    <s v="MSP"/>
    <m/>
    <x v="3"/>
    <m/>
    <x v="79"/>
    <m/>
    <s v="C-10070"/>
    <m/>
    <n v="23541"/>
    <s v="ARJ"/>
    <m/>
    <n v="99"/>
    <n v="-99"/>
    <x v="1"/>
  </r>
  <r>
    <x v="7"/>
    <d v="2025-09-12T00:00:00"/>
    <x v="32"/>
    <s v="180203OH"/>
    <s v="Invoice - Franklinton High School"/>
    <s v="D-028"/>
    <s v="Installation Team"/>
    <m/>
    <x v="3"/>
    <m/>
    <x v="79"/>
    <m/>
    <s v="C-10070"/>
    <m/>
    <n v="23607"/>
    <s v="ARJ"/>
    <m/>
    <n v="150"/>
    <n v="-150"/>
    <x v="1"/>
  </r>
  <r>
    <x v="9"/>
    <d v="2025-09-02T00:00:00"/>
    <x v="16"/>
    <s v="180091OH"/>
    <s v="Invoice - Franklinton High School: Lenovo Yoga 7i 2-in-1 Business Laptop (16&quot; FHD+ Touchscreen, Intel Ultra 7 155U (Beat i7-1355U), 16GB DDR5 RAM, 1TB SSD) Backlit, Fingerprint, FHD IR Webcam, Thunderbolt 4, Win 11 Pro"/>
    <s v="D-003"/>
    <s v="MSP"/>
    <m/>
    <x v="3"/>
    <s v="Yoga 7i 16"/>
    <x v="79"/>
    <s v="Lenovo Yoga 7i 2-in-1 Business Laptop (16&quot; FHD+ To"/>
    <s v="C-10070"/>
    <m/>
    <n v="23541"/>
    <s v="ARJ"/>
    <m/>
    <n v="1079.57"/>
    <n v="-1079.57"/>
    <x v="1"/>
  </r>
  <r>
    <x v="9"/>
    <d v="2025-09-09T00:00:00"/>
    <x v="33"/>
    <s v="180174OH"/>
    <s v="Invoice - Franklinton High School: Lenovo Yoga 7i 2-in-1 Business Laptop (16&quot; FHD+ Touchscreen, Intel Ultra 7 155U (Beat i7-1355U), 16GB DDR5 RAM, 1TB SSD) Backlit, Fingerprint, FHD IR Webcam, Thunderbolt 4, Win 11 Pro"/>
    <s v="D-003"/>
    <s v="MSP"/>
    <m/>
    <x v="3"/>
    <s v="Yoga 7i 16"/>
    <x v="79"/>
    <s v="Lenovo Yoga 7i 2-in-1 Business Laptop (16&quot; FHD+ To"/>
    <s v="C-10070"/>
    <m/>
    <n v="23593"/>
    <s v="ARJ"/>
    <m/>
    <n v="1079"/>
    <n v="-1079"/>
    <x v="1"/>
  </r>
  <r>
    <x v="13"/>
    <d v="2025-09-02T00:00:00"/>
    <x v="16"/>
    <s v="180091OH"/>
    <s v="Invoice - Franklinton High School: Shipping"/>
    <s v="D-003"/>
    <s v="MSP"/>
    <m/>
    <x v="3"/>
    <s v="QWShipping"/>
    <x v="79"/>
    <s v="Shipping"/>
    <s v="C-10070"/>
    <m/>
    <n v="23541"/>
    <s v="ARJ"/>
    <m/>
    <n v="13.29"/>
    <n v="-13.29"/>
    <x v="1"/>
  </r>
  <r>
    <x v="6"/>
    <d v="2025-09-15T00:00:00"/>
    <x v="5"/>
    <n v="180185"/>
    <s v="Invoice - Free Wheelchair Mission: Endpoint Advanced Threat Protection - EDR 24x7 Monitoring - Per Endpoint"/>
    <s v="D-005"/>
    <s v="Security"/>
    <m/>
    <x v="0"/>
    <s v="DPM-Huntress"/>
    <x v="11"/>
    <s v="Huntress Advanced Threat Protection"/>
    <s v="C00116"/>
    <m/>
    <n v="23614"/>
    <s v="ARJ"/>
    <m/>
    <n v="364"/>
    <n v="-364"/>
    <x v="1"/>
  </r>
  <r>
    <x v="6"/>
    <d v="2025-10-15T00:00:00"/>
    <x v="6"/>
    <n v="180769"/>
    <s v="Invoice - Free Wheelchair Mission: Endpoint Advanced Threat Protection - EDR 24x7 Monitoring - Per Endpoint"/>
    <s v="D-005"/>
    <s v="Security"/>
    <m/>
    <x v="0"/>
    <s v="DPM-Huntress"/>
    <x v="11"/>
    <s v="Huntress Advanced Threat Protection"/>
    <s v="C00116"/>
    <m/>
    <n v="24100"/>
    <s v="ARJ"/>
    <m/>
    <n v="403"/>
    <n v="-403"/>
    <x v="1"/>
  </r>
  <r>
    <x v="5"/>
    <d v="2025-09-15T00:00:00"/>
    <x v="5"/>
    <n v="180185"/>
    <s v="Invoice - Free Wheelchair Mission: Exchange Online (Plan 2) - Annual Commitment, Monthly Billing - 1 User "/>
    <s v="D-003"/>
    <s v="MSP"/>
    <m/>
    <x v="0"/>
    <s v="C0LH1P-0001-1Y1M"/>
    <x v="11"/>
    <s v="Exchange Online (Plan 2) Annual Paid Monthly"/>
    <s v="C00116"/>
    <m/>
    <n v="23614"/>
    <s v="ARJ"/>
    <m/>
    <n v="16"/>
    <n v="-16"/>
    <x v="1"/>
  </r>
  <r>
    <x v="5"/>
    <d v="2025-10-15T00:00:00"/>
    <x v="6"/>
    <n v="180769"/>
    <s v="Invoice - Free Wheelchair Mission: Exchange Online (Plan 2) - Annual Commitment, Monthly Billing - 1 User "/>
    <s v="D-003"/>
    <s v="MSP"/>
    <m/>
    <x v="0"/>
    <s v="C0LH1P-0001-1Y1M"/>
    <x v="11"/>
    <s v="Exchange Online (Plan 2) Annual Paid Monthly"/>
    <s v="C00116"/>
    <m/>
    <n v="24100"/>
    <s v="ARJ"/>
    <m/>
    <n v="16"/>
    <n v="-16"/>
    <x v="1"/>
  </r>
  <r>
    <x v="5"/>
    <d v="2025-10-15T00:00:00"/>
    <x v="6"/>
    <n v="180769"/>
    <s v="Invoice - Free Wheelchair Mission: M365 Business Premium-NP"/>
    <s v="D-003"/>
    <s v="MSP"/>
    <m/>
    <x v="0"/>
    <s v="8E19F7D3334E"/>
    <x v="11"/>
    <s v="M365 Business Premium-NP"/>
    <s v="C00116"/>
    <m/>
    <n v="24100"/>
    <s v="ARJ"/>
    <m/>
    <n v="11"/>
    <n v="-11"/>
    <x v="1"/>
  </r>
  <r>
    <x v="3"/>
    <d v="2025-09-15T00:00:00"/>
    <x v="5"/>
    <n v="180185"/>
    <s v="Invoice - Free Wheelchair Mission: Managed Office 365 Backup - 1 User - 1 month"/>
    <s v="D-003"/>
    <s v="MSP"/>
    <m/>
    <x v="0"/>
    <s v="DPMB-AFI-O365"/>
    <x v="11"/>
    <s v="Office 365 Backup"/>
    <s v="C00116"/>
    <m/>
    <n v="23614"/>
    <s v="ARJ"/>
    <m/>
    <n v="230"/>
    <n v="-230"/>
    <x v="1"/>
  </r>
  <r>
    <x v="3"/>
    <d v="2025-10-15T00:00:00"/>
    <x v="6"/>
    <n v="180769"/>
    <s v="Invoice - Free Wheelchair Mission: Managed Office 365 Backup - 1 User - 1 month"/>
    <s v="D-003"/>
    <s v="MSP"/>
    <m/>
    <x v="0"/>
    <s v="DPMB-AFI-O365"/>
    <x v="11"/>
    <s v="Office 365 Backup"/>
    <s v="C00116"/>
    <m/>
    <n v="24100"/>
    <s v="ARJ"/>
    <m/>
    <n v="230"/>
    <n v="-230"/>
    <x v="1"/>
  </r>
  <r>
    <x v="6"/>
    <d v="2025-09-15T00:00:00"/>
    <x v="5"/>
    <n v="180185"/>
    <s v="Invoice - Free Wheelchair Mission: Managed Security Awareness Training Program"/>
    <s v="D-005"/>
    <s v="Security"/>
    <m/>
    <x v="0"/>
    <s v="DPMSAT"/>
    <x v="11"/>
    <s v="Security Awareness Program"/>
    <s v="C00116"/>
    <m/>
    <n v="23614"/>
    <s v="ARJ"/>
    <m/>
    <n v="173.4"/>
    <n v="-173.4"/>
    <x v="1"/>
  </r>
  <r>
    <x v="6"/>
    <d v="2025-10-15T00:00:00"/>
    <x v="6"/>
    <n v="180769"/>
    <s v="Invoice - Free Wheelchair Mission: Managed Security Awareness Training Program"/>
    <s v="D-005"/>
    <s v="Security"/>
    <m/>
    <x v="0"/>
    <s v="DPMSAT"/>
    <x v="11"/>
    <s v="Security Awareness Program"/>
    <s v="C00116"/>
    <m/>
    <n v="24100"/>
    <s v="ARJ"/>
    <m/>
    <n v="156.4"/>
    <n v="-156.4"/>
    <x v="1"/>
  </r>
  <r>
    <x v="1"/>
    <d v="2025-09-15T00:00:00"/>
    <x v="5"/>
    <n v="180185"/>
    <s v="Invoice - Free Wheelchair Mission: Managed Service - VOIP Only "/>
    <s v="D-003"/>
    <s v="MSP"/>
    <m/>
    <x v="0"/>
    <s v="MNG_SVS - VOIP Only"/>
    <x v="11"/>
    <s v="Managed Service - VOIP Only"/>
    <s v="C00116"/>
    <m/>
    <n v="23614"/>
    <s v="ARJ"/>
    <m/>
    <n v="189"/>
    <n v="-189"/>
    <x v="1"/>
  </r>
  <r>
    <x v="1"/>
    <d v="2025-10-15T00:00:00"/>
    <x v="6"/>
    <n v="180769"/>
    <s v="Invoice - Free Wheelchair Mission: Managed Service - VOIP Only "/>
    <s v="D-003"/>
    <s v="MSP"/>
    <m/>
    <x v="0"/>
    <s v="MNG_SVS - VOIP Only"/>
    <x v="11"/>
    <s v="Managed Service - VOIP Only"/>
    <s v="C00116"/>
    <m/>
    <n v="24100"/>
    <s v="ARJ"/>
    <m/>
    <n v="189"/>
    <n v="-189"/>
    <x v="1"/>
  </r>
  <r>
    <x v="0"/>
    <d v="2025-09-15T00:00:00"/>
    <x v="5"/>
    <n v="180185"/>
    <s v="Invoice - Free Wheelchair Mission: Managed Services-Endpoint"/>
    <s v="D-003"/>
    <s v="MSP"/>
    <m/>
    <x v="0"/>
    <s v="T-MSP-EP"/>
    <x v="11"/>
    <s v="Managed Services-Endpoint"/>
    <s v="C00116"/>
    <m/>
    <n v="23614"/>
    <s v="ARJ"/>
    <m/>
    <n v="2511.6"/>
    <n v="-2511.6"/>
    <x v="1"/>
  </r>
  <r>
    <x v="0"/>
    <d v="2025-10-15T00:00:00"/>
    <x v="6"/>
    <n v="180769"/>
    <s v="Invoice - Free Wheelchair Mission: Managed Services-Endpoint"/>
    <s v="D-003"/>
    <s v="MSP"/>
    <m/>
    <x v="0"/>
    <s v="T-MSP-EP"/>
    <x v="11"/>
    <s v="Managed Services-Endpoint"/>
    <s v="C00116"/>
    <m/>
    <n v="24100"/>
    <s v="ARJ"/>
    <m/>
    <n v="2511.6"/>
    <n v="-2511.6"/>
    <x v="1"/>
  </r>
  <r>
    <x v="0"/>
    <d v="2025-09-15T00:00:00"/>
    <x v="5"/>
    <n v="180185"/>
    <s v="Invoice - Free Wheelchair Mission: Managed Services-Server"/>
    <s v="D-003"/>
    <s v="MSP"/>
    <m/>
    <x v="0"/>
    <s v="T-Managed Services-Server"/>
    <x v="11"/>
    <s v="Managed Services-Server"/>
    <s v="C00116"/>
    <m/>
    <n v="23614"/>
    <s v="ARJ"/>
    <m/>
    <n v="150"/>
    <n v="-150"/>
    <x v="1"/>
  </r>
  <r>
    <x v="0"/>
    <d v="2025-10-15T00:00:00"/>
    <x v="6"/>
    <n v="180769"/>
    <s v="Invoice - Free Wheelchair Mission: Managed Services-Server"/>
    <s v="D-003"/>
    <s v="MSP"/>
    <m/>
    <x v="0"/>
    <s v="T-Managed Services-Server"/>
    <x v="11"/>
    <s v="Managed Services-Server"/>
    <s v="C00116"/>
    <m/>
    <n v="24100"/>
    <s v="ARJ"/>
    <m/>
    <n v="154.5"/>
    <n v="-154.5"/>
    <x v="1"/>
  </r>
  <r>
    <x v="6"/>
    <d v="2025-09-15T00:00:00"/>
    <x v="5"/>
    <n v="180185"/>
    <s v="Invoice - Free Wheelchair Mission: Managed Single Domain Security Certificate"/>
    <s v="D-003"/>
    <s v="MSP"/>
    <m/>
    <x v="0"/>
    <s v="SSLCert"/>
    <x v="11"/>
    <s v="Managed Single Domain Security Certificate"/>
    <s v="C00116"/>
    <m/>
    <n v="23614"/>
    <s v="ARJ"/>
    <m/>
    <n v="10"/>
    <n v="-10"/>
    <x v="1"/>
  </r>
  <r>
    <x v="6"/>
    <d v="2025-10-15T00:00:00"/>
    <x v="6"/>
    <n v="180769"/>
    <s v="Invoice - Free Wheelchair Mission: Managed Single Domain Security Certificate"/>
    <s v="D-003"/>
    <s v="MSP"/>
    <m/>
    <x v="0"/>
    <s v="SSLCert"/>
    <x v="11"/>
    <s v="Managed Single Domain Security Certificate"/>
    <s v="C00116"/>
    <m/>
    <n v="24100"/>
    <s v="ARJ"/>
    <m/>
    <n v="10"/>
    <n v="-10"/>
    <x v="1"/>
  </r>
  <r>
    <x v="2"/>
    <d v="2025-09-15T00:00:00"/>
    <x v="5"/>
    <n v="180185"/>
    <s v="Invoice - Free Wheelchair Mission: Managed Wireless Access Point "/>
    <s v="D-003"/>
    <s v="MSP"/>
    <m/>
    <x v="0"/>
    <s v="DPM-Wireless Access Point UBI"/>
    <x v="11"/>
    <s v="Managed Wireless Access Point "/>
    <s v="C00116"/>
    <m/>
    <n v="23614"/>
    <s v="ARJ"/>
    <m/>
    <n v="10.5"/>
    <n v="-10.5"/>
    <x v="1"/>
  </r>
  <r>
    <x v="2"/>
    <d v="2025-10-15T00:00:00"/>
    <x v="6"/>
    <n v="180769"/>
    <s v="Invoice - Free Wheelchair Mission: Managed Wireless Access Point "/>
    <s v="D-003"/>
    <s v="MSP"/>
    <m/>
    <x v="0"/>
    <s v="DPM-Wireless Access Point UBI"/>
    <x v="11"/>
    <s v="Managed Wireless Access Point "/>
    <s v="C00116"/>
    <m/>
    <n v="24100"/>
    <s v="ARJ"/>
    <m/>
    <n v="10.5"/>
    <n v="-10.5"/>
    <x v="1"/>
  </r>
  <r>
    <x v="5"/>
    <d v="2025-09-15T00:00:00"/>
    <x v="5"/>
    <n v="180185"/>
    <s v="Invoice - Free Wheelchair Mission: Microsoft 365 Business Premium - Nonprofit Staff Pricing"/>
    <s v="D-003"/>
    <s v="MSP"/>
    <m/>
    <x v="0"/>
    <s v="MST-8E19F7D3334E"/>
    <x v="11"/>
    <s v="Microsoft 365 Business Premium (Nonprofit Staff Pricing)"/>
    <s v="C00116"/>
    <m/>
    <n v="23614"/>
    <s v="ARJ"/>
    <m/>
    <n v="209"/>
    <n v="-209"/>
    <x v="1"/>
  </r>
  <r>
    <x v="5"/>
    <d v="2025-10-15T00:00:00"/>
    <x v="6"/>
    <n v="180769"/>
    <s v="Invoice - Free Wheelchair Mission: Microsoft 365 Business Premium - Nonprofit Staff Pricing"/>
    <s v="D-003"/>
    <s v="MSP"/>
    <m/>
    <x v="0"/>
    <s v="MST-8E19F7D3334E"/>
    <x v="11"/>
    <s v="Microsoft 365 Business Premium (Nonprofit Staff Pricing)"/>
    <s v="C00116"/>
    <m/>
    <n v="24100"/>
    <s v="ARJ"/>
    <m/>
    <n v="209"/>
    <n v="-209"/>
    <x v="1"/>
  </r>
  <r>
    <x v="5"/>
    <d v="2025-09-15T00:00:00"/>
    <x v="5"/>
    <n v="180185"/>
    <s v="Invoice - Free Wheelchair Mission: NCE Microsoft 365 Copilot (Non-Profit Pricing) Annual Paid Monthly"/>
    <s v="D-003"/>
    <s v="MSP"/>
    <m/>
    <x v="0"/>
    <s v="CFQ7TTC0MM8R-000T"/>
    <x v="11"/>
    <s v="NCE Microsoft 365 Copilot (Non-Profit Pricing) Annual Paid M"/>
    <s v="C00116"/>
    <m/>
    <n v="23614"/>
    <s v="ARJ"/>
    <m/>
    <n v="53.56"/>
    <n v="-53.56"/>
    <x v="1"/>
  </r>
  <r>
    <x v="5"/>
    <d v="2025-10-15T00:00:00"/>
    <x v="6"/>
    <n v="180769"/>
    <s v="Invoice - Free Wheelchair Mission: NCE Microsoft 365 Copilot (Non-Profit Pricing) Annual Paid Monthly"/>
    <s v="D-003"/>
    <s v="MSP"/>
    <m/>
    <x v="0"/>
    <s v="CFQ7TTC0MM8R-000T"/>
    <x v="11"/>
    <s v="NCE Microsoft 365 Copilot (Non-Profit Pricing) Annual Paid M"/>
    <s v="C00116"/>
    <m/>
    <n v="24100"/>
    <s v="ARJ"/>
    <m/>
    <n v="53.56"/>
    <n v="-53.56"/>
    <x v="1"/>
  </r>
  <r>
    <x v="5"/>
    <d v="2025-09-15T00:00:00"/>
    <x v="5"/>
    <n v="180185"/>
    <s v="Invoice - Free Wheelchair Mission: Office 365 Extra File Storage (Nonprofit Staff Pricing) - Per GB"/>
    <s v="D-003"/>
    <s v="MSP"/>
    <m/>
    <x v="0"/>
    <s v="CSP-ELIT-ff567f4c6780"/>
    <x v="11"/>
    <s v="Office 365 Extra File Storage (Nonprofit Staff Pri"/>
    <s v="C00116"/>
    <m/>
    <n v="23614"/>
    <s v="ARJ"/>
    <m/>
    <n v="300"/>
    <n v="-300"/>
    <x v="1"/>
  </r>
  <r>
    <x v="5"/>
    <d v="2025-09-15T00:00:00"/>
    <x v="5"/>
    <n v="180185"/>
    <s v="Invoice - Free Wheelchair Mission: Office 365 Extra File Storage (Nonprofit Staff Pricing) - Per GB"/>
    <s v="D-003"/>
    <s v="MSP"/>
    <m/>
    <x v="0"/>
    <s v="MST-FF567F4C6780"/>
    <x v="11"/>
    <s v="Office 365 Extra File Storage (Nonprofit Staff Pricing)"/>
    <s v="C00116"/>
    <m/>
    <n v="23614"/>
    <s v="ARJ"/>
    <m/>
    <n v="1600"/>
    <n v="-1600"/>
    <x v="1"/>
  </r>
  <r>
    <x v="5"/>
    <d v="2025-10-15T00:00:00"/>
    <x v="6"/>
    <n v="180769"/>
    <s v="Invoice - Free Wheelchair Mission: Office 365 Extra File Storage (Nonprofit Staff Pricing) - Per GB"/>
    <s v="D-003"/>
    <s v="MSP"/>
    <m/>
    <x v="0"/>
    <s v="CSP-ELIT-ff567f4c6780"/>
    <x v="11"/>
    <s v="Office 365 Extra File Storage (Nonprofit Staff Pri"/>
    <s v="C00116"/>
    <m/>
    <n v="24100"/>
    <s v="ARJ"/>
    <m/>
    <n v="400"/>
    <n v="-400"/>
    <x v="1"/>
  </r>
  <r>
    <x v="5"/>
    <d v="2025-10-15T00:00:00"/>
    <x v="6"/>
    <n v="180769"/>
    <s v="Invoice - Free Wheelchair Mission: Office 365 Extra File Storage (Nonprofit Staff Pricing) - Per GB"/>
    <s v="D-003"/>
    <s v="MSP"/>
    <m/>
    <x v="0"/>
    <s v="MST-FF567F4C6780"/>
    <x v="11"/>
    <s v="Office 365 Extra File Storage (Nonprofit Staff Pricing)"/>
    <s v="C00116"/>
    <m/>
    <n v="24100"/>
    <s v="ARJ"/>
    <m/>
    <n v="1700"/>
    <n v="-1700"/>
    <x v="1"/>
  </r>
  <r>
    <x v="2"/>
    <d v="2025-09-15T00:00:00"/>
    <x v="5"/>
    <n v="180185"/>
    <s v="Invoice - Free Wheelchair Mission: Palo Alto Networks Firewall Service 440"/>
    <s v="D-005"/>
    <s v="Security"/>
    <m/>
    <x v="0"/>
    <s v="PAN-440-HAAS"/>
    <x v="11"/>
    <s v="Palo Alto Networks Firewall Service 440"/>
    <s v="C00116"/>
    <m/>
    <n v="23614"/>
    <s v="ARJ"/>
    <m/>
    <n v="236.25"/>
    <n v="-236.25"/>
    <x v="1"/>
  </r>
  <r>
    <x v="2"/>
    <d v="2025-10-15T00:00:00"/>
    <x v="6"/>
    <n v="180769"/>
    <s v="Invoice - Free Wheelchair Mission: Palo Alto Networks Firewall Service 440"/>
    <s v="D-005"/>
    <s v="Security"/>
    <m/>
    <x v="0"/>
    <s v="PAN-440-HAAS"/>
    <x v="11"/>
    <s v="Palo Alto Networks Firewall Service 440"/>
    <s v="C00116"/>
    <m/>
    <n v="24100"/>
    <s v="ARJ"/>
    <m/>
    <n v="236.25"/>
    <n v="-236.25"/>
    <x v="1"/>
  </r>
  <r>
    <x v="4"/>
    <d v="2025-09-15T00:00:00"/>
    <x v="5"/>
    <n v="180185"/>
    <s v="Invoice - Free Wheelchair Mission: Private Cloud Server Instance - 8GB"/>
    <s v="D-027"/>
    <s v="Cloud"/>
    <m/>
    <x v="0"/>
    <s v="Cloud-Server-8GB"/>
    <x v="11"/>
    <s v="Datapath Managed Instance Small"/>
    <s v="C00116"/>
    <m/>
    <n v="23614"/>
    <s v="ARJ"/>
    <m/>
    <n v="200"/>
    <n v="-200"/>
    <x v="1"/>
  </r>
  <r>
    <x v="4"/>
    <d v="2025-10-15T00:00:00"/>
    <x v="6"/>
    <n v="180769"/>
    <s v="Invoice - Free Wheelchair Mission: Private Cloud Server Instance - 8GB"/>
    <s v="D-027"/>
    <s v="Cloud"/>
    <m/>
    <x v="0"/>
    <s v="Cloud-Server-8GB"/>
    <x v="11"/>
    <s v="Datapath Managed Instance Small"/>
    <s v="C00116"/>
    <m/>
    <n v="24100"/>
    <s v="ARJ"/>
    <m/>
    <n v="200"/>
    <n v="-200"/>
    <x v="1"/>
  </r>
  <r>
    <x v="6"/>
    <d v="2025-09-01T00:00:00"/>
    <x v="3"/>
    <n v="179756"/>
    <s v="Invoice - Gill Ranch Storage, LLC: 24x7 Gateway Security Monitoring"/>
    <s v="D-005"/>
    <s v="Security"/>
    <m/>
    <x v="2"/>
    <s v="DPM-FWM-SM"/>
    <x v="80"/>
    <s v="24x7 Gateway Security Monitoring Small"/>
    <s v="C00119"/>
    <m/>
    <n v="23315"/>
    <s v="ARJ"/>
    <m/>
    <n v="250"/>
    <n v="-250"/>
    <x v="1"/>
  </r>
  <r>
    <x v="6"/>
    <d v="2025-10-01T00:00:00"/>
    <x v="4"/>
    <n v="180308"/>
    <s v="Invoice - Gill Ranch Storage, LLC: 24x7 Gateway Security Monitoring"/>
    <s v="D-005"/>
    <s v="Security"/>
    <m/>
    <x v="2"/>
    <s v="DPM-FWM-SM"/>
    <x v="80"/>
    <s v="24x7 Gateway Security Monitoring Small"/>
    <s v="C00119"/>
    <m/>
    <n v="23732"/>
    <s v="ARJ"/>
    <m/>
    <n v="250"/>
    <n v="-250"/>
    <x v="1"/>
  </r>
  <r>
    <x v="6"/>
    <d v="2025-09-01T00:00:00"/>
    <x v="3"/>
    <n v="179756"/>
    <s v="Invoice - Gill Ranch Storage, LLC: AI Powered Email Filtering and Phishing Protection "/>
    <s v="D-005"/>
    <s v="Security"/>
    <m/>
    <x v="2"/>
    <s v="IS-ESP-1"/>
    <x v="80"/>
    <s v="Email Security "/>
    <s v="C00119"/>
    <m/>
    <n v="23315"/>
    <s v="ARJ"/>
    <m/>
    <n v="24"/>
    <n v="-24"/>
    <x v="1"/>
  </r>
  <r>
    <x v="6"/>
    <d v="2025-10-01T00:00:00"/>
    <x v="4"/>
    <n v="180308"/>
    <s v="Invoice - Gill Ranch Storage, LLC: AI Powered Email Filtering and Phishing Protection "/>
    <s v="D-005"/>
    <s v="Security"/>
    <m/>
    <x v="2"/>
    <s v="IS-ESP-1"/>
    <x v="80"/>
    <s v="Email Security "/>
    <s v="C00119"/>
    <m/>
    <n v="23732"/>
    <s v="ARJ"/>
    <m/>
    <n v="24"/>
    <n v="-24"/>
    <x v="1"/>
  </r>
  <r>
    <x v="6"/>
    <d v="2025-09-01T00:00:00"/>
    <x v="3"/>
    <n v="179756"/>
    <s v="Invoice - Gill Ranch Storage, LLC: Dark Web Monitoring Service - 1 Domain "/>
    <s v="D-005"/>
    <s v="Security"/>
    <m/>
    <x v="2"/>
    <s v="SecureID"/>
    <x v="80"/>
    <s v="Dark Web Monitoring"/>
    <s v="C00119"/>
    <m/>
    <n v="23315"/>
    <s v="ARJ"/>
    <m/>
    <n v="100"/>
    <n v="-100"/>
    <x v="1"/>
  </r>
  <r>
    <x v="6"/>
    <d v="2025-10-01T00:00:00"/>
    <x v="4"/>
    <n v="180308"/>
    <s v="Invoice - Gill Ranch Storage, LLC: Dark Web Monitoring Service - 1 Domain "/>
    <s v="D-005"/>
    <s v="Security"/>
    <m/>
    <x v="2"/>
    <s v="SecureID"/>
    <x v="80"/>
    <s v="Dark Web Monitoring"/>
    <s v="C00119"/>
    <m/>
    <n v="23732"/>
    <s v="ARJ"/>
    <m/>
    <n v="100"/>
    <n v="-100"/>
    <x v="1"/>
  </r>
  <r>
    <x v="6"/>
    <d v="2025-09-01T00:00:00"/>
    <x v="3"/>
    <n v="179756"/>
    <s v="Invoice - Gill Ranch Storage, LLC: Duo MFA - 2 Factor Authentication - 1 User - 1 Month"/>
    <s v="D-005"/>
    <s v="Security"/>
    <m/>
    <x v="2"/>
    <s v="DuoMFA"/>
    <x v="80"/>
    <s v="Duo MFA - 1 User"/>
    <s v="C00119"/>
    <m/>
    <n v="23315"/>
    <s v="ARJ"/>
    <m/>
    <n v="63"/>
    <n v="-63"/>
    <x v="1"/>
  </r>
  <r>
    <x v="6"/>
    <d v="2025-10-01T00:00:00"/>
    <x v="4"/>
    <n v="180308"/>
    <s v="Invoice - Gill Ranch Storage, LLC: Duo MFA - 2 Factor Authentication - 1 User - 1 Month"/>
    <s v="D-005"/>
    <s v="Security"/>
    <m/>
    <x v="2"/>
    <s v="DuoMFA"/>
    <x v="80"/>
    <s v="Duo MFA - 1 User"/>
    <s v="C00119"/>
    <m/>
    <n v="23732"/>
    <s v="ARJ"/>
    <m/>
    <n v="63"/>
    <n v="-63"/>
    <x v="1"/>
  </r>
  <r>
    <x v="6"/>
    <d v="2025-09-01T00:00:00"/>
    <x v="3"/>
    <n v="179756"/>
    <s v="Invoice - Gill Ranch Storage, LLC: Endpoint Advanced Threat Protection - EDR 24x7 Monitoring - Per Endpoint"/>
    <s v="D-005"/>
    <s v="Security"/>
    <m/>
    <x v="2"/>
    <s v="DPM-Huntress"/>
    <x v="80"/>
    <s v="Huntress Advanced Threat Protection"/>
    <s v="C00119"/>
    <m/>
    <n v="23315"/>
    <s v="ARJ"/>
    <m/>
    <n v="35"/>
    <n v="-35"/>
    <x v="1"/>
  </r>
  <r>
    <x v="6"/>
    <d v="2025-10-01T00:00:00"/>
    <x v="4"/>
    <n v="180308"/>
    <s v="Invoice - Gill Ranch Storage, LLC: Endpoint Advanced Threat Protection - EDR 24x7 Monitoring - Per Endpoint"/>
    <s v="D-005"/>
    <s v="Security"/>
    <m/>
    <x v="2"/>
    <s v="DPM-Huntress"/>
    <x v="80"/>
    <s v="Huntress Advanced Threat Protection"/>
    <s v="C00119"/>
    <m/>
    <n v="23732"/>
    <s v="ARJ"/>
    <m/>
    <n v="35"/>
    <n v="-35"/>
    <x v="1"/>
  </r>
  <r>
    <x v="8"/>
    <d v="2025-09-01T00:00:00"/>
    <x v="3"/>
    <n v="179756"/>
    <s v="Invoice - Gill Ranch Storage, LLC: Managed Backup - Virtual Server"/>
    <s v="D-003"/>
    <s v="MSP"/>
    <m/>
    <x v="2"/>
    <s v="CB Prot Vir Mac"/>
    <x v="80"/>
    <s v="MTS Cyber Protect Virtual Machines"/>
    <s v="C00119"/>
    <m/>
    <n v="23315"/>
    <s v="ARJ"/>
    <m/>
    <n v="262.5"/>
    <n v="-262.5"/>
    <x v="1"/>
  </r>
  <r>
    <x v="8"/>
    <d v="2025-10-01T00:00:00"/>
    <x v="4"/>
    <n v="180308"/>
    <s v="Invoice - Gill Ranch Storage, LLC: Managed Backup - Virtual Server"/>
    <s v="D-003"/>
    <s v="MSP"/>
    <m/>
    <x v="2"/>
    <s v="CB Prot Vir Mac"/>
    <x v="80"/>
    <s v="MTS Cyber Protect Virtual Machines"/>
    <s v="C00119"/>
    <m/>
    <n v="23732"/>
    <s v="ARJ"/>
    <m/>
    <n v="262.5"/>
    <n v="-262.5"/>
    <x v="1"/>
  </r>
  <r>
    <x v="3"/>
    <d v="2025-09-01T00:00:00"/>
    <x v="3"/>
    <n v="179756"/>
    <s v="Invoice - Gill Ranch Storage, LLC: Managed Backup Cloud Storage - Per GB"/>
    <s v="D-003"/>
    <s v="MSP"/>
    <m/>
    <x v="2"/>
    <s v="MTS Cloud Storage"/>
    <x v="80"/>
    <s v="MTS Cloud Storage"/>
    <s v="C00119"/>
    <m/>
    <n v="23315"/>
    <s v="ARJ"/>
    <m/>
    <n v="124.53"/>
    <n v="-124.53"/>
    <x v="1"/>
  </r>
  <r>
    <x v="3"/>
    <d v="2025-10-01T00:00:00"/>
    <x v="4"/>
    <n v="180308"/>
    <s v="Invoice - Gill Ranch Storage, LLC: Managed Backup Cloud Storage - Per GB"/>
    <s v="D-003"/>
    <s v="MSP"/>
    <m/>
    <x v="2"/>
    <s v="MTS Cloud Storage"/>
    <x v="80"/>
    <s v="MTS Cloud Storage"/>
    <s v="C00119"/>
    <m/>
    <n v="23732"/>
    <s v="ARJ"/>
    <m/>
    <n v="125.45"/>
    <n v="-125.45"/>
    <x v="1"/>
  </r>
  <r>
    <x v="6"/>
    <d v="2025-09-01T00:00:00"/>
    <x v="3"/>
    <n v="179756"/>
    <s v="Invoice - Gill Ranch Storage, LLC: Managed Security Awareness Training Program"/>
    <s v="D-005"/>
    <s v="Security"/>
    <m/>
    <x v="2"/>
    <s v="DPMSAT"/>
    <x v="80"/>
    <s v="Security Awareness Program"/>
    <s v="C00119"/>
    <m/>
    <n v="23315"/>
    <s v="ARJ"/>
    <m/>
    <n v="60"/>
    <n v="-60"/>
    <x v="1"/>
  </r>
  <r>
    <x v="6"/>
    <d v="2025-10-01T00:00:00"/>
    <x v="4"/>
    <n v="180308"/>
    <s v="Invoice - Gill Ranch Storage, LLC: Managed Security Awareness Training Program"/>
    <s v="D-005"/>
    <s v="Security"/>
    <m/>
    <x v="2"/>
    <s v="DPMSAT"/>
    <x v="80"/>
    <s v="Security Awareness Program"/>
    <s v="C00119"/>
    <m/>
    <n v="23732"/>
    <s v="ARJ"/>
    <m/>
    <n v="60"/>
    <n v="-60"/>
    <x v="1"/>
  </r>
  <r>
    <x v="0"/>
    <d v="2025-09-01T00:00:00"/>
    <x v="3"/>
    <n v="179756"/>
    <s v="Invoice - Gill Ranch Storage, LLC: Managed Services-Site"/>
    <s v="D-003"/>
    <s v="MSP"/>
    <m/>
    <x v="2"/>
    <s v="T-Managed Services Site"/>
    <x v="80"/>
    <s v="Managed Services-Site"/>
    <s v="C00119"/>
    <m/>
    <n v="23315"/>
    <s v="ARJ"/>
    <m/>
    <n v="847.25"/>
    <n v="-847.25"/>
    <x v="1"/>
  </r>
  <r>
    <x v="0"/>
    <d v="2025-10-01T00:00:00"/>
    <x v="4"/>
    <n v="180308"/>
    <s v="Invoice - Gill Ranch Storage, LLC: Managed Services-Site"/>
    <s v="D-003"/>
    <s v="MSP"/>
    <m/>
    <x v="2"/>
    <s v="T-Managed Services Site"/>
    <x v="80"/>
    <s v="Managed Services-Site"/>
    <s v="C00119"/>
    <m/>
    <n v="23732"/>
    <s v="ARJ"/>
    <m/>
    <n v="847.25"/>
    <n v="-847.25"/>
    <x v="1"/>
  </r>
  <r>
    <x v="15"/>
    <d v="2025-09-01T00:00:00"/>
    <x v="3"/>
    <n v="179756"/>
    <s v="Invoice - Gill Ranch Storage, LLC: Quickpass User Management, AD Sync &amp; Password Reset"/>
    <s v="D-005"/>
    <s v="Security"/>
    <m/>
    <x v="2"/>
    <s v="Quickpass"/>
    <x v="80"/>
    <s v="Quickpass User Management, AD Sync &amp; Password Reset"/>
    <s v="C00119"/>
    <m/>
    <n v="23315"/>
    <s v="ARJ"/>
    <m/>
    <n v="9"/>
    <n v="-9"/>
    <x v="1"/>
  </r>
  <r>
    <x v="15"/>
    <d v="2025-10-01T00:00:00"/>
    <x v="4"/>
    <n v="180308"/>
    <s v="Invoice - Gill Ranch Storage, LLC: Quickpass User Management, AD Sync &amp; Password Reset"/>
    <s v="D-005"/>
    <s v="Security"/>
    <m/>
    <x v="2"/>
    <s v="Quickpass"/>
    <x v="80"/>
    <s v="Quickpass User Management, AD Sync &amp; Password Reset"/>
    <s v="C00119"/>
    <m/>
    <n v="23732"/>
    <s v="ARJ"/>
    <m/>
    <n v="9"/>
    <n v="-9"/>
    <x v="1"/>
  </r>
  <r>
    <x v="0"/>
    <d v="2025-09-01T00:00:00"/>
    <x v="3"/>
    <s v="179970OHB"/>
    <s v="Invoice - Global Ambassadors Language Academy: # of Carts to maintain with wiring management."/>
    <s v="D-003"/>
    <s v="MSP"/>
    <m/>
    <x v="3"/>
    <s v="MSCS-Cart Wiring Management"/>
    <x v="81"/>
    <s v="# of Carts to maintain with wiring management."/>
    <s v="C-10072"/>
    <m/>
    <n v="23579"/>
    <s v="ARJ"/>
    <m/>
    <n v="152"/>
    <n v="-152"/>
    <x v="1"/>
  </r>
  <r>
    <x v="0"/>
    <d v="2025-10-01T00:00:00"/>
    <x v="4"/>
    <s v="180468OH"/>
    <s v="Invoice - Global Ambassadors Language Academy: # of Carts to maintain with wiring management."/>
    <s v="D-003"/>
    <s v="MSP"/>
    <m/>
    <x v="3"/>
    <s v="MSCS-Cart Wiring Management"/>
    <x v="81"/>
    <s v="# of Carts to maintain with wiring management."/>
    <s v="C-10072"/>
    <m/>
    <n v="23941"/>
    <s v="ARJ"/>
    <m/>
    <n v="152"/>
    <n v="-152"/>
    <x v="1"/>
  </r>
  <r>
    <x v="0"/>
    <d v="2025-09-01T00:00:00"/>
    <x v="3"/>
    <s v="179970OHB"/>
    <s v="Invoice - Global Ambassadors Language Academy: # of Chromebook devices under Google Management. "/>
    <s v="D-003"/>
    <s v="MSP"/>
    <m/>
    <x v="3"/>
    <s v="MSCS-Chromebook Management"/>
    <x v="81"/>
    <s v="# of Chromebook devices under Google Management. "/>
    <s v="C-10072"/>
    <m/>
    <n v="23579"/>
    <s v="ARJ"/>
    <m/>
    <n v="651.70000000000005"/>
    <n v="-651.70000000000005"/>
    <x v="1"/>
  </r>
  <r>
    <x v="0"/>
    <d v="2025-10-01T00:00:00"/>
    <x v="4"/>
    <s v="180468OH"/>
    <s v="Invoice - Global Ambassadors Language Academy: # of Chromebook devices under Google Management. "/>
    <s v="D-003"/>
    <s v="MSP"/>
    <m/>
    <x v="3"/>
    <s v="MSCS-Chromebook Management"/>
    <x v="81"/>
    <s v="# of Chromebook devices under Google Management. "/>
    <s v="C-10072"/>
    <m/>
    <n v="23941"/>
    <s v="ARJ"/>
    <m/>
    <n v="651.70000000000005"/>
    <n v="-651.70000000000005"/>
    <x v="1"/>
  </r>
  <r>
    <x v="0"/>
    <d v="2025-09-01T00:00:00"/>
    <x v="3"/>
    <s v="179970OHB"/>
    <s v="Invoice - Global Ambassadors Language Academy: # of Document Cameras"/>
    <s v="D-003"/>
    <s v="MSP"/>
    <m/>
    <x v="3"/>
    <s v="MSCS-Document Camera"/>
    <x v="81"/>
    <s v="# of Document Cameras"/>
    <s v="C-10072"/>
    <m/>
    <n v="23579"/>
    <s v="ARJ"/>
    <m/>
    <n v="39"/>
    <n v="-39"/>
    <x v="1"/>
  </r>
  <r>
    <x v="0"/>
    <d v="2025-10-01T00:00:00"/>
    <x v="4"/>
    <s v="180468OH"/>
    <s v="Invoice - Global Ambassadors Language Academy: # of Document Cameras"/>
    <s v="D-003"/>
    <s v="MSP"/>
    <m/>
    <x v="3"/>
    <s v="MSCS-Document Camera"/>
    <x v="81"/>
    <s v="# of Document Cameras"/>
    <s v="C-10072"/>
    <m/>
    <n v="23941"/>
    <s v="ARJ"/>
    <m/>
    <n v="39"/>
    <n v="-39"/>
    <x v="1"/>
  </r>
  <r>
    <x v="0"/>
    <d v="2025-09-01T00:00:00"/>
    <x v="3"/>
    <s v="179970OHB"/>
    <s v="Invoice - Global Ambassadors Language Academy: # of Multi-Function Copiers"/>
    <s v="D-003"/>
    <s v="MSP"/>
    <m/>
    <x v="3"/>
    <s v="MSCS-MFC Copy Machine"/>
    <x v="81"/>
    <s v="# of Multi-Function Copiers managed by 3rd party v"/>
    <s v="C-10072"/>
    <m/>
    <n v="23579"/>
    <s v="ARJ"/>
    <m/>
    <n v="50"/>
    <n v="-50"/>
    <x v="1"/>
  </r>
  <r>
    <x v="0"/>
    <d v="2025-10-01T00:00:00"/>
    <x v="4"/>
    <s v="180468OH"/>
    <s v="Invoice - Global Ambassadors Language Academy: # of Multi-Function Copiers"/>
    <s v="D-003"/>
    <s v="MSP"/>
    <m/>
    <x v="3"/>
    <s v="MSCS-MFC Copy Machine"/>
    <x v="81"/>
    <s v="# of Multi-Function Copiers managed by 3rd party v"/>
    <s v="C-10072"/>
    <m/>
    <n v="23941"/>
    <s v="ARJ"/>
    <m/>
    <n v="50"/>
    <n v="-50"/>
    <x v="1"/>
  </r>
  <r>
    <x v="0"/>
    <d v="2025-09-01T00:00:00"/>
    <x v="3"/>
    <s v="179970OHB"/>
    <s v="Invoice - Global Ambassadors Language Academy: # of Office Printers, Personal Printers, Inkjet Printers."/>
    <s v="D-003"/>
    <s v="MSP"/>
    <m/>
    <x v="3"/>
    <s v="MSCS-Office Printers"/>
    <x v="81"/>
    <s v="# of Office Printers, Personal Printers, Inkjet Pr"/>
    <s v="C-10072"/>
    <m/>
    <n v="23579"/>
    <s v="ARJ"/>
    <m/>
    <n v="24"/>
    <n v="-24"/>
    <x v="1"/>
  </r>
  <r>
    <x v="0"/>
    <d v="2025-10-01T00:00:00"/>
    <x v="4"/>
    <s v="180468OH"/>
    <s v="Invoice - Global Ambassadors Language Academy: # of Office Printers, Personal Printers, Inkjet Printers."/>
    <s v="D-003"/>
    <s v="MSP"/>
    <m/>
    <x v="3"/>
    <s v="MSCS-Office Printers"/>
    <x v="81"/>
    <s v="# of Office Printers, Personal Printers, Inkjet Pr"/>
    <s v="C-10072"/>
    <m/>
    <n v="23941"/>
    <s v="ARJ"/>
    <m/>
    <n v="24"/>
    <n v="-24"/>
    <x v="1"/>
  </r>
  <r>
    <x v="0"/>
    <d v="2025-09-01T00:00:00"/>
    <x v="3"/>
    <s v="179970OHB"/>
    <s v="Invoice - Global Ambassadors Language Academy: 3CX &amp; Yealink Phone Support (Number of Phones)"/>
    <s v="D-003"/>
    <s v="MSP"/>
    <m/>
    <x v="3"/>
    <s v="DP_VOIPSL"/>
    <x v="81"/>
    <s v="DP_VOIPSL"/>
    <s v="C-10072"/>
    <m/>
    <n v="23579"/>
    <s v="ARJ"/>
    <m/>
    <n v="186"/>
    <n v="-186"/>
    <x v="1"/>
  </r>
  <r>
    <x v="0"/>
    <d v="2025-10-01T00:00:00"/>
    <x v="4"/>
    <s v="180468OH"/>
    <s v="Invoice - Global Ambassadors Language Academy: 3CX &amp; Yealink Phone Support (Number of Phones)"/>
    <s v="D-003"/>
    <s v="MSP"/>
    <m/>
    <x v="3"/>
    <s v="DP_VOIPSL"/>
    <x v="81"/>
    <s v="DP_VOIPSL"/>
    <s v="C-10072"/>
    <m/>
    <n v="23941"/>
    <s v="ARJ"/>
    <m/>
    <n v="186"/>
    <n v="-186"/>
    <x v="1"/>
  </r>
  <r>
    <x v="0"/>
    <d v="2025-09-01T00:00:00"/>
    <x v="3"/>
    <s v="179970OHB"/>
    <s v="Invoice - Global Ambassadors Language Academy: Admin Staff requiring Onsite and Remote Support"/>
    <s v="D-003"/>
    <s v="MSP"/>
    <m/>
    <x v="3"/>
    <s v="MSCS-Employees Onsite Support"/>
    <x v="81"/>
    <s v="# of Employees at location Requiring Support which"/>
    <s v="C-10072"/>
    <m/>
    <n v="23579"/>
    <s v="ARJ"/>
    <m/>
    <n v="448"/>
    <n v="-448"/>
    <x v="1"/>
  </r>
  <r>
    <x v="0"/>
    <d v="2025-10-01T00:00:00"/>
    <x v="4"/>
    <s v="180468OH"/>
    <s v="Invoice - Global Ambassadors Language Academy: Admin Staff requiring Onsite and Remote Support"/>
    <s v="D-003"/>
    <s v="MSP"/>
    <m/>
    <x v="3"/>
    <s v="MSCS-Employees Onsite Support"/>
    <x v="81"/>
    <s v="# of Employees at location Requiring Support which"/>
    <s v="C-10072"/>
    <m/>
    <n v="23941"/>
    <s v="ARJ"/>
    <m/>
    <n v="448"/>
    <n v="-448"/>
    <x v="1"/>
  </r>
  <r>
    <x v="6"/>
    <d v="2025-09-01T00:00:00"/>
    <x v="3"/>
    <s v="179970OHB"/>
    <s v="Invoice - Global Ambassadors Language Academy: AI Powered Email Filtering and Phishing Protection "/>
    <s v="D-005"/>
    <s v="Security"/>
    <m/>
    <x v="3"/>
    <s v="IS-ESP-1"/>
    <x v="81"/>
    <s v="Email Security "/>
    <s v="C-10072"/>
    <m/>
    <n v="23579"/>
    <s v="ARJ"/>
    <m/>
    <n v="132"/>
    <n v="-132"/>
    <x v="1"/>
  </r>
  <r>
    <x v="6"/>
    <d v="2025-10-01T00:00:00"/>
    <x v="4"/>
    <s v="180468OH"/>
    <s v="Invoice - Global Ambassadors Language Academy: AI Powered Email Filtering and Phishing Protection "/>
    <s v="D-005"/>
    <s v="Security"/>
    <m/>
    <x v="3"/>
    <s v="IS-ESP-1"/>
    <x v="81"/>
    <s v="Email Security "/>
    <s v="C-10072"/>
    <m/>
    <n v="23941"/>
    <s v="ARJ"/>
    <m/>
    <n v="132"/>
    <n v="-132"/>
    <x v="1"/>
  </r>
  <r>
    <x v="0"/>
    <d v="2025-09-01T00:00:00"/>
    <x v="3"/>
    <s v="179970OHB"/>
    <s v="Invoice - Global Ambassadors Language Academy: Basic AD/DNS/DHCP Windows Server Patching and Support - Physical Box"/>
    <s v="D-003"/>
    <s v="MSP"/>
    <m/>
    <x v="3"/>
    <s v="MSCS-Windows Server Non-Virtua"/>
    <x v="81"/>
    <s v="Basic AD/DNS/DHCP Windows Server Patching and Support"/>
    <s v="C-10072"/>
    <m/>
    <n v="23579"/>
    <s v="ARJ"/>
    <m/>
    <n v="125"/>
    <n v="-125"/>
    <x v="1"/>
  </r>
  <r>
    <x v="0"/>
    <d v="2025-10-01T00:00:00"/>
    <x v="4"/>
    <s v="180468OH"/>
    <s v="Invoice - Global Ambassadors Language Academy: Basic AD/DNS/DHCP Windows Server Patching and Support - Physical Box"/>
    <s v="D-003"/>
    <s v="MSP"/>
    <m/>
    <x v="3"/>
    <s v="MSCS-Windows Server Non-Virtua"/>
    <x v="81"/>
    <s v="Basic AD/DNS/DHCP Windows Server Patching and Support"/>
    <s v="C-10072"/>
    <m/>
    <n v="23941"/>
    <s v="ARJ"/>
    <m/>
    <n v="125"/>
    <n v="-125"/>
    <x v="1"/>
  </r>
  <r>
    <x v="9"/>
    <d v="2025-10-23T00:00:00"/>
    <x v="15"/>
    <s v="180856OH"/>
    <s v="Invoice - Global Ambassadors Language Academy: Blocksi, 1 Year Admin/Teacher License (Your are recieving a .54 per license credit due to 2 month early renewal)"/>
    <s v="D-002"/>
    <s v="Administration"/>
    <m/>
    <x v="3"/>
    <s v="Blocksi - Contnt/Teach"/>
    <x v="81"/>
    <s v="Blocksi, 1 Year Admin Teacher License"/>
    <s v="C-10072"/>
    <m/>
    <n v="24164"/>
    <s v="ARJ"/>
    <m/>
    <n v="787.5"/>
    <n v="-787.5"/>
    <x v="1"/>
  </r>
  <r>
    <x v="9"/>
    <d v="2025-10-23T00:00:00"/>
    <x v="15"/>
    <s v="180856OH"/>
    <s v="Invoice - Global Ambassadors Language Academy: Blocksi, 1 Year Admin/Teacher/Parent License"/>
    <s v="D-002"/>
    <s v="Administration"/>
    <m/>
    <x v="3"/>
    <s v="Blocksi"/>
    <x v="81"/>
    <s v="Blocksi, 1 Year Admin/Teacher/Parent License"/>
    <s v="C-10072"/>
    <m/>
    <n v="24164"/>
    <s v="ARJ"/>
    <m/>
    <n v="1965.6"/>
    <n v="-1965.6"/>
    <x v="1"/>
  </r>
  <r>
    <x v="9"/>
    <d v="2025-09-29T00:00:00"/>
    <x v="14"/>
    <s v="180534OH"/>
    <s v="Invoice - Global Ambassadors Language Academy: Chromebook Repairs"/>
    <s v="D-001"/>
    <s v="Sales"/>
    <m/>
    <x v="3"/>
    <s v="CBRepair"/>
    <x v="81"/>
    <s v="Chromebook Repairs"/>
    <s v="C-10072"/>
    <m/>
    <n v="23707"/>
    <s v="ARJ"/>
    <m/>
    <n v="1797.8"/>
    <n v="-1797.8"/>
    <x v="1"/>
  </r>
  <r>
    <x v="9"/>
    <d v="2025-10-21T00:00:00"/>
    <x v="24"/>
    <s v="180814OH"/>
    <s v="Invoice - Global Ambassadors Language Academy: Chromebook Repairs"/>
    <s v="D-001"/>
    <s v="Sales"/>
    <m/>
    <x v="3"/>
    <s v="CBRepair"/>
    <x v="81"/>
    <s v="Chromebook Repairs"/>
    <s v="C-10072"/>
    <m/>
    <n v="24132"/>
    <s v="ARJ"/>
    <m/>
    <n v="142"/>
    <n v="-142"/>
    <x v="1"/>
  </r>
  <r>
    <x v="0"/>
    <d v="2025-09-01T00:00:00"/>
    <x v="3"/>
    <s v="179970OHB"/>
    <s v="Invoice - Global Ambassadors Language Academy: Classroom Interactive TV Support"/>
    <s v="D-003"/>
    <s v="MSP"/>
    <m/>
    <x v="3"/>
    <s v="MSCS-Interactive TV"/>
    <x v="81"/>
    <s v="# of interactive TV under management"/>
    <s v="C-10072"/>
    <m/>
    <n v="23579"/>
    <s v="ARJ"/>
    <m/>
    <n v="25"/>
    <n v="-25"/>
    <x v="1"/>
  </r>
  <r>
    <x v="0"/>
    <d v="2025-10-01T00:00:00"/>
    <x v="4"/>
    <s v="180468OH"/>
    <s v="Invoice - Global Ambassadors Language Academy: Classroom Interactive TV Support"/>
    <s v="D-003"/>
    <s v="MSP"/>
    <m/>
    <x v="3"/>
    <s v="MSCS-Interactive TV"/>
    <x v="81"/>
    <s v="# of interactive TV under management"/>
    <s v="C-10072"/>
    <m/>
    <n v="23941"/>
    <s v="ARJ"/>
    <m/>
    <n v="25"/>
    <n v="-25"/>
    <x v="1"/>
  </r>
  <r>
    <x v="0"/>
    <d v="2025-09-01T00:00:00"/>
    <x v="3"/>
    <s v="179970OHB"/>
    <s v="Invoice - Global Ambassadors Language Academy: Classroom Projector Support"/>
    <s v="D-003"/>
    <s v="MSP"/>
    <m/>
    <x v="3"/>
    <s v="MSCS-Projector"/>
    <x v="81"/>
    <s v="# of Projectors to support"/>
    <s v="C-10072"/>
    <m/>
    <n v="23579"/>
    <s v="ARJ"/>
    <m/>
    <n v="130"/>
    <n v="-130"/>
    <x v="1"/>
  </r>
  <r>
    <x v="0"/>
    <d v="2025-10-01T00:00:00"/>
    <x v="4"/>
    <s v="180468OH"/>
    <s v="Invoice - Global Ambassadors Language Academy: Classroom Projector Support"/>
    <s v="D-003"/>
    <s v="MSP"/>
    <m/>
    <x v="3"/>
    <s v="MSCS-Projector"/>
    <x v="81"/>
    <s v="# of Projectors to support"/>
    <s v="C-10072"/>
    <m/>
    <n v="23941"/>
    <s v="ARJ"/>
    <m/>
    <n v="130"/>
    <n v="-130"/>
    <x v="1"/>
  </r>
  <r>
    <x v="0"/>
    <d v="2025-09-01T00:00:00"/>
    <x v="3"/>
    <s v="179970OHB"/>
    <s v="Invoice - Global Ambassadors Language Academy: Classroom Smartboard Support"/>
    <s v="D-003"/>
    <s v="MSP"/>
    <m/>
    <x v="3"/>
    <s v="MSCS-Interactive Boards"/>
    <x v="81"/>
    <s v="# of Interactive Boards, Smartboards, Starboards.."/>
    <s v="C-10072"/>
    <m/>
    <n v="23579"/>
    <s v="ARJ"/>
    <m/>
    <n v="130"/>
    <n v="-130"/>
    <x v="1"/>
  </r>
  <r>
    <x v="0"/>
    <d v="2025-10-01T00:00:00"/>
    <x v="4"/>
    <s v="180468OH"/>
    <s v="Invoice - Global Ambassadors Language Academy: Classroom Smartboard Support"/>
    <s v="D-003"/>
    <s v="MSP"/>
    <m/>
    <x v="3"/>
    <s v="MSCS-Interactive Boards"/>
    <x v="81"/>
    <s v="# of Interactive Boards, Smartboards, Starboards.."/>
    <s v="C-10072"/>
    <m/>
    <n v="23941"/>
    <s v="ARJ"/>
    <m/>
    <n v="130"/>
    <n v="-130"/>
    <x v="1"/>
  </r>
  <r>
    <x v="8"/>
    <d v="2025-09-01T00:00:00"/>
    <x v="3"/>
    <s v="179970OHB"/>
    <s v="Invoice - Global Ambassadors Language Academy: DP Cyber Protect Servers Cloud &amp; Local Backup"/>
    <s v="D-003"/>
    <s v="MSP"/>
    <m/>
    <x v="3"/>
    <s v="MTS Cyber Protect Servers"/>
    <x v="81"/>
    <s v="MTS Cyber Protect Servers"/>
    <s v="C-10072"/>
    <m/>
    <n v="23579"/>
    <s v="ARJ"/>
    <m/>
    <n v="150"/>
    <n v="-150"/>
    <x v="1"/>
  </r>
  <r>
    <x v="8"/>
    <d v="2025-10-01T00:00:00"/>
    <x v="4"/>
    <s v="180468OH"/>
    <s v="Invoice - Global Ambassadors Language Academy: DP Cyber Protect Servers Cloud &amp; Local Backup"/>
    <s v="D-003"/>
    <s v="MSP"/>
    <m/>
    <x v="3"/>
    <s v="MTS Cyber Protect Servers"/>
    <x v="81"/>
    <s v="MTS Cyber Protect Servers"/>
    <s v="C-10072"/>
    <m/>
    <n v="23941"/>
    <s v="ARJ"/>
    <m/>
    <n v="150"/>
    <n v="-150"/>
    <x v="1"/>
  </r>
  <r>
    <x v="8"/>
    <d v="2025-10-01T00:00:00"/>
    <x v="4"/>
    <s v="180468OH"/>
    <s v="Invoice - Global Ambassadors Language Academy: DP Cyber Protect Virtual Machines Cloud &amp; Local Backup"/>
    <s v="D-003"/>
    <s v="MSP"/>
    <m/>
    <x v="3"/>
    <s v="MTS Cyber Protect Virtual"/>
    <x v="81"/>
    <s v="MTS Cyber Protect Virtual Machines"/>
    <s v="C-10072"/>
    <m/>
    <n v="23941"/>
    <s v="ARJ"/>
    <m/>
    <n v="20"/>
    <n v="-20"/>
    <x v="1"/>
  </r>
  <r>
    <x v="0"/>
    <d v="2025-10-01T00:00:00"/>
    <x v="4"/>
    <s v="180468OH"/>
    <s v="Invoice - Global Ambassadors Language Academy: DP Cyber Protect Workstations Cloud &amp; Local Backup"/>
    <s v="D-003"/>
    <s v="MSP"/>
    <m/>
    <x v="3"/>
    <s v="MTS Cyber Protect Work"/>
    <x v="81"/>
    <s v="MTS Cyber Protect Workstations"/>
    <s v="C-10072"/>
    <m/>
    <n v="23941"/>
    <s v="ARJ"/>
    <m/>
    <n v="22.5"/>
    <n v="-22.5"/>
    <x v="1"/>
  </r>
  <r>
    <x v="0"/>
    <d v="2025-09-01T00:00:00"/>
    <x v="3"/>
    <s v="179970OHB"/>
    <s v="Invoice - Global Ambassadors Language Academy: DVR Server &amp; DW Software Support"/>
    <s v="D-003"/>
    <s v="MSP"/>
    <m/>
    <x v="3"/>
    <s v="MSCS-DVR Server Recording Mana"/>
    <x v="81"/>
    <s v="Maintain Server and DVR Software, including Window"/>
    <s v="C-10072"/>
    <m/>
    <n v="23579"/>
    <s v="ARJ"/>
    <m/>
    <n v="99"/>
    <n v="-99"/>
    <x v="1"/>
  </r>
  <r>
    <x v="0"/>
    <d v="2025-10-01T00:00:00"/>
    <x v="4"/>
    <s v="180468OH"/>
    <s v="Invoice - Global Ambassadors Language Academy: DVR Server &amp; DW Software Support"/>
    <s v="D-003"/>
    <s v="MSP"/>
    <m/>
    <x v="3"/>
    <s v="MSCS-DVR Server Recording Mana"/>
    <x v="81"/>
    <s v="Maintain Server and DVR Software, including Window"/>
    <s v="C-10072"/>
    <m/>
    <n v="23941"/>
    <s v="ARJ"/>
    <m/>
    <n v="99"/>
    <n v="-99"/>
    <x v="1"/>
  </r>
  <r>
    <x v="6"/>
    <d v="2025-09-01T00:00:00"/>
    <x v="3"/>
    <s v="179970OHB"/>
    <s v="Invoice - Global Ambassadors Language Academy: Endpoint Advanced Threat Protection - EDR 24x7 Monitoring - Per Endpoint"/>
    <s v="D-005"/>
    <s v="Security"/>
    <m/>
    <x v="3"/>
    <s v="DPM-Huntress"/>
    <x v="81"/>
    <s v="Huntress Advanced Threat Protection"/>
    <s v="C-10072"/>
    <m/>
    <n v="23579"/>
    <s v="ARJ"/>
    <m/>
    <n v="330"/>
    <n v="-330"/>
    <x v="1"/>
  </r>
  <r>
    <x v="6"/>
    <d v="2025-10-01T00:00:00"/>
    <x v="4"/>
    <s v="180468OH"/>
    <s v="Invoice - Global Ambassadors Language Academy: Endpoint Advanced Threat Protection - EDR 24x7 Monitoring - Per Endpoint"/>
    <s v="D-005"/>
    <s v="Security"/>
    <m/>
    <x v="3"/>
    <s v="DPM-Huntress"/>
    <x v="81"/>
    <s v="Huntress Advanced Threat Protection"/>
    <s v="C-10072"/>
    <m/>
    <n v="23941"/>
    <s v="ARJ"/>
    <m/>
    <n v="337.5"/>
    <n v="-337.5"/>
    <x v="1"/>
  </r>
  <r>
    <x v="0"/>
    <d v="2025-09-01T00:00:00"/>
    <x v="3"/>
    <s v="179940OH"/>
    <s v="Invoice - Global Ambassadors Language Academy: E-Rate MIBS Support for E-Rate Eligible Equipment"/>
    <s v="D-003"/>
    <s v="MSP"/>
    <m/>
    <x v="3"/>
    <s v="T-Managed"/>
    <x v="81"/>
    <s v="E-Rate MIBS Support"/>
    <s v="C-10072"/>
    <m/>
    <n v="23350"/>
    <s v="ARJ"/>
    <m/>
    <n v="72.650000000000006"/>
    <n v="-72.650000000000006"/>
    <x v="1"/>
  </r>
  <r>
    <x v="0"/>
    <d v="2025-10-01T00:00:00"/>
    <x v="4"/>
    <s v="180467OH"/>
    <s v="Invoice - Global Ambassadors Language Academy: E-Rate MIBS Support for E-Rate Eligible Equipment"/>
    <s v="D-003"/>
    <s v="MSP"/>
    <m/>
    <x v="3"/>
    <s v="T-Managed"/>
    <x v="81"/>
    <s v="E-Rate MIBS Support"/>
    <s v="C-10072"/>
    <m/>
    <n v="23885"/>
    <s v="ARJ"/>
    <m/>
    <n v="72.650000000000006"/>
    <n v="-72.650000000000006"/>
    <x v="1"/>
  </r>
  <r>
    <x v="0"/>
    <d v="2025-09-01T00:00:00"/>
    <x v="3"/>
    <s v="179970OHB"/>
    <s v="Invoice - Global Ambassadors Language Academy: ISP Monitoring and Support"/>
    <s v="D-003"/>
    <s v="MSP"/>
    <m/>
    <x v="3"/>
    <s v="MSCS-ISP Support With ITC"/>
    <x v="81"/>
    <s v="If the client is using an ITC for Internet Service"/>
    <s v="C-10072"/>
    <m/>
    <n v="23579"/>
    <s v="ARJ"/>
    <m/>
    <n v="25"/>
    <n v="-25"/>
    <x v="1"/>
  </r>
  <r>
    <x v="0"/>
    <d v="2025-10-01T00:00:00"/>
    <x v="4"/>
    <s v="180468OH"/>
    <s v="Invoice - Global Ambassadors Language Academy: ISP Monitoring and Support"/>
    <s v="D-003"/>
    <s v="MSP"/>
    <m/>
    <x v="3"/>
    <s v="MSCS-ISP Support With ITC"/>
    <x v="81"/>
    <s v="If the client is using an ITC for Internet Service"/>
    <s v="C-10072"/>
    <m/>
    <n v="23941"/>
    <s v="ARJ"/>
    <m/>
    <n v="25"/>
    <n v="-25"/>
    <x v="1"/>
  </r>
  <r>
    <x v="0"/>
    <d v="2025-09-01T00:00:00"/>
    <x v="3"/>
    <s v="179970OHB"/>
    <s v="Invoice - Global Ambassadors Language Academy: Manage Existing Paging System"/>
    <s v="D-003"/>
    <s v="MSP"/>
    <m/>
    <x v="3"/>
    <s v="Paging_Mgmt"/>
    <x v="81"/>
    <s v="Manage Paging System as School"/>
    <s v="C-10072"/>
    <m/>
    <n v="23579"/>
    <s v="ARJ"/>
    <m/>
    <n v="35"/>
    <n v="-35"/>
    <x v="1"/>
  </r>
  <r>
    <x v="0"/>
    <d v="2025-10-01T00:00:00"/>
    <x v="4"/>
    <s v="180468OH"/>
    <s v="Invoice - Global Ambassadors Language Academy: Manage Existing Paging System"/>
    <s v="D-003"/>
    <s v="MSP"/>
    <m/>
    <x v="3"/>
    <s v="Paging_Mgmt"/>
    <x v="81"/>
    <s v="Manage Paging System as School"/>
    <s v="C-10072"/>
    <m/>
    <n v="23941"/>
    <s v="ARJ"/>
    <m/>
    <n v="35"/>
    <n v="-35"/>
    <x v="1"/>
  </r>
  <r>
    <x v="3"/>
    <d v="2025-09-01T00:00:00"/>
    <x v="3"/>
    <s v="179970OHB"/>
    <s v="Invoice - Global Ambassadors Language Academy: Managed Backup Cloud Storage - Per GB"/>
    <s v="D-003"/>
    <s v="MSP"/>
    <m/>
    <x v="3"/>
    <s v="MTS Cloud Storage"/>
    <x v="81"/>
    <s v="MTS Cloud Storage"/>
    <s v="C-10072"/>
    <m/>
    <n v="23579"/>
    <s v="ARJ"/>
    <m/>
    <n v="10.5"/>
    <n v="-10.5"/>
    <x v="1"/>
  </r>
  <r>
    <x v="3"/>
    <d v="2025-10-01T00:00:00"/>
    <x v="4"/>
    <s v="180468OH"/>
    <s v="Invoice - Global Ambassadors Language Academy: Managed Backup Cloud Storage - Per GB"/>
    <s v="D-003"/>
    <s v="MSP"/>
    <m/>
    <x v="3"/>
    <s v="MTS Cloud Storage"/>
    <x v="81"/>
    <s v="MTS Cloud Storage"/>
    <s v="C-10072"/>
    <m/>
    <n v="23941"/>
    <s v="ARJ"/>
    <m/>
    <n v="10.5"/>
    <n v="-10.5"/>
    <x v="1"/>
  </r>
  <r>
    <x v="9"/>
    <d v="2025-09-22T00:00:00"/>
    <x v="10"/>
    <s v="180254OH"/>
    <s v="Invoice - Global Ambassadors Language Academy: Mount for T-31"/>
    <s v="D-001"/>
    <s v="Sales"/>
    <m/>
    <x v="3"/>
    <s v="WMB-T31G-WB"/>
    <x v="81"/>
    <s v="Mount for T-31"/>
    <s v="C-10072"/>
    <m/>
    <n v="23669"/>
    <s v="ARJ"/>
    <m/>
    <n v="28.8"/>
    <n v="-28.8"/>
    <x v="1"/>
  </r>
  <r>
    <x v="0"/>
    <d v="2025-09-01T00:00:00"/>
    <x v="3"/>
    <s v="179970OHB"/>
    <s v="Invoice - Global Ambassadors Language Academy: Physical Virtual Server (VMWare or Hyper V Server)(Non-Primary Domain Server)"/>
    <s v="D-003"/>
    <s v="MSP"/>
    <m/>
    <x v="3"/>
    <s v="MSCS-HyperV/VMWare Physical Se"/>
    <x v="81"/>
    <s v="Maintain Hardware and software of the Physical Ser"/>
    <s v="C-10072"/>
    <m/>
    <n v="23579"/>
    <s v="ARJ"/>
    <m/>
    <n v="200"/>
    <n v="-200"/>
    <x v="1"/>
  </r>
  <r>
    <x v="0"/>
    <d v="2025-10-01T00:00:00"/>
    <x v="4"/>
    <s v="180468OH"/>
    <s v="Invoice - Global Ambassadors Language Academy: Physical Virtual Server (VMWare or Hyper V Server)(Non-Primary Domain Server)"/>
    <s v="D-003"/>
    <s v="MSP"/>
    <m/>
    <x v="3"/>
    <s v="MSCS-HyperV/VMWare Physical Se"/>
    <x v="81"/>
    <s v="Maintain Hardware and software of the Physical Ser"/>
    <s v="C-10072"/>
    <m/>
    <n v="23941"/>
    <s v="ARJ"/>
    <m/>
    <n v="200"/>
    <n v="-200"/>
    <x v="1"/>
  </r>
  <r>
    <x v="13"/>
    <d v="2025-09-22T00:00:00"/>
    <x v="10"/>
    <s v="180254OH"/>
    <s v="Invoice - Global Ambassadors Language Academy: Shipping"/>
    <s v="D-001"/>
    <s v="Sales"/>
    <m/>
    <x v="3"/>
    <s v="QWShipping"/>
    <x v="81"/>
    <s v="Shipping"/>
    <s v="C-10072"/>
    <m/>
    <n v="23669"/>
    <s v="ARJ"/>
    <m/>
    <n v="23.71"/>
    <n v="-23.71"/>
    <x v="1"/>
  </r>
  <r>
    <x v="7"/>
    <d v="2025-10-16T00:00:00"/>
    <x v="34"/>
    <n v="180796"/>
    <s v="Invoice - Graceada Partners"/>
    <s v="D-004"/>
    <s v="Projects"/>
    <m/>
    <x v="1"/>
    <m/>
    <x v="82"/>
    <m/>
    <s v="C-10253"/>
    <m/>
    <n v="24115"/>
    <s v="ARJ"/>
    <m/>
    <n v="4600"/>
    <n v="-4600"/>
    <x v="1"/>
  </r>
  <r>
    <x v="7"/>
    <d v="2025-10-16T00:00:00"/>
    <x v="34"/>
    <n v="180797"/>
    <s v="Invoice - Graceada Partners"/>
    <s v="D-004"/>
    <s v="Projects"/>
    <m/>
    <x v="1"/>
    <m/>
    <x v="82"/>
    <m/>
    <s v="C-10253"/>
    <m/>
    <n v="24116"/>
    <s v="ARJ"/>
    <m/>
    <n v="2800"/>
    <n v="-2800"/>
    <x v="1"/>
  </r>
  <r>
    <x v="6"/>
    <d v="2025-09-01T00:00:00"/>
    <x v="3"/>
    <n v="180049"/>
    <s v="Invoice - Graceada Partners: 24x7 Gateway Security Monitoring"/>
    <s v="D-005"/>
    <s v="Security"/>
    <m/>
    <x v="1"/>
    <s v="DPM-FWM-SM"/>
    <x v="82"/>
    <s v="24x7 Gateway Security Monitoring Small"/>
    <s v="C-10253"/>
    <m/>
    <n v="23507"/>
    <s v="ARJ"/>
    <m/>
    <n v="300"/>
    <n v="-300"/>
    <x v="1"/>
  </r>
  <r>
    <x v="6"/>
    <d v="2025-09-01T00:00:00"/>
    <x v="3"/>
    <n v="180051"/>
    <s v="Invoice - Graceada Partners: 24x7 Gateway Security Monitoring"/>
    <s v="D-003"/>
    <s v="MSP"/>
    <m/>
    <x v="1"/>
    <s v="DPM-FWM-SM"/>
    <x v="82"/>
    <s v="24x7 Gateway Security Monitoring Small"/>
    <s v="C-10253"/>
    <m/>
    <n v="23447"/>
    <s v="ARJ"/>
    <m/>
    <n v="300"/>
    <n v="-300"/>
    <x v="1"/>
  </r>
  <r>
    <x v="6"/>
    <d v="2025-09-01T00:00:00"/>
    <x v="3"/>
    <n v="180052"/>
    <s v="Invoice - Graceada Partners: 24x7 Gateway Security Monitoring"/>
    <s v="D-003"/>
    <s v="MSP"/>
    <m/>
    <x v="1"/>
    <s v="DPM-FWM-SM"/>
    <x v="82"/>
    <s v="24x7 Gateway Security Monitoring Small"/>
    <s v="C-10253"/>
    <m/>
    <n v="23446"/>
    <s v="ARJ"/>
    <m/>
    <n v="300"/>
    <n v="-300"/>
    <x v="1"/>
  </r>
  <r>
    <x v="6"/>
    <d v="2025-09-01T00:00:00"/>
    <x v="3"/>
    <n v="180053"/>
    <s v="Invoice - Graceada Partners: 24x7 Gateway Security Monitoring"/>
    <s v="D-003"/>
    <s v="MSP"/>
    <m/>
    <x v="1"/>
    <s v="DPM-FWM-SM"/>
    <x v="82"/>
    <s v="24x7 Gateway Security Monitoring Small"/>
    <s v="C-10253"/>
    <m/>
    <n v="23442"/>
    <s v="ARJ"/>
    <m/>
    <n v="300"/>
    <n v="-300"/>
    <x v="1"/>
  </r>
  <r>
    <x v="6"/>
    <d v="2025-09-01T00:00:00"/>
    <x v="3"/>
    <n v="180054"/>
    <s v="Invoice - Graceada Partners: 24x7 Gateway Security Monitoring"/>
    <s v="D-005"/>
    <s v="Security"/>
    <m/>
    <x v="1"/>
    <s v="DPM-FWM-SM"/>
    <x v="82"/>
    <s v="24x7 Gateway Security Monitoring Small"/>
    <s v="C-10253"/>
    <m/>
    <n v="23441"/>
    <s v="ARJ"/>
    <m/>
    <n v="300"/>
    <n v="-300"/>
    <x v="1"/>
  </r>
  <r>
    <x v="6"/>
    <d v="2025-10-01T00:00:00"/>
    <x v="4"/>
    <n v="180545"/>
    <s v="Invoice - Graceada Partners: 24x7 Gateway Security Monitoring"/>
    <s v="D-005"/>
    <s v="Security"/>
    <m/>
    <x v="1"/>
    <s v="DPM-FWM-SM"/>
    <x v="82"/>
    <s v="24x7 Gateway Security Monitoring Small"/>
    <s v="C-10253"/>
    <m/>
    <n v="23850"/>
    <s v="ARJ"/>
    <m/>
    <n v="300"/>
    <n v="-300"/>
    <x v="1"/>
  </r>
  <r>
    <x v="6"/>
    <d v="2025-10-01T00:00:00"/>
    <x v="4"/>
    <n v="180546"/>
    <s v="Invoice - Graceada Partners: 24x7 Gateway Security Monitoring"/>
    <s v="D-003"/>
    <s v="MSP"/>
    <m/>
    <x v="1"/>
    <s v="DPM-FWM-SM"/>
    <x v="82"/>
    <s v="24x7 Gateway Security Monitoring Small"/>
    <s v="C-10253"/>
    <m/>
    <n v="23851"/>
    <s v="ARJ"/>
    <m/>
    <n v="300"/>
    <n v="-300"/>
    <x v="1"/>
  </r>
  <r>
    <x v="6"/>
    <d v="2025-10-01T00:00:00"/>
    <x v="4"/>
    <n v="180547"/>
    <s v="Invoice - Graceada Partners: 24x7 Gateway Security Monitoring"/>
    <s v="D-003"/>
    <s v="MSP"/>
    <m/>
    <x v="1"/>
    <s v="DPM-FWM-SM"/>
    <x v="82"/>
    <s v="24x7 Gateway Security Monitoring Small"/>
    <s v="C-10253"/>
    <m/>
    <n v="23852"/>
    <s v="ARJ"/>
    <m/>
    <n v="300"/>
    <n v="-300"/>
    <x v="1"/>
  </r>
  <r>
    <x v="6"/>
    <d v="2025-10-01T00:00:00"/>
    <x v="4"/>
    <n v="180548"/>
    <s v="Invoice - Graceada Partners: 24x7 Gateway Security Monitoring"/>
    <s v="D-005"/>
    <s v="Security"/>
    <m/>
    <x v="1"/>
    <s v="DPM-FWM-SM"/>
    <x v="82"/>
    <s v="24x7 Gateway Security Monitoring Small"/>
    <s v="C-10253"/>
    <m/>
    <n v="23853"/>
    <s v="ARJ"/>
    <m/>
    <n v="300"/>
    <n v="-300"/>
    <x v="1"/>
  </r>
  <r>
    <x v="6"/>
    <d v="2025-10-01T00:00:00"/>
    <x v="4"/>
    <n v="180549"/>
    <s v="Invoice - Graceada Partners: 24x7 Gateway Security Monitoring"/>
    <s v="D-003"/>
    <s v="MSP"/>
    <m/>
    <x v="1"/>
    <s v="DPM-FWM-SM"/>
    <x v="82"/>
    <s v="24x7 Gateway Security Monitoring Small"/>
    <s v="C-10253"/>
    <m/>
    <n v="23854"/>
    <s v="ARJ"/>
    <m/>
    <n v="300"/>
    <n v="-300"/>
    <x v="1"/>
  </r>
  <r>
    <x v="6"/>
    <d v="2025-09-01T00:00:00"/>
    <x v="3"/>
    <n v="180049"/>
    <s v="Invoice - Graceada Partners: AI Powered Email Filtering and Phishing Protection "/>
    <s v="D-005"/>
    <s v="Security"/>
    <m/>
    <x v="1"/>
    <s v="IS-ESP-1"/>
    <x v="82"/>
    <s v="Email Security "/>
    <s v="C-10253"/>
    <m/>
    <n v="23507"/>
    <s v="ARJ"/>
    <m/>
    <n v="60"/>
    <n v="-60"/>
    <x v="1"/>
  </r>
  <r>
    <x v="6"/>
    <d v="2025-09-01T00:00:00"/>
    <x v="3"/>
    <n v="180051"/>
    <s v="Invoice - Graceada Partners: AI Powered Email Filtering and Phishing Protection "/>
    <s v="D-003"/>
    <s v="MSP"/>
    <m/>
    <x v="1"/>
    <s v="IS-ESP-1"/>
    <x v="82"/>
    <s v="Email Security "/>
    <s v="C-10253"/>
    <m/>
    <n v="23447"/>
    <s v="ARJ"/>
    <m/>
    <n v="4"/>
    <n v="-4"/>
    <x v="1"/>
  </r>
  <r>
    <x v="6"/>
    <d v="2025-09-01T00:00:00"/>
    <x v="3"/>
    <n v="180052"/>
    <s v="Invoice - Graceada Partners: AI Powered Email Filtering and Phishing Protection "/>
    <s v="D-003"/>
    <s v="MSP"/>
    <m/>
    <x v="1"/>
    <s v="IS-ESP-1"/>
    <x v="82"/>
    <s v="Email Security "/>
    <s v="C-10253"/>
    <m/>
    <n v="23446"/>
    <s v="ARJ"/>
    <m/>
    <n v="8"/>
    <n v="-8"/>
    <x v="1"/>
  </r>
  <r>
    <x v="6"/>
    <d v="2025-09-01T00:00:00"/>
    <x v="3"/>
    <n v="180053"/>
    <s v="Invoice - Graceada Partners: AI Powered Email Filtering and Phishing Protection "/>
    <s v="D-003"/>
    <s v="MSP"/>
    <m/>
    <x v="1"/>
    <s v="IS-ESP-1"/>
    <x v="82"/>
    <s v="Email Security "/>
    <s v="C-10253"/>
    <m/>
    <n v="23442"/>
    <s v="ARJ"/>
    <m/>
    <n v="6"/>
    <n v="-6"/>
    <x v="1"/>
  </r>
  <r>
    <x v="6"/>
    <d v="2025-09-01T00:00:00"/>
    <x v="3"/>
    <n v="180054"/>
    <s v="Invoice - Graceada Partners: AI Powered Email Filtering and Phishing Protection "/>
    <s v="D-005"/>
    <s v="Security"/>
    <m/>
    <x v="1"/>
    <s v="IS-ESP-1"/>
    <x v="82"/>
    <s v="Email Security "/>
    <s v="C-10253"/>
    <m/>
    <n v="23441"/>
    <s v="ARJ"/>
    <m/>
    <n v="2"/>
    <n v="-2"/>
    <x v="1"/>
  </r>
  <r>
    <x v="6"/>
    <d v="2025-09-01T00:00:00"/>
    <x v="3"/>
    <n v="180055"/>
    <s v="Invoice - Graceada Partners: AI Powered Email Filtering and Phishing Protection "/>
    <s v="D-003"/>
    <s v="MSP"/>
    <m/>
    <x v="1"/>
    <s v="IS-ESP-1"/>
    <x v="82"/>
    <s v="Email Security "/>
    <s v="C-10253"/>
    <m/>
    <n v="23434"/>
    <s v="ARJ"/>
    <m/>
    <n v="4"/>
    <n v="-4"/>
    <x v="1"/>
  </r>
  <r>
    <x v="6"/>
    <d v="2025-09-01T00:00:00"/>
    <x v="3"/>
    <n v="180056"/>
    <s v="Invoice - Graceada Partners: AI Powered Email Filtering and Phishing Protection "/>
    <s v="D-003"/>
    <s v="MSP"/>
    <m/>
    <x v="1"/>
    <s v="IS-ESP-1"/>
    <x v="82"/>
    <s v="Email Security "/>
    <s v="C-10253"/>
    <m/>
    <n v="23433"/>
    <s v="ARJ"/>
    <m/>
    <n v="2"/>
    <n v="-2"/>
    <x v="1"/>
  </r>
  <r>
    <x v="6"/>
    <d v="2025-09-01T00:00:00"/>
    <x v="3"/>
    <n v="180057"/>
    <s v="Invoice - Graceada Partners: AI Powered Email Filtering and Phishing Protection "/>
    <s v="D-003"/>
    <s v="MSP"/>
    <m/>
    <x v="1"/>
    <s v="IS-ESP-1"/>
    <x v="82"/>
    <s v="Email Security "/>
    <s v="C-10253"/>
    <m/>
    <n v="23432"/>
    <s v="ARJ"/>
    <m/>
    <n v="2"/>
    <n v="-2"/>
    <x v="1"/>
  </r>
  <r>
    <x v="6"/>
    <d v="2025-10-01T00:00:00"/>
    <x v="4"/>
    <n v="180545"/>
    <s v="Invoice - Graceada Partners: AI Powered Email Filtering and Phishing Protection "/>
    <s v="D-005"/>
    <s v="Security"/>
    <m/>
    <x v="1"/>
    <s v="IS-ESP-1"/>
    <x v="82"/>
    <s v="Email Security "/>
    <s v="C-10253"/>
    <m/>
    <n v="23850"/>
    <s v="ARJ"/>
    <m/>
    <n v="60"/>
    <n v="-60"/>
    <x v="1"/>
  </r>
  <r>
    <x v="6"/>
    <d v="2025-10-01T00:00:00"/>
    <x v="4"/>
    <n v="180546"/>
    <s v="Invoice - Graceada Partners: AI Powered Email Filtering and Phishing Protection "/>
    <s v="D-003"/>
    <s v="MSP"/>
    <m/>
    <x v="1"/>
    <s v="IS-ESP-1"/>
    <x v="82"/>
    <s v="Email Security "/>
    <s v="C-10253"/>
    <m/>
    <n v="23851"/>
    <s v="ARJ"/>
    <m/>
    <n v="6"/>
    <n v="-6"/>
    <x v="1"/>
  </r>
  <r>
    <x v="6"/>
    <d v="2025-10-01T00:00:00"/>
    <x v="4"/>
    <n v="180547"/>
    <s v="Invoice - Graceada Partners: AI Powered Email Filtering and Phishing Protection "/>
    <s v="D-003"/>
    <s v="MSP"/>
    <m/>
    <x v="1"/>
    <s v="IS-ESP-1"/>
    <x v="82"/>
    <s v="Email Security "/>
    <s v="C-10253"/>
    <m/>
    <n v="23852"/>
    <s v="ARJ"/>
    <m/>
    <n v="8"/>
    <n v="-8"/>
    <x v="1"/>
  </r>
  <r>
    <x v="6"/>
    <d v="2025-10-01T00:00:00"/>
    <x v="4"/>
    <n v="180548"/>
    <s v="Invoice - Graceada Partners: AI Powered Email Filtering and Phishing Protection "/>
    <s v="D-005"/>
    <s v="Security"/>
    <m/>
    <x v="1"/>
    <s v="IS-ESP-1"/>
    <x v="82"/>
    <s v="Email Security "/>
    <s v="C-10253"/>
    <m/>
    <n v="23853"/>
    <s v="ARJ"/>
    <m/>
    <n v="2"/>
    <n v="-2"/>
    <x v="1"/>
  </r>
  <r>
    <x v="6"/>
    <d v="2025-10-01T00:00:00"/>
    <x v="4"/>
    <n v="180549"/>
    <s v="Invoice - Graceada Partners: AI Powered Email Filtering and Phishing Protection "/>
    <s v="D-003"/>
    <s v="MSP"/>
    <m/>
    <x v="1"/>
    <s v="IS-ESP-1"/>
    <x v="82"/>
    <s v="Email Security "/>
    <s v="C-10253"/>
    <m/>
    <n v="23854"/>
    <s v="ARJ"/>
    <m/>
    <n v="4"/>
    <n v="-4"/>
    <x v="1"/>
  </r>
  <r>
    <x v="6"/>
    <d v="2025-10-01T00:00:00"/>
    <x v="4"/>
    <n v="180550"/>
    <s v="Invoice - Graceada Partners: AI Powered Email Filtering and Phishing Protection "/>
    <s v="D-003"/>
    <s v="MSP"/>
    <m/>
    <x v="1"/>
    <s v="IS-ESP-1"/>
    <x v="82"/>
    <s v="Email Security "/>
    <s v="C-10253"/>
    <m/>
    <n v="23855"/>
    <s v="ARJ"/>
    <m/>
    <n v="4"/>
    <n v="-4"/>
    <x v="1"/>
  </r>
  <r>
    <x v="6"/>
    <d v="2025-10-01T00:00:00"/>
    <x v="4"/>
    <n v="180551"/>
    <s v="Invoice - Graceada Partners: AI Powered Email Filtering and Phishing Protection "/>
    <s v="D-003"/>
    <s v="MSP"/>
    <m/>
    <x v="1"/>
    <s v="IS-ESP-1"/>
    <x v="82"/>
    <s v="Email Security "/>
    <s v="C-10253"/>
    <m/>
    <n v="23856"/>
    <s v="ARJ"/>
    <m/>
    <n v="2"/>
    <n v="-2"/>
    <x v="1"/>
  </r>
  <r>
    <x v="6"/>
    <d v="2025-10-01T00:00:00"/>
    <x v="4"/>
    <n v="180552"/>
    <s v="Invoice - Graceada Partners: AI Powered Email Filtering and Phishing Protection "/>
    <s v="D-003"/>
    <s v="MSP"/>
    <m/>
    <x v="1"/>
    <s v="IS-ESP-1"/>
    <x v="82"/>
    <s v="Email Security "/>
    <s v="C-10253"/>
    <m/>
    <n v="23857"/>
    <s v="ARJ"/>
    <m/>
    <n v="2"/>
    <n v="-2"/>
    <x v="1"/>
  </r>
  <r>
    <x v="6"/>
    <d v="2025-09-01T00:00:00"/>
    <x v="3"/>
    <n v="180049"/>
    <s v="Invoice - Graceada Partners: Bitwarden Password Management - Enterprise"/>
    <s v="D-005"/>
    <s v="Security"/>
    <m/>
    <x v="1"/>
    <s v="DPM-BITW-ENT"/>
    <x v="82"/>
    <s v="Bitwarden Password Management - Enterprise"/>
    <s v="C-10253"/>
    <m/>
    <n v="23507"/>
    <s v="ARJ"/>
    <m/>
    <n v="180"/>
    <n v="-180"/>
    <x v="1"/>
  </r>
  <r>
    <x v="6"/>
    <d v="2025-09-01T00:00:00"/>
    <x v="3"/>
    <n v="180051"/>
    <s v="Invoice - Graceada Partners: Bitwarden Password Management - Enterprise"/>
    <s v="D-003"/>
    <s v="MSP"/>
    <m/>
    <x v="1"/>
    <s v="DPM-BITW-ENT"/>
    <x v="82"/>
    <s v="Bitwarden Password Management - Enterprise"/>
    <s v="C-10253"/>
    <m/>
    <n v="23447"/>
    <s v="ARJ"/>
    <m/>
    <n v="6"/>
    <n v="-6"/>
    <x v="1"/>
  </r>
  <r>
    <x v="6"/>
    <d v="2025-09-01T00:00:00"/>
    <x v="3"/>
    <n v="180052"/>
    <s v="Invoice - Graceada Partners: Bitwarden Password Management - Enterprise"/>
    <s v="D-003"/>
    <s v="MSP"/>
    <m/>
    <x v="1"/>
    <s v="DPM-BITW-ENT"/>
    <x v="82"/>
    <s v="Bitwarden Password Management - Enterprise"/>
    <s v="C-10253"/>
    <m/>
    <n v="23446"/>
    <s v="ARJ"/>
    <m/>
    <n v="24"/>
    <n v="-24"/>
    <x v="1"/>
  </r>
  <r>
    <x v="6"/>
    <d v="2025-09-01T00:00:00"/>
    <x v="3"/>
    <n v="180053"/>
    <s v="Invoice - Graceada Partners: Bitwarden Password Management - Enterprise"/>
    <s v="D-003"/>
    <s v="MSP"/>
    <m/>
    <x v="1"/>
    <s v="DPM-BITW-ENT"/>
    <x v="82"/>
    <s v="Bitwarden Password Management - Enterprise"/>
    <s v="C-10253"/>
    <m/>
    <n v="23442"/>
    <s v="ARJ"/>
    <m/>
    <n v="18"/>
    <n v="-18"/>
    <x v="1"/>
  </r>
  <r>
    <x v="6"/>
    <d v="2025-09-01T00:00:00"/>
    <x v="3"/>
    <n v="180054"/>
    <s v="Invoice - Graceada Partners: Bitwarden Password Management - Enterprise"/>
    <s v="D-005"/>
    <s v="Security"/>
    <m/>
    <x v="1"/>
    <s v="DPM-BITW-ENT"/>
    <x v="82"/>
    <s v="Bitwarden Password Management - Enterprise"/>
    <s v="C-10253"/>
    <m/>
    <n v="23441"/>
    <s v="ARJ"/>
    <m/>
    <n v="6"/>
    <n v="-6"/>
    <x v="1"/>
  </r>
  <r>
    <x v="6"/>
    <d v="2025-09-01T00:00:00"/>
    <x v="3"/>
    <n v="180055"/>
    <s v="Invoice - Graceada Partners: Bitwarden Password Management - Enterprise"/>
    <s v="D-003"/>
    <s v="MSP"/>
    <m/>
    <x v="1"/>
    <s v="DPM-BITW-ENT"/>
    <x v="82"/>
    <s v="Bitwarden Password Management - Enterprise"/>
    <s v="C-10253"/>
    <m/>
    <n v="23434"/>
    <s v="ARJ"/>
    <m/>
    <n v="12"/>
    <n v="-12"/>
    <x v="1"/>
  </r>
  <r>
    <x v="6"/>
    <d v="2025-09-01T00:00:00"/>
    <x v="3"/>
    <n v="180056"/>
    <s v="Invoice - Graceada Partners: Bitwarden Password Management - Enterprise"/>
    <s v="D-003"/>
    <s v="MSP"/>
    <m/>
    <x v="1"/>
    <s v="DPM-BITW-ENT"/>
    <x v="82"/>
    <s v="Bitwarden Password Management - Enterprise"/>
    <s v="C-10253"/>
    <m/>
    <n v="23433"/>
    <s v="ARJ"/>
    <m/>
    <n v="6"/>
    <n v="-6"/>
    <x v="1"/>
  </r>
  <r>
    <x v="6"/>
    <d v="2025-09-01T00:00:00"/>
    <x v="3"/>
    <n v="180057"/>
    <s v="Invoice - Graceada Partners: Bitwarden Password Management - Enterprise"/>
    <s v="D-003"/>
    <s v="MSP"/>
    <m/>
    <x v="1"/>
    <s v="DPM-BITW-ENT"/>
    <x v="82"/>
    <s v="Bitwarden Password Management - Enterprise"/>
    <s v="C-10253"/>
    <m/>
    <n v="23432"/>
    <s v="ARJ"/>
    <m/>
    <n v="6"/>
    <n v="-6"/>
    <x v="1"/>
  </r>
  <r>
    <x v="6"/>
    <d v="2025-10-01T00:00:00"/>
    <x v="4"/>
    <n v="180545"/>
    <s v="Invoice - Graceada Partners: Bitwarden Password Management - Enterprise"/>
    <s v="D-005"/>
    <s v="Security"/>
    <m/>
    <x v="1"/>
    <s v="DPM-BITW-ENT"/>
    <x v="82"/>
    <s v="Bitwarden Password Management - Enterprise"/>
    <s v="C-10253"/>
    <m/>
    <n v="23850"/>
    <s v="ARJ"/>
    <m/>
    <n v="180"/>
    <n v="-180"/>
    <x v="1"/>
  </r>
  <r>
    <x v="6"/>
    <d v="2025-10-01T00:00:00"/>
    <x v="4"/>
    <n v="180546"/>
    <s v="Invoice - Graceada Partners: Bitwarden Password Management - Enterprise"/>
    <s v="D-003"/>
    <s v="MSP"/>
    <m/>
    <x v="1"/>
    <s v="DPM-BITW-ENT"/>
    <x v="82"/>
    <s v="Bitwarden Password Management - Enterprise"/>
    <s v="C-10253"/>
    <m/>
    <n v="23851"/>
    <s v="ARJ"/>
    <m/>
    <n v="18"/>
    <n v="-18"/>
    <x v="1"/>
  </r>
  <r>
    <x v="6"/>
    <d v="2025-10-01T00:00:00"/>
    <x v="4"/>
    <n v="180547"/>
    <s v="Invoice - Graceada Partners: Bitwarden Password Management - Enterprise"/>
    <s v="D-003"/>
    <s v="MSP"/>
    <m/>
    <x v="1"/>
    <s v="DPM-BITW-ENT"/>
    <x v="82"/>
    <s v="Bitwarden Password Management - Enterprise"/>
    <s v="C-10253"/>
    <m/>
    <n v="23852"/>
    <s v="ARJ"/>
    <m/>
    <n v="24"/>
    <n v="-24"/>
    <x v="1"/>
  </r>
  <r>
    <x v="6"/>
    <d v="2025-10-01T00:00:00"/>
    <x v="4"/>
    <n v="180548"/>
    <s v="Invoice - Graceada Partners: Bitwarden Password Management - Enterprise"/>
    <s v="D-005"/>
    <s v="Security"/>
    <m/>
    <x v="1"/>
    <s v="DPM-BITW-ENT"/>
    <x v="82"/>
    <s v="Bitwarden Password Management - Enterprise"/>
    <s v="C-10253"/>
    <m/>
    <n v="23853"/>
    <s v="ARJ"/>
    <m/>
    <n v="6"/>
    <n v="-6"/>
    <x v="1"/>
  </r>
  <r>
    <x v="6"/>
    <d v="2025-10-01T00:00:00"/>
    <x v="4"/>
    <n v="180549"/>
    <s v="Invoice - Graceada Partners: Bitwarden Password Management - Enterprise"/>
    <s v="D-003"/>
    <s v="MSP"/>
    <m/>
    <x v="1"/>
    <s v="DPM-BITW-ENT"/>
    <x v="82"/>
    <s v="Bitwarden Password Management - Enterprise"/>
    <s v="C-10253"/>
    <m/>
    <n v="23854"/>
    <s v="ARJ"/>
    <m/>
    <n v="6"/>
    <n v="-6"/>
    <x v="1"/>
  </r>
  <r>
    <x v="6"/>
    <d v="2025-10-01T00:00:00"/>
    <x v="4"/>
    <n v="180550"/>
    <s v="Invoice - Graceada Partners: Bitwarden Password Management - Enterprise"/>
    <s v="D-003"/>
    <s v="MSP"/>
    <m/>
    <x v="1"/>
    <s v="DPM-BITW-ENT"/>
    <x v="82"/>
    <s v="Bitwarden Password Management - Enterprise"/>
    <s v="C-10253"/>
    <m/>
    <n v="23855"/>
    <s v="ARJ"/>
    <m/>
    <n v="12"/>
    <n v="-12"/>
    <x v="1"/>
  </r>
  <r>
    <x v="6"/>
    <d v="2025-10-01T00:00:00"/>
    <x v="4"/>
    <n v="180551"/>
    <s v="Invoice - Graceada Partners: Bitwarden Password Management - Enterprise"/>
    <s v="D-003"/>
    <s v="MSP"/>
    <m/>
    <x v="1"/>
    <s v="DPM-BITW-ENT"/>
    <x v="82"/>
    <s v="Bitwarden Password Management - Enterprise"/>
    <s v="C-10253"/>
    <m/>
    <n v="23856"/>
    <s v="ARJ"/>
    <m/>
    <n v="6"/>
    <n v="-6"/>
    <x v="1"/>
  </r>
  <r>
    <x v="6"/>
    <d v="2025-10-01T00:00:00"/>
    <x v="4"/>
    <n v="180552"/>
    <s v="Invoice - Graceada Partners: Bitwarden Password Management - Enterprise"/>
    <s v="D-003"/>
    <s v="MSP"/>
    <m/>
    <x v="1"/>
    <s v="DPM-BITW-ENT"/>
    <x v="82"/>
    <s v="Bitwarden Password Management - Enterprise"/>
    <s v="C-10253"/>
    <m/>
    <n v="23857"/>
    <s v="ARJ"/>
    <m/>
    <n v="6"/>
    <n v="-6"/>
    <x v="1"/>
  </r>
  <r>
    <x v="3"/>
    <d v="2025-09-01T00:00:00"/>
    <x v="3"/>
    <n v="180049"/>
    <s v="Invoice - Graceada Partners: Datapath Managed Office 365 Backup - 1 User - 1 month "/>
    <s v="D-005"/>
    <s v="Security"/>
    <m/>
    <x v="1"/>
    <s v="DPMB-O365"/>
    <x v="82"/>
    <s v="Datapath Managed Office 365 Backup - 1 User - 1 mo"/>
    <s v="C-10253"/>
    <m/>
    <n v="23507"/>
    <s v="ARJ"/>
    <m/>
    <n v="120"/>
    <n v="-120"/>
    <x v="1"/>
  </r>
  <r>
    <x v="3"/>
    <d v="2025-10-01T00:00:00"/>
    <x v="4"/>
    <n v="180545"/>
    <s v="Invoice - Graceada Partners: Datapath Managed Office 365 Backup - 1 User - 1 month "/>
    <s v="D-005"/>
    <s v="Security"/>
    <m/>
    <x v="1"/>
    <s v="DPMB-O365"/>
    <x v="82"/>
    <s v="Datapath Managed Office 365 Backup - 1 User - 1 mo"/>
    <s v="C-10253"/>
    <m/>
    <n v="23850"/>
    <s v="ARJ"/>
    <m/>
    <n v="120"/>
    <n v="-120"/>
    <x v="1"/>
  </r>
  <r>
    <x v="6"/>
    <d v="2025-09-01T00:00:00"/>
    <x v="3"/>
    <n v="180049"/>
    <s v="Invoice - Graceada Partners: Duo MFA - 2 Factor Authentication - 1 User - 1 Month"/>
    <s v="D-005"/>
    <s v="Security"/>
    <m/>
    <x v="1"/>
    <s v="DuoMFA"/>
    <x v="82"/>
    <s v="Duo MFA - 1 User"/>
    <s v="C-10253"/>
    <m/>
    <n v="23507"/>
    <s v="ARJ"/>
    <m/>
    <n v="150"/>
    <n v="-150"/>
    <x v="1"/>
  </r>
  <r>
    <x v="6"/>
    <d v="2025-09-01T00:00:00"/>
    <x v="3"/>
    <n v="180052"/>
    <s v="Invoice - Graceada Partners: Duo MFA - 2 Factor Authentication - 1 User - 1 Month"/>
    <s v="D-003"/>
    <s v="MSP"/>
    <m/>
    <x v="1"/>
    <s v="DuoMFA"/>
    <x v="82"/>
    <s v="Duo MFA - 1 User"/>
    <s v="C-10253"/>
    <m/>
    <n v="23446"/>
    <s v="ARJ"/>
    <m/>
    <n v="10"/>
    <n v="-10"/>
    <x v="1"/>
  </r>
  <r>
    <x v="6"/>
    <d v="2025-09-01T00:00:00"/>
    <x v="3"/>
    <n v="180053"/>
    <s v="Invoice - Graceada Partners: Duo MFA - 2 Factor Authentication - 1 User - 1 Month"/>
    <s v="D-003"/>
    <s v="MSP"/>
    <m/>
    <x v="1"/>
    <s v="DuoMFA"/>
    <x v="82"/>
    <s v="Duo MFA - 1 User"/>
    <s v="C-10253"/>
    <m/>
    <n v="23442"/>
    <s v="ARJ"/>
    <m/>
    <n v="15"/>
    <n v="-15"/>
    <x v="1"/>
  </r>
  <r>
    <x v="6"/>
    <d v="2025-09-01T00:00:00"/>
    <x v="3"/>
    <n v="180054"/>
    <s v="Invoice - Graceada Partners: Duo MFA - 2 Factor Authentication - 1 User - 1 Month"/>
    <s v="D-005"/>
    <s v="Security"/>
    <m/>
    <x v="1"/>
    <s v="DuoMFA"/>
    <x v="82"/>
    <s v="Duo MFA - 1 User"/>
    <s v="C-10253"/>
    <m/>
    <n v="23441"/>
    <s v="ARJ"/>
    <m/>
    <n v="5"/>
    <n v="-5"/>
    <x v="1"/>
  </r>
  <r>
    <x v="6"/>
    <d v="2025-09-01T00:00:00"/>
    <x v="3"/>
    <n v="180055"/>
    <s v="Invoice - Graceada Partners: Duo MFA - 2 Factor Authentication - 1 User - 1 Month"/>
    <s v="D-003"/>
    <s v="MSP"/>
    <m/>
    <x v="1"/>
    <s v="DuoMFA"/>
    <x v="82"/>
    <s v="Duo MFA - 1 User"/>
    <s v="C-10253"/>
    <m/>
    <n v="23434"/>
    <s v="ARJ"/>
    <m/>
    <n v="10"/>
    <n v="-10"/>
    <x v="1"/>
  </r>
  <r>
    <x v="6"/>
    <d v="2025-09-01T00:00:00"/>
    <x v="3"/>
    <n v="180056"/>
    <s v="Invoice - Graceada Partners: Duo MFA - 2 Factor Authentication - 1 User - 1 Month"/>
    <s v="D-003"/>
    <s v="MSP"/>
    <m/>
    <x v="1"/>
    <s v="DuoMFA"/>
    <x v="82"/>
    <s v="Duo MFA - 1 User"/>
    <s v="C-10253"/>
    <m/>
    <n v="23433"/>
    <s v="ARJ"/>
    <m/>
    <n v="5"/>
    <n v="-5"/>
    <x v="1"/>
  </r>
  <r>
    <x v="6"/>
    <d v="2025-09-01T00:00:00"/>
    <x v="3"/>
    <n v="180057"/>
    <s v="Invoice - Graceada Partners: Duo MFA - 2 Factor Authentication - 1 User - 1 Month"/>
    <s v="D-003"/>
    <s v="MSP"/>
    <m/>
    <x v="1"/>
    <s v="DuoMFA"/>
    <x v="82"/>
    <s v="Duo MFA - 1 User"/>
    <s v="C-10253"/>
    <m/>
    <n v="23432"/>
    <s v="ARJ"/>
    <m/>
    <n v="5"/>
    <n v="-5"/>
    <x v="1"/>
  </r>
  <r>
    <x v="6"/>
    <d v="2025-10-01T00:00:00"/>
    <x v="4"/>
    <n v="180545"/>
    <s v="Invoice - Graceada Partners: Duo MFA - 2 Factor Authentication - 1 User - 1 Month"/>
    <s v="D-005"/>
    <s v="Security"/>
    <m/>
    <x v="1"/>
    <s v="DuoMFA"/>
    <x v="82"/>
    <s v="Duo MFA - 1 User"/>
    <s v="C-10253"/>
    <m/>
    <n v="23850"/>
    <s v="ARJ"/>
    <m/>
    <n v="160"/>
    <n v="-160"/>
    <x v="1"/>
  </r>
  <r>
    <x v="6"/>
    <d v="2025-10-01T00:00:00"/>
    <x v="4"/>
    <n v="180546"/>
    <s v="Invoice - Graceada Partners: Duo MFA - 2 Factor Authentication - 1 User - 1 Month"/>
    <s v="D-003"/>
    <s v="MSP"/>
    <m/>
    <x v="1"/>
    <s v="DuoMFA"/>
    <x v="82"/>
    <s v="Duo MFA - 1 User"/>
    <s v="C-10253"/>
    <m/>
    <n v="23851"/>
    <s v="ARJ"/>
    <m/>
    <n v="15"/>
    <n v="-15"/>
    <x v="1"/>
  </r>
  <r>
    <x v="6"/>
    <d v="2025-10-01T00:00:00"/>
    <x v="4"/>
    <n v="180547"/>
    <s v="Invoice - Graceada Partners: Duo MFA - 2 Factor Authentication - 1 User - 1 Month"/>
    <s v="D-003"/>
    <s v="MSP"/>
    <m/>
    <x v="1"/>
    <s v="DuoMFA"/>
    <x v="82"/>
    <s v="Duo MFA - 1 User"/>
    <s v="C-10253"/>
    <m/>
    <n v="23852"/>
    <s v="ARJ"/>
    <m/>
    <n v="5"/>
    <n v="-5"/>
    <x v="1"/>
  </r>
  <r>
    <x v="6"/>
    <d v="2025-10-01T00:00:00"/>
    <x v="4"/>
    <n v="180548"/>
    <s v="Invoice - Graceada Partners: Duo MFA - 2 Factor Authentication - 1 User - 1 Month"/>
    <s v="D-005"/>
    <s v="Security"/>
    <m/>
    <x v="1"/>
    <s v="DuoMFA"/>
    <x v="82"/>
    <s v="Duo MFA - 1 User"/>
    <s v="C-10253"/>
    <m/>
    <n v="23853"/>
    <s v="ARJ"/>
    <m/>
    <n v="5"/>
    <n v="-5"/>
    <x v="1"/>
  </r>
  <r>
    <x v="6"/>
    <d v="2025-10-01T00:00:00"/>
    <x v="4"/>
    <n v="180550"/>
    <s v="Invoice - Graceada Partners: Duo MFA - 2 Factor Authentication - 1 User - 1 Month"/>
    <s v="D-003"/>
    <s v="MSP"/>
    <m/>
    <x v="1"/>
    <s v="DuoMFA"/>
    <x v="82"/>
    <s v="Duo MFA - 1 User"/>
    <s v="C-10253"/>
    <m/>
    <n v="23855"/>
    <s v="ARJ"/>
    <m/>
    <n v="10"/>
    <n v="-10"/>
    <x v="1"/>
  </r>
  <r>
    <x v="6"/>
    <d v="2025-10-01T00:00:00"/>
    <x v="4"/>
    <n v="180551"/>
    <s v="Invoice - Graceada Partners: Duo MFA - 2 Factor Authentication - 1 User - 1 Month"/>
    <s v="D-003"/>
    <s v="MSP"/>
    <m/>
    <x v="1"/>
    <s v="DuoMFA"/>
    <x v="82"/>
    <s v="Duo MFA - 1 User"/>
    <s v="C-10253"/>
    <m/>
    <n v="23856"/>
    <s v="ARJ"/>
    <m/>
    <n v="5"/>
    <n v="-5"/>
    <x v="1"/>
  </r>
  <r>
    <x v="6"/>
    <d v="2025-10-01T00:00:00"/>
    <x v="4"/>
    <n v="180552"/>
    <s v="Invoice - Graceada Partners: Duo MFA - 2 Factor Authentication - 1 User - 1 Month"/>
    <s v="D-003"/>
    <s v="MSP"/>
    <m/>
    <x v="1"/>
    <s v="DuoMFA"/>
    <x v="82"/>
    <s v="Duo MFA - 1 User"/>
    <s v="C-10253"/>
    <m/>
    <n v="23857"/>
    <s v="ARJ"/>
    <m/>
    <n v="5"/>
    <n v="-5"/>
    <x v="1"/>
  </r>
  <r>
    <x v="6"/>
    <d v="2025-09-01T00:00:00"/>
    <x v="3"/>
    <n v="180049"/>
    <s v="Invoice - Graceada Partners: Endpoint Advanced Threat Protection - EDR 24x7 Monitoring - Per Endpoint"/>
    <s v="D-005"/>
    <s v="Security"/>
    <m/>
    <x v="1"/>
    <s v="DPM-Huntress"/>
    <x v="82"/>
    <s v="Huntress Advanced Threat Protection"/>
    <s v="C-10253"/>
    <m/>
    <n v="23507"/>
    <s v="ARJ"/>
    <m/>
    <n v="325"/>
    <n v="-325"/>
    <x v="1"/>
  </r>
  <r>
    <x v="6"/>
    <d v="2025-09-01T00:00:00"/>
    <x v="3"/>
    <n v="180051"/>
    <s v="Invoice - Graceada Partners: Endpoint Advanced Threat Protection - EDR 24x7 Monitoring - Per Endpoint"/>
    <s v="D-003"/>
    <s v="MSP"/>
    <m/>
    <x v="1"/>
    <s v="DPM-Huntress"/>
    <x v="82"/>
    <s v="Huntress Advanced Threat Protection"/>
    <s v="C-10253"/>
    <m/>
    <n v="23447"/>
    <s v="ARJ"/>
    <m/>
    <n v="13"/>
    <n v="-13"/>
    <x v="1"/>
  </r>
  <r>
    <x v="6"/>
    <d v="2025-09-01T00:00:00"/>
    <x v="3"/>
    <n v="180052"/>
    <s v="Invoice - Graceada Partners: Endpoint Advanced Threat Protection - EDR 24x7 Monitoring - Per Endpoint"/>
    <s v="D-003"/>
    <s v="MSP"/>
    <m/>
    <x v="1"/>
    <s v="DPM-Huntress"/>
    <x v="82"/>
    <s v="Huntress Advanced Threat Protection"/>
    <s v="C-10253"/>
    <m/>
    <n v="23446"/>
    <s v="ARJ"/>
    <m/>
    <n v="26"/>
    <n v="-26"/>
    <x v="1"/>
  </r>
  <r>
    <x v="6"/>
    <d v="2025-09-01T00:00:00"/>
    <x v="3"/>
    <n v="180053"/>
    <s v="Invoice - Graceada Partners: Endpoint Advanced Threat Protection - EDR 24x7 Monitoring - Per Endpoint"/>
    <s v="D-003"/>
    <s v="MSP"/>
    <m/>
    <x v="1"/>
    <s v="DPM-Huntress"/>
    <x v="82"/>
    <s v="Huntress Advanced Threat Protection"/>
    <s v="C-10253"/>
    <m/>
    <n v="23442"/>
    <s v="ARJ"/>
    <m/>
    <n v="19.5"/>
    <n v="-19.5"/>
    <x v="1"/>
  </r>
  <r>
    <x v="6"/>
    <d v="2025-09-01T00:00:00"/>
    <x v="3"/>
    <n v="180054"/>
    <s v="Invoice - Graceada Partners: Endpoint Advanced Threat Protection - EDR 24x7 Monitoring - Per Endpoint"/>
    <s v="D-005"/>
    <s v="Security"/>
    <m/>
    <x v="1"/>
    <s v="DPM-Huntress"/>
    <x v="82"/>
    <s v="Huntress Advanced Threat Protection"/>
    <s v="C-10253"/>
    <m/>
    <n v="23441"/>
    <s v="ARJ"/>
    <m/>
    <n v="6.5"/>
    <n v="-6.5"/>
    <x v="1"/>
  </r>
  <r>
    <x v="6"/>
    <d v="2025-09-01T00:00:00"/>
    <x v="3"/>
    <n v="180055"/>
    <s v="Invoice - Graceada Partners: Endpoint Advanced Threat Protection - EDR 24x7 Monitoring - Per Endpoint"/>
    <s v="D-003"/>
    <s v="MSP"/>
    <m/>
    <x v="1"/>
    <s v="DPM-Huntress"/>
    <x v="82"/>
    <s v="Huntress Advanced Threat Protection"/>
    <s v="C-10253"/>
    <m/>
    <n v="23434"/>
    <s v="ARJ"/>
    <m/>
    <n v="13"/>
    <n v="-13"/>
    <x v="1"/>
  </r>
  <r>
    <x v="6"/>
    <d v="2025-09-01T00:00:00"/>
    <x v="3"/>
    <n v="180056"/>
    <s v="Invoice - Graceada Partners: Endpoint Advanced Threat Protection - EDR 24x7 Monitoring - Per Endpoint"/>
    <s v="D-003"/>
    <s v="MSP"/>
    <m/>
    <x v="1"/>
    <s v="DPM-Huntress"/>
    <x v="82"/>
    <s v="Huntress Advanced Threat Protection"/>
    <s v="C-10253"/>
    <m/>
    <n v="23433"/>
    <s v="ARJ"/>
    <m/>
    <n v="6.5"/>
    <n v="-6.5"/>
    <x v="1"/>
  </r>
  <r>
    <x v="6"/>
    <d v="2025-09-01T00:00:00"/>
    <x v="3"/>
    <n v="180057"/>
    <s v="Invoice - Graceada Partners: Endpoint Advanced Threat Protection - EDR 24x7 Monitoring - Per Endpoint"/>
    <s v="D-003"/>
    <s v="MSP"/>
    <m/>
    <x v="1"/>
    <s v="DPM-Huntress"/>
    <x v="82"/>
    <s v="Huntress Advanced Threat Protection"/>
    <s v="C-10253"/>
    <m/>
    <n v="23432"/>
    <s v="ARJ"/>
    <m/>
    <n v="6.5"/>
    <n v="-6.5"/>
    <x v="1"/>
  </r>
  <r>
    <x v="6"/>
    <d v="2025-10-01T00:00:00"/>
    <x v="4"/>
    <n v="180545"/>
    <s v="Invoice - Graceada Partners: Endpoint Advanced Threat Protection - EDR 24x7 Monitoring - Per Endpoint"/>
    <s v="D-005"/>
    <s v="Security"/>
    <m/>
    <x v="1"/>
    <s v="DPM-Huntress"/>
    <x v="82"/>
    <s v="Huntress Advanced Threat Protection"/>
    <s v="C-10253"/>
    <m/>
    <n v="23850"/>
    <s v="ARJ"/>
    <m/>
    <n v="325"/>
    <n v="-325"/>
    <x v="1"/>
  </r>
  <r>
    <x v="6"/>
    <d v="2025-10-01T00:00:00"/>
    <x v="4"/>
    <n v="180546"/>
    <s v="Invoice - Graceada Partners: Endpoint Advanced Threat Protection - EDR 24x7 Monitoring - Per Endpoint"/>
    <s v="D-003"/>
    <s v="MSP"/>
    <m/>
    <x v="1"/>
    <s v="DPM-Huntress"/>
    <x v="82"/>
    <s v="Huntress Advanced Threat Protection"/>
    <s v="C-10253"/>
    <m/>
    <n v="23851"/>
    <s v="ARJ"/>
    <m/>
    <n v="19.5"/>
    <n v="-19.5"/>
    <x v="1"/>
  </r>
  <r>
    <x v="6"/>
    <d v="2025-10-01T00:00:00"/>
    <x v="4"/>
    <n v="180547"/>
    <s v="Invoice - Graceada Partners: Endpoint Advanced Threat Protection - EDR 24x7 Monitoring - Per Endpoint"/>
    <s v="D-003"/>
    <s v="MSP"/>
    <m/>
    <x v="1"/>
    <s v="DPM-Huntress"/>
    <x v="82"/>
    <s v="Huntress Advanced Threat Protection"/>
    <s v="C-10253"/>
    <m/>
    <n v="23852"/>
    <s v="ARJ"/>
    <m/>
    <n v="26"/>
    <n v="-26"/>
    <x v="1"/>
  </r>
  <r>
    <x v="6"/>
    <d v="2025-10-01T00:00:00"/>
    <x v="4"/>
    <n v="180548"/>
    <s v="Invoice - Graceada Partners: Endpoint Advanced Threat Protection - EDR 24x7 Monitoring - Per Endpoint"/>
    <s v="D-005"/>
    <s v="Security"/>
    <m/>
    <x v="1"/>
    <s v="DPM-Huntress"/>
    <x v="82"/>
    <s v="Huntress Advanced Threat Protection"/>
    <s v="C-10253"/>
    <m/>
    <n v="23853"/>
    <s v="ARJ"/>
    <m/>
    <n v="6.5"/>
    <n v="-6.5"/>
    <x v="1"/>
  </r>
  <r>
    <x v="6"/>
    <d v="2025-10-01T00:00:00"/>
    <x v="4"/>
    <n v="180549"/>
    <s v="Invoice - Graceada Partners: Endpoint Advanced Threat Protection - EDR 24x7 Monitoring - Per Endpoint"/>
    <s v="D-003"/>
    <s v="MSP"/>
    <m/>
    <x v="1"/>
    <s v="DPM-Huntress"/>
    <x v="82"/>
    <s v="Huntress Advanced Threat Protection"/>
    <s v="C-10253"/>
    <m/>
    <n v="23854"/>
    <s v="ARJ"/>
    <m/>
    <n v="13"/>
    <n v="-13"/>
    <x v="1"/>
  </r>
  <r>
    <x v="6"/>
    <d v="2025-10-01T00:00:00"/>
    <x v="4"/>
    <n v="180550"/>
    <s v="Invoice - Graceada Partners: Endpoint Advanced Threat Protection - EDR 24x7 Monitoring - Per Endpoint"/>
    <s v="D-003"/>
    <s v="MSP"/>
    <m/>
    <x v="1"/>
    <s v="DPM-Huntress"/>
    <x v="82"/>
    <s v="Huntress Advanced Threat Protection"/>
    <s v="C-10253"/>
    <m/>
    <n v="23855"/>
    <s v="ARJ"/>
    <m/>
    <n v="13"/>
    <n v="-13"/>
    <x v="1"/>
  </r>
  <r>
    <x v="6"/>
    <d v="2025-10-01T00:00:00"/>
    <x v="4"/>
    <n v="180551"/>
    <s v="Invoice - Graceada Partners: Endpoint Advanced Threat Protection - EDR 24x7 Monitoring - Per Endpoint"/>
    <s v="D-003"/>
    <s v="MSP"/>
    <m/>
    <x v="1"/>
    <s v="DPM-Huntress"/>
    <x v="82"/>
    <s v="Huntress Advanced Threat Protection"/>
    <s v="C-10253"/>
    <m/>
    <n v="23856"/>
    <s v="ARJ"/>
    <m/>
    <n v="6.5"/>
    <n v="-6.5"/>
    <x v="1"/>
  </r>
  <r>
    <x v="6"/>
    <d v="2025-10-01T00:00:00"/>
    <x v="4"/>
    <n v="180552"/>
    <s v="Invoice - Graceada Partners: Endpoint Advanced Threat Protection - EDR 24x7 Monitoring - Per Endpoint"/>
    <s v="D-003"/>
    <s v="MSP"/>
    <m/>
    <x v="1"/>
    <s v="DPM-Huntress"/>
    <x v="82"/>
    <s v="Huntress Advanced Threat Protection"/>
    <s v="C-10253"/>
    <m/>
    <n v="23857"/>
    <s v="ARJ"/>
    <m/>
    <n v="6.5"/>
    <n v="-6.5"/>
    <x v="1"/>
  </r>
  <r>
    <x v="5"/>
    <d v="2025-09-01T00:00:00"/>
    <x v="3"/>
    <n v="180049"/>
    <s v="Invoice - Graceada Partners: Exchange Online (Plan 1) - Monthly Commitment, Monthly Billing - 1 User "/>
    <s v="D-003"/>
    <s v="MSP"/>
    <m/>
    <x v="1"/>
    <s v="C0LH16-0001-1M"/>
    <x v="82"/>
    <s v="Exchange Online Plan 1 Monthly Commit"/>
    <s v="C-10253"/>
    <m/>
    <n v="23507"/>
    <s v="ARJ"/>
    <m/>
    <n v="57.6"/>
    <n v="-57.6"/>
    <x v="1"/>
  </r>
  <r>
    <x v="5"/>
    <d v="2025-09-01T00:00:00"/>
    <x v="3"/>
    <n v="180051"/>
    <s v="Invoice - Graceada Partners: Exchange Online (Plan 1) - Monthly Commitment, Monthly Billing - 1 User "/>
    <s v="D-003"/>
    <s v="MSP"/>
    <m/>
    <x v="1"/>
    <s v="C0LH16-0001-1M"/>
    <x v="82"/>
    <s v="Exchange Online Plan 1 Monthly Commit"/>
    <s v="C-10253"/>
    <m/>
    <n v="23447"/>
    <s v="ARJ"/>
    <m/>
    <n v="4.8"/>
    <n v="-4.8"/>
    <x v="1"/>
  </r>
  <r>
    <x v="5"/>
    <d v="2025-09-01T00:00:00"/>
    <x v="3"/>
    <n v="180052"/>
    <s v="Invoice - Graceada Partners: Exchange Online (Plan 1) - Monthly Commitment, Monthly Billing - 1 User "/>
    <s v="D-003"/>
    <s v="MSP"/>
    <m/>
    <x v="1"/>
    <s v="C0LH16-0001-1M"/>
    <x v="82"/>
    <s v="Exchange Online Plan 1 Monthly Commit"/>
    <s v="C-10253"/>
    <m/>
    <n v="23446"/>
    <s v="ARJ"/>
    <m/>
    <n v="4.8"/>
    <n v="-4.8"/>
    <x v="1"/>
  </r>
  <r>
    <x v="5"/>
    <d v="2025-09-01T00:00:00"/>
    <x v="3"/>
    <n v="180053"/>
    <s v="Invoice - Graceada Partners: Exchange Online (Plan 1) - Monthly Commitment, Monthly Billing - 1 User "/>
    <s v="D-003"/>
    <s v="MSP"/>
    <m/>
    <x v="1"/>
    <s v="C0LH16-0001-1M"/>
    <x v="82"/>
    <s v="Exchange Online Plan 1 Monthly Commit"/>
    <s v="C-10253"/>
    <m/>
    <n v="23442"/>
    <s v="ARJ"/>
    <m/>
    <n v="9.6"/>
    <n v="-9.6"/>
    <x v="1"/>
  </r>
  <r>
    <x v="5"/>
    <d v="2025-09-01T00:00:00"/>
    <x v="3"/>
    <n v="180054"/>
    <s v="Invoice - Graceada Partners: Exchange Online (Plan 1) - Monthly Commitment, Monthly Billing - 1 User "/>
    <s v="D-003"/>
    <s v="MSP"/>
    <m/>
    <x v="1"/>
    <s v="C0LH16-0001-1M"/>
    <x v="82"/>
    <s v="Exchange Online Plan 1 Monthly Commit"/>
    <s v="C-10253"/>
    <m/>
    <n v="23441"/>
    <s v="ARJ"/>
    <m/>
    <n v="9.6"/>
    <n v="-9.6"/>
    <x v="1"/>
  </r>
  <r>
    <x v="5"/>
    <d v="2025-09-01T00:00:00"/>
    <x v="3"/>
    <n v="180055"/>
    <s v="Invoice - Graceada Partners: Exchange Online (Plan 1) - Monthly Commitment, Monthly Billing - 1 User "/>
    <s v="D-003"/>
    <s v="MSP"/>
    <m/>
    <x v="1"/>
    <s v="C0LH16-0001-1M"/>
    <x v="82"/>
    <s v="Exchange Online Plan 1 Monthly Commit"/>
    <s v="C-10253"/>
    <m/>
    <n v="23434"/>
    <s v="ARJ"/>
    <m/>
    <n v="4.8"/>
    <n v="-4.8"/>
    <x v="1"/>
  </r>
  <r>
    <x v="5"/>
    <d v="2025-09-01T00:00:00"/>
    <x v="3"/>
    <n v="180056"/>
    <s v="Invoice - Graceada Partners: Exchange Online (Plan 1) - Monthly Commitment, Monthly Billing - 1 User "/>
    <s v="D-003"/>
    <s v="MSP"/>
    <m/>
    <x v="1"/>
    <s v="C0LH16-0001-1M"/>
    <x v="82"/>
    <s v="Exchange Online Plan 1 Monthly Commit"/>
    <s v="C-10253"/>
    <m/>
    <n v="23433"/>
    <s v="ARJ"/>
    <m/>
    <n v="4.8"/>
    <n v="-4.8"/>
    <x v="1"/>
  </r>
  <r>
    <x v="5"/>
    <d v="2025-09-01T00:00:00"/>
    <x v="3"/>
    <n v="180057"/>
    <s v="Invoice - Graceada Partners: Exchange Online (Plan 1) - Monthly Commitment, Monthly Billing - 1 User "/>
    <s v="D-003"/>
    <s v="MSP"/>
    <m/>
    <x v="1"/>
    <s v="C0LH16-0001-1M"/>
    <x v="82"/>
    <s v="Exchange Online Plan 1 Monthly Commit"/>
    <s v="C-10253"/>
    <m/>
    <n v="23432"/>
    <s v="ARJ"/>
    <m/>
    <n v="4.8"/>
    <n v="-4.8"/>
    <x v="1"/>
  </r>
  <r>
    <x v="5"/>
    <d v="2025-09-01T00:00:00"/>
    <x v="3"/>
    <n v="180058"/>
    <s v="Invoice - Graceada Partners: Exchange Online (Plan 1) - Monthly Commitment, Monthly Billing - 1 User "/>
    <s v="D-003"/>
    <s v="MSP"/>
    <m/>
    <x v="1"/>
    <s v="C0LH16-0001-1M"/>
    <x v="82"/>
    <s v="Exchange Online Plan 1 Monthly Commit"/>
    <s v="C-10253"/>
    <m/>
    <n v="23425"/>
    <s v="ARJ"/>
    <m/>
    <n v="9.6"/>
    <n v="-9.6"/>
    <x v="1"/>
  </r>
  <r>
    <x v="5"/>
    <d v="2025-09-01T00:00:00"/>
    <x v="3"/>
    <n v="180059"/>
    <s v="Invoice - Graceada Partners: Exchange Online (Plan 1) - Monthly Commitment, Monthly Billing - 1 User "/>
    <s v="D-003"/>
    <s v="MSP"/>
    <m/>
    <x v="1"/>
    <s v="C0LH16-0001-1M"/>
    <x v="82"/>
    <s v="Exchange Online Plan 1 Monthly Commit"/>
    <s v="C-10253"/>
    <m/>
    <n v="23424"/>
    <s v="ARJ"/>
    <m/>
    <n v="4.8"/>
    <n v="-4.8"/>
    <x v="1"/>
  </r>
  <r>
    <x v="5"/>
    <d v="2025-09-01T00:00:00"/>
    <x v="3"/>
    <n v="180060"/>
    <s v="Invoice - Graceada Partners: Exchange Online (Plan 1) - Monthly Commitment, Monthly Billing - 1 User "/>
    <s v="D-003"/>
    <s v="MSP"/>
    <m/>
    <x v="1"/>
    <s v="C0LH16-0001-1M"/>
    <x v="82"/>
    <s v="Exchange Online Plan 1 Monthly Commit"/>
    <s v="C-10253"/>
    <m/>
    <n v="23420"/>
    <s v="ARJ"/>
    <m/>
    <n v="4.8"/>
    <n v="-4.8"/>
    <x v="1"/>
  </r>
  <r>
    <x v="5"/>
    <d v="2025-09-01T00:00:00"/>
    <x v="3"/>
    <n v="180061"/>
    <s v="Invoice - Graceada Partners: Exchange Online (Plan 1) - Monthly Commitment, Monthly Billing - 1 User "/>
    <s v="D-003"/>
    <s v="MSP"/>
    <m/>
    <x v="1"/>
    <s v="C0LH16-0001-1M"/>
    <x v="82"/>
    <s v="Exchange Online Plan 1 Monthly Commit"/>
    <s v="C-10253"/>
    <m/>
    <n v="23421"/>
    <s v="ARJ"/>
    <m/>
    <n v="4.8"/>
    <n v="-4.8"/>
    <x v="1"/>
  </r>
  <r>
    <x v="5"/>
    <d v="2025-09-01T00:00:00"/>
    <x v="3"/>
    <n v="180062"/>
    <s v="Invoice - Graceada Partners: Exchange Online (Plan 1) - Monthly Commitment, Monthly Billing - 1 User "/>
    <s v="D-003"/>
    <s v="MSP"/>
    <m/>
    <x v="1"/>
    <s v="C0LH16-0001-1M"/>
    <x v="82"/>
    <s v="Exchange Online Plan 1 Monthly Commit"/>
    <s v="C-10253"/>
    <m/>
    <n v="23422"/>
    <s v="ARJ"/>
    <m/>
    <n v="4.8"/>
    <n v="-4.8"/>
    <x v="1"/>
  </r>
  <r>
    <x v="5"/>
    <d v="2025-09-01T00:00:00"/>
    <x v="3"/>
    <n v="180063"/>
    <s v="Invoice - Graceada Partners: Exchange Online (Plan 1) - Monthly Commitment, Monthly Billing - 1 User "/>
    <s v="D-003"/>
    <s v="MSP"/>
    <m/>
    <x v="1"/>
    <s v="C0LH16-0001-1M"/>
    <x v="82"/>
    <s v="Exchange Online Plan 1 Monthly Commit"/>
    <s v="C-10253"/>
    <m/>
    <n v="23423"/>
    <s v="ARJ"/>
    <m/>
    <n v="4.8"/>
    <n v="-4.8"/>
    <x v="1"/>
  </r>
  <r>
    <x v="5"/>
    <d v="2025-10-01T00:00:00"/>
    <x v="4"/>
    <n v="180545"/>
    <s v="Invoice - Graceada Partners: Exchange Online (Plan 1) - Monthly Commitment, Monthly Billing - 1 User "/>
    <s v="D-003"/>
    <s v="MSP"/>
    <m/>
    <x v="1"/>
    <s v="C0LH16-0001-1M"/>
    <x v="82"/>
    <s v="Exchange Online Plan 1 Monthly Commit"/>
    <s v="C-10253"/>
    <m/>
    <n v="23850"/>
    <s v="ARJ"/>
    <m/>
    <n v="57.6"/>
    <n v="-57.6"/>
    <x v="1"/>
  </r>
  <r>
    <x v="5"/>
    <d v="2025-10-01T00:00:00"/>
    <x v="4"/>
    <n v="180546"/>
    <s v="Invoice - Graceada Partners: Exchange Online (Plan 1) - Monthly Commitment, Monthly Billing - 1 User "/>
    <s v="D-003"/>
    <s v="MSP"/>
    <m/>
    <x v="1"/>
    <s v="C0LH16-0001-1M"/>
    <x v="82"/>
    <s v="Exchange Online Plan 1 Monthly Commit"/>
    <s v="C-10253"/>
    <m/>
    <n v="23851"/>
    <s v="ARJ"/>
    <m/>
    <n v="9.6"/>
    <n v="-9.6"/>
    <x v="1"/>
  </r>
  <r>
    <x v="5"/>
    <d v="2025-10-01T00:00:00"/>
    <x v="4"/>
    <n v="180547"/>
    <s v="Invoice - Graceada Partners: Exchange Online (Plan 1) - Monthly Commitment, Monthly Billing - 1 User "/>
    <s v="D-003"/>
    <s v="MSP"/>
    <m/>
    <x v="1"/>
    <s v="C0LH16-0001-1M"/>
    <x v="82"/>
    <s v="Exchange Online Plan 1 Monthly Commit"/>
    <s v="C-10253"/>
    <m/>
    <n v="23852"/>
    <s v="ARJ"/>
    <m/>
    <n v="4.8"/>
    <n v="-4.8"/>
    <x v="1"/>
  </r>
  <r>
    <x v="5"/>
    <d v="2025-10-01T00:00:00"/>
    <x v="4"/>
    <n v="180548"/>
    <s v="Invoice - Graceada Partners: Exchange Online (Plan 1) - Monthly Commitment, Monthly Billing - 1 User "/>
    <s v="D-003"/>
    <s v="MSP"/>
    <m/>
    <x v="1"/>
    <s v="C0LH16-0001-1M"/>
    <x v="82"/>
    <s v="Exchange Online Plan 1 Monthly Commit"/>
    <s v="C-10253"/>
    <m/>
    <n v="23853"/>
    <s v="ARJ"/>
    <m/>
    <n v="4.8"/>
    <n v="-4.8"/>
    <x v="1"/>
  </r>
  <r>
    <x v="5"/>
    <d v="2025-10-01T00:00:00"/>
    <x v="4"/>
    <n v="180549"/>
    <s v="Invoice - Graceada Partners: Exchange Online (Plan 1) - Monthly Commitment, Monthly Billing - 1 User "/>
    <s v="D-003"/>
    <s v="MSP"/>
    <m/>
    <x v="1"/>
    <s v="C0LH16-0001-1M"/>
    <x v="82"/>
    <s v="Exchange Online Plan 1 Monthly Commit"/>
    <s v="C-10253"/>
    <m/>
    <n v="23854"/>
    <s v="ARJ"/>
    <m/>
    <n v="4.8"/>
    <n v="-4.8"/>
    <x v="1"/>
  </r>
  <r>
    <x v="5"/>
    <d v="2025-10-01T00:00:00"/>
    <x v="4"/>
    <n v="180550"/>
    <s v="Invoice - Graceada Partners: Exchange Online (Plan 1) - Monthly Commitment, Monthly Billing - 1 User "/>
    <s v="D-003"/>
    <s v="MSP"/>
    <m/>
    <x v="1"/>
    <s v="C0LH16-0001-1M"/>
    <x v="82"/>
    <s v="Exchange Online Plan 1 Monthly Commit"/>
    <s v="C-10253"/>
    <m/>
    <n v="23855"/>
    <s v="ARJ"/>
    <m/>
    <n v="4.8"/>
    <n v="-4.8"/>
    <x v="1"/>
  </r>
  <r>
    <x v="5"/>
    <d v="2025-10-01T00:00:00"/>
    <x v="4"/>
    <n v="180551"/>
    <s v="Invoice - Graceada Partners: Exchange Online (Plan 1) - Monthly Commitment, Monthly Billing - 1 User "/>
    <s v="D-003"/>
    <s v="MSP"/>
    <m/>
    <x v="1"/>
    <s v="C0LH16-0001-1M"/>
    <x v="82"/>
    <s v="Exchange Online Plan 1 Monthly Commit"/>
    <s v="C-10253"/>
    <m/>
    <n v="23856"/>
    <s v="ARJ"/>
    <m/>
    <n v="4.8"/>
    <n v="-4.8"/>
    <x v="1"/>
  </r>
  <r>
    <x v="5"/>
    <d v="2025-10-01T00:00:00"/>
    <x v="4"/>
    <n v="180552"/>
    <s v="Invoice - Graceada Partners: Exchange Online (Plan 1) - Monthly Commitment, Monthly Billing - 1 User "/>
    <s v="D-003"/>
    <s v="MSP"/>
    <m/>
    <x v="1"/>
    <s v="C0LH16-0001-1M"/>
    <x v="82"/>
    <s v="Exchange Online Plan 1 Monthly Commit"/>
    <s v="C-10253"/>
    <m/>
    <n v="23857"/>
    <s v="ARJ"/>
    <m/>
    <n v="4.8"/>
    <n v="-4.8"/>
    <x v="1"/>
  </r>
  <r>
    <x v="5"/>
    <d v="2025-10-01T00:00:00"/>
    <x v="4"/>
    <n v="180553"/>
    <s v="Invoice - Graceada Partners: Exchange Online (Plan 1) - Monthly Commitment, Monthly Billing - 1 User "/>
    <s v="D-003"/>
    <s v="MSP"/>
    <m/>
    <x v="1"/>
    <s v="C0LH16-0001-1M"/>
    <x v="82"/>
    <s v="Exchange Online Plan 1 Monthly Commit"/>
    <s v="C-10253"/>
    <m/>
    <n v="23858"/>
    <s v="ARJ"/>
    <m/>
    <n v="9.6"/>
    <n v="-9.6"/>
    <x v="1"/>
  </r>
  <r>
    <x v="5"/>
    <d v="2025-10-01T00:00:00"/>
    <x v="4"/>
    <n v="180554"/>
    <s v="Invoice - Graceada Partners: Exchange Online (Plan 1) - Monthly Commitment, Monthly Billing - 1 User "/>
    <s v="D-003"/>
    <s v="MSP"/>
    <m/>
    <x v="1"/>
    <s v="C0LH16-0001-1M"/>
    <x v="82"/>
    <s v="Exchange Online Plan 1 Monthly Commit"/>
    <s v="C-10253"/>
    <m/>
    <n v="23859"/>
    <s v="ARJ"/>
    <m/>
    <n v="4.8"/>
    <n v="-4.8"/>
    <x v="1"/>
  </r>
  <r>
    <x v="5"/>
    <d v="2025-10-01T00:00:00"/>
    <x v="4"/>
    <n v="180555"/>
    <s v="Invoice - Graceada Partners: Exchange Online (Plan 1) - Monthly Commitment, Monthly Billing - 1 User "/>
    <s v="D-003"/>
    <s v="MSP"/>
    <m/>
    <x v="1"/>
    <s v="C0LH16-0001-1M"/>
    <x v="82"/>
    <s v="Exchange Online Plan 1 Monthly Commit"/>
    <s v="C-10253"/>
    <m/>
    <n v="23860"/>
    <s v="ARJ"/>
    <m/>
    <n v="4.8"/>
    <n v="-4.8"/>
    <x v="1"/>
  </r>
  <r>
    <x v="5"/>
    <d v="2025-10-01T00:00:00"/>
    <x v="4"/>
    <n v="180556"/>
    <s v="Invoice - Graceada Partners: Exchange Online (Plan 1) - Monthly Commitment, Monthly Billing - 1 User "/>
    <s v="D-003"/>
    <s v="MSP"/>
    <m/>
    <x v="1"/>
    <s v="C0LH16-0001-1M"/>
    <x v="82"/>
    <s v="Exchange Online Plan 1 Monthly Commit"/>
    <s v="C-10253"/>
    <m/>
    <n v="23861"/>
    <s v="ARJ"/>
    <m/>
    <n v="4.8"/>
    <n v="-4.8"/>
    <x v="1"/>
  </r>
  <r>
    <x v="5"/>
    <d v="2025-10-01T00:00:00"/>
    <x v="4"/>
    <n v="180557"/>
    <s v="Invoice - Graceada Partners: Exchange Online (Plan 1) - Monthly Commitment, Monthly Billing - 1 User "/>
    <s v="D-003"/>
    <s v="MSP"/>
    <m/>
    <x v="1"/>
    <s v="C0LH16-0001-1M"/>
    <x v="82"/>
    <s v="Exchange Online Plan 1 Monthly Commit"/>
    <s v="C-10253"/>
    <m/>
    <n v="23862"/>
    <s v="ARJ"/>
    <m/>
    <n v="4.8"/>
    <n v="-4.8"/>
    <x v="1"/>
  </r>
  <r>
    <x v="5"/>
    <d v="2025-10-01T00:00:00"/>
    <x v="4"/>
    <n v="180558"/>
    <s v="Invoice - Graceada Partners: Exchange Online (Plan 1) - Monthly Commitment, Monthly Billing - 1 User "/>
    <s v="D-003"/>
    <s v="MSP"/>
    <m/>
    <x v="1"/>
    <s v="C0LH16-0001-1M"/>
    <x v="82"/>
    <s v="Exchange Online Plan 1 Monthly Commit"/>
    <s v="C-10253"/>
    <m/>
    <n v="23863"/>
    <s v="ARJ"/>
    <m/>
    <n v="4.8"/>
    <n v="-4.8"/>
    <x v="1"/>
  </r>
  <r>
    <x v="5"/>
    <d v="2025-09-01T00:00:00"/>
    <x v="3"/>
    <n v="180049"/>
    <s v="Invoice - Graceada Partners: Exchange Online (Plan 2) - Monthly Commitment, Monthly Billing - 1 User "/>
    <s v="D-003"/>
    <s v="MSP"/>
    <m/>
    <x v="1"/>
    <s v="C0LH1P-0001-1M"/>
    <x v="82"/>
    <s v="Exchange Online Plan 2 Monthly Commit"/>
    <s v="C-10253"/>
    <m/>
    <n v="23507"/>
    <s v="ARJ"/>
    <m/>
    <n v="38.4"/>
    <n v="-38.4"/>
    <x v="1"/>
  </r>
  <r>
    <x v="5"/>
    <d v="2025-10-01T00:00:00"/>
    <x v="4"/>
    <n v="180545"/>
    <s v="Invoice - Graceada Partners: Exchange Online (Plan 2) - Monthly Commitment, Monthly Billing - 1 User "/>
    <s v="D-003"/>
    <s v="MSP"/>
    <m/>
    <x v="1"/>
    <s v="C0LH1P-0001-1M"/>
    <x v="82"/>
    <s v="Exchange Online Plan 2 Monthly Commit"/>
    <s v="C-10253"/>
    <m/>
    <n v="23850"/>
    <s v="ARJ"/>
    <m/>
    <n v="38.4"/>
    <n v="-38.4"/>
    <x v="1"/>
  </r>
  <r>
    <x v="14"/>
    <d v="2025-10-16T00:00:00"/>
    <x v="34"/>
    <n v="180794"/>
    <s v="Invoice - Graceada Partners: Low Voltage Labor"/>
    <s v="D-001"/>
    <s v="Sales"/>
    <m/>
    <x v="1"/>
    <s v="Structured Cab S"/>
    <x v="82"/>
    <s v="Low Voltage Services"/>
    <s v="C-10253"/>
    <m/>
    <n v="24113"/>
    <s v="ARJ"/>
    <m/>
    <n v="3456"/>
    <n v="-3456"/>
    <x v="1"/>
  </r>
  <r>
    <x v="3"/>
    <d v="2025-09-01T00:00:00"/>
    <x v="3"/>
    <n v="180056"/>
    <s v="Invoice - Graceada Partners: Managed AP 440"/>
    <s v="D-003"/>
    <s v="MSP"/>
    <m/>
    <x v="1"/>
    <s v="Managed AP 440"/>
    <x v="82"/>
    <s v="Managed AP 440"/>
    <s v="C-10253"/>
    <m/>
    <n v="23433"/>
    <s v="ARJ"/>
    <m/>
    <n v="25"/>
    <n v="-25"/>
    <x v="1"/>
  </r>
  <r>
    <x v="3"/>
    <d v="2025-10-01T00:00:00"/>
    <x v="4"/>
    <n v="180551"/>
    <s v="Invoice - Graceada Partners: Managed AP 440"/>
    <s v="D-003"/>
    <s v="MSP"/>
    <m/>
    <x v="1"/>
    <s v="Managed AP 440"/>
    <x v="82"/>
    <s v="Managed AP 440"/>
    <s v="C-10253"/>
    <m/>
    <n v="23856"/>
    <s v="ARJ"/>
    <m/>
    <n v="25"/>
    <n v="-25"/>
    <x v="1"/>
  </r>
  <r>
    <x v="3"/>
    <d v="2025-09-01T00:00:00"/>
    <x v="3"/>
    <n v="180049"/>
    <s v="Invoice - Graceada Partners: Managed AP 840"/>
    <s v="D-003"/>
    <s v="MSP"/>
    <m/>
    <x v="1"/>
    <s v="Managed AP 840"/>
    <x v="82"/>
    <s v="Managed AP 840"/>
    <s v="C-10253"/>
    <m/>
    <n v="23507"/>
    <s v="ARJ"/>
    <m/>
    <n v="210"/>
    <n v="-210"/>
    <x v="1"/>
  </r>
  <r>
    <x v="3"/>
    <d v="2025-09-01T00:00:00"/>
    <x v="3"/>
    <n v="180051"/>
    <s v="Invoice - Graceada Partners: Managed AP 840"/>
    <s v="D-003"/>
    <s v="MSP"/>
    <m/>
    <x v="1"/>
    <s v="Managed AP 840"/>
    <x v="82"/>
    <s v="Managed AP 840"/>
    <s v="C-10253"/>
    <m/>
    <n v="23447"/>
    <s v="ARJ"/>
    <m/>
    <n v="30"/>
    <n v="-30"/>
    <x v="1"/>
  </r>
  <r>
    <x v="3"/>
    <d v="2025-09-01T00:00:00"/>
    <x v="3"/>
    <n v="180053"/>
    <s v="Invoice - Graceada Partners: Managed AP 840"/>
    <s v="D-003"/>
    <s v="MSP"/>
    <m/>
    <x v="1"/>
    <s v="Managed AP 840"/>
    <x v="82"/>
    <s v="Managed AP 840"/>
    <s v="C-10253"/>
    <m/>
    <n v="23442"/>
    <s v="ARJ"/>
    <m/>
    <n v="30"/>
    <n v="-30"/>
    <x v="1"/>
  </r>
  <r>
    <x v="3"/>
    <d v="2025-09-01T00:00:00"/>
    <x v="3"/>
    <n v="180054"/>
    <s v="Invoice - Graceada Partners: Managed AP 840"/>
    <s v="D-003"/>
    <s v="MSP"/>
    <m/>
    <x v="1"/>
    <s v="Managed AP 840"/>
    <x v="82"/>
    <s v="Managed AP 840"/>
    <s v="C-10253"/>
    <m/>
    <n v="23441"/>
    <s v="ARJ"/>
    <m/>
    <n v="30"/>
    <n v="-30"/>
    <x v="1"/>
  </r>
  <r>
    <x v="3"/>
    <d v="2025-10-01T00:00:00"/>
    <x v="4"/>
    <n v="180545"/>
    <s v="Invoice - Graceada Partners: Managed AP 840"/>
    <s v="D-003"/>
    <s v="MSP"/>
    <m/>
    <x v="1"/>
    <s v="Managed AP 840"/>
    <x v="82"/>
    <s v="Managed AP 840"/>
    <s v="C-10253"/>
    <m/>
    <n v="23850"/>
    <s v="ARJ"/>
    <m/>
    <n v="210"/>
    <n v="-210"/>
    <x v="1"/>
  </r>
  <r>
    <x v="3"/>
    <d v="2025-10-01T00:00:00"/>
    <x v="4"/>
    <n v="180546"/>
    <s v="Invoice - Graceada Partners: Managed AP 840"/>
    <s v="D-003"/>
    <s v="MSP"/>
    <m/>
    <x v="1"/>
    <s v="Managed AP 840"/>
    <x v="82"/>
    <s v="Managed AP 840"/>
    <s v="C-10253"/>
    <m/>
    <n v="23851"/>
    <s v="ARJ"/>
    <m/>
    <n v="30"/>
    <n v="-30"/>
    <x v="1"/>
  </r>
  <r>
    <x v="3"/>
    <d v="2025-10-01T00:00:00"/>
    <x v="4"/>
    <n v="180548"/>
    <s v="Invoice - Graceada Partners: Managed AP 840"/>
    <s v="D-003"/>
    <s v="MSP"/>
    <m/>
    <x v="1"/>
    <s v="Managed AP 840"/>
    <x v="82"/>
    <s v="Managed AP 840"/>
    <s v="C-10253"/>
    <m/>
    <n v="23853"/>
    <s v="ARJ"/>
    <m/>
    <n v="30"/>
    <n v="-30"/>
    <x v="1"/>
  </r>
  <r>
    <x v="3"/>
    <d v="2025-10-01T00:00:00"/>
    <x v="4"/>
    <n v="180549"/>
    <s v="Invoice - Graceada Partners: Managed AP 840"/>
    <s v="D-003"/>
    <s v="MSP"/>
    <m/>
    <x v="1"/>
    <s v="Managed AP 840"/>
    <x v="82"/>
    <s v="Managed AP 840"/>
    <s v="C-10253"/>
    <m/>
    <n v="23854"/>
    <s v="ARJ"/>
    <m/>
    <n v="30"/>
    <n v="-30"/>
    <x v="1"/>
  </r>
  <r>
    <x v="0"/>
    <d v="2025-09-01T00:00:00"/>
    <x v="3"/>
    <n v="180049"/>
    <s v="Invoice - Graceada Partners: Managed Endpoint Services"/>
    <s v="D-003"/>
    <s v="MSP"/>
    <m/>
    <x v="1"/>
    <s v="T-Managed Endpoint"/>
    <x v="82"/>
    <s v="Managed Endpoint Services"/>
    <s v="C-10253"/>
    <m/>
    <n v="23507"/>
    <s v="ARJ"/>
    <m/>
    <n v="600"/>
    <n v="-600"/>
    <x v="1"/>
  </r>
  <r>
    <x v="0"/>
    <d v="2025-09-01T00:00:00"/>
    <x v="3"/>
    <n v="180051"/>
    <s v="Invoice - Graceada Partners: Managed Endpoint Services"/>
    <s v="D-003"/>
    <s v="MSP"/>
    <m/>
    <x v="1"/>
    <s v="T-Managed Endpoint"/>
    <x v="82"/>
    <s v="Managed Endpoint Services"/>
    <s v="C-10253"/>
    <m/>
    <n v="23447"/>
    <s v="ARJ"/>
    <m/>
    <n v="80"/>
    <n v="-80"/>
    <x v="1"/>
  </r>
  <r>
    <x v="0"/>
    <d v="2025-09-01T00:00:00"/>
    <x v="3"/>
    <n v="180052"/>
    <s v="Invoice - Graceada Partners: Managed Endpoint Services"/>
    <s v="D-003"/>
    <s v="MSP"/>
    <m/>
    <x v="1"/>
    <s v="T-Managed Endpoint"/>
    <x v="82"/>
    <s v="Managed Endpoint Services"/>
    <s v="C-10253"/>
    <m/>
    <n v="23446"/>
    <s v="ARJ"/>
    <m/>
    <n v="80"/>
    <n v="-80"/>
    <x v="1"/>
  </r>
  <r>
    <x v="0"/>
    <d v="2025-09-01T00:00:00"/>
    <x v="3"/>
    <n v="180053"/>
    <s v="Invoice - Graceada Partners: Managed Endpoint Services"/>
    <s v="D-003"/>
    <s v="MSP"/>
    <m/>
    <x v="1"/>
    <s v="T-Managed Endpoint"/>
    <x v="82"/>
    <s v="Managed Endpoint Services"/>
    <s v="C-10253"/>
    <m/>
    <n v="23442"/>
    <s v="ARJ"/>
    <m/>
    <n v="60"/>
    <n v="-60"/>
    <x v="1"/>
  </r>
  <r>
    <x v="0"/>
    <d v="2025-09-01T00:00:00"/>
    <x v="3"/>
    <n v="180054"/>
    <s v="Invoice - Graceada Partners: Managed Endpoint Services"/>
    <s v="D-003"/>
    <s v="MSP"/>
    <m/>
    <x v="1"/>
    <s v="T-Managed Endpoint"/>
    <x v="82"/>
    <s v="Managed Endpoint Services"/>
    <s v="C-10253"/>
    <m/>
    <n v="23441"/>
    <s v="ARJ"/>
    <m/>
    <n v="20"/>
    <n v="-20"/>
    <x v="1"/>
  </r>
  <r>
    <x v="0"/>
    <d v="2025-09-01T00:00:00"/>
    <x v="3"/>
    <n v="180055"/>
    <s v="Invoice - Graceada Partners: Managed Endpoint Services"/>
    <s v="D-003"/>
    <s v="MSP"/>
    <m/>
    <x v="1"/>
    <s v="T-Managed Endpoint"/>
    <x v="82"/>
    <s v="Managed Endpoint Services"/>
    <s v="C-10253"/>
    <m/>
    <n v="23434"/>
    <s v="ARJ"/>
    <m/>
    <n v="40"/>
    <n v="-40"/>
    <x v="1"/>
  </r>
  <r>
    <x v="0"/>
    <d v="2025-09-01T00:00:00"/>
    <x v="3"/>
    <n v="180056"/>
    <s v="Invoice - Graceada Partners: Managed Endpoint Services"/>
    <s v="D-003"/>
    <s v="MSP"/>
    <m/>
    <x v="1"/>
    <s v="T-Managed Endpoint"/>
    <x v="82"/>
    <s v="Managed Endpoint Services"/>
    <s v="C-10253"/>
    <m/>
    <n v="23433"/>
    <s v="ARJ"/>
    <m/>
    <n v="20"/>
    <n v="-20"/>
    <x v="1"/>
  </r>
  <r>
    <x v="0"/>
    <d v="2025-09-01T00:00:00"/>
    <x v="3"/>
    <n v="180057"/>
    <s v="Invoice - Graceada Partners: Managed Endpoint Services"/>
    <s v="D-003"/>
    <s v="MSP"/>
    <m/>
    <x v="1"/>
    <s v="T-Managed Endpoint"/>
    <x v="82"/>
    <s v="Managed Endpoint Services"/>
    <s v="C-10253"/>
    <m/>
    <n v="23432"/>
    <s v="ARJ"/>
    <m/>
    <n v="20"/>
    <n v="-20"/>
    <x v="1"/>
  </r>
  <r>
    <x v="0"/>
    <d v="2025-10-01T00:00:00"/>
    <x v="4"/>
    <n v="180545"/>
    <s v="Invoice - Graceada Partners: Managed Endpoint Services"/>
    <s v="D-003"/>
    <s v="MSP"/>
    <m/>
    <x v="1"/>
    <s v="T-Managed Endpoint"/>
    <x v="82"/>
    <s v="Managed Endpoint Services"/>
    <s v="C-10253"/>
    <m/>
    <n v="23850"/>
    <s v="ARJ"/>
    <m/>
    <n v="640"/>
    <n v="-640"/>
    <x v="1"/>
  </r>
  <r>
    <x v="0"/>
    <d v="2025-10-01T00:00:00"/>
    <x v="4"/>
    <n v="180546"/>
    <s v="Invoice - Graceada Partners: Managed Endpoint Services"/>
    <s v="D-003"/>
    <s v="MSP"/>
    <m/>
    <x v="1"/>
    <s v="T-Managed Endpoint"/>
    <x v="82"/>
    <s v="Managed Endpoint Services"/>
    <s v="C-10253"/>
    <m/>
    <n v="23851"/>
    <s v="ARJ"/>
    <m/>
    <n v="60"/>
    <n v="-60"/>
    <x v="1"/>
  </r>
  <r>
    <x v="0"/>
    <d v="2025-10-01T00:00:00"/>
    <x v="4"/>
    <n v="180547"/>
    <s v="Invoice - Graceada Partners: Managed Endpoint Services"/>
    <s v="D-003"/>
    <s v="MSP"/>
    <m/>
    <x v="1"/>
    <s v="T-Managed Endpoint"/>
    <x v="82"/>
    <s v="Managed Endpoint Services"/>
    <s v="C-10253"/>
    <m/>
    <n v="23852"/>
    <s v="ARJ"/>
    <m/>
    <n v="80"/>
    <n v="-80"/>
    <x v="1"/>
  </r>
  <r>
    <x v="0"/>
    <d v="2025-10-01T00:00:00"/>
    <x v="4"/>
    <n v="180548"/>
    <s v="Invoice - Graceada Partners: Managed Endpoint Services"/>
    <s v="D-003"/>
    <s v="MSP"/>
    <m/>
    <x v="1"/>
    <s v="T-Managed Endpoint"/>
    <x v="82"/>
    <s v="Managed Endpoint Services"/>
    <s v="C-10253"/>
    <m/>
    <n v="23853"/>
    <s v="ARJ"/>
    <m/>
    <n v="20"/>
    <n v="-20"/>
    <x v="1"/>
  </r>
  <r>
    <x v="0"/>
    <d v="2025-10-01T00:00:00"/>
    <x v="4"/>
    <n v="180549"/>
    <s v="Invoice - Graceada Partners: Managed Endpoint Services"/>
    <s v="D-003"/>
    <s v="MSP"/>
    <m/>
    <x v="1"/>
    <s v="T-Managed Endpoint"/>
    <x v="82"/>
    <s v="Managed Endpoint Services"/>
    <s v="C-10253"/>
    <m/>
    <n v="23854"/>
    <s v="ARJ"/>
    <m/>
    <n v="80"/>
    <n v="-80"/>
    <x v="1"/>
  </r>
  <r>
    <x v="0"/>
    <d v="2025-10-01T00:00:00"/>
    <x v="4"/>
    <n v="180550"/>
    <s v="Invoice - Graceada Partners: Managed Endpoint Services"/>
    <s v="D-003"/>
    <s v="MSP"/>
    <m/>
    <x v="1"/>
    <s v="T-Managed Endpoint"/>
    <x v="82"/>
    <s v="Managed Endpoint Services"/>
    <s v="C-10253"/>
    <m/>
    <n v="23855"/>
    <s v="ARJ"/>
    <m/>
    <n v="40"/>
    <n v="-40"/>
    <x v="1"/>
  </r>
  <r>
    <x v="0"/>
    <d v="2025-10-01T00:00:00"/>
    <x v="4"/>
    <n v="180551"/>
    <s v="Invoice - Graceada Partners: Managed Endpoint Services"/>
    <s v="D-003"/>
    <s v="MSP"/>
    <m/>
    <x v="1"/>
    <s v="T-Managed Endpoint"/>
    <x v="82"/>
    <s v="Managed Endpoint Services"/>
    <s v="C-10253"/>
    <m/>
    <n v="23856"/>
    <s v="ARJ"/>
    <m/>
    <n v="20"/>
    <n v="-20"/>
    <x v="1"/>
  </r>
  <r>
    <x v="0"/>
    <d v="2025-10-01T00:00:00"/>
    <x v="4"/>
    <n v="180552"/>
    <s v="Invoice - Graceada Partners: Managed Endpoint Services"/>
    <s v="D-003"/>
    <s v="MSP"/>
    <m/>
    <x v="1"/>
    <s v="T-Managed Endpoint"/>
    <x v="82"/>
    <s v="Managed Endpoint Services"/>
    <s v="C-10253"/>
    <m/>
    <n v="23857"/>
    <s v="ARJ"/>
    <m/>
    <n v="20"/>
    <n v="-20"/>
    <x v="1"/>
  </r>
  <r>
    <x v="3"/>
    <d v="2025-09-01T00:00:00"/>
    <x v="3"/>
    <n v="180049"/>
    <s v="Invoice - Graceada Partners: Managed Office 365 Backup - 1 User - 1 month"/>
    <s v="D-003"/>
    <s v="MSP"/>
    <m/>
    <x v="1"/>
    <s v="DPMB-AFI-O365"/>
    <x v="82"/>
    <s v="Office 365 Backup"/>
    <s v="C-10253"/>
    <m/>
    <n v="23507"/>
    <s v="ARJ"/>
    <m/>
    <n v="120"/>
    <n v="-120"/>
    <x v="1"/>
  </r>
  <r>
    <x v="3"/>
    <d v="2025-09-01T00:00:00"/>
    <x v="3"/>
    <n v="180052"/>
    <s v="Invoice - Graceada Partners: Managed Office 365 Backup - 1 User - 1 month"/>
    <s v="D-003"/>
    <s v="MSP"/>
    <m/>
    <x v="1"/>
    <s v="DPMB-AFI-O365"/>
    <x v="82"/>
    <s v="Office 365 Backup"/>
    <s v="C-10253"/>
    <m/>
    <n v="23446"/>
    <s v="ARJ"/>
    <m/>
    <n v="8"/>
    <n v="-8"/>
    <x v="1"/>
  </r>
  <r>
    <x v="3"/>
    <d v="2025-09-01T00:00:00"/>
    <x v="3"/>
    <n v="180053"/>
    <s v="Invoice - Graceada Partners: Managed Office 365 Backup - 1 User - 1 month"/>
    <s v="D-003"/>
    <s v="MSP"/>
    <m/>
    <x v="1"/>
    <s v="DPMB-AFI-O365"/>
    <x v="82"/>
    <s v="Office 365 Backup"/>
    <s v="C-10253"/>
    <m/>
    <n v="23442"/>
    <s v="ARJ"/>
    <m/>
    <n v="12"/>
    <n v="-12"/>
    <x v="1"/>
  </r>
  <r>
    <x v="3"/>
    <d v="2025-09-01T00:00:00"/>
    <x v="3"/>
    <n v="180054"/>
    <s v="Invoice - Graceada Partners: Managed Office 365 Backup - 1 User - 1 month"/>
    <s v="D-003"/>
    <s v="MSP"/>
    <m/>
    <x v="1"/>
    <s v="DPMB-AFI-O365"/>
    <x v="82"/>
    <s v="Office 365 Backup"/>
    <s v="C-10253"/>
    <m/>
    <n v="23441"/>
    <s v="ARJ"/>
    <m/>
    <n v="4"/>
    <n v="-4"/>
    <x v="1"/>
  </r>
  <r>
    <x v="3"/>
    <d v="2025-09-01T00:00:00"/>
    <x v="3"/>
    <n v="180055"/>
    <s v="Invoice - Graceada Partners: Managed Office 365 Backup - 1 User - 1 month"/>
    <s v="D-003"/>
    <s v="MSP"/>
    <m/>
    <x v="1"/>
    <s v="DPMB-AFI-O365"/>
    <x v="82"/>
    <s v="Office 365 Backup"/>
    <s v="C-10253"/>
    <m/>
    <n v="23434"/>
    <s v="ARJ"/>
    <m/>
    <n v="8"/>
    <n v="-8"/>
    <x v="1"/>
  </r>
  <r>
    <x v="3"/>
    <d v="2025-09-01T00:00:00"/>
    <x v="3"/>
    <n v="180056"/>
    <s v="Invoice - Graceada Partners: Managed Office 365 Backup - 1 User - 1 month"/>
    <s v="D-003"/>
    <s v="MSP"/>
    <m/>
    <x v="1"/>
    <s v="DPMB-AFI-O365"/>
    <x v="82"/>
    <s v="Office 365 Backup"/>
    <s v="C-10253"/>
    <m/>
    <n v="23433"/>
    <s v="ARJ"/>
    <m/>
    <n v="4"/>
    <n v="-4"/>
    <x v="1"/>
  </r>
  <r>
    <x v="3"/>
    <d v="2025-09-01T00:00:00"/>
    <x v="3"/>
    <n v="180057"/>
    <s v="Invoice - Graceada Partners: Managed Office 365 Backup - 1 User - 1 month"/>
    <s v="D-003"/>
    <s v="MSP"/>
    <m/>
    <x v="1"/>
    <s v="DPMB-AFI-O365"/>
    <x v="82"/>
    <s v="Office 365 Backup"/>
    <s v="C-10253"/>
    <m/>
    <n v="23432"/>
    <s v="ARJ"/>
    <m/>
    <n v="4"/>
    <n v="-4"/>
    <x v="1"/>
  </r>
  <r>
    <x v="3"/>
    <d v="2025-10-01T00:00:00"/>
    <x v="4"/>
    <n v="180545"/>
    <s v="Invoice - Graceada Partners: Managed Office 365 Backup - 1 User - 1 month"/>
    <s v="D-003"/>
    <s v="MSP"/>
    <m/>
    <x v="1"/>
    <s v="DPMB-AFI-O365"/>
    <x v="82"/>
    <s v="Office 365 Backup"/>
    <s v="C-10253"/>
    <m/>
    <n v="23850"/>
    <s v="ARJ"/>
    <m/>
    <n v="128"/>
    <n v="-128"/>
    <x v="1"/>
  </r>
  <r>
    <x v="3"/>
    <d v="2025-10-01T00:00:00"/>
    <x v="4"/>
    <n v="180546"/>
    <s v="Invoice - Graceada Partners: Managed Office 365 Backup - 1 User - 1 month"/>
    <s v="D-003"/>
    <s v="MSP"/>
    <m/>
    <x v="1"/>
    <s v="DPMB-AFI-O365"/>
    <x v="82"/>
    <s v="Office 365 Backup"/>
    <s v="C-10253"/>
    <m/>
    <n v="23851"/>
    <s v="ARJ"/>
    <m/>
    <n v="12"/>
    <n v="-12"/>
    <x v="1"/>
  </r>
  <r>
    <x v="3"/>
    <d v="2025-10-01T00:00:00"/>
    <x v="4"/>
    <n v="180547"/>
    <s v="Invoice - Graceada Partners: Managed Office 365 Backup - 1 User - 1 month"/>
    <s v="D-003"/>
    <s v="MSP"/>
    <m/>
    <x v="1"/>
    <s v="DPMB-AFI-O365"/>
    <x v="82"/>
    <s v="Office 365 Backup"/>
    <s v="C-10253"/>
    <m/>
    <n v="23852"/>
    <s v="ARJ"/>
    <m/>
    <n v="4"/>
    <n v="-4"/>
    <x v="1"/>
  </r>
  <r>
    <x v="3"/>
    <d v="2025-10-01T00:00:00"/>
    <x v="4"/>
    <n v="180548"/>
    <s v="Invoice - Graceada Partners: Managed Office 365 Backup - 1 User - 1 month"/>
    <s v="D-003"/>
    <s v="MSP"/>
    <m/>
    <x v="1"/>
    <s v="DPMB-AFI-O365"/>
    <x v="82"/>
    <s v="Office 365 Backup"/>
    <s v="C-10253"/>
    <m/>
    <n v="23853"/>
    <s v="ARJ"/>
    <m/>
    <n v="4"/>
    <n v="-4"/>
    <x v="1"/>
  </r>
  <r>
    <x v="3"/>
    <d v="2025-10-01T00:00:00"/>
    <x v="4"/>
    <n v="180550"/>
    <s v="Invoice - Graceada Partners: Managed Office 365 Backup - 1 User - 1 month"/>
    <s v="D-003"/>
    <s v="MSP"/>
    <m/>
    <x v="1"/>
    <s v="DPMB-AFI-O365"/>
    <x v="82"/>
    <s v="Office 365 Backup"/>
    <s v="C-10253"/>
    <m/>
    <n v="23855"/>
    <s v="ARJ"/>
    <m/>
    <n v="8"/>
    <n v="-8"/>
    <x v="1"/>
  </r>
  <r>
    <x v="3"/>
    <d v="2025-10-01T00:00:00"/>
    <x v="4"/>
    <n v="180551"/>
    <s v="Invoice - Graceada Partners: Managed Office 365 Backup - 1 User - 1 month"/>
    <s v="D-003"/>
    <s v="MSP"/>
    <m/>
    <x v="1"/>
    <s v="DPMB-AFI-O365"/>
    <x v="82"/>
    <s v="Office 365 Backup"/>
    <s v="C-10253"/>
    <m/>
    <n v="23856"/>
    <s v="ARJ"/>
    <m/>
    <n v="4"/>
    <n v="-4"/>
    <x v="1"/>
  </r>
  <r>
    <x v="3"/>
    <d v="2025-10-01T00:00:00"/>
    <x v="4"/>
    <n v="180552"/>
    <s v="Invoice - Graceada Partners: Managed Office 365 Backup - 1 User - 1 month"/>
    <s v="D-003"/>
    <s v="MSP"/>
    <m/>
    <x v="1"/>
    <s v="DPMB-AFI-O365"/>
    <x v="82"/>
    <s v="Office 365 Backup"/>
    <s v="C-10253"/>
    <m/>
    <n v="23857"/>
    <s v="ARJ"/>
    <m/>
    <n v="4"/>
    <n v="-4"/>
    <x v="1"/>
  </r>
  <r>
    <x v="6"/>
    <d v="2025-09-01T00:00:00"/>
    <x v="3"/>
    <n v="180049"/>
    <s v="Invoice - Graceada Partners: Managed Security Awareness Training Program"/>
    <s v="D-005"/>
    <s v="Security"/>
    <m/>
    <x v="1"/>
    <s v="DPMSAT"/>
    <x v="82"/>
    <s v="Security Awareness Program"/>
    <s v="C-10253"/>
    <m/>
    <n v="23507"/>
    <s v="ARJ"/>
    <m/>
    <n v="265"/>
    <n v="-265"/>
    <x v="1"/>
  </r>
  <r>
    <x v="6"/>
    <d v="2025-09-01T00:00:00"/>
    <x v="3"/>
    <n v="180051"/>
    <s v="Invoice - Graceada Partners: Managed Security Awareness Training Program"/>
    <s v="D-003"/>
    <s v="MSP"/>
    <m/>
    <x v="1"/>
    <s v="DPMSAT"/>
    <x v="82"/>
    <s v="Security Awareness Program"/>
    <s v="C-10253"/>
    <m/>
    <n v="23447"/>
    <s v="ARJ"/>
    <m/>
    <n v="10"/>
    <n v="-10"/>
    <x v="1"/>
  </r>
  <r>
    <x v="6"/>
    <d v="2025-09-01T00:00:00"/>
    <x v="3"/>
    <n v="180052"/>
    <s v="Invoice - Graceada Partners: Managed Security Awareness Training Program"/>
    <s v="D-003"/>
    <s v="MSP"/>
    <m/>
    <x v="1"/>
    <s v="DPMSAT"/>
    <x v="82"/>
    <s v="Security Awareness Program"/>
    <s v="C-10253"/>
    <m/>
    <n v="23446"/>
    <s v="ARJ"/>
    <m/>
    <n v="20"/>
    <n v="-20"/>
    <x v="1"/>
  </r>
  <r>
    <x v="6"/>
    <d v="2025-09-01T00:00:00"/>
    <x v="3"/>
    <n v="180053"/>
    <s v="Invoice - Graceada Partners: Managed Security Awareness Training Program"/>
    <s v="D-003"/>
    <s v="MSP"/>
    <m/>
    <x v="1"/>
    <s v="DPMSAT"/>
    <x v="82"/>
    <s v="Security Awareness Program"/>
    <s v="C-10253"/>
    <m/>
    <n v="23442"/>
    <s v="ARJ"/>
    <m/>
    <n v="15"/>
    <n v="-15"/>
    <x v="1"/>
  </r>
  <r>
    <x v="6"/>
    <d v="2025-09-01T00:00:00"/>
    <x v="3"/>
    <n v="180054"/>
    <s v="Invoice - Graceada Partners: Managed Security Awareness Training Program"/>
    <s v="D-005"/>
    <s v="Security"/>
    <m/>
    <x v="1"/>
    <s v="DPMSAT"/>
    <x v="82"/>
    <s v="Security Awareness Program"/>
    <s v="C-10253"/>
    <m/>
    <n v="23441"/>
    <s v="ARJ"/>
    <m/>
    <n v="5"/>
    <n v="-5"/>
    <x v="1"/>
  </r>
  <r>
    <x v="6"/>
    <d v="2025-09-01T00:00:00"/>
    <x v="3"/>
    <n v="180055"/>
    <s v="Invoice - Graceada Partners: Managed Security Awareness Training Program"/>
    <s v="D-003"/>
    <s v="MSP"/>
    <m/>
    <x v="1"/>
    <s v="DPMSAT"/>
    <x v="82"/>
    <s v="Security Awareness Program"/>
    <s v="C-10253"/>
    <m/>
    <n v="23434"/>
    <s v="ARJ"/>
    <m/>
    <n v="10"/>
    <n v="-10"/>
    <x v="1"/>
  </r>
  <r>
    <x v="6"/>
    <d v="2025-09-01T00:00:00"/>
    <x v="3"/>
    <n v="180056"/>
    <s v="Invoice - Graceada Partners: Managed Security Awareness Training Program"/>
    <s v="D-003"/>
    <s v="MSP"/>
    <m/>
    <x v="1"/>
    <s v="DPMSAT"/>
    <x v="82"/>
    <s v="Security Awareness Program"/>
    <s v="C-10253"/>
    <m/>
    <n v="23433"/>
    <s v="ARJ"/>
    <m/>
    <n v="5"/>
    <n v="-5"/>
    <x v="1"/>
  </r>
  <r>
    <x v="6"/>
    <d v="2025-09-01T00:00:00"/>
    <x v="3"/>
    <n v="180057"/>
    <s v="Invoice - Graceada Partners: Managed Security Awareness Training Program"/>
    <s v="D-003"/>
    <s v="MSP"/>
    <m/>
    <x v="1"/>
    <s v="DPMSAT"/>
    <x v="82"/>
    <s v="Security Awareness Program"/>
    <s v="C-10253"/>
    <m/>
    <n v="23432"/>
    <s v="ARJ"/>
    <m/>
    <n v="5"/>
    <n v="-5"/>
    <x v="1"/>
  </r>
  <r>
    <x v="6"/>
    <d v="2025-10-01T00:00:00"/>
    <x v="4"/>
    <n v="180545"/>
    <s v="Invoice - Graceada Partners: Managed Security Awareness Training Program"/>
    <s v="D-005"/>
    <s v="Security"/>
    <m/>
    <x v="1"/>
    <s v="DPMSAT"/>
    <x v="82"/>
    <s v="Security Awareness Program"/>
    <s v="C-10253"/>
    <m/>
    <n v="23850"/>
    <s v="ARJ"/>
    <m/>
    <n v="255"/>
    <n v="-255"/>
    <x v="1"/>
  </r>
  <r>
    <x v="6"/>
    <d v="2025-10-01T00:00:00"/>
    <x v="4"/>
    <n v="180546"/>
    <s v="Invoice - Graceada Partners: Managed Security Awareness Training Program"/>
    <s v="D-003"/>
    <s v="MSP"/>
    <m/>
    <x v="1"/>
    <s v="DPMSAT"/>
    <x v="82"/>
    <s v="Security Awareness Program"/>
    <s v="C-10253"/>
    <m/>
    <n v="23851"/>
    <s v="ARJ"/>
    <m/>
    <n v="15"/>
    <n v="-15"/>
    <x v="1"/>
  </r>
  <r>
    <x v="6"/>
    <d v="2025-10-01T00:00:00"/>
    <x v="4"/>
    <n v="180547"/>
    <s v="Invoice - Graceada Partners: Managed Security Awareness Training Program"/>
    <s v="D-003"/>
    <s v="MSP"/>
    <m/>
    <x v="1"/>
    <s v="DPMSAT"/>
    <x v="82"/>
    <s v="Security Awareness Program"/>
    <s v="C-10253"/>
    <m/>
    <n v="23852"/>
    <s v="ARJ"/>
    <m/>
    <n v="20"/>
    <n v="-20"/>
    <x v="1"/>
  </r>
  <r>
    <x v="6"/>
    <d v="2025-10-01T00:00:00"/>
    <x v="4"/>
    <n v="180548"/>
    <s v="Invoice - Graceada Partners: Managed Security Awareness Training Program"/>
    <s v="D-005"/>
    <s v="Security"/>
    <m/>
    <x v="1"/>
    <s v="DPMSAT"/>
    <x v="82"/>
    <s v="Security Awareness Program"/>
    <s v="C-10253"/>
    <m/>
    <n v="23853"/>
    <s v="ARJ"/>
    <m/>
    <n v="5"/>
    <n v="-5"/>
    <x v="1"/>
  </r>
  <r>
    <x v="6"/>
    <d v="2025-10-01T00:00:00"/>
    <x v="4"/>
    <n v="180549"/>
    <s v="Invoice - Graceada Partners: Managed Security Awareness Training Program"/>
    <s v="D-003"/>
    <s v="MSP"/>
    <m/>
    <x v="1"/>
    <s v="DPMSAT"/>
    <x v="82"/>
    <s v="Security Awareness Program"/>
    <s v="C-10253"/>
    <m/>
    <n v="23854"/>
    <s v="ARJ"/>
    <m/>
    <n v="10"/>
    <n v="-10"/>
    <x v="1"/>
  </r>
  <r>
    <x v="6"/>
    <d v="2025-10-01T00:00:00"/>
    <x v="4"/>
    <n v="180550"/>
    <s v="Invoice - Graceada Partners: Managed Security Awareness Training Program"/>
    <s v="D-003"/>
    <s v="MSP"/>
    <m/>
    <x v="1"/>
    <s v="DPMSAT"/>
    <x v="82"/>
    <s v="Security Awareness Program"/>
    <s v="C-10253"/>
    <m/>
    <n v="23855"/>
    <s v="ARJ"/>
    <m/>
    <n v="10"/>
    <n v="-10"/>
    <x v="1"/>
  </r>
  <r>
    <x v="6"/>
    <d v="2025-10-01T00:00:00"/>
    <x v="4"/>
    <n v="180551"/>
    <s v="Invoice - Graceada Partners: Managed Security Awareness Training Program"/>
    <s v="D-003"/>
    <s v="MSP"/>
    <m/>
    <x v="1"/>
    <s v="DPMSAT"/>
    <x v="82"/>
    <s v="Security Awareness Program"/>
    <s v="C-10253"/>
    <m/>
    <n v="23856"/>
    <s v="ARJ"/>
    <m/>
    <n v="5"/>
    <n v="-5"/>
    <x v="1"/>
  </r>
  <r>
    <x v="6"/>
    <d v="2025-10-01T00:00:00"/>
    <x v="4"/>
    <n v="180552"/>
    <s v="Invoice - Graceada Partners: Managed Security Awareness Training Program"/>
    <s v="D-003"/>
    <s v="MSP"/>
    <m/>
    <x v="1"/>
    <s v="DPMSAT"/>
    <x v="82"/>
    <s v="Security Awareness Program"/>
    <s v="C-10253"/>
    <m/>
    <n v="23857"/>
    <s v="ARJ"/>
    <m/>
    <n v="5"/>
    <n v="-5"/>
    <x v="1"/>
  </r>
  <r>
    <x v="0"/>
    <d v="2025-09-01T00:00:00"/>
    <x v="3"/>
    <n v="180049"/>
    <s v="Invoice - Graceada Partners: Managed Services-Site"/>
    <s v="D-003"/>
    <s v="MSP"/>
    <m/>
    <x v="1"/>
    <s v="T-Managed Services Site"/>
    <x v="82"/>
    <s v="Managed Services-Site"/>
    <s v="C-10253"/>
    <m/>
    <n v="23507"/>
    <s v="ARJ"/>
    <m/>
    <n v="200"/>
    <n v="-200"/>
    <x v="1"/>
  </r>
  <r>
    <x v="0"/>
    <d v="2025-09-01T00:00:00"/>
    <x v="3"/>
    <n v="180051"/>
    <s v="Invoice - Graceada Partners: Managed Services-Site"/>
    <s v="D-003"/>
    <s v="MSP"/>
    <m/>
    <x v="1"/>
    <s v="T-Managed Services Site"/>
    <x v="82"/>
    <s v="Managed Services-Site"/>
    <s v="C-10253"/>
    <m/>
    <n v="23447"/>
    <s v="ARJ"/>
    <m/>
    <n v="200"/>
    <n v="-200"/>
    <x v="1"/>
  </r>
  <r>
    <x v="0"/>
    <d v="2025-09-01T00:00:00"/>
    <x v="3"/>
    <n v="180052"/>
    <s v="Invoice - Graceada Partners: Managed Services-Site"/>
    <s v="D-003"/>
    <s v="MSP"/>
    <m/>
    <x v="1"/>
    <s v="T-Managed Services Site"/>
    <x v="82"/>
    <s v="Managed Services-Site"/>
    <s v="C-10253"/>
    <m/>
    <n v="23446"/>
    <s v="ARJ"/>
    <m/>
    <n v="200"/>
    <n v="-200"/>
    <x v="1"/>
  </r>
  <r>
    <x v="0"/>
    <d v="2025-09-01T00:00:00"/>
    <x v="3"/>
    <n v="180053"/>
    <s v="Invoice - Graceada Partners: Managed Services-Site"/>
    <s v="D-003"/>
    <s v="MSP"/>
    <m/>
    <x v="1"/>
    <s v="T-Managed Services Site"/>
    <x v="82"/>
    <s v="Managed Services-Site"/>
    <s v="C-10253"/>
    <m/>
    <n v="23442"/>
    <s v="ARJ"/>
    <m/>
    <n v="200"/>
    <n v="-200"/>
    <x v="1"/>
  </r>
  <r>
    <x v="0"/>
    <d v="2025-09-01T00:00:00"/>
    <x v="3"/>
    <n v="180054"/>
    <s v="Invoice - Graceada Partners: Managed Services-Site"/>
    <s v="D-003"/>
    <s v="MSP"/>
    <m/>
    <x v="1"/>
    <s v="T-Managed Services Site"/>
    <x v="82"/>
    <s v="Managed Services-Site"/>
    <s v="C-10253"/>
    <m/>
    <n v="23441"/>
    <s v="ARJ"/>
    <m/>
    <n v="200"/>
    <n v="-200"/>
    <x v="1"/>
  </r>
  <r>
    <x v="0"/>
    <d v="2025-09-01T00:00:00"/>
    <x v="3"/>
    <n v="180055"/>
    <s v="Invoice - Graceada Partners: Managed Services-Site"/>
    <s v="D-003"/>
    <s v="MSP"/>
    <m/>
    <x v="1"/>
    <s v="T-Managed Services Site"/>
    <x v="82"/>
    <s v="Managed Services-Site"/>
    <s v="C-10253"/>
    <m/>
    <n v="23434"/>
    <s v="ARJ"/>
    <m/>
    <n v="200"/>
    <n v="-200"/>
    <x v="1"/>
  </r>
  <r>
    <x v="0"/>
    <d v="2025-09-01T00:00:00"/>
    <x v="3"/>
    <n v="180056"/>
    <s v="Invoice - Graceada Partners: Managed Services-Site"/>
    <s v="D-003"/>
    <s v="MSP"/>
    <m/>
    <x v="1"/>
    <s v="T-Managed Services Site"/>
    <x v="82"/>
    <s v="Managed Services-Site"/>
    <s v="C-10253"/>
    <m/>
    <n v="23433"/>
    <s v="ARJ"/>
    <m/>
    <n v="200"/>
    <n v="-200"/>
    <x v="1"/>
  </r>
  <r>
    <x v="0"/>
    <d v="2025-09-01T00:00:00"/>
    <x v="3"/>
    <n v="180057"/>
    <s v="Invoice - Graceada Partners: Managed Services-Site"/>
    <s v="D-003"/>
    <s v="MSP"/>
    <m/>
    <x v="1"/>
    <s v="T-Managed Services Site"/>
    <x v="82"/>
    <s v="Managed Services-Site"/>
    <s v="C-10253"/>
    <m/>
    <n v="23432"/>
    <s v="ARJ"/>
    <m/>
    <n v="200"/>
    <n v="-200"/>
    <x v="1"/>
  </r>
  <r>
    <x v="0"/>
    <d v="2025-10-01T00:00:00"/>
    <x v="4"/>
    <n v="180545"/>
    <s v="Invoice - Graceada Partners: Managed Services-Site"/>
    <s v="D-003"/>
    <s v="MSP"/>
    <m/>
    <x v="1"/>
    <s v="T-Managed Services Site"/>
    <x v="82"/>
    <s v="Managed Services-Site"/>
    <s v="C-10253"/>
    <m/>
    <n v="23850"/>
    <s v="ARJ"/>
    <m/>
    <n v="200"/>
    <n v="-200"/>
    <x v="1"/>
  </r>
  <r>
    <x v="0"/>
    <d v="2025-10-01T00:00:00"/>
    <x v="4"/>
    <n v="180546"/>
    <s v="Invoice - Graceada Partners: Managed Services-Site"/>
    <s v="D-003"/>
    <s v="MSP"/>
    <m/>
    <x v="1"/>
    <s v="T-Managed Services Site"/>
    <x v="82"/>
    <s v="Managed Services-Site"/>
    <s v="C-10253"/>
    <m/>
    <n v="23851"/>
    <s v="ARJ"/>
    <m/>
    <n v="200"/>
    <n v="-200"/>
    <x v="1"/>
  </r>
  <r>
    <x v="0"/>
    <d v="2025-10-01T00:00:00"/>
    <x v="4"/>
    <n v="180547"/>
    <s v="Invoice - Graceada Partners: Managed Services-Site"/>
    <s v="D-003"/>
    <s v="MSP"/>
    <m/>
    <x v="1"/>
    <s v="T-Managed Services Site"/>
    <x v="82"/>
    <s v="Managed Services-Site"/>
    <s v="C-10253"/>
    <m/>
    <n v="23852"/>
    <s v="ARJ"/>
    <m/>
    <n v="200"/>
    <n v="-200"/>
    <x v="1"/>
  </r>
  <r>
    <x v="0"/>
    <d v="2025-10-01T00:00:00"/>
    <x v="4"/>
    <n v="180548"/>
    <s v="Invoice - Graceada Partners: Managed Services-Site"/>
    <s v="D-003"/>
    <s v="MSP"/>
    <m/>
    <x v="1"/>
    <s v="T-Managed Services Site"/>
    <x v="82"/>
    <s v="Managed Services-Site"/>
    <s v="C-10253"/>
    <m/>
    <n v="23853"/>
    <s v="ARJ"/>
    <m/>
    <n v="200"/>
    <n v="-200"/>
    <x v="1"/>
  </r>
  <r>
    <x v="0"/>
    <d v="2025-10-01T00:00:00"/>
    <x v="4"/>
    <n v="180549"/>
    <s v="Invoice - Graceada Partners: Managed Services-Site"/>
    <s v="D-003"/>
    <s v="MSP"/>
    <m/>
    <x v="1"/>
    <s v="T-Managed Services Site"/>
    <x v="82"/>
    <s v="Managed Services-Site"/>
    <s v="C-10253"/>
    <m/>
    <n v="23854"/>
    <s v="ARJ"/>
    <m/>
    <n v="200"/>
    <n v="-200"/>
    <x v="1"/>
  </r>
  <r>
    <x v="0"/>
    <d v="2025-10-01T00:00:00"/>
    <x v="4"/>
    <n v="180550"/>
    <s v="Invoice - Graceada Partners: Managed Services-Site"/>
    <s v="D-003"/>
    <s v="MSP"/>
    <m/>
    <x v="1"/>
    <s v="T-Managed Services Site"/>
    <x v="82"/>
    <s v="Managed Services-Site"/>
    <s v="C-10253"/>
    <m/>
    <n v="23855"/>
    <s v="ARJ"/>
    <m/>
    <n v="200"/>
    <n v="-200"/>
    <x v="1"/>
  </r>
  <r>
    <x v="0"/>
    <d v="2025-10-01T00:00:00"/>
    <x v="4"/>
    <n v="180551"/>
    <s v="Invoice - Graceada Partners: Managed Services-Site"/>
    <s v="D-003"/>
    <s v="MSP"/>
    <m/>
    <x v="1"/>
    <s v="T-Managed Services Site"/>
    <x v="82"/>
    <s v="Managed Services-Site"/>
    <s v="C-10253"/>
    <m/>
    <n v="23856"/>
    <s v="ARJ"/>
    <m/>
    <n v="200"/>
    <n v="-200"/>
    <x v="1"/>
  </r>
  <r>
    <x v="0"/>
    <d v="2025-10-01T00:00:00"/>
    <x v="4"/>
    <n v="180552"/>
    <s v="Invoice - Graceada Partners: Managed Services-Site"/>
    <s v="D-003"/>
    <s v="MSP"/>
    <m/>
    <x v="1"/>
    <s v="T-Managed Services Site"/>
    <x v="82"/>
    <s v="Managed Services-Site"/>
    <s v="C-10253"/>
    <m/>
    <n v="23857"/>
    <s v="ARJ"/>
    <m/>
    <n v="200"/>
    <n v="-200"/>
    <x v="1"/>
  </r>
  <r>
    <x v="0"/>
    <d v="2025-09-01T00:00:00"/>
    <x v="3"/>
    <n v="180049"/>
    <s v="Invoice - Graceada Partners: Managed Services-User"/>
    <s v="D-003"/>
    <s v="MSP"/>
    <m/>
    <x v="1"/>
    <s v="T-Managed Services-User"/>
    <x v="82"/>
    <s v="Managed Services-User"/>
    <s v="C-10253"/>
    <m/>
    <n v="23507"/>
    <s v="ARJ"/>
    <m/>
    <n v="3244.5"/>
    <n v="-3244.5"/>
    <x v="1"/>
  </r>
  <r>
    <x v="0"/>
    <d v="2025-09-01T00:00:00"/>
    <x v="3"/>
    <n v="180051"/>
    <s v="Invoice - Graceada Partners: Managed Services-User"/>
    <s v="D-003"/>
    <s v="MSP"/>
    <m/>
    <x v="1"/>
    <s v="T-Managed Services-User"/>
    <x v="82"/>
    <s v="Managed Services-User"/>
    <s v="C-10253"/>
    <m/>
    <n v="23447"/>
    <s v="ARJ"/>
    <m/>
    <n v="432.6"/>
    <n v="-432.6"/>
    <x v="1"/>
  </r>
  <r>
    <x v="0"/>
    <d v="2025-09-01T00:00:00"/>
    <x v="3"/>
    <n v="180052"/>
    <s v="Invoice - Graceada Partners: Managed Services-User"/>
    <s v="D-003"/>
    <s v="MSP"/>
    <m/>
    <x v="1"/>
    <s v="T-Managed Services-User"/>
    <x v="82"/>
    <s v="Managed Services-User"/>
    <s v="C-10253"/>
    <m/>
    <n v="23446"/>
    <s v="ARJ"/>
    <m/>
    <n v="216.3"/>
    <n v="-216.3"/>
    <x v="1"/>
  </r>
  <r>
    <x v="0"/>
    <d v="2025-09-01T00:00:00"/>
    <x v="3"/>
    <n v="180053"/>
    <s v="Invoice - Graceada Partners: Managed Services-User"/>
    <s v="D-003"/>
    <s v="MSP"/>
    <m/>
    <x v="1"/>
    <s v="T-Managed Services-User"/>
    <x v="82"/>
    <s v="Managed Services-User"/>
    <s v="C-10253"/>
    <m/>
    <n v="23442"/>
    <s v="ARJ"/>
    <m/>
    <n v="324.45"/>
    <n v="-324.45"/>
    <x v="1"/>
  </r>
  <r>
    <x v="0"/>
    <d v="2025-09-01T00:00:00"/>
    <x v="3"/>
    <n v="180054"/>
    <s v="Invoice - Graceada Partners: Managed Services-User"/>
    <s v="D-003"/>
    <s v="MSP"/>
    <m/>
    <x v="1"/>
    <s v="T-Managed Services-User"/>
    <x v="82"/>
    <s v="Managed Services-User"/>
    <s v="C-10253"/>
    <m/>
    <n v="23441"/>
    <s v="ARJ"/>
    <m/>
    <n v="108.15"/>
    <n v="-108.15"/>
    <x v="1"/>
  </r>
  <r>
    <x v="0"/>
    <d v="2025-09-01T00:00:00"/>
    <x v="3"/>
    <n v="180055"/>
    <s v="Invoice - Graceada Partners: Managed Services-User"/>
    <s v="D-003"/>
    <s v="MSP"/>
    <m/>
    <x v="1"/>
    <s v="T-Managed Services-User"/>
    <x v="82"/>
    <s v="Managed Services-User"/>
    <s v="C-10253"/>
    <m/>
    <n v="23434"/>
    <s v="ARJ"/>
    <m/>
    <n v="216.3"/>
    <n v="-216.3"/>
    <x v="1"/>
  </r>
  <r>
    <x v="0"/>
    <d v="2025-09-01T00:00:00"/>
    <x v="3"/>
    <n v="180056"/>
    <s v="Invoice - Graceada Partners: Managed Services-User"/>
    <s v="D-003"/>
    <s v="MSP"/>
    <m/>
    <x v="1"/>
    <s v="T-Managed Services-User"/>
    <x v="82"/>
    <s v="Managed Services-User"/>
    <s v="C-10253"/>
    <m/>
    <n v="23433"/>
    <s v="ARJ"/>
    <m/>
    <n v="108.15"/>
    <n v="-108.15"/>
    <x v="1"/>
  </r>
  <r>
    <x v="0"/>
    <d v="2025-09-01T00:00:00"/>
    <x v="3"/>
    <n v="180057"/>
    <s v="Invoice - Graceada Partners: Managed Services-User"/>
    <s v="D-003"/>
    <s v="MSP"/>
    <m/>
    <x v="1"/>
    <s v="T-Managed Services-User"/>
    <x v="82"/>
    <s v="Managed Services-User"/>
    <s v="C-10253"/>
    <m/>
    <n v="23432"/>
    <s v="ARJ"/>
    <m/>
    <n v="108.15"/>
    <n v="-108.15"/>
    <x v="1"/>
  </r>
  <r>
    <x v="0"/>
    <d v="2025-10-01T00:00:00"/>
    <x v="4"/>
    <n v="180545"/>
    <s v="Invoice - Graceada Partners: Managed Services-User"/>
    <s v="D-003"/>
    <s v="MSP"/>
    <m/>
    <x v="1"/>
    <s v="T-Managed Services-User"/>
    <x v="82"/>
    <s v="Managed Services-User"/>
    <s v="C-10253"/>
    <m/>
    <n v="23850"/>
    <s v="ARJ"/>
    <m/>
    <n v="3460.8"/>
    <n v="-3460.8"/>
    <x v="1"/>
  </r>
  <r>
    <x v="0"/>
    <d v="2025-10-01T00:00:00"/>
    <x v="4"/>
    <n v="180546"/>
    <s v="Invoice - Graceada Partners: Managed Services-User"/>
    <s v="D-003"/>
    <s v="MSP"/>
    <m/>
    <x v="1"/>
    <s v="T-Managed Services-User"/>
    <x v="82"/>
    <s v="Managed Services-User"/>
    <s v="C-10253"/>
    <m/>
    <n v="23851"/>
    <s v="ARJ"/>
    <m/>
    <n v="324.45"/>
    <n v="-324.45"/>
    <x v="1"/>
  </r>
  <r>
    <x v="0"/>
    <d v="2025-10-01T00:00:00"/>
    <x v="4"/>
    <n v="180547"/>
    <s v="Invoice - Graceada Partners: Managed Services-User"/>
    <s v="D-003"/>
    <s v="MSP"/>
    <m/>
    <x v="1"/>
    <s v="T-Managed Services-User"/>
    <x v="82"/>
    <s v="Managed Services-User"/>
    <s v="C-10253"/>
    <m/>
    <n v="23852"/>
    <s v="ARJ"/>
    <m/>
    <n v="108.15"/>
    <n v="-108.15"/>
    <x v="1"/>
  </r>
  <r>
    <x v="0"/>
    <d v="2025-10-01T00:00:00"/>
    <x v="4"/>
    <n v="180548"/>
    <s v="Invoice - Graceada Partners: Managed Services-User"/>
    <s v="D-003"/>
    <s v="MSP"/>
    <m/>
    <x v="1"/>
    <s v="T-Managed Services-User"/>
    <x v="82"/>
    <s v="Managed Services-User"/>
    <s v="C-10253"/>
    <m/>
    <n v="23853"/>
    <s v="ARJ"/>
    <m/>
    <n v="108.15"/>
    <n v="-108.15"/>
    <x v="1"/>
  </r>
  <r>
    <x v="0"/>
    <d v="2025-10-01T00:00:00"/>
    <x v="4"/>
    <n v="180550"/>
    <s v="Invoice - Graceada Partners: Managed Services-User"/>
    <s v="D-003"/>
    <s v="MSP"/>
    <m/>
    <x v="1"/>
    <s v="T-Managed Services-User"/>
    <x v="82"/>
    <s v="Managed Services-User"/>
    <s v="C-10253"/>
    <m/>
    <n v="23855"/>
    <s v="ARJ"/>
    <m/>
    <n v="216.3"/>
    <n v="-216.3"/>
    <x v="1"/>
  </r>
  <r>
    <x v="0"/>
    <d v="2025-10-01T00:00:00"/>
    <x v="4"/>
    <n v="180551"/>
    <s v="Invoice - Graceada Partners: Managed Services-User"/>
    <s v="D-003"/>
    <s v="MSP"/>
    <m/>
    <x v="1"/>
    <s v="T-Managed Services-User"/>
    <x v="82"/>
    <s v="Managed Services-User"/>
    <s v="C-10253"/>
    <m/>
    <n v="23856"/>
    <s v="ARJ"/>
    <m/>
    <n v="108.15"/>
    <n v="-108.15"/>
    <x v="1"/>
  </r>
  <r>
    <x v="0"/>
    <d v="2025-10-01T00:00:00"/>
    <x v="4"/>
    <n v="180552"/>
    <s v="Invoice - Graceada Partners: Managed Services-User"/>
    <s v="D-003"/>
    <s v="MSP"/>
    <m/>
    <x v="1"/>
    <s v="T-Managed Services-User"/>
    <x v="82"/>
    <s v="Managed Services-User"/>
    <s v="C-10253"/>
    <m/>
    <n v="23857"/>
    <s v="ARJ"/>
    <m/>
    <n v="108.15"/>
    <n v="-108.15"/>
    <x v="1"/>
  </r>
  <r>
    <x v="3"/>
    <d v="2025-09-01T00:00:00"/>
    <x v="3"/>
    <n v="180049"/>
    <s v="Invoice - Graceada Partners: Managed Switch E48"/>
    <s v="D-003"/>
    <s v="MSP"/>
    <m/>
    <x v="1"/>
    <s v="Managed Switch E48"/>
    <x v="82"/>
    <s v="Managed Switch E48"/>
    <s v="C-10253"/>
    <m/>
    <n v="23507"/>
    <s v="ARJ"/>
    <m/>
    <n v="40"/>
    <n v="-40"/>
    <x v="1"/>
  </r>
  <r>
    <x v="3"/>
    <d v="2025-10-01T00:00:00"/>
    <x v="4"/>
    <n v="180545"/>
    <s v="Invoice - Graceada Partners: Managed Switch E48"/>
    <s v="D-003"/>
    <s v="MSP"/>
    <m/>
    <x v="1"/>
    <s v="Managed Switch E48"/>
    <x v="82"/>
    <s v="Managed Switch E48"/>
    <s v="C-10253"/>
    <m/>
    <n v="23850"/>
    <s v="ARJ"/>
    <m/>
    <n v="40"/>
    <n v="-40"/>
    <x v="1"/>
  </r>
  <r>
    <x v="3"/>
    <d v="2025-09-01T00:00:00"/>
    <x v="3"/>
    <n v="180051"/>
    <s v="Invoice - Graceada Partners: Managed Switch E8"/>
    <s v="D-003"/>
    <s v="MSP"/>
    <m/>
    <x v="1"/>
    <s v="Managed Switch E8"/>
    <x v="82"/>
    <s v="Managed Switch E8"/>
    <s v="C-10253"/>
    <m/>
    <n v="23447"/>
    <s v="ARJ"/>
    <m/>
    <n v="20"/>
    <n v="-20"/>
    <x v="1"/>
  </r>
  <r>
    <x v="3"/>
    <d v="2025-09-01T00:00:00"/>
    <x v="3"/>
    <n v="180053"/>
    <s v="Invoice - Graceada Partners: Managed Switch E8"/>
    <s v="D-003"/>
    <s v="MSP"/>
    <m/>
    <x v="1"/>
    <s v="Managed Switch E8"/>
    <x v="82"/>
    <s v="Managed Switch E8"/>
    <s v="C-10253"/>
    <m/>
    <n v="23442"/>
    <s v="ARJ"/>
    <m/>
    <n v="20"/>
    <n v="-20"/>
    <x v="1"/>
  </r>
  <r>
    <x v="3"/>
    <d v="2025-09-01T00:00:00"/>
    <x v="3"/>
    <n v="180054"/>
    <s v="Invoice - Graceada Partners: Managed Switch E8"/>
    <s v="D-003"/>
    <s v="MSP"/>
    <m/>
    <x v="1"/>
    <s v="Managed Switch E8"/>
    <x v="82"/>
    <s v="Managed Switch E8"/>
    <s v="C-10253"/>
    <m/>
    <n v="23441"/>
    <s v="ARJ"/>
    <m/>
    <n v="20"/>
    <n v="-20"/>
    <x v="1"/>
  </r>
  <r>
    <x v="3"/>
    <d v="2025-09-01T00:00:00"/>
    <x v="3"/>
    <n v="180056"/>
    <s v="Invoice - Graceada Partners: Managed Switch E8"/>
    <s v="D-003"/>
    <s v="MSP"/>
    <m/>
    <x v="1"/>
    <s v="Managed Switch E8"/>
    <x v="82"/>
    <s v="Managed Switch E8"/>
    <s v="C-10253"/>
    <m/>
    <n v="23433"/>
    <s v="ARJ"/>
    <m/>
    <n v="20"/>
    <n v="-20"/>
    <x v="1"/>
  </r>
  <r>
    <x v="3"/>
    <d v="2025-10-01T00:00:00"/>
    <x v="4"/>
    <n v="180546"/>
    <s v="Invoice - Graceada Partners: Managed Switch E8"/>
    <s v="D-003"/>
    <s v="MSP"/>
    <m/>
    <x v="1"/>
    <s v="Managed Switch E8"/>
    <x v="82"/>
    <s v="Managed Switch E8"/>
    <s v="C-10253"/>
    <m/>
    <n v="23851"/>
    <s v="ARJ"/>
    <m/>
    <n v="20"/>
    <n v="-20"/>
    <x v="1"/>
  </r>
  <r>
    <x v="3"/>
    <d v="2025-10-01T00:00:00"/>
    <x v="4"/>
    <n v="180548"/>
    <s v="Invoice - Graceada Partners: Managed Switch E8"/>
    <s v="D-003"/>
    <s v="MSP"/>
    <m/>
    <x v="1"/>
    <s v="Managed Switch E8"/>
    <x v="82"/>
    <s v="Managed Switch E8"/>
    <s v="C-10253"/>
    <m/>
    <n v="23853"/>
    <s v="ARJ"/>
    <m/>
    <n v="20"/>
    <n v="-20"/>
    <x v="1"/>
  </r>
  <r>
    <x v="3"/>
    <d v="2025-10-01T00:00:00"/>
    <x v="4"/>
    <n v="180549"/>
    <s v="Invoice - Graceada Partners: Managed Switch E8"/>
    <s v="D-003"/>
    <s v="MSP"/>
    <m/>
    <x v="1"/>
    <s v="Managed Switch E8"/>
    <x v="82"/>
    <s v="Managed Switch E8"/>
    <s v="C-10253"/>
    <m/>
    <n v="23854"/>
    <s v="ARJ"/>
    <m/>
    <n v="20"/>
    <n v="-20"/>
    <x v="1"/>
  </r>
  <r>
    <x v="3"/>
    <d v="2025-10-01T00:00:00"/>
    <x v="4"/>
    <n v="180551"/>
    <s v="Invoice - Graceada Partners: Managed Switch E8"/>
    <s v="D-003"/>
    <s v="MSP"/>
    <m/>
    <x v="1"/>
    <s v="Managed Switch E8"/>
    <x v="82"/>
    <s v="Managed Switch E8"/>
    <s v="C-10253"/>
    <m/>
    <n v="23856"/>
    <s v="ARJ"/>
    <m/>
    <n v="20"/>
    <n v="-20"/>
    <x v="1"/>
  </r>
  <r>
    <x v="5"/>
    <d v="2025-09-01T00:00:00"/>
    <x v="3"/>
    <n v="180057"/>
    <s v="Invoice - Graceada Partners: Microsoft 365 Business Premium - Annual Commitment, Monthly Billing - 1 User "/>
    <s v="D-003"/>
    <s v="MSP"/>
    <m/>
    <x v="1"/>
    <s v="C0LCHC-0002-1Y1M"/>
    <x v="82"/>
    <s v="Microsoft 365 Business Premium Annual Paid Monthly"/>
    <s v="C-10253"/>
    <m/>
    <n v="23432"/>
    <s v="ARJ"/>
    <m/>
    <n v="22"/>
    <n v="-22"/>
    <x v="1"/>
  </r>
  <r>
    <x v="5"/>
    <d v="2025-10-01T00:00:00"/>
    <x v="4"/>
    <n v="180552"/>
    <s v="Invoice - Graceada Partners: Microsoft 365 Business Premium - Annual Commitment, Monthly Billing - 1 User "/>
    <s v="D-003"/>
    <s v="MSP"/>
    <m/>
    <x v="1"/>
    <s v="C0LCHC-0002-1Y1M"/>
    <x v="82"/>
    <s v="Microsoft 365 Business Premium Annual Paid Monthly"/>
    <s v="C-10253"/>
    <m/>
    <n v="23857"/>
    <s v="ARJ"/>
    <m/>
    <n v="22"/>
    <n v="-22"/>
    <x v="1"/>
  </r>
  <r>
    <x v="5"/>
    <d v="2025-09-01T00:00:00"/>
    <x v="3"/>
    <n v="180049"/>
    <s v="Invoice - Graceada Partners: Microsoft 365 Business Premium - Monthly Commitment, Monthly Billing - 1 User "/>
    <s v="D-003"/>
    <s v="MSP"/>
    <m/>
    <x v="1"/>
    <s v="C0LCHC-0002-1M"/>
    <x v="82"/>
    <s v="Microsoft 365 Business Premium Monthly"/>
    <s v="C-10253"/>
    <m/>
    <n v="23507"/>
    <s v="ARJ"/>
    <m/>
    <n v="554.4"/>
    <n v="-554.4"/>
    <x v="1"/>
  </r>
  <r>
    <x v="5"/>
    <d v="2025-09-01T00:00:00"/>
    <x v="3"/>
    <n v="180051"/>
    <s v="Invoice - Graceada Partners: Microsoft 365 Business Premium - Monthly Commitment, Monthly Billing - 1 User "/>
    <s v="D-003"/>
    <s v="MSP"/>
    <m/>
    <x v="1"/>
    <s v="C0LCHC-0002-1M"/>
    <x v="82"/>
    <s v="Microsoft 365 Business Premium Monthly"/>
    <s v="C-10253"/>
    <m/>
    <n v="23447"/>
    <s v="ARJ"/>
    <m/>
    <n v="52.8"/>
    <n v="-52.8"/>
    <x v="1"/>
  </r>
  <r>
    <x v="5"/>
    <d v="2025-09-01T00:00:00"/>
    <x v="3"/>
    <n v="180052"/>
    <s v="Invoice - Graceada Partners: Microsoft 365 Business Premium - Monthly Commitment, Monthly Billing - 1 User "/>
    <s v="D-003"/>
    <s v="MSP"/>
    <m/>
    <x v="1"/>
    <s v="C0LCHC-0002-1M"/>
    <x v="82"/>
    <s v="Microsoft 365 Business Premium Monthly"/>
    <s v="C-10253"/>
    <m/>
    <n v="23446"/>
    <s v="ARJ"/>
    <m/>
    <n v="79.2"/>
    <n v="-79.2"/>
    <x v="1"/>
  </r>
  <r>
    <x v="5"/>
    <d v="2025-09-01T00:00:00"/>
    <x v="3"/>
    <n v="180053"/>
    <s v="Invoice - Graceada Partners: Microsoft 365 Business Premium - Monthly Commitment, Monthly Billing - 1 User "/>
    <s v="D-003"/>
    <s v="MSP"/>
    <m/>
    <x v="1"/>
    <s v="C0LCHC-0002-1M"/>
    <x v="82"/>
    <s v="Microsoft 365 Business Premium Monthly"/>
    <s v="C-10253"/>
    <m/>
    <n v="23442"/>
    <s v="ARJ"/>
    <m/>
    <n v="52.8"/>
    <n v="-52.8"/>
    <x v="1"/>
  </r>
  <r>
    <x v="5"/>
    <d v="2025-09-01T00:00:00"/>
    <x v="3"/>
    <n v="180054"/>
    <s v="Invoice - Graceada Partners: Microsoft 365 Business Premium - Monthly Commitment, Monthly Billing - 1 User "/>
    <s v="D-003"/>
    <s v="MSP"/>
    <m/>
    <x v="1"/>
    <s v="C0LCHC-0002-1M"/>
    <x v="82"/>
    <s v="Microsoft 365 Business Premium Monthly"/>
    <s v="C-10253"/>
    <m/>
    <n v="23441"/>
    <s v="ARJ"/>
    <m/>
    <n v="52.8"/>
    <n v="-52.8"/>
    <x v="1"/>
  </r>
  <r>
    <x v="5"/>
    <d v="2025-09-01T00:00:00"/>
    <x v="3"/>
    <n v="180055"/>
    <s v="Invoice - Graceada Partners: Microsoft 365 Business Premium - Monthly Commitment, Monthly Billing - 1 User "/>
    <s v="D-003"/>
    <s v="MSP"/>
    <m/>
    <x v="1"/>
    <s v="C0LCHC-0002-1M"/>
    <x v="82"/>
    <s v="Microsoft 365 Business Premium Monthly"/>
    <s v="C-10253"/>
    <m/>
    <n v="23434"/>
    <s v="ARJ"/>
    <m/>
    <n v="52.8"/>
    <n v="-52.8"/>
    <x v="1"/>
  </r>
  <r>
    <x v="5"/>
    <d v="2025-09-01T00:00:00"/>
    <x v="3"/>
    <n v="180056"/>
    <s v="Invoice - Graceada Partners: Microsoft 365 Business Premium - Monthly Commitment, Monthly Billing - 1 User "/>
    <s v="D-003"/>
    <s v="MSP"/>
    <m/>
    <x v="1"/>
    <s v="C0LCHC-0002-1M"/>
    <x v="82"/>
    <s v="Microsoft 365 Business Premium Monthly"/>
    <s v="C-10253"/>
    <m/>
    <n v="23433"/>
    <s v="ARJ"/>
    <m/>
    <n v="26.4"/>
    <n v="-26.4"/>
    <x v="1"/>
  </r>
  <r>
    <x v="5"/>
    <d v="2025-10-01T00:00:00"/>
    <x v="4"/>
    <n v="180545"/>
    <s v="Invoice - Graceada Partners: Microsoft 365 Business Premium - Monthly Commitment, Monthly Billing - 1 User "/>
    <s v="D-003"/>
    <s v="MSP"/>
    <m/>
    <x v="1"/>
    <s v="C0LCHC-0002-1M"/>
    <x v="82"/>
    <s v="Microsoft 365 Business Premium Monthly"/>
    <s v="C-10253"/>
    <m/>
    <n v="23850"/>
    <s v="ARJ"/>
    <m/>
    <n v="501.6"/>
    <n v="-501.6"/>
    <x v="1"/>
  </r>
  <r>
    <x v="5"/>
    <d v="2025-10-01T00:00:00"/>
    <x v="4"/>
    <n v="180546"/>
    <s v="Invoice - Graceada Partners: Microsoft 365 Business Premium - Monthly Commitment, Monthly Billing - 1 User "/>
    <s v="D-003"/>
    <s v="MSP"/>
    <m/>
    <x v="1"/>
    <s v="C0LCHC-0002-1M"/>
    <x v="82"/>
    <s v="Microsoft 365 Business Premium Monthly"/>
    <s v="C-10253"/>
    <m/>
    <n v="23851"/>
    <s v="ARJ"/>
    <m/>
    <n v="52.8"/>
    <n v="-52.8"/>
    <x v="1"/>
  </r>
  <r>
    <x v="5"/>
    <d v="2025-10-01T00:00:00"/>
    <x v="4"/>
    <n v="180547"/>
    <s v="Invoice - Graceada Partners: Microsoft 365 Business Premium - Monthly Commitment, Monthly Billing - 1 User "/>
    <s v="D-003"/>
    <s v="MSP"/>
    <m/>
    <x v="1"/>
    <s v="C0LCHC-0002-1M"/>
    <x v="82"/>
    <s v="Microsoft 365 Business Premium Monthly"/>
    <s v="C-10253"/>
    <m/>
    <n v="23852"/>
    <s v="ARJ"/>
    <m/>
    <n v="52.8"/>
    <n v="-52.8"/>
    <x v="1"/>
  </r>
  <r>
    <x v="5"/>
    <d v="2025-10-01T00:00:00"/>
    <x v="4"/>
    <n v="180548"/>
    <s v="Invoice - Graceada Partners: Microsoft 365 Business Premium - Monthly Commitment, Monthly Billing - 1 User "/>
    <s v="D-003"/>
    <s v="MSP"/>
    <m/>
    <x v="1"/>
    <s v="C0LCHC-0002-1M"/>
    <x v="82"/>
    <s v="Microsoft 365 Business Premium Monthly"/>
    <s v="C-10253"/>
    <m/>
    <n v="23853"/>
    <s v="ARJ"/>
    <m/>
    <n v="52.8"/>
    <n v="-52.8"/>
    <x v="1"/>
  </r>
  <r>
    <x v="5"/>
    <d v="2025-10-01T00:00:00"/>
    <x v="4"/>
    <n v="180549"/>
    <s v="Invoice - Graceada Partners: Microsoft 365 Business Premium - Monthly Commitment, Monthly Billing - 1 User "/>
    <s v="D-003"/>
    <s v="MSP"/>
    <m/>
    <x v="1"/>
    <s v="C0LCHC-0002-1M"/>
    <x v="82"/>
    <s v="Microsoft 365 Business Premium Monthly"/>
    <s v="C-10253"/>
    <m/>
    <n v="23854"/>
    <s v="ARJ"/>
    <m/>
    <n v="52.8"/>
    <n v="-52.8"/>
    <x v="1"/>
  </r>
  <r>
    <x v="5"/>
    <d v="2025-10-01T00:00:00"/>
    <x v="4"/>
    <n v="180550"/>
    <s v="Invoice - Graceada Partners: Microsoft 365 Business Premium - Monthly Commitment, Monthly Billing - 1 User "/>
    <s v="D-003"/>
    <s v="MSP"/>
    <m/>
    <x v="1"/>
    <s v="C0LCHC-0002-1M"/>
    <x v="82"/>
    <s v="Microsoft 365 Business Premium Monthly"/>
    <s v="C-10253"/>
    <m/>
    <n v="23855"/>
    <s v="ARJ"/>
    <m/>
    <n v="52.8"/>
    <n v="-52.8"/>
    <x v="1"/>
  </r>
  <r>
    <x v="5"/>
    <d v="2025-10-01T00:00:00"/>
    <x v="4"/>
    <n v="180551"/>
    <s v="Invoice - Graceada Partners: Microsoft 365 Business Premium - Monthly Commitment, Monthly Billing - 1 User "/>
    <s v="D-003"/>
    <s v="MSP"/>
    <m/>
    <x v="1"/>
    <s v="C0LCHC-0002-1M"/>
    <x v="82"/>
    <s v="Microsoft 365 Business Premium Monthly"/>
    <s v="C-10253"/>
    <m/>
    <n v="23856"/>
    <s v="ARJ"/>
    <m/>
    <n v="26.4"/>
    <n v="-26.4"/>
    <x v="1"/>
  </r>
  <r>
    <x v="3"/>
    <d v="2025-09-30T00:00:00"/>
    <x v="1"/>
    <s v="180050CR"/>
    <s v="Invoice - Graceada Partners: Microsoft Copilot for Microsoft 365"/>
    <s v="D-009"/>
    <s v="Admin"/>
    <m/>
    <x v="1"/>
    <s v="CFQ7TTC0MM8R-0002"/>
    <x v="82"/>
    <s v="Microsoft Copilot for Microsoft 365"/>
    <s v="C-10253"/>
    <m/>
    <n v="23710"/>
    <s v="ARJ"/>
    <n v="1198.1300000000001"/>
    <m/>
    <n v="1198.1300000000001"/>
    <x v="1"/>
  </r>
  <r>
    <x v="5"/>
    <d v="2025-09-01T00:00:00"/>
    <x v="3"/>
    <n v="180049"/>
    <s v="Invoice - Graceada Partners: Microsoft Copilot for Microsoft 365"/>
    <s v="D-003"/>
    <s v="MSP"/>
    <m/>
    <x v="1"/>
    <s v="CFQ7TTC0MM8R-0002"/>
    <x v="82"/>
    <s v="Microsoft Copilot for Microsoft 365"/>
    <s v="C-10253"/>
    <m/>
    <n v="23507"/>
    <s v="ARJ"/>
    <m/>
    <n v="720"/>
    <n v="-720"/>
    <x v="1"/>
  </r>
  <r>
    <x v="5"/>
    <d v="2025-09-01T00:00:00"/>
    <x v="3"/>
    <n v="180050"/>
    <s v="Invoice - Graceada Partners: Microsoft Copilot for Microsoft 365"/>
    <s v="D-003"/>
    <s v="MSP"/>
    <m/>
    <x v="1"/>
    <s v="CFQ7TTC0MM8R-0002"/>
    <x v="82"/>
    <s v="Microsoft Copilot for Microsoft 365"/>
    <s v="C-10253"/>
    <m/>
    <n v="23448"/>
    <s v="ARJ"/>
    <m/>
    <n v="1440"/>
    <n v="-1440"/>
    <x v="1"/>
  </r>
  <r>
    <x v="5"/>
    <d v="2025-09-01T00:00:00"/>
    <x v="3"/>
    <n v="180051"/>
    <s v="Invoice - Graceada Partners: Microsoft Copilot for Microsoft 365"/>
    <s v="D-003"/>
    <s v="MSP"/>
    <m/>
    <x v="1"/>
    <s v="CFQ7TTC0MM8R-0002"/>
    <x v="82"/>
    <s v="Microsoft Copilot for Microsoft 365"/>
    <s v="C-10253"/>
    <m/>
    <n v="23447"/>
    <s v="ARJ"/>
    <m/>
    <n v="245.63"/>
    <n v="-245.63"/>
    <x v="1"/>
  </r>
  <r>
    <x v="5"/>
    <d v="2025-09-01T00:00:00"/>
    <x v="3"/>
    <n v="180052"/>
    <s v="Invoice - Graceada Partners: Microsoft Copilot for Microsoft 365"/>
    <s v="D-003"/>
    <s v="MSP"/>
    <m/>
    <x v="1"/>
    <s v="CFQ7TTC0MM8R-0002"/>
    <x v="82"/>
    <s v="Microsoft Copilot for Microsoft 365"/>
    <s v="C-10253"/>
    <m/>
    <n v="23446"/>
    <s v="ARJ"/>
    <m/>
    <n v="245.63"/>
    <n v="-245.63"/>
    <x v="1"/>
  </r>
  <r>
    <x v="5"/>
    <d v="2025-09-01T00:00:00"/>
    <x v="3"/>
    <n v="180054"/>
    <s v="Invoice - Graceada Partners: Microsoft Copilot for Microsoft 365"/>
    <s v="D-003"/>
    <s v="MSP"/>
    <m/>
    <x v="1"/>
    <s v="CFQ7TTC0MM8R-0002"/>
    <x v="82"/>
    <s v="Microsoft Copilot for Microsoft 365"/>
    <s v="C-10253"/>
    <m/>
    <n v="23441"/>
    <s v="ARJ"/>
    <m/>
    <n v="245.63"/>
    <n v="-245.63"/>
    <x v="1"/>
  </r>
  <r>
    <x v="5"/>
    <d v="2025-10-01T00:00:00"/>
    <x v="4"/>
    <n v="180545"/>
    <s v="Invoice - Graceada Partners: Microsoft Copilot for Microsoft 365"/>
    <s v="D-003"/>
    <s v="MSP"/>
    <m/>
    <x v="1"/>
    <s v="CFQ7TTC0MM8R-0002"/>
    <x v="82"/>
    <s v="Microsoft Copilot for Microsoft 365"/>
    <s v="C-10253"/>
    <m/>
    <n v="23850"/>
    <s v="ARJ"/>
    <m/>
    <n v="720"/>
    <n v="-720"/>
    <x v="1"/>
  </r>
  <r>
    <x v="5"/>
    <d v="2025-10-01T00:00:00"/>
    <x v="4"/>
    <n v="180547"/>
    <s v="Invoice - Graceada Partners: Microsoft Copilot for Microsoft 365"/>
    <s v="D-003"/>
    <s v="MSP"/>
    <m/>
    <x v="1"/>
    <s v="CFQ7TTC0MM8R-0002"/>
    <x v="82"/>
    <s v="Microsoft Copilot for Microsoft 365"/>
    <s v="C-10253"/>
    <m/>
    <n v="23852"/>
    <s v="ARJ"/>
    <m/>
    <n v="245.63"/>
    <n v="-245.63"/>
    <x v="1"/>
  </r>
  <r>
    <x v="5"/>
    <d v="2025-10-01T00:00:00"/>
    <x v="4"/>
    <n v="180548"/>
    <s v="Invoice - Graceada Partners: Microsoft Copilot for Microsoft 365"/>
    <s v="D-003"/>
    <s v="MSP"/>
    <m/>
    <x v="1"/>
    <s v="CFQ7TTC0MM8R-0002"/>
    <x v="82"/>
    <s v="Microsoft Copilot for Microsoft 365"/>
    <s v="C-10253"/>
    <m/>
    <n v="23853"/>
    <s v="ARJ"/>
    <m/>
    <n v="245.63"/>
    <n v="-245.63"/>
    <x v="1"/>
  </r>
  <r>
    <x v="5"/>
    <d v="2025-10-01T00:00:00"/>
    <x v="4"/>
    <n v="180549"/>
    <s v="Invoice - Graceada Partners: Microsoft Copilot for Microsoft 365"/>
    <s v="D-003"/>
    <s v="MSP"/>
    <m/>
    <x v="1"/>
    <s v="CFQ7TTC0MM8R-0002"/>
    <x v="82"/>
    <s v="Microsoft Copilot for Microsoft 365"/>
    <s v="C-10253"/>
    <m/>
    <n v="23854"/>
    <s v="ARJ"/>
    <m/>
    <n v="245.63"/>
    <n v="-245.63"/>
    <x v="1"/>
  </r>
  <r>
    <x v="2"/>
    <d v="2025-09-01T00:00:00"/>
    <x v="3"/>
    <n v="180049"/>
    <s v="Invoice - Graceada Partners: Palo Alto Networks Firewall Service 440"/>
    <s v="D-003"/>
    <s v="MSP"/>
    <m/>
    <x v="1"/>
    <s v="PAN-440-HAAS"/>
    <x v="82"/>
    <s v="Palo Alto Networks Firewall Service 440"/>
    <s v="C-10253"/>
    <m/>
    <n v="23507"/>
    <s v="ARJ"/>
    <m/>
    <n v="250"/>
    <n v="-250"/>
    <x v="1"/>
  </r>
  <r>
    <x v="2"/>
    <d v="2025-10-01T00:00:00"/>
    <x v="4"/>
    <n v="180545"/>
    <s v="Invoice - Graceada Partners: Palo Alto Networks Firewall Service 440"/>
    <s v="D-003"/>
    <s v="MSP"/>
    <m/>
    <x v="1"/>
    <s v="PAN-440-HAAS"/>
    <x v="82"/>
    <s v="Palo Alto Networks Firewall Service 440"/>
    <s v="C-10253"/>
    <m/>
    <n v="23850"/>
    <s v="ARJ"/>
    <m/>
    <n v="250"/>
    <n v="-250"/>
    <x v="1"/>
  </r>
  <r>
    <x v="14"/>
    <d v="2025-10-16T00:00:00"/>
    <x v="34"/>
    <n v="180794"/>
    <s v="Invoice - Graceada Partners: Structured Cabling Materials"/>
    <s v="D-001"/>
    <s v="Sales"/>
    <m/>
    <x v="1"/>
    <s v="Structured Cab M"/>
    <x v="82"/>
    <s v="Low Voltage Materials"/>
    <s v="C-10253"/>
    <m/>
    <n v="24113"/>
    <s v="ARJ"/>
    <m/>
    <n v="3442.5"/>
    <n v="-3442.5"/>
    <x v="1"/>
  </r>
  <r>
    <x v="9"/>
    <d v="2025-09-03T00:00:00"/>
    <x v="17"/>
    <n v="180106"/>
    <s v="Invoice - Graceada Partners: YubiKey 5 NFC USB A"/>
    <s v="D-001"/>
    <s v="Sales"/>
    <m/>
    <x v="1"/>
    <n v="5060408461426"/>
    <x v="82"/>
    <s v="YubiKey 5 NFC USB A"/>
    <s v="C-10253"/>
    <m/>
    <n v="23553"/>
    <s v="ARJ"/>
    <m/>
    <n v="575"/>
    <n v="-575"/>
    <x v="1"/>
  </r>
  <r>
    <x v="9"/>
    <d v="2025-10-15T00:00:00"/>
    <x v="6"/>
    <n v="180779"/>
    <s v="Invoice - Gratton Elementary School District: Dell Pro 16 Plus PB16250 16&quot; Copilot+ PC Notebook - Full HD Plus - Intel Core Ultra 5 236V - vPro Technology - 16 GB - 512 GB SSD - English (US) Keyboard - Silver - Intel Chip - 1920 x 1200 - Windows 11 Pro - Intel Arc Graphics - In-plane Switching (IPS)"/>
    <s v="D-029-W"/>
    <s v="EDU - West"/>
    <m/>
    <x v="1"/>
    <s v="9JDW2"/>
    <x v="83"/>
    <s v="Dell Pro 16 Plus PB16250 16&quot; Copilot+ PC Notebook "/>
    <s v="C00126"/>
    <m/>
    <n v="24102"/>
    <s v="ARJ"/>
    <m/>
    <n v="1128.44"/>
    <n v="-1128.44"/>
    <x v="1"/>
  </r>
  <r>
    <x v="6"/>
    <d v="2025-09-01T00:00:00"/>
    <x v="3"/>
    <n v="179816"/>
    <s v="Invoice - Gratton Elementary School District: Duo MFA - 2 Factor Authentication - 1 User - 1 Month"/>
    <s v="D-005"/>
    <s v="Security"/>
    <m/>
    <x v="1"/>
    <s v="DuoMFA"/>
    <x v="83"/>
    <s v="Duo MFA - 1 User"/>
    <s v="C00126"/>
    <m/>
    <n v="23455"/>
    <s v="ARJ"/>
    <m/>
    <n v="57"/>
    <n v="-57"/>
    <x v="1"/>
  </r>
  <r>
    <x v="6"/>
    <d v="2025-10-01T00:00:00"/>
    <x v="4"/>
    <n v="180370"/>
    <s v="Invoice - Gratton Elementary School District: Duo MFA - 2 Factor Authentication - 1 User - 1 Month"/>
    <s v="D-005"/>
    <s v="Security"/>
    <m/>
    <x v="1"/>
    <s v="DuoMFA"/>
    <x v="83"/>
    <s v="Duo MFA - 1 User"/>
    <s v="C00126"/>
    <m/>
    <n v="23795"/>
    <s v="ARJ"/>
    <m/>
    <n v="57"/>
    <n v="-57"/>
    <x v="1"/>
  </r>
  <r>
    <x v="6"/>
    <d v="2025-09-01T00:00:00"/>
    <x v="3"/>
    <n v="179816"/>
    <s v="Invoice - Gratton Elementary School District: Endpoint Advanced Threat Protection - EDR 24x7 Monitoring - Per Endpoint"/>
    <s v="D-005"/>
    <s v="Security"/>
    <m/>
    <x v="1"/>
    <s v="DPM-Huntress"/>
    <x v="83"/>
    <s v="Huntress Advanced Threat Protection"/>
    <s v="C00126"/>
    <m/>
    <n v="23455"/>
    <s v="ARJ"/>
    <m/>
    <n v="224"/>
    <n v="-224"/>
    <x v="1"/>
  </r>
  <r>
    <x v="6"/>
    <d v="2025-10-01T00:00:00"/>
    <x v="4"/>
    <n v="180370"/>
    <s v="Invoice - Gratton Elementary School District: Endpoint Advanced Threat Protection - EDR 24x7 Monitoring - Per Endpoint"/>
    <s v="D-005"/>
    <s v="Security"/>
    <m/>
    <x v="1"/>
    <s v="DPM-Huntress"/>
    <x v="83"/>
    <s v="Huntress Advanced Threat Protection"/>
    <s v="C00126"/>
    <m/>
    <n v="23795"/>
    <s v="ARJ"/>
    <m/>
    <n v="224"/>
    <n v="-224"/>
    <x v="1"/>
  </r>
  <r>
    <x v="8"/>
    <d v="2025-09-01T00:00:00"/>
    <x v="3"/>
    <n v="179816"/>
    <s v="Invoice - Gratton Elementary School District: Managed Backup - Server"/>
    <s v="D-005"/>
    <s v="Security"/>
    <m/>
    <x v="1"/>
    <s v="mMTS CyberPS"/>
    <x v="83"/>
    <s v="MTS Cyber Protect Servers"/>
    <s v="C00126"/>
    <m/>
    <n v="23455"/>
    <s v="ARJ"/>
    <m/>
    <n v="150"/>
    <n v="-150"/>
    <x v="1"/>
  </r>
  <r>
    <x v="8"/>
    <d v="2025-10-01T00:00:00"/>
    <x v="4"/>
    <n v="180370"/>
    <s v="Invoice - Gratton Elementary School District: Managed Backup - Server"/>
    <s v="D-005"/>
    <s v="Security"/>
    <m/>
    <x v="1"/>
    <s v="mMTS CyberPS"/>
    <x v="83"/>
    <s v="MTS Cyber Protect Servers"/>
    <s v="C00126"/>
    <m/>
    <n v="23795"/>
    <s v="ARJ"/>
    <m/>
    <n v="150"/>
    <n v="-150"/>
    <x v="1"/>
  </r>
  <r>
    <x v="3"/>
    <d v="2025-09-01T00:00:00"/>
    <x v="3"/>
    <n v="179816"/>
    <s v="Invoice - Gratton Elementary School District: Managed Backup Cloud Storage - Per GB"/>
    <s v="D-003"/>
    <s v="MSP"/>
    <m/>
    <x v="1"/>
    <s v="MTS Cloud Storage"/>
    <x v="83"/>
    <s v="MTS Cloud Storage"/>
    <s v="C00126"/>
    <m/>
    <n v="23455"/>
    <s v="ARJ"/>
    <m/>
    <n v="60"/>
    <n v="-60"/>
    <x v="1"/>
  </r>
  <r>
    <x v="3"/>
    <d v="2025-10-01T00:00:00"/>
    <x v="4"/>
    <n v="180370"/>
    <s v="Invoice - Gratton Elementary School District: Managed Backup Cloud Storage - Per GB"/>
    <s v="D-003"/>
    <s v="MSP"/>
    <m/>
    <x v="1"/>
    <s v="MTS Cloud Storage"/>
    <x v="83"/>
    <s v="MTS Cloud Storage"/>
    <s v="C00126"/>
    <m/>
    <n v="23795"/>
    <s v="ARJ"/>
    <m/>
    <n v="60"/>
    <n v="-60"/>
    <x v="1"/>
  </r>
  <r>
    <x v="0"/>
    <d v="2025-09-01T00:00:00"/>
    <x v="3"/>
    <n v="179816"/>
    <s v="Invoice - Gratton Elementary School District: Managed Endpoint Services"/>
    <s v="D-003"/>
    <s v="MSP"/>
    <m/>
    <x v="1"/>
    <s v="T-Managed Endpoint"/>
    <x v="83"/>
    <s v="Managed Endpoint Services"/>
    <s v="C00126"/>
    <m/>
    <n v="23455"/>
    <s v="ARJ"/>
    <m/>
    <n v="377"/>
    <n v="-377"/>
    <x v="1"/>
  </r>
  <r>
    <x v="0"/>
    <d v="2025-10-01T00:00:00"/>
    <x v="4"/>
    <n v="180370"/>
    <s v="Invoice - Gratton Elementary School District: Managed Endpoint Services"/>
    <s v="D-003"/>
    <s v="MSP"/>
    <m/>
    <x v="1"/>
    <s v="T-Managed Endpoint"/>
    <x v="83"/>
    <s v="Managed Endpoint Services"/>
    <s v="C00126"/>
    <m/>
    <n v="23795"/>
    <s v="ARJ"/>
    <m/>
    <n v="377"/>
    <n v="-377"/>
    <x v="1"/>
  </r>
  <r>
    <x v="0"/>
    <d v="2025-09-01T00:00:00"/>
    <x v="3"/>
    <n v="179816"/>
    <s v="Invoice - Gratton Elementary School District: Managed Services-Server"/>
    <s v="D-003"/>
    <s v="MSP"/>
    <m/>
    <x v="1"/>
    <s v="T-Managed Services-Server"/>
    <x v="83"/>
    <s v="Managed Services-Server"/>
    <s v="C00126"/>
    <m/>
    <n v="23455"/>
    <s v="ARJ"/>
    <m/>
    <n v="750"/>
    <n v="-750"/>
    <x v="1"/>
  </r>
  <r>
    <x v="0"/>
    <d v="2025-10-01T00:00:00"/>
    <x v="4"/>
    <n v="180370"/>
    <s v="Invoice - Gratton Elementary School District: Managed Services-Server"/>
    <s v="D-003"/>
    <s v="MSP"/>
    <m/>
    <x v="1"/>
    <s v="T-Managed Services-Server"/>
    <x v="83"/>
    <s v="Managed Services-Server"/>
    <s v="C00126"/>
    <m/>
    <n v="23795"/>
    <s v="ARJ"/>
    <m/>
    <n v="750"/>
    <n v="-750"/>
    <x v="1"/>
  </r>
  <r>
    <x v="0"/>
    <d v="2025-09-01T00:00:00"/>
    <x v="3"/>
    <n v="179816"/>
    <s v="Invoice - Gratton Elementary School District: Managed Services-Site"/>
    <s v="D-003"/>
    <s v="MSP"/>
    <m/>
    <x v="1"/>
    <s v="T-Managed Services Site"/>
    <x v="83"/>
    <s v="Managed Services-Site"/>
    <s v="C00126"/>
    <m/>
    <n v="23455"/>
    <s v="ARJ"/>
    <m/>
    <n v="200"/>
    <n v="-200"/>
    <x v="1"/>
  </r>
  <r>
    <x v="0"/>
    <d v="2025-10-01T00:00:00"/>
    <x v="4"/>
    <n v="180370"/>
    <s v="Invoice - Gratton Elementary School District: Managed Services-Site"/>
    <s v="D-003"/>
    <s v="MSP"/>
    <m/>
    <x v="1"/>
    <s v="T-Managed Services Site"/>
    <x v="83"/>
    <s v="Managed Services-Site"/>
    <s v="C00126"/>
    <m/>
    <n v="23795"/>
    <s v="ARJ"/>
    <m/>
    <n v="200"/>
    <n v="-200"/>
    <x v="1"/>
  </r>
  <r>
    <x v="9"/>
    <d v="2025-09-29T00:00:00"/>
    <x v="14"/>
    <n v="180522"/>
    <s v="Invoice - Gratton Elementary School District: Microsoft Desktop Education - License &amp; Software Assurance - 1 License - Annual Fee, Academic, Enterprise - Microsoft Open Value Subscription"/>
    <s v="D-001"/>
    <s v="Sales"/>
    <m/>
    <x v="1"/>
    <s v="2UJ-00011"/>
    <x v="83"/>
    <s v="Microsoft Desktop Education - License &amp; Softwar..."/>
    <s v="C00126"/>
    <m/>
    <n v="23696"/>
    <s v="ARJ"/>
    <m/>
    <n v="724.9"/>
    <n v="-724.9"/>
    <x v="1"/>
  </r>
  <r>
    <x v="9"/>
    <d v="2025-09-29T00:00:00"/>
    <x v="14"/>
    <n v="180522"/>
    <s v="Invoice - Gratton Elementary School District: Microsoft Windows Server Standard - License &amp; Software Assurance - 16 Core - Price Level E - Additional Product, Academic, Volume, Annual Fee - Microsoft Open Value Subscription"/>
    <s v="D-001"/>
    <s v="Sales"/>
    <m/>
    <x v="1"/>
    <s v="9EM-00292"/>
    <x v="83"/>
    <s v="Microsoft Windows Server Standard - License &amp; Soft"/>
    <s v="C00126"/>
    <m/>
    <n v="23696"/>
    <s v="ARJ"/>
    <m/>
    <n v="63.84"/>
    <n v="-63.84"/>
    <x v="1"/>
  </r>
  <r>
    <x v="6"/>
    <d v="2025-09-15T00:00:00"/>
    <x v="5"/>
    <n v="180192"/>
    <s v="Invoice - Groundswell: AI Powered Email Filtering and Phishing Protection "/>
    <s v="D-005"/>
    <s v="Security"/>
    <m/>
    <x v="0"/>
    <s v="IS-ESP-1"/>
    <x v="10"/>
    <s v="Email Security "/>
    <s v="C00204"/>
    <m/>
    <n v="23621"/>
    <s v="ARJ"/>
    <m/>
    <n v="72"/>
    <n v="-72"/>
    <x v="1"/>
  </r>
  <r>
    <x v="6"/>
    <d v="2025-10-15T00:00:00"/>
    <x v="6"/>
    <n v="180753"/>
    <s v="Invoice - Groundswell: AI Powered Email Filtering and Phishing Protection "/>
    <s v="D-005"/>
    <s v="Security"/>
    <m/>
    <x v="0"/>
    <s v="IS-ESP-1"/>
    <x v="10"/>
    <s v="Email Security "/>
    <s v="C00204"/>
    <m/>
    <n v="24088"/>
    <s v="ARJ"/>
    <m/>
    <n v="72"/>
    <n v="-72"/>
    <x v="1"/>
  </r>
  <r>
    <x v="6"/>
    <d v="2025-09-15T00:00:00"/>
    <x v="5"/>
    <n v="180192"/>
    <s v="Invoice - Groundswell: Endpoint Advanced Threat Protection - EDR 24x7 Monitoring - Per Endpoint"/>
    <s v="D-005"/>
    <s v="Security"/>
    <m/>
    <x v="0"/>
    <s v="DPM-Huntress"/>
    <x v="10"/>
    <s v="Huntress Advanced Threat Protection"/>
    <s v="C00204"/>
    <m/>
    <n v="23621"/>
    <s v="ARJ"/>
    <m/>
    <n v="189"/>
    <n v="-189"/>
    <x v="1"/>
  </r>
  <r>
    <x v="6"/>
    <d v="2025-10-15T00:00:00"/>
    <x v="6"/>
    <n v="180753"/>
    <s v="Invoice - Groundswell: Endpoint Advanced Threat Protection - EDR 24x7 Monitoring - Per Endpoint"/>
    <s v="D-005"/>
    <s v="Security"/>
    <m/>
    <x v="0"/>
    <s v="DPM-Huntress"/>
    <x v="10"/>
    <s v="Huntress Advanced Threat Protection"/>
    <s v="C00204"/>
    <m/>
    <n v="24088"/>
    <s v="ARJ"/>
    <m/>
    <n v="182"/>
    <n v="-182"/>
    <x v="1"/>
  </r>
  <r>
    <x v="0"/>
    <d v="2025-09-15T00:00:00"/>
    <x v="5"/>
    <n v="180192"/>
    <s v="Invoice - Groundswell: Managed Endpoint Services"/>
    <s v="D-003"/>
    <s v="MSP"/>
    <m/>
    <x v="0"/>
    <s v="T-Managed Endpoint"/>
    <x v="10"/>
    <s v="Managed Endpoint Services"/>
    <s v="C00204"/>
    <m/>
    <n v="23621"/>
    <s v="ARJ"/>
    <m/>
    <n v="1675"/>
    <n v="-1675"/>
    <x v="1"/>
  </r>
  <r>
    <x v="0"/>
    <d v="2025-10-15T00:00:00"/>
    <x v="6"/>
    <n v="180753"/>
    <s v="Invoice - Groundswell: Managed Endpoint Services"/>
    <s v="D-003"/>
    <s v="MSP"/>
    <m/>
    <x v="0"/>
    <s v="T-Managed Endpoint"/>
    <x v="10"/>
    <s v="Managed Endpoint Services"/>
    <s v="C00204"/>
    <m/>
    <n v="24088"/>
    <s v="ARJ"/>
    <m/>
    <n v="1742"/>
    <n v="-1742"/>
    <x v="1"/>
  </r>
  <r>
    <x v="3"/>
    <d v="2025-09-15T00:00:00"/>
    <x v="5"/>
    <n v="180192"/>
    <s v="Invoice - Groundswell: Managed Office 365 Backup - 1 User - 1 month"/>
    <s v="D-003"/>
    <s v="MSP"/>
    <m/>
    <x v="0"/>
    <s v="DPMB-AFI-O365"/>
    <x v="10"/>
    <s v="Office 365 Backup"/>
    <s v="C00204"/>
    <m/>
    <n v="23621"/>
    <s v="ARJ"/>
    <m/>
    <n v="175"/>
    <n v="-175"/>
    <x v="1"/>
  </r>
  <r>
    <x v="3"/>
    <d v="2025-10-15T00:00:00"/>
    <x v="6"/>
    <n v="180753"/>
    <s v="Invoice - Groundswell: Managed Office 365 Backup - 1 User - 1 month"/>
    <s v="D-003"/>
    <s v="MSP"/>
    <m/>
    <x v="0"/>
    <s v="DPMB-AFI-O365"/>
    <x v="10"/>
    <s v="Office 365 Backup"/>
    <s v="C00204"/>
    <m/>
    <n v="24088"/>
    <s v="ARJ"/>
    <m/>
    <n v="180"/>
    <n v="-180"/>
    <x v="1"/>
  </r>
  <r>
    <x v="6"/>
    <d v="2025-09-15T00:00:00"/>
    <x v="5"/>
    <n v="180192"/>
    <s v="Invoice - Groundswell: Managed Security Awareness Training Program"/>
    <s v="D-005"/>
    <s v="Security"/>
    <m/>
    <x v="0"/>
    <s v="DPMSAT"/>
    <x v="10"/>
    <s v="Security Awareness Program"/>
    <s v="C00204"/>
    <m/>
    <n v="23621"/>
    <s v="ARJ"/>
    <m/>
    <n v="145"/>
    <n v="-145"/>
    <x v="1"/>
  </r>
  <r>
    <x v="6"/>
    <d v="2025-10-15T00:00:00"/>
    <x v="6"/>
    <n v="180753"/>
    <s v="Invoice - Groundswell: Managed Security Awareness Training Program"/>
    <s v="D-005"/>
    <s v="Security"/>
    <m/>
    <x v="0"/>
    <s v="DPMSAT"/>
    <x v="10"/>
    <s v="Security Awareness Program"/>
    <s v="C00204"/>
    <m/>
    <n v="24088"/>
    <s v="ARJ"/>
    <m/>
    <n v="145"/>
    <n v="-145"/>
    <x v="1"/>
  </r>
  <r>
    <x v="0"/>
    <d v="2025-09-15T00:00:00"/>
    <x v="5"/>
    <n v="180192"/>
    <s v="Invoice - Groundswell: Managed Services"/>
    <s v="D-003"/>
    <s v="MSP"/>
    <m/>
    <x v="0"/>
    <s v="T-Managed Misc"/>
    <x v="10"/>
    <s v="Managed Services"/>
    <s v="C00204"/>
    <m/>
    <n v="23621"/>
    <s v="ARJ"/>
    <m/>
    <n v="206"/>
    <n v="-206"/>
    <x v="1"/>
  </r>
  <r>
    <x v="0"/>
    <d v="2025-10-15T00:00:00"/>
    <x v="6"/>
    <n v="180753"/>
    <s v="Invoice - Groundswell: Managed Services"/>
    <s v="D-003"/>
    <s v="MSP"/>
    <m/>
    <x v="0"/>
    <s v="T-Managed Misc"/>
    <x v="10"/>
    <s v="Managed Services"/>
    <s v="C00204"/>
    <m/>
    <n v="24088"/>
    <s v="ARJ"/>
    <m/>
    <n v="206"/>
    <n v="-206"/>
    <x v="1"/>
  </r>
  <r>
    <x v="0"/>
    <d v="2025-09-15T00:00:00"/>
    <x v="5"/>
    <n v="180192"/>
    <s v="Invoice - Groundswell: Managed Services-Server"/>
    <s v="D-003"/>
    <s v="MSP"/>
    <m/>
    <x v="0"/>
    <s v="T-Managed Services-Server"/>
    <x v="10"/>
    <s v="Managed Services-Server"/>
    <s v="C00204"/>
    <m/>
    <n v="23621"/>
    <s v="ARJ"/>
    <m/>
    <n v="300"/>
    <n v="-300"/>
    <x v="1"/>
  </r>
  <r>
    <x v="0"/>
    <d v="2025-10-15T00:00:00"/>
    <x v="6"/>
    <n v="180753"/>
    <s v="Invoice - Groundswell: Managed Services-Server"/>
    <s v="D-003"/>
    <s v="MSP"/>
    <m/>
    <x v="0"/>
    <s v="T-Managed Services-Server"/>
    <x v="10"/>
    <s v="Managed Services-Server"/>
    <s v="C00204"/>
    <m/>
    <n v="24088"/>
    <s v="ARJ"/>
    <m/>
    <n v="300"/>
    <n v="-300"/>
    <x v="1"/>
  </r>
  <r>
    <x v="0"/>
    <d v="2025-09-15T00:00:00"/>
    <x v="5"/>
    <n v="180192"/>
    <s v="Invoice - Groundswell: Managed Services-Site"/>
    <s v="D-003"/>
    <s v="MSP"/>
    <m/>
    <x v="0"/>
    <s v="T-Managed Services Site"/>
    <x v="10"/>
    <s v="Managed Services-Site"/>
    <s v="C00204"/>
    <m/>
    <n v="23621"/>
    <s v="ARJ"/>
    <m/>
    <n v="400"/>
    <n v="-400"/>
    <x v="1"/>
  </r>
  <r>
    <x v="0"/>
    <d v="2025-10-15T00:00:00"/>
    <x v="6"/>
    <n v="180753"/>
    <s v="Invoice - Groundswell: Managed Services-Site"/>
    <s v="D-003"/>
    <s v="MSP"/>
    <m/>
    <x v="0"/>
    <s v="T-Managed Services Site"/>
    <x v="10"/>
    <s v="Managed Services-Site"/>
    <s v="C00204"/>
    <m/>
    <n v="24088"/>
    <s v="ARJ"/>
    <m/>
    <n v="400"/>
    <n v="-400"/>
    <x v="1"/>
  </r>
  <r>
    <x v="6"/>
    <d v="2025-09-15T00:00:00"/>
    <x v="5"/>
    <n v="180192"/>
    <s v="Invoice - Groundswell: Managed Single Domain Security Certificate"/>
    <s v="D-003"/>
    <s v="MSP"/>
    <m/>
    <x v="0"/>
    <s v="SSLCert"/>
    <x v="10"/>
    <s v="Managed Single Domain Security Certificate"/>
    <s v="C00204"/>
    <m/>
    <n v="23621"/>
    <s v="ARJ"/>
    <m/>
    <n v="10.5"/>
    <n v="-10.5"/>
    <x v="1"/>
  </r>
  <r>
    <x v="6"/>
    <d v="2025-10-15T00:00:00"/>
    <x v="6"/>
    <n v="180753"/>
    <s v="Invoice - Groundswell: Managed Single Domain Security Certificate"/>
    <s v="D-003"/>
    <s v="MSP"/>
    <m/>
    <x v="0"/>
    <s v="SSLCert"/>
    <x v="10"/>
    <s v="Managed Single Domain Security Certificate"/>
    <s v="C00204"/>
    <m/>
    <n v="24088"/>
    <s v="ARJ"/>
    <m/>
    <n v="10.5"/>
    <n v="-10.5"/>
    <x v="1"/>
  </r>
  <r>
    <x v="5"/>
    <d v="2025-09-15T00:00:00"/>
    <x v="5"/>
    <n v="180192"/>
    <s v="Invoice - Groundswell: Microsoft 365 Business Premium - Nonprofit Staff Pricing"/>
    <s v="D-003"/>
    <s v="MSP"/>
    <m/>
    <x v="0"/>
    <s v="MST-8E19F7D3334E"/>
    <x v="10"/>
    <s v="Microsoft 365 Business Premium (Nonprofit Staff Pricing)"/>
    <s v="C00204"/>
    <m/>
    <n v="23621"/>
    <s v="ARJ"/>
    <m/>
    <n v="165"/>
    <n v="-165"/>
    <x v="1"/>
  </r>
  <r>
    <x v="5"/>
    <d v="2025-10-15T00:00:00"/>
    <x v="6"/>
    <n v="180753"/>
    <s v="Invoice - Groundswell: Microsoft 365 Business Premium - Nonprofit Staff Pricing"/>
    <s v="D-003"/>
    <s v="MSP"/>
    <m/>
    <x v="0"/>
    <s v="MST-8E19F7D3334E"/>
    <x v="10"/>
    <s v="Microsoft 365 Business Premium (Nonprofit Staff Pricing)"/>
    <s v="C00204"/>
    <m/>
    <n v="24088"/>
    <s v="ARJ"/>
    <m/>
    <n v="165"/>
    <n v="-165"/>
    <x v="1"/>
  </r>
  <r>
    <x v="5"/>
    <d v="2025-09-15T00:00:00"/>
    <x v="5"/>
    <n v="180192"/>
    <s v="Invoice - Groundswell: NCE Microsoft 365 Business Premium (Nonprofit Staff Pricing)- Annual Commit monthly billing"/>
    <s v="D-003"/>
    <s v="MSP"/>
    <m/>
    <x v="0"/>
    <s v="CFQ7TTC0LCHC-000J"/>
    <x v="10"/>
    <s v="NCE Microsoft 365 Business Premium (Nonprofit Staf"/>
    <s v="C00204"/>
    <m/>
    <n v="23621"/>
    <s v="ARJ"/>
    <m/>
    <n v="44"/>
    <n v="-44"/>
    <x v="1"/>
  </r>
  <r>
    <x v="5"/>
    <d v="2025-10-15T00:00:00"/>
    <x v="6"/>
    <n v="180753"/>
    <s v="Invoice - Groundswell: NCE Microsoft 365 Business Premium (Nonprofit Staff Pricing)- Annual Commit monthly billing"/>
    <s v="D-003"/>
    <s v="MSP"/>
    <m/>
    <x v="0"/>
    <s v="CFQ7TTC0LCHC-000J"/>
    <x v="10"/>
    <s v="NCE Microsoft 365 Business Premium (Nonprofit Staf"/>
    <s v="C00204"/>
    <m/>
    <n v="24088"/>
    <s v="ARJ"/>
    <m/>
    <n v="44"/>
    <n v="-44"/>
    <x v="1"/>
  </r>
  <r>
    <x v="6"/>
    <d v="2025-09-01T00:00:00"/>
    <x v="3"/>
    <n v="179757"/>
    <s v="Invoice - Hall Management Corp: 24x7 Gateway Security Monitoring"/>
    <s v="D-005"/>
    <s v="Security"/>
    <m/>
    <x v="2"/>
    <s v="DPM-FWM-SM"/>
    <x v="84"/>
    <s v="24x7 Gateway Security Monitoring Small"/>
    <s v="C-10015"/>
    <m/>
    <n v="23316"/>
    <s v="ARJ"/>
    <m/>
    <n v="650"/>
    <n v="-650"/>
    <x v="1"/>
  </r>
  <r>
    <x v="6"/>
    <d v="2025-10-01T00:00:00"/>
    <x v="4"/>
    <n v="180309"/>
    <s v="Invoice - Hall Management Corp: 24x7 Gateway Security Monitoring"/>
    <s v="D-005"/>
    <s v="Security"/>
    <m/>
    <x v="2"/>
    <s v="DPM-FWM-SM"/>
    <x v="84"/>
    <s v="24x7 Gateway Security Monitoring Small"/>
    <s v="C-10015"/>
    <m/>
    <n v="23733"/>
    <s v="ARJ"/>
    <m/>
    <n v="650"/>
    <n v="-650"/>
    <x v="1"/>
  </r>
  <r>
    <x v="6"/>
    <d v="2025-09-01T00:00:00"/>
    <x v="3"/>
    <n v="179757"/>
    <s v="Invoice - Hall Management Corp: AI Powered Email Filtering and Phishing Protection "/>
    <s v="D-005"/>
    <s v="Security"/>
    <m/>
    <x v="2"/>
    <s v="IS-ESP-1"/>
    <x v="84"/>
    <s v="Email Security "/>
    <s v="C-10015"/>
    <m/>
    <n v="23316"/>
    <s v="ARJ"/>
    <m/>
    <n v="448.2"/>
    <n v="-448.2"/>
    <x v="1"/>
  </r>
  <r>
    <x v="6"/>
    <d v="2025-10-01T00:00:00"/>
    <x v="4"/>
    <n v="180309"/>
    <s v="Invoice - Hall Management Corp: AI Powered Email Filtering and Phishing Protection "/>
    <s v="D-005"/>
    <s v="Security"/>
    <m/>
    <x v="2"/>
    <s v="IS-ESP-1"/>
    <x v="84"/>
    <s v="Email Security "/>
    <s v="C-10015"/>
    <m/>
    <n v="23733"/>
    <s v="ARJ"/>
    <m/>
    <n v="448.2"/>
    <n v="-448.2"/>
    <x v="1"/>
  </r>
  <r>
    <x v="6"/>
    <d v="2025-09-01T00:00:00"/>
    <x v="3"/>
    <n v="179757"/>
    <s v="Invoice - Hall Management Corp: Dark Web Monitoring Service - 1 Domain "/>
    <s v="D-005"/>
    <s v="Security"/>
    <m/>
    <x v="2"/>
    <s v="SecureID"/>
    <x v="84"/>
    <s v="Dark Web Monitoring"/>
    <s v="C-10015"/>
    <m/>
    <n v="23316"/>
    <s v="ARJ"/>
    <m/>
    <n v="100"/>
    <n v="-100"/>
    <x v="1"/>
  </r>
  <r>
    <x v="6"/>
    <d v="2025-10-01T00:00:00"/>
    <x v="4"/>
    <n v="180309"/>
    <s v="Invoice - Hall Management Corp: Dark Web Monitoring Service - 1 Domain "/>
    <s v="D-005"/>
    <s v="Security"/>
    <m/>
    <x v="2"/>
    <s v="SecureID"/>
    <x v="84"/>
    <s v="Dark Web Monitoring"/>
    <s v="C-10015"/>
    <m/>
    <n v="23733"/>
    <s v="ARJ"/>
    <m/>
    <n v="100"/>
    <n v="-100"/>
    <x v="1"/>
  </r>
  <r>
    <x v="4"/>
    <d v="2025-09-01T00:00:00"/>
    <x v="3"/>
    <n v="179757"/>
    <s v="Invoice - Hall Management Corp: Datapath Managed Services - Remote Desktop Services Hosting - SQL Add on"/>
    <s v="D-003"/>
    <s v="MSP"/>
    <m/>
    <x v="2"/>
    <s v="DPM-RDS-USER-SQL"/>
    <x v="84"/>
    <s v="Datapath Managed Services - Remote Desktop Service"/>
    <s v="C-10015"/>
    <m/>
    <n v="23316"/>
    <s v="ARJ"/>
    <m/>
    <n v="400"/>
    <n v="-400"/>
    <x v="1"/>
  </r>
  <r>
    <x v="4"/>
    <d v="2025-10-01T00:00:00"/>
    <x v="4"/>
    <n v="180309"/>
    <s v="Invoice - Hall Management Corp: Datapath Managed Services - Remote Desktop Services Hosting - SQL Add on"/>
    <s v="D-003"/>
    <s v="MSP"/>
    <m/>
    <x v="2"/>
    <s v="DPM-RDS-USER-SQL"/>
    <x v="84"/>
    <s v="Datapath Managed Services - Remote Desktop Service"/>
    <s v="C-10015"/>
    <m/>
    <n v="23733"/>
    <s v="ARJ"/>
    <m/>
    <n v="400"/>
    <n v="-400"/>
    <x v="1"/>
  </r>
  <r>
    <x v="4"/>
    <d v="2025-09-01T00:00:00"/>
    <x v="3"/>
    <n v="179757"/>
    <s v="Invoice - Hall Management Corp: Datapath Private Cloud - 1 Terabyte Managed Storage"/>
    <s v="D-003"/>
    <s v="MSP"/>
    <m/>
    <x v="2"/>
    <s v="DP-PRIV-STOR-1TB"/>
    <x v="84"/>
    <s v="Datapath Private Cloud - 1 Terabyte Managed storag"/>
    <s v="C-10015"/>
    <m/>
    <n v="23316"/>
    <s v="ARJ"/>
    <m/>
    <n v="210"/>
    <n v="-210"/>
    <x v="1"/>
  </r>
  <r>
    <x v="4"/>
    <d v="2025-10-01T00:00:00"/>
    <x v="4"/>
    <n v="180309"/>
    <s v="Invoice - Hall Management Corp: Datapath Private Cloud - 1 Terabyte Managed Storage"/>
    <s v="D-003"/>
    <s v="MSP"/>
    <m/>
    <x v="2"/>
    <s v="DP-PRIV-STOR-1TB"/>
    <x v="84"/>
    <s v="Datapath Private Cloud - 1 Terabyte Managed storag"/>
    <s v="C-10015"/>
    <m/>
    <n v="23733"/>
    <s v="ARJ"/>
    <m/>
    <n v="210"/>
    <n v="-210"/>
    <x v="1"/>
  </r>
  <r>
    <x v="8"/>
    <d v="2025-09-01T00:00:00"/>
    <x v="3"/>
    <n v="179757"/>
    <s v="Invoice - Hall Management Corp: Disaster Recovery Service - Per Server"/>
    <s v="D-003"/>
    <s v="MSP"/>
    <m/>
    <x v="2"/>
    <s v="DPMB-DRServer-Acronis"/>
    <x v="84"/>
    <s v="Disaster Recovery Service - Per Server"/>
    <s v="C-10015"/>
    <m/>
    <n v="23316"/>
    <s v="ARJ"/>
    <m/>
    <n v="300"/>
    <n v="-300"/>
    <x v="1"/>
  </r>
  <r>
    <x v="8"/>
    <d v="2025-10-01T00:00:00"/>
    <x v="4"/>
    <n v="180309"/>
    <s v="Invoice - Hall Management Corp: Disaster Recovery Service - Per Server"/>
    <s v="D-003"/>
    <s v="MSP"/>
    <m/>
    <x v="2"/>
    <s v="DPMB-DRServer-Acronis"/>
    <x v="84"/>
    <s v="Disaster Recovery Service - Per Server"/>
    <s v="C-10015"/>
    <m/>
    <n v="23733"/>
    <s v="ARJ"/>
    <m/>
    <n v="300"/>
    <n v="-300"/>
    <x v="1"/>
  </r>
  <r>
    <x v="6"/>
    <d v="2025-09-01T00:00:00"/>
    <x v="3"/>
    <n v="179757"/>
    <s v="Invoice - Hall Management Corp: Endpoint Advanced Threat Protection - EDR 24x7 Monitoring - Per Endpoint"/>
    <s v="D-005"/>
    <s v="Security"/>
    <m/>
    <x v="2"/>
    <s v="DPM-Huntress"/>
    <x v="84"/>
    <s v="Huntress Advanced Threat Protection"/>
    <s v="C-10015"/>
    <m/>
    <n v="23316"/>
    <s v="ARJ"/>
    <m/>
    <n v="324"/>
    <n v="-324"/>
    <x v="1"/>
  </r>
  <r>
    <x v="6"/>
    <d v="2025-10-01T00:00:00"/>
    <x v="4"/>
    <n v="180309"/>
    <s v="Invoice - Hall Management Corp: Endpoint Advanced Threat Protection - EDR 24x7 Monitoring - Per Endpoint"/>
    <s v="D-005"/>
    <s v="Security"/>
    <m/>
    <x v="2"/>
    <s v="DPM-Huntress"/>
    <x v="84"/>
    <s v="Huntress Advanced Threat Protection"/>
    <s v="C-10015"/>
    <m/>
    <n v="23733"/>
    <s v="ARJ"/>
    <m/>
    <n v="328.5"/>
    <n v="-328.5"/>
    <x v="1"/>
  </r>
  <r>
    <x v="3"/>
    <d v="2025-09-01T00:00:00"/>
    <x v="3"/>
    <n v="179757"/>
    <s v="Invoice - Hall Management Corp: Managed Backup Cloud Storage - Per GB"/>
    <s v="D-003"/>
    <s v="MSP"/>
    <m/>
    <x v="2"/>
    <s v="MTS Cloud Storage"/>
    <x v="84"/>
    <s v="MTS Cloud Storage"/>
    <s v="C-10015"/>
    <m/>
    <n v="23316"/>
    <s v="ARJ"/>
    <m/>
    <n v="331.73"/>
    <n v="-331.73"/>
    <x v="1"/>
  </r>
  <r>
    <x v="3"/>
    <d v="2025-10-01T00:00:00"/>
    <x v="4"/>
    <n v="180309"/>
    <s v="Invoice - Hall Management Corp: Managed Backup Cloud Storage - Per GB"/>
    <s v="D-003"/>
    <s v="MSP"/>
    <m/>
    <x v="2"/>
    <s v="MTS Cloud Storage"/>
    <x v="84"/>
    <s v="MTS Cloud Storage"/>
    <s v="C-10015"/>
    <m/>
    <n v="23733"/>
    <s v="ARJ"/>
    <m/>
    <n v="338.73"/>
    <n v="-338.73"/>
    <x v="1"/>
  </r>
  <r>
    <x v="0"/>
    <d v="2025-09-01T00:00:00"/>
    <x v="3"/>
    <n v="179757"/>
    <s v="Invoice - Hall Management Corp: Managed Endpoint Services"/>
    <s v="D-003"/>
    <s v="MSP"/>
    <m/>
    <x v="2"/>
    <s v="T-Managed Endpoint"/>
    <x v="84"/>
    <s v="Managed Endpoint Services"/>
    <s v="C-10015"/>
    <m/>
    <n v="23316"/>
    <s v="ARJ"/>
    <m/>
    <n v="630"/>
    <n v="-630"/>
    <x v="1"/>
  </r>
  <r>
    <x v="0"/>
    <d v="2025-10-01T00:00:00"/>
    <x v="4"/>
    <n v="180309"/>
    <s v="Invoice - Hall Management Corp: Managed Endpoint Services"/>
    <s v="D-003"/>
    <s v="MSP"/>
    <m/>
    <x v="2"/>
    <s v="T-Managed Endpoint"/>
    <x v="84"/>
    <s v="Managed Endpoint Services"/>
    <s v="C-10015"/>
    <m/>
    <n v="23733"/>
    <s v="ARJ"/>
    <m/>
    <n v="630"/>
    <n v="-630"/>
    <x v="1"/>
  </r>
  <r>
    <x v="6"/>
    <d v="2025-09-01T00:00:00"/>
    <x v="3"/>
    <n v="179757"/>
    <s v="Invoice - Hall Management Corp: Managed Security Awareness Training Program"/>
    <s v="D-005"/>
    <s v="Security"/>
    <m/>
    <x v="2"/>
    <s v="DPMSAT"/>
    <x v="84"/>
    <s v="Security Awareness Program"/>
    <s v="C-10015"/>
    <m/>
    <n v="23316"/>
    <s v="ARJ"/>
    <m/>
    <n v="318.5"/>
    <n v="-318.5"/>
    <x v="1"/>
  </r>
  <r>
    <x v="6"/>
    <d v="2025-10-01T00:00:00"/>
    <x v="4"/>
    <n v="180309"/>
    <s v="Invoice - Hall Management Corp: Managed Security Awareness Training Program"/>
    <s v="D-005"/>
    <s v="Security"/>
    <m/>
    <x v="2"/>
    <s v="DPMSAT"/>
    <x v="84"/>
    <s v="Security Awareness Program"/>
    <s v="C-10015"/>
    <m/>
    <n v="23733"/>
    <s v="ARJ"/>
    <m/>
    <n v="325.5"/>
    <n v="-325.5"/>
    <x v="1"/>
  </r>
  <r>
    <x v="0"/>
    <d v="2025-09-01T00:00:00"/>
    <x v="3"/>
    <n v="179757"/>
    <s v="Invoice - Hall Management Corp: Managed Services-Server"/>
    <s v="D-003"/>
    <s v="MSP"/>
    <m/>
    <x v="2"/>
    <s v="T-Managed Services-Server"/>
    <x v="84"/>
    <s v="Managed Services-Server"/>
    <s v="C-10015"/>
    <m/>
    <n v="23316"/>
    <s v="ARJ"/>
    <m/>
    <n v="210"/>
    <n v="-210"/>
    <x v="1"/>
  </r>
  <r>
    <x v="0"/>
    <d v="2025-10-01T00:00:00"/>
    <x v="4"/>
    <n v="180309"/>
    <s v="Invoice - Hall Management Corp: Managed Services-Server"/>
    <s v="D-003"/>
    <s v="MSP"/>
    <m/>
    <x v="2"/>
    <s v="T-Managed Services-Server"/>
    <x v="84"/>
    <s v="Managed Services-Server"/>
    <s v="C-10015"/>
    <m/>
    <n v="23733"/>
    <s v="ARJ"/>
    <m/>
    <n v="210"/>
    <n v="-210"/>
    <x v="1"/>
  </r>
  <r>
    <x v="0"/>
    <d v="2025-09-01T00:00:00"/>
    <x v="3"/>
    <n v="179757"/>
    <s v="Invoice - Hall Management Corp: Managed Services-Site"/>
    <s v="D-003"/>
    <s v="MSP"/>
    <m/>
    <x v="2"/>
    <s v="T-Managed Services Site"/>
    <x v="84"/>
    <s v="Managed Services-Site"/>
    <s v="C-10015"/>
    <m/>
    <n v="23316"/>
    <s v="ARJ"/>
    <m/>
    <n v="400"/>
    <n v="-400"/>
    <x v="1"/>
  </r>
  <r>
    <x v="0"/>
    <d v="2025-10-01T00:00:00"/>
    <x v="4"/>
    <n v="180309"/>
    <s v="Invoice - Hall Management Corp: Managed Services-Site"/>
    <s v="D-003"/>
    <s v="MSP"/>
    <m/>
    <x v="2"/>
    <s v="T-Managed Services Site"/>
    <x v="84"/>
    <s v="Managed Services-Site"/>
    <s v="C-10015"/>
    <m/>
    <n v="23733"/>
    <s v="ARJ"/>
    <m/>
    <n v="400"/>
    <n v="-400"/>
    <x v="1"/>
  </r>
  <r>
    <x v="6"/>
    <d v="2025-09-01T00:00:00"/>
    <x v="3"/>
    <n v="179757"/>
    <s v="Invoice - Hall Management Corp: Managed Single Domain Security Certificate"/>
    <s v="D-003"/>
    <s v="MSP"/>
    <m/>
    <x v="2"/>
    <s v="SSLCert"/>
    <x v="84"/>
    <s v="Managed Single Domain Security Certificate"/>
    <s v="C-10015"/>
    <m/>
    <n v="23316"/>
    <s v="ARJ"/>
    <m/>
    <n v="31.5"/>
    <n v="-31.5"/>
    <x v="1"/>
  </r>
  <r>
    <x v="6"/>
    <d v="2025-10-01T00:00:00"/>
    <x v="4"/>
    <n v="180309"/>
    <s v="Invoice - Hall Management Corp: Managed Single Domain Security Certificate"/>
    <s v="D-003"/>
    <s v="MSP"/>
    <m/>
    <x v="2"/>
    <s v="SSLCert"/>
    <x v="84"/>
    <s v="Managed Single Domain Security Certificate"/>
    <s v="C-10015"/>
    <m/>
    <n v="23733"/>
    <s v="ARJ"/>
    <m/>
    <n v="31.5"/>
    <n v="-31.5"/>
    <x v="1"/>
  </r>
  <r>
    <x v="5"/>
    <d v="2025-09-01T00:00:00"/>
    <x v="3"/>
    <n v="179757"/>
    <s v="Invoice - Hall Management Corp: Microsoft 365 Business Premium - Annual Commitment, Monthly Billing - 1 User "/>
    <s v="D-003"/>
    <s v="MSP"/>
    <m/>
    <x v="2"/>
    <s v="C0LCHC-0002-1Y1M"/>
    <x v="84"/>
    <s v="Microsoft 365 Business Premium Annual Paid Monthly"/>
    <s v="C-10015"/>
    <m/>
    <n v="23316"/>
    <s v="ARJ"/>
    <m/>
    <n v="110"/>
    <n v="-110"/>
    <x v="1"/>
  </r>
  <r>
    <x v="5"/>
    <d v="2025-10-01T00:00:00"/>
    <x v="4"/>
    <n v="180309"/>
    <s v="Invoice - Hall Management Corp: Microsoft 365 Business Premium - Annual Commitment, Monthly Billing - 1 User "/>
    <s v="D-003"/>
    <s v="MSP"/>
    <m/>
    <x v="2"/>
    <s v="C0LCHC-0002-1Y1M"/>
    <x v="84"/>
    <s v="Microsoft 365 Business Premium Annual Paid Monthly"/>
    <s v="C-10015"/>
    <m/>
    <n v="23733"/>
    <s v="ARJ"/>
    <m/>
    <n v="110"/>
    <n v="-110"/>
    <x v="1"/>
  </r>
  <r>
    <x v="2"/>
    <d v="2025-09-01T00:00:00"/>
    <x v="3"/>
    <n v="179757"/>
    <s v="Invoice - Hall Management Corp: Palo Alto Networks Firewall Service 440"/>
    <s v="D-005"/>
    <s v="Security"/>
    <m/>
    <x v="2"/>
    <s v="PAN-440-HAAS"/>
    <x v="84"/>
    <s v="Palo Alto Networks Firewall Service 440"/>
    <s v="C-10015"/>
    <m/>
    <n v="23316"/>
    <s v="ARJ"/>
    <m/>
    <n v="500"/>
    <n v="-500"/>
    <x v="1"/>
  </r>
  <r>
    <x v="2"/>
    <d v="2025-10-01T00:00:00"/>
    <x v="4"/>
    <n v="180309"/>
    <s v="Invoice - Hall Management Corp: Palo Alto Networks Firewall Service 440"/>
    <s v="D-005"/>
    <s v="Security"/>
    <m/>
    <x v="2"/>
    <s v="PAN-440-HAAS"/>
    <x v="84"/>
    <s v="Palo Alto Networks Firewall Service 440"/>
    <s v="C-10015"/>
    <m/>
    <n v="23733"/>
    <s v="ARJ"/>
    <m/>
    <n v="500"/>
    <n v="-500"/>
    <x v="1"/>
  </r>
  <r>
    <x v="4"/>
    <d v="2025-09-01T00:00:00"/>
    <x v="3"/>
    <n v="179757"/>
    <s v="Invoice - Hall Management Corp: Private Cloud Server Instance - 28GB"/>
    <s v="D-003"/>
    <s v="MSP"/>
    <m/>
    <x v="2"/>
    <s v="Cloud-Server-28GB"/>
    <x v="84"/>
    <s v="Private Cloud Server Instance - 28GB"/>
    <s v="C-10015"/>
    <m/>
    <n v="23316"/>
    <s v="ARJ"/>
    <m/>
    <n v="562.5"/>
    <n v="-562.5"/>
    <x v="1"/>
  </r>
  <r>
    <x v="4"/>
    <d v="2025-10-01T00:00:00"/>
    <x v="4"/>
    <n v="180309"/>
    <s v="Invoice - Hall Management Corp: Private Cloud Server Instance - 28GB"/>
    <s v="D-003"/>
    <s v="MSP"/>
    <m/>
    <x v="2"/>
    <s v="Cloud-Server-28GB"/>
    <x v="84"/>
    <s v="Private Cloud Server Instance - 28GB"/>
    <s v="C-10015"/>
    <m/>
    <n v="23733"/>
    <s v="ARJ"/>
    <m/>
    <n v="562.5"/>
    <n v="-562.5"/>
    <x v="1"/>
  </r>
  <r>
    <x v="4"/>
    <d v="2025-09-01T00:00:00"/>
    <x v="3"/>
    <n v="179757"/>
    <s v="Invoice - Hall Management Corp: Remote Desktop Services Hosting, Per User (Min 10 Users) - Includes 50GB Pooled Data Storage Per user"/>
    <s v="D-003"/>
    <s v="MSP"/>
    <m/>
    <x v="2"/>
    <s v="DPM-RDS-USER"/>
    <x v="84"/>
    <s v="Datapath Managed Services - Remote Desktop Service"/>
    <s v="C-10015"/>
    <m/>
    <n v="23316"/>
    <s v="ARJ"/>
    <m/>
    <n v="1700"/>
    <n v="-1700"/>
    <x v="1"/>
  </r>
  <r>
    <x v="4"/>
    <d v="2025-10-01T00:00:00"/>
    <x v="4"/>
    <n v="180309"/>
    <s v="Invoice - Hall Management Corp: Remote Desktop Services Hosting, Per User (Min 10 Users) - Includes 50GB Pooled Data Storage Per user"/>
    <s v="D-003"/>
    <s v="MSP"/>
    <m/>
    <x v="2"/>
    <s v="DPM-RDS-USER"/>
    <x v="84"/>
    <s v="Datapath Managed Services - Remote Desktop Service"/>
    <s v="C-10015"/>
    <m/>
    <n v="23733"/>
    <s v="ARJ"/>
    <m/>
    <n v="1700"/>
    <n v="-1700"/>
    <x v="1"/>
  </r>
  <r>
    <x v="7"/>
    <d v="2025-10-15T00:00:00"/>
    <x v="6"/>
    <n v="180782"/>
    <s v="Invoice - Hercules OEM Group"/>
    <s v="D-004"/>
    <s v="Projects"/>
    <m/>
    <x v="1"/>
    <m/>
    <x v="13"/>
    <m/>
    <s v="C00139"/>
    <m/>
    <n v="24105"/>
    <s v="ARJ"/>
    <m/>
    <n v="800"/>
    <n v="-800"/>
    <x v="1"/>
  </r>
  <r>
    <x v="2"/>
    <d v="2025-09-15T00:00:00"/>
    <x v="5"/>
    <n v="180186"/>
    <s v="Invoice - Hercules OEM Group: Datapath LTE Failover Service "/>
    <s v="D-003"/>
    <s v="MSP"/>
    <m/>
    <x v="0"/>
    <s v="Datapath LTE Failover Service"/>
    <x v="13"/>
    <s v="Datapath LTE Failover Service"/>
    <s v="C00139"/>
    <m/>
    <n v="23615"/>
    <s v="ARJ"/>
    <m/>
    <n v="750"/>
    <n v="-750"/>
    <x v="1"/>
  </r>
  <r>
    <x v="2"/>
    <d v="2025-10-15T00:00:00"/>
    <x v="6"/>
    <n v="180754"/>
    <s v="Invoice - Hercules OEM Group: Datapath LTE Failover Service "/>
    <s v="D-003"/>
    <s v="MSP"/>
    <m/>
    <x v="0"/>
    <s v="Datapath LTE Failover Service"/>
    <x v="13"/>
    <s v="Datapath LTE Failover Service"/>
    <s v="C00139"/>
    <m/>
    <n v="24089"/>
    <s v="ARJ"/>
    <m/>
    <n v="750"/>
    <n v="-750"/>
    <x v="1"/>
  </r>
  <r>
    <x v="6"/>
    <d v="2025-09-15T00:00:00"/>
    <x v="5"/>
    <n v="180186"/>
    <s v="Invoice - Hercules OEM Group: Endpoint Advanced Threat Protection - EDR 24x7 Monitoring - Per Endpoint"/>
    <s v="D-005"/>
    <s v="Security"/>
    <m/>
    <x v="0"/>
    <s v="DPM-Huntress"/>
    <x v="13"/>
    <s v="Huntress Advanced Threat Protection"/>
    <s v="C00139"/>
    <m/>
    <n v="23615"/>
    <s v="ARJ"/>
    <m/>
    <n v="960"/>
    <n v="-960"/>
    <x v="1"/>
  </r>
  <r>
    <x v="6"/>
    <d v="2025-10-15T00:00:00"/>
    <x v="6"/>
    <n v="180754"/>
    <s v="Invoice - Hercules OEM Group: Endpoint Advanced Threat Protection - EDR 24x7 Monitoring - Per Endpoint"/>
    <s v="D-005"/>
    <s v="Security"/>
    <m/>
    <x v="0"/>
    <s v="DPM-Huntress"/>
    <x v="13"/>
    <s v="Huntress Advanced Threat Protection"/>
    <s v="C00139"/>
    <m/>
    <n v="24089"/>
    <s v="ARJ"/>
    <m/>
    <n v="942"/>
    <n v="-942"/>
    <x v="1"/>
  </r>
  <r>
    <x v="2"/>
    <d v="2025-09-15T00:00:00"/>
    <x v="5"/>
    <n v="180186"/>
    <s v="Invoice - Hercules OEM Group: Enterprise Class Wireless Access Point - Medium Density "/>
    <s v="D-003"/>
    <s v="MSP"/>
    <m/>
    <x v="0"/>
    <s v="MW AP - Medium Density"/>
    <x v="13"/>
    <s v="Managed Wireless Access Point - Medium Density"/>
    <s v="C00139"/>
    <m/>
    <n v="23615"/>
    <s v="ARJ"/>
    <m/>
    <n v="420"/>
    <n v="-420"/>
    <x v="1"/>
  </r>
  <r>
    <x v="2"/>
    <d v="2025-10-15T00:00:00"/>
    <x v="6"/>
    <n v="180754"/>
    <s v="Invoice - Hercules OEM Group: Enterprise Class Wireless Access Point - Medium Density "/>
    <s v="D-003"/>
    <s v="MSP"/>
    <m/>
    <x v="0"/>
    <s v="MW AP - Medium Density"/>
    <x v="13"/>
    <s v="Managed Wireless Access Point - Medium Density"/>
    <s v="C00139"/>
    <m/>
    <n v="24089"/>
    <s v="ARJ"/>
    <m/>
    <n v="420"/>
    <n v="-420"/>
    <x v="1"/>
  </r>
  <r>
    <x v="5"/>
    <d v="2025-09-15T00:00:00"/>
    <x v="5"/>
    <n v="180186"/>
    <s v="Invoice - Hercules OEM Group: Exchange Online (Plan 1) - Annual Commitment, Monthly Billing - 1 User "/>
    <s v="D-003"/>
    <s v="MSP"/>
    <m/>
    <x v="0"/>
    <s v="C0LH16-0001-1Y1M"/>
    <x v="13"/>
    <s v="Exchange Online (Plan 1) Annual Paid Monthly"/>
    <s v="C00139"/>
    <m/>
    <n v="23615"/>
    <s v="ARJ"/>
    <m/>
    <n v="24"/>
    <n v="-24"/>
    <x v="1"/>
  </r>
  <r>
    <x v="5"/>
    <d v="2025-10-15T00:00:00"/>
    <x v="6"/>
    <n v="180754"/>
    <s v="Invoice - Hercules OEM Group: Exchange Online (Plan 1) - Annual Commitment, Monthly Billing - 1 User "/>
    <s v="D-003"/>
    <s v="MSP"/>
    <m/>
    <x v="0"/>
    <s v="C0LH16-0001-1Y1M"/>
    <x v="13"/>
    <s v="Exchange Online (Plan 1) Annual Paid Monthly"/>
    <s v="C00139"/>
    <m/>
    <n v="24089"/>
    <s v="ARJ"/>
    <m/>
    <n v="24"/>
    <n v="-24"/>
    <x v="1"/>
  </r>
  <r>
    <x v="3"/>
    <d v="2025-09-15T00:00:00"/>
    <x v="5"/>
    <n v="180186"/>
    <s v="Invoice - Hercules OEM Group: Managed Office 365 Backup - 1 User - 1 month"/>
    <s v="D-003"/>
    <s v="MSP"/>
    <m/>
    <x v="0"/>
    <s v="DPMB-AFI-O365"/>
    <x v="13"/>
    <s v="Office 365 Backup"/>
    <s v="C00139"/>
    <m/>
    <n v="23615"/>
    <s v="ARJ"/>
    <m/>
    <n v="530.66999999999996"/>
    <n v="-530.66999999999996"/>
    <x v="1"/>
  </r>
  <r>
    <x v="3"/>
    <d v="2025-10-15T00:00:00"/>
    <x v="6"/>
    <n v="180754"/>
    <s v="Invoice - Hercules OEM Group: Managed Office 365 Backup - 1 User - 1 month"/>
    <s v="D-003"/>
    <s v="MSP"/>
    <m/>
    <x v="0"/>
    <s v="DPMB-AFI-O365"/>
    <x v="13"/>
    <s v="Office 365 Backup"/>
    <s v="C00139"/>
    <m/>
    <n v="24089"/>
    <s v="ARJ"/>
    <m/>
    <n v="542.64"/>
    <n v="-542.64"/>
    <x v="1"/>
  </r>
  <r>
    <x v="0"/>
    <d v="2025-09-15T00:00:00"/>
    <x v="5"/>
    <n v="180186"/>
    <s v="Invoice - Hercules OEM Group: Managed Services-Endpoint"/>
    <s v="D-003"/>
    <s v="MSP"/>
    <m/>
    <x v="0"/>
    <s v="T-MSP-EP"/>
    <x v="13"/>
    <s v="Managed Services-Endpoint"/>
    <s v="C00139"/>
    <m/>
    <n v="23615"/>
    <s v="ARJ"/>
    <m/>
    <n v="8191.47"/>
    <n v="-8191.47"/>
    <x v="1"/>
  </r>
  <r>
    <x v="0"/>
    <d v="2025-10-15T00:00:00"/>
    <x v="6"/>
    <n v="180754"/>
    <s v="Invoice - Hercules OEM Group: Managed Services-Endpoint"/>
    <s v="D-003"/>
    <s v="MSP"/>
    <m/>
    <x v="0"/>
    <s v="T-MSP-EP"/>
    <x v="13"/>
    <s v="Managed Services-Endpoint"/>
    <s v="C00139"/>
    <m/>
    <n v="24089"/>
    <s v="ARJ"/>
    <m/>
    <n v="8191.47"/>
    <n v="-8191.47"/>
    <x v="1"/>
  </r>
  <r>
    <x v="0"/>
    <d v="2025-09-15T00:00:00"/>
    <x v="5"/>
    <n v="180186"/>
    <s v="Invoice - Hercules OEM Group: Managed Services-Server"/>
    <s v="D-003"/>
    <s v="MSP"/>
    <m/>
    <x v="0"/>
    <s v="T-Managed Services-Server"/>
    <x v="13"/>
    <s v="Managed Services-Server"/>
    <s v="C00139"/>
    <m/>
    <n v="23615"/>
    <s v="ARJ"/>
    <m/>
    <n v="1895.2"/>
    <n v="-1895.2"/>
    <x v="1"/>
  </r>
  <r>
    <x v="0"/>
    <d v="2025-10-15T00:00:00"/>
    <x v="6"/>
    <n v="180754"/>
    <s v="Invoice - Hercules OEM Group: Managed Services-Server"/>
    <s v="D-003"/>
    <s v="MSP"/>
    <m/>
    <x v="0"/>
    <s v="T-Managed Services-Server"/>
    <x v="13"/>
    <s v="Managed Services-Server"/>
    <s v="C00139"/>
    <m/>
    <n v="24089"/>
    <s v="ARJ"/>
    <m/>
    <n v="1895.2"/>
    <n v="-1895.2"/>
    <x v="1"/>
  </r>
  <r>
    <x v="0"/>
    <d v="2025-09-15T00:00:00"/>
    <x v="5"/>
    <n v="180186"/>
    <s v="Invoice - Hercules OEM Group: Managed Services-Site"/>
    <s v="D-003"/>
    <s v="MSP"/>
    <m/>
    <x v="0"/>
    <s v="T-Managed Services Site"/>
    <x v="13"/>
    <s v="Managed Services-Site"/>
    <s v="C00139"/>
    <m/>
    <n v="23615"/>
    <s v="ARJ"/>
    <m/>
    <n v="1067.08"/>
    <n v="-1067.08"/>
    <x v="1"/>
  </r>
  <r>
    <x v="0"/>
    <d v="2025-10-15T00:00:00"/>
    <x v="6"/>
    <n v="180754"/>
    <s v="Invoice - Hercules OEM Group: Managed Services-Site"/>
    <s v="D-003"/>
    <s v="MSP"/>
    <m/>
    <x v="0"/>
    <s v="T-Managed Services Site"/>
    <x v="13"/>
    <s v="Managed Services-Site"/>
    <s v="C00139"/>
    <m/>
    <n v="24089"/>
    <s v="ARJ"/>
    <m/>
    <n v="1067.08"/>
    <n v="-1067.08"/>
    <x v="1"/>
  </r>
  <r>
    <x v="2"/>
    <d v="2025-09-15T00:00:00"/>
    <x v="5"/>
    <n v="180186"/>
    <s v="Invoice - Hercules OEM Group: Managed Wireless Access Point "/>
    <s v="D-003"/>
    <s v="MSP"/>
    <m/>
    <x v="0"/>
    <s v="DPM-Wireless Access Point UBI"/>
    <x v="13"/>
    <s v="Managed Wireless Access Point "/>
    <s v="C00139"/>
    <m/>
    <n v="23615"/>
    <s v="ARJ"/>
    <m/>
    <n v="385"/>
    <n v="-385"/>
    <x v="1"/>
  </r>
  <r>
    <x v="2"/>
    <d v="2025-10-15T00:00:00"/>
    <x v="6"/>
    <n v="180754"/>
    <s v="Invoice - Hercules OEM Group: Managed Wireless Access Point "/>
    <s v="D-003"/>
    <s v="MSP"/>
    <m/>
    <x v="0"/>
    <s v="DPM-Wireless Access Point UBI"/>
    <x v="13"/>
    <s v="Managed Wireless Access Point "/>
    <s v="C00139"/>
    <m/>
    <n v="24089"/>
    <s v="ARJ"/>
    <m/>
    <n v="385"/>
    <n v="-385"/>
    <x v="1"/>
  </r>
  <r>
    <x v="3"/>
    <d v="2025-09-15T00:00:00"/>
    <x v="5"/>
    <n v="180186"/>
    <s v="Invoice - Hercules OEM Group: Microsoft 365 Apps for business - NCE Annual"/>
    <s v="D-027"/>
    <s v="Cloud"/>
    <m/>
    <x v="0"/>
    <s v="M365 Apps for Business"/>
    <x v="13"/>
    <s v="Microsoft 365 Apps for business - NCE Annual"/>
    <s v="C00139"/>
    <m/>
    <n v="23615"/>
    <s v="ARJ"/>
    <m/>
    <n v="50"/>
    <n v="-50"/>
    <x v="1"/>
  </r>
  <r>
    <x v="3"/>
    <d v="2025-10-15T00:00:00"/>
    <x v="6"/>
    <n v="180754"/>
    <s v="Invoice - Hercules OEM Group: Microsoft 365 Apps for business - NCE Annual"/>
    <s v="D-027"/>
    <s v="Cloud"/>
    <m/>
    <x v="0"/>
    <s v="M365 Apps for Business"/>
    <x v="13"/>
    <s v="Microsoft 365 Apps for business - NCE Annual"/>
    <s v="C00139"/>
    <m/>
    <n v="24089"/>
    <s v="ARJ"/>
    <m/>
    <n v="50"/>
    <n v="-50"/>
    <x v="1"/>
  </r>
  <r>
    <x v="5"/>
    <d v="2025-09-15T00:00:00"/>
    <x v="5"/>
    <n v="180186"/>
    <s v="Invoice - Hercules OEM Group: Microsoft 365 Business Premium - Annual Commitment, Monthly Billing - 1 User "/>
    <s v="D-003"/>
    <s v="MSP"/>
    <m/>
    <x v="0"/>
    <s v="C0LCHC-0002-1Y1M"/>
    <x v="13"/>
    <s v="Microsoft 365 Business Premium Annual Paid Monthly"/>
    <s v="C00139"/>
    <m/>
    <n v="23615"/>
    <s v="ARJ"/>
    <m/>
    <n v="22"/>
    <n v="-22"/>
    <x v="1"/>
  </r>
  <r>
    <x v="5"/>
    <d v="2025-10-15T00:00:00"/>
    <x v="6"/>
    <n v="180754"/>
    <s v="Invoice - Hercules OEM Group: Microsoft 365 Business Premium - Annual Commitment, Monthly Billing - 1 User "/>
    <s v="D-003"/>
    <s v="MSP"/>
    <m/>
    <x v="0"/>
    <s v="C0LCHC-0002-1Y1M"/>
    <x v="13"/>
    <s v="Microsoft 365 Business Premium Annual Paid Monthly"/>
    <s v="C00139"/>
    <m/>
    <n v="24089"/>
    <s v="ARJ"/>
    <m/>
    <n v="22"/>
    <n v="-22"/>
    <x v="1"/>
  </r>
  <r>
    <x v="5"/>
    <d v="2025-09-15T00:00:00"/>
    <x v="5"/>
    <n v="180186"/>
    <s v="Invoice - Hercules OEM Group: Office 365 E3 - Annual Commitment, Monthly Billing - 1 User "/>
    <s v="D-003"/>
    <s v="MSP"/>
    <m/>
    <x v="0"/>
    <s v="C0LF8R-0001-1Y1M"/>
    <x v="13"/>
    <s v="Office 365 E3 Annual Paid Monthly"/>
    <s v="C00139"/>
    <m/>
    <n v="23615"/>
    <s v="ARJ"/>
    <m/>
    <n v="851"/>
    <n v="-851"/>
    <x v="1"/>
  </r>
  <r>
    <x v="5"/>
    <d v="2025-10-15T00:00:00"/>
    <x v="6"/>
    <n v="180754"/>
    <s v="Invoice - Hercules OEM Group: Office 365 E3 - Annual Commitment, Monthly Billing - 1 User "/>
    <s v="D-003"/>
    <s v="MSP"/>
    <m/>
    <x v="0"/>
    <s v="C0LF8R-0001-1Y1M"/>
    <x v="13"/>
    <s v="Office 365 E3 Annual Paid Monthly"/>
    <s v="C00139"/>
    <m/>
    <n v="24089"/>
    <s v="ARJ"/>
    <m/>
    <n v="851"/>
    <n v="-851"/>
    <x v="1"/>
  </r>
  <r>
    <x v="5"/>
    <d v="2025-09-15T00:00:00"/>
    <x v="5"/>
    <n v="180186"/>
    <s v="Invoice - Hercules OEM Group: Office 365 E5 - Annual Commitment, Monthly Billing - 1 User "/>
    <s v="D-003"/>
    <s v="MSP"/>
    <m/>
    <x v="0"/>
    <s v="C0LF8S-0002-1Y1M"/>
    <x v="13"/>
    <s v="Office 365 E5 Annual Paid Monthly"/>
    <s v="C00139"/>
    <m/>
    <n v="23615"/>
    <s v="ARJ"/>
    <m/>
    <n v="3534"/>
    <n v="-3534"/>
    <x v="1"/>
  </r>
  <r>
    <x v="5"/>
    <d v="2025-10-15T00:00:00"/>
    <x v="6"/>
    <n v="180754"/>
    <s v="Invoice - Hercules OEM Group: Office 365 E5 - Annual Commitment, Monthly Billing - 1 User "/>
    <s v="D-003"/>
    <s v="MSP"/>
    <m/>
    <x v="0"/>
    <s v="C0LF8S-0002-1Y1M"/>
    <x v="13"/>
    <s v="Office 365 E5 Annual Paid Monthly"/>
    <s v="C00139"/>
    <m/>
    <n v="24089"/>
    <s v="ARJ"/>
    <m/>
    <n v="3534"/>
    <n v="-3534"/>
    <x v="1"/>
  </r>
  <r>
    <x v="5"/>
    <d v="2025-09-15T00:00:00"/>
    <x v="5"/>
    <n v="180186"/>
    <s v="Invoice - Hercules OEM Group: Office 365 F3 - Annual Commitment, Monthly Billing - 1 User "/>
    <s v="D-003"/>
    <s v="MSP"/>
    <m/>
    <x v="0"/>
    <s v="C0LGZW-0001-1Y1M"/>
    <x v="13"/>
    <s v="Office 365 F3 Annual Paid Monthly"/>
    <s v="C00139"/>
    <m/>
    <n v="23615"/>
    <s v="ARJ"/>
    <m/>
    <n v="116"/>
    <n v="-116"/>
    <x v="1"/>
  </r>
  <r>
    <x v="5"/>
    <d v="2025-10-15T00:00:00"/>
    <x v="6"/>
    <n v="180754"/>
    <s v="Invoice - Hercules OEM Group: Office 365 F3 - Annual Commitment, Monthly Billing - 1 User "/>
    <s v="D-003"/>
    <s v="MSP"/>
    <m/>
    <x v="0"/>
    <s v="C0LGZW-0001-1Y1M"/>
    <x v="13"/>
    <s v="Office 365 F3 Annual Paid Monthly"/>
    <s v="C00139"/>
    <m/>
    <n v="24089"/>
    <s v="ARJ"/>
    <m/>
    <n v="116"/>
    <n v="-116"/>
    <x v="1"/>
  </r>
  <r>
    <x v="5"/>
    <d v="2025-09-15T00:00:00"/>
    <x v="5"/>
    <n v="180186"/>
    <s v="Invoice - Hercules OEM Group: Power Apps per user plan"/>
    <s v="D-003"/>
    <s v="MSP"/>
    <m/>
    <x v="0"/>
    <s v="C0LH2H-0002-1Y1M"/>
    <x v="13"/>
    <s v="Power Apps per user plan"/>
    <s v="C00139"/>
    <m/>
    <n v="23615"/>
    <s v="ARJ"/>
    <m/>
    <n v="20"/>
    <n v="-20"/>
    <x v="1"/>
  </r>
  <r>
    <x v="5"/>
    <d v="2025-10-15T00:00:00"/>
    <x v="6"/>
    <n v="180754"/>
    <s v="Invoice - Hercules OEM Group: Power Apps per user plan"/>
    <s v="D-003"/>
    <s v="MSP"/>
    <m/>
    <x v="0"/>
    <s v="C0LH2H-0002-1Y1M"/>
    <x v="13"/>
    <s v="Power Apps per user plan"/>
    <s v="C00139"/>
    <m/>
    <n v="24089"/>
    <s v="ARJ"/>
    <m/>
    <n v="20"/>
    <n v="-20"/>
    <x v="1"/>
  </r>
  <r>
    <x v="5"/>
    <d v="2025-09-15T00:00:00"/>
    <x v="5"/>
    <n v="180186"/>
    <s v="Invoice - Hercules OEM Group: Power Automate Premium Annual Paid Monthly"/>
    <s v="D-003"/>
    <s v="MSP"/>
    <m/>
    <x v="0"/>
    <s v="C0LSGZ-0001-1Y1M"/>
    <x v="13"/>
    <s v="Power Automate Premium Annual Paid Monthly"/>
    <s v="C00139"/>
    <m/>
    <n v="23615"/>
    <s v="ARJ"/>
    <m/>
    <n v="15"/>
    <n v="-15"/>
    <x v="1"/>
  </r>
  <r>
    <x v="5"/>
    <d v="2025-10-15T00:00:00"/>
    <x v="6"/>
    <n v="180754"/>
    <s v="Invoice - Hercules OEM Group: Power Automate Premium Annual Paid Monthly"/>
    <s v="D-003"/>
    <s v="MSP"/>
    <m/>
    <x v="0"/>
    <s v="C0LSGZ-0001-1Y1M"/>
    <x v="13"/>
    <s v="Power Automate Premium Annual Paid Monthly"/>
    <s v="C00139"/>
    <m/>
    <n v="24089"/>
    <s v="ARJ"/>
    <m/>
    <n v="15"/>
    <n v="-15"/>
    <x v="1"/>
  </r>
  <r>
    <x v="5"/>
    <d v="2025-09-15T00:00:00"/>
    <x v="5"/>
    <n v="180186"/>
    <s v="Invoice - Hercules OEM Group: Power BI Premium Per User - Annual Commitment, Monthly Billing - 1 User "/>
    <s v="D-003"/>
    <s v="MSP"/>
    <m/>
    <x v="0"/>
    <s v="C0HL8W-0001-1Y1M"/>
    <x v="13"/>
    <s v="Power BI Premium Per User Annual Paid Monthly"/>
    <s v="C00139"/>
    <m/>
    <n v="23615"/>
    <s v="ARJ"/>
    <m/>
    <n v="20"/>
    <n v="-20"/>
    <x v="1"/>
  </r>
  <r>
    <x v="5"/>
    <d v="2025-10-15T00:00:00"/>
    <x v="6"/>
    <n v="180754"/>
    <s v="Invoice - Hercules OEM Group: Power BI Premium Per User - Annual Commitment, Monthly Billing - 1 User "/>
    <s v="D-003"/>
    <s v="MSP"/>
    <m/>
    <x v="0"/>
    <s v="C0HL8W-0001-1Y1M"/>
    <x v="13"/>
    <s v="Power BI Premium Per User Annual Paid Monthly"/>
    <s v="C00139"/>
    <m/>
    <n v="24089"/>
    <s v="ARJ"/>
    <m/>
    <n v="20"/>
    <n v="-20"/>
    <x v="1"/>
  </r>
  <r>
    <x v="5"/>
    <d v="2025-09-15T00:00:00"/>
    <x v="5"/>
    <n v="180186"/>
    <s v="Invoice - Hercules OEM Group: Power BI Pro - Annual Commitment, Monthly Billing - 1 User "/>
    <s v="D-003"/>
    <s v="MSP"/>
    <m/>
    <x v="0"/>
    <s v="C0LHSF-0001-1Y1M"/>
    <x v="13"/>
    <s v="Power BI Pro Annual Paid Monthly"/>
    <s v="C00139"/>
    <m/>
    <n v="23615"/>
    <s v="ARJ"/>
    <m/>
    <n v="160"/>
    <n v="-160"/>
    <x v="1"/>
  </r>
  <r>
    <x v="5"/>
    <d v="2025-10-15T00:00:00"/>
    <x v="6"/>
    <n v="180754"/>
    <s v="Invoice - Hercules OEM Group: Power BI Pro - Annual Commitment, Monthly Billing - 1 User "/>
    <s v="D-003"/>
    <s v="MSP"/>
    <m/>
    <x v="0"/>
    <s v="C0LHSF-0001-1Y1M"/>
    <x v="13"/>
    <s v="Power BI Pro Annual Paid Monthly"/>
    <s v="C00139"/>
    <m/>
    <n v="24089"/>
    <s v="ARJ"/>
    <m/>
    <n v="160"/>
    <n v="-160"/>
    <x v="1"/>
  </r>
  <r>
    <x v="4"/>
    <d v="2025-09-15T00:00:00"/>
    <x v="5"/>
    <n v="180186"/>
    <s v="Invoice - Hercules OEM Group: Private Cloud Managed Server Instance "/>
    <s v="D-027"/>
    <s v="Cloud"/>
    <m/>
    <x v="0"/>
    <s v="Private Cloud Managed Server"/>
    <x v="13"/>
    <s v="Private Cloud Managed Server Instance"/>
    <s v="C00139"/>
    <m/>
    <n v="23615"/>
    <s v="ARJ"/>
    <m/>
    <n v="1966.5"/>
    <n v="-1966.5"/>
    <x v="1"/>
  </r>
  <r>
    <x v="4"/>
    <d v="2025-10-15T00:00:00"/>
    <x v="6"/>
    <n v="180754"/>
    <s v="Invoice - Hercules OEM Group: Private Cloud Managed Server Instance "/>
    <s v="D-027"/>
    <s v="Cloud"/>
    <m/>
    <x v="0"/>
    <s v="Private Cloud Managed Server"/>
    <x v="13"/>
    <s v="Private Cloud Managed Server Instance"/>
    <s v="C00139"/>
    <m/>
    <n v="24089"/>
    <s v="ARJ"/>
    <m/>
    <n v="1966.5"/>
    <n v="-1966.5"/>
    <x v="1"/>
  </r>
  <r>
    <x v="6"/>
    <d v="2025-09-15T00:00:00"/>
    <x v="5"/>
    <n v="180186"/>
    <s v="Invoice - Hercules OEM Group: SAN SSL"/>
    <s v="D-003"/>
    <s v="MSP"/>
    <m/>
    <x v="0"/>
    <s v="SAN SSL"/>
    <x v="13"/>
    <s v="SAN SLL"/>
    <s v="C00139"/>
    <m/>
    <n v="23615"/>
    <s v="ARJ"/>
    <m/>
    <n v="95"/>
    <n v="-95"/>
    <x v="1"/>
  </r>
  <r>
    <x v="6"/>
    <d v="2025-10-15T00:00:00"/>
    <x v="6"/>
    <n v="180754"/>
    <s v="Invoice - Hercules OEM Group: SAN SSL"/>
    <s v="D-003"/>
    <s v="MSP"/>
    <m/>
    <x v="0"/>
    <s v="SAN SSL"/>
    <x v="13"/>
    <s v="SAN SLL"/>
    <s v="C00139"/>
    <m/>
    <n v="24089"/>
    <s v="ARJ"/>
    <m/>
    <n v="95"/>
    <n v="-95"/>
    <x v="1"/>
  </r>
  <r>
    <x v="5"/>
    <d v="2025-09-15T00:00:00"/>
    <x v="5"/>
    <n v="180186"/>
    <s v="Invoice - Hercules OEM Group: Visio Plan 2 - Annual Commitment, Monthly Billing "/>
    <s v="D-003"/>
    <s v="MSP"/>
    <m/>
    <x v="0"/>
    <s v="C0HD32-0002-1Y1M"/>
    <x v="13"/>
    <s v="Visio Plan 2 Annual Paid Monthly"/>
    <s v="C00139"/>
    <m/>
    <n v="23615"/>
    <s v="ARJ"/>
    <m/>
    <n v="195"/>
    <n v="-195"/>
    <x v="1"/>
  </r>
  <r>
    <x v="5"/>
    <d v="2025-10-15T00:00:00"/>
    <x v="6"/>
    <n v="180754"/>
    <s v="Invoice - Hercules OEM Group: Visio Plan 2 - Annual Commitment, Monthly Billing "/>
    <s v="D-003"/>
    <s v="MSP"/>
    <m/>
    <x v="0"/>
    <s v="C0HD32-0002-1Y1M"/>
    <x v="13"/>
    <s v="Visio Plan 2 Annual Paid Monthly"/>
    <s v="C00139"/>
    <m/>
    <n v="24089"/>
    <s v="ARJ"/>
    <m/>
    <n v="195"/>
    <n v="-195"/>
    <x v="1"/>
  </r>
  <r>
    <x v="2"/>
    <d v="2025-09-15T00:00:00"/>
    <x v="5"/>
    <n v="180186"/>
    <s v="Invoice - Hercules OEM Group: Windows Server "/>
    <s v="D-003"/>
    <s v="MSP"/>
    <m/>
    <x v="0"/>
    <s v="HaaS-WindowsServer"/>
    <x v="13"/>
    <s v="Windows Server"/>
    <s v="C00139"/>
    <m/>
    <n v="23615"/>
    <s v="ARJ"/>
    <m/>
    <n v="1320"/>
    <n v="-1320"/>
    <x v="1"/>
  </r>
  <r>
    <x v="2"/>
    <d v="2025-10-15T00:00:00"/>
    <x v="6"/>
    <n v="180754"/>
    <s v="Invoice - Hercules OEM Group: Windows Server "/>
    <s v="D-003"/>
    <s v="MSP"/>
    <m/>
    <x v="0"/>
    <s v="HaaS-WindowsServer"/>
    <x v="13"/>
    <s v="Windows Server"/>
    <s v="C00139"/>
    <m/>
    <n v="24089"/>
    <s v="ARJ"/>
    <m/>
    <n v="1320"/>
    <n v="-1320"/>
    <x v="1"/>
  </r>
  <r>
    <x v="6"/>
    <d v="2025-09-01T00:00:00"/>
    <x v="3"/>
    <n v="179817"/>
    <s v="Invoice - HHHC: 24x7 Gateway Security Monitoring"/>
    <s v="D-005"/>
    <s v="Security"/>
    <m/>
    <x v="1"/>
    <s v="DPM-FWM-SM"/>
    <x v="85"/>
    <s v="24x7 Gateway Security Monitoring Small"/>
    <s v="C-10394"/>
    <m/>
    <n v="23528"/>
    <s v="ARJ"/>
    <m/>
    <n v="175"/>
    <n v="-175"/>
    <x v="1"/>
  </r>
  <r>
    <x v="6"/>
    <d v="2025-10-01T00:00:00"/>
    <x v="4"/>
    <n v="180371"/>
    <s v="Invoice - HHHC: 24x7 Gateway Security Monitoring"/>
    <s v="D-005"/>
    <s v="Security"/>
    <m/>
    <x v="1"/>
    <s v="DPM-FWM-SM"/>
    <x v="85"/>
    <s v="24x7 Gateway Security Monitoring Small"/>
    <s v="C-10394"/>
    <m/>
    <n v="23796"/>
    <s v="ARJ"/>
    <m/>
    <n v="175"/>
    <n v="-175"/>
    <x v="1"/>
  </r>
  <r>
    <x v="6"/>
    <d v="2025-09-01T00:00:00"/>
    <x v="3"/>
    <n v="179817"/>
    <s v="Invoice - HHHC: AI Powered Email Filtering and Phishing Protection "/>
    <s v="D-005"/>
    <s v="Security"/>
    <m/>
    <x v="1"/>
    <s v="IS-ESP-1"/>
    <x v="85"/>
    <s v="Email Security "/>
    <s v="C-10394"/>
    <m/>
    <n v="23528"/>
    <s v="ARJ"/>
    <m/>
    <n v="570"/>
    <n v="-570"/>
    <x v="1"/>
  </r>
  <r>
    <x v="6"/>
    <d v="2025-10-01T00:00:00"/>
    <x v="4"/>
    <n v="180371"/>
    <s v="Invoice - HHHC: AI Powered Email Filtering and Phishing Protection "/>
    <s v="D-005"/>
    <s v="Security"/>
    <m/>
    <x v="1"/>
    <s v="IS-ESP-1"/>
    <x v="85"/>
    <s v="Email Security "/>
    <s v="C-10394"/>
    <m/>
    <n v="23796"/>
    <s v="ARJ"/>
    <m/>
    <n v="570"/>
    <n v="-570"/>
    <x v="1"/>
  </r>
  <r>
    <x v="6"/>
    <d v="2025-09-01T00:00:00"/>
    <x v="3"/>
    <n v="179817"/>
    <s v="Invoice - HHHC: Dark Web Monitoring Service - 1 Domain "/>
    <s v="D-005"/>
    <s v="Security"/>
    <m/>
    <x v="1"/>
    <s v="SecureID"/>
    <x v="85"/>
    <s v="Dark Web Monitoring"/>
    <s v="C-10394"/>
    <m/>
    <n v="23528"/>
    <s v="ARJ"/>
    <m/>
    <n v="100"/>
    <n v="-100"/>
    <x v="1"/>
  </r>
  <r>
    <x v="6"/>
    <d v="2025-10-01T00:00:00"/>
    <x v="4"/>
    <n v="180371"/>
    <s v="Invoice - HHHC: Dark Web Monitoring Service - 1 Domain "/>
    <s v="D-005"/>
    <s v="Security"/>
    <m/>
    <x v="1"/>
    <s v="SecureID"/>
    <x v="85"/>
    <s v="Dark Web Monitoring"/>
    <s v="C-10394"/>
    <m/>
    <n v="23796"/>
    <s v="ARJ"/>
    <m/>
    <n v="100"/>
    <n v="-100"/>
    <x v="1"/>
  </r>
  <r>
    <x v="3"/>
    <d v="2025-09-01T00:00:00"/>
    <x v="3"/>
    <n v="179817"/>
    <s v="Invoice - HHHC: Datapath Managed Office 365 Backup - 1 User - 1 month "/>
    <s v="D-003"/>
    <s v="MSP"/>
    <m/>
    <x v="1"/>
    <s v="DPMB-O365"/>
    <x v="85"/>
    <s v="Datapath Managed Office 365 Backup - 1 User - 1 mo"/>
    <s v="C-10394"/>
    <m/>
    <n v="23528"/>
    <s v="ARJ"/>
    <m/>
    <n v="256"/>
    <n v="-256"/>
    <x v="1"/>
  </r>
  <r>
    <x v="3"/>
    <d v="2025-10-01T00:00:00"/>
    <x v="4"/>
    <n v="180371"/>
    <s v="Invoice - HHHC: Datapath Managed Office 365 Backup - 1 User - 1 month "/>
    <s v="D-003"/>
    <s v="MSP"/>
    <m/>
    <x v="1"/>
    <s v="DPMB-O365"/>
    <x v="85"/>
    <s v="Datapath Managed Office 365 Backup - 1 User - 1 mo"/>
    <s v="C-10394"/>
    <m/>
    <n v="23796"/>
    <s v="ARJ"/>
    <m/>
    <n v="256"/>
    <n v="-256"/>
    <x v="1"/>
  </r>
  <r>
    <x v="6"/>
    <d v="2025-09-01T00:00:00"/>
    <x v="3"/>
    <n v="179817"/>
    <s v="Invoice - HHHC: Duo MFA - 2 Factor Authentication - 1 User - 1 Month"/>
    <s v="D-005"/>
    <s v="Security"/>
    <m/>
    <x v="1"/>
    <s v="DuoMFA"/>
    <x v="85"/>
    <s v="Duo MFA - 1 User"/>
    <s v="C-10394"/>
    <m/>
    <n v="23528"/>
    <s v="ARJ"/>
    <m/>
    <n v="192"/>
    <n v="-192"/>
    <x v="1"/>
  </r>
  <r>
    <x v="6"/>
    <d v="2025-10-01T00:00:00"/>
    <x v="4"/>
    <n v="180371"/>
    <s v="Invoice - HHHC: Duo MFA - 2 Factor Authentication - 1 User - 1 Month"/>
    <s v="D-005"/>
    <s v="Security"/>
    <m/>
    <x v="1"/>
    <s v="DuoMFA"/>
    <x v="85"/>
    <s v="Duo MFA - 1 User"/>
    <s v="C-10394"/>
    <m/>
    <n v="23796"/>
    <s v="ARJ"/>
    <m/>
    <n v="192"/>
    <n v="-192"/>
    <x v="1"/>
  </r>
  <r>
    <x v="6"/>
    <d v="2025-09-01T00:00:00"/>
    <x v="3"/>
    <n v="179817"/>
    <s v="Invoice - HHHC: Endpoint Advanced Threat Protection - EDR 24x7 Monitoring - Per Endpoint"/>
    <s v="D-005"/>
    <s v="Security"/>
    <m/>
    <x v="1"/>
    <s v="DPM-Huntress"/>
    <x v="85"/>
    <s v="Huntress Advanced Threat Protection"/>
    <s v="C-10394"/>
    <m/>
    <n v="23528"/>
    <s v="ARJ"/>
    <m/>
    <n v="280"/>
    <n v="-280"/>
    <x v="1"/>
  </r>
  <r>
    <x v="6"/>
    <d v="2025-10-01T00:00:00"/>
    <x v="4"/>
    <n v="180371"/>
    <s v="Invoice - HHHC: Endpoint Advanced Threat Protection - EDR 24x7 Monitoring - Per Endpoint"/>
    <s v="D-005"/>
    <s v="Security"/>
    <m/>
    <x v="1"/>
    <s v="DPM-Huntress"/>
    <x v="85"/>
    <s v="Huntress Advanced Threat Protection"/>
    <s v="C-10394"/>
    <m/>
    <n v="23796"/>
    <s v="ARJ"/>
    <m/>
    <n v="280"/>
    <n v="-280"/>
    <x v="1"/>
  </r>
  <r>
    <x v="5"/>
    <d v="2025-09-01T00:00:00"/>
    <x v="3"/>
    <n v="179817"/>
    <s v="Invoice - HHHC: Entra ID Premium Premium P1 - Annual Commitment, Monthly Billing - 1 User"/>
    <s v="D-001"/>
    <s v="Sales"/>
    <m/>
    <x v="1"/>
    <s v="C0LFLS-0002-1Y1M"/>
    <x v="85"/>
    <s v="Entra ID Premium P1 Annual Paid Monthly"/>
    <s v="C-10394"/>
    <m/>
    <n v="23528"/>
    <s v="ARJ"/>
    <m/>
    <n v="6"/>
    <n v="-6"/>
    <x v="1"/>
  </r>
  <r>
    <x v="5"/>
    <d v="2025-10-01T00:00:00"/>
    <x v="4"/>
    <n v="180371"/>
    <s v="Invoice - HHHC: Entra ID Premium Premium P1 - Annual Commitment, Monthly Billing - 1 User"/>
    <s v="D-001"/>
    <s v="Sales"/>
    <m/>
    <x v="1"/>
    <s v="C0LFLS-0002-1Y1M"/>
    <x v="85"/>
    <s v="Entra ID Premium P1 Annual Paid Monthly"/>
    <s v="C-10394"/>
    <m/>
    <n v="23796"/>
    <s v="ARJ"/>
    <m/>
    <n v="6"/>
    <n v="-6"/>
    <x v="1"/>
  </r>
  <r>
    <x v="5"/>
    <d v="2025-09-01T00:00:00"/>
    <x v="3"/>
    <n v="179817"/>
    <s v="Invoice - HHHC: Exchange Online (Plan 1) - Annual Commitment, Monthly Billing - 1 User "/>
    <s v="D-001"/>
    <s v="Sales"/>
    <m/>
    <x v="1"/>
    <s v="C0LH16-0001-1Y1M"/>
    <x v="85"/>
    <s v="Exchange Online (Plan 1) Annual Paid Monthly"/>
    <s v="C-10394"/>
    <m/>
    <n v="23528"/>
    <s v="ARJ"/>
    <m/>
    <n v="20"/>
    <n v="-20"/>
    <x v="1"/>
  </r>
  <r>
    <x v="5"/>
    <d v="2025-10-01T00:00:00"/>
    <x v="4"/>
    <n v="180371"/>
    <s v="Invoice - HHHC: Exchange Online (Plan 1) - Annual Commitment, Monthly Billing - 1 User "/>
    <s v="D-001"/>
    <s v="Sales"/>
    <m/>
    <x v="1"/>
    <s v="C0LH16-0001-1Y1M"/>
    <x v="85"/>
    <s v="Exchange Online (Plan 1) Annual Paid Monthly"/>
    <s v="C-10394"/>
    <m/>
    <n v="23796"/>
    <s v="ARJ"/>
    <m/>
    <n v="20"/>
    <n v="-20"/>
    <x v="1"/>
  </r>
  <r>
    <x v="5"/>
    <d v="2025-09-01T00:00:00"/>
    <x v="3"/>
    <n v="179817"/>
    <s v="Invoice - HHHC: Exchange Online (Plan 2) - Annual Commitment, Monthly Billing - 1 User "/>
    <s v="D-001"/>
    <s v="Sales"/>
    <m/>
    <x v="1"/>
    <s v="C0LH1P-0001-1Y1M"/>
    <x v="85"/>
    <s v="Exchange Online (Plan 2) Annual Paid Monthly"/>
    <s v="C-10394"/>
    <m/>
    <n v="23528"/>
    <s v="ARJ"/>
    <m/>
    <n v="8"/>
    <n v="-8"/>
    <x v="1"/>
  </r>
  <r>
    <x v="5"/>
    <d v="2025-10-01T00:00:00"/>
    <x v="4"/>
    <n v="180371"/>
    <s v="Invoice - HHHC: Exchange Online (Plan 2) - Annual Commitment, Monthly Billing - 1 User "/>
    <s v="D-001"/>
    <s v="Sales"/>
    <m/>
    <x v="1"/>
    <s v="C0LH1P-0001-1Y1M"/>
    <x v="85"/>
    <s v="Exchange Online (Plan 2) Annual Paid Monthly"/>
    <s v="C-10394"/>
    <m/>
    <n v="23796"/>
    <s v="ARJ"/>
    <m/>
    <n v="8"/>
    <n v="-8"/>
    <x v="1"/>
  </r>
  <r>
    <x v="9"/>
    <d v="2025-09-29T00:00:00"/>
    <x v="14"/>
    <n v="180537"/>
    <s v="Invoice - HHHC: Foxit PDF PRO Editor - License - 1 license - Co-termed to HHHC annual expiration"/>
    <s v="D-001"/>
    <s v="Sales"/>
    <m/>
    <x v="1"/>
    <s v="PDFEDTSLMPML01"/>
    <x v="85"/>
    <s v="Foxit PDF Editor - License - 1 license"/>
    <s v="C-10394"/>
    <m/>
    <n v="23709"/>
    <s v="ARJ"/>
    <m/>
    <n v="56.44"/>
    <n v="-56.44"/>
    <x v="1"/>
  </r>
  <r>
    <x v="8"/>
    <d v="2025-09-01T00:00:00"/>
    <x v="3"/>
    <n v="179817"/>
    <s v="Invoice - HHHC: Managed Backup - Server"/>
    <s v="D-003"/>
    <s v="MSP"/>
    <m/>
    <x v="1"/>
    <s v="mMTS CyberPS"/>
    <x v="85"/>
    <s v="MTS Cyber Protect Servers"/>
    <s v="C-10394"/>
    <m/>
    <n v="23528"/>
    <s v="ARJ"/>
    <m/>
    <n v="50"/>
    <n v="-50"/>
    <x v="1"/>
  </r>
  <r>
    <x v="8"/>
    <d v="2025-10-01T00:00:00"/>
    <x v="4"/>
    <n v="180371"/>
    <s v="Invoice - HHHC: Managed Backup - Server"/>
    <s v="D-003"/>
    <s v="MSP"/>
    <m/>
    <x v="1"/>
    <s v="mMTS CyberPS"/>
    <x v="85"/>
    <s v="MTS Cyber Protect Servers"/>
    <s v="C-10394"/>
    <m/>
    <n v="23796"/>
    <s v="ARJ"/>
    <m/>
    <n v="50"/>
    <n v="-50"/>
    <x v="1"/>
  </r>
  <r>
    <x v="8"/>
    <d v="2025-09-01T00:00:00"/>
    <x v="3"/>
    <n v="179817"/>
    <s v="Invoice - HHHC: Managed Backup - Virtual Server"/>
    <s v="D-003"/>
    <s v="MSP"/>
    <m/>
    <x v="1"/>
    <s v="CB Prot Vir Mac"/>
    <x v="85"/>
    <s v="MTS Cyber Protect Virtual Machines"/>
    <s v="C-10394"/>
    <m/>
    <n v="23528"/>
    <s v="ARJ"/>
    <m/>
    <n v="60"/>
    <n v="-60"/>
    <x v="1"/>
  </r>
  <r>
    <x v="8"/>
    <d v="2025-10-01T00:00:00"/>
    <x v="4"/>
    <n v="180371"/>
    <s v="Invoice - HHHC: Managed Backup - Virtual Server"/>
    <s v="D-003"/>
    <s v="MSP"/>
    <m/>
    <x v="1"/>
    <s v="CB Prot Vir Mac"/>
    <x v="85"/>
    <s v="MTS Cyber Protect Virtual Machines"/>
    <s v="C-10394"/>
    <m/>
    <n v="23796"/>
    <s v="ARJ"/>
    <m/>
    <n v="60"/>
    <n v="-60"/>
    <x v="1"/>
  </r>
  <r>
    <x v="3"/>
    <d v="2025-09-01T00:00:00"/>
    <x v="3"/>
    <n v="179817"/>
    <s v="Invoice - HHHC: Managed Backup Cloud Storage - Per GB"/>
    <s v="D-003"/>
    <s v="MSP"/>
    <m/>
    <x v="1"/>
    <s v="MTS Cloud Storage"/>
    <x v="85"/>
    <s v="MTS Cloud Storage"/>
    <s v="C-10394"/>
    <m/>
    <n v="23528"/>
    <s v="ARJ"/>
    <m/>
    <n v="7907.82"/>
    <n v="-7907.82"/>
    <x v="1"/>
  </r>
  <r>
    <x v="3"/>
    <d v="2025-10-01T00:00:00"/>
    <x v="4"/>
    <n v="180371"/>
    <s v="Invoice - HHHC: Managed Backup Cloud Storage - Per GB"/>
    <s v="D-003"/>
    <s v="MSP"/>
    <m/>
    <x v="1"/>
    <s v="MTS Cloud Storage"/>
    <x v="85"/>
    <s v="MTS Cloud Storage"/>
    <s v="C-10394"/>
    <m/>
    <n v="23796"/>
    <s v="ARJ"/>
    <m/>
    <n v="8126.31"/>
    <n v="-8126.31"/>
    <x v="1"/>
  </r>
  <r>
    <x v="6"/>
    <d v="2025-09-01T00:00:00"/>
    <x v="3"/>
    <n v="179817"/>
    <s v="Invoice - HHHC: Managed Detection and Response for Microsoft 365 24x7 Monitoring - Per User"/>
    <s v="D-005"/>
    <s v="Security"/>
    <m/>
    <x v="1"/>
    <s v="DPM-Huntress365"/>
    <x v="85"/>
    <s v="Huntress MDR for M365"/>
    <s v="C-10394"/>
    <m/>
    <n v="23528"/>
    <s v="ARJ"/>
    <m/>
    <n v="280"/>
    <n v="-280"/>
    <x v="1"/>
  </r>
  <r>
    <x v="6"/>
    <d v="2025-10-01T00:00:00"/>
    <x v="4"/>
    <n v="180371"/>
    <s v="Invoice - HHHC: Managed Detection and Response for Microsoft 365 24x7 Monitoring - Per User"/>
    <s v="D-005"/>
    <s v="Security"/>
    <m/>
    <x v="1"/>
    <s v="DPM-Huntress365"/>
    <x v="85"/>
    <s v="Huntress MDR for M365"/>
    <s v="C-10394"/>
    <m/>
    <n v="23796"/>
    <s v="ARJ"/>
    <m/>
    <n v="284"/>
    <n v="-284"/>
    <x v="1"/>
  </r>
  <r>
    <x v="0"/>
    <d v="2025-09-01T00:00:00"/>
    <x v="3"/>
    <n v="179817"/>
    <s v="Invoice - HHHC: Managed Endpoint Services"/>
    <s v="D-003"/>
    <s v="MSP"/>
    <m/>
    <x v="1"/>
    <s v="T-Managed Endpoint"/>
    <x v="85"/>
    <s v="Managed Endpoint Services"/>
    <s v="C-10394"/>
    <m/>
    <n v="23528"/>
    <s v="ARJ"/>
    <m/>
    <n v="385"/>
    <n v="-385"/>
    <x v="1"/>
  </r>
  <r>
    <x v="0"/>
    <d v="2025-10-01T00:00:00"/>
    <x v="4"/>
    <n v="180371"/>
    <s v="Invoice - HHHC: Managed Endpoint Services"/>
    <s v="D-003"/>
    <s v="MSP"/>
    <m/>
    <x v="1"/>
    <s v="T-Managed Endpoint"/>
    <x v="85"/>
    <s v="Managed Endpoint Services"/>
    <s v="C-10394"/>
    <m/>
    <n v="23796"/>
    <s v="ARJ"/>
    <m/>
    <n v="392"/>
    <n v="-392"/>
    <x v="1"/>
  </r>
  <r>
    <x v="6"/>
    <d v="2025-09-01T00:00:00"/>
    <x v="3"/>
    <n v="179817"/>
    <s v="Invoice - HHHC: Managed Security Awareness Training Program"/>
    <s v="D-005"/>
    <s v="Security"/>
    <m/>
    <x v="1"/>
    <s v="DPMSAT"/>
    <x v="85"/>
    <s v="Security Awareness Program"/>
    <s v="C-10394"/>
    <m/>
    <n v="23528"/>
    <s v="ARJ"/>
    <m/>
    <n v="270"/>
    <n v="-270"/>
    <x v="1"/>
  </r>
  <r>
    <x v="6"/>
    <d v="2025-10-01T00:00:00"/>
    <x v="4"/>
    <n v="180371"/>
    <s v="Invoice - HHHC: Managed Security Awareness Training Program"/>
    <s v="D-005"/>
    <s v="Security"/>
    <m/>
    <x v="1"/>
    <s v="DPMSAT"/>
    <x v="85"/>
    <s v="Security Awareness Program"/>
    <s v="C-10394"/>
    <m/>
    <n v="23796"/>
    <s v="ARJ"/>
    <m/>
    <n v="275"/>
    <n v="-275"/>
    <x v="1"/>
  </r>
  <r>
    <x v="0"/>
    <d v="2025-09-01T00:00:00"/>
    <x v="3"/>
    <n v="179817"/>
    <s v="Invoice - HHHC: Managed Services-Server"/>
    <s v="D-003"/>
    <s v="MSP"/>
    <m/>
    <x v="1"/>
    <s v="T-Managed Services-Server"/>
    <x v="85"/>
    <s v="Managed Services-Server"/>
    <s v="C-10394"/>
    <m/>
    <n v="23528"/>
    <s v="ARJ"/>
    <m/>
    <n v="600"/>
    <n v="-600"/>
    <x v="1"/>
  </r>
  <r>
    <x v="0"/>
    <d v="2025-10-01T00:00:00"/>
    <x v="4"/>
    <n v="180371"/>
    <s v="Invoice - HHHC: Managed Services-Server"/>
    <s v="D-003"/>
    <s v="MSP"/>
    <m/>
    <x v="1"/>
    <s v="T-Managed Services-Server"/>
    <x v="85"/>
    <s v="Managed Services-Server"/>
    <s v="C-10394"/>
    <m/>
    <n v="23796"/>
    <s v="ARJ"/>
    <m/>
    <n v="600"/>
    <n v="-600"/>
    <x v="1"/>
  </r>
  <r>
    <x v="0"/>
    <d v="2025-09-01T00:00:00"/>
    <x v="3"/>
    <n v="179817"/>
    <s v="Invoice - HHHC: Managed Services-Site"/>
    <s v="D-003"/>
    <s v="MSP"/>
    <m/>
    <x v="1"/>
    <s v="T-Managed Services Site"/>
    <x v="85"/>
    <s v="Managed Services-Site"/>
    <s v="C-10394"/>
    <m/>
    <n v="23528"/>
    <s v="ARJ"/>
    <m/>
    <n v="190"/>
    <n v="-190"/>
    <x v="1"/>
  </r>
  <r>
    <x v="0"/>
    <d v="2025-10-01T00:00:00"/>
    <x v="4"/>
    <n v="180371"/>
    <s v="Invoice - HHHC: Managed Services-Site"/>
    <s v="D-003"/>
    <s v="MSP"/>
    <m/>
    <x v="1"/>
    <s v="T-Managed Services Site"/>
    <x v="85"/>
    <s v="Managed Services-Site"/>
    <s v="C-10394"/>
    <m/>
    <n v="23796"/>
    <s v="ARJ"/>
    <m/>
    <n v="190"/>
    <n v="-190"/>
    <x v="1"/>
  </r>
  <r>
    <x v="0"/>
    <d v="2025-09-01T00:00:00"/>
    <x v="3"/>
    <n v="179817"/>
    <s v="Invoice - HHHC: Managed Services-User"/>
    <s v="D-003"/>
    <s v="MSP"/>
    <m/>
    <x v="1"/>
    <s v="T-Managed Services-User"/>
    <x v="85"/>
    <s v="Managed Services-User"/>
    <s v="C-10394"/>
    <m/>
    <n v="23528"/>
    <s v="ARJ"/>
    <m/>
    <n v="3520"/>
    <n v="-3520"/>
    <x v="1"/>
  </r>
  <r>
    <x v="0"/>
    <d v="2025-10-01T00:00:00"/>
    <x v="4"/>
    <n v="180371"/>
    <s v="Invoice - HHHC: Managed Services-User"/>
    <s v="D-003"/>
    <s v="MSP"/>
    <m/>
    <x v="1"/>
    <s v="T-Managed Services-User"/>
    <x v="85"/>
    <s v="Managed Services-User"/>
    <s v="C-10394"/>
    <m/>
    <n v="23796"/>
    <s v="ARJ"/>
    <m/>
    <n v="3520"/>
    <n v="-3520"/>
    <x v="1"/>
  </r>
  <r>
    <x v="5"/>
    <d v="2025-09-01T00:00:00"/>
    <x v="3"/>
    <n v="179817"/>
    <s v="Invoice - HHHC: Microsoft 365 Business Premium - Annual Commitment, Monthly Billing - 1 User "/>
    <s v="D-003"/>
    <s v="MSP"/>
    <m/>
    <x v="1"/>
    <s v="C0LCHC-0002-1Y1M"/>
    <x v="85"/>
    <s v="Microsoft 365 Business Premium Annual Paid Monthly"/>
    <s v="C-10394"/>
    <m/>
    <n v="23528"/>
    <s v="ARJ"/>
    <m/>
    <n v="1452"/>
    <n v="-1452"/>
    <x v="1"/>
  </r>
  <r>
    <x v="5"/>
    <d v="2025-10-01T00:00:00"/>
    <x v="4"/>
    <n v="180371"/>
    <s v="Invoice - HHHC: Microsoft 365 Business Premium - Annual Commitment, Monthly Billing - 1 User "/>
    <s v="D-003"/>
    <s v="MSP"/>
    <m/>
    <x v="1"/>
    <s v="C0LCHC-0002-1Y1M"/>
    <x v="85"/>
    <s v="Microsoft 365 Business Premium Annual Paid Monthly"/>
    <s v="C-10394"/>
    <m/>
    <n v="23796"/>
    <s v="ARJ"/>
    <m/>
    <n v="1452"/>
    <n v="-1452"/>
    <x v="1"/>
  </r>
  <r>
    <x v="2"/>
    <d v="2025-09-01T00:00:00"/>
    <x v="3"/>
    <n v="179817"/>
    <s v="Invoice - HHHC: Palo Alto Networks Firewall Service 440"/>
    <s v="D-005"/>
    <s v="Security"/>
    <m/>
    <x v="1"/>
    <s v="PAN-440-HAAS"/>
    <x v="85"/>
    <s v="Palo Alto Networks Firewall Service 440"/>
    <s v="C-10394"/>
    <m/>
    <n v="23528"/>
    <s v="ARJ"/>
    <m/>
    <n v="250"/>
    <n v="-250"/>
    <x v="1"/>
  </r>
  <r>
    <x v="2"/>
    <d v="2025-10-01T00:00:00"/>
    <x v="4"/>
    <n v="180371"/>
    <s v="Invoice - HHHC: Palo Alto Networks Firewall Service 440"/>
    <s v="D-005"/>
    <s v="Security"/>
    <m/>
    <x v="1"/>
    <s v="PAN-440-HAAS"/>
    <x v="85"/>
    <s v="Palo Alto Networks Firewall Service 440"/>
    <s v="C-10394"/>
    <m/>
    <n v="23796"/>
    <s v="ARJ"/>
    <m/>
    <n v="250"/>
    <n v="-250"/>
    <x v="1"/>
  </r>
  <r>
    <x v="5"/>
    <d v="2025-09-01T00:00:00"/>
    <x v="3"/>
    <n v="179817"/>
    <s v="Invoice - HHHC: Power BI Pro - Annual Commitment, Monthly Billing - 1 User "/>
    <s v="D-001"/>
    <s v="Sales"/>
    <m/>
    <x v="1"/>
    <s v="C0LHSF-0001-1Y1M"/>
    <x v="85"/>
    <s v="Power BI Pro Annual Paid Monthly"/>
    <s v="C-10394"/>
    <m/>
    <n v="23528"/>
    <s v="ARJ"/>
    <m/>
    <n v="40"/>
    <n v="-40"/>
    <x v="1"/>
  </r>
  <r>
    <x v="5"/>
    <d v="2025-10-01T00:00:00"/>
    <x v="4"/>
    <n v="180371"/>
    <s v="Invoice - HHHC: Power BI Pro - Annual Commitment, Monthly Billing - 1 User "/>
    <s v="D-001"/>
    <s v="Sales"/>
    <m/>
    <x v="1"/>
    <s v="C0LHSF-0001-1Y1M"/>
    <x v="85"/>
    <s v="Power BI Pro Annual Paid Monthly"/>
    <s v="C-10394"/>
    <m/>
    <n v="23796"/>
    <s v="ARJ"/>
    <m/>
    <n v="40"/>
    <n v="-40"/>
    <x v="1"/>
  </r>
  <r>
    <x v="0"/>
    <d v="2025-09-01T00:00:00"/>
    <x v="3"/>
    <s v="179998OH"/>
    <s v="Invoice - Holowicki Enterprises: Basic Service Agreement"/>
    <s v="D-005"/>
    <s v="Security"/>
    <m/>
    <x v="3"/>
    <s v="mSVRS Agr"/>
    <x v="86"/>
    <s v="Service Agreement"/>
    <s v="C-10073"/>
    <m/>
    <n v="23351"/>
    <s v="ARJ"/>
    <m/>
    <n v="230"/>
    <n v="-230"/>
    <x v="1"/>
  </r>
  <r>
    <x v="0"/>
    <d v="2025-09-01T00:00:00"/>
    <x v="3"/>
    <s v="179999OH"/>
    <s v="Invoice - Holowicki Enterprises: Basic Service Agreement"/>
    <s v="D-005"/>
    <s v="Security"/>
    <m/>
    <x v="3"/>
    <s v="mSVRS Agr"/>
    <x v="86"/>
    <s v="Service Agreement"/>
    <s v="C-10073"/>
    <m/>
    <n v="23352"/>
    <s v="ARJ"/>
    <m/>
    <n v="227.5"/>
    <n v="-227.5"/>
    <x v="1"/>
  </r>
  <r>
    <x v="0"/>
    <d v="2025-09-01T00:00:00"/>
    <x v="3"/>
    <s v="180001OH"/>
    <s v="Invoice - Holowicki Enterprises: Basic Service Agreement"/>
    <s v="D-005"/>
    <s v="Security"/>
    <m/>
    <x v="3"/>
    <s v="mSVRS Agr"/>
    <x v="86"/>
    <s v="Service Agreement"/>
    <s v="C-10073"/>
    <m/>
    <n v="23353"/>
    <s v="ARJ"/>
    <m/>
    <n v="225"/>
    <n v="-225"/>
    <x v="1"/>
  </r>
  <r>
    <x v="0"/>
    <d v="2025-09-01T00:00:00"/>
    <x v="3"/>
    <s v="180002OH"/>
    <s v="Invoice - Holowicki Enterprises: Basic Service Agreement"/>
    <s v="D-005"/>
    <s v="Security"/>
    <m/>
    <x v="3"/>
    <s v="mSVRS Agr"/>
    <x v="86"/>
    <s v="Service Agreement"/>
    <s v="C-10073"/>
    <m/>
    <n v="23354"/>
    <s v="ARJ"/>
    <m/>
    <n v="222.5"/>
    <n v="-222.5"/>
    <x v="1"/>
  </r>
  <r>
    <x v="0"/>
    <d v="2025-09-01T00:00:00"/>
    <x v="3"/>
    <s v="180003OH"/>
    <s v="Invoice - Holowicki Enterprises: Basic Service Agreement"/>
    <s v="D-005"/>
    <s v="Security"/>
    <m/>
    <x v="3"/>
    <s v="mSVRS Agr"/>
    <x v="86"/>
    <s v="Service Agreement"/>
    <s v="C-10073"/>
    <m/>
    <n v="23355"/>
    <s v="ARJ"/>
    <m/>
    <n v="190"/>
    <n v="-190"/>
    <x v="1"/>
  </r>
  <r>
    <x v="0"/>
    <d v="2025-09-01T00:00:00"/>
    <x v="3"/>
    <s v="180007OH"/>
    <s v="Invoice - Holowicki Enterprises: Basic Service Agreement"/>
    <s v="D-005"/>
    <s v="Security"/>
    <m/>
    <x v="3"/>
    <s v="mSVRS Agr"/>
    <x v="86"/>
    <s v="Service Agreement"/>
    <s v="C-10073"/>
    <m/>
    <n v="23356"/>
    <s v="ARJ"/>
    <m/>
    <n v="20"/>
    <n v="-20"/>
    <x v="1"/>
  </r>
  <r>
    <x v="0"/>
    <d v="2025-10-01T00:00:00"/>
    <x v="4"/>
    <s v="180469OH"/>
    <s v="Invoice - Holowicki Enterprises: Basic Service Agreement"/>
    <s v="D-005"/>
    <s v="Security"/>
    <m/>
    <x v="3"/>
    <s v="mSVRS Agr"/>
    <x v="86"/>
    <s v="Service Agreement"/>
    <s v="C-10073"/>
    <m/>
    <n v="23886"/>
    <s v="ARJ"/>
    <m/>
    <n v="225"/>
    <n v="-225"/>
    <x v="1"/>
  </r>
  <r>
    <x v="0"/>
    <d v="2025-10-01T00:00:00"/>
    <x v="4"/>
    <s v="180470OH"/>
    <s v="Invoice - Holowicki Enterprises: Basic Service Agreement"/>
    <s v="D-005"/>
    <s v="Security"/>
    <m/>
    <x v="3"/>
    <s v="mSVRS Agr"/>
    <x v="86"/>
    <s v="Service Agreement"/>
    <s v="C-10073"/>
    <m/>
    <n v="23887"/>
    <s v="ARJ"/>
    <m/>
    <n v="222.5"/>
    <n v="-222.5"/>
    <x v="1"/>
  </r>
  <r>
    <x v="0"/>
    <d v="2025-10-01T00:00:00"/>
    <x v="4"/>
    <s v="180471OH"/>
    <s v="Invoice - Holowicki Enterprises: Basic Service Agreement"/>
    <s v="D-005"/>
    <s v="Security"/>
    <m/>
    <x v="3"/>
    <s v="mSVRS Agr"/>
    <x v="86"/>
    <s v="Service Agreement"/>
    <s v="C-10073"/>
    <m/>
    <n v="23888"/>
    <s v="ARJ"/>
    <m/>
    <n v="190"/>
    <n v="-190"/>
    <x v="1"/>
  </r>
  <r>
    <x v="0"/>
    <d v="2025-10-01T00:00:00"/>
    <x v="4"/>
    <s v="180472OH"/>
    <s v="Invoice - Holowicki Enterprises: Basic Service Agreement"/>
    <s v="D-005"/>
    <s v="Security"/>
    <m/>
    <x v="3"/>
    <s v="mSVRS Agr"/>
    <x v="86"/>
    <s v="Service Agreement"/>
    <s v="C-10073"/>
    <m/>
    <n v="23889"/>
    <s v="ARJ"/>
    <m/>
    <n v="20"/>
    <n v="-20"/>
    <x v="1"/>
  </r>
  <r>
    <x v="0"/>
    <d v="2025-10-01T00:00:00"/>
    <x v="4"/>
    <s v="180473OH"/>
    <s v="Invoice - Holowicki Enterprises: Basic Service Agreement"/>
    <s v="D-005"/>
    <s v="Security"/>
    <m/>
    <x v="3"/>
    <s v="mSVRS Agr"/>
    <x v="86"/>
    <s v="Service Agreement"/>
    <s v="C-10073"/>
    <m/>
    <n v="23890"/>
    <s v="ARJ"/>
    <m/>
    <n v="227.5"/>
    <n v="-227.5"/>
    <x v="1"/>
  </r>
  <r>
    <x v="0"/>
    <d v="2025-10-01T00:00:00"/>
    <x v="4"/>
    <s v="180474OH"/>
    <s v="Invoice - Holowicki Enterprises: Basic Service Agreement"/>
    <s v="D-005"/>
    <s v="Security"/>
    <m/>
    <x v="3"/>
    <s v="mSVRS Agr"/>
    <x v="86"/>
    <s v="Service Agreement"/>
    <s v="C-10073"/>
    <m/>
    <n v="23891"/>
    <s v="ARJ"/>
    <m/>
    <n v="230"/>
    <n v="-230"/>
    <x v="1"/>
  </r>
  <r>
    <x v="7"/>
    <d v="2025-09-17T00:00:00"/>
    <x v="11"/>
    <s v="180225OH"/>
    <s v="Invoice - Hopebridge Autism Therapy Centers"/>
    <s v="D-028"/>
    <s v="Installation Team"/>
    <m/>
    <x v="3"/>
    <m/>
    <x v="87"/>
    <m/>
    <s v="C-10074"/>
    <m/>
    <n v="23644"/>
    <s v="ARJ"/>
    <m/>
    <n v="440"/>
    <n v="-440"/>
    <x v="1"/>
  </r>
  <r>
    <x v="7"/>
    <d v="2025-10-08T00:00:00"/>
    <x v="29"/>
    <s v="180627OH"/>
    <s v="Invoice - Hopebridge Autism Therapy Centers"/>
    <s v="D-028"/>
    <s v="Installation Team"/>
    <m/>
    <x v="3"/>
    <m/>
    <x v="87"/>
    <m/>
    <s v="C-10074"/>
    <m/>
    <n v="24003"/>
    <s v="ARJ"/>
    <m/>
    <n v="484"/>
    <n v="-484"/>
    <x v="1"/>
  </r>
  <r>
    <x v="7"/>
    <d v="2025-10-08T00:00:00"/>
    <x v="29"/>
    <s v="180628OH"/>
    <s v="Invoice - Hopebridge Autism Therapy Centers"/>
    <s v="D-028"/>
    <s v="Installation Team"/>
    <m/>
    <x v="3"/>
    <m/>
    <x v="87"/>
    <m/>
    <s v="C-10074"/>
    <m/>
    <n v="24004"/>
    <s v="ARJ"/>
    <m/>
    <n v="440"/>
    <n v="-440"/>
    <x v="1"/>
  </r>
  <r>
    <x v="7"/>
    <d v="2025-10-08T00:00:00"/>
    <x v="29"/>
    <s v="180629OH"/>
    <s v="Invoice - Hopebridge Autism Therapy Centers"/>
    <s v="D-028"/>
    <s v="Installation Team"/>
    <m/>
    <x v="3"/>
    <m/>
    <x v="87"/>
    <m/>
    <s v="C-10074"/>
    <m/>
    <n v="24005"/>
    <s v="ARJ"/>
    <m/>
    <n v="396"/>
    <n v="-396"/>
    <x v="1"/>
  </r>
  <r>
    <x v="7"/>
    <d v="2025-10-21T00:00:00"/>
    <x v="24"/>
    <s v="180822OH"/>
    <s v="Invoice - Hopebridge Autism Therapy Centers"/>
    <s v="D-028"/>
    <s v="Installation Team"/>
    <m/>
    <x v="3"/>
    <m/>
    <x v="87"/>
    <m/>
    <s v="C-10074"/>
    <m/>
    <n v="24138"/>
    <s v="ARJ"/>
    <m/>
    <n v="1000"/>
    <n v="-1000"/>
    <x v="1"/>
  </r>
  <r>
    <x v="9"/>
    <d v="2025-09-17T00:00:00"/>
    <x v="11"/>
    <s v="180225OH"/>
    <s v="Invoice - Hopebridge Autism Therapy Centers: Dell Pro 14 Laptop - Intel(R) Core(TM) 5 120U (10 cores, up to 5.0 GHz) - 14&quot;, Non-Touch, FHD+ - 16 GB - 256 GB TLC SSD - Windows 11 Pro - Onsite/In-Home Service After Remote Diagnosis, 3 Year"/>
    <s v="D-001"/>
    <s v="Sales"/>
    <m/>
    <x v="3"/>
    <s v="PC14250"/>
    <x v="87"/>
    <s v="Dell Pro 14 Laptop"/>
    <s v="C-10074"/>
    <m/>
    <n v="23644"/>
    <s v="ARJ"/>
    <m/>
    <n v="8000"/>
    <n v="-8000"/>
    <x v="1"/>
  </r>
  <r>
    <x v="9"/>
    <d v="2025-10-08T00:00:00"/>
    <x v="29"/>
    <s v="180627OH"/>
    <s v="Invoice - Hopebridge Autism Therapy Centers: Dell Pro 14 Laptop - Intel(R) Core(TM) 5 120U (10 cores, up to 5.0 GHz) - 14&quot;, Non-Touch, FHD+ - 16 GB - 256 GB TLC SSD - Windows 11 Pro - Onsite/In-Home Service After Remote Diagnosis, 3 Year"/>
    <s v="D-001"/>
    <s v="Sales"/>
    <m/>
    <x v="3"/>
    <s v="PC14250"/>
    <x v="87"/>
    <s v="Dell Pro 14 Laptop"/>
    <s v="C-10074"/>
    <m/>
    <n v="24003"/>
    <s v="ARJ"/>
    <m/>
    <n v="8800"/>
    <n v="-8800"/>
    <x v="1"/>
  </r>
  <r>
    <x v="9"/>
    <d v="2025-10-08T00:00:00"/>
    <x v="29"/>
    <s v="180628OH"/>
    <s v="Invoice - Hopebridge Autism Therapy Centers: Dell Pro 14 Laptop - Intel(R) Core(TM) 5 120U (10 cores, up to 5.0 GHz) - 14&quot;, Non-Touch, FHD+ - 16 GB - 256 GB TLC SSD - Windows 11 Pro - Onsite/In-Home Service After Remote Diagnosis, 3 Year"/>
    <s v="D-001"/>
    <s v="Sales"/>
    <m/>
    <x v="3"/>
    <s v="PC14250"/>
    <x v="87"/>
    <s v="Dell Pro 14 Laptop"/>
    <s v="C-10074"/>
    <m/>
    <n v="24004"/>
    <s v="ARJ"/>
    <m/>
    <n v="8000"/>
    <n v="-8000"/>
    <x v="1"/>
  </r>
  <r>
    <x v="9"/>
    <d v="2025-10-08T00:00:00"/>
    <x v="29"/>
    <s v="180629OH"/>
    <s v="Invoice - Hopebridge Autism Therapy Centers: Dell Pro 14 Laptop - Intel(R) Core(TM) 5 120U (10 cores, up to 5.0 GHz) - 14&quot;, Non-Touch, FHD+ - 16 GB - 256 GB TLC SSD - Windows 11 Pro - Onsite/In-Home Service After Remote Diagnosis, 3 Year"/>
    <s v="D-001"/>
    <s v="Sales"/>
    <m/>
    <x v="3"/>
    <s v="PC14250"/>
    <x v="87"/>
    <s v="Dell Pro 14 Laptop"/>
    <s v="C-10074"/>
    <m/>
    <n v="24005"/>
    <s v="ARJ"/>
    <m/>
    <n v="7200"/>
    <n v="-7200"/>
    <x v="1"/>
  </r>
  <r>
    <x v="9"/>
    <d v="2025-10-21T00:00:00"/>
    <x v="24"/>
    <s v="180822OH"/>
    <s v="Invoice - Hopebridge Autism Therapy Centers: Dell Pro 14 Laptop - Intel(R) Core(TM) 5 120U (10 cores, up to 5.0 GHz) - 14&quot;, Non-Touch, FHD+ - 16 GB - 256 GB TLC SSD - Windows 11 Pro - Onsite/In-Home Service After Remote Diagnosis, 3 Year"/>
    <s v="D-001"/>
    <s v="Sales"/>
    <m/>
    <x v="3"/>
    <s v="PC14250"/>
    <x v="87"/>
    <s v="Dell Pro 14 Laptop"/>
    <s v="C-10074"/>
    <m/>
    <n v="24138"/>
    <s v="ARJ"/>
    <m/>
    <n v="39500"/>
    <n v="-39500"/>
    <x v="1"/>
  </r>
  <r>
    <x v="13"/>
    <d v="2025-09-17T00:00:00"/>
    <x v="11"/>
    <s v="180225OH"/>
    <s v="Invoice - Hopebridge Autism Therapy Centers: Shipping"/>
    <s v="D-001"/>
    <s v="Sales"/>
    <m/>
    <x v="3"/>
    <s v="QWShipping"/>
    <x v="87"/>
    <s v="Shipping"/>
    <s v="C-10074"/>
    <m/>
    <n v="23644"/>
    <s v="ARJ"/>
    <m/>
    <n v="28.87"/>
    <n v="-28.87"/>
    <x v="1"/>
  </r>
  <r>
    <x v="13"/>
    <d v="2025-09-17T00:00:00"/>
    <x v="11"/>
    <s v="180225OH"/>
    <s v="Invoice - Hopebridge Autism Therapy Centers: Shipping"/>
    <s v="D-028"/>
    <s v="Installation Team"/>
    <m/>
    <x v="3"/>
    <s v="QWShipping"/>
    <x v="87"/>
    <s v="Shipping"/>
    <s v="C-10074"/>
    <m/>
    <n v="23644"/>
    <s v="ARJ"/>
    <m/>
    <n v="352.77"/>
    <n v="-352.77"/>
    <x v="1"/>
  </r>
  <r>
    <x v="13"/>
    <d v="2025-10-08T00:00:00"/>
    <x v="29"/>
    <s v="180627OH"/>
    <s v="Invoice - Hopebridge Autism Therapy Centers: Shipping"/>
    <s v="D-001"/>
    <s v="Sales"/>
    <m/>
    <x v="3"/>
    <s v="QWShipping"/>
    <x v="87"/>
    <s v="Shipping"/>
    <s v="C-10074"/>
    <m/>
    <n v="24003"/>
    <s v="ARJ"/>
    <m/>
    <n v="132.27000000000001"/>
    <n v="-132.27000000000001"/>
    <x v="1"/>
  </r>
  <r>
    <x v="13"/>
    <d v="2025-10-08T00:00:00"/>
    <x v="29"/>
    <s v="180627OH"/>
    <s v="Invoice - Hopebridge Autism Therapy Centers: Shipping"/>
    <s v="D-028"/>
    <s v="Installation Team"/>
    <m/>
    <x v="3"/>
    <s v="QWShipping"/>
    <x v="87"/>
    <s v="Shipping"/>
    <s v="C-10074"/>
    <m/>
    <n v="24003"/>
    <s v="ARJ"/>
    <m/>
    <n v="494.55"/>
    <n v="-494.55"/>
    <x v="1"/>
  </r>
  <r>
    <x v="13"/>
    <d v="2025-10-08T00:00:00"/>
    <x v="29"/>
    <s v="180628OH"/>
    <s v="Invoice - Hopebridge Autism Therapy Centers: Shipping"/>
    <s v="D-001"/>
    <s v="Sales"/>
    <m/>
    <x v="3"/>
    <s v="QWShipping"/>
    <x v="87"/>
    <s v="Shipping"/>
    <s v="C-10074"/>
    <m/>
    <n v="24004"/>
    <s v="ARJ"/>
    <m/>
    <n v="76.61"/>
    <n v="-76.61"/>
    <x v="1"/>
  </r>
  <r>
    <x v="13"/>
    <d v="2025-10-08T00:00:00"/>
    <x v="29"/>
    <s v="180628OH"/>
    <s v="Invoice - Hopebridge Autism Therapy Centers: Shipping"/>
    <s v="D-028"/>
    <s v="Installation Team"/>
    <m/>
    <x v="3"/>
    <s v="QWShipping"/>
    <x v="87"/>
    <s v="Shipping"/>
    <s v="C-10074"/>
    <m/>
    <n v="24004"/>
    <s v="ARJ"/>
    <m/>
    <n v="254.54"/>
    <n v="-254.54"/>
    <x v="1"/>
  </r>
  <r>
    <x v="13"/>
    <d v="2025-10-08T00:00:00"/>
    <x v="29"/>
    <s v="180629OH"/>
    <s v="Invoice - Hopebridge Autism Therapy Centers: Shipping"/>
    <s v="D-028"/>
    <s v="Installation Team"/>
    <m/>
    <x v="3"/>
    <s v="QWShipping"/>
    <x v="87"/>
    <s v="Shipping"/>
    <s v="C-10074"/>
    <m/>
    <n v="24005"/>
    <s v="ARJ"/>
    <m/>
    <n v="69.66"/>
    <n v="-69.66"/>
    <x v="1"/>
  </r>
  <r>
    <x v="13"/>
    <d v="2025-10-08T00:00:00"/>
    <x v="29"/>
    <s v="180629OH"/>
    <s v="Invoice - Hopebridge Autism Therapy Centers: Shipping"/>
    <s v="D-001"/>
    <s v="Sales"/>
    <m/>
    <x v="3"/>
    <s v="QWShipping"/>
    <x v="87"/>
    <s v="Shipping"/>
    <s v="C-10074"/>
    <m/>
    <n v="24005"/>
    <s v="ARJ"/>
    <m/>
    <n v="310.3"/>
    <n v="-310.3"/>
    <x v="1"/>
  </r>
  <r>
    <x v="13"/>
    <d v="2025-10-21T00:00:00"/>
    <x v="24"/>
    <s v="180822OH"/>
    <s v="Invoice - Hopebridge Autism Therapy Centers: Shipping"/>
    <s v="D-028"/>
    <s v="Installation Team"/>
    <m/>
    <x v="3"/>
    <s v="QWShipping"/>
    <x v="87"/>
    <s v="Shipping"/>
    <s v="C-10074"/>
    <m/>
    <n v="24138"/>
    <s v="ARJ"/>
    <m/>
    <n v="375.92"/>
    <n v="-375.92"/>
    <x v="1"/>
  </r>
  <r>
    <x v="13"/>
    <d v="2025-10-21T00:00:00"/>
    <x v="24"/>
    <s v="180822OH"/>
    <s v="Invoice - Hopebridge Autism Therapy Centers: Shipping"/>
    <s v="D-001"/>
    <s v="Sales"/>
    <m/>
    <x v="3"/>
    <s v="QWShipping"/>
    <x v="87"/>
    <s v="Shipping"/>
    <s v="C-10074"/>
    <m/>
    <n v="24138"/>
    <s v="ARJ"/>
    <m/>
    <n v="506.71"/>
    <n v="-506.71"/>
    <x v="1"/>
  </r>
  <r>
    <x v="6"/>
    <d v="2025-09-01T00:00:00"/>
    <x v="3"/>
    <n v="179818"/>
    <s v="Invoice - Horizon Nut Company: 24x7 Gateway Security Monitoring"/>
    <s v="D-005"/>
    <s v="Security"/>
    <m/>
    <x v="1"/>
    <s v="DPM-FWM-SM"/>
    <x v="88"/>
    <s v="24x7 Gateway Security Monitoring Small"/>
    <s v="C-10056"/>
    <m/>
    <n v="23515"/>
    <s v="ARJ"/>
    <m/>
    <n v="375"/>
    <n v="-375"/>
    <x v="1"/>
  </r>
  <r>
    <x v="6"/>
    <d v="2025-10-01T00:00:00"/>
    <x v="4"/>
    <n v="180372"/>
    <s v="Invoice - Horizon Nut Company: 24x7 Gateway Security Monitoring"/>
    <s v="D-005"/>
    <s v="Security"/>
    <m/>
    <x v="1"/>
    <s v="DPM-FWM-SM"/>
    <x v="88"/>
    <s v="24x7 Gateway Security Monitoring Small"/>
    <s v="C-10056"/>
    <m/>
    <n v="23797"/>
    <s v="ARJ"/>
    <m/>
    <n v="375"/>
    <n v="-375"/>
    <x v="1"/>
  </r>
  <r>
    <x v="6"/>
    <d v="2025-09-01T00:00:00"/>
    <x v="3"/>
    <n v="179818"/>
    <s v="Invoice - Horizon Nut Company: Endpoint Advanced Threat Protection - EDR 24x7 Monitoring - Per Endpoint"/>
    <s v="D-005"/>
    <s v="Security"/>
    <m/>
    <x v="1"/>
    <s v="DPM-Huntress"/>
    <x v="88"/>
    <s v="Huntress Advanced Threat Protection"/>
    <s v="C-10056"/>
    <m/>
    <n v="23515"/>
    <s v="ARJ"/>
    <m/>
    <n v="830"/>
    <n v="-830"/>
    <x v="1"/>
  </r>
  <r>
    <x v="6"/>
    <d v="2025-10-01T00:00:00"/>
    <x v="4"/>
    <n v="180372"/>
    <s v="Invoice - Horizon Nut Company: Endpoint Advanced Threat Protection - EDR 24x7 Monitoring - Per Endpoint"/>
    <s v="D-005"/>
    <s v="Security"/>
    <m/>
    <x v="1"/>
    <s v="DPM-Huntress"/>
    <x v="88"/>
    <s v="Huntress Advanced Threat Protection"/>
    <s v="C-10056"/>
    <m/>
    <n v="23797"/>
    <s v="ARJ"/>
    <m/>
    <n v="870"/>
    <n v="-870"/>
    <x v="1"/>
  </r>
  <r>
    <x v="8"/>
    <d v="2025-09-01T00:00:00"/>
    <x v="3"/>
    <n v="179818"/>
    <s v="Invoice - Horizon Nut Company: Managed Backup - Virtual Server"/>
    <s v="D-003"/>
    <s v="MSP"/>
    <m/>
    <x v="1"/>
    <s v="CB Prot Vir Mac"/>
    <x v="88"/>
    <s v="MTS Cyber Protect Virtual Machines"/>
    <s v="C-10056"/>
    <m/>
    <n v="23515"/>
    <s v="ARJ"/>
    <m/>
    <n v="800"/>
    <n v="-800"/>
    <x v="1"/>
  </r>
  <r>
    <x v="8"/>
    <d v="2025-10-01T00:00:00"/>
    <x v="4"/>
    <n v="180372"/>
    <s v="Invoice - Horizon Nut Company: Managed Backup - Virtual Server"/>
    <s v="D-003"/>
    <s v="MSP"/>
    <m/>
    <x v="1"/>
    <s v="CB Prot Vir Mac"/>
    <x v="88"/>
    <s v="MTS Cyber Protect Virtual Machines"/>
    <s v="C-10056"/>
    <m/>
    <n v="23797"/>
    <s v="ARJ"/>
    <m/>
    <n v="800"/>
    <n v="-800"/>
    <x v="1"/>
  </r>
  <r>
    <x v="3"/>
    <d v="2025-09-01T00:00:00"/>
    <x v="3"/>
    <n v="179818"/>
    <s v="Invoice - Horizon Nut Company: Managed Office 365 Backup - 1 User - 1 month"/>
    <s v="D-003"/>
    <s v="MSP"/>
    <m/>
    <x v="1"/>
    <s v="DPMB-AFI-O365"/>
    <x v="88"/>
    <s v="Office 365 Backup"/>
    <s v="C-10056"/>
    <m/>
    <n v="23515"/>
    <s v="ARJ"/>
    <m/>
    <n v="800"/>
    <n v="-800"/>
    <x v="1"/>
  </r>
  <r>
    <x v="3"/>
    <d v="2025-10-01T00:00:00"/>
    <x v="4"/>
    <n v="180372"/>
    <s v="Invoice - Horizon Nut Company: Managed Office 365 Backup - 1 User - 1 month"/>
    <s v="D-003"/>
    <s v="MSP"/>
    <m/>
    <x v="1"/>
    <s v="DPMB-AFI-O365"/>
    <x v="88"/>
    <s v="Office 365 Backup"/>
    <s v="C-10056"/>
    <m/>
    <n v="23797"/>
    <s v="ARJ"/>
    <m/>
    <n v="815"/>
    <n v="-815"/>
    <x v="1"/>
  </r>
  <r>
    <x v="6"/>
    <d v="2025-09-01T00:00:00"/>
    <x v="3"/>
    <n v="179818"/>
    <s v="Invoice - Horizon Nut Company: Managed Security Awareness Training Program"/>
    <s v="D-005"/>
    <s v="Security"/>
    <m/>
    <x v="1"/>
    <s v="DPMSAT"/>
    <x v="88"/>
    <s v="Security Awareness Program"/>
    <s v="C-10056"/>
    <m/>
    <n v="23515"/>
    <s v="ARJ"/>
    <m/>
    <n v="635"/>
    <n v="-635"/>
    <x v="1"/>
  </r>
  <r>
    <x v="6"/>
    <d v="2025-10-01T00:00:00"/>
    <x v="4"/>
    <n v="180372"/>
    <s v="Invoice - Horizon Nut Company: Managed Security Awareness Training Program"/>
    <s v="D-005"/>
    <s v="Security"/>
    <m/>
    <x v="1"/>
    <s v="DPMSAT"/>
    <x v="88"/>
    <s v="Security Awareness Program"/>
    <s v="C-10056"/>
    <m/>
    <n v="23797"/>
    <s v="ARJ"/>
    <m/>
    <n v="650"/>
    <n v="-650"/>
    <x v="1"/>
  </r>
  <r>
    <x v="0"/>
    <d v="2025-09-01T00:00:00"/>
    <x v="3"/>
    <n v="179818"/>
    <s v="Invoice - Horizon Nut Company: Managed Services-Server"/>
    <s v="D-003"/>
    <s v="MSP"/>
    <m/>
    <x v="1"/>
    <s v="T-Managed Services-Server"/>
    <x v="88"/>
    <s v="Managed Services-Server"/>
    <s v="C-10056"/>
    <m/>
    <n v="23515"/>
    <s v="ARJ"/>
    <m/>
    <n v="3502"/>
    <n v="-3502"/>
    <x v="1"/>
  </r>
  <r>
    <x v="0"/>
    <d v="2025-10-01T00:00:00"/>
    <x v="4"/>
    <n v="180372"/>
    <s v="Invoice - Horizon Nut Company: Managed Services-Server"/>
    <s v="D-003"/>
    <s v="MSP"/>
    <m/>
    <x v="1"/>
    <s v="T-Managed Services-Server"/>
    <x v="88"/>
    <s v="Managed Services-Server"/>
    <s v="C-10056"/>
    <m/>
    <n v="23797"/>
    <s v="ARJ"/>
    <m/>
    <n v="3502"/>
    <n v="-3502"/>
    <x v="1"/>
  </r>
  <r>
    <x v="0"/>
    <d v="2025-09-01T00:00:00"/>
    <x v="3"/>
    <n v="179818"/>
    <s v="Invoice - Horizon Nut Company: Managed Services-Site"/>
    <s v="D-003"/>
    <s v="MSP"/>
    <m/>
    <x v="1"/>
    <s v="T-Managed Services Site"/>
    <x v="88"/>
    <s v="Managed Services-Site"/>
    <s v="C-10056"/>
    <m/>
    <n v="23515"/>
    <s v="ARJ"/>
    <m/>
    <n v="772.5"/>
    <n v="-772.5"/>
    <x v="1"/>
  </r>
  <r>
    <x v="0"/>
    <d v="2025-10-01T00:00:00"/>
    <x v="4"/>
    <n v="180372"/>
    <s v="Invoice - Horizon Nut Company: Managed Services-Site"/>
    <s v="D-003"/>
    <s v="MSP"/>
    <m/>
    <x v="1"/>
    <s v="T-Managed Services Site"/>
    <x v="88"/>
    <s v="Managed Services-Site"/>
    <s v="C-10056"/>
    <m/>
    <n v="23797"/>
    <s v="ARJ"/>
    <m/>
    <n v="772.5"/>
    <n v="-772.5"/>
    <x v="1"/>
  </r>
  <r>
    <x v="5"/>
    <d v="2025-09-01T00:00:00"/>
    <x v="3"/>
    <n v="179818"/>
    <s v="Invoice - Horizon Nut Company: Microsoft 365 Apps for Business - Annual Commitment, Monthly Billing - 1 User"/>
    <s v="D-003"/>
    <s v="MSP"/>
    <m/>
    <x v="1"/>
    <s v="C0LH1G-0001-1Y1M"/>
    <x v="88"/>
    <s v="Microsoft 365 Apps For Business Annual Paid Monthly"/>
    <s v="C-10056"/>
    <m/>
    <n v="23515"/>
    <s v="ARJ"/>
    <m/>
    <n v="58.1"/>
    <n v="-58.1"/>
    <x v="1"/>
  </r>
  <r>
    <x v="5"/>
    <d v="2025-10-01T00:00:00"/>
    <x v="4"/>
    <n v="180372"/>
    <s v="Invoice - Horizon Nut Company: Microsoft 365 Apps for Business - Annual Commitment, Monthly Billing - 1 User"/>
    <s v="D-003"/>
    <s v="MSP"/>
    <m/>
    <x v="1"/>
    <s v="C0LH1G-0001-1Y1M"/>
    <x v="88"/>
    <s v="Microsoft 365 Apps For Business Annual Paid Monthly"/>
    <s v="C-10056"/>
    <m/>
    <n v="23797"/>
    <s v="ARJ"/>
    <m/>
    <n v="58.1"/>
    <n v="-58.1"/>
    <x v="1"/>
  </r>
  <r>
    <x v="5"/>
    <d v="2025-09-01T00:00:00"/>
    <x v="3"/>
    <n v="179818"/>
    <s v="Invoice - Horizon Nut Company: Microsoft 365 Business Standard - Annual Commitment, Monthly Billing - 1 User "/>
    <s v="D-003"/>
    <s v="MSP"/>
    <m/>
    <x v="1"/>
    <s v="C0LDPB-0001-1Y1M"/>
    <x v="88"/>
    <s v="Microsoft 365 Business Standard Annual Paid Monthly"/>
    <s v="C-10056"/>
    <m/>
    <n v="23515"/>
    <s v="ARJ"/>
    <m/>
    <n v="12.5"/>
    <n v="-12.5"/>
    <x v="1"/>
  </r>
  <r>
    <x v="5"/>
    <d v="2025-10-01T00:00:00"/>
    <x v="4"/>
    <n v="180372"/>
    <s v="Invoice - Horizon Nut Company: Microsoft 365 Business Standard - Annual Commitment, Monthly Billing - 1 User "/>
    <s v="D-003"/>
    <s v="MSP"/>
    <m/>
    <x v="1"/>
    <s v="C0LDPB-0001-1Y1M"/>
    <x v="88"/>
    <s v="Microsoft 365 Business Standard Annual Paid Monthly"/>
    <s v="C-10056"/>
    <m/>
    <n v="23797"/>
    <s v="ARJ"/>
    <m/>
    <n v="12.5"/>
    <n v="-12.5"/>
    <x v="1"/>
  </r>
  <r>
    <x v="2"/>
    <d v="2025-09-01T00:00:00"/>
    <x v="3"/>
    <n v="179818"/>
    <s v="Invoice - Horizon Nut Company: Palo Alto Networks Firewall Service 440"/>
    <s v="D-005"/>
    <s v="Security"/>
    <m/>
    <x v="1"/>
    <s v="PAN-440-HAAS"/>
    <x v="88"/>
    <s v="Palo Alto Networks Firewall Service 440"/>
    <s v="C-10056"/>
    <m/>
    <n v="23515"/>
    <s v="ARJ"/>
    <m/>
    <n v="750"/>
    <n v="-750"/>
    <x v="1"/>
  </r>
  <r>
    <x v="2"/>
    <d v="2025-10-01T00:00:00"/>
    <x v="4"/>
    <n v="180372"/>
    <s v="Invoice - Horizon Nut Company: Palo Alto Networks Firewall Service 440"/>
    <s v="D-005"/>
    <s v="Security"/>
    <m/>
    <x v="1"/>
    <s v="PAN-440-HAAS"/>
    <x v="88"/>
    <s v="Palo Alto Networks Firewall Service 440"/>
    <s v="C-10056"/>
    <m/>
    <n v="23797"/>
    <s v="ARJ"/>
    <m/>
    <n v="750"/>
    <n v="-750"/>
    <x v="1"/>
  </r>
  <r>
    <x v="15"/>
    <d v="2025-09-01T00:00:00"/>
    <x v="3"/>
    <n v="179818"/>
    <s v="Invoice - Horizon Nut Company: Up to 2 Users Partner Data Dashboard Data and Documentation Vault with Read/Write Access Datapath RMM Network Insights Ticket Manager "/>
    <s v="D-003"/>
    <s v="MSP"/>
    <m/>
    <x v="1"/>
    <s v="PartnerProTool"/>
    <x v="88"/>
    <s v="Datapath Partner Pro Tool Pack "/>
    <s v="C-10056"/>
    <m/>
    <n v="23515"/>
    <s v="ARJ"/>
    <m/>
    <n v="150"/>
    <n v="-150"/>
    <x v="1"/>
  </r>
  <r>
    <x v="15"/>
    <d v="2025-10-01T00:00:00"/>
    <x v="4"/>
    <n v="180372"/>
    <s v="Invoice - Horizon Nut Company: Up to 2 Users Partner Data Dashboard Data and Documentation Vault with Read/Write Access Datapath RMM Network Insights Ticket Manager "/>
    <s v="D-003"/>
    <s v="MSP"/>
    <m/>
    <x v="1"/>
    <s v="PartnerProTool"/>
    <x v="88"/>
    <s v="Datapath Partner Pro Tool Pack "/>
    <s v="C-10056"/>
    <m/>
    <n v="23797"/>
    <s v="ARJ"/>
    <m/>
    <n v="150"/>
    <n v="-150"/>
    <x v="1"/>
  </r>
  <r>
    <x v="0"/>
    <n v="45901"/>
    <x v="3"/>
    <s v="179947OH"/>
    <s v="Invoice - Imagine Akron Academy: E-Rate MIBS Support for E-Rate Eligible Equipment"/>
    <s v="D-003"/>
    <s v="MSP"/>
    <m/>
    <x v="3"/>
    <s v="T-Managed"/>
    <x v="89"/>
    <s v="E-Rate MIBS Support"/>
    <s v="C-10075"/>
    <m/>
    <n v="23357"/>
    <s v="ARJ"/>
    <m/>
    <n v="21.78"/>
    <n v="-21.78"/>
    <x v="1"/>
  </r>
  <r>
    <x v="0"/>
    <n v="45931"/>
    <x v="4"/>
    <s v="180475OH"/>
    <s v="Invoice - Imagine Akron Academy: E-Rate MIBS Support for E-Rate Eligible Equipment"/>
    <s v="D-003"/>
    <s v="MSP"/>
    <m/>
    <x v="3"/>
    <s v="T-Managed"/>
    <x v="89"/>
    <s v="E-Rate MIBS Support"/>
    <s v="C-10075"/>
    <m/>
    <n v="23892"/>
    <s v="ARJ"/>
    <m/>
    <n v="21.78"/>
    <n v="-21.78"/>
    <x v="1"/>
  </r>
  <r>
    <x v="9"/>
    <n v="45950"/>
    <x v="35"/>
    <s v="180806OH"/>
    <s v="Invoice - Imagine Bella Academy of Excellence: Chromebook Repairs"/>
    <s v="D-001"/>
    <s v="Sales"/>
    <m/>
    <x v="3"/>
    <s v="CBRepair"/>
    <x v="90"/>
    <s v="Chromebook Repairs"/>
    <s v="C-10076"/>
    <m/>
    <n v="24124"/>
    <s v="ARJ"/>
    <m/>
    <n v="48"/>
    <n v="-48"/>
    <x v="1"/>
  </r>
  <r>
    <x v="9"/>
    <n v="45951"/>
    <x v="24"/>
    <s v="180815OH"/>
    <s v="Invoice - Imagine Bella Academy of Excellence: Chromebook Repairs"/>
    <s v="D-001"/>
    <s v="Sales"/>
    <m/>
    <x v="3"/>
    <s v="CBRepair"/>
    <x v="90"/>
    <s v="Chromebook Repairs"/>
    <s v="C-10076"/>
    <m/>
    <n v="24133"/>
    <s v="ARJ"/>
    <m/>
    <n v="48"/>
    <n v="-48"/>
    <x v="1"/>
  </r>
  <r>
    <x v="9"/>
    <n v="45952"/>
    <x v="19"/>
    <s v="180832OH"/>
    <s v="Invoice - Imagine Bella Academy of Excellence: Chromebook Repairs"/>
    <s v="D-001"/>
    <s v="Sales"/>
    <m/>
    <x v="3"/>
    <s v="CBRepair"/>
    <x v="90"/>
    <s v="Chromebook Repairs"/>
    <s v="C-10076"/>
    <m/>
    <n v="24145"/>
    <s v="ARJ"/>
    <m/>
    <n v="47"/>
    <n v="-47"/>
    <x v="1"/>
  </r>
  <r>
    <x v="9"/>
    <n v="45952"/>
    <x v="19"/>
    <s v="180833OH"/>
    <s v="Invoice - Imagine Bella Academy of Excellence: Chromebook Repairs"/>
    <s v="D-001"/>
    <s v="Sales"/>
    <m/>
    <x v="3"/>
    <s v="CBRepair"/>
    <x v="90"/>
    <s v="Chromebook Repairs"/>
    <s v="C-10076"/>
    <m/>
    <n v="24146"/>
    <s v="ARJ"/>
    <m/>
    <n v="823.8"/>
    <n v="-823.8"/>
    <x v="1"/>
  </r>
  <r>
    <x v="9"/>
    <n v="45957"/>
    <x v="8"/>
    <s v="181123OH"/>
    <s v="Invoice - Imagine Bella Academy of Excellence: Chromebook Repairs"/>
    <s v="D-001"/>
    <s v="Sales"/>
    <m/>
    <x v="3"/>
    <s v="CBRepair"/>
    <x v="90"/>
    <s v="Chromebook Repairs"/>
    <s v="C-10076"/>
    <m/>
    <n v="24183"/>
    <s v="ARJ"/>
    <m/>
    <n v="3160.98"/>
    <n v="-3160.98"/>
    <x v="1"/>
  </r>
  <r>
    <x v="0"/>
    <n v="45901"/>
    <x v="3"/>
    <s v="179976OH"/>
    <s v="Invoice - Imagine Bella Academy of Excellence: Classroom Support"/>
    <s v="D-003"/>
    <s v="MSP"/>
    <m/>
    <x v="3"/>
    <s v="MSC_CS"/>
    <x v="90"/>
    <s v="Classroom Support"/>
    <s v="C-10076"/>
    <m/>
    <n v="23359"/>
    <s v="ARJ"/>
    <m/>
    <n v="375"/>
    <n v="-375"/>
    <x v="1"/>
  </r>
  <r>
    <x v="0"/>
    <n v="45931"/>
    <x v="4"/>
    <s v="180477OH"/>
    <s v="Invoice - Imagine Bella Academy of Excellence: Classroom Support"/>
    <s v="D-003"/>
    <s v="MSP"/>
    <m/>
    <x v="3"/>
    <s v="MSC_CS"/>
    <x v="90"/>
    <s v="Classroom Support"/>
    <s v="C-10076"/>
    <m/>
    <n v="23894"/>
    <s v="ARJ"/>
    <m/>
    <n v="375"/>
    <n v="-375"/>
    <x v="1"/>
  </r>
  <r>
    <x v="0"/>
    <n v="45901"/>
    <x v="3"/>
    <s v="179976OH"/>
    <s v="Invoice - Imagine Bella Academy of Excellence: Cloud Managed Printing"/>
    <s v="D-003"/>
    <s v="MSP"/>
    <m/>
    <x v="3"/>
    <s v="MSC_PS"/>
    <x v="90"/>
    <s v="Cloud Managed Printing Support"/>
    <s v="C-10076"/>
    <m/>
    <n v="23359"/>
    <s v="ARJ"/>
    <m/>
    <n v="75"/>
    <n v="-75"/>
    <x v="1"/>
  </r>
  <r>
    <x v="0"/>
    <n v="45931"/>
    <x v="4"/>
    <s v="180477OH"/>
    <s v="Invoice - Imagine Bella Academy of Excellence: Cloud Managed Printing"/>
    <s v="D-003"/>
    <s v="MSP"/>
    <m/>
    <x v="3"/>
    <s v="MSC_PS"/>
    <x v="90"/>
    <s v="Cloud Managed Printing Support"/>
    <s v="C-10076"/>
    <m/>
    <n v="23894"/>
    <s v="ARJ"/>
    <m/>
    <n v="75"/>
    <n v="-75"/>
    <x v="1"/>
  </r>
  <r>
    <x v="0"/>
    <n v="45901"/>
    <x v="3"/>
    <s v="179976OH"/>
    <s v="Invoice - Imagine Bella Academy of Excellence: Content Filtering Management"/>
    <s v="D-003"/>
    <s v="MSP"/>
    <m/>
    <x v="3"/>
    <s v="MSC_CF"/>
    <x v="90"/>
    <s v="Content Filtering Management"/>
    <s v="C-10076"/>
    <m/>
    <n v="23359"/>
    <s v="ARJ"/>
    <m/>
    <n v="150"/>
    <n v="-150"/>
    <x v="1"/>
  </r>
  <r>
    <x v="0"/>
    <n v="45931"/>
    <x v="4"/>
    <s v="180477OH"/>
    <s v="Invoice - Imagine Bella Academy of Excellence: Content Filtering Management"/>
    <s v="D-003"/>
    <s v="MSP"/>
    <m/>
    <x v="3"/>
    <s v="MSC_CF"/>
    <x v="90"/>
    <s v="Content Filtering Management"/>
    <s v="C-10076"/>
    <m/>
    <n v="23894"/>
    <s v="ARJ"/>
    <m/>
    <n v="150"/>
    <n v="-150"/>
    <x v="1"/>
  </r>
  <r>
    <x v="6"/>
    <n v="45901"/>
    <x v="3"/>
    <s v="179976OH"/>
    <s v="Invoice - Imagine Bella Academy of Excellence: Endpoint Advanced Threat Protection - EDR 24x7 Monitoring - Per Endpoint"/>
    <s v="D-005"/>
    <s v="Security"/>
    <m/>
    <x v="3"/>
    <s v="DPM-Huntress"/>
    <x v="90"/>
    <s v="Huntress Advanced Threat Protection"/>
    <s v="C-10076"/>
    <m/>
    <n v="23359"/>
    <s v="ARJ"/>
    <m/>
    <n v="210"/>
    <n v="-210"/>
    <x v="1"/>
  </r>
  <r>
    <x v="6"/>
    <n v="45931"/>
    <x v="4"/>
    <s v="180477OH"/>
    <s v="Invoice - Imagine Bella Academy of Excellence: Endpoint Advanced Threat Protection - EDR 24x7 Monitoring - Per Endpoint"/>
    <s v="D-005"/>
    <s v="Security"/>
    <m/>
    <x v="3"/>
    <s v="DPM-Huntress"/>
    <x v="90"/>
    <s v="Huntress Advanced Threat Protection"/>
    <s v="C-10076"/>
    <m/>
    <n v="23894"/>
    <s v="ARJ"/>
    <m/>
    <n v="210"/>
    <n v="-210"/>
    <x v="1"/>
  </r>
  <r>
    <x v="0"/>
    <n v="45901"/>
    <x v="3"/>
    <s v="179950OH"/>
    <s v="Invoice - Imagine Bella Academy of Excellence: E-Rate MIBS Support for E-Rate Eligible Equipment"/>
    <s v="D-003"/>
    <s v="MSP"/>
    <m/>
    <x v="3"/>
    <s v="T-Managed"/>
    <x v="90"/>
    <s v="E-Rate MIBS Support"/>
    <s v="C-10076"/>
    <m/>
    <n v="23358"/>
    <s v="ARJ"/>
    <m/>
    <n v="18.05"/>
    <n v="-18.05"/>
    <x v="1"/>
  </r>
  <r>
    <x v="0"/>
    <n v="45931"/>
    <x v="4"/>
    <s v="180476OH"/>
    <s v="Invoice - Imagine Bella Academy of Excellence: E-Rate MIBS Support for E-Rate Eligible Equipment"/>
    <s v="D-003"/>
    <s v="MSP"/>
    <m/>
    <x v="3"/>
    <s v="T-Managed"/>
    <x v="90"/>
    <s v="E-Rate MIBS Support"/>
    <s v="C-10076"/>
    <m/>
    <n v="23893"/>
    <s v="ARJ"/>
    <m/>
    <n v="18.05"/>
    <n v="-18.05"/>
    <x v="1"/>
  </r>
  <r>
    <x v="0"/>
    <n v="45901"/>
    <x v="3"/>
    <s v="179976OH"/>
    <s v="Invoice - Imagine Bella Academy of Excellence: Google Workspace Management"/>
    <s v="D-003"/>
    <s v="MSP"/>
    <m/>
    <x v="3"/>
    <s v="T-Managed Services-Google"/>
    <x v="90"/>
    <s v="Google Workspace Management"/>
    <s v="C-10076"/>
    <m/>
    <n v="23359"/>
    <s v="ARJ"/>
    <m/>
    <n v="200"/>
    <n v="-200"/>
    <x v="1"/>
  </r>
  <r>
    <x v="0"/>
    <n v="45931"/>
    <x v="4"/>
    <s v="180477OH"/>
    <s v="Invoice - Imagine Bella Academy of Excellence: Google Workspace Management"/>
    <s v="D-003"/>
    <s v="MSP"/>
    <m/>
    <x v="3"/>
    <s v="T-Managed Services-Google"/>
    <x v="90"/>
    <s v="Google Workspace Management"/>
    <s v="C-10076"/>
    <m/>
    <n v="23894"/>
    <s v="ARJ"/>
    <m/>
    <n v="200"/>
    <n v="-200"/>
    <x v="1"/>
  </r>
  <r>
    <x v="8"/>
    <n v="45901"/>
    <x v="3"/>
    <s v="179976OH"/>
    <s v="Invoice - Imagine Bella Academy of Excellence: Managed Backup - Server"/>
    <s v="D-003"/>
    <s v="MSP"/>
    <m/>
    <x v="3"/>
    <s v="mMTS CyberPS"/>
    <x v="90"/>
    <s v="MTS Cyber Protect Servers"/>
    <s v="C-10076"/>
    <m/>
    <n v="23359"/>
    <s v="ARJ"/>
    <m/>
    <n v="50"/>
    <n v="-50"/>
    <x v="1"/>
  </r>
  <r>
    <x v="8"/>
    <n v="45931"/>
    <x v="4"/>
    <s v="180477OH"/>
    <s v="Invoice - Imagine Bella Academy of Excellence: Managed Backup - Server"/>
    <s v="D-003"/>
    <s v="MSP"/>
    <m/>
    <x v="3"/>
    <s v="mMTS CyberPS"/>
    <x v="90"/>
    <s v="MTS Cyber Protect Servers"/>
    <s v="C-10076"/>
    <m/>
    <n v="23894"/>
    <s v="ARJ"/>
    <m/>
    <n v="50"/>
    <n v="-50"/>
    <x v="1"/>
  </r>
  <r>
    <x v="3"/>
    <n v="45901"/>
    <x v="3"/>
    <s v="179976OH"/>
    <s v="Invoice - Imagine Bella Academy of Excellence: Managed Backup Cloud Storage - Per GB"/>
    <s v="D-003"/>
    <s v="MSP"/>
    <m/>
    <x v="3"/>
    <s v="MTS Cloud Storage"/>
    <x v="90"/>
    <s v="MTS Cloud Storage"/>
    <s v="C-10076"/>
    <m/>
    <n v="23359"/>
    <s v="ARJ"/>
    <m/>
    <n v="23.41"/>
    <n v="-23.41"/>
    <x v="1"/>
  </r>
  <r>
    <x v="3"/>
    <n v="45931"/>
    <x v="4"/>
    <s v="180477OH"/>
    <s v="Invoice - Imagine Bella Academy of Excellence: Managed Backup Cloud Storage - Per GB"/>
    <s v="D-003"/>
    <s v="MSP"/>
    <m/>
    <x v="3"/>
    <s v="MTS Cloud Storage"/>
    <x v="90"/>
    <s v="MTS Cloud Storage"/>
    <s v="C-10076"/>
    <m/>
    <n v="23894"/>
    <s v="ARJ"/>
    <m/>
    <n v="24.86"/>
    <n v="-24.86"/>
    <x v="1"/>
  </r>
  <r>
    <x v="0"/>
    <n v="45901"/>
    <x v="3"/>
    <s v="179976OH"/>
    <s v="Invoice - Imagine Bella Academy of Excellence: Managed Security System"/>
    <s v="D-003"/>
    <s v="MSP"/>
    <m/>
    <x v="3"/>
    <s v="MSC_MSS"/>
    <x v="90"/>
    <s v="Managed Security System"/>
    <s v="C-10076"/>
    <m/>
    <n v="23359"/>
    <s v="ARJ"/>
    <m/>
    <n v="175"/>
    <n v="-175"/>
    <x v="1"/>
  </r>
  <r>
    <x v="0"/>
    <n v="45931"/>
    <x v="4"/>
    <s v="180477OH"/>
    <s v="Invoice - Imagine Bella Academy of Excellence: Managed Security System"/>
    <s v="D-003"/>
    <s v="MSP"/>
    <m/>
    <x v="3"/>
    <s v="MSC_MSS"/>
    <x v="90"/>
    <s v="Managed Security System"/>
    <s v="C-10076"/>
    <m/>
    <n v="23894"/>
    <s v="ARJ"/>
    <m/>
    <n v="175"/>
    <n v="-175"/>
    <x v="1"/>
  </r>
  <r>
    <x v="0"/>
    <n v="45901"/>
    <x v="3"/>
    <s v="179976OH"/>
    <s v="Invoice - Imagine Bella Academy of Excellence: Managed Services- Staff Tech Support"/>
    <s v="D-003"/>
    <s v="MSP"/>
    <m/>
    <x v="3"/>
    <s v="T-Managed Services-Staff"/>
    <x v="90"/>
    <s v="Managed Services-Staff Support"/>
    <s v="C-10076"/>
    <m/>
    <n v="23359"/>
    <s v="ARJ"/>
    <m/>
    <n v="540"/>
    <n v="-540"/>
    <x v="1"/>
  </r>
  <r>
    <x v="0"/>
    <n v="45931"/>
    <x v="4"/>
    <s v="180477OH"/>
    <s v="Invoice - Imagine Bella Academy of Excellence: Managed Services- Staff Tech Support"/>
    <s v="D-003"/>
    <s v="MSP"/>
    <m/>
    <x v="3"/>
    <s v="T-Managed Services-Staff"/>
    <x v="90"/>
    <s v="Managed Services-Staff Support"/>
    <s v="C-10076"/>
    <m/>
    <n v="23894"/>
    <s v="ARJ"/>
    <m/>
    <n v="540"/>
    <n v="-540"/>
    <x v="1"/>
  </r>
  <r>
    <x v="0"/>
    <n v="45901"/>
    <x v="3"/>
    <s v="179976OH"/>
    <s v="Invoice - Imagine Bella Academy of Excellence: Managed Services-Endpoint"/>
    <s v="D-003"/>
    <s v="MSP"/>
    <m/>
    <x v="3"/>
    <s v="T-Managed Services"/>
    <x v="90"/>
    <s v="Managed Services-Endpoint"/>
    <s v="C-10076"/>
    <m/>
    <n v="23359"/>
    <s v="ARJ"/>
    <m/>
    <n v="350"/>
    <n v="-350"/>
    <x v="1"/>
  </r>
  <r>
    <x v="0"/>
    <n v="45931"/>
    <x v="4"/>
    <s v="180477OH"/>
    <s v="Invoice - Imagine Bella Academy of Excellence: Managed Services-Endpoint"/>
    <s v="D-003"/>
    <s v="MSP"/>
    <m/>
    <x v="3"/>
    <s v="T-Managed Services"/>
    <x v="90"/>
    <s v="Managed Services-Endpoint"/>
    <s v="C-10076"/>
    <m/>
    <n v="23894"/>
    <s v="ARJ"/>
    <m/>
    <n v="350"/>
    <n v="-350"/>
    <x v="1"/>
  </r>
  <r>
    <x v="0"/>
    <n v="45901"/>
    <x v="3"/>
    <s v="179976OH"/>
    <s v="Invoice - Imagine Bella Academy of Excellence: Managed Services-Server"/>
    <s v="D-003"/>
    <s v="MSP"/>
    <m/>
    <x v="3"/>
    <s v="T-Managed Services-Server"/>
    <x v="90"/>
    <s v="Managed Services-Server"/>
    <s v="C-10076"/>
    <m/>
    <n v="23359"/>
    <s v="ARJ"/>
    <m/>
    <n v="150"/>
    <n v="-150"/>
    <x v="1"/>
  </r>
  <r>
    <x v="0"/>
    <n v="45931"/>
    <x v="4"/>
    <s v="180477OH"/>
    <s v="Invoice - Imagine Bella Academy of Excellence: Managed Services-Server"/>
    <s v="D-003"/>
    <s v="MSP"/>
    <m/>
    <x v="3"/>
    <s v="T-Managed Services-Server"/>
    <x v="90"/>
    <s v="Managed Services-Server"/>
    <s v="C-10076"/>
    <m/>
    <n v="23894"/>
    <s v="ARJ"/>
    <m/>
    <n v="150"/>
    <n v="-150"/>
    <x v="1"/>
  </r>
  <r>
    <x v="0"/>
    <n v="45901"/>
    <x v="3"/>
    <s v="179976OH"/>
    <s v="Invoice - Imagine Bella Academy of Excellence: Managed Services-Site"/>
    <s v="D-003"/>
    <s v="MSP"/>
    <m/>
    <x v="3"/>
    <s v="T-Managed Services Site"/>
    <x v="90"/>
    <s v="Managed Services-Site"/>
    <s v="C-10076"/>
    <m/>
    <n v="23359"/>
    <s v="ARJ"/>
    <m/>
    <n v="130"/>
    <n v="-130"/>
    <x v="1"/>
  </r>
  <r>
    <x v="0"/>
    <n v="45931"/>
    <x v="4"/>
    <s v="180477OH"/>
    <s v="Invoice - Imagine Bella Academy of Excellence: Managed Services-Site"/>
    <s v="D-003"/>
    <s v="MSP"/>
    <m/>
    <x v="3"/>
    <s v="T-Managed Services Site"/>
    <x v="90"/>
    <s v="Managed Services-Site"/>
    <s v="C-10076"/>
    <m/>
    <n v="23894"/>
    <s v="ARJ"/>
    <m/>
    <n v="130"/>
    <n v="-130"/>
    <x v="1"/>
  </r>
  <r>
    <x v="1"/>
    <n v="45901"/>
    <x v="3"/>
    <s v="179976OH"/>
    <s v="Invoice - Imagine Bella Academy of Excellence: Managed VOIP"/>
    <s v="D-003"/>
    <s v="MSP"/>
    <m/>
    <x v="3"/>
    <s v="MSC_MS"/>
    <x v="90"/>
    <s v="Managed VOIP"/>
    <s v="C-10076"/>
    <m/>
    <n v="23359"/>
    <s v="ARJ"/>
    <m/>
    <n v="75"/>
    <n v="-75"/>
    <x v="1"/>
  </r>
  <r>
    <x v="1"/>
    <n v="45931"/>
    <x v="4"/>
    <s v="180477OH"/>
    <s v="Invoice - Imagine Bella Academy of Excellence: Managed VOIP"/>
    <s v="D-003"/>
    <s v="MSP"/>
    <m/>
    <x v="3"/>
    <s v="MSC_MS"/>
    <x v="90"/>
    <s v="Managed VOIP"/>
    <s v="C-10076"/>
    <m/>
    <n v="23894"/>
    <s v="ARJ"/>
    <m/>
    <n v="75"/>
    <n v="-75"/>
    <x v="1"/>
  </r>
  <r>
    <x v="9"/>
    <n v="45926"/>
    <x v="21"/>
    <s v="180282OH"/>
    <s v="Invoice - Imagine Bella Academy of Excellence: Untangle NG Firewall Public Sector Complete 250 User License for 1yr"/>
    <s v="D-009"/>
    <s v="Admin"/>
    <m/>
    <x v="3"/>
    <s v="NG Firewall PSC250"/>
    <x v="90"/>
    <s v="Untangle NG Firewall Public Sector Complete 250 Us"/>
    <s v="C-10076"/>
    <m/>
    <n v="23687"/>
    <s v="ARJ"/>
    <m/>
    <n v="1263.5999999999999"/>
    <n v="-1263.5999999999999"/>
    <x v="1"/>
  </r>
  <r>
    <x v="0"/>
    <n v="45901"/>
    <x v="3"/>
    <s v="179972OH"/>
    <s v="Invoice - Imagine Columbus Primary Academy: Classroom Support"/>
    <s v="D-003"/>
    <s v="MSP"/>
    <m/>
    <x v="3"/>
    <s v="MSC_CS"/>
    <x v="91"/>
    <s v="Classroom Support"/>
    <s v="C-10077"/>
    <m/>
    <n v="23419"/>
    <s v="ARJ"/>
    <m/>
    <n v="77.5"/>
    <n v="-77.5"/>
    <x v="1"/>
  </r>
  <r>
    <x v="0"/>
    <n v="45931"/>
    <x v="4"/>
    <s v="180478OH"/>
    <s v="Invoice - Imagine Columbus Primary Academy: Classroom Support"/>
    <s v="D-003"/>
    <s v="MSP"/>
    <m/>
    <x v="3"/>
    <s v="MSC_CS"/>
    <x v="91"/>
    <s v="Classroom Support"/>
    <s v="C-10077"/>
    <m/>
    <n v="23895"/>
    <s v="ARJ"/>
    <m/>
    <n v="77.5"/>
    <n v="-77.5"/>
    <x v="1"/>
  </r>
  <r>
    <x v="0"/>
    <n v="45901"/>
    <x v="3"/>
    <s v="179972OH"/>
    <s v="Invoice - Imagine Columbus Primary Academy: Cloud Managed Printing"/>
    <s v="D-003"/>
    <s v="MSP"/>
    <m/>
    <x v="3"/>
    <s v="MSC_PS"/>
    <x v="91"/>
    <s v="Cloud Managed Printing Support"/>
    <s v="C-10077"/>
    <m/>
    <n v="23419"/>
    <s v="ARJ"/>
    <m/>
    <n v="20"/>
    <n v="-20"/>
    <x v="1"/>
  </r>
  <r>
    <x v="0"/>
    <n v="45931"/>
    <x v="4"/>
    <s v="180478OH"/>
    <s v="Invoice - Imagine Columbus Primary Academy: Cloud Managed Printing"/>
    <s v="D-003"/>
    <s v="MSP"/>
    <m/>
    <x v="3"/>
    <s v="MSC_PS"/>
    <x v="91"/>
    <s v="Cloud Managed Printing Support"/>
    <s v="C-10077"/>
    <m/>
    <n v="23895"/>
    <s v="ARJ"/>
    <m/>
    <n v="20"/>
    <n v="-20"/>
    <x v="1"/>
  </r>
  <r>
    <x v="0"/>
    <n v="45901"/>
    <x v="3"/>
    <s v="179972OH"/>
    <s v="Invoice - Imagine Columbus Primary Academy: Edge Security Management "/>
    <s v="D-003"/>
    <s v="MSP"/>
    <m/>
    <x v="3"/>
    <s v="MSC_PYS"/>
    <x v="91"/>
    <s v="Physical Security Mangement"/>
    <s v="C-10077"/>
    <m/>
    <n v="23419"/>
    <s v="ARJ"/>
    <m/>
    <n v="214"/>
    <n v="-214"/>
    <x v="1"/>
  </r>
  <r>
    <x v="0"/>
    <n v="45931"/>
    <x v="4"/>
    <s v="180478OH"/>
    <s v="Invoice - Imagine Columbus Primary Academy: Edge Security Management "/>
    <s v="D-003"/>
    <s v="MSP"/>
    <m/>
    <x v="3"/>
    <s v="MSC_PYS"/>
    <x v="91"/>
    <s v="Physical Security Mangement"/>
    <s v="C-10077"/>
    <m/>
    <n v="23895"/>
    <s v="ARJ"/>
    <m/>
    <n v="214"/>
    <n v="-214"/>
    <x v="1"/>
  </r>
  <r>
    <x v="6"/>
    <n v="45901"/>
    <x v="3"/>
    <s v="179972OH"/>
    <s v="Invoice - Imagine Columbus Primary Academy: Endpoint Advanced Threat Protection - EDR 24x7 Monitoring - Per Endpoint"/>
    <s v="D-005"/>
    <s v="Security"/>
    <m/>
    <x v="3"/>
    <s v="DPM-Huntress"/>
    <x v="91"/>
    <s v="Huntress Advanced Threat Protection"/>
    <s v="C-10077"/>
    <m/>
    <n v="23419"/>
    <s v="ARJ"/>
    <m/>
    <n v="294"/>
    <n v="-294"/>
    <x v="1"/>
  </r>
  <r>
    <x v="6"/>
    <n v="45931"/>
    <x v="4"/>
    <s v="180478OH"/>
    <s v="Invoice - Imagine Columbus Primary Academy: Endpoint Advanced Threat Protection - EDR 24x7 Monitoring - Per Endpoint"/>
    <s v="D-005"/>
    <s v="Security"/>
    <m/>
    <x v="3"/>
    <s v="DPM-Huntress"/>
    <x v="91"/>
    <s v="Huntress Advanced Threat Protection"/>
    <s v="C-10077"/>
    <m/>
    <n v="23895"/>
    <s v="ARJ"/>
    <m/>
    <n v="287"/>
    <n v="-287"/>
    <x v="1"/>
  </r>
  <r>
    <x v="0"/>
    <n v="45901"/>
    <x v="3"/>
    <s v="179945OH"/>
    <s v="Invoice - Imagine Columbus Primary Academy: E-Rate MIBS Support for E-Rate Eligible Equipment"/>
    <s v="D-003"/>
    <s v="MSP"/>
    <m/>
    <x v="3"/>
    <s v="T-Managed"/>
    <x v="91"/>
    <s v="E-Rate MIBS Support"/>
    <s v="C-10077"/>
    <m/>
    <n v="23538"/>
    <s v="ARJ"/>
    <m/>
    <n v="29.91"/>
    <n v="-29.91"/>
    <x v="1"/>
  </r>
  <r>
    <x v="0"/>
    <n v="45931"/>
    <x v="4"/>
    <s v="180479OH"/>
    <s v="Invoice - Imagine Columbus Primary Academy: E-Rate MIBS Support for E-Rate Eligible Equipment"/>
    <s v="D-003"/>
    <s v="MSP"/>
    <m/>
    <x v="3"/>
    <s v="T-Managed"/>
    <x v="91"/>
    <s v="E-Rate MIBS Support"/>
    <s v="C-10077"/>
    <m/>
    <n v="23896"/>
    <s v="ARJ"/>
    <m/>
    <n v="29.91"/>
    <n v="-29.91"/>
    <x v="1"/>
  </r>
  <r>
    <x v="0"/>
    <n v="45901"/>
    <x v="3"/>
    <s v="179972OH"/>
    <s v="Invoice - Imagine Columbus Primary Academy: Location Technology Support"/>
    <s v="D-003"/>
    <s v="MSP"/>
    <m/>
    <x v="3"/>
    <s v="MSC_LTS"/>
    <x v="91"/>
    <s v="Location Technology Support"/>
    <s v="C-10077"/>
    <m/>
    <n v="23419"/>
    <s v="ARJ"/>
    <m/>
    <n v="20"/>
    <n v="-20"/>
    <x v="1"/>
  </r>
  <r>
    <x v="0"/>
    <n v="45931"/>
    <x v="4"/>
    <s v="180478OH"/>
    <s v="Invoice - Imagine Columbus Primary Academy: Location Technology Support"/>
    <s v="D-003"/>
    <s v="MSP"/>
    <m/>
    <x v="3"/>
    <s v="MSC_LTS"/>
    <x v="91"/>
    <s v="Location Technology Support"/>
    <s v="C-10077"/>
    <m/>
    <n v="23895"/>
    <s v="ARJ"/>
    <m/>
    <n v="20"/>
    <n v="-20"/>
    <x v="1"/>
  </r>
  <r>
    <x v="8"/>
    <n v="45901"/>
    <x v="3"/>
    <s v="179972OH"/>
    <s v="Invoice - Imagine Columbus Primary Academy: Managed Backup - Server"/>
    <s v="D-003"/>
    <s v="MSP"/>
    <m/>
    <x v="3"/>
    <s v="mMTS CyberPS"/>
    <x v="91"/>
    <s v="MTS Cyber Protect Servers"/>
    <s v="C-10077"/>
    <m/>
    <n v="23419"/>
    <s v="ARJ"/>
    <m/>
    <n v="200"/>
    <n v="-200"/>
    <x v="1"/>
  </r>
  <r>
    <x v="8"/>
    <n v="45931"/>
    <x v="4"/>
    <s v="180478OH"/>
    <s v="Invoice - Imagine Columbus Primary Academy: Managed Backup - Server"/>
    <s v="D-003"/>
    <s v="MSP"/>
    <m/>
    <x v="3"/>
    <s v="mMTS CyberPS"/>
    <x v="91"/>
    <s v="MTS Cyber Protect Servers"/>
    <s v="C-10077"/>
    <m/>
    <n v="23895"/>
    <s v="ARJ"/>
    <m/>
    <n v="200"/>
    <n v="-200"/>
    <x v="1"/>
  </r>
  <r>
    <x v="3"/>
    <n v="45901"/>
    <x v="3"/>
    <s v="179972OH"/>
    <s v="Invoice - Imagine Columbus Primary Academy: Managed Backup Cloud Storage - Per GB"/>
    <s v="D-003"/>
    <s v="MSP"/>
    <m/>
    <x v="3"/>
    <s v="MTS Cloud Storage"/>
    <x v="91"/>
    <s v="MTS Cloud Storage"/>
    <s v="C-10077"/>
    <m/>
    <n v="23419"/>
    <s v="ARJ"/>
    <m/>
    <n v="49.8"/>
    <n v="-49.8"/>
    <x v="1"/>
  </r>
  <r>
    <x v="3"/>
    <n v="45931"/>
    <x v="4"/>
    <s v="180478OH"/>
    <s v="Invoice - Imagine Columbus Primary Academy: Managed Backup Cloud Storage - Per GB"/>
    <s v="D-003"/>
    <s v="MSP"/>
    <m/>
    <x v="3"/>
    <s v="MTS Cloud Storage"/>
    <x v="91"/>
    <s v="MTS Cloud Storage"/>
    <s v="C-10077"/>
    <m/>
    <n v="23895"/>
    <s v="ARJ"/>
    <m/>
    <n v="49.8"/>
    <n v="-49.8"/>
    <x v="1"/>
  </r>
  <r>
    <x v="1"/>
    <n v="45901"/>
    <x v="3"/>
    <s v="179972OH"/>
    <s v="Invoice - Imagine Columbus Primary Academy: Managed VOIP"/>
    <s v="D-003"/>
    <s v="MSP"/>
    <m/>
    <x v="3"/>
    <s v="MSC_MS"/>
    <x v="91"/>
    <s v="Managed VOIP"/>
    <s v="C-10077"/>
    <m/>
    <n v="23419"/>
    <s v="ARJ"/>
    <m/>
    <n v="82.5"/>
    <n v="-82.5"/>
    <x v="1"/>
  </r>
  <r>
    <x v="1"/>
    <n v="45931"/>
    <x v="4"/>
    <s v="180478OH"/>
    <s v="Invoice - Imagine Columbus Primary Academy: Managed VOIP"/>
    <s v="D-003"/>
    <s v="MSP"/>
    <m/>
    <x v="3"/>
    <s v="MSC_MS"/>
    <x v="91"/>
    <s v="Managed VOIP"/>
    <s v="C-10077"/>
    <m/>
    <n v="23895"/>
    <s v="ARJ"/>
    <m/>
    <n v="82.5"/>
    <n v="-82.5"/>
    <x v="1"/>
  </r>
  <r>
    <x v="0"/>
    <n v="45901"/>
    <x v="3"/>
    <s v="179972OH"/>
    <s v="Invoice - Imagine Columbus Primary Academy: Physical Virtual Server (VMWare or Hyper V Server)(Non-Primary Domain Server)"/>
    <s v="D-003"/>
    <s v="MSP"/>
    <m/>
    <x v="3"/>
    <s v="MCS_SNS"/>
    <x v="91"/>
    <s v="Maintain Hardware and software of the Physical Ser"/>
    <s v="C-10077"/>
    <m/>
    <n v="23419"/>
    <s v="ARJ"/>
    <m/>
    <n v="596"/>
    <n v="-596"/>
    <x v="1"/>
  </r>
  <r>
    <x v="0"/>
    <n v="45931"/>
    <x v="4"/>
    <s v="180478OH"/>
    <s v="Invoice - Imagine Columbus Primary Academy: Physical Virtual Server (VMWare or Hyper V Server)(Non-Primary Domain Server)"/>
    <s v="D-003"/>
    <s v="MSP"/>
    <m/>
    <x v="3"/>
    <s v="MCS_SNS"/>
    <x v="91"/>
    <s v="Maintain Hardware and software of the Physical Ser"/>
    <s v="C-10077"/>
    <m/>
    <n v="23895"/>
    <s v="ARJ"/>
    <m/>
    <n v="596"/>
    <n v="-596"/>
    <x v="1"/>
  </r>
  <r>
    <x v="0"/>
    <n v="45901"/>
    <x v="3"/>
    <s v="179972OH"/>
    <s v="Invoice - Imagine Columbus Primary Academy: Staff Support"/>
    <s v="D-003"/>
    <s v="MSP"/>
    <m/>
    <x v="3"/>
    <s v="MSC_SS"/>
    <x v="91"/>
    <s v="Staff Support"/>
    <s v="C-10077"/>
    <m/>
    <n v="23419"/>
    <s v="ARJ"/>
    <m/>
    <n v="840"/>
    <n v="-840"/>
    <x v="1"/>
  </r>
  <r>
    <x v="0"/>
    <n v="45931"/>
    <x v="4"/>
    <s v="180478OH"/>
    <s v="Invoice - Imagine Columbus Primary Academy: Staff Support"/>
    <s v="D-003"/>
    <s v="MSP"/>
    <m/>
    <x v="3"/>
    <s v="MSC_SS"/>
    <x v="91"/>
    <s v="Staff Support"/>
    <s v="C-10077"/>
    <m/>
    <n v="23895"/>
    <s v="ARJ"/>
    <m/>
    <n v="840"/>
    <n v="-840"/>
    <x v="1"/>
  </r>
  <r>
    <x v="0"/>
    <n v="45901"/>
    <x v="3"/>
    <s v="179972OH"/>
    <s v="Invoice - Imagine Columbus Primary Academy: Student Device Management"/>
    <s v="D-003"/>
    <s v="MSP"/>
    <m/>
    <x v="3"/>
    <s v="MSC_SDM"/>
    <x v="91"/>
    <s v="Student Device Management"/>
    <s v="C-10077"/>
    <m/>
    <n v="23419"/>
    <s v="ARJ"/>
    <m/>
    <n v="455"/>
    <n v="-455"/>
    <x v="1"/>
  </r>
  <r>
    <x v="0"/>
    <n v="45931"/>
    <x v="4"/>
    <s v="180478OH"/>
    <s v="Invoice - Imagine Columbus Primary Academy: Student Device Management"/>
    <s v="D-003"/>
    <s v="MSP"/>
    <m/>
    <x v="3"/>
    <s v="MSC_SDM"/>
    <x v="91"/>
    <s v="Student Device Management"/>
    <s v="C-10077"/>
    <m/>
    <n v="23895"/>
    <s v="ARJ"/>
    <m/>
    <n v="455"/>
    <n v="-455"/>
    <x v="1"/>
  </r>
  <r>
    <x v="7"/>
    <n v="45922"/>
    <x v="10"/>
    <s v="180236OH"/>
    <s v="Invoice - Imagine Great Western Academy"/>
    <s v="D-028"/>
    <s v="Installation Team"/>
    <m/>
    <x v="3"/>
    <m/>
    <x v="92"/>
    <m/>
    <s v="C-10079"/>
    <m/>
    <n v="23675"/>
    <s v="ARJ"/>
    <m/>
    <n v="400"/>
    <n v="-400"/>
    <x v="1"/>
  </r>
  <r>
    <x v="7"/>
    <n v="45923"/>
    <x v="36"/>
    <s v="180259OH"/>
    <s v="Invoice - Imagine Great Western Academy"/>
    <s v="D-028"/>
    <s v="Installation Team"/>
    <m/>
    <x v="3"/>
    <m/>
    <x v="92"/>
    <m/>
    <s v="C-10079"/>
    <m/>
    <n v="23650"/>
    <s v="ARJ"/>
    <m/>
    <n v="5500"/>
    <n v="-5500"/>
    <x v="1"/>
  </r>
  <r>
    <x v="9"/>
    <n v="45908"/>
    <x v="13"/>
    <s v="180130OH"/>
    <s v="Invoice - Imagine Great Western Academy: 5-YEAR WARRANTY (INCLUDING 3-YEAR STANDARD WARRANTY) FOR 65 IFE"/>
    <s v="D-003"/>
    <s v="MSP"/>
    <m/>
    <x v="3"/>
    <s v="65EW A1.3EPD2.002"/>
    <x v="92"/>
    <s v="5-YEAR WARRANTY (INCLUDING 3-YEAR STANDARD WARRANT"/>
    <s v="C-10079"/>
    <m/>
    <n v="23575"/>
    <s v="ARJ"/>
    <m/>
    <n v="0.02"/>
    <n v="-0.02"/>
    <x v="1"/>
  </r>
  <r>
    <x v="9"/>
    <n v="45908"/>
    <x v="13"/>
    <s v="180130OH"/>
    <s v="Invoice - Imagine Great Western Academy: A powerful whiteboard with a collection of tools designed for more engaging lessons. It lets students get their hands on the board whether youâ€™re teaching in person or online. 5 Year Warranty"/>
    <s v="D-003"/>
    <s v="MSP"/>
    <m/>
    <x v="3"/>
    <s v="RP6504"/>
    <x v="92"/>
    <s v="A powerful whiteboard with a collection of tools d"/>
    <s v="C-10079"/>
    <m/>
    <n v="23575"/>
    <s v="ARJ"/>
    <m/>
    <n v="4917.6000000000004"/>
    <n v="-4917.6000000000004"/>
    <x v="1"/>
  </r>
  <r>
    <x v="0"/>
    <n v="45901"/>
    <x v="3"/>
    <s v="179956OH"/>
    <s v="Invoice - Imagine Great Western Academy: Classroom Support"/>
    <s v="D-003"/>
    <s v="MSP"/>
    <m/>
    <x v="3"/>
    <s v="MSC_CS"/>
    <x v="92"/>
    <s v="Classroom Support"/>
    <s v="C-10079"/>
    <m/>
    <n v="23361"/>
    <s v="ARJ"/>
    <m/>
    <n v="280"/>
    <n v="-280"/>
    <x v="1"/>
  </r>
  <r>
    <x v="0"/>
    <n v="45931"/>
    <x v="4"/>
    <s v="180482OH"/>
    <s v="Invoice - Imagine Great Western Academy: Classroom Support"/>
    <s v="D-003"/>
    <s v="MSP"/>
    <m/>
    <x v="3"/>
    <s v="MSC_CS"/>
    <x v="92"/>
    <s v="Classroom Support"/>
    <s v="C-10079"/>
    <m/>
    <n v="23898"/>
    <s v="ARJ"/>
    <m/>
    <n v="280"/>
    <n v="-280"/>
    <x v="1"/>
  </r>
  <r>
    <x v="0"/>
    <n v="45901"/>
    <x v="3"/>
    <s v="179956OH"/>
    <s v="Invoice - Imagine Great Western Academy: Cloud Managed Printing"/>
    <s v="D-003"/>
    <s v="MSP"/>
    <m/>
    <x v="3"/>
    <s v="MSC_PS"/>
    <x v="92"/>
    <s v="Cloud Managed Printing Support"/>
    <s v="C-10079"/>
    <m/>
    <n v="23361"/>
    <s v="ARJ"/>
    <m/>
    <n v="175"/>
    <n v="-175"/>
    <x v="1"/>
  </r>
  <r>
    <x v="0"/>
    <n v="45931"/>
    <x v="4"/>
    <s v="180482OH"/>
    <s v="Invoice - Imagine Great Western Academy: Cloud Managed Printing"/>
    <s v="D-003"/>
    <s v="MSP"/>
    <m/>
    <x v="3"/>
    <s v="MSC_PS"/>
    <x v="92"/>
    <s v="Cloud Managed Printing Support"/>
    <s v="C-10079"/>
    <m/>
    <n v="23898"/>
    <s v="ARJ"/>
    <m/>
    <n v="175"/>
    <n v="-175"/>
    <x v="1"/>
  </r>
  <r>
    <x v="9"/>
    <n v="45922"/>
    <x v="10"/>
    <s v="180236OH"/>
    <s v="Invoice - Imagine Great Western Academy: Edge Threat Management, NG Firewall for large offices or campus deployments."/>
    <s v="D-009"/>
    <s v="Admin"/>
    <m/>
    <x v="3"/>
    <s v="CCA-ETM-Q20"/>
    <x v="92"/>
    <s v="Edge Threat Management, NG Firewall for large offi"/>
    <s v="C-10079"/>
    <m/>
    <n v="23675"/>
    <s v="ARJ"/>
    <m/>
    <n v="4960"/>
    <n v="-4960"/>
    <x v="1"/>
  </r>
  <r>
    <x v="0"/>
    <n v="45901"/>
    <x v="3"/>
    <s v="179938OH"/>
    <s v="Invoice - Imagine Great Western Academy: E-Rate MIBS Support for E-Rate Eligible Equipment"/>
    <s v="D-003"/>
    <s v="MSP"/>
    <m/>
    <x v="3"/>
    <s v="T-Managed"/>
    <x v="92"/>
    <s v="E-Rate MIBS Support"/>
    <s v="C-10079"/>
    <m/>
    <n v="23360"/>
    <s v="ARJ"/>
    <m/>
    <n v="101.59"/>
    <n v="-101.59"/>
    <x v="1"/>
  </r>
  <r>
    <x v="0"/>
    <n v="45931"/>
    <x v="4"/>
    <s v="180480OH"/>
    <s v="Invoice - Imagine Great Western Academy: E-Rate MIBS Support for E-Rate Eligible Equipment"/>
    <s v="D-003"/>
    <s v="MSP"/>
    <m/>
    <x v="3"/>
    <s v="T-Managed"/>
    <x v="92"/>
    <s v="E-Rate MIBS Support"/>
    <s v="C-10079"/>
    <m/>
    <n v="23897"/>
    <s v="ARJ"/>
    <m/>
    <n v="101.59"/>
    <n v="-101.59"/>
    <x v="1"/>
  </r>
  <r>
    <x v="0"/>
    <n v="45901"/>
    <x v="3"/>
    <s v="179956OH"/>
    <s v="Invoice - Imagine Great Western Academy: Location Technology Support"/>
    <s v="D-003"/>
    <s v="MSP"/>
    <m/>
    <x v="3"/>
    <s v="MSC_LTS"/>
    <x v="92"/>
    <s v="Location Technology Support"/>
    <s v="C-10079"/>
    <m/>
    <n v="23361"/>
    <s v="ARJ"/>
    <m/>
    <n v="30"/>
    <n v="-30"/>
    <x v="1"/>
  </r>
  <r>
    <x v="0"/>
    <n v="45931"/>
    <x v="4"/>
    <s v="180482OH"/>
    <s v="Invoice - Imagine Great Western Academy: Location Technology Support"/>
    <s v="D-003"/>
    <s v="MSP"/>
    <m/>
    <x v="3"/>
    <s v="MSC_LTS"/>
    <x v="92"/>
    <s v="Location Technology Support"/>
    <s v="C-10079"/>
    <m/>
    <n v="23898"/>
    <s v="ARJ"/>
    <m/>
    <n v="30"/>
    <n v="-30"/>
    <x v="1"/>
  </r>
  <r>
    <x v="14"/>
    <n v="45908"/>
    <x v="13"/>
    <s v="180130OH"/>
    <s v="Invoice - Imagine Great Western Academy: Low Voltage Labor"/>
    <s v="D-003"/>
    <s v="MSP"/>
    <m/>
    <x v="3"/>
    <s v="Low Voltage Labor"/>
    <x v="92"/>
    <s v="Low Voltage Labor"/>
    <s v="C-10079"/>
    <m/>
    <n v="23575"/>
    <s v="ARJ"/>
    <m/>
    <n v="480"/>
    <n v="-480"/>
    <x v="1"/>
  </r>
  <r>
    <x v="0"/>
    <n v="45901"/>
    <x v="3"/>
    <s v="179956OH"/>
    <s v="Invoice - Imagine Great Western Academy: Managed Security System"/>
    <s v="D-003"/>
    <s v="MSP"/>
    <m/>
    <x v="3"/>
    <s v="MSC_MSS"/>
    <x v="92"/>
    <s v="Managed Security System"/>
    <s v="C-10079"/>
    <m/>
    <n v="23361"/>
    <s v="ARJ"/>
    <m/>
    <n v="349.86"/>
    <n v="-349.86"/>
    <x v="1"/>
  </r>
  <r>
    <x v="0"/>
    <n v="45931"/>
    <x v="4"/>
    <s v="180482OH"/>
    <s v="Invoice - Imagine Great Western Academy: Managed Security System"/>
    <s v="D-003"/>
    <s v="MSP"/>
    <m/>
    <x v="3"/>
    <s v="MSC_MSS"/>
    <x v="92"/>
    <s v="Managed Security System"/>
    <s v="C-10079"/>
    <m/>
    <n v="23898"/>
    <s v="ARJ"/>
    <m/>
    <n v="349.86"/>
    <n v="-349.86"/>
    <x v="1"/>
  </r>
  <r>
    <x v="1"/>
    <n v="45901"/>
    <x v="3"/>
    <s v="179956OH"/>
    <s v="Invoice - Imagine Great Western Academy: Managed VOIP"/>
    <s v="D-003"/>
    <s v="MSP"/>
    <m/>
    <x v="3"/>
    <s v="MSC_MS"/>
    <x v="92"/>
    <s v="Managed VOIP"/>
    <s v="C-10079"/>
    <m/>
    <n v="23361"/>
    <s v="ARJ"/>
    <m/>
    <n v="412.5"/>
    <n v="-412.5"/>
    <x v="1"/>
  </r>
  <r>
    <x v="1"/>
    <n v="45931"/>
    <x v="4"/>
    <s v="180482OH"/>
    <s v="Invoice - Imagine Great Western Academy: Managed VOIP"/>
    <s v="D-003"/>
    <s v="MSP"/>
    <m/>
    <x v="3"/>
    <s v="MSC_MS"/>
    <x v="92"/>
    <s v="Managed VOIP"/>
    <s v="C-10079"/>
    <m/>
    <n v="23898"/>
    <s v="ARJ"/>
    <m/>
    <n v="412.5"/>
    <n v="-412.5"/>
    <x v="1"/>
  </r>
  <r>
    <x v="5"/>
    <n v="45901"/>
    <x v="3"/>
    <s v="179956OH"/>
    <s v="Invoice - Imagine Great Western Academy: NCE Office 365 A3 (Education Faculty Pricing)- Monthly Commit"/>
    <s v="D-003"/>
    <s v="MSP"/>
    <m/>
    <x v="3"/>
    <s v="CFQ7TTC0LHPP-000H"/>
    <x v="92"/>
    <s v="NCE Office 365 A3 (Education Faculty Pricing)- Monthly Commi"/>
    <s v="C-10079"/>
    <m/>
    <n v="23361"/>
    <s v="ARJ"/>
    <m/>
    <n v="49.8"/>
    <n v="-49.8"/>
    <x v="1"/>
  </r>
  <r>
    <x v="5"/>
    <n v="45931"/>
    <x v="4"/>
    <s v="180482OH"/>
    <s v="Invoice - Imagine Great Western Academy: NCE Office 365 A3 (Education Faculty Pricing)- Monthly Commit"/>
    <s v="D-003"/>
    <s v="MSP"/>
    <m/>
    <x v="3"/>
    <s v="CFQ7TTC0LHPP-000H"/>
    <x v="92"/>
    <s v="NCE Office 365 A3 (Education Faculty Pricing)- Monthly Commi"/>
    <s v="C-10079"/>
    <m/>
    <n v="23898"/>
    <s v="ARJ"/>
    <m/>
    <n v="49.8"/>
    <n v="-49.8"/>
    <x v="1"/>
  </r>
  <r>
    <x v="0"/>
    <n v="45901"/>
    <x v="3"/>
    <s v="179956OH"/>
    <s v="Invoice - Imagine Great Western Academy: Server &amp; Network Support"/>
    <s v="D-003"/>
    <s v="MSP"/>
    <m/>
    <x v="3"/>
    <s v="MSC_SNS"/>
    <x v="92"/>
    <s v="Server &amp; Network Support"/>
    <s v="C-10079"/>
    <m/>
    <n v="23361"/>
    <s v="ARJ"/>
    <m/>
    <n v="474"/>
    <n v="-474"/>
    <x v="1"/>
  </r>
  <r>
    <x v="0"/>
    <n v="45931"/>
    <x v="4"/>
    <s v="180482OH"/>
    <s v="Invoice - Imagine Great Western Academy: Server &amp; Network Support"/>
    <s v="D-003"/>
    <s v="MSP"/>
    <m/>
    <x v="3"/>
    <s v="MSC_SNS"/>
    <x v="92"/>
    <s v="Server &amp; Network Support"/>
    <s v="C-10079"/>
    <m/>
    <n v="23898"/>
    <s v="ARJ"/>
    <m/>
    <n v="474"/>
    <n v="-474"/>
    <x v="1"/>
  </r>
  <r>
    <x v="13"/>
    <n v="45908"/>
    <x v="13"/>
    <s v="180130OH"/>
    <s v="Invoice - Imagine Great Western Academy: Shipping"/>
    <s v="D-003"/>
    <s v="MSP"/>
    <m/>
    <x v="3"/>
    <s v="QWShipping"/>
    <x v="92"/>
    <s v="Shipping"/>
    <s v="C-10079"/>
    <m/>
    <n v="23575"/>
    <s v="ARJ"/>
    <m/>
    <n v="926.48"/>
    <n v="-926.48"/>
    <x v="1"/>
  </r>
  <r>
    <x v="0"/>
    <n v="45901"/>
    <x v="3"/>
    <s v="179956OH"/>
    <s v="Invoice - Imagine Great Western Academy: Staff Augmentation"/>
    <s v="D-003"/>
    <s v="MSP"/>
    <m/>
    <x v="3"/>
    <s v="MSC_SA"/>
    <x v="92"/>
    <s v="Staff Augmentation"/>
    <s v="C-10079"/>
    <m/>
    <n v="23361"/>
    <s v="ARJ"/>
    <m/>
    <n v="1956.75"/>
    <n v="-1956.75"/>
    <x v="1"/>
  </r>
  <r>
    <x v="0"/>
    <n v="45931"/>
    <x v="4"/>
    <s v="180482OH"/>
    <s v="Invoice - Imagine Great Western Academy: Staff Augmentation"/>
    <s v="D-003"/>
    <s v="MSP"/>
    <m/>
    <x v="3"/>
    <s v="MSC_SA"/>
    <x v="92"/>
    <s v="Staff Augmentation"/>
    <s v="C-10079"/>
    <m/>
    <n v="23898"/>
    <s v="ARJ"/>
    <m/>
    <n v="1956.75"/>
    <n v="-1956.75"/>
    <x v="1"/>
  </r>
  <r>
    <x v="0"/>
    <n v="45901"/>
    <x v="3"/>
    <s v="179956OH"/>
    <s v="Invoice - Imagine Great Western Academy: Staff Support"/>
    <s v="D-003"/>
    <s v="MSP"/>
    <m/>
    <x v="3"/>
    <s v="MSC_SS"/>
    <x v="92"/>
    <s v="Staff Support"/>
    <s v="C-10079"/>
    <m/>
    <n v="23361"/>
    <s v="ARJ"/>
    <m/>
    <n v="1224"/>
    <n v="-1224"/>
    <x v="1"/>
  </r>
  <r>
    <x v="0"/>
    <n v="45931"/>
    <x v="4"/>
    <s v="180482OH"/>
    <s v="Invoice - Imagine Great Western Academy: Staff Support"/>
    <s v="D-003"/>
    <s v="MSP"/>
    <m/>
    <x v="3"/>
    <s v="MSC_SS"/>
    <x v="92"/>
    <s v="Staff Support"/>
    <s v="C-10079"/>
    <m/>
    <n v="23898"/>
    <s v="ARJ"/>
    <m/>
    <n v="1224"/>
    <n v="-1224"/>
    <x v="1"/>
  </r>
  <r>
    <x v="0"/>
    <n v="45901"/>
    <x v="3"/>
    <s v="179956OH"/>
    <s v="Invoice - Imagine Great Western Academy: Student Device Management"/>
    <s v="D-003"/>
    <s v="MSP"/>
    <m/>
    <x v="3"/>
    <s v="MSC_SDM"/>
    <x v="92"/>
    <s v="Student Device Management"/>
    <s v="C-10079"/>
    <m/>
    <n v="23361"/>
    <s v="ARJ"/>
    <m/>
    <n v="1302"/>
    <n v="-1302"/>
    <x v="1"/>
  </r>
  <r>
    <x v="0"/>
    <n v="45931"/>
    <x v="4"/>
    <s v="180482OH"/>
    <s v="Invoice - Imagine Great Western Academy: Student Device Management"/>
    <s v="D-003"/>
    <s v="MSP"/>
    <m/>
    <x v="3"/>
    <s v="MSC_SDM"/>
    <x v="92"/>
    <s v="Student Device Management"/>
    <s v="C-10079"/>
    <m/>
    <n v="23898"/>
    <s v="ARJ"/>
    <m/>
    <n v="1302"/>
    <n v="-1302"/>
    <x v="1"/>
  </r>
  <r>
    <x v="3"/>
    <n v="45901"/>
    <x v="3"/>
    <s v="180006OH"/>
    <s v="Invoice - Imagine Great Western Academy: YoDeck Single Screen License (Renews Annually)"/>
    <s v="D-003"/>
    <s v="MSP"/>
    <m/>
    <x v="3"/>
    <s v="YDSSL1"/>
    <x v="92"/>
    <s v="YoDeck Single Screen License (Renews Annually)"/>
    <s v="C-10079"/>
    <m/>
    <n v="23414"/>
    <s v="ARJ"/>
    <m/>
    <n v="28.77"/>
    <n v="-28.77"/>
    <x v="1"/>
  </r>
  <r>
    <x v="3"/>
    <n v="45931"/>
    <x v="4"/>
    <s v="180481OH"/>
    <s v="Invoice - Imagine Great Western Academy: YoDeck Single Screen License (Renews Annually)"/>
    <s v="D-003"/>
    <s v="MSP"/>
    <m/>
    <x v="3"/>
    <s v="YDSSL1"/>
    <x v="92"/>
    <s v="YoDeck Single Screen License (Renews Annually)"/>
    <s v="C-10079"/>
    <m/>
    <n v="23939"/>
    <s v="ARJ"/>
    <m/>
    <n v="28.77"/>
    <n v="-28.77"/>
    <x v="1"/>
  </r>
  <r>
    <x v="6"/>
    <n v="45901"/>
    <x v="3"/>
    <s v="179955OH"/>
    <s v="Invoice - Imagine Groveport Community School: AI Powered Email Filtering and Phishing Protection "/>
    <s v="D-005"/>
    <s v="Security"/>
    <m/>
    <x v="3"/>
    <s v="IS-ESP-1"/>
    <x v="93"/>
    <s v="Email Security "/>
    <s v="C-10080"/>
    <m/>
    <n v="23362"/>
    <s v="ARJ"/>
    <m/>
    <n v="130"/>
    <n v="-130"/>
    <x v="1"/>
  </r>
  <r>
    <x v="6"/>
    <n v="45931"/>
    <x v="4"/>
    <s v="180483OH"/>
    <s v="Invoice - Imagine Groveport Community School: AI Powered Email Filtering and Phishing Protection "/>
    <s v="D-005"/>
    <s v="Security"/>
    <m/>
    <x v="3"/>
    <s v="IS-ESP-1"/>
    <x v="93"/>
    <s v="Email Security "/>
    <s v="C-10080"/>
    <m/>
    <n v="23899"/>
    <s v="ARJ"/>
    <m/>
    <n v="130"/>
    <n v="-130"/>
    <x v="1"/>
  </r>
  <r>
    <x v="0"/>
    <n v="45901"/>
    <x v="3"/>
    <s v="179955OH"/>
    <s v="Invoice - Imagine Groveport Community School: Classroom Support"/>
    <s v="D-003"/>
    <s v="MSP"/>
    <m/>
    <x v="3"/>
    <s v="MSC_CS"/>
    <x v="93"/>
    <s v="Classroom Support"/>
    <s v="C-10080"/>
    <m/>
    <n v="23362"/>
    <s v="ARJ"/>
    <m/>
    <n v="432.6"/>
    <n v="-432.6"/>
    <x v="1"/>
  </r>
  <r>
    <x v="0"/>
    <n v="45931"/>
    <x v="4"/>
    <s v="180483OH"/>
    <s v="Invoice - Imagine Groveport Community School: Classroom Support"/>
    <s v="D-003"/>
    <s v="MSP"/>
    <m/>
    <x v="3"/>
    <s v="MSC_CS"/>
    <x v="93"/>
    <s v="Classroom Support"/>
    <s v="C-10080"/>
    <m/>
    <n v="23899"/>
    <s v="ARJ"/>
    <m/>
    <n v="432.6"/>
    <n v="-432.6"/>
    <x v="1"/>
  </r>
  <r>
    <x v="0"/>
    <n v="45901"/>
    <x v="3"/>
    <s v="179955OH"/>
    <s v="Invoice - Imagine Groveport Community School: Cloud Managed Printing"/>
    <s v="D-003"/>
    <s v="MSP"/>
    <m/>
    <x v="3"/>
    <s v="MSC_PS"/>
    <x v="93"/>
    <s v="Cloud Managed Printing Support"/>
    <s v="C-10080"/>
    <m/>
    <n v="23362"/>
    <s v="ARJ"/>
    <m/>
    <n v="185.4"/>
    <n v="-185.4"/>
    <x v="1"/>
  </r>
  <r>
    <x v="0"/>
    <n v="45931"/>
    <x v="4"/>
    <s v="180483OH"/>
    <s v="Invoice - Imagine Groveport Community School: Cloud Managed Printing"/>
    <s v="D-003"/>
    <s v="MSP"/>
    <m/>
    <x v="3"/>
    <s v="MSC_PS"/>
    <x v="93"/>
    <s v="Cloud Managed Printing Support"/>
    <s v="C-10080"/>
    <m/>
    <n v="23899"/>
    <s v="ARJ"/>
    <m/>
    <n v="185.4"/>
    <n v="-185.4"/>
    <x v="1"/>
  </r>
  <r>
    <x v="9"/>
    <n v="45922"/>
    <x v="10"/>
    <s v="180230OH"/>
    <s v="Invoice - Imagine Groveport Community School: Dual-Port Gigabit Ethernet 2.4 132x64 pixel graphical LCD with backlight"/>
    <s v="D-003"/>
    <s v="MSP"/>
    <m/>
    <x v="3"/>
    <s v="SIP-T31G"/>
    <x v="93"/>
    <s v="Yealink SIP-T31G"/>
    <s v="C-10080"/>
    <m/>
    <n v="23673"/>
    <s v="ARJ"/>
    <m/>
    <n v="300"/>
    <n v="-300"/>
    <x v="1"/>
  </r>
  <r>
    <x v="6"/>
    <n v="45901"/>
    <x v="3"/>
    <s v="179955OH"/>
    <s v="Invoice - Imagine Groveport Community School: Endpoint Advanced Threat Protection - EDR 24x7 Monitoring - Per Endpoint"/>
    <s v="D-005"/>
    <s v="Security"/>
    <m/>
    <x v="3"/>
    <s v="DPM-Huntress"/>
    <x v="93"/>
    <s v="Huntress Advanced Threat Protection"/>
    <s v="C-10080"/>
    <m/>
    <n v="23362"/>
    <s v="ARJ"/>
    <m/>
    <n v="565.5"/>
    <n v="-565.5"/>
    <x v="1"/>
  </r>
  <r>
    <x v="6"/>
    <n v="45931"/>
    <x v="4"/>
    <s v="180483OH"/>
    <s v="Invoice - Imagine Groveport Community School: Endpoint Advanced Threat Protection - EDR 24x7 Monitoring - Per Endpoint"/>
    <s v="D-005"/>
    <s v="Security"/>
    <m/>
    <x v="3"/>
    <s v="DPM-Huntress"/>
    <x v="93"/>
    <s v="Huntress Advanced Threat Protection"/>
    <s v="C-10080"/>
    <m/>
    <n v="23899"/>
    <s v="ARJ"/>
    <m/>
    <n v="585"/>
    <n v="-585"/>
    <x v="1"/>
  </r>
  <r>
    <x v="0"/>
    <n v="45901"/>
    <x v="3"/>
    <s v="179936OH"/>
    <s v="Invoice - Imagine Groveport Community School: E-Rate MIBS Support for E-Rate Eligible Equipment"/>
    <s v="D-003"/>
    <s v="MSP"/>
    <m/>
    <x v="3"/>
    <s v="T-Managed"/>
    <x v="93"/>
    <s v="E-Rate MIBS Support"/>
    <s v="C-10080"/>
    <m/>
    <n v="23363"/>
    <s v="ARJ"/>
    <m/>
    <n v="111.6"/>
    <n v="-111.6"/>
    <x v="1"/>
  </r>
  <r>
    <x v="0"/>
    <n v="45931"/>
    <x v="4"/>
    <s v="180484OH"/>
    <s v="Invoice - Imagine Groveport Community School: E-Rate MIBS Support for E-Rate Eligible Equipment"/>
    <s v="D-003"/>
    <s v="MSP"/>
    <m/>
    <x v="3"/>
    <s v="T-Managed"/>
    <x v="93"/>
    <s v="E-Rate MIBS Support"/>
    <s v="C-10080"/>
    <m/>
    <n v="23900"/>
    <s v="ARJ"/>
    <m/>
    <n v="111.6"/>
    <n v="-111.6"/>
    <x v="1"/>
  </r>
  <r>
    <x v="0"/>
    <n v="45901"/>
    <x v="3"/>
    <s v="179955OH"/>
    <s v="Invoice - Imagine Groveport Community School: Location Technology Support"/>
    <s v="D-003"/>
    <s v="MSP"/>
    <m/>
    <x v="3"/>
    <s v="MSC_LTS"/>
    <x v="93"/>
    <s v="Location Technology Support"/>
    <s v="C-10080"/>
    <m/>
    <n v="23362"/>
    <s v="ARJ"/>
    <m/>
    <n v="10.3"/>
    <n v="-10.3"/>
    <x v="1"/>
  </r>
  <r>
    <x v="0"/>
    <n v="45931"/>
    <x v="4"/>
    <s v="180483OH"/>
    <s v="Invoice - Imagine Groveport Community School: Location Technology Support"/>
    <s v="D-003"/>
    <s v="MSP"/>
    <m/>
    <x v="3"/>
    <s v="MSC_LTS"/>
    <x v="93"/>
    <s v="Location Technology Support"/>
    <s v="C-10080"/>
    <m/>
    <n v="23899"/>
    <s v="ARJ"/>
    <m/>
    <n v="10.3"/>
    <n v="-10.3"/>
    <x v="1"/>
  </r>
  <r>
    <x v="6"/>
    <n v="45901"/>
    <x v="3"/>
    <s v="179955OH"/>
    <s v="Invoice - Imagine Groveport Community School: Managed Security Awareness Training Program"/>
    <s v="D-005"/>
    <s v="Security"/>
    <m/>
    <x v="3"/>
    <s v="DPMSAT"/>
    <x v="93"/>
    <s v="Security Awareness Program"/>
    <s v="C-10080"/>
    <m/>
    <n v="23362"/>
    <s v="ARJ"/>
    <m/>
    <n v="325"/>
    <n v="-325"/>
    <x v="1"/>
  </r>
  <r>
    <x v="6"/>
    <n v="45931"/>
    <x v="4"/>
    <s v="180483OH"/>
    <s v="Invoice - Imagine Groveport Community School: Managed Security Awareness Training Program"/>
    <s v="D-005"/>
    <s v="Security"/>
    <m/>
    <x v="3"/>
    <s v="DPMSAT"/>
    <x v="93"/>
    <s v="Security Awareness Program"/>
    <s v="C-10080"/>
    <m/>
    <n v="23899"/>
    <s v="ARJ"/>
    <m/>
    <n v="335"/>
    <n v="-335"/>
    <x v="1"/>
  </r>
  <r>
    <x v="0"/>
    <n v="45901"/>
    <x v="3"/>
    <s v="179955OH"/>
    <s v="Invoice - Imagine Groveport Community School: Managed Security System"/>
    <s v="D-003"/>
    <s v="MSP"/>
    <m/>
    <x v="3"/>
    <s v="MSC_MSS"/>
    <x v="93"/>
    <s v="Managed Security System"/>
    <s v="C-10080"/>
    <m/>
    <n v="23362"/>
    <s v="ARJ"/>
    <m/>
    <n v="360.4"/>
    <n v="-360.4"/>
    <x v="1"/>
  </r>
  <r>
    <x v="0"/>
    <n v="45931"/>
    <x v="4"/>
    <s v="180483OH"/>
    <s v="Invoice - Imagine Groveport Community School: Managed Security System"/>
    <s v="D-003"/>
    <s v="MSP"/>
    <m/>
    <x v="3"/>
    <s v="MSC_MSS"/>
    <x v="93"/>
    <s v="Managed Security System"/>
    <s v="C-10080"/>
    <m/>
    <n v="23899"/>
    <s v="ARJ"/>
    <m/>
    <n v="360.4"/>
    <n v="-360.4"/>
    <x v="1"/>
  </r>
  <r>
    <x v="1"/>
    <n v="45901"/>
    <x v="3"/>
    <s v="179955OH"/>
    <s v="Invoice - Imagine Groveport Community School: Managed VOIP"/>
    <s v="D-003"/>
    <s v="MSP"/>
    <m/>
    <x v="3"/>
    <s v="MSC_MS"/>
    <x v="93"/>
    <s v="Managed VOIP"/>
    <s v="C-10080"/>
    <m/>
    <n v="23362"/>
    <s v="ARJ"/>
    <m/>
    <n v="789.16"/>
    <n v="-789.16"/>
    <x v="1"/>
  </r>
  <r>
    <x v="1"/>
    <n v="45931"/>
    <x v="4"/>
    <s v="180483OH"/>
    <s v="Invoice - Imagine Groveport Community School: Managed VOIP"/>
    <s v="D-003"/>
    <s v="MSP"/>
    <m/>
    <x v="3"/>
    <s v="MSC_MS"/>
    <x v="93"/>
    <s v="Managed VOIP"/>
    <s v="C-10080"/>
    <m/>
    <n v="23899"/>
    <s v="ARJ"/>
    <m/>
    <n v="789.16"/>
    <n v="-789.16"/>
    <x v="1"/>
  </r>
  <r>
    <x v="0"/>
    <n v="45901"/>
    <x v="3"/>
    <s v="179955OH"/>
    <s v="Invoice - Imagine Groveport Community School: Server &amp; Network Support"/>
    <s v="D-003"/>
    <s v="MSP"/>
    <m/>
    <x v="3"/>
    <s v="MSC_SNS"/>
    <x v="93"/>
    <s v="Server &amp; Network Support"/>
    <s v="C-10080"/>
    <m/>
    <n v="23362"/>
    <s v="ARJ"/>
    <m/>
    <n v="592.25"/>
    <n v="-592.25"/>
    <x v="1"/>
  </r>
  <r>
    <x v="0"/>
    <n v="45931"/>
    <x v="4"/>
    <s v="180483OH"/>
    <s v="Invoice - Imagine Groveport Community School: Server &amp; Network Support"/>
    <s v="D-003"/>
    <s v="MSP"/>
    <m/>
    <x v="3"/>
    <s v="MSC_SNS"/>
    <x v="93"/>
    <s v="Server &amp; Network Support"/>
    <s v="C-10080"/>
    <m/>
    <n v="23899"/>
    <s v="ARJ"/>
    <m/>
    <n v="592.25"/>
    <n v="-592.25"/>
    <x v="1"/>
  </r>
  <r>
    <x v="0"/>
    <n v="45901"/>
    <x v="3"/>
    <s v="179955OH"/>
    <s v="Invoice - Imagine Groveport Community School: Staff Augmentation"/>
    <s v="D-003"/>
    <s v="MSP"/>
    <m/>
    <x v="3"/>
    <s v="MSC_SA"/>
    <x v="93"/>
    <s v="Staff Augmentation"/>
    <s v="C-10080"/>
    <m/>
    <n v="23362"/>
    <s v="ARJ"/>
    <m/>
    <n v="1776.75"/>
    <n v="-1776.75"/>
    <x v="1"/>
  </r>
  <r>
    <x v="0"/>
    <n v="45931"/>
    <x v="4"/>
    <s v="180483OH"/>
    <s v="Invoice - Imagine Groveport Community School: Staff Augmentation"/>
    <s v="D-003"/>
    <s v="MSP"/>
    <m/>
    <x v="3"/>
    <s v="MSC_SA"/>
    <x v="93"/>
    <s v="Staff Augmentation"/>
    <s v="C-10080"/>
    <m/>
    <n v="23899"/>
    <s v="ARJ"/>
    <m/>
    <n v="1776.75"/>
    <n v="-1776.75"/>
    <x v="1"/>
  </r>
  <r>
    <x v="0"/>
    <n v="45901"/>
    <x v="3"/>
    <s v="179955OH"/>
    <s v="Invoice - Imagine Groveport Community School: Staff Support"/>
    <s v="D-003"/>
    <s v="MSP"/>
    <m/>
    <x v="3"/>
    <s v="MSC_SS"/>
    <x v="93"/>
    <s v="Staff Support"/>
    <s v="C-10080"/>
    <m/>
    <n v="23362"/>
    <s v="ARJ"/>
    <m/>
    <n v="1205.0999999999999"/>
    <n v="-1205.0999999999999"/>
    <x v="1"/>
  </r>
  <r>
    <x v="0"/>
    <n v="45931"/>
    <x v="4"/>
    <s v="180483OH"/>
    <s v="Invoice - Imagine Groveport Community School: Staff Support"/>
    <s v="D-003"/>
    <s v="MSP"/>
    <m/>
    <x v="3"/>
    <s v="MSC_SS"/>
    <x v="93"/>
    <s v="Staff Support"/>
    <s v="C-10080"/>
    <m/>
    <n v="23899"/>
    <s v="ARJ"/>
    <m/>
    <n v="1205.0999999999999"/>
    <n v="-1205.0999999999999"/>
    <x v="1"/>
  </r>
  <r>
    <x v="0"/>
    <n v="45901"/>
    <x v="3"/>
    <s v="179955OH"/>
    <s v="Invoice - Imagine Groveport Community School: Student Device Management"/>
    <s v="D-003"/>
    <s v="MSP"/>
    <m/>
    <x v="3"/>
    <s v="MSC_SDM"/>
    <x v="93"/>
    <s v="Student Device Management"/>
    <s v="C-10080"/>
    <m/>
    <n v="23362"/>
    <s v="ARJ"/>
    <m/>
    <n v="1111"/>
    <n v="-1111"/>
    <x v="1"/>
  </r>
  <r>
    <x v="0"/>
    <n v="45931"/>
    <x v="4"/>
    <s v="180483OH"/>
    <s v="Invoice - Imagine Groveport Community School: Student Device Management"/>
    <s v="D-003"/>
    <s v="MSP"/>
    <m/>
    <x v="3"/>
    <s v="MSC_SDM"/>
    <x v="93"/>
    <s v="Student Device Management"/>
    <s v="C-10080"/>
    <m/>
    <n v="23899"/>
    <s v="ARJ"/>
    <m/>
    <n v="1111"/>
    <n v="-1111"/>
    <x v="1"/>
  </r>
  <r>
    <x v="7"/>
    <n v="45959"/>
    <x v="12"/>
    <s v="181143OH"/>
    <s v="Invoice - Imagine Klepinger Rd"/>
    <s v="D-028"/>
    <s v="Installation Team"/>
    <m/>
    <x v="3"/>
    <m/>
    <x v="94"/>
    <m/>
    <s v="C-10081"/>
    <m/>
    <n v="24198"/>
    <s v="ARJ"/>
    <m/>
    <n v="1698"/>
    <n v="-1698"/>
    <x v="1"/>
  </r>
  <r>
    <x v="14"/>
    <n v="45959"/>
    <x v="12"/>
    <s v="181143OH"/>
    <s v="Invoice - Imagine Klepinger Rd: Access Point Staging"/>
    <s v="D-003"/>
    <s v="MSP"/>
    <m/>
    <x v="3"/>
    <s v="stage-extreme-iqap"/>
    <x v="94"/>
    <s v="Access Point Staging"/>
    <s v="C-10081"/>
    <m/>
    <n v="24198"/>
    <s v="ARJ"/>
    <m/>
    <n v="276"/>
    <n v="-276"/>
    <x v="1"/>
  </r>
  <r>
    <x v="0"/>
    <n v="45901"/>
    <x v="3"/>
    <s v="179961OH"/>
    <s v="Invoice - Imagine Klepinger Rd: Classroom Support"/>
    <s v="D-003"/>
    <s v="MSP"/>
    <m/>
    <x v="3"/>
    <s v="MSC_CS"/>
    <x v="94"/>
    <s v="Classroom Support"/>
    <s v="C-10081"/>
    <m/>
    <n v="23364"/>
    <s v="ARJ"/>
    <m/>
    <n v="520"/>
    <n v="-520"/>
    <x v="1"/>
  </r>
  <r>
    <x v="0"/>
    <n v="45931"/>
    <x v="4"/>
    <s v="180485OH"/>
    <s v="Invoice - Imagine Klepinger Rd: Classroom Support"/>
    <s v="D-003"/>
    <s v="MSP"/>
    <m/>
    <x v="3"/>
    <s v="MSC_CS"/>
    <x v="94"/>
    <s v="Classroom Support"/>
    <s v="C-10081"/>
    <m/>
    <n v="23901"/>
    <s v="ARJ"/>
    <m/>
    <n v="520"/>
    <n v="-520"/>
    <x v="1"/>
  </r>
  <r>
    <x v="0"/>
    <n v="45901"/>
    <x v="3"/>
    <s v="179961OH"/>
    <s v="Invoice - Imagine Klepinger Rd: Cloud Managed Printing"/>
    <s v="D-003"/>
    <s v="MSP"/>
    <m/>
    <x v="3"/>
    <s v="MSC_PS"/>
    <x v="94"/>
    <s v="Cloud Managed Printing Support"/>
    <s v="C-10081"/>
    <m/>
    <n v="23364"/>
    <s v="ARJ"/>
    <m/>
    <n v="80"/>
    <n v="-80"/>
    <x v="1"/>
  </r>
  <r>
    <x v="0"/>
    <n v="45931"/>
    <x v="4"/>
    <s v="180485OH"/>
    <s v="Invoice - Imagine Klepinger Rd: Cloud Managed Printing"/>
    <s v="D-003"/>
    <s v="MSP"/>
    <m/>
    <x v="3"/>
    <s v="MSC_PS"/>
    <x v="94"/>
    <s v="Cloud Managed Printing Support"/>
    <s v="C-10081"/>
    <m/>
    <n v="23901"/>
    <s v="ARJ"/>
    <m/>
    <n v="80"/>
    <n v="-80"/>
    <x v="1"/>
  </r>
  <r>
    <x v="9"/>
    <n v="45923"/>
    <x v="36"/>
    <s v="180263OH"/>
    <s v="Invoice - Imagine Klepinger Rd: Dell 4-cell 53 Wh Lithium Ion Replacement Battery"/>
    <s v="D-001"/>
    <s v="Sales"/>
    <m/>
    <x v="3"/>
    <s v="CPX-9077G"/>
    <x v="94"/>
    <s v="Dell 4-cell 53 Wh Lithium Ion Replacement Battery"/>
    <s v="C-10081"/>
    <m/>
    <n v="23651"/>
    <s v="ARJ"/>
    <m/>
    <n v="119.99"/>
    <n v="-119.99"/>
    <x v="1"/>
  </r>
  <r>
    <x v="0"/>
    <n v="45901"/>
    <x v="3"/>
    <s v="179961OH"/>
    <s v="Invoice - Imagine Klepinger Rd: Edge Security Management "/>
    <s v="D-003"/>
    <s v="MSP"/>
    <m/>
    <x v="3"/>
    <s v="MSC_PYS"/>
    <x v="94"/>
    <s v="Physical Security Mangement"/>
    <s v="C-10081"/>
    <m/>
    <n v="23364"/>
    <s v="ARJ"/>
    <m/>
    <n v="473"/>
    <n v="-473"/>
    <x v="1"/>
  </r>
  <r>
    <x v="0"/>
    <n v="45931"/>
    <x v="4"/>
    <s v="180485OH"/>
    <s v="Invoice - Imagine Klepinger Rd: Edge Security Management "/>
    <s v="D-003"/>
    <s v="MSP"/>
    <m/>
    <x v="3"/>
    <s v="MSC_PYS"/>
    <x v="94"/>
    <s v="Physical Security Mangement"/>
    <s v="C-10081"/>
    <m/>
    <n v="23901"/>
    <s v="ARJ"/>
    <m/>
    <n v="473"/>
    <n v="-473"/>
    <x v="1"/>
  </r>
  <r>
    <x v="6"/>
    <n v="45901"/>
    <x v="3"/>
    <s v="179961OH"/>
    <s v="Invoice - Imagine Klepinger Rd: Endpoint Advanced Threat Protection - EDR 24x7 Monitoring - Per Endpoint"/>
    <s v="D-005"/>
    <s v="Security"/>
    <m/>
    <x v="3"/>
    <s v="DPM-Huntress"/>
    <x v="94"/>
    <s v="Huntress Advanced Threat Protection"/>
    <s v="C-10081"/>
    <m/>
    <n v="23364"/>
    <s v="ARJ"/>
    <m/>
    <n v="308"/>
    <n v="-308"/>
    <x v="1"/>
  </r>
  <r>
    <x v="6"/>
    <n v="45931"/>
    <x v="4"/>
    <s v="180485OH"/>
    <s v="Invoice - Imagine Klepinger Rd: Endpoint Advanced Threat Protection - EDR 24x7 Monitoring - Per Endpoint"/>
    <s v="D-005"/>
    <s v="Security"/>
    <m/>
    <x v="3"/>
    <s v="DPM-Huntress"/>
    <x v="94"/>
    <s v="Huntress Advanced Threat Protection"/>
    <s v="C-10081"/>
    <m/>
    <n v="23901"/>
    <s v="ARJ"/>
    <m/>
    <n v="308"/>
    <n v="-308"/>
    <x v="1"/>
  </r>
  <r>
    <x v="9"/>
    <n v="45959"/>
    <x v="12"/>
    <s v="181143OH"/>
    <s v="Invoice - Imagine Klepinger Rd: Extreme Networks ExtremeCloud IQ Pilot + Extreme AI Expert + 3 Years ExtremeWorks SaaS Support - Right-To-Use Subscription License - 1 License - 3 Year - Price Level A - Academic"/>
    <s v="D-003"/>
    <s v="MSP"/>
    <m/>
    <x v="3"/>
    <s v="USK12-STD-A-S-C-EW-3Y"/>
    <x v="94"/>
    <s v="Extreme Networks ExtremeCloud IQ Pilot + Extreme A"/>
    <s v="C-10081"/>
    <m/>
    <n v="24198"/>
    <s v="ARJ"/>
    <m/>
    <n v="8412.25"/>
    <n v="-8412.25"/>
    <x v="1"/>
  </r>
  <r>
    <x v="9"/>
    <n v="45959"/>
    <x v="12"/>
    <s v="181143OH"/>
    <s v="Invoice - Imagine Klepinger Rd: Extreme Networks ExtremeWireless AP410C Dual Band 802.11ax 7.20 Gbit/s Wireless Access Point - Indoor - 2.40 GHz, 5 GHz - Internal - MIMO Technology - 2 x Network (RJ-45) - Gigabit Ethernet, 2.5 Gigabit Ethernet - Bluetooth 5 - 18.74 W - Wall Mountable, C"/>
    <s v="D-003"/>
    <s v="MSP"/>
    <m/>
    <x v="3"/>
    <s v="AP410C-FCC"/>
    <x v="94"/>
    <s v="Extreme Networks ExtremeWireless AP410C Dual Band "/>
    <s v="C-10081"/>
    <m/>
    <n v="24198"/>
    <s v="ARJ"/>
    <m/>
    <n v="16601.400000000001"/>
    <n v="-16601.400000000001"/>
    <x v="1"/>
  </r>
  <r>
    <x v="0"/>
    <n v="45901"/>
    <x v="3"/>
    <s v="179961OH"/>
    <s v="Invoice - Imagine Klepinger Rd: Location Technology Support"/>
    <s v="D-003"/>
    <s v="MSP"/>
    <m/>
    <x v="3"/>
    <s v="MSC_LTS"/>
    <x v="94"/>
    <s v="Location Technology Support"/>
    <s v="C-10081"/>
    <m/>
    <n v="23364"/>
    <s v="ARJ"/>
    <m/>
    <n v="55"/>
    <n v="-55"/>
    <x v="1"/>
  </r>
  <r>
    <x v="0"/>
    <n v="45931"/>
    <x v="4"/>
    <s v="180485OH"/>
    <s v="Invoice - Imagine Klepinger Rd: Location Technology Support"/>
    <s v="D-003"/>
    <s v="MSP"/>
    <m/>
    <x v="3"/>
    <s v="MSC_LTS"/>
    <x v="94"/>
    <s v="Location Technology Support"/>
    <s v="C-10081"/>
    <m/>
    <n v="23901"/>
    <s v="ARJ"/>
    <m/>
    <n v="55"/>
    <n v="-55"/>
    <x v="1"/>
  </r>
  <r>
    <x v="14"/>
    <n v="45959"/>
    <x v="12"/>
    <s v="181143OH"/>
    <s v="Invoice - Imagine Klepinger Rd: Low Voltage Labor"/>
    <s v="D-003"/>
    <s v="MSP"/>
    <m/>
    <x v="3"/>
    <s v="Structured Cab S"/>
    <x v="94"/>
    <s v="Low Voltage Services"/>
    <s v="C-10081"/>
    <m/>
    <n v="24198"/>
    <s v="ARJ"/>
    <m/>
    <n v="1656"/>
    <n v="-1656"/>
    <x v="1"/>
  </r>
  <r>
    <x v="8"/>
    <n v="45901"/>
    <x v="3"/>
    <s v="179961OH"/>
    <s v="Invoice - Imagine Klepinger Rd: Managed Backup - Server"/>
    <s v="D-003"/>
    <s v="MSP"/>
    <m/>
    <x v="3"/>
    <s v="mMTS CyberPS"/>
    <x v="94"/>
    <s v="MTS Cyber Protect Servers"/>
    <s v="C-10081"/>
    <m/>
    <n v="23364"/>
    <s v="ARJ"/>
    <m/>
    <n v="300"/>
    <n v="-300"/>
    <x v="1"/>
  </r>
  <r>
    <x v="8"/>
    <n v="45931"/>
    <x v="4"/>
    <s v="180485OH"/>
    <s v="Invoice - Imagine Klepinger Rd: Managed Backup - Server"/>
    <s v="D-003"/>
    <s v="MSP"/>
    <m/>
    <x v="3"/>
    <s v="mMTS CyberPS"/>
    <x v="94"/>
    <s v="MTS Cyber Protect Servers"/>
    <s v="C-10081"/>
    <m/>
    <n v="23901"/>
    <s v="ARJ"/>
    <m/>
    <n v="300"/>
    <n v="-300"/>
    <x v="1"/>
  </r>
  <r>
    <x v="3"/>
    <n v="45901"/>
    <x v="3"/>
    <s v="179961OH"/>
    <s v="Invoice - Imagine Klepinger Rd: Managed Backup Cloud Storage - Per GB"/>
    <s v="D-003"/>
    <s v="MSP"/>
    <m/>
    <x v="3"/>
    <s v="MTS Cloud Storage"/>
    <x v="94"/>
    <s v="MTS Cloud Storage"/>
    <s v="C-10081"/>
    <m/>
    <n v="23364"/>
    <s v="ARJ"/>
    <m/>
    <n v="175.79"/>
    <n v="-175.79"/>
    <x v="1"/>
  </r>
  <r>
    <x v="3"/>
    <n v="45931"/>
    <x v="4"/>
    <s v="180485OH"/>
    <s v="Invoice - Imagine Klepinger Rd: Managed Backup Cloud Storage - Per GB"/>
    <s v="D-003"/>
    <s v="MSP"/>
    <m/>
    <x v="3"/>
    <s v="MTS Cloud Storage"/>
    <x v="94"/>
    <s v="MTS Cloud Storage"/>
    <s v="C-10081"/>
    <m/>
    <n v="23901"/>
    <s v="ARJ"/>
    <m/>
    <n v="175.79"/>
    <n v="-175.79"/>
    <x v="1"/>
  </r>
  <r>
    <x v="1"/>
    <n v="45901"/>
    <x v="3"/>
    <s v="179961OH"/>
    <s v="Invoice - Imagine Klepinger Rd: Managed VOIP"/>
    <s v="D-003"/>
    <s v="MSP"/>
    <m/>
    <x v="3"/>
    <s v="MSC_MS"/>
    <x v="94"/>
    <s v="Managed VOIP"/>
    <s v="C-10081"/>
    <m/>
    <n v="23364"/>
    <s v="ARJ"/>
    <m/>
    <n v="100"/>
    <n v="-100"/>
    <x v="1"/>
  </r>
  <r>
    <x v="1"/>
    <n v="45931"/>
    <x v="4"/>
    <s v="180485OH"/>
    <s v="Invoice - Imagine Klepinger Rd: Managed VOIP"/>
    <s v="D-003"/>
    <s v="MSP"/>
    <m/>
    <x v="3"/>
    <s v="MSC_MS"/>
    <x v="94"/>
    <s v="Managed VOIP"/>
    <s v="C-10081"/>
    <m/>
    <n v="23901"/>
    <s v="ARJ"/>
    <m/>
    <n v="100"/>
    <n v="-100"/>
    <x v="1"/>
  </r>
  <r>
    <x v="0"/>
    <n v="45901"/>
    <x v="3"/>
    <s v="179961OH"/>
    <s v="Invoice - Imagine Klepinger Rd: Physical Virtual Server (VMWare or Hyper V Server)(Non-Primary Domain Server)"/>
    <s v="D-003"/>
    <s v="MSP"/>
    <m/>
    <x v="3"/>
    <s v="MCS_SNS"/>
    <x v="94"/>
    <s v="Maintain Hardware and software of the Physical Ser"/>
    <s v="C-10081"/>
    <m/>
    <n v="23364"/>
    <s v="ARJ"/>
    <m/>
    <n v="894"/>
    <n v="-894"/>
    <x v="1"/>
  </r>
  <r>
    <x v="0"/>
    <n v="45931"/>
    <x v="4"/>
    <s v="180485OH"/>
    <s v="Invoice - Imagine Klepinger Rd: Physical Virtual Server (VMWare or Hyper V Server)(Non-Primary Domain Server)"/>
    <s v="D-003"/>
    <s v="MSP"/>
    <m/>
    <x v="3"/>
    <s v="MCS_SNS"/>
    <x v="94"/>
    <s v="Maintain Hardware and software of the Physical Ser"/>
    <s v="C-10081"/>
    <m/>
    <n v="23901"/>
    <s v="ARJ"/>
    <m/>
    <n v="894"/>
    <n v="-894"/>
    <x v="1"/>
  </r>
  <r>
    <x v="0"/>
    <n v="45901"/>
    <x v="3"/>
    <s v="179961OH"/>
    <s v="Invoice - Imagine Klepinger Rd: Staff Support"/>
    <s v="D-003"/>
    <s v="MSP"/>
    <m/>
    <x v="3"/>
    <s v="MSC_SS"/>
    <x v="94"/>
    <s v="Staff Support"/>
    <s v="C-10081"/>
    <m/>
    <n v="23364"/>
    <s v="ARJ"/>
    <m/>
    <n v="1203.75"/>
    <n v="-1203.75"/>
    <x v="1"/>
  </r>
  <r>
    <x v="0"/>
    <n v="45931"/>
    <x v="4"/>
    <s v="180485OH"/>
    <s v="Invoice - Imagine Klepinger Rd: Staff Support"/>
    <s v="D-003"/>
    <s v="MSP"/>
    <m/>
    <x v="3"/>
    <s v="MSC_SS"/>
    <x v="94"/>
    <s v="Staff Support"/>
    <s v="C-10081"/>
    <m/>
    <n v="23901"/>
    <s v="ARJ"/>
    <m/>
    <n v="1203.75"/>
    <n v="-1203.75"/>
    <x v="1"/>
  </r>
  <r>
    <x v="0"/>
    <n v="45901"/>
    <x v="3"/>
    <s v="179961OH"/>
    <s v="Invoice - Imagine Klepinger Rd: Student Device Management"/>
    <s v="D-003"/>
    <s v="MSP"/>
    <m/>
    <x v="3"/>
    <s v="MSC_SDM"/>
    <x v="94"/>
    <s v="Student Device Management"/>
    <s v="C-10081"/>
    <m/>
    <n v="23364"/>
    <s v="ARJ"/>
    <m/>
    <n v="500"/>
    <n v="-500"/>
    <x v="1"/>
  </r>
  <r>
    <x v="0"/>
    <n v="45931"/>
    <x v="4"/>
    <s v="180485OH"/>
    <s v="Invoice - Imagine Klepinger Rd: Student Device Management"/>
    <s v="D-003"/>
    <s v="MSP"/>
    <m/>
    <x v="3"/>
    <s v="MSC_SDM"/>
    <x v="94"/>
    <s v="Student Device Management"/>
    <s v="C-10081"/>
    <m/>
    <n v="23901"/>
    <s v="ARJ"/>
    <m/>
    <n v="500"/>
    <n v="-500"/>
    <x v="1"/>
  </r>
  <r>
    <x v="7"/>
    <n v="45908"/>
    <x v="13"/>
    <s v="180156OH"/>
    <s v="Invoice - Imagine Leadership Academy"/>
    <s v="D-028"/>
    <s v="Installation Team"/>
    <m/>
    <x v="3"/>
    <m/>
    <x v="95"/>
    <m/>
    <s v="C-10082"/>
    <m/>
    <n v="23581"/>
    <s v="ARJ"/>
    <m/>
    <n v="2800"/>
    <n v="-2800"/>
    <x v="1"/>
  </r>
  <r>
    <x v="9"/>
    <n v="45929"/>
    <x v="14"/>
    <s v="180533OH"/>
    <s v="Invoice - Imagine Leadership Academy: Chromebook Repairs"/>
    <s v="D-001"/>
    <s v="Sales"/>
    <m/>
    <x v="3"/>
    <s v="CBRepair"/>
    <x v="95"/>
    <s v="Chromebook Repairs"/>
    <s v="C-10082"/>
    <m/>
    <n v="23706"/>
    <s v="ARJ"/>
    <m/>
    <n v="750"/>
    <n v="-750"/>
    <x v="1"/>
  </r>
  <r>
    <x v="0"/>
    <n v="45901"/>
    <x v="3"/>
    <s v="179978OH"/>
    <s v="Invoice - Imagine Leadership Academy: Classroom Support"/>
    <s v="D-003"/>
    <s v="MSP"/>
    <m/>
    <x v="3"/>
    <s v="MSC_CS"/>
    <x v="95"/>
    <s v="Classroom Support"/>
    <s v="C-10082"/>
    <m/>
    <n v="23366"/>
    <s v="ARJ"/>
    <m/>
    <n v="407.88"/>
    <n v="-407.88"/>
    <x v="1"/>
  </r>
  <r>
    <x v="0"/>
    <n v="45931"/>
    <x v="4"/>
    <s v="180486OH"/>
    <s v="Invoice - Imagine Leadership Academy: Classroom Support"/>
    <s v="D-003"/>
    <s v="MSP"/>
    <m/>
    <x v="3"/>
    <s v="MSC_CS"/>
    <x v="95"/>
    <s v="Classroom Support"/>
    <s v="C-10082"/>
    <m/>
    <n v="23902"/>
    <s v="ARJ"/>
    <m/>
    <n v="407.88"/>
    <n v="-407.88"/>
    <x v="1"/>
  </r>
  <r>
    <x v="0"/>
    <n v="45901"/>
    <x v="3"/>
    <s v="179978OH"/>
    <s v="Invoice - Imagine Leadership Academy: Cloud Managed Printing"/>
    <s v="D-003"/>
    <s v="MSP"/>
    <m/>
    <x v="3"/>
    <s v="MSC_PS"/>
    <x v="95"/>
    <s v="Cloud Managed Printing Support"/>
    <s v="C-10082"/>
    <m/>
    <n v="23366"/>
    <s v="ARJ"/>
    <m/>
    <n v="46.35"/>
    <n v="-46.35"/>
    <x v="1"/>
  </r>
  <r>
    <x v="0"/>
    <n v="45931"/>
    <x v="4"/>
    <s v="180486OH"/>
    <s v="Invoice - Imagine Leadership Academy: Cloud Managed Printing"/>
    <s v="D-003"/>
    <s v="MSP"/>
    <m/>
    <x v="3"/>
    <s v="MSC_PS"/>
    <x v="95"/>
    <s v="Cloud Managed Printing Support"/>
    <s v="C-10082"/>
    <m/>
    <n v="23902"/>
    <s v="ARJ"/>
    <m/>
    <n v="46.35"/>
    <n v="-46.35"/>
    <x v="1"/>
  </r>
  <r>
    <x v="0"/>
    <n v="45901"/>
    <x v="3"/>
    <s v="179978OH"/>
    <s v="Invoice - Imagine Leadership Academy: Content Filtering Management"/>
    <s v="D-003"/>
    <s v="MSP"/>
    <m/>
    <x v="3"/>
    <s v="MSC_CF"/>
    <x v="95"/>
    <s v="Content Filtering Management"/>
    <s v="C-10082"/>
    <m/>
    <n v="23366"/>
    <s v="ARJ"/>
    <m/>
    <n v="154.5"/>
    <n v="-154.5"/>
    <x v="1"/>
  </r>
  <r>
    <x v="0"/>
    <n v="45931"/>
    <x v="4"/>
    <s v="180486OH"/>
    <s v="Invoice - Imagine Leadership Academy: Content Filtering Management"/>
    <s v="D-003"/>
    <s v="MSP"/>
    <m/>
    <x v="3"/>
    <s v="MSC_CF"/>
    <x v="95"/>
    <s v="Content Filtering Management"/>
    <s v="C-10082"/>
    <m/>
    <n v="23902"/>
    <s v="ARJ"/>
    <m/>
    <n v="154.5"/>
    <n v="-154.5"/>
    <x v="1"/>
  </r>
  <r>
    <x v="6"/>
    <n v="45901"/>
    <x v="3"/>
    <s v="179978OH"/>
    <s v="Invoice - Imagine Leadership Academy: Endpoint Advanced Threat Protection - EDR 24x7 Monitoring - Per Endpoint"/>
    <s v="D-003"/>
    <s v="MSP"/>
    <m/>
    <x v="3"/>
    <s v="DPM-Huntress"/>
    <x v="95"/>
    <s v="Huntress Advanced Threat Protection"/>
    <s v="C-10082"/>
    <m/>
    <n v="23366"/>
    <s v="ARJ"/>
    <m/>
    <n v="126"/>
    <n v="-126"/>
    <x v="1"/>
  </r>
  <r>
    <x v="6"/>
    <n v="45931"/>
    <x v="4"/>
    <s v="180486OH"/>
    <s v="Invoice - Imagine Leadership Academy: Endpoint Advanced Threat Protection - EDR 24x7 Monitoring - Per Endpoint"/>
    <s v="D-003"/>
    <s v="MSP"/>
    <m/>
    <x v="3"/>
    <s v="DPM-Huntress"/>
    <x v="95"/>
    <s v="Huntress Advanced Threat Protection"/>
    <s v="C-10082"/>
    <m/>
    <n v="23902"/>
    <s v="ARJ"/>
    <m/>
    <n v="147"/>
    <n v="-147"/>
    <x v="1"/>
  </r>
  <r>
    <x v="0"/>
    <n v="45901"/>
    <x v="3"/>
    <s v="179953OH"/>
    <s v="Invoice - Imagine Leadership Academy: E-Rate MIBS Support for E-Rate Eligible Equipment"/>
    <s v="D-003"/>
    <s v="MSP"/>
    <m/>
    <x v="3"/>
    <s v="T-Managed"/>
    <x v="95"/>
    <s v="E-Rate MIBS Support"/>
    <s v="C-10082"/>
    <m/>
    <n v="23365"/>
    <s v="ARJ"/>
    <m/>
    <n v="2.83"/>
    <n v="-2.83"/>
    <x v="1"/>
  </r>
  <r>
    <x v="0"/>
    <n v="45931"/>
    <x v="4"/>
    <s v="180487OH"/>
    <s v="Invoice - Imagine Leadership Academy: E-Rate MIBS Support for E-Rate Eligible Equipment"/>
    <s v="D-003"/>
    <s v="MSP"/>
    <m/>
    <x v="3"/>
    <s v="T-Managed"/>
    <x v="95"/>
    <s v="E-Rate MIBS Support"/>
    <s v="C-10082"/>
    <m/>
    <n v="23903"/>
    <s v="ARJ"/>
    <m/>
    <n v="2.83"/>
    <n v="-2.83"/>
    <x v="1"/>
  </r>
  <r>
    <x v="0"/>
    <n v="45901"/>
    <x v="3"/>
    <s v="179978OH"/>
    <s v="Invoice - Imagine Leadership Academy: Google Workspace Management"/>
    <s v="D-003"/>
    <s v="MSP"/>
    <m/>
    <x v="3"/>
    <s v="T-Managed Services-Google"/>
    <x v="95"/>
    <s v="Google Workspace Management"/>
    <s v="C-10082"/>
    <m/>
    <n v="23366"/>
    <s v="ARJ"/>
    <m/>
    <n v="257.5"/>
    <n v="-257.5"/>
    <x v="1"/>
  </r>
  <r>
    <x v="0"/>
    <n v="45931"/>
    <x v="4"/>
    <s v="180486OH"/>
    <s v="Invoice - Imagine Leadership Academy: Google Workspace Management"/>
    <s v="D-003"/>
    <s v="MSP"/>
    <m/>
    <x v="3"/>
    <s v="T-Managed Services-Google"/>
    <x v="95"/>
    <s v="Google Workspace Management"/>
    <s v="C-10082"/>
    <m/>
    <n v="23902"/>
    <s v="ARJ"/>
    <m/>
    <n v="257.5"/>
    <n v="-257.5"/>
    <x v="1"/>
  </r>
  <r>
    <x v="8"/>
    <n v="45931"/>
    <x v="4"/>
    <s v="180486OH"/>
    <s v="Invoice - Imagine Leadership Academy: Managed Backup - Server"/>
    <s v="D-005"/>
    <s v="Security"/>
    <m/>
    <x v="3"/>
    <s v="mMTS CyberPS"/>
    <x v="95"/>
    <s v="MTS Cyber Protect Servers"/>
    <s v="C-10082"/>
    <m/>
    <n v="23902"/>
    <s v="ARJ"/>
    <m/>
    <n v="50"/>
    <n v="-50"/>
    <x v="1"/>
  </r>
  <r>
    <x v="3"/>
    <n v="45901"/>
    <x v="3"/>
    <s v="179978OH"/>
    <s v="Invoice - Imagine Leadership Academy: Managed Backup Cloud Storage - Per GB"/>
    <s v="D-005"/>
    <s v="Security"/>
    <m/>
    <x v="3"/>
    <s v="MTS Cloud Storage"/>
    <x v="95"/>
    <s v="MTS Cloud Storage"/>
    <s v="C-10082"/>
    <m/>
    <n v="23366"/>
    <s v="ARJ"/>
    <m/>
    <n v="62.8"/>
    <n v="-62.8"/>
    <x v="1"/>
  </r>
  <r>
    <x v="3"/>
    <n v="45931"/>
    <x v="4"/>
    <s v="180486OH"/>
    <s v="Invoice - Imagine Leadership Academy: Managed Backup Cloud Storage - Per GB"/>
    <s v="D-005"/>
    <s v="Security"/>
    <m/>
    <x v="3"/>
    <s v="MTS Cloud Storage"/>
    <x v="95"/>
    <s v="MTS Cloud Storage"/>
    <s v="C-10082"/>
    <m/>
    <n v="23902"/>
    <s v="ARJ"/>
    <m/>
    <n v="76.17"/>
    <n v="-76.17"/>
    <x v="1"/>
  </r>
  <r>
    <x v="0"/>
    <n v="45901"/>
    <x v="3"/>
    <s v="179978OH"/>
    <s v="Invoice - Imagine Leadership Academy: Managed Services- Staff Tech Support"/>
    <s v="D-003"/>
    <s v="MSP"/>
    <m/>
    <x v="3"/>
    <s v="T-Managed Services-Staff"/>
    <x v="95"/>
    <s v="Managed Services-Staff Support"/>
    <s v="C-10082"/>
    <m/>
    <n v="23366"/>
    <s v="ARJ"/>
    <m/>
    <n v="515"/>
    <n v="-515"/>
    <x v="1"/>
  </r>
  <r>
    <x v="0"/>
    <n v="45931"/>
    <x v="4"/>
    <s v="180486OH"/>
    <s v="Invoice - Imagine Leadership Academy: Managed Services- Staff Tech Support"/>
    <s v="D-003"/>
    <s v="MSP"/>
    <m/>
    <x v="3"/>
    <s v="T-Managed Services-Staff"/>
    <x v="95"/>
    <s v="Managed Services-Staff Support"/>
    <s v="C-10082"/>
    <m/>
    <n v="23902"/>
    <s v="ARJ"/>
    <m/>
    <n v="515"/>
    <n v="-515"/>
    <x v="1"/>
  </r>
  <r>
    <x v="0"/>
    <n v="45901"/>
    <x v="3"/>
    <s v="179978OH"/>
    <s v="Invoice - Imagine Leadership Academy: Managed Services-Endpoint"/>
    <s v="D-003"/>
    <s v="MSP"/>
    <m/>
    <x v="3"/>
    <s v="T-Managed Services"/>
    <x v="95"/>
    <s v="Managed Services-Endpoint"/>
    <s v="C-10082"/>
    <m/>
    <n v="23366"/>
    <s v="ARJ"/>
    <m/>
    <n v="247.2"/>
    <n v="-247.2"/>
    <x v="1"/>
  </r>
  <r>
    <x v="0"/>
    <n v="45931"/>
    <x v="4"/>
    <s v="180486OH"/>
    <s v="Invoice - Imagine Leadership Academy: Managed Services-Endpoint"/>
    <s v="D-003"/>
    <s v="MSP"/>
    <m/>
    <x v="3"/>
    <s v="T-Managed Services"/>
    <x v="95"/>
    <s v="Managed Services-Endpoint"/>
    <s v="C-10082"/>
    <m/>
    <n v="23902"/>
    <s v="ARJ"/>
    <m/>
    <n v="247.2"/>
    <n v="-247.2"/>
    <x v="1"/>
  </r>
  <r>
    <x v="0"/>
    <n v="45901"/>
    <x v="3"/>
    <s v="179978OH"/>
    <s v="Invoice - Imagine Leadership Academy: Managed Services-Server"/>
    <s v="D-003"/>
    <s v="MSP"/>
    <m/>
    <x v="3"/>
    <s v="T-Managed Services-Server"/>
    <x v="95"/>
    <s v="Managed Services-Server"/>
    <s v="C-10082"/>
    <m/>
    <n v="23366"/>
    <s v="ARJ"/>
    <m/>
    <n v="257.5"/>
    <n v="-257.5"/>
    <x v="1"/>
  </r>
  <r>
    <x v="0"/>
    <n v="45931"/>
    <x v="4"/>
    <s v="180486OH"/>
    <s v="Invoice - Imagine Leadership Academy: Managed Services-Server"/>
    <s v="D-003"/>
    <s v="MSP"/>
    <m/>
    <x v="3"/>
    <s v="T-Managed Services-Server"/>
    <x v="95"/>
    <s v="Managed Services-Server"/>
    <s v="C-10082"/>
    <m/>
    <n v="23902"/>
    <s v="ARJ"/>
    <m/>
    <n v="257.5"/>
    <n v="-257.5"/>
    <x v="1"/>
  </r>
  <r>
    <x v="0"/>
    <n v="45901"/>
    <x v="3"/>
    <s v="179978OH"/>
    <s v="Invoice - Imagine Leadership Academy: Managed Services-Site"/>
    <s v="D-003"/>
    <s v="MSP"/>
    <m/>
    <x v="3"/>
    <s v="T-Managed Services Site"/>
    <x v="95"/>
    <s v="Managed Services-Site"/>
    <s v="C-10082"/>
    <m/>
    <n v="23366"/>
    <s v="ARJ"/>
    <m/>
    <n v="206"/>
    <n v="-206"/>
    <x v="1"/>
  </r>
  <r>
    <x v="0"/>
    <n v="45931"/>
    <x v="4"/>
    <s v="180486OH"/>
    <s v="Invoice - Imagine Leadership Academy: Managed Services-Site"/>
    <s v="D-003"/>
    <s v="MSP"/>
    <m/>
    <x v="3"/>
    <s v="T-Managed Services Site"/>
    <x v="95"/>
    <s v="Managed Services-Site"/>
    <s v="C-10082"/>
    <m/>
    <n v="23902"/>
    <s v="ARJ"/>
    <m/>
    <n v="206"/>
    <n v="-206"/>
    <x v="1"/>
  </r>
  <r>
    <x v="1"/>
    <n v="45901"/>
    <x v="3"/>
    <s v="179978OH"/>
    <s v="Invoice - Imagine Leadership Academy: Managed VOIP"/>
    <s v="D-003"/>
    <s v="MSP"/>
    <m/>
    <x v="3"/>
    <s v="MSC_MS"/>
    <x v="95"/>
    <s v="Managed VOIP"/>
    <s v="C-10082"/>
    <m/>
    <n v="23366"/>
    <s v="ARJ"/>
    <m/>
    <n v="51.6"/>
    <n v="-51.6"/>
    <x v="1"/>
  </r>
  <r>
    <x v="1"/>
    <n v="45931"/>
    <x v="4"/>
    <s v="180486OH"/>
    <s v="Invoice - Imagine Leadership Academy: Managed VOIP"/>
    <s v="D-003"/>
    <s v="MSP"/>
    <m/>
    <x v="3"/>
    <s v="MSC_MS"/>
    <x v="95"/>
    <s v="Managed VOIP"/>
    <s v="C-10082"/>
    <m/>
    <n v="23902"/>
    <s v="ARJ"/>
    <m/>
    <n v="51.6"/>
    <n v="-51.6"/>
    <x v="1"/>
  </r>
  <r>
    <x v="9"/>
    <n v="45908"/>
    <x v="13"/>
    <s v="180156OH"/>
    <s v="Invoice - Imagine Leadership Academy: PowerEdge R360 Rack Server (Intel Xeon E-2414 4C, 16GB RAM, 960GB Effective Storage, 3YR Warranty)"/>
    <s v="D-003"/>
    <s v="MSP"/>
    <m/>
    <x v="3"/>
    <s v="210-BJTR"/>
    <x v="95"/>
    <s v="PowerEdge R360 Rack Server"/>
    <s v="C-10082"/>
    <m/>
    <n v="23581"/>
    <s v="ARJ"/>
    <m/>
    <n v="4514"/>
    <n v="-4514"/>
    <x v="1"/>
  </r>
  <r>
    <x v="9"/>
    <n v="45929"/>
    <x v="14"/>
    <s v="180532OH"/>
    <s v="Invoice - Imagine Madison Ave: Chromebook Repairs"/>
    <s v="D-001"/>
    <s v="Sales"/>
    <m/>
    <x v="3"/>
    <s v="CBRepair"/>
    <x v="96"/>
    <s v="Chromebook Repairs"/>
    <s v="C-10083"/>
    <m/>
    <n v="23705"/>
    <s v="ARJ"/>
    <m/>
    <n v="321"/>
    <n v="-321"/>
    <x v="1"/>
  </r>
  <r>
    <x v="0"/>
    <n v="45901"/>
    <x v="3"/>
    <s v="179958OH"/>
    <s v="Invoice - Imagine Madison Ave: Classroom Support"/>
    <s v="D-003"/>
    <s v="MSP"/>
    <m/>
    <x v="3"/>
    <s v="MSC_CS"/>
    <x v="96"/>
    <s v="Classroom Support"/>
    <s v="C-10083"/>
    <m/>
    <n v="23367"/>
    <s v="ARJ"/>
    <m/>
    <n v="721"/>
    <n v="-721"/>
    <x v="1"/>
  </r>
  <r>
    <x v="0"/>
    <n v="45931"/>
    <x v="4"/>
    <s v="180560OH"/>
    <s v="Invoice - Imagine Madison Ave: Classroom Support"/>
    <s v="D-003"/>
    <s v="MSP"/>
    <m/>
    <x v="3"/>
    <s v="MSC_CS"/>
    <x v="96"/>
    <s v="Classroom Support"/>
    <s v="C-10083"/>
    <m/>
    <n v="23933"/>
    <s v="ARJ"/>
    <m/>
    <n v="721"/>
    <n v="-721"/>
    <x v="1"/>
  </r>
  <r>
    <x v="0"/>
    <n v="45901"/>
    <x v="3"/>
    <s v="179958OH"/>
    <s v="Invoice - Imagine Madison Ave: Cloud Managed Printing"/>
    <s v="D-003"/>
    <s v="MSP"/>
    <m/>
    <x v="3"/>
    <s v="MSC_PS"/>
    <x v="96"/>
    <s v="Cloud Managed Printing Support"/>
    <s v="C-10083"/>
    <m/>
    <n v="23367"/>
    <s v="ARJ"/>
    <m/>
    <n v="61.8"/>
    <n v="-61.8"/>
    <x v="1"/>
  </r>
  <r>
    <x v="0"/>
    <n v="45931"/>
    <x v="4"/>
    <s v="180560OH"/>
    <s v="Invoice - Imagine Madison Ave: Cloud Managed Printing"/>
    <s v="D-003"/>
    <s v="MSP"/>
    <m/>
    <x v="3"/>
    <s v="MSC_PS"/>
    <x v="96"/>
    <s v="Cloud Managed Printing Support"/>
    <s v="C-10083"/>
    <m/>
    <n v="23933"/>
    <s v="ARJ"/>
    <m/>
    <n v="61.8"/>
    <n v="-61.8"/>
    <x v="1"/>
  </r>
  <r>
    <x v="0"/>
    <n v="45901"/>
    <x v="3"/>
    <s v="179958OH"/>
    <s v="Invoice - Imagine Madison Ave: Content Filtering Management"/>
    <s v="D-003"/>
    <s v="MSP"/>
    <m/>
    <x v="3"/>
    <s v="MSC_CF"/>
    <x v="96"/>
    <s v="Content Filtering Management"/>
    <s v="C-10083"/>
    <m/>
    <n v="23367"/>
    <s v="ARJ"/>
    <m/>
    <n v="77.25"/>
    <n v="-77.25"/>
    <x v="1"/>
  </r>
  <r>
    <x v="0"/>
    <n v="45931"/>
    <x v="4"/>
    <s v="180560OH"/>
    <s v="Invoice - Imagine Madison Ave: Content Filtering Management"/>
    <s v="D-003"/>
    <s v="MSP"/>
    <m/>
    <x v="3"/>
    <s v="MSC_CF"/>
    <x v="96"/>
    <s v="Content Filtering Management"/>
    <s v="C-10083"/>
    <m/>
    <n v="23933"/>
    <s v="ARJ"/>
    <m/>
    <n v="77.25"/>
    <n v="-77.25"/>
    <x v="1"/>
  </r>
  <r>
    <x v="0"/>
    <n v="45901"/>
    <x v="3"/>
    <s v="179958OH"/>
    <s v="Invoice - Imagine Madison Ave: Door Access Control"/>
    <s v="D-003"/>
    <s v="MSP"/>
    <m/>
    <x v="3"/>
    <s v="MSC_DAC"/>
    <x v="96"/>
    <s v="Door Access Control"/>
    <s v="C-10083"/>
    <m/>
    <n v="23367"/>
    <s v="ARJ"/>
    <m/>
    <n v="154.5"/>
    <n v="-154.5"/>
    <x v="1"/>
  </r>
  <r>
    <x v="0"/>
    <n v="45931"/>
    <x v="4"/>
    <s v="180560OH"/>
    <s v="Invoice - Imagine Madison Ave: Door Access Control"/>
    <s v="D-003"/>
    <s v="MSP"/>
    <m/>
    <x v="3"/>
    <s v="MSC_DAC"/>
    <x v="96"/>
    <s v="Door Access Control"/>
    <s v="C-10083"/>
    <m/>
    <n v="23933"/>
    <s v="ARJ"/>
    <m/>
    <n v="154.5"/>
    <n v="-154.5"/>
    <x v="1"/>
  </r>
  <r>
    <x v="6"/>
    <n v="45901"/>
    <x v="3"/>
    <s v="179958OH"/>
    <s v="Invoice - Imagine Madison Ave: Endpoint Advanced Threat Protection - EDR 24x7 Monitoring - Per Endpoint"/>
    <s v="D-005"/>
    <s v="Security"/>
    <m/>
    <x v="3"/>
    <s v="DPM-Huntress"/>
    <x v="96"/>
    <s v="Huntress Advanced Threat Protection"/>
    <s v="C-10083"/>
    <m/>
    <n v="23367"/>
    <s v="ARJ"/>
    <m/>
    <n v="565.5"/>
    <n v="-565.5"/>
    <x v="1"/>
  </r>
  <r>
    <x v="6"/>
    <n v="45931"/>
    <x v="4"/>
    <s v="180560OH"/>
    <s v="Invoice - Imagine Madison Ave: Endpoint Advanced Threat Protection - EDR 24x7 Monitoring - Per Endpoint"/>
    <s v="D-005"/>
    <s v="Security"/>
    <m/>
    <x v="3"/>
    <s v="DPM-Huntress"/>
    <x v="96"/>
    <s v="Huntress Advanced Threat Protection"/>
    <s v="C-10083"/>
    <m/>
    <n v="23933"/>
    <s v="ARJ"/>
    <m/>
    <n v="559"/>
    <n v="-559"/>
    <x v="1"/>
  </r>
  <r>
    <x v="0"/>
    <n v="45901"/>
    <x v="3"/>
    <s v="179949OH"/>
    <s v="Invoice - Imagine Madison Ave: E-Rate MIBS Support for E-Rate Eligible Equipment"/>
    <s v="D-003"/>
    <s v="MSP"/>
    <m/>
    <x v="3"/>
    <s v="T-Managed"/>
    <x v="96"/>
    <s v="E-Rate MIBS Support"/>
    <s v="C-10083"/>
    <m/>
    <n v="23539"/>
    <s v="ARJ"/>
    <m/>
    <n v="20.29"/>
    <n v="-20.29"/>
    <x v="1"/>
  </r>
  <r>
    <x v="0"/>
    <n v="45931"/>
    <x v="4"/>
    <s v="180489OH"/>
    <s v="Invoice - Imagine Madison Ave: E-Rate MIBS Support for E-Rate Eligible Equipment"/>
    <s v="D-003"/>
    <s v="MSP"/>
    <m/>
    <x v="3"/>
    <s v="T-Managed"/>
    <x v="96"/>
    <s v="E-Rate MIBS Support"/>
    <s v="C-10083"/>
    <m/>
    <n v="23935"/>
    <s v="ARJ"/>
    <m/>
    <n v="20.29"/>
    <n v="-20.29"/>
    <x v="1"/>
  </r>
  <r>
    <x v="0"/>
    <n v="45901"/>
    <x v="3"/>
    <s v="179958OH"/>
    <s v="Invoice - Imagine Madison Ave: Google Workspace Management"/>
    <s v="D-003"/>
    <s v="MSP"/>
    <m/>
    <x v="3"/>
    <s v="T-Managed Services-Google"/>
    <x v="96"/>
    <s v="Google Workspace Management"/>
    <s v="C-10083"/>
    <m/>
    <n v="23367"/>
    <s v="ARJ"/>
    <m/>
    <n v="180.25"/>
    <n v="-180.25"/>
    <x v="1"/>
  </r>
  <r>
    <x v="0"/>
    <n v="45931"/>
    <x v="4"/>
    <s v="180560OH"/>
    <s v="Invoice - Imagine Madison Ave: Google Workspace Management"/>
    <s v="D-003"/>
    <s v="MSP"/>
    <m/>
    <x v="3"/>
    <s v="T-Managed Services-Google"/>
    <x v="96"/>
    <s v="Google Workspace Management"/>
    <s v="C-10083"/>
    <m/>
    <n v="23933"/>
    <s v="ARJ"/>
    <m/>
    <n v="180.25"/>
    <n v="-180.25"/>
    <x v="1"/>
  </r>
  <r>
    <x v="14"/>
    <n v="45911"/>
    <x v="31"/>
    <s v="180200OH"/>
    <s v="Invoice - Imagine Madison Ave: Low Voltage Labor"/>
    <s v="D-003"/>
    <s v="MSP"/>
    <m/>
    <x v="3"/>
    <s v="Structured Cab S"/>
    <x v="96"/>
    <s v="Low Voltage Services"/>
    <s v="C-10083"/>
    <m/>
    <n v="23603"/>
    <s v="ARJ"/>
    <m/>
    <n v="240"/>
    <n v="-240"/>
    <x v="1"/>
  </r>
  <r>
    <x v="8"/>
    <n v="45901"/>
    <x v="3"/>
    <s v="179958OH"/>
    <s v="Invoice - Imagine Madison Ave: Managed Backup - Server"/>
    <s v="D-003"/>
    <s v="MSP"/>
    <m/>
    <x v="3"/>
    <s v="mMTS CyberPS"/>
    <x v="96"/>
    <s v="MTS Cyber Protect Servers"/>
    <s v="C-10083"/>
    <m/>
    <n v="23367"/>
    <s v="ARJ"/>
    <m/>
    <n v="50"/>
    <n v="-50"/>
    <x v="1"/>
  </r>
  <r>
    <x v="8"/>
    <n v="45931"/>
    <x v="4"/>
    <s v="180560OH"/>
    <s v="Invoice - Imagine Madison Ave: Managed Backup - Server"/>
    <s v="D-003"/>
    <s v="MSP"/>
    <m/>
    <x v="3"/>
    <s v="mMTS CyberPS"/>
    <x v="96"/>
    <s v="MTS Cyber Protect Servers"/>
    <s v="C-10083"/>
    <m/>
    <n v="23933"/>
    <s v="ARJ"/>
    <m/>
    <n v="50"/>
    <n v="-50"/>
    <x v="1"/>
  </r>
  <r>
    <x v="3"/>
    <n v="45901"/>
    <x v="3"/>
    <s v="179958OH"/>
    <s v="Invoice - Imagine Madison Ave: Managed Backup Cloud Storage - Per GB"/>
    <s v="D-003"/>
    <s v="MSP"/>
    <m/>
    <x v="3"/>
    <s v="MTS Cloud Storage"/>
    <x v="96"/>
    <s v="MTS Cloud Storage"/>
    <s v="C-10083"/>
    <m/>
    <n v="23367"/>
    <s v="ARJ"/>
    <m/>
    <n v="20.78"/>
    <n v="-20.78"/>
    <x v="1"/>
  </r>
  <r>
    <x v="3"/>
    <n v="45931"/>
    <x v="4"/>
    <s v="180560OH"/>
    <s v="Invoice - Imagine Madison Ave: Managed Backup Cloud Storage - Per GB"/>
    <s v="D-003"/>
    <s v="MSP"/>
    <m/>
    <x v="3"/>
    <s v="MTS Cloud Storage"/>
    <x v="96"/>
    <s v="MTS Cloud Storage"/>
    <s v="C-10083"/>
    <m/>
    <n v="23933"/>
    <s v="ARJ"/>
    <m/>
    <n v="21.33"/>
    <n v="-21.33"/>
    <x v="1"/>
  </r>
  <r>
    <x v="0"/>
    <n v="45901"/>
    <x v="3"/>
    <s v="179958OH"/>
    <s v="Invoice - Imagine Madison Ave: Managed Security System"/>
    <s v="D-003"/>
    <s v="MSP"/>
    <m/>
    <x v="3"/>
    <s v="MSC_MSS"/>
    <x v="96"/>
    <s v="Managed Security System"/>
    <s v="C-10083"/>
    <m/>
    <n v="23367"/>
    <s v="ARJ"/>
    <m/>
    <n v="206"/>
    <n v="-206"/>
    <x v="1"/>
  </r>
  <r>
    <x v="0"/>
    <n v="45931"/>
    <x v="4"/>
    <s v="180560OH"/>
    <s v="Invoice - Imagine Madison Ave: Managed Security System"/>
    <s v="D-003"/>
    <s v="MSP"/>
    <m/>
    <x v="3"/>
    <s v="MSC_MSS"/>
    <x v="96"/>
    <s v="Managed Security System"/>
    <s v="C-10083"/>
    <m/>
    <n v="23933"/>
    <s v="ARJ"/>
    <m/>
    <n v="206"/>
    <n v="-206"/>
    <x v="1"/>
  </r>
  <r>
    <x v="0"/>
    <n v="45901"/>
    <x v="3"/>
    <s v="179958OH"/>
    <s v="Invoice - Imagine Madison Ave: Managed Services- Staff Tech Support"/>
    <s v="D-003"/>
    <s v="MSP"/>
    <m/>
    <x v="3"/>
    <s v="T-Managed Services-Staff"/>
    <x v="96"/>
    <s v="Managed Services-Staff Support"/>
    <s v="C-10083"/>
    <m/>
    <n v="23367"/>
    <s v="ARJ"/>
    <m/>
    <n v="1553.24"/>
    <n v="-1553.24"/>
    <x v="1"/>
  </r>
  <r>
    <x v="0"/>
    <n v="45931"/>
    <x v="4"/>
    <s v="180560OH"/>
    <s v="Invoice - Imagine Madison Ave: Managed Services- Staff Tech Support"/>
    <s v="D-003"/>
    <s v="MSP"/>
    <m/>
    <x v="3"/>
    <s v="T-Managed Services-Staff"/>
    <x v="96"/>
    <s v="Managed Services-Staff Support"/>
    <s v="C-10083"/>
    <m/>
    <n v="23933"/>
    <s v="ARJ"/>
    <m/>
    <n v="1553.24"/>
    <n v="-1553.24"/>
    <x v="1"/>
  </r>
  <r>
    <x v="0"/>
    <n v="45901"/>
    <x v="3"/>
    <s v="179958OH"/>
    <s v="Invoice - Imagine Madison Ave: Managed Services-Endpoint"/>
    <s v="D-003"/>
    <s v="MSP"/>
    <m/>
    <x v="3"/>
    <s v="T-Managed Services"/>
    <x v="96"/>
    <s v="Managed Services-Endpoint"/>
    <s v="C-10083"/>
    <m/>
    <n v="23367"/>
    <s v="ARJ"/>
    <m/>
    <n v="556.20000000000005"/>
    <n v="-556.20000000000005"/>
    <x v="1"/>
  </r>
  <r>
    <x v="0"/>
    <n v="45931"/>
    <x v="4"/>
    <s v="180560OH"/>
    <s v="Invoice - Imagine Madison Ave: Managed Services-Endpoint"/>
    <s v="D-003"/>
    <s v="MSP"/>
    <m/>
    <x v="3"/>
    <s v="T-Managed Services"/>
    <x v="96"/>
    <s v="Managed Services-Endpoint"/>
    <s v="C-10083"/>
    <m/>
    <n v="23933"/>
    <s v="ARJ"/>
    <m/>
    <n v="556.20000000000005"/>
    <n v="-556.20000000000005"/>
    <x v="1"/>
  </r>
  <r>
    <x v="0"/>
    <n v="45901"/>
    <x v="3"/>
    <s v="179958OH"/>
    <s v="Invoice - Imagine Madison Ave: Managed Services-Server"/>
    <s v="D-003"/>
    <s v="MSP"/>
    <m/>
    <x v="3"/>
    <s v="T-Managed Services-Server"/>
    <x v="96"/>
    <s v="Managed Services-Server"/>
    <s v="C-10083"/>
    <m/>
    <n v="23367"/>
    <s v="ARJ"/>
    <m/>
    <n v="515"/>
    <n v="-515"/>
    <x v="1"/>
  </r>
  <r>
    <x v="0"/>
    <n v="45931"/>
    <x v="4"/>
    <s v="180560OH"/>
    <s v="Invoice - Imagine Madison Ave: Managed Services-Server"/>
    <s v="D-003"/>
    <s v="MSP"/>
    <m/>
    <x v="3"/>
    <s v="T-Managed Services-Server"/>
    <x v="96"/>
    <s v="Managed Services-Server"/>
    <s v="C-10083"/>
    <m/>
    <n v="23933"/>
    <s v="ARJ"/>
    <m/>
    <n v="515"/>
    <n v="-515"/>
    <x v="1"/>
  </r>
  <r>
    <x v="0"/>
    <n v="45901"/>
    <x v="3"/>
    <s v="179958OH"/>
    <s v="Invoice - Imagine Madison Ave: Managed Services-Site"/>
    <s v="D-003"/>
    <s v="MSP"/>
    <m/>
    <x v="3"/>
    <s v="T-Managed Services Site"/>
    <x v="96"/>
    <s v="Managed Services-Site"/>
    <s v="C-10083"/>
    <m/>
    <n v="23367"/>
    <s v="ARJ"/>
    <m/>
    <n v="206"/>
    <n v="-206"/>
    <x v="1"/>
  </r>
  <r>
    <x v="0"/>
    <n v="45931"/>
    <x v="4"/>
    <s v="180560OH"/>
    <s v="Invoice - Imagine Madison Ave: Managed Services-Site"/>
    <s v="D-003"/>
    <s v="MSP"/>
    <m/>
    <x v="3"/>
    <s v="T-Managed Services Site"/>
    <x v="96"/>
    <s v="Managed Services-Site"/>
    <s v="C-10083"/>
    <m/>
    <n v="23933"/>
    <s v="ARJ"/>
    <m/>
    <n v="206"/>
    <n v="-206"/>
    <x v="1"/>
  </r>
  <r>
    <x v="1"/>
    <n v="45901"/>
    <x v="3"/>
    <s v="179958OH"/>
    <s v="Invoice - Imagine Madison Ave: Managed VOIP"/>
    <s v="D-003"/>
    <s v="MSP"/>
    <m/>
    <x v="3"/>
    <s v="MSC_MS"/>
    <x v="96"/>
    <s v="Managed VOIP"/>
    <s v="C-10083"/>
    <m/>
    <n v="23367"/>
    <s v="ARJ"/>
    <m/>
    <n v="115"/>
    <n v="-115"/>
    <x v="1"/>
  </r>
  <r>
    <x v="1"/>
    <n v="45931"/>
    <x v="4"/>
    <s v="180560OH"/>
    <s v="Invoice - Imagine Madison Ave: Managed VOIP"/>
    <s v="D-003"/>
    <s v="MSP"/>
    <m/>
    <x v="3"/>
    <s v="MSC_MS"/>
    <x v="96"/>
    <s v="Managed VOIP"/>
    <s v="C-10083"/>
    <m/>
    <n v="23933"/>
    <s v="ARJ"/>
    <m/>
    <n v="115"/>
    <n v="-115"/>
    <x v="1"/>
  </r>
  <r>
    <x v="5"/>
    <n v="45901"/>
    <x v="3"/>
    <s v="179958OH"/>
    <s v="Invoice - Imagine Madison Ave: Microsoft 365 Apps for Business - Annual Commitment, Monthly Billing - 1 User"/>
    <s v="D-003"/>
    <s v="MSP"/>
    <m/>
    <x v="3"/>
    <s v="C0LH1G-0001-1Y1M"/>
    <x v="96"/>
    <s v="Microsoft 365 Apps For Business Annual Paid Monthly"/>
    <s v="C-10083"/>
    <m/>
    <n v="23367"/>
    <s v="ARJ"/>
    <m/>
    <n v="259.16000000000003"/>
    <n v="-259.16000000000003"/>
    <x v="1"/>
  </r>
  <r>
    <x v="5"/>
    <n v="45931"/>
    <x v="4"/>
    <s v="180560OH"/>
    <s v="Invoice - Imagine Madison Ave: Microsoft 365 Apps for Business - Annual Commitment, Monthly Billing - 1 User"/>
    <s v="D-003"/>
    <s v="MSP"/>
    <m/>
    <x v="3"/>
    <s v="C0LH1G-0001-1Y1M"/>
    <x v="96"/>
    <s v="Microsoft 365 Apps For Business Annual Paid Monthly"/>
    <s v="C-10083"/>
    <m/>
    <n v="23933"/>
    <s v="ARJ"/>
    <m/>
    <n v="259.16000000000003"/>
    <n v="-259.16000000000003"/>
    <x v="1"/>
  </r>
  <r>
    <x v="9"/>
    <n v="45926"/>
    <x v="21"/>
    <s v="180286OH"/>
    <s v="Invoice - Imagine Madison Ave: Miscellaneous Low Voltage Equipment "/>
    <s v="D-009"/>
    <s v="Admin"/>
    <m/>
    <x v="3"/>
    <s v="MISC-CABLES"/>
    <x v="96"/>
    <s v="Miscellaneous Low Voltage Equipment "/>
    <s v="C-10083"/>
    <m/>
    <n v="23690"/>
    <s v="ARJ"/>
    <m/>
    <n v="230"/>
    <n v="-230"/>
    <x v="1"/>
  </r>
  <r>
    <x v="0"/>
    <n v="45901"/>
    <x v="3"/>
    <s v="179958OH"/>
    <s v="Invoice - Imagine Madison Ave: Mobile Device Management - Per Device"/>
    <s v="D-003"/>
    <s v="MSP"/>
    <m/>
    <x v="3"/>
    <s v="MSC_MDM"/>
    <x v="96"/>
    <s v="Mobile Device Management"/>
    <s v="C-10083"/>
    <m/>
    <n v="23367"/>
    <s v="ARJ"/>
    <m/>
    <n v="127.72"/>
    <n v="-127.72"/>
    <x v="1"/>
  </r>
  <r>
    <x v="0"/>
    <n v="45931"/>
    <x v="4"/>
    <s v="180560OH"/>
    <s v="Invoice - Imagine Madison Ave: Mobile Device Management - Per Device"/>
    <s v="D-003"/>
    <s v="MSP"/>
    <m/>
    <x v="3"/>
    <s v="MSC_MDM"/>
    <x v="96"/>
    <s v="Mobile Device Management"/>
    <s v="C-10083"/>
    <m/>
    <n v="23933"/>
    <s v="ARJ"/>
    <m/>
    <n v="127.72"/>
    <n v="-127.72"/>
    <x v="1"/>
  </r>
  <r>
    <x v="9"/>
    <n v="45905"/>
    <x v="37"/>
    <s v="180122OH"/>
    <s v="Invoice - Imagine Madison Ave: Public Sector Complete Firewall License Unlimited (annual)"/>
    <s v="D-009"/>
    <s v="Admin"/>
    <m/>
    <x v="3"/>
    <s v="NG Firewal PSC Unlimited"/>
    <x v="96"/>
    <s v="Public Sector Complete Firewall License Unlimited"/>
    <s v="C-10083"/>
    <m/>
    <n v="23572"/>
    <s v="ARJ"/>
    <m/>
    <n v="2948.4"/>
    <n v="-2948.4"/>
    <x v="1"/>
  </r>
  <r>
    <x v="9"/>
    <n v="45911"/>
    <x v="31"/>
    <s v="180200OH"/>
    <s v="Invoice - Imagine Madison Ave: Samsung BE43D-H BED-H Series 43&quot; 4K Business Pro TV, Crystal UHD Processor"/>
    <s v="D-003"/>
    <s v="MSP"/>
    <m/>
    <x v="3"/>
    <s v="BE43D-H"/>
    <x v="96"/>
    <s v="Samsung BE43D-H BED-H Series 43&quot; 4K Business Pro T"/>
    <s v="C-10083"/>
    <m/>
    <n v="23603"/>
    <s v="ARJ"/>
    <m/>
    <n v="400"/>
    <n v="-400"/>
    <x v="1"/>
  </r>
  <r>
    <x v="9"/>
    <n v="45911"/>
    <x v="31"/>
    <s v="180200OH"/>
    <s v="Invoice - Imagine Madison Ave: Sanus VDLT17 Large Advanced Tilt 4D TV Wall Mount for 42&quot;- 90&quot; TVs."/>
    <s v="D-003"/>
    <s v="MSP"/>
    <m/>
    <x v="3"/>
    <s v="VDLT17"/>
    <x v="96"/>
    <s v="Sanus VDLT17 Large Advanced Tilt 4D TV Wall Mount "/>
    <s v="C-10083"/>
    <m/>
    <n v="23603"/>
    <s v="ARJ"/>
    <m/>
    <n v="135.47999999999999"/>
    <n v="-135.47999999999999"/>
    <x v="1"/>
  </r>
  <r>
    <x v="7"/>
    <n v="45938"/>
    <x v="29"/>
    <s v="180631OH"/>
    <s v="Invoice - Imagine Pediatrics"/>
    <s v="D-028"/>
    <s v="Installation Team"/>
    <m/>
    <x v="3"/>
    <m/>
    <x v="97"/>
    <m/>
    <s v="C-10249"/>
    <m/>
    <n v="24021"/>
    <s v="ARJ"/>
    <m/>
    <n v="330"/>
    <n v="-330"/>
    <x v="1"/>
  </r>
  <r>
    <x v="7"/>
    <n v="45938"/>
    <x v="29"/>
    <s v="180634OH"/>
    <s v="Invoice - Imagine Pediatrics"/>
    <s v="D-028"/>
    <s v="Installation Team"/>
    <m/>
    <x v="3"/>
    <m/>
    <x v="97"/>
    <m/>
    <s v="C-10249"/>
    <m/>
    <n v="24010"/>
    <s v="ARJ"/>
    <m/>
    <n v="260"/>
    <n v="-260"/>
    <x v="1"/>
  </r>
  <r>
    <x v="7"/>
    <n v="45938"/>
    <x v="29"/>
    <s v="180643OH"/>
    <s v="Invoice - Imagine Pediatrics"/>
    <s v="D-028"/>
    <s v="Installation Team"/>
    <m/>
    <x v="3"/>
    <m/>
    <x v="97"/>
    <m/>
    <s v="C-10249"/>
    <m/>
    <n v="24011"/>
    <s v="ARJ"/>
    <m/>
    <n v="20"/>
    <n v="-20"/>
    <x v="1"/>
  </r>
  <r>
    <x v="7"/>
    <n v="45938"/>
    <x v="29"/>
    <s v="180644OH"/>
    <s v="Invoice - Imagine Pediatrics"/>
    <s v="D-028"/>
    <s v="Installation Team"/>
    <m/>
    <x v="3"/>
    <m/>
    <x v="97"/>
    <m/>
    <s v="C-10249"/>
    <m/>
    <n v="24009"/>
    <s v="ARJ"/>
    <m/>
    <n v="392"/>
    <n v="-392"/>
    <x v="1"/>
  </r>
  <r>
    <x v="7"/>
    <n v="45938"/>
    <x v="29"/>
    <s v="180645OH"/>
    <s v="Invoice - Imagine Pediatrics"/>
    <s v="D-028"/>
    <s v="Installation Team"/>
    <m/>
    <x v="3"/>
    <m/>
    <x v="97"/>
    <m/>
    <s v="C-10249"/>
    <m/>
    <n v="24012"/>
    <s v="ARJ"/>
    <m/>
    <n v="30"/>
    <n v="-30"/>
    <x v="1"/>
  </r>
  <r>
    <x v="7"/>
    <n v="45938"/>
    <x v="29"/>
    <s v="180646OH"/>
    <s v="Invoice - Imagine Pediatrics"/>
    <s v="D-028"/>
    <s v="Installation Team"/>
    <m/>
    <x v="3"/>
    <m/>
    <x v="97"/>
    <m/>
    <s v="C-10249"/>
    <m/>
    <n v="24013"/>
    <s v="ARJ"/>
    <m/>
    <n v="20"/>
    <n v="-20"/>
    <x v="1"/>
  </r>
  <r>
    <x v="7"/>
    <n v="45938"/>
    <x v="29"/>
    <s v="180647OH"/>
    <s v="Invoice - Imagine Pediatrics"/>
    <s v="D-028"/>
    <s v="Installation Team"/>
    <m/>
    <x v="3"/>
    <m/>
    <x v="97"/>
    <m/>
    <s v="C-10249"/>
    <m/>
    <n v="24015"/>
    <s v="ARJ"/>
    <m/>
    <n v="10"/>
    <n v="-10"/>
    <x v="1"/>
  </r>
  <r>
    <x v="7"/>
    <n v="45938"/>
    <x v="29"/>
    <s v="180648OH"/>
    <s v="Invoice - Imagine Pediatrics"/>
    <s v="D-028"/>
    <s v="Installation Team"/>
    <m/>
    <x v="3"/>
    <m/>
    <x v="97"/>
    <m/>
    <s v="C-10249"/>
    <m/>
    <n v="24016"/>
    <s v="ARJ"/>
    <m/>
    <n v="10"/>
    <n v="-10"/>
    <x v="1"/>
  </r>
  <r>
    <x v="7"/>
    <n v="45938"/>
    <x v="29"/>
    <s v="180649OH"/>
    <s v="Invoice - Imagine Pediatrics"/>
    <s v="D-028"/>
    <s v="Installation Team"/>
    <m/>
    <x v="3"/>
    <m/>
    <x v="97"/>
    <m/>
    <s v="C-10249"/>
    <m/>
    <n v="24014"/>
    <s v="ARJ"/>
    <m/>
    <n v="10"/>
    <n v="-10"/>
    <x v="1"/>
  </r>
  <r>
    <x v="7"/>
    <n v="45938"/>
    <x v="29"/>
    <s v="180650OH"/>
    <s v="Invoice - Imagine Pediatrics"/>
    <s v="D-028"/>
    <s v="Installation Team"/>
    <m/>
    <x v="3"/>
    <m/>
    <x v="97"/>
    <m/>
    <s v="C-10249"/>
    <m/>
    <n v="24017"/>
    <s v="ARJ"/>
    <m/>
    <n v="10"/>
    <n v="-10"/>
    <x v="1"/>
  </r>
  <r>
    <x v="7"/>
    <n v="45938"/>
    <x v="29"/>
    <s v="180651OH"/>
    <s v="Invoice - Imagine Pediatrics"/>
    <s v="D-028"/>
    <s v="Installation Team"/>
    <m/>
    <x v="3"/>
    <m/>
    <x v="97"/>
    <m/>
    <s v="C-10249"/>
    <m/>
    <n v="24018"/>
    <s v="ARJ"/>
    <m/>
    <n v="10"/>
    <n v="-10"/>
    <x v="1"/>
  </r>
  <r>
    <x v="7"/>
    <n v="45938"/>
    <x v="29"/>
    <s v="180652OH"/>
    <s v="Invoice - Imagine Pediatrics"/>
    <s v="D-028"/>
    <s v="Installation Team"/>
    <m/>
    <x v="3"/>
    <m/>
    <x v="97"/>
    <m/>
    <s v="C-10249"/>
    <m/>
    <n v="24019"/>
    <s v="ARJ"/>
    <m/>
    <n v="255"/>
    <n v="-255"/>
    <x v="1"/>
  </r>
  <r>
    <x v="7"/>
    <n v="45938"/>
    <x v="29"/>
    <s v="180653OH"/>
    <s v="Invoice - Imagine Pediatrics"/>
    <s v="D-028"/>
    <s v="Installation Team"/>
    <m/>
    <x v="3"/>
    <m/>
    <x v="97"/>
    <m/>
    <s v="C-10249"/>
    <m/>
    <n v="24020"/>
    <s v="ARJ"/>
    <m/>
    <n v="20"/>
    <n v="-20"/>
    <x v="1"/>
  </r>
  <r>
    <x v="7"/>
    <n v="45938"/>
    <x v="29"/>
    <s v="180706OH"/>
    <s v="Invoice - Imagine Pediatrics"/>
    <s v="D-028"/>
    <s v="Installation Team"/>
    <m/>
    <x v="3"/>
    <m/>
    <x v="97"/>
    <m/>
    <s v="C-10249"/>
    <m/>
    <n v="24063"/>
    <s v="ARJ"/>
    <m/>
    <n v="10"/>
    <n v="-10"/>
    <x v="1"/>
  </r>
  <r>
    <x v="7"/>
    <n v="45938"/>
    <x v="29"/>
    <s v="180707OH"/>
    <s v="Invoice - Imagine Pediatrics"/>
    <s v="D-028"/>
    <s v="Installation Team"/>
    <m/>
    <x v="3"/>
    <m/>
    <x v="97"/>
    <m/>
    <s v="C-10249"/>
    <m/>
    <n v="24064"/>
    <s v="ARJ"/>
    <m/>
    <n v="10"/>
    <n v="-10"/>
    <x v="1"/>
  </r>
  <r>
    <x v="9"/>
    <n v="45938"/>
    <x v="29"/>
    <s v="180631OH"/>
    <s v="Invoice - Imagine Pediatrics: Dell E2423H 23.8&quot; Full HD LED LCD Monitor - 16:9 - 24&quot; Class - Vertical Alignment (VA) - 1920 x 1080 - 16.7 Million Colors - 250 Nit - 5 ms - VGA - HDMI"/>
    <s v="D-001"/>
    <s v="Sales"/>
    <m/>
    <x v="3"/>
    <s v="DELL-E2425H-I"/>
    <x v="97"/>
    <s v="Dell E2425H"/>
    <s v="C-10249"/>
    <m/>
    <n v="24021"/>
    <s v="ARJ"/>
    <m/>
    <n v="4686"/>
    <n v="-4686"/>
    <x v="1"/>
  </r>
  <r>
    <x v="9"/>
    <n v="45938"/>
    <x v="29"/>
    <s v="180634OH"/>
    <s v="Invoice - Imagine Pediatrics: Dell E2423H 23.8&quot; Full HD LED LCD Monitor - 16:9 - 24&quot; Class - Vertical Alignment (VA) - 1920 x 1080 - 16.7 Million Colors - 250 Nit - 5 ms - VGA - HDMI"/>
    <s v="D-001"/>
    <s v="Sales"/>
    <m/>
    <x v="3"/>
    <s v="DELL-E2425H-I"/>
    <x v="97"/>
    <s v="Dell E2425H"/>
    <s v="C-10249"/>
    <m/>
    <n v="24010"/>
    <s v="ARJ"/>
    <m/>
    <n v="568"/>
    <n v="-568"/>
    <x v="1"/>
  </r>
  <r>
    <x v="9"/>
    <n v="45938"/>
    <x v="29"/>
    <s v="180643OH"/>
    <s v="Invoice - Imagine Pediatrics: Dell E2423H 23.8&quot; Full HD LED LCD Monitor - 16:9 - 24&quot; Class - Vertical Alignment (VA) - 1920 x 1080 - 16.7 Million Colors - 250 Nit - 5 ms - VGA - HDMI"/>
    <s v="D-001"/>
    <s v="Sales"/>
    <m/>
    <x v="3"/>
    <s v="DELL-E2425H-I"/>
    <x v="97"/>
    <s v="Dell E2425H"/>
    <s v="C-10249"/>
    <m/>
    <n v="24011"/>
    <s v="ARJ"/>
    <m/>
    <n v="568"/>
    <n v="-568"/>
    <x v="1"/>
  </r>
  <r>
    <x v="9"/>
    <n v="45938"/>
    <x v="29"/>
    <s v="180645OH"/>
    <s v="Invoice - Imagine Pediatrics: Dell E2423H 23.8&quot; Full HD LED LCD Monitor - 16:9 - 24&quot; Class - Vertical Alignment (VA) - 1920 x 1080 - 16.7 Million Colors - 250 Nit - 5 ms - VGA - HDMI"/>
    <s v="D-001"/>
    <s v="Sales"/>
    <m/>
    <x v="3"/>
    <s v="DELL-E2425H-I"/>
    <x v="97"/>
    <s v="Dell E2425H"/>
    <s v="C-10249"/>
    <m/>
    <n v="24012"/>
    <s v="ARJ"/>
    <m/>
    <n v="142"/>
    <n v="-142"/>
    <x v="1"/>
  </r>
  <r>
    <x v="9"/>
    <n v="45938"/>
    <x v="29"/>
    <s v="180646OH"/>
    <s v="Invoice - Imagine Pediatrics: Dell E2423H 23.8&quot; Full HD LED LCD Monitor - 16:9 - 24&quot; Class - Vertical Alignment (VA) - 1920 x 1080 - 16.7 Million Colors - 250 Nit - 5 ms - VGA - HDMI"/>
    <s v="D-028"/>
    <s v="Installation Team"/>
    <m/>
    <x v="3"/>
    <s v="DELL-E2425H-I"/>
    <x v="97"/>
    <s v="Dell E2425H"/>
    <s v="C-10249"/>
    <m/>
    <n v="24013"/>
    <s v="ARJ"/>
    <m/>
    <n v="426"/>
    <n v="-426"/>
    <x v="1"/>
  </r>
  <r>
    <x v="9"/>
    <n v="45938"/>
    <x v="29"/>
    <s v="180647OH"/>
    <s v="Invoice - Imagine Pediatrics: Dell E2423H 23.8&quot; Full HD LED LCD Monitor - 16:9 - 24&quot; Class - Vertical Alignment (VA) - 1920 x 1080 - 16.7 Million Colors - 250 Nit - 5 ms - VGA - HDMI"/>
    <s v="D-001"/>
    <s v="Sales"/>
    <m/>
    <x v="3"/>
    <s v="DELL-E2425H-I"/>
    <x v="97"/>
    <s v="Dell E2425H"/>
    <s v="C-10249"/>
    <m/>
    <n v="24015"/>
    <s v="ARJ"/>
    <m/>
    <n v="142"/>
    <n v="-142"/>
    <x v="1"/>
  </r>
  <r>
    <x v="9"/>
    <n v="45938"/>
    <x v="29"/>
    <s v="180648OH"/>
    <s v="Invoice - Imagine Pediatrics: Dell E2423H 23.8&quot; Full HD LED LCD Monitor - 16:9 - 24&quot; Class - Vertical Alignment (VA) - 1920 x 1080 - 16.7 Million Colors - 250 Nit - 5 ms - VGA - HDMI"/>
    <s v="D-001"/>
    <s v="Sales"/>
    <m/>
    <x v="3"/>
    <s v="DELL-E2425H-I"/>
    <x v="97"/>
    <s v="Dell E2425H"/>
    <s v="C-10249"/>
    <m/>
    <n v="24016"/>
    <s v="ARJ"/>
    <m/>
    <n v="142"/>
    <n v="-142"/>
    <x v="1"/>
  </r>
  <r>
    <x v="9"/>
    <n v="45938"/>
    <x v="29"/>
    <s v="180706OH"/>
    <s v="Invoice - Imagine Pediatrics: Dell E2423H 23.8&quot; Full HD LED LCD Monitor - 16:9 - 24&quot; Class - Vertical Alignment (VA) - 1920 x 1080 - 16.7 Million Colors - 250 Nit - 5 ms - VGA - HDMI"/>
    <s v="D-001"/>
    <s v="Sales"/>
    <m/>
    <x v="3"/>
    <s v="DELL-E2425H-I"/>
    <x v="97"/>
    <s v="Dell E2425H"/>
    <s v="C-10249"/>
    <m/>
    <n v="24063"/>
    <s v="ARJ"/>
    <m/>
    <n v="142"/>
    <n v="-142"/>
    <x v="1"/>
  </r>
  <r>
    <x v="9"/>
    <n v="45938"/>
    <x v="29"/>
    <s v="180634OH"/>
    <s v="Invoice - Imagine Pediatrics: Jabra Evolve2 65 Headset - Stereo - USB Type A - Wireless - Bluetooth - Over-the-head - Binaural - Supra-aural - Black"/>
    <s v="D-001"/>
    <s v="Sales"/>
    <m/>
    <x v="3"/>
    <s v="26599-989-999"/>
    <x v="97"/>
    <s v="Jabra Evolve2 65 Headset"/>
    <s v="C-10249"/>
    <m/>
    <n v="24010"/>
    <s v="ARJ"/>
    <m/>
    <n v="460"/>
    <n v="-460"/>
    <x v="1"/>
  </r>
  <r>
    <x v="9"/>
    <n v="45938"/>
    <x v="29"/>
    <s v="180643OH"/>
    <s v="Invoice - Imagine Pediatrics: Jabra Evolve2 65 Headset - Stereo - USB Type A - Wireless - Bluetooth - Over-the-head - Binaural - Supra-aural - Black"/>
    <s v="D-001"/>
    <s v="Sales"/>
    <m/>
    <x v="3"/>
    <s v="26599-989-999"/>
    <x v="97"/>
    <s v="Jabra Evolve2 65 Headset"/>
    <s v="C-10249"/>
    <m/>
    <n v="24011"/>
    <s v="ARJ"/>
    <m/>
    <n v="230"/>
    <n v="-230"/>
    <x v="1"/>
  </r>
  <r>
    <x v="9"/>
    <n v="45938"/>
    <x v="29"/>
    <s v="180645OH"/>
    <s v="Invoice - Imagine Pediatrics: Jabra Evolve2 65 Headset - Stereo - USB Type A - Wireless - Bluetooth - Over-the-head - Binaural - Supra-aural - Black"/>
    <s v="D-001"/>
    <s v="Sales"/>
    <m/>
    <x v="3"/>
    <s v="26599-989-999"/>
    <x v="97"/>
    <s v="Jabra Evolve2 65 Headset"/>
    <s v="C-10249"/>
    <m/>
    <n v="24012"/>
    <s v="ARJ"/>
    <m/>
    <n v="690"/>
    <n v="-690"/>
    <x v="1"/>
  </r>
  <r>
    <x v="9"/>
    <n v="45938"/>
    <x v="29"/>
    <s v="180647OH"/>
    <s v="Invoice - Imagine Pediatrics: Jabra Evolve2 65 Headset - Stereo - USB Type A - Wireless - Bluetooth - Over-the-head - Binaural - Supra-aural - Black"/>
    <s v="D-001"/>
    <s v="Sales"/>
    <m/>
    <x v="3"/>
    <s v="26599-989-999"/>
    <x v="97"/>
    <s v="Jabra Evolve2 65 Headset"/>
    <s v="C-10249"/>
    <m/>
    <n v="24015"/>
    <s v="ARJ"/>
    <m/>
    <n v="230"/>
    <n v="-230"/>
    <x v="1"/>
  </r>
  <r>
    <x v="9"/>
    <n v="45938"/>
    <x v="29"/>
    <s v="180648OH"/>
    <s v="Invoice - Imagine Pediatrics: Jabra Evolve2 65 Headset - Stereo - USB Type A - Wireless - Bluetooth - Over-the-head - Binaural - Supra-aural - Black"/>
    <s v="D-001"/>
    <s v="Sales"/>
    <m/>
    <x v="3"/>
    <s v="26599-989-999"/>
    <x v="97"/>
    <s v="Jabra Evolve2 65 Headset"/>
    <s v="C-10249"/>
    <m/>
    <n v="24016"/>
    <s v="ARJ"/>
    <m/>
    <n v="230"/>
    <n v="-230"/>
    <x v="1"/>
  </r>
  <r>
    <x v="9"/>
    <n v="45938"/>
    <x v="29"/>
    <s v="180649OH"/>
    <s v="Invoice - Imagine Pediatrics: Jabra Evolve2 65 Headset - Stereo - USB Type A - Wireless - Bluetooth - Over-the-head - Binaural - Supra-aural - Black"/>
    <s v="D-001"/>
    <s v="Sales"/>
    <m/>
    <x v="3"/>
    <s v="26599-989-999"/>
    <x v="97"/>
    <s v="Jabra Evolve2 65 Headset"/>
    <s v="C-10249"/>
    <m/>
    <n v="24014"/>
    <s v="ARJ"/>
    <m/>
    <n v="230"/>
    <n v="-230"/>
    <x v="1"/>
  </r>
  <r>
    <x v="9"/>
    <n v="45938"/>
    <x v="29"/>
    <s v="180650OH"/>
    <s v="Invoice - Imagine Pediatrics: Jabra Evolve2 65 Headset - Stereo - USB Type A - Wireless - Bluetooth - Over-the-head - Binaural - Supra-aural - Black"/>
    <s v="D-001"/>
    <s v="Sales"/>
    <m/>
    <x v="3"/>
    <s v="26599-989-999"/>
    <x v="97"/>
    <s v="Jabra Evolve2 65 Headset"/>
    <s v="C-10249"/>
    <m/>
    <n v="24017"/>
    <s v="ARJ"/>
    <m/>
    <n v="230"/>
    <n v="-230"/>
    <x v="1"/>
  </r>
  <r>
    <x v="9"/>
    <n v="45938"/>
    <x v="29"/>
    <s v="180651OH"/>
    <s v="Invoice - Imagine Pediatrics: Jabra Evolve2 65 Headset - Stereo - USB Type A - Wireless - Bluetooth - Over-the-head - Binaural - Supra-aural - Black"/>
    <s v="D-001"/>
    <s v="Sales"/>
    <m/>
    <x v="3"/>
    <s v="26599-989-999"/>
    <x v="97"/>
    <s v="Jabra Evolve2 65 Headset"/>
    <s v="C-10249"/>
    <m/>
    <n v="24018"/>
    <s v="ARJ"/>
    <m/>
    <n v="230"/>
    <n v="-230"/>
    <x v="1"/>
  </r>
  <r>
    <x v="9"/>
    <n v="45938"/>
    <x v="29"/>
    <s v="180706OH"/>
    <s v="Invoice - Imagine Pediatrics: Jabra Evolve2 65 Headset - Stereo - USB Type A - Wireless - Bluetooth - Over-the-head - Binaural - Supra-aural - Black"/>
    <s v="D-001"/>
    <s v="Sales"/>
    <m/>
    <x v="3"/>
    <s v="26599-989-999"/>
    <x v="97"/>
    <s v="Jabra Evolve2 65 Headset"/>
    <s v="C-10249"/>
    <m/>
    <n v="24063"/>
    <s v="ARJ"/>
    <m/>
    <n v="230"/>
    <n v="-230"/>
    <x v="1"/>
  </r>
  <r>
    <x v="9"/>
    <n v="45938"/>
    <x v="29"/>
    <s v="180634OH"/>
    <s v="Invoice - Imagine Pediatrics: Lenovo 65W Standard AC Adapter (USB Type-C) -X1 Carbon A/C Adaptor - 65 Watt - US"/>
    <s v="D-001"/>
    <s v="Sales"/>
    <m/>
    <x v="3"/>
    <s v="4X20M26268-i"/>
    <x v="97"/>
    <s v="Lenovo 65W Standard AC Adapter (USB Type-C) - power adapter "/>
    <s v="C-10249"/>
    <m/>
    <n v="24010"/>
    <s v="ARJ"/>
    <m/>
    <n v="360.84"/>
    <n v="-360.84"/>
    <x v="1"/>
  </r>
  <r>
    <x v="9"/>
    <n v="45938"/>
    <x v="29"/>
    <s v="180644OH"/>
    <s v="Invoice - Imagine Pediatrics: Lenovo T14"/>
    <s v="D-001"/>
    <s v="Sales"/>
    <m/>
    <x v="3"/>
    <s v="21MLS0P200"/>
    <x v="97"/>
    <s v="Lenovo T14"/>
    <s v="C-10249"/>
    <m/>
    <n v="24009"/>
    <s v="ARJ"/>
    <m/>
    <n v="1105"/>
    <n v="-1105"/>
    <x v="1"/>
  </r>
  <r>
    <x v="9"/>
    <n v="45938"/>
    <x v="29"/>
    <s v="180634OH"/>
    <s v="Invoice - Imagine Pediatrics: Logitech C920e Webcam - 3 Megapixel - 30 fps - Black - USB Type A - TAA Compliant - 1920 x 1080 Video - Auto-focus - 1x Digital Zoom - Microphone - Notebook, Monitor - Windows"/>
    <s v="D-001"/>
    <s v="Sales"/>
    <m/>
    <x v="3"/>
    <s v="960-001401"/>
    <x v="97"/>
    <s v="Logitech C920e Webcam - 3 Megapixel - 30 fps - Bla"/>
    <s v="C-10249"/>
    <m/>
    <n v="24010"/>
    <s v="ARJ"/>
    <m/>
    <n v="320"/>
    <n v="-320"/>
    <x v="1"/>
  </r>
  <r>
    <x v="9"/>
    <n v="45938"/>
    <x v="29"/>
    <s v="180643OH"/>
    <s v="Invoice - Imagine Pediatrics: Logitech C920e Webcam - 3 Megapixel - 30 fps - Black - USB Type A - TAA Compliant - 1920 x 1080 Video - Auto-focus - 1x Digital Zoom - Microphone - Notebook, Monitor - Windows"/>
    <s v="D-001"/>
    <s v="Sales"/>
    <m/>
    <x v="3"/>
    <s v="960-001401"/>
    <x v="97"/>
    <s v="Logitech C920e Webcam - 3 Megapixel - 30 fps - Bla"/>
    <s v="C-10249"/>
    <m/>
    <n v="24011"/>
    <s v="ARJ"/>
    <m/>
    <n v="128.47999999999999"/>
    <n v="-128.47999999999999"/>
    <x v="1"/>
  </r>
  <r>
    <x v="9"/>
    <n v="45938"/>
    <x v="29"/>
    <s v="180645OH"/>
    <s v="Invoice - Imagine Pediatrics: Logitech C920e Webcam - 3 Megapixel - 30 fps - Black - USB Type A - TAA Compliant - 1920 x 1080 Video - Auto-focus - 1x Digital Zoom - Microphone - Notebook, Monitor - Windows"/>
    <s v="D-001"/>
    <s v="Sales"/>
    <m/>
    <x v="3"/>
    <s v="960-001401"/>
    <x v="97"/>
    <s v="Logitech C920e Webcam - 3 Megapixel - 30 fps - Bla"/>
    <s v="C-10249"/>
    <m/>
    <n v="24012"/>
    <s v="ARJ"/>
    <m/>
    <n v="64.239999999999995"/>
    <n v="-64.239999999999995"/>
    <x v="1"/>
  </r>
  <r>
    <x v="9"/>
    <n v="45938"/>
    <x v="29"/>
    <s v="180646OH"/>
    <s v="Invoice - Imagine Pediatrics: Logitech C920e Webcam - 3 Megapixel - 30 fps - Black - USB Type A - TAA Compliant - 1920 x 1080 Video - Auto-focus - 1x Digital Zoom - Microphone - Notebook, Monitor - Windows"/>
    <s v="D-001"/>
    <s v="Sales"/>
    <m/>
    <x v="3"/>
    <s v="960-001401"/>
    <x v="97"/>
    <s v="Logitech C920e Webcam - 3 Megapixel - 30 fps - Bla"/>
    <s v="C-10249"/>
    <m/>
    <n v="24013"/>
    <s v="ARJ"/>
    <m/>
    <n v="64.239999999999995"/>
    <n v="-64.239999999999995"/>
    <x v="1"/>
  </r>
  <r>
    <x v="9"/>
    <n v="45938"/>
    <x v="29"/>
    <s v="180647OH"/>
    <s v="Invoice - Imagine Pediatrics: Logitech C920e Webcam - 3 Megapixel - 30 fps - Black - USB Type A - TAA Compliant - 1920 x 1080 Video - Auto-focus - 1x Digital Zoom - Microphone - Notebook, Monitor - Windows"/>
    <s v="D-001"/>
    <s v="Sales"/>
    <m/>
    <x v="3"/>
    <s v="960-001401"/>
    <x v="97"/>
    <s v="Logitech C920e Webcam - 3 Megapixel - 30 fps - Bla"/>
    <s v="C-10249"/>
    <m/>
    <n v="24015"/>
    <s v="ARJ"/>
    <m/>
    <n v="64.239999999999995"/>
    <n v="-64.239999999999995"/>
    <x v="1"/>
  </r>
  <r>
    <x v="9"/>
    <n v="45938"/>
    <x v="29"/>
    <s v="180706OH"/>
    <s v="Invoice - Imagine Pediatrics: Logitech C920e Webcam - 3 Megapixel - 30 fps - Black - USB Type A - TAA Compliant - 1920 x 1080 Video - Auto-focus - 1x Digital Zoom - Microphone - Notebook, Monitor - Windows"/>
    <s v="D-001"/>
    <s v="Sales"/>
    <m/>
    <x v="3"/>
    <s v="960-001401"/>
    <x v="97"/>
    <s v="Logitech C920e Webcam - 3 Megapixel - 30 fps - Bla"/>
    <s v="C-10249"/>
    <m/>
    <n v="24063"/>
    <s v="ARJ"/>
    <m/>
    <n v="64.239999999999995"/>
    <n v="-64.239999999999995"/>
    <x v="1"/>
  </r>
  <r>
    <x v="9"/>
    <n v="45938"/>
    <x v="29"/>
    <s v="180634OH"/>
    <s v="Invoice - Imagine Pediatrics: Logitech MK540 Wireless Keyboard Mouse Combo"/>
    <s v="D-001"/>
    <s v="Sales"/>
    <m/>
    <x v="3"/>
    <s v="920-008671-i"/>
    <x v="97"/>
    <s v="Logitech MK540 Wireless Keyboard Mouse Combo"/>
    <s v="C-10249"/>
    <m/>
    <n v="24010"/>
    <s v="ARJ"/>
    <m/>
    <n v="257.2"/>
    <n v="-257.2"/>
    <x v="1"/>
  </r>
  <r>
    <x v="9"/>
    <n v="45938"/>
    <x v="29"/>
    <s v="180643OH"/>
    <s v="Invoice - Imagine Pediatrics: Logitech MK540 Wireless Keyboard Mouse Combo"/>
    <s v="D-001"/>
    <s v="Sales"/>
    <m/>
    <x v="3"/>
    <s v="920-008671-i"/>
    <x v="97"/>
    <s v="Logitech MK540 Wireless Keyboard Mouse Combo"/>
    <s v="C-10249"/>
    <m/>
    <n v="24011"/>
    <s v="ARJ"/>
    <m/>
    <n v="102.88"/>
    <n v="-102.88"/>
    <x v="1"/>
  </r>
  <r>
    <x v="9"/>
    <n v="45938"/>
    <x v="29"/>
    <s v="180645OH"/>
    <s v="Invoice - Imagine Pediatrics: Logitech MK540 Wireless Keyboard Mouse Combo"/>
    <s v="D-001"/>
    <s v="Sales"/>
    <m/>
    <x v="3"/>
    <s v="920-008671-i"/>
    <x v="97"/>
    <s v="Logitech MK540 Wireless Keyboard Mouse Combo"/>
    <s v="C-10249"/>
    <m/>
    <n v="24012"/>
    <s v="ARJ"/>
    <m/>
    <n v="51.44"/>
    <n v="-51.44"/>
    <x v="1"/>
  </r>
  <r>
    <x v="9"/>
    <n v="45938"/>
    <x v="29"/>
    <s v="180646OH"/>
    <s v="Invoice - Imagine Pediatrics: Logitech MK540 Wireless Keyboard Mouse Combo"/>
    <s v="D-001"/>
    <s v="Sales"/>
    <m/>
    <x v="3"/>
    <s v="920-008671-i"/>
    <x v="97"/>
    <s v="Logitech MK540 Wireless Keyboard Mouse Combo"/>
    <s v="C-10249"/>
    <m/>
    <n v="24013"/>
    <s v="ARJ"/>
    <m/>
    <n v="51.44"/>
    <n v="-51.44"/>
    <x v="1"/>
  </r>
  <r>
    <x v="9"/>
    <n v="45938"/>
    <x v="29"/>
    <s v="180647OH"/>
    <s v="Invoice - Imagine Pediatrics: Logitech MK540 Wireless Keyboard Mouse Combo"/>
    <s v="D-001"/>
    <s v="Sales"/>
    <m/>
    <x v="3"/>
    <s v="920-008671-i"/>
    <x v="97"/>
    <s v="Logitech MK540 Wireless Keyboard Mouse Combo"/>
    <s v="C-10249"/>
    <m/>
    <n v="24015"/>
    <s v="ARJ"/>
    <m/>
    <n v="51.44"/>
    <n v="-51.44"/>
    <x v="1"/>
  </r>
  <r>
    <x v="9"/>
    <n v="45938"/>
    <x v="29"/>
    <s v="180648OH"/>
    <s v="Invoice - Imagine Pediatrics: Logitech MK540 Wireless Keyboard Mouse Combo"/>
    <s v="D-001"/>
    <s v="Sales"/>
    <m/>
    <x v="3"/>
    <s v="920-008671-i"/>
    <x v="97"/>
    <s v="Logitech MK540 Wireless Keyboard Mouse Combo"/>
    <s v="C-10249"/>
    <m/>
    <n v="24016"/>
    <s v="ARJ"/>
    <m/>
    <n v="51.44"/>
    <n v="-51.44"/>
    <x v="1"/>
  </r>
  <r>
    <x v="9"/>
    <n v="45938"/>
    <x v="29"/>
    <s v="180706OH"/>
    <s v="Invoice - Imagine Pediatrics: Logitech MK540 Wireless Keyboard Mouse Combo"/>
    <s v="D-001"/>
    <s v="Sales"/>
    <m/>
    <x v="3"/>
    <s v="920-008671-i"/>
    <x v="97"/>
    <s v="Logitech MK540 Wireless Keyboard Mouse Combo"/>
    <s v="C-10249"/>
    <m/>
    <n v="24063"/>
    <s v="ARJ"/>
    <m/>
    <n v="51.44"/>
    <n v="-51.44"/>
    <x v="1"/>
  </r>
  <r>
    <x v="14"/>
    <n v="45953"/>
    <x v="15"/>
    <s v="180848OH"/>
    <s v="Invoice - Imagine Pediatrics: Low Voltage Labor"/>
    <s v="D-001"/>
    <s v="Sales"/>
    <m/>
    <x v="3"/>
    <s v="Structured Cab S"/>
    <x v="97"/>
    <s v="Low Voltage Services"/>
    <s v="C-10249"/>
    <m/>
    <n v="24159"/>
    <s v="ARJ"/>
    <m/>
    <n v="312"/>
    <n v="-312"/>
    <x v="1"/>
  </r>
  <r>
    <x v="9"/>
    <n v="45950"/>
    <x v="35"/>
    <s v="180807OH"/>
    <s v="Invoice - Imagine Pediatrics: OnePak Return Package"/>
    <s v="D-001"/>
    <s v="Sales"/>
    <m/>
    <x v="3"/>
    <s v="OnePak"/>
    <x v="97"/>
    <s v="OnePak Return Package"/>
    <s v="C-10249"/>
    <m/>
    <n v="24125"/>
    <s v="ARJ"/>
    <m/>
    <n v="286.8"/>
    <n v="-286.8"/>
    <x v="1"/>
  </r>
  <r>
    <x v="9"/>
    <n v="45950"/>
    <x v="35"/>
    <s v="180808OH"/>
    <s v="Invoice - Imagine Pediatrics: OnePak Return Package"/>
    <s v="D-001"/>
    <s v="Sales"/>
    <m/>
    <x v="3"/>
    <s v="OnePak"/>
    <x v="97"/>
    <s v="OnePak Return Package"/>
    <s v="C-10249"/>
    <m/>
    <n v="24126"/>
    <s v="ARJ"/>
    <m/>
    <n v="135.6"/>
    <n v="-135.6"/>
    <x v="1"/>
  </r>
  <r>
    <x v="9"/>
    <n v="45951"/>
    <x v="24"/>
    <s v="180829OH"/>
    <s v="Invoice - Imagine Pediatrics: OnePak Return Package"/>
    <s v="D-001"/>
    <s v="Sales"/>
    <m/>
    <x v="3"/>
    <s v="OnePak"/>
    <x v="97"/>
    <s v="OnePak Return Package"/>
    <s v="C-10249"/>
    <m/>
    <n v="24142"/>
    <s v="ARJ"/>
    <m/>
    <n v="147.6"/>
    <n v="-147.6"/>
    <x v="1"/>
  </r>
  <r>
    <x v="13"/>
    <n v="45911"/>
    <x v="31"/>
    <s v="178526OHCR"/>
    <s v="Invoice - Imagine Pediatrics: Shipping"/>
    <s v="D-009"/>
    <s v="Admin"/>
    <m/>
    <x v="3"/>
    <s v="QWShipping"/>
    <x v="97"/>
    <s v="Shipping"/>
    <s v="C-10249"/>
    <m/>
    <n v="23605"/>
    <s v="ARJ"/>
    <n v="147.96"/>
    <m/>
    <n v="147.96"/>
    <x v="1"/>
  </r>
  <r>
    <x v="13"/>
    <n v="45911"/>
    <x v="31"/>
    <s v="178653OHCR"/>
    <s v="Invoice - Imagine Pediatrics: Shipping"/>
    <s v="D-009"/>
    <s v="Admin"/>
    <m/>
    <x v="3"/>
    <s v="QWShipping"/>
    <x v="97"/>
    <s v="Shipping"/>
    <s v="C-10249"/>
    <m/>
    <n v="23604"/>
    <s v="ARJ"/>
    <n v="240"/>
    <m/>
    <n v="240"/>
    <x v="1"/>
  </r>
  <r>
    <x v="13"/>
    <n v="45938"/>
    <x v="29"/>
    <s v="180631OH"/>
    <s v="Invoice - Imagine Pediatrics: Shipping"/>
    <s v="D-001"/>
    <s v="Sales"/>
    <m/>
    <x v="3"/>
    <s v="QWShipping"/>
    <x v="97"/>
    <s v="Shipping"/>
    <s v="C-10249"/>
    <m/>
    <n v="24021"/>
    <s v="ARJ"/>
    <m/>
    <n v="636.97"/>
    <n v="-636.97"/>
    <x v="1"/>
  </r>
  <r>
    <x v="13"/>
    <n v="45938"/>
    <x v="29"/>
    <s v="180634OH"/>
    <s v="Invoice - Imagine Pediatrics: Shipping"/>
    <s v="D-001"/>
    <s v="Sales"/>
    <m/>
    <x v="3"/>
    <s v="QWShipping"/>
    <x v="97"/>
    <s v="Shipping"/>
    <s v="C-10249"/>
    <m/>
    <n v="24010"/>
    <s v="ARJ"/>
    <m/>
    <n v="149.18"/>
    <n v="-149.18"/>
    <x v="1"/>
  </r>
  <r>
    <x v="13"/>
    <n v="45938"/>
    <x v="29"/>
    <s v="180643OH"/>
    <s v="Invoice - Imagine Pediatrics: Shipping"/>
    <s v="D-001"/>
    <s v="Sales"/>
    <m/>
    <x v="3"/>
    <s v="QWShipping"/>
    <x v="97"/>
    <s v="Shipping"/>
    <s v="C-10249"/>
    <m/>
    <n v="24011"/>
    <s v="ARJ"/>
    <m/>
    <n v="249.78"/>
    <n v="-249.78"/>
    <x v="1"/>
  </r>
  <r>
    <x v="13"/>
    <n v="45938"/>
    <x v="29"/>
    <s v="180644OH"/>
    <s v="Invoice - Imagine Pediatrics: Shipping"/>
    <s v="D-001"/>
    <s v="Sales"/>
    <m/>
    <x v="3"/>
    <s v="QWShipping"/>
    <x v="97"/>
    <s v="Shipping"/>
    <s v="C-10249"/>
    <m/>
    <n v="24009"/>
    <s v="ARJ"/>
    <m/>
    <n v="122.59"/>
    <n v="-122.59"/>
    <x v="1"/>
  </r>
  <r>
    <x v="13"/>
    <n v="45938"/>
    <x v="29"/>
    <s v="180645OH"/>
    <s v="Invoice - Imagine Pediatrics: Shipping"/>
    <s v="D-028"/>
    <s v="Installation Team"/>
    <m/>
    <x v="3"/>
    <s v="QWShipping"/>
    <x v="97"/>
    <s v="Shipping"/>
    <s v="C-10249"/>
    <m/>
    <n v="24012"/>
    <s v="ARJ"/>
    <m/>
    <n v="86.64"/>
    <n v="-86.64"/>
    <x v="1"/>
  </r>
  <r>
    <x v="13"/>
    <n v="45938"/>
    <x v="29"/>
    <s v="180645OH"/>
    <s v="Invoice - Imagine Pediatrics: Shipping"/>
    <s v="D-001"/>
    <s v="Sales"/>
    <m/>
    <x v="3"/>
    <s v="QWShipping"/>
    <x v="97"/>
    <s v="Shipping"/>
    <s v="C-10249"/>
    <m/>
    <n v="24012"/>
    <s v="ARJ"/>
    <m/>
    <n v="147.81"/>
    <n v="-147.81"/>
    <x v="1"/>
  </r>
  <r>
    <x v="13"/>
    <n v="45938"/>
    <x v="29"/>
    <s v="180646OH"/>
    <s v="Invoice - Imagine Pediatrics: Shipping"/>
    <s v="D-001"/>
    <s v="Sales"/>
    <m/>
    <x v="3"/>
    <s v="QWShipping"/>
    <x v="97"/>
    <s v="Shipping"/>
    <s v="C-10249"/>
    <m/>
    <n v="24013"/>
    <s v="ARJ"/>
    <m/>
    <n v="80.27"/>
    <n v="-80.27"/>
    <x v="1"/>
  </r>
  <r>
    <x v="13"/>
    <n v="45938"/>
    <x v="29"/>
    <s v="180647OH"/>
    <s v="Invoice - Imagine Pediatrics: Shipping"/>
    <s v="D-001"/>
    <s v="Sales"/>
    <m/>
    <x v="3"/>
    <s v="QWShipping"/>
    <x v="97"/>
    <s v="Shipping"/>
    <s v="C-10249"/>
    <m/>
    <n v="24015"/>
    <s v="ARJ"/>
    <m/>
    <n v="109.31"/>
    <n v="-109.31"/>
    <x v="1"/>
  </r>
  <r>
    <x v="13"/>
    <n v="45938"/>
    <x v="29"/>
    <s v="180648OH"/>
    <s v="Invoice - Imagine Pediatrics: Shipping"/>
    <s v="D-001"/>
    <s v="Sales"/>
    <m/>
    <x v="3"/>
    <s v="QWShipping"/>
    <x v="97"/>
    <s v="Shipping"/>
    <s v="C-10249"/>
    <m/>
    <n v="24016"/>
    <s v="ARJ"/>
    <m/>
    <n v="44.18"/>
    <n v="-44.18"/>
    <x v="1"/>
  </r>
  <r>
    <x v="13"/>
    <n v="45938"/>
    <x v="29"/>
    <s v="180649OH"/>
    <s v="Invoice - Imagine Pediatrics: Shipping"/>
    <s v="D-001"/>
    <s v="Sales"/>
    <m/>
    <x v="3"/>
    <s v="QWShipping"/>
    <x v="97"/>
    <s v="Shipping"/>
    <s v="C-10249"/>
    <m/>
    <n v="24014"/>
    <s v="ARJ"/>
    <m/>
    <n v="33.28"/>
    <n v="-33.28"/>
    <x v="1"/>
  </r>
  <r>
    <x v="13"/>
    <n v="45938"/>
    <x v="29"/>
    <s v="180650OH"/>
    <s v="Invoice - Imagine Pediatrics: Shipping"/>
    <s v="D-001"/>
    <s v="Sales"/>
    <m/>
    <x v="3"/>
    <s v="QWShipping"/>
    <x v="97"/>
    <s v="Shipping"/>
    <s v="C-10249"/>
    <m/>
    <n v="24017"/>
    <s v="ARJ"/>
    <m/>
    <n v="30.13"/>
    <n v="-30.13"/>
    <x v="1"/>
  </r>
  <r>
    <x v="13"/>
    <n v="45938"/>
    <x v="29"/>
    <s v="180651OH"/>
    <s v="Invoice - Imagine Pediatrics: Shipping"/>
    <s v="D-001"/>
    <s v="Sales"/>
    <m/>
    <x v="3"/>
    <s v="QWShipping"/>
    <x v="97"/>
    <s v="Shipping"/>
    <s v="C-10249"/>
    <m/>
    <n v="24018"/>
    <s v="ARJ"/>
    <m/>
    <n v="26.38"/>
    <n v="-26.38"/>
    <x v="1"/>
  </r>
  <r>
    <x v="13"/>
    <n v="45938"/>
    <x v="29"/>
    <s v="180653OH"/>
    <s v="Invoice - Imagine Pediatrics: Shipping"/>
    <s v="D-001"/>
    <s v="Sales"/>
    <m/>
    <x v="3"/>
    <s v="QWShipping"/>
    <x v="97"/>
    <s v="Shipping"/>
    <s v="C-10249"/>
    <m/>
    <n v="24020"/>
    <s v="ARJ"/>
    <m/>
    <n v="40.85"/>
    <n v="-40.85"/>
    <x v="1"/>
  </r>
  <r>
    <x v="13"/>
    <n v="45938"/>
    <x v="29"/>
    <s v="180706OH"/>
    <s v="Invoice - Imagine Pediatrics: Shipping"/>
    <s v="D-001"/>
    <s v="Sales"/>
    <m/>
    <x v="3"/>
    <s v="QWShipping"/>
    <x v="97"/>
    <s v="Shipping"/>
    <s v="C-10249"/>
    <m/>
    <n v="24063"/>
    <s v="ARJ"/>
    <m/>
    <n v="211.49"/>
    <n v="-211.49"/>
    <x v="1"/>
  </r>
  <r>
    <x v="9"/>
    <n v="45938"/>
    <x v="29"/>
    <s v="180643OH"/>
    <s v="Invoice - Imagine Pediatrics: USB C Multiport Adapter w/dual 4K60Hz HDMI 2.0b HDR video via DP 1.4/DSC, MST (4K60 GPU dependent) - Alternative to DK30C2DHAGPD - Mini Dock w/2x USB-A 3.2/3.1 5Gbps hub (1x BC 1.2) 100W PD pass-through or laptop bus powered - 12in Type-C cable "/>
    <s v="D-001"/>
    <s v="Sales"/>
    <m/>
    <x v="3"/>
    <s v="120B-USBC-MULTI"/>
    <x v="97"/>
    <s v="USB C Multiport Adapter w/dual 4K60Hz HDMI 2.0b HDR video vi"/>
    <s v="C-10249"/>
    <m/>
    <n v="24011"/>
    <s v="ARJ"/>
    <m/>
    <n v="178"/>
    <n v="-178"/>
    <x v="1"/>
  </r>
  <r>
    <x v="9"/>
    <n v="45938"/>
    <x v="29"/>
    <s v="180645OH"/>
    <s v="Invoice - Imagine Pediatrics: USB C Multiport Adapter w/dual 4K60Hz HDMI 2.0b HDR video via DP 1.4/DSC, MST (4K60 GPU dependent) - Alternative to DK30C2DHAGPD - Mini Dock w/2x USB-A 3.2/3.1 5Gbps hub (1x BC 1.2) 100W PD pass-through or laptop bus powered - 12in Type-C cable "/>
    <s v="D-001"/>
    <s v="Sales"/>
    <m/>
    <x v="3"/>
    <s v="120B-USBC-MULTI"/>
    <x v="97"/>
    <s v="USB C Multiport Adapter w/dual 4K60Hz HDMI 2.0b HDR video vi"/>
    <s v="C-10249"/>
    <m/>
    <n v="24012"/>
    <s v="ARJ"/>
    <m/>
    <n v="89"/>
    <n v="-89"/>
    <x v="1"/>
  </r>
  <r>
    <x v="9"/>
    <n v="45938"/>
    <x v="29"/>
    <s v="180646OH"/>
    <s v="Invoice - Imagine Pediatrics: USB C Multiport Adapter w/dual 4K60Hz HDMI 2.0b HDR video via DP 1.4/DSC, MST (4K60 GPU dependent) - Alternative to DK30C2DHAGPD - Mini Dock w/2x USB-A 3.2/3.1 5Gbps hub (1x BC 1.2) 100W PD pass-through or laptop bus powered - 12in Type-C cable "/>
    <s v="D-001"/>
    <s v="Sales"/>
    <m/>
    <x v="3"/>
    <s v="120B-USBC-MULTI"/>
    <x v="97"/>
    <s v="USB C Multiport Adapter w/dual 4K60Hz HDMI 2.0b HDR video vi"/>
    <s v="C-10249"/>
    <m/>
    <n v="24013"/>
    <s v="ARJ"/>
    <m/>
    <n v="89"/>
    <n v="-89"/>
    <x v="1"/>
  </r>
  <r>
    <x v="9"/>
    <n v="45938"/>
    <x v="29"/>
    <s v="180647OH"/>
    <s v="Invoice - Imagine Pediatrics: USB C Multiport Adapter w/dual 4K60Hz HDMI 2.0b HDR video via DP 1.4/DSC, MST (4K60 GPU dependent) - Alternative to DK30C2DHAGPD - Mini Dock w/2x USB-A 3.2/3.1 5Gbps hub (1x BC 1.2) 100W PD pass-through or laptop bus powered - 12in Type-C cable "/>
    <s v="D-001"/>
    <s v="Sales"/>
    <m/>
    <x v="3"/>
    <s v="120B-USBC-MULTI"/>
    <x v="97"/>
    <s v="USB C Multiport Adapter w/dual 4K60Hz HDMI 2.0b HDR video vi"/>
    <s v="C-10249"/>
    <m/>
    <n v="24015"/>
    <s v="ARJ"/>
    <m/>
    <n v="89"/>
    <n v="-89"/>
    <x v="1"/>
  </r>
  <r>
    <x v="9"/>
    <n v="45938"/>
    <x v="29"/>
    <s v="180648OH"/>
    <s v="Invoice - Imagine Pediatrics: USB C Multiport Adapter w/dual 4K60Hz HDMI 2.0b HDR video via DP 1.4/DSC, MST (4K60 GPU dependent) - Alternative to DK30C2DHAGPD - Mini Dock w/2x USB-A 3.2/3.1 5Gbps hub (1x BC 1.2) 100W PD pass-through or laptop bus powered - 12in Type-C cable "/>
    <s v="D-001"/>
    <s v="Sales"/>
    <m/>
    <x v="3"/>
    <s v="120B-USBC-MULTI"/>
    <x v="97"/>
    <s v="USB C Multiport Adapter w/dual 4K60Hz HDMI 2.0b HDR video vi"/>
    <s v="C-10249"/>
    <m/>
    <n v="24016"/>
    <s v="ARJ"/>
    <m/>
    <n v="89"/>
    <n v="-89"/>
    <x v="1"/>
  </r>
  <r>
    <x v="9"/>
    <n v="45938"/>
    <x v="29"/>
    <s v="180706OH"/>
    <s v="Invoice - Imagine Pediatrics: USB C Multiport Adapter w/dual 4K60Hz HDMI 2.0b HDR video via DP 1.4/DSC, MST (4K60 GPU dependent) - Alternative to DK30C2DHAGPD - Mini Dock w/2x USB-A 3.2/3.1 5Gbps hub (1x BC 1.2) 100W PD pass-through or laptop bus powered - 12in Type-C cable "/>
    <s v="D-001"/>
    <s v="Sales"/>
    <m/>
    <x v="3"/>
    <s v="120B-USBC-MULTI"/>
    <x v="97"/>
    <s v="USB C Multiport Adapter w/dual 4K60Hz HDMI 2.0b HDR video vi"/>
    <s v="C-10249"/>
    <m/>
    <n v="24063"/>
    <s v="ARJ"/>
    <m/>
    <n v="89"/>
    <n v="-89"/>
    <x v="1"/>
  </r>
  <r>
    <x v="9"/>
    <n v="45938"/>
    <x v="29"/>
    <s v="180631OH"/>
    <s v="Invoice - Imagine Pediatrics: VisionTek HDMI to DisplayPort 1.5M Active Cable (M/M"/>
    <s v="D-001"/>
    <s v="Sales"/>
    <m/>
    <x v="3"/>
    <n v="900822"/>
    <x v="97"/>
    <s v="VisionTek HDMI to DisplayPort 1.5M Active Cable (M/M"/>
    <s v="C-10249"/>
    <m/>
    <n v="24021"/>
    <s v="ARJ"/>
    <m/>
    <n v="1230.24"/>
    <n v="-1230.24"/>
    <x v="1"/>
  </r>
  <r>
    <x v="9"/>
    <n v="45938"/>
    <x v="29"/>
    <s v="180634OH"/>
    <s v="Invoice - Imagine Pediatrics: VisionTek HDMI to DisplayPort 1.5M Active Cable (M/M"/>
    <s v="D-001"/>
    <s v="Sales"/>
    <m/>
    <x v="3"/>
    <n v="900822"/>
    <x v="97"/>
    <s v="VisionTek HDMI to DisplayPort 1.5M Active Cable (M/M"/>
    <s v="C-10249"/>
    <m/>
    <n v="24010"/>
    <s v="ARJ"/>
    <m/>
    <n v="37.28"/>
    <n v="-37.28"/>
    <x v="1"/>
  </r>
  <r>
    <x v="9"/>
    <n v="45938"/>
    <x v="29"/>
    <s v="180643OH"/>
    <s v="Invoice - Imagine Pediatrics: VisionTek HDMI to DisplayPort 1.5M Active Cable (M/M"/>
    <s v="D-001"/>
    <s v="Sales"/>
    <m/>
    <x v="3"/>
    <n v="900822"/>
    <x v="97"/>
    <s v="VisionTek HDMI to DisplayPort 1.5M Active Cable (M/M"/>
    <s v="C-10249"/>
    <m/>
    <n v="24011"/>
    <s v="ARJ"/>
    <m/>
    <n v="149.12"/>
    <n v="-149.12"/>
    <x v="1"/>
  </r>
  <r>
    <x v="9"/>
    <n v="45938"/>
    <x v="29"/>
    <s v="180645OH"/>
    <s v="Invoice - Imagine Pediatrics: VisionTek HDMI to DisplayPort 1.5M Active Cable (M/M"/>
    <s v="D-001"/>
    <s v="Sales"/>
    <m/>
    <x v="3"/>
    <n v="900822"/>
    <x v="97"/>
    <s v="VisionTek HDMI to DisplayPort 1.5M Active Cable (M/M"/>
    <s v="C-10249"/>
    <m/>
    <n v="24012"/>
    <s v="ARJ"/>
    <m/>
    <n v="37.28"/>
    <n v="-37.28"/>
    <x v="1"/>
  </r>
  <r>
    <x v="9"/>
    <n v="45938"/>
    <x v="29"/>
    <s v="180646OH"/>
    <s v="Invoice - Imagine Pediatrics: VisionTek HDMI to DisplayPort 1.5M Active Cable (M/M"/>
    <s v="D-028"/>
    <s v="Installation Team"/>
    <m/>
    <x v="3"/>
    <n v="900822"/>
    <x v="97"/>
    <s v="VisionTek HDMI to DisplayPort 1.5M Active Cable (M/M"/>
    <s v="C-10249"/>
    <m/>
    <n v="24013"/>
    <s v="ARJ"/>
    <m/>
    <n v="111.84"/>
    <n v="-111.84"/>
    <x v="1"/>
  </r>
  <r>
    <x v="9"/>
    <n v="45938"/>
    <x v="29"/>
    <s v="180647OH"/>
    <s v="Invoice - Imagine Pediatrics: VisionTek HDMI to DisplayPort 1.5M Active Cable (M/M"/>
    <s v="D-001"/>
    <s v="Sales"/>
    <m/>
    <x v="3"/>
    <n v="900822"/>
    <x v="97"/>
    <s v="VisionTek HDMI to DisplayPort 1.5M Active Cable (M/M"/>
    <s v="C-10249"/>
    <m/>
    <n v="24015"/>
    <s v="ARJ"/>
    <m/>
    <n v="37.28"/>
    <n v="-37.28"/>
    <x v="1"/>
  </r>
  <r>
    <x v="9"/>
    <n v="45938"/>
    <x v="29"/>
    <s v="180648OH"/>
    <s v="Invoice - Imagine Pediatrics: VisionTek HDMI to DisplayPort 1.5M Active Cable (M/M"/>
    <s v="D-001"/>
    <s v="Sales"/>
    <m/>
    <x v="3"/>
    <n v="900822"/>
    <x v="97"/>
    <s v="VisionTek HDMI to DisplayPort 1.5M Active Cable (M/M"/>
    <s v="C-10249"/>
    <m/>
    <n v="24016"/>
    <s v="ARJ"/>
    <m/>
    <n v="37.28"/>
    <n v="-37.28"/>
    <x v="1"/>
  </r>
  <r>
    <x v="9"/>
    <n v="45938"/>
    <x v="29"/>
    <s v="180653OH"/>
    <s v="Invoice - Imagine Pediatrics: VisionTek HDMI to DisplayPort 1.5M Active Cable (M/M"/>
    <s v="D-001"/>
    <s v="Sales"/>
    <m/>
    <x v="3"/>
    <n v="900822"/>
    <x v="97"/>
    <s v="VisionTek HDMI to DisplayPort 1.5M Active Cable (M/M"/>
    <s v="C-10249"/>
    <m/>
    <n v="24020"/>
    <s v="ARJ"/>
    <m/>
    <n v="74.56"/>
    <n v="-74.56"/>
    <x v="1"/>
  </r>
  <r>
    <x v="9"/>
    <n v="45938"/>
    <x v="29"/>
    <s v="180706OH"/>
    <s v="Invoice - Imagine Pediatrics: VisionTek HDMI to DisplayPort 1.5M Active Cable (M/M"/>
    <s v="D-001"/>
    <s v="Sales"/>
    <m/>
    <x v="3"/>
    <n v="900822"/>
    <x v="97"/>
    <s v="VisionTek HDMI to DisplayPort 1.5M Active Cable (M/M"/>
    <s v="C-10249"/>
    <m/>
    <n v="24063"/>
    <s v="ARJ"/>
    <m/>
    <n v="37.28"/>
    <n v="-37.28"/>
    <x v="1"/>
  </r>
  <r>
    <x v="7"/>
    <n v="45916"/>
    <x v="26"/>
    <s v="180219OH"/>
    <s v="Invoice - Imagine Sullivant"/>
    <s v="D-003"/>
    <s v="MSP"/>
    <m/>
    <x v="3"/>
    <m/>
    <x v="98"/>
    <m/>
    <s v="C-10084"/>
    <m/>
    <n v="23638"/>
    <s v="ARJ"/>
    <m/>
    <n v="495"/>
    <n v="-495"/>
    <x v="1"/>
  </r>
  <r>
    <x v="0"/>
    <n v="45901"/>
    <x v="3"/>
    <s v="180088OH"/>
    <s v="Invoice - Imagine Sullivant: Classroom Support"/>
    <s v="D-003"/>
    <s v="MSP"/>
    <m/>
    <x v="3"/>
    <s v="MSC_CS"/>
    <x v="98"/>
    <s v="Classroom Support"/>
    <s v="C-10084"/>
    <m/>
    <n v="23369"/>
    <s v="ARJ"/>
    <m/>
    <n v="275"/>
    <n v="-275"/>
    <x v="1"/>
  </r>
  <r>
    <x v="0"/>
    <n v="45931"/>
    <x v="4"/>
    <s v="180491OH"/>
    <s v="Invoice - Imagine Sullivant: Classroom Support"/>
    <s v="D-003"/>
    <s v="MSP"/>
    <m/>
    <x v="3"/>
    <s v="MSC_CS"/>
    <x v="98"/>
    <s v="Classroom Support"/>
    <s v="C-10084"/>
    <m/>
    <n v="23905"/>
    <s v="ARJ"/>
    <m/>
    <n v="275"/>
    <n v="-275"/>
    <x v="1"/>
  </r>
  <r>
    <x v="0"/>
    <n v="45901"/>
    <x v="3"/>
    <s v="180088OH"/>
    <s v="Invoice - Imagine Sullivant: Cloud Managed Printing"/>
    <s v="D-003"/>
    <s v="MSP"/>
    <m/>
    <x v="3"/>
    <s v="MSC_PS"/>
    <x v="98"/>
    <s v="Cloud Managed Printing Support"/>
    <s v="C-10084"/>
    <m/>
    <n v="23369"/>
    <s v="ARJ"/>
    <m/>
    <n v="100"/>
    <n v="-100"/>
    <x v="1"/>
  </r>
  <r>
    <x v="0"/>
    <n v="45931"/>
    <x v="4"/>
    <s v="180491OH"/>
    <s v="Invoice - Imagine Sullivant: Cloud Managed Printing"/>
    <s v="D-003"/>
    <s v="MSP"/>
    <m/>
    <x v="3"/>
    <s v="MSC_PS"/>
    <x v="98"/>
    <s v="Cloud Managed Printing Support"/>
    <s v="C-10084"/>
    <m/>
    <n v="23905"/>
    <s v="ARJ"/>
    <m/>
    <n v="100"/>
    <n v="-100"/>
    <x v="1"/>
  </r>
  <r>
    <x v="9"/>
    <n v="45916"/>
    <x v="26"/>
    <s v="180219OH"/>
    <s v="Invoice - Imagine Sullivant: Dell 15 Laptop - 13th Generation IntelÂ® Coreâ„¢ i5-1334U (10 cores, up to 4.60 GHz) - 16GB, 16GBx1, DDR4, 2666 MT/s - 512GB M.2 PCIe NVMe Solid State Drive - 15.6&quot;, Non-Touch, FHD, 120Hz, WVA, IPS, Anti-Glare, 250 nits - Windows 11 Pro"/>
    <s v="D-001"/>
    <s v="Sales"/>
    <m/>
    <x v="3"/>
    <s v="210-BRNX"/>
    <x v="98"/>
    <s v="Dell 15 Laptop - 13th Generation IntelÂ® Coreâ„¢ i5-1"/>
    <s v="C-10084"/>
    <m/>
    <n v="23638"/>
    <s v="ARJ"/>
    <m/>
    <n v="3899.95"/>
    <n v="-3899.95"/>
    <x v="1"/>
  </r>
  <r>
    <x v="9"/>
    <n v="45945"/>
    <x v="6"/>
    <s v="180780OH"/>
    <s v="Invoice - Imagine Sullivant: Digital Watchdog MEGApix 5MP WDR IR Turret IP Camera, 2.8-12mm Motorized Varifocal Lens"/>
    <s v="D-003"/>
    <s v="MSP"/>
    <m/>
    <x v="3"/>
    <s v="DWC-MT95WIATW"/>
    <x v="98"/>
    <s v="Digital Watchdog MEGApix 5MP WDR IR Turret IP Camera, 2.8-1"/>
    <s v="C-10084"/>
    <m/>
    <n v="24104"/>
    <s v="ARJ"/>
    <m/>
    <n v="1161.72"/>
    <n v="-1161.72"/>
    <x v="1"/>
  </r>
  <r>
    <x v="0"/>
    <n v="45901"/>
    <x v="3"/>
    <s v="180088OH"/>
    <s v="Invoice - Imagine Sullivant: Edge Security Management "/>
    <s v="D-003"/>
    <s v="MSP"/>
    <m/>
    <x v="3"/>
    <s v="MSC_CYS"/>
    <x v="98"/>
    <s v="Cybersecurity"/>
    <s v="C-10084"/>
    <m/>
    <n v="23369"/>
    <s v="ARJ"/>
    <m/>
    <n v="250"/>
    <n v="-250"/>
    <x v="1"/>
  </r>
  <r>
    <x v="0"/>
    <n v="45901"/>
    <x v="3"/>
    <s v="180088OH"/>
    <s v="Invoice - Imagine Sullivant: Edge Security Management "/>
    <s v="D-003"/>
    <s v="MSP"/>
    <m/>
    <x v="3"/>
    <s v="MSC_PYS"/>
    <x v="98"/>
    <s v="Physical Security Mangement"/>
    <s v="C-10084"/>
    <m/>
    <n v="23369"/>
    <s v="ARJ"/>
    <m/>
    <n v="339"/>
    <n v="-339"/>
    <x v="1"/>
  </r>
  <r>
    <x v="0"/>
    <n v="45931"/>
    <x v="4"/>
    <s v="180491OH"/>
    <s v="Invoice - Imagine Sullivant: Edge Security Management "/>
    <s v="D-003"/>
    <s v="MSP"/>
    <m/>
    <x v="3"/>
    <s v="MSC_CYS"/>
    <x v="98"/>
    <s v="Cybersecurity"/>
    <s v="C-10084"/>
    <m/>
    <n v="23905"/>
    <s v="ARJ"/>
    <m/>
    <n v="250"/>
    <n v="-250"/>
    <x v="1"/>
  </r>
  <r>
    <x v="0"/>
    <n v="45931"/>
    <x v="4"/>
    <s v="180491OH"/>
    <s v="Invoice - Imagine Sullivant: Edge Security Management "/>
    <s v="D-003"/>
    <s v="MSP"/>
    <m/>
    <x v="3"/>
    <s v="MSC_PYS"/>
    <x v="98"/>
    <s v="Physical Security Mangement"/>
    <s v="C-10084"/>
    <m/>
    <n v="23905"/>
    <s v="ARJ"/>
    <m/>
    <n v="339"/>
    <n v="-339"/>
    <x v="1"/>
  </r>
  <r>
    <x v="6"/>
    <n v="45901"/>
    <x v="3"/>
    <s v="180088OH"/>
    <s v="Invoice - Imagine Sullivant: Endpoint Advanced Threat Protection - EDR 24x7 Monitoring - Per Endpoint"/>
    <s v="D-005"/>
    <s v="Security"/>
    <m/>
    <x v="3"/>
    <s v="DPM-Huntress"/>
    <x v="98"/>
    <s v="Huntress Advanced Threat Protection"/>
    <s v="C-10084"/>
    <m/>
    <n v="23369"/>
    <s v="ARJ"/>
    <m/>
    <n v="370.5"/>
    <n v="-370.5"/>
    <x v="1"/>
  </r>
  <r>
    <x v="6"/>
    <n v="45931"/>
    <x v="4"/>
    <s v="180491OH"/>
    <s v="Invoice - Imagine Sullivant: Endpoint Advanced Threat Protection - EDR 24x7 Monitoring - Per Endpoint"/>
    <s v="D-005"/>
    <s v="Security"/>
    <m/>
    <x v="3"/>
    <s v="DPM-Huntress"/>
    <x v="98"/>
    <s v="Huntress Advanced Threat Protection"/>
    <s v="C-10084"/>
    <m/>
    <n v="23905"/>
    <s v="ARJ"/>
    <m/>
    <n v="364"/>
    <n v="-364"/>
    <x v="1"/>
  </r>
  <r>
    <x v="0"/>
    <n v="45901"/>
    <x v="3"/>
    <s v="179941OH"/>
    <s v="Invoice - Imagine Sullivant: E-Rate MIBS Support for E-Rate Eligible Equipment"/>
    <s v="D-003"/>
    <s v="MSP"/>
    <m/>
    <x v="3"/>
    <s v="T-Managed"/>
    <x v="98"/>
    <s v="E-Rate MIBS Support"/>
    <s v="C-10084"/>
    <m/>
    <n v="23368"/>
    <s v="ARJ"/>
    <m/>
    <n v="57.67"/>
    <n v="-57.67"/>
    <x v="1"/>
  </r>
  <r>
    <x v="0"/>
    <n v="45931"/>
    <x v="4"/>
    <s v="180490OH"/>
    <s v="Invoice - Imagine Sullivant: E-Rate MIBS Support for E-Rate Eligible Equipment"/>
    <s v="D-003"/>
    <s v="MSP"/>
    <m/>
    <x v="3"/>
    <s v="T-Managed"/>
    <x v="98"/>
    <s v="E-Rate MIBS Support"/>
    <s v="C-10084"/>
    <m/>
    <n v="23904"/>
    <s v="ARJ"/>
    <m/>
    <n v="57.67"/>
    <n v="-57.67"/>
    <x v="1"/>
  </r>
  <r>
    <x v="0"/>
    <n v="45901"/>
    <x v="3"/>
    <s v="180088OH"/>
    <s v="Invoice - Imagine Sullivant: Location Technology Support"/>
    <s v="D-003"/>
    <s v="MSP"/>
    <m/>
    <x v="3"/>
    <s v="MSC_LTS"/>
    <x v="98"/>
    <s v="Location Technology Support"/>
    <s v="C-10084"/>
    <m/>
    <n v="23369"/>
    <s v="ARJ"/>
    <m/>
    <n v="20"/>
    <n v="-20"/>
    <x v="1"/>
  </r>
  <r>
    <x v="0"/>
    <n v="45931"/>
    <x v="4"/>
    <s v="180491OH"/>
    <s v="Invoice - Imagine Sullivant: Location Technology Support"/>
    <s v="D-003"/>
    <s v="MSP"/>
    <m/>
    <x v="3"/>
    <s v="MSC_LTS"/>
    <x v="98"/>
    <s v="Location Technology Support"/>
    <s v="C-10084"/>
    <m/>
    <n v="23905"/>
    <s v="ARJ"/>
    <m/>
    <n v="20"/>
    <n v="-20"/>
    <x v="1"/>
  </r>
  <r>
    <x v="14"/>
    <n v="45911"/>
    <x v="31"/>
    <s v="180199OH"/>
    <s v="Invoice - Imagine Sullivant: Low Voltage Labor"/>
    <s v="D-003"/>
    <s v="MSP"/>
    <m/>
    <x v="3"/>
    <s v="Structured Cab S"/>
    <x v="98"/>
    <s v="Low Voltage Services"/>
    <s v="C-10084"/>
    <m/>
    <n v="23602"/>
    <s v="ARJ"/>
    <m/>
    <n v="2400"/>
    <n v="-2400"/>
    <x v="1"/>
  </r>
  <r>
    <x v="14"/>
    <n v="45945"/>
    <x v="6"/>
    <s v="180780OH"/>
    <s v="Invoice - Imagine Sullivant: Low Voltage Labor"/>
    <s v="D-003"/>
    <s v="MSP"/>
    <m/>
    <x v="3"/>
    <s v="Structured Cab S"/>
    <x v="98"/>
    <s v="Low Voltage Services"/>
    <s v="C-10084"/>
    <m/>
    <n v="24104"/>
    <s v="ARJ"/>
    <m/>
    <n v="1170"/>
    <n v="-1170"/>
    <x v="1"/>
  </r>
  <r>
    <x v="8"/>
    <n v="45901"/>
    <x v="3"/>
    <s v="180088OH"/>
    <s v="Invoice - Imagine Sullivant: Managed Backup - Server"/>
    <s v="D-003"/>
    <s v="MSP"/>
    <m/>
    <x v="3"/>
    <s v="mMTS CyberPS"/>
    <x v="98"/>
    <s v="MTS Cyber Protect Servers"/>
    <s v="C-10084"/>
    <m/>
    <n v="23369"/>
    <s v="ARJ"/>
    <m/>
    <n v="150"/>
    <n v="-150"/>
    <x v="1"/>
  </r>
  <r>
    <x v="8"/>
    <n v="45931"/>
    <x v="4"/>
    <s v="180491OH"/>
    <s v="Invoice - Imagine Sullivant: Managed Backup - Server"/>
    <s v="D-003"/>
    <s v="MSP"/>
    <m/>
    <x v="3"/>
    <s v="mMTS CyberPS"/>
    <x v="98"/>
    <s v="MTS Cyber Protect Servers"/>
    <s v="C-10084"/>
    <m/>
    <n v="23905"/>
    <s v="ARJ"/>
    <m/>
    <n v="150"/>
    <n v="-150"/>
    <x v="1"/>
  </r>
  <r>
    <x v="3"/>
    <n v="45901"/>
    <x v="3"/>
    <s v="180088OH"/>
    <s v="Invoice - Imagine Sullivant: Managed Backup Cloud Storage - Per GB"/>
    <s v="D-003"/>
    <s v="MSP"/>
    <m/>
    <x v="3"/>
    <s v="MTS Cloud Storage"/>
    <x v="98"/>
    <s v="MTS Cloud Storage"/>
    <s v="C-10084"/>
    <m/>
    <n v="23369"/>
    <s v="ARJ"/>
    <m/>
    <n v="10.56"/>
    <n v="-10.56"/>
    <x v="1"/>
  </r>
  <r>
    <x v="3"/>
    <n v="45931"/>
    <x v="4"/>
    <s v="180491OH"/>
    <s v="Invoice - Imagine Sullivant: Managed Backup Cloud Storage - Per GB"/>
    <s v="D-003"/>
    <s v="MSP"/>
    <m/>
    <x v="3"/>
    <s v="MTS Cloud Storage"/>
    <x v="98"/>
    <s v="MTS Cloud Storage"/>
    <s v="C-10084"/>
    <m/>
    <n v="23905"/>
    <s v="ARJ"/>
    <m/>
    <n v="10.56"/>
    <n v="-10.56"/>
    <x v="1"/>
  </r>
  <r>
    <x v="1"/>
    <n v="45901"/>
    <x v="3"/>
    <s v="180088OH"/>
    <s v="Invoice - Imagine Sullivant: Managed VOIP"/>
    <s v="D-003"/>
    <s v="MSP"/>
    <m/>
    <x v="3"/>
    <s v="MSC_MS"/>
    <x v="98"/>
    <s v="Managed VOIP"/>
    <s v="C-10084"/>
    <m/>
    <n v="23369"/>
    <s v="ARJ"/>
    <m/>
    <n v="62.5"/>
    <n v="-62.5"/>
    <x v="1"/>
  </r>
  <r>
    <x v="1"/>
    <n v="45931"/>
    <x v="4"/>
    <s v="180491OH"/>
    <s v="Invoice - Imagine Sullivant: Managed VOIP"/>
    <s v="D-003"/>
    <s v="MSP"/>
    <m/>
    <x v="3"/>
    <s v="MSC_MS"/>
    <x v="98"/>
    <s v="Managed VOIP"/>
    <s v="C-10084"/>
    <m/>
    <n v="23905"/>
    <s v="ARJ"/>
    <m/>
    <n v="62.5"/>
    <n v="-62.5"/>
    <x v="1"/>
  </r>
  <r>
    <x v="5"/>
    <n v="45901"/>
    <x v="3"/>
    <s v="180088OH"/>
    <s v="Invoice - Imagine Sullivant: Microsoft 365 Apps for Faculty - Monthly Commit"/>
    <s v="D-003"/>
    <s v="MSP"/>
    <m/>
    <x v="3"/>
    <s v="CFQ7TTC0LGZT-001D"/>
    <x v="98"/>
    <s v="Microsoft 365 Apps for Faculty - Monthly "/>
    <s v="C-10084"/>
    <m/>
    <n v="23369"/>
    <s v="ARJ"/>
    <m/>
    <n v="34.65"/>
    <n v="-34.65"/>
    <x v="1"/>
  </r>
  <r>
    <x v="5"/>
    <n v="45931"/>
    <x v="4"/>
    <s v="180491OH"/>
    <s v="Invoice - Imagine Sullivant: Microsoft 365 Apps for Faculty - Monthly Commit"/>
    <s v="D-003"/>
    <s v="MSP"/>
    <m/>
    <x v="3"/>
    <s v="CFQ7TTC0LGZT-001D"/>
    <x v="98"/>
    <s v="Microsoft 365 Apps for Faculty - Monthly "/>
    <s v="C-10084"/>
    <m/>
    <n v="23905"/>
    <s v="ARJ"/>
    <m/>
    <n v="34.65"/>
    <n v="-34.65"/>
    <x v="1"/>
  </r>
  <r>
    <x v="0"/>
    <n v="45901"/>
    <x v="3"/>
    <s v="180088OH"/>
    <s v="Invoice - Imagine Sullivant: Physical Virtual Server (VMWare or Hyper V Server)(Non-Primary Domain Server)"/>
    <s v="D-003"/>
    <s v="MSP"/>
    <m/>
    <x v="3"/>
    <s v="MCS_SNS"/>
    <x v="98"/>
    <s v="Maintain Hardware and software of the Physical Ser"/>
    <s v="C-10084"/>
    <m/>
    <n v="23369"/>
    <s v="ARJ"/>
    <m/>
    <n v="405"/>
    <n v="-405"/>
    <x v="1"/>
  </r>
  <r>
    <x v="0"/>
    <n v="45931"/>
    <x v="4"/>
    <s v="180491OH"/>
    <s v="Invoice - Imagine Sullivant: Physical Virtual Server (VMWare or Hyper V Server)(Non-Primary Domain Server)"/>
    <s v="D-003"/>
    <s v="MSP"/>
    <m/>
    <x v="3"/>
    <s v="MCS_SNS"/>
    <x v="98"/>
    <s v="Maintain Hardware and software of the Physical Ser"/>
    <s v="C-10084"/>
    <m/>
    <n v="23905"/>
    <s v="ARJ"/>
    <m/>
    <n v="405"/>
    <n v="-405"/>
    <x v="1"/>
  </r>
  <r>
    <x v="0"/>
    <n v="45901"/>
    <x v="3"/>
    <s v="180088OH"/>
    <s v="Invoice - Imagine Sullivant: SSO Integration Support"/>
    <s v="D-003"/>
    <s v="MSP"/>
    <m/>
    <x v="3"/>
    <s v="MSC_SSOIS"/>
    <x v="98"/>
    <s v="SSO Integration Support"/>
    <s v="C-10084"/>
    <m/>
    <n v="23369"/>
    <s v="ARJ"/>
    <m/>
    <n v="57"/>
    <n v="-57"/>
    <x v="1"/>
  </r>
  <r>
    <x v="0"/>
    <n v="45931"/>
    <x v="4"/>
    <s v="180491OH"/>
    <s v="Invoice - Imagine Sullivant: SSO Integration Support"/>
    <s v="D-003"/>
    <s v="MSP"/>
    <m/>
    <x v="3"/>
    <s v="MSC_SSOIS"/>
    <x v="98"/>
    <s v="SSO Integration Support"/>
    <s v="C-10084"/>
    <m/>
    <n v="23905"/>
    <s v="ARJ"/>
    <m/>
    <n v="57"/>
    <n v="-57"/>
    <x v="1"/>
  </r>
  <r>
    <x v="0"/>
    <n v="45901"/>
    <x v="3"/>
    <s v="180088OH"/>
    <s v="Invoice - Imagine Sullivant: Staff Support"/>
    <s v="D-003"/>
    <s v="MSP"/>
    <m/>
    <x v="3"/>
    <s v="MSC_SS"/>
    <x v="98"/>
    <s v="Staff Support"/>
    <s v="C-10084"/>
    <m/>
    <n v="23369"/>
    <s v="ARJ"/>
    <m/>
    <n v="670"/>
    <n v="-670"/>
    <x v="1"/>
  </r>
  <r>
    <x v="0"/>
    <n v="45931"/>
    <x v="4"/>
    <s v="180491OH"/>
    <s v="Invoice - Imagine Sullivant: Staff Support"/>
    <s v="D-003"/>
    <s v="MSP"/>
    <m/>
    <x v="3"/>
    <s v="MSC_SS"/>
    <x v="98"/>
    <s v="Staff Support"/>
    <s v="C-10084"/>
    <m/>
    <n v="23905"/>
    <s v="ARJ"/>
    <m/>
    <n v="670"/>
    <n v="-670"/>
    <x v="1"/>
  </r>
  <r>
    <x v="0"/>
    <n v="45901"/>
    <x v="3"/>
    <s v="180088OH"/>
    <s v="Invoice - Imagine Sullivant: Student Device Management"/>
    <s v="D-003"/>
    <s v="MSP"/>
    <m/>
    <x v="3"/>
    <s v="MSC_SDM"/>
    <x v="98"/>
    <s v="Student Device Management"/>
    <s v="C-10084"/>
    <m/>
    <n v="23369"/>
    <s v="ARJ"/>
    <m/>
    <n v="624"/>
    <n v="-624"/>
    <x v="1"/>
  </r>
  <r>
    <x v="0"/>
    <n v="45931"/>
    <x v="4"/>
    <s v="180491OH"/>
    <s v="Invoice - Imagine Sullivant: Student Device Management"/>
    <s v="D-003"/>
    <s v="MSP"/>
    <m/>
    <x v="3"/>
    <s v="MSC_SDM"/>
    <x v="98"/>
    <s v="Student Device Management"/>
    <s v="C-10084"/>
    <m/>
    <n v="23905"/>
    <s v="ARJ"/>
    <m/>
    <n v="624"/>
    <n v="-624"/>
    <x v="1"/>
  </r>
  <r>
    <x v="6"/>
    <n v="45901"/>
    <x v="3"/>
    <n v="179819"/>
    <s v="Invoice - Impact Home Health: AI Powered Email Filtering and Phishing Protection "/>
    <s v="D-005"/>
    <s v="Security"/>
    <m/>
    <x v="1"/>
    <s v="IS-ESP-1"/>
    <x v="99"/>
    <s v="Email Security "/>
    <s v="C-10406"/>
    <m/>
    <n v="23486"/>
    <s v="ARJ"/>
    <m/>
    <n v="210"/>
    <n v="-210"/>
    <x v="1"/>
  </r>
  <r>
    <x v="6"/>
    <n v="45931"/>
    <x v="4"/>
    <n v="180373"/>
    <s v="Invoice - Impact Home Health: AI Powered Email Filtering and Phishing Protection "/>
    <s v="D-005"/>
    <s v="Security"/>
    <m/>
    <x v="1"/>
    <s v="IS-ESP-1"/>
    <x v="99"/>
    <s v="Email Security "/>
    <s v="C-10406"/>
    <m/>
    <n v="23798"/>
    <s v="ARJ"/>
    <m/>
    <n v="210"/>
    <n v="-210"/>
    <x v="1"/>
  </r>
  <r>
    <x v="6"/>
    <n v="45901"/>
    <x v="3"/>
    <n v="179819"/>
    <s v="Invoice - Impact Home Health: Dark Web Monitoring Service - 1 Domain "/>
    <s v="D-005"/>
    <s v="Security"/>
    <m/>
    <x v="1"/>
    <s v="SecureID"/>
    <x v="99"/>
    <s v="Dark Web Monitoring"/>
    <s v="C-10406"/>
    <m/>
    <n v="23486"/>
    <s v="ARJ"/>
    <m/>
    <n v="100"/>
    <n v="-100"/>
    <x v="1"/>
  </r>
  <r>
    <x v="6"/>
    <n v="45931"/>
    <x v="4"/>
    <n v="180373"/>
    <s v="Invoice - Impact Home Health: Dark Web Monitoring Service - 1 Domain "/>
    <s v="D-005"/>
    <s v="Security"/>
    <m/>
    <x v="1"/>
    <s v="SecureID"/>
    <x v="99"/>
    <s v="Dark Web Monitoring"/>
    <s v="C-10406"/>
    <m/>
    <n v="23798"/>
    <s v="ARJ"/>
    <m/>
    <n v="100"/>
    <n v="-100"/>
    <x v="1"/>
  </r>
  <r>
    <x v="3"/>
    <n v="45901"/>
    <x v="3"/>
    <n v="179819"/>
    <s v="Invoice - Impact Home Health: Datapath Managed Office 365 Backup - 1 User - 1 month "/>
    <s v="D-005"/>
    <s v="Security"/>
    <m/>
    <x v="1"/>
    <s v="DPMB-O365"/>
    <x v="99"/>
    <s v="Datapath Managed Office 365 Backup - 1 User - 1 mo"/>
    <s v="C-10406"/>
    <m/>
    <n v="23486"/>
    <s v="ARJ"/>
    <m/>
    <n v="132"/>
    <n v="-132"/>
    <x v="1"/>
  </r>
  <r>
    <x v="3"/>
    <n v="45931"/>
    <x v="4"/>
    <n v="180373"/>
    <s v="Invoice - Impact Home Health: Datapath Managed Office 365 Backup - 1 User - 1 month "/>
    <s v="D-005"/>
    <s v="Security"/>
    <m/>
    <x v="1"/>
    <s v="DPMB-O365"/>
    <x v="99"/>
    <s v="Datapath Managed Office 365 Backup - 1 User - 1 mo"/>
    <s v="C-10406"/>
    <m/>
    <n v="23798"/>
    <s v="ARJ"/>
    <m/>
    <n v="132"/>
    <n v="-132"/>
    <x v="1"/>
  </r>
  <r>
    <x v="6"/>
    <n v="45901"/>
    <x v="3"/>
    <n v="179819"/>
    <s v="Invoice - Impact Home Health: Endpoint Advanced Threat Protection - EDR 24x7 Monitoring - Per Endpoint"/>
    <s v="D-005"/>
    <s v="Security"/>
    <m/>
    <x v="1"/>
    <s v="DPM-Huntress"/>
    <x v="99"/>
    <s v="Huntress Advanced Threat Protection"/>
    <s v="C-10406"/>
    <m/>
    <n v="23486"/>
    <s v="ARJ"/>
    <m/>
    <n v="175"/>
    <n v="-175"/>
    <x v="1"/>
  </r>
  <r>
    <x v="6"/>
    <n v="45931"/>
    <x v="4"/>
    <n v="180373"/>
    <s v="Invoice - Impact Home Health: Endpoint Advanced Threat Protection - EDR 24x7 Monitoring - Per Endpoint"/>
    <s v="D-005"/>
    <s v="Security"/>
    <m/>
    <x v="1"/>
    <s v="DPM-Huntress"/>
    <x v="99"/>
    <s v="Huntress Advanced Threat Protection"/>
    <s v="C-10406"/>
    <m/>
    <n v="23798"/>
    <s v="ARJ"/>
    <m/>
    <n v="175"/>
    <n v="-175"/>
    <x v="1"/>
  </r>
  <r>
    <x v="6"/>
    <n v="45901"/>
    <x v="3"/>
    <n v="179819"/>
    <s v="Invoice - Impact Home Health: Managed Detection and Response for Microsoft 365 24x7 Monitoring - Per User"/>
    <s v="D-003"/>
    <s v="MSP"/>
    <m/>
    <x v="1"/>
    <s v="DPM-Huntress365"/>
    <x v="99"/>
    <s v="Huntress MDR for M365"/>
    <s v="C-10406"/>
    <m/>
    <n v="23486"/>
    <s v="ARJ"/>
    <m/>
    <n v="272"/>
    <n v="-272"/>
    <x v="1"/>
  </r>
  <r>
    <x v="6"/>
    <n v="45931"/>
    <x v="4"/>
    <n v="180373"/>
    <s v="Invoice - Impact Home Health: Managed Detection and Response for Microsoft 365 24x7 Monitoring - Per User"/>
    <s v="D-003"/>
    <s v="MSP"/>
    <m/>
    <x v="1"/>
    <s v="DPM-Huntress365"/>
    <x v="99"/>
    <s v="Huntress MDR for M365"/>
    <s v="C-10406"/>
    <m/>
    <n v="23798"/>
    <s v="ARJ"/>
    <m/>
    <n v="280"/>
    <n v="-280"/>
    <x v="1"/>
  </r>
  <r>
    <x v="0"/>
    <n v="45901"/>
    <x v="3"/>
    <n v="179819"/>
    <s v="Invoice - Impact Home Health: Managed Endpoint Services"/>
    <s v="D-003"/>
    <s v="MSP"/>
    <m/>
    <x v="1"/>
    <s v="T-Managed Endpoint"/>
    <x v="99"/>
    <s v="Managed Endpoint Services"/>
    <s v="C-10406"/>
    <m/>
    <n v="23486"/>
    <s v="ARJ"/>
    <m/>
    <n v="252"/>
    <n v="-252"/>
    <x v="1"/>
  </r>
  <r>
    <x v="0"/>
    <n v="45931"/>
    <x v="4"/>
    <n v="180373"/>
    <s v="Invoice - Impact Home Health: Managed Endpoint Services"/>
    <s v="D-003"/>
    <s v="MSP"/>
    <m/>
    <x v="1"/>
    <s v="T-Managed Endpoint"/>
    <x v="99"/>
    <s v="Managed Endpoint Services"/>
    <s v="C-10406"/>
    <m/>
    <n v="23798"/>
    <s v="ARJ"/>
    <m/>
    <n v="266"/>
    <n v="-266"/>
    <x v="1"/>
  </r>
  <r>
    <x v="6"/>
    <n v="45901"/>
    <x v="3"/>
    <n v="179819"/>
    <s v="Invoice - Impact Home Health: Managed Security Awareness Training Program"/>
    <s v="D-005"/>
    <s v="Security"/>
    <m/>
    <x v="1"/>
    <s v="DPMSAT"/>
    <x v="99"/>
    <s v="Security Awareness Program"/>
    <s v="C-10406"/>
    <m/>
    <n v="23486"/>
    <s v="ARJ"/>
    <m/>
    <n v="180"/>
    <n v="-180"/>
    <x v="1"/>
  </r>
  <r>
    <x v="6"/>
    <n v="45931"/>
    <x v="4"/>
    <n v="180373"/>
    <s v="Invoice - Impact Home Health: Managed Security Awareness Training Program"/>
    <s v="D-005"/>
    <s v="Security"/>
    <m/>
    <x v="1"/>
    <s v="DPMSAT"/>
    <x v="99"/>
    <s v="Security Awareness Program"/>
    <s v="C-10406"/>
    <m/>
    <n v="23798"/>
    <s v="ARJ"/>
    <m/>
    <n v="185"/>
    <n v="-185"/>
    <x v="1"/>
  </r>
  <r>
    <x v="0"/>
    <n v="45901"/>
    <x v="3"/>
    <n v="179819"/>
    <s v="Invoice - Impact Home Health: Managed Services-Site"/>
    <s v="D-003"/>
    <s v="MSP"/>
    <m/>
    <x v="1"/>
    <s v="T-Managed Services Site"/>
    <x v="99"/>
    <s v="Managed Services-Site"/>
    <s v="C-10406"/>
    <m/>
    <n v="23486"/>
    <s v="ARJ"/>
    <m/>
    <n v="190"/>
    <n v="-190"/>
    <x v="1"/>
  </r>
  <r>
    <x v="0"/>
    <n v="45931"/>
    <x v="4"/>
    <n v="180373"/>
    <s v="Invoice - Impact Home Health: Managed Services-Site"/>
    <s v="D-003"/>
    <s v="MSP"/>
    <m/>
    <x v="1"/>
    <s v="T-Managed Services Site"/>
    <x v="99"/>
    <s v="Managed Services-Site"/>
    <s v="C-10406"/>
    <m/>
    <n v="23798"/>
    <s v="ARJ"/>
    <m/>
    <n v="190"/>
    <n v="-190"/>
    <x v="1"/>
  </r>
  <r>
    <x v="0"/>
    <n v="45901"/>
    <x v="3"/>
    <n v="179819"/>
    <s v="Invoice - Impact Home Health: Managed Services-User"/>
    <s v="D-003"/>
    <s v="MSP"/>
    <m/>
    <x v="1"/>
    <s v="T-Managed Services-User"/>
    <x v="99"/>
    <s v="Managed Services-User"/>
    <s v="C-10406"/>
    <m/>
    <n v="23486"/>
    <s v="ARJ"/>
    <m/>
    <n v="1815"/>
    <n v="-1815"/>
    <x v="1"/>
  </r>
  <r>
    <x v="0"/>
    <n v="45931"/>
    <x v="4"/>
    <n v="180373"/>
    <s v="Invoice - Impact Home Health: Managed Services-User"/>
    <s v="D-003"/>
    <s v="MSP"/>
    <m/>
    <x v="1"/>
    <s v="T-Managed Services-User"/>
    <x v="99"/>
    <s v="Managed Services-User"/>
    <s v="C-10406"/>
    <m/>
    <n v="23798"/>
    <s v="ARJ"/>
    <m/>
    <n v="1815"/>
    <n v="-1815"/>
    <x v="1"/>
  </r>
  <r>
    <x v="5"/>
    <n v="45901"/>
    <x v="3"/>
    <n v="179819"/>
    <s v="Invoice - Impact Home Health: Microsoft 365 Business Premium - Annual Commitment, Monthly Billing - 1 User "/>
    <s v="D-014"/>
    <s v="Procurement"/>
    <m/>
    <x v="1"/>
    <s v="C0LCHC-0002-1Y1M"/>
    <x v="99"/>
    <s v="Microsoft 365 Business Premium Annual Paid Monthly"/>
    <s v="C-10406"/>
    <m/>
    <n v="23486"/>
    <s v="ARJ"/>
    <m/>
    <n v="773.3"/>
    <n v="-773.3"/>
    <x v="1"/>
  </r>
  <r>
    <x v="5"/>
    <n v="45931"/>
    <x v="4"/>
    <n v="180373"/>
    <s v="Invoice - Impact Home Health: Microsoft 365 Business Premium - Annual Commitment, Monthly Billing - 1 User "/>
    <s v="D-014"/>
    <s v="Procurement"/>
    <m/>
    <x v="1"/>
    <s v="C0LCHC-0002-1Y1M"/>
    <x v="99"/>
    <s v="Microsoft 365 Business Premium Annual Paid Monthly"/>
    <s v="C-10406"/>
    <m/>
    <n v="23798"/>
    <s v="ARJ"/>
    <m/>
    <n v="815.1"/>
    <n v="-815.1"/>
    <x v="1"/>
  </r>
  <r>
    <x v="3"/>
    <n v="45901"/>
    <x v="3"/>
    <n v="179819"/>
    <s v="Invoice - Impact Home Health: Remote Access Device"/>
    <s v="D-005"/>
    <s v="Security"/>
    <m/>
    <x v="1"/>
    <s v="DPM-RAD"/>
    <x v="99"/>
    <s v="Remote Access Device"/>
    <s v="C-10406"/>
    <m/>
    <n v="23486"/>
    <s v="ARJ"/>
    <m/>
    <n v="60"/>
    <n v="-60"/>
    <x v="1"/>
  </r>
  <r>
    <x v="3"/>
    <n v="45931"/>
    <x v="4"/>
    <n v="180373"/>
    <s v="Invoice - Impact Home Health: Remote Access Device"/>
    <s v="D-005"/>
    <s v="Security"/>
    <m/>
    <x v="1"/>
    <s v="DPM-RAD"/>
    <x v="99"/>
    <s v="Remote Access Device"/>
    <s v="C-10406"/>
    <m/>
    <n v="23798"/>
    <s v="ARJ"/>
    <m/>
    <n v="60"/>
    <n v="-60"/>
    <x v="1"/>
  </r>
  <r>
    <x v="0"/>
    <n v="45901"/>
    <x v="3"/>
    <n v="179758"/>
    <s v="Invoice - Inland Star Distribution Center - Carson: Managed Service"/>
    <s v="D-003"/>
    <s v="MSP"/>
    <m/>
    <x v="2"/>
    <s v="Hybrid Managed Service"/>
    <x v="100"/>
    <s v="Hybrid Managed Service"/>
    <s v="C00149"/>
    <m/>
    <n v="23317"/>
    <s v="ARJ"/>
    <m/>
    <n v="1380.6"/>
    <n v="-1380.6"/>
    <x v="1"/>
  </r>
  <r>
    <x v="0"/>
    <n v="45931"/>
    <x v="4"/>
    <n v="180310"/>
    <s v="Invoice - Inland Star Distribution Center - Carson: Managed Service"/>
    <s v="D-003"/>
    <s v="MSP"/>
    <m/>
    <x v="2"/>
    <s v="Hybrid Managed Service"/>
    <x v="100"/>
    <s v="Hybrid Managed Service"/>
    <s v="C00149"/>
    <m/>
    <n v="23734"/>
    <s v="ARJ"/>
    <m/>
    <n v="1380.6"/>
    <n v="-1380.6"/>
    <x v="1"/>
  </r>
  <r>
    <x v="0"/>
    <n v="45901"/>
    <x v="3"/>
    <n v="179759"/>
    <s v="Invoice - Inland Star Distribution Center - Corporate: Managed Service"/>
    <s v="D-003"/>
    <s v="MSP"/>
    <m/>
    <x v="2"/>
    <s v="Hybrid Managed Service"/>
    <x v="101"/>
    <s v="Hybrid Managed Service"/>
    <s v="C00150"/>
    <m/>
    <n v="23318"/>
    <s v="ARJ"/>
    <m/>
    <n v="1380.6"/>
    <n v="-1380.6"/>
    <x v="1"/>
  </r>
  <r>
    <x v="0"/>
    <n v="45931"/>
    <x v="4"/>
    <n v="180311"/>
    <s v="Invoice - Inland Star Distribution Center - Corporate: Managed Service"/>
    <s v="D-003"/>
    <s v="MSP"/>
    <m/>
    <x v="2"/>
    <s v="Hybrid Managed Service"/>
    <x v="101"/>
    <s v="Hybrid Managed Service"/>
    <s v="C00150"/>
    <m/>
    <n v="23735"/>
    <s v="ARJ"/>
    <m/>
    <n v="1380.6"/>
    <n v="-1380.6"/>
    <x v="1"/>
  </r>
  <r>
    <x v="15"/>
    <n v="45901"/>
    <x v="3"/>
    <n v="179759"/>
    <s v="Invoice - Inland Star Distribution Center - Corporate: Up to 2 Users Partner Data Dashboard Data and Documentation Vault with Read/Write Access Datapath RMM Network Insights Ticket Manager "/>
    <s v="D-003"/>
    <s v="MSP"/>
    <m/>
    <x v="2"/>
    <s v="PartnerProTool"/>
    <x v="101"/>
    <s v="Datapath Partner Pro Tool Pack "/>
    <s v="C00150"/>
    <m/>
    <n v="23318"/>
    <s v="ARJ"/>
    <m/>
    <n v="162.22999999999999"/>
    <n v="-162.22999999999999"/>
    <x v="1"/>
  </r>
  <r>
    <x v="15"/>
    <n v="45931"/>
    <x v="4"/>
    <n v="180311"/>
    <s v="Invoice - Inland Star Distribution Center - Corporate: Up to 2 Users Partner Data Dashboard Data and Documentation Vault with Read/Write Access Datapath RMM Network Insights Ticket Manager "/>
    <s v="D-003"/>
    <s v="MSP"/>
    <m/>
    <x v="2"/>
    <s v="PartnerProTool"/>
    <x v="101"/>
    <s v="Datapath Partner Pro Tool Pack "/>
    <s v="C00150"/>
    <m/>
    <n v="23735"/>
    <s v="ARJ"/>
    <m/>
    <n v="162.22999999999999"/>
    <n v="-162.22999999999999"/>
    <x v="1"/>
  </r>
  <r>
    <x v="7"/>
    <n v="45959"/>
    <x v="12"/>
    <n v="181148"/>
    <s v="Invoice - Inland Star Distribution Center - Fresno"/>
    <s v="D-014"/>
    <s v="Procurement"/>
    <m/>
    <x v="1"/>
    <m/>
    <x v="102"/>
    <m/>
    <s v="C00152"/>
    <m/>
    <n v="24200"/>
    <s v="ARJ"/>
    <m/>
    <n v="1800"/>
    <n v="-1800"/>
    <x v="1"/>
  </r>
  <r>
    <x v="6"/>
    <n v="45901"/>
    <x v="3"/>
    <n v="179760"/>
    <s v="Invoice - Inland Star Distribution Center - Fresno: 24x7 Gateway Security Monitoring"/>
    <s v="D-005"/>
    <s v="Security"/>
    <m/>
    <x v="2"/>
    <s v="DPM-FWM-MED"/>
    <x v="102"/>
    <s v="24x7 Gateway Security Monitoring Medium"/>
    <s v="C00152"/>
    <m/>
    <n v="23319"/>
    <s v="ARJ"/>
    <m/>
    <n v="367.5"/>
    <n v="-367.5"/>
    <x v="1"/>
  </r>
  <r>
    <x v="6"/>
    <n v="45901"/>
    <x v="3"/>
    <n v="179760"/>
    <s v="Invoice - Inland Star Distribution Center - Fresno: 24x7 Gateway Security Monitoring"/>
    <s v="D-005"/>
    <s v="Security"/>
    <m/>
    <x v="2"/>
    <s v="DPM-FWM-SM"/>
    <x v="102"/>
    <s v="24x7 Gateway Security Monitoring Small"/>
    <s v="C00152"/>
    <m/>
    <n v="23319"/>
    <s v="ARJ"/>
    <m/>
    <n v="525"/>
    <n v="-525"/>
    <x v="1"/>
  </r>
  <r>
    <x v="6"/>
    <n v="45931"/>
    <x v="4"/>
    <n v="180312"/>
    <s v="Invoice - Inland Star Distribution Center - Fresno: 24x7 Gateway Security Monitoring"/>
    <s v="D-005"/>
    <s v="Security"/>
    <m/>
    <x v="2"/>
    <s v="DPM-FWM-MED"/>
    <x v="102"/>
    <s v="24x7 Gateway Security Monitoring Medium"/>
    <s v="C00152"/>
    <m/>
    <n v="23736"/>
    <s v="ARJ"/>
    <m/>
    <n v="367.5"/>
    <n v="-367.5"/>
    <x v="1"/>
  </r>
  <r>
    <x v="6"/>
    <n v="45931"/>
    <x v="4"/>
    <n v="180312"/>
    <s v="Invoice - Inland Star Distribution Center - Fresno: 24x7 Gateway Security Monitoring"/>
    <s v="D-005"/>
    <s v="Security"/>
    <m/>
    <x v="2"/>
    <s v="DPM-FWM-SM"/>
    <x v="102"/>
    <s v="24x7 Gateway Security Monitoring Small"/>
    <s v="C00152"/>
    <m/>
    <n v="23736"/>
    <s v="ARJ"/>
    <m/>
    <n v="525"/>
    <n v="-525"/>
    <x v="1"/>
  </r>
  <r>
    <x v="6"/>
    <n v="45901"/>
    <x v="3"/>
    <n v="179760"/>
    <s v="Invoice - Inland Star Distribution Center - Fresno: Endpoint Advanced Threat Protection - EDR 24x7 Monitoring - Per Endpoint"/>
    <s v="D-005"/>
    <s v="Security"/>
    <m/>
    <x v="2"/>
    <s v="DPM-Huntress"/>
    <x v="102"/>
    <s v="Huntress Advanced Threat Protection"/>
    <s v="C00152"/>
    <m/>
    <n v="23319"/>
    <s v="ARJ"/>
    <m/>
    <n v="375.36"/>
    <n v="-375.36"/>
    <x v="1"/>
  </r>
  <r>
    <x v="6"/>
    <n v="45931"/>
    <x v="4"/>
    <n v="180312"/>
    <s v="Invoice - Inland Star Distribution Center - Fresno: Endpoint Advanced Threat Protection - EDR 24x7 Monitoring - Per Endpoint"/>
    <s v="D-005"/>
    <s v="Security"/>
    <m/>
    <x v="2"/>
    <s v="DPM-Huntress"/>
    <x v="102"/>
    <s v="Huntress Advanced Threat Protection"/>
    <s v="C00152"/>
    <m/>
    <n v="23736"/>
    <s v="ARJ"/>
    <m/>
    <n v="371.68"/>
    <n v="-371.68"/>
    <x v="1"/>
  </r>
  <r>
    <x v="5"/>
    <n v="45901"/>
    <x v="3"/>
    <n v="179760"/>
    <s v="Invoice - Inland Star Distribution Center - Fresno: Exchange Online (Plan 2) - Monthly Commitment, Monthly Billing - 1 User "/>
    <s v="D-003"/>
    <s v="MSP"/>
    <m/>
    <x v="2"/>
    <s v="C0LH1P-0001-1M"/>
    <x v="102"/>
    <s v="Exchange Online Plan 2 Monthly Commit"/>
    <s v="C00152"/>
    <m/>
    <n v="23319"/>
    <s v="ARJ"/>
    <m/>
    <n v="48"/>
    <n v="-48"/>
    <x v="1"/>
  </r>
  <r>
    <x v="5"/>
    <n v="45931"/>
    <x v="4"/>
    <n v="180312"/>
    <s v="Invoice - Inland Star Distribution Center - Fresno: Exchange Online (Plan 2) - Monthly Commitment, Monthly Billing - 1 User "/>
    <s v="D-003"/>
    <s v="MSP"/>
    <m/>
    <x v="2"/>
    <s v="C0LH1P-0001-1M"/>
    <x v="102"/>
    <s v="Exchange Online Plan 2 Monthly Commit"/>
    <s v="C00152"/>
    <m/>
    <n v="23736"/>
    <s v="ARJ"/>
    <m/>
    <n v="48"/>
    <n v="-48"/>
    <x v="1"/>
  </r>
  <r>
    <x v="8"/>
    <n v="45901"/>
    <x v="3"/>
    <n v="179760"/>
    <s v="Invoice - Inland Star Distribution Center - Fresno: Managed Backup - Server"/>
    <s v="D-003"/>
    <s v="MSP"/>
    <m/>
    <x v="2"/>
    <s v="mMTS CyberPS"/>
    <x v="102"/>
    <s v="MTS Cyber Protect Servers"/>
    <s v="C00152"/>
    <m/>
    <n v="23319"/>
    <s v="ARJ"/>
    <m/>
    <n v="20"/>
    <n v="-20"/>
    <x v="1"/>
  </r>
  <r>
    <x v="8"/>
    <n v="45931"/>
    <x v="4"/>
    <n v="180312"/>
    <s v="Invoice - Inland Star Distribution Center - Fresno: Managed Backup - Server"/>
    <s v="D-003"/>
    <s v="MSP"/>
    <m/>
    <x v="2"/>
    <s v="mMTS CyberPS"/>
    <x v="102"/>
    <s v="MTS Cyber Protect Servers"/>
    <s v="C00152"/>
    <m/>
    <n v="23736"/>
    <s v="ARJ"/>
    <m/>
    <n v="20"/>
    <n v="-20"/>
    <x v="1"/>
  </r>
  <r>
    <x v="8"/>
    <n v="45901"/>
    <x v="3"/>
    <n v="179760"/>
    <s v="Invoice - Inland Star Distribution Center - Fresno: Managed Backup - Virtual Server"/>
    <s v="D-003"/>
    <s v="MSP"/>
    <m/>
    <x v="2"/>
    <s v="CB Prot Vir Mac"/>
    <x v="102"/>
    <s v="MTS Cyber Protect Virtual Machines"/>
    <s v="C00152"/>
    <m/>
    <n v="23319"/>
    <s v="ARJ"/>
    <m/>
    <n v="180"/>
    <n v="-180"/>
    <x v="1"/>
  </r>
  <r>
    <x v="8"/>
    <n v="45931"/>
    <x v="4"/>
    <n v="180312"/>
    <s v="Invoice - Inland Star Distribution Center - Fresno: Managed Backup - Virtual Server"/>
    <s v="D-003"/>
    <s v="MSP"/>
    <m/>
    <x v="2"/>
    <s v="CB Prot Vir Mac"/>
    <x v="102"/>
    <s v="MTS Cyber Protect Virtual Machines"/>
    <s v="C00152"/>
    <m/>
    <n v="23736"/>
    <s v="ARJ"/>
    <m/>
    <n v="180"/>
    <n v="-180"/>
    <x v="1"/>
  </r>
  <r>
    <x v="3"/>
    <n v="45901"/>
    <x v="3"/>
    <n v="179760"/>
    <s v="Invoice - Inland Star Distribution Center - Fresno: Managed Backup Cloud Storage - Per GB"/>
    <s v="D-003"/>
    <s v="MSP"/>
    <m/>
    <x v="2"/>
    <s v="MTS Cloud Storage"/>
    <x v="102"/>
    <s v="MTS Cloud Storage"/>
    <s v="C00152"/>
    <m/>
    <n v="23319"/>
    <s v="ARJ"/>
    <m/>
    <n v="307.13"/>
    <n v="-307.13"/>
    <x v="1"/>
  </r>
  <r>
    <x v="3"/>
    <n v="45931"/>
    <x v="4"/>
    <n v="180312"/>
    <s v="Invoice - Inland Star Distribution Center - Fresno: Managed Backup Cloud Storage - Per GB"/>
    <s v="D-003"/>
    <s v="MSP"/>
    <m/>
    <x v="2"/>
    <s v="MTS Cloud Storage"/>
    <x v="102"/>
    <s v="MTS Cloud Storage"/>
    <s v="C00152"/>
    <m/>
    <n v="23736"/>
    <s v="ARJ"/>
    <m/>
    <n v="311.95"/>
    <n v="-311.95"/>
    <x v="1"/>
  </r>
  <r>
    <x v="0"/>
    <n v="45901"/>
    <x v="3"/>
    <n v="179760"/>
    <s v="Invoice - Inland Star Distribution Center - Fresno: Managed Service"/>
    <s v="D-003"/>
    <s v="MSP"/>
    <m/>
    <x v="2"/>
    <s v="Hybrid Managed Service"/>
    <x v="102"/>
    <s v="Hybrid Managed Service"/>
    <s v="C00152"/>
    <m/>
    <n v="23319"/>
    <s v="ARJ"/>
    <m/>
    <n v="1380.6"/>
    <n v="-1380.6"/>
    <x v="1"/>
  </r>
  <r>
    <x v="0"/>
    <n v="45931"/>
    <x v="4"/>
    <n v="180312"/>
    <s v="Invoice - Inland Star Distribution Center - Fresno: Managed Service"/>
    <s v="D-003"/>
    <s v="MSP"/>
    <m/>
    <x v="2"/>
    <s v="Hybrid Managed Service"/>
    <x v="102"/>
    <s v="Hybrid Managed Service"/>
    <s v="C00152"/>
    <m/>
    <n v="23736"/>
    <s v="ARJ"/>
    <m/>
    <n v="1380.6"/>
    <n v="-1380.6"/>
    <x v="1"/>
  </r>
  <r>
    <x v="5"/>
    <n v="45901"/>
    <x v="3"/>
    <n v="179760"/>
    <s v="Invoice - Inland Star Distribution Center - Fresno: Microsoft 365 Apps for Business - Monthly Commitment, Monthly Billing - 1 User"/>
    <s v="D-003"/>
    <s v="MSP"/>
    <m/>
    <x v="2"/>
    <s v="C0LH1G-0001-1M"/>
    <x v="102"/>
    <s v="Microsoft 365 Apps For Business Monthly"/>
    <s v="C00152"/>
    <m/>
    <n v="23319"/>
    <s v="ARJ"/>
    <m/>
    <n v="19.920000000000002"/>
    <n v="-19.920000000000002"/>
    <x v="1"/>
  </r>
  <r>
    <x v="5"/>
    <n v="45931"/>
    <x v="4"/>
    <n v="180312"/>
    <s v="Invoice - Inland Star Distribution Center - Fresno: Microsoft 365 Apps for Business - Monthly Commitment, Monthly Billing - 1 User"/>
    <s v="D-003"/>
    <s v="MSP"/>
    <m/>
    <x v="2"/>
    <s v="C0LH1G-0001-1M"/>
    <x v="102"/>
    <s v="Microsoft 365 Apps For Business Monthly"/>
    <s v="C00152"/>
    <m/>
    <n v="23736"/>
    <s v="ARJ"/>
    <m/>
    <n v="19.920000000000002"/>
    <n v="-19.920000000000002"/>
    <x v="1"/>
  </r>
  <r>
    <x v="5"/>
    <n v="45901"/>
    <x v="3"/>
    <n v="179760"/>
    <s v="Invoice - Inland Star Distribution Center - Fresno: Microsoft 365 Business Basic - Monthly Commitment, Monthly Billing - 1 User "/>
    <s v="D-003"/>
    <s v="MSP"/>
    <m/>
    <x v="2"/>
    <s v="C0LH18-0001-1M"/>
    <x v="102"/>
    <s v="Microsoft 365 Business Basic Monthly"/>
    <s v="C00152"/>
    <m/>
    <n v="23319"/>
    <s v="ARJ"/>
    <m/>
    <n v="208.8"/>
    <n v="-208.8"/>
    <x v="1"/>
  </r>
  <r>
    <x v="5"/>
    <n v="45931"/>
    <x v="4"/>
    <n v="180312"/>
    <s v="Invoice - Inland Star Distribution Center - Fresno: Microsoft 365 Business Basic - Monthly Commitment, Monthly Billing - 1 User "/>
    <s v="D-003"/>
    <s v="MSP"/>
    <m/>
    <x v="2"/>
    <s v="C0LH18-0001-1M"/>
    <x v="102"/>
    <s v="Microsoft 365 Business Basic Monthly"/>
    <s v="C00152"/>
    <m/>
    <n v="23736"/>
    <s v="ARJ"/>
    <m/>
    <n v="208.8"/>
    <n v="-208.8"/>
    <x v="1"/>
  </r>
  <r>
    <x v="5"/>
    <n v="45901"/>
    <x v="3"/>
    <n v="179760"/>
    <s v="Invoice - Inland Star Distribution Center - Fresno: Visio Plan 2 - Monthly Commitment, Monthly Billing "/>
    <s v="D-003"/>
    <s v="MSP"/>
    <m/>
    <x v="2"/>
    <s v="C0HD32-0002-1M"/>
    <x v="102"/>
    <s v="Visio Plan 2 Monthly"/>
    <s v="C00152"/>
    <m/>
    <n v="23319"/>
    <s v="ARJ"/>
    <m/>
    <n v="54"/>
    <n v="-54"/>
    <x v="1"/>
  </r>
  <r>
    <x v="5"/>
    <n v="45931"/>
    <x v="4"/>
    <n v="180312"/>
    <s v="Invoice - Inland Star Distribution Center - Fresno: Visio Plan 2 - Monthly Commitment, Monthly Billing "/>
    <s v="D-003"/>
    <s v="MSP"/>
    <m/>
    <x v="2"/>
    <s v="C0HD32-0002-1M"/>
    <x v="102"/>
    <s v="Visio Plan 2 Monthly"/>
    <s v="C00152"/>
    <m/>
    <n v="23736"/>
    <s v="ARJ"/>
    <m/>
    <n v="54"/>
    <n v="-54"/>
    <x v="1"/>
  </r>
  <r>
    <x v="0"/>
    <n v="45901"/>
    <x v="3"/>
    <n v="179761"/>
    <s v="Invoice - Inland Star Distribution Center - Visalia: Managed Service"/>
    <s v="D-003"/>
    <s v="MSP"/>
    <m/>
    <x v="2"/>
    <s v="Hybrid Managed Service"/>
    <x v="103"/>
    <s v="Hybrid Managed Service"/>
    <s v="C00151"/>
    <m/>
    <n v="23320"/>
    <s v="ARJ"/>
    <m/>
    <n v="1380.6"/>
    <n v="-1380.6"/>
    <x v="1"/>
  </r>
  <r>
    <x v="0"/>
    <n v="45931"/>
    <x v="4"/>
    <n v="180313"/>
    <s v="Invoice - Inland Star Distribution Center - Visalia: Managed Service"/>
    <s v="D-003"/>
    <s v="MSP"/>
    <m/>
    <x v="2"/>
    <s v="Hybrid Managed Service"/>
    <x v="103"/>
    <s v="Hybrid Managed Service"/>
    <s v="C00151"/>
    <m/>
    <n v="23737"/>
    <s v="ARJ"/>
    <m/>
    <n v="1380.6"/>
    <n v="-1380.6"/>
    <x v="1"/>
  </r>
  <r>
    <x v="6"/>
    <n v="45901"/>
    <x v="3"/>
    <n v="179820"/>
    <s v="Invoice - Inteli-care LLC: 24x7 Gateway Security Monitoring"/>
    <s v="D-005"/>
    <s v="Security"/>
    <m/>
    <x v="1"/>
    <s v="DPM-FWM-SM"/>
    <x v="104"/>
    <s v="24x7 Gateway Security Monitoring Small"/>
    <s v="C-10407"/>
    <m/>
    <n v="23509"/>
    <s v="ARJ"/>
    <m/>
    <n v="1400"/>
    <n v="-1400"/>
    <x v="1"/>
  </r>
  <r>
    <x v="6"/>
    <n v="45931"/>
    <x v="4"/>
    <n v="180374"/>
    <s v="Invoice - Inteli-care LLC: 24x7 Gateway Security Monitoring"/>
    <s v="D-005"/>
    <s v="Security"/>
    <m/>
    <x v="1"/>
    <s v="DPM-FWM-SM"/>
    <x v="104"/>
    <s v="24x7 Gateway Security Monitoring Small"/>
    <s v="C-10407"/>
    <m/>
    <n v="23799"/>
    <s v="ARJ"/>
    <m/>
    <n v="1400"/>
    <n v="-1400"/>
    <x v="1"/>
  </r>
  <r>
    <x v="6"/>
    <n v="45901"/>
    <x v="3"/>
    <n v="179820"/>
    <s v="Invoice - Inteli-care LLC: AI Powered Email Filtering and Phishing Protection "/>
    <s v="D-005"/>
    <s v="Security"/>
    <m/>
    <x v="1"/>
    <s v="IS-ESP-1"/>
    <x v="104"/>
    <s v="Email Security "/>
    <s v="C-10407"/>
    <m/>
    <n v="23509"/>
    <s v="ARJ"/>
    <m/>
    <n v="282"/>
    <n v="-282"/>
    <x v="1"/>
  </r>
  <r>
    <x v="6"/>
    <n v="45931"/>
    <x v="4"/>
    <n v="180374"/>
    <s v="Invoice - Inteli-care LLC: AI Powered Email Filtering and Phishing Protection "/>
    <s v="D-005"/>
    <s v="Security"/>
    <m/>
    <x v="1"/>
    <s v="IS-ESP-1"/>
    <x v="104"/>
    <s v="Email Security "/>
    <s v="C-10407"/>
    <m/>
    <n v="23799"/>
    <s v="ARJ"/>
    <m/>
    <n v="282"/>
    <n v="-282"/>
    <x v="1"/>
  </r>
  <r>
    <x v="6"/>
    <n v="45901"/>
    <x v="3"/>
    <n v="179820"/>
    <s v="Invoice - Inteli-care LLC: Dark Web Monitoring Service - 1 Domain "/>
    <s v="D-005"/>
    <s v="Security"/>
    <m/>
    <x v="1"/>
    <s v="SecureID"/>
    <x v="104"/>
    <s v="Dark Web Monitoring"/>
    <s v="C-10407"/>
    <m/>
    <n v="23509"/>
    <s v="ARJ"/>
    <m/>
    <n v="100"/>
    <n v="-100"/>
    <x v="1"/>
  </r>
  <r>
    <x v="6"/>
    <n v="45931"/>
    <x v="4"/>
    <n v="180374"/>
    <s v="Invoice - Inteli-care LLC: Dark Web Monitoring Service - 1 Domain "/>
    <s v="D-005"/>
    <s v="Security"/>
    <m/>
    <x v="1"/>
    <s v="SecureID"/>
    <x v="104"/>
    <s v="Dark Web Monitoring"/>
    <s v="C-10407"/>
    <m/>
    <n v="23799"/>
    <s v="ARJ"/>
    <m/>
    <n v="100"/>
    <n v="-100"/>
    <x v="1"/>
  </r>
  <r>
    <x v="3"/>
    <n v="45901"/>
    <x v="3"/>
    <n v="179820"/>
    <s v="Invoice - Inteli-care LLC: Datapath Managed Office 365 Backup - 1 User - 1 month "/>
    <s v="D-003"/>
    <s v="MSP"/>
    <m/>
    <x v="1"/>
    <s v="DPMB-O365"/>
    <x v="104"/>
    <s v="Datapath Managed Office 365 Backup - 1 User - 1 mo"/>
    <s v="C-10407"/>
    <m/>
    <n v="23509"/>
    <s v="ARJ"/>
    <m/>
    <n v="360"/>
    <n v="-360"/>
    <x v="1"/>
  </r>
  <r>
    <x v="3"/>
    <n v="45931"/>
    <x v="4"/>
    <n v="180374"/>
    <s v="Invoice - Inteli-care LLC: Datapath Managed Office 365 Backup - 1 User - 1 month "/>
    <s v="D-003"/>
    <s v="MSP"/>
    <m/>
    <x v="1"/>
    <s v="DPMB-O365"/>
    <x v="104"/>
    <s v="Datapath Managed Office 365 Backup - 1 User - 1 mo"/>
    <s v="C-10407"/>
    <m/>
    <n v="23799"/>
    <s v="ARJ"/>
    <m/>
    <n v="360"/>
    <n v="-360"/>
    <x v="1"/>
  </r>
  <r>
    <x v="6"/>
    <n v="45901"/>
    <x v="3"/>
    <n v="179820"/>
    <s v="Invoice - Inteli-care LLC: Endpoint Advanced Threat Protection - EDR 24x7 Monitoring - Per Endpoint"/>
    <s v="D-005"/>
    <s v="Security"/>
    <m/>
    <x v="1"/>
    <s v="DPM-Huntress"/>
    <x v="104"/>
    <s v="Huntress Advanced Threat Protection"/>
    <s v="C-10407"/>
    <m/>
    <n v="23509"/>
    <s v="ARJ"/>
    <m/>
    <n v="310"/>
    <n v="-310"/>
    <x v="1"/>
  </r>
  <r>
    <x v="6"/>
    <n v="45931"/>
    <x v="4"/>
    <n v="180374"/>
    <s v="Invoice - Inteli-care LLC: Endpoint Advanced Threat Protection - EDR 24x7 Monitoring - Per Endpoint"/>
    <s v="D-005"/>
    <s v="Security"/>
    <m/>
    <x v="1"/>
    <s v="DPM-Huntress"/>
    <x v="104"/>
    <s v="Huntress Advanced Threat Protection"/>
    <s v="C-10407"/>
    <m/>
    <n v="23799"/>
    <s v="ARJ"/>
    <m/>
    <n v="300"/>
    <n v="-300"/>
    <x v="1"/>
  </r>
  <r>
    <x v="8"/>
    <n v="45901"/>
    <x v="3"/>
    <n v="179820"/>
    <s v="Invoice - Inteli-care LLC: Managed Backup - Virtual Server"/>
    <s v="D-003"/>
    <s v="MSP"/>
    <m/>
    <x v="1"/>
    <s v="CB Prot Vir Mac"/>
    <x v="104"/>
    <s v="MTS Cyber Protect Virtual Machines"/>
    <s v="C-10407"/>
    <m/>
    <n v="23509"/>
    <s v="ARJ"/>
    <m/>
    <n v="60"/>
    <n v="-60"/>
    <x v="1"/>
  </r>
  <r>
    <x v="8"/>
    <n v="45931"/>
    <x v="4"/>
    <n v="180374"/>
    <s v="Invoice - Inteli-care LLC: Managed Backup - Virtual Server"/>
    <s v="D-003"/>
    <s v="MSP"/>
    <m/>
    <x v="1"/>
    <s v="CB Prot Vir Mac"/>
    <x v="104"/>
    <s v="MTS Cyber Protect Virtual Machines"/>
    <s v="C-10407"/>
    <m/>
    <n v="23799"/>
    <s v="ARJ"/>
    <m/>
    <n v="60"/>
    <n v="-60"/>
    <x v="1"/>
  </r>
  <r>
    <x v="3"/>
    <n v="45901"/>
    <x v="3"/>
    <n v="179820"/>
    <s v="Invoice - Inteli-care LLC: Managed Backup Cloud Storage - Per GB"/>
    <s v="D-003"/>
    <s v="MSP"/>
    <m/>
    <x v="1"/>
    <s v="MTS Cloud Storage"/>
    <x v="104"/>
    <s v="MTS Cloud Storage"/>
    <s v="C-10407"/>
    <m/>
    <n v="23509"/>
    <s v="ARJ"/>
    <m/>
    <n v="30.31"/>
    <n v="-30.31"/>
    <x v="1"/>
  </r>
  <r>
    <x v="3"/>
    <n v="45931"/>
    <x v="4"/>
    <n v="180374"/>
    <s v="Invoice - Inteli-care LLC: Managed Backup Cloud Storage - Per GB"/>
    <s v="D-003"/>
    <s v="MSP"/>
    <m/>
    <x v="1"/>
    <s v="MTS Cloud Storage"/>
    <x v="104"/>
    <s v="MTS Cloud Storage"/>
    <s v="C-10407"/>
    <m/>
    <n v="23799"/>
    <s v="ARJ"/>
    <m/>
    <n v="32.549999999999997"/>
    <n v="-32.549999999999997"/>
    <x v="1"/>
  </r>
  <r>
    <x v="6"/>
    <n v="45901"/>
    <x v="3"/>
    <n v="179820"/>
    <s v="Invoice - Inteli-care LLC: Managed Detection and Response for Microsoft 365 24x7 Monitoring - Per User"/>
    <s v="D-005"/>
    <s v="Security"/>
    <m/>
    <x v="1"/>
    <s v="DPM-Huntress365"/>
    <x v="104"/>
    <s v="Huntress MDR for M365"/>
    <s v="C-10407"/>
    <m/>
    <n v="23509"/>
    <s v="ARJ"/>
    <m/>
    <n v="176"/>
    <n v="-176"/>
    <x v="1"/>
  </r>
  <r>
    <x v="6"/>
    <n v="45931"/>
    <x v="4"/>
    <n v="180374"/>
    <s v="Invoice - Inteli-care LLC: Managed Detection and Response for Microsoft 365 24x7 Monitoring - Per User"/>
    <s v="D-005"/>
    <s v="Security"/>
    <m/>
    <x v="1"/>
    <s v="DPM-Huntress365"/>
    <x v="104"/>
    <s v="Huntress MDR for M365"/>
    <s v="C-10407"/>
    <m/>
    <n v="23799"/>
    <s v="ARJ"/>
    <m/>
    <n v="168"/>
    <n v="-168"/>
    <x v="1"/>
  </r>
  <r>
    <x v="0"/>
    <n v="45901"/>
    <x v="3"/>
    <n v="179820"/>
    <s v="Invoice - Inteli-care LLC: Managed Endpoint Services"/>
    <s v="D-003"/>
    <s v="MSP"/>
    <m/>
    <x v="1"/>
    <s v="T-Managed Endpoint"/>
    <x v="104"/>
    <s v="Managed Endpoint Services"/>
    <s v="C-10407"/>
    <m/>
    <n v="23509"/>
    <s v="ARJ"/>
    <m/>
    <n v="385"/>
    <n v="-385"/>
    <x v="1"/>
  </r>
  <r>
    <x v="0"/>
    <n v="45931"/>
    <x v="4"/>
    <n v="180374"/>
    <s v="Invoice - Inteli-care LLC: Managed Endpoint Services"/>
    <s v="D-003"/>
    <s v="MSP"/>
    <m/>
    <x v="1"/>
    <s v="T-Managed Endpoint"/>
    <x v="104"/>
    <s v="Managed Endpoint Services"/>
    <s v="C-10407"/>
    <m/>
    <n v="23799"/>
    <s v="ARJ"/>
    <m/>
    <n v="378"/>
    <n v="-378"/>
    <x v="1"/>
  </r>
  <r>
    <x v="6"/>
    <n v="45901"/>
    <x v="3"/>
    <n v="179820"/>
    <s v="Invoice - Inteli-care LLC: Managed Security Awareness Training Program"/>
    <s v="D-005"/>
    <s v="Security"/>
    <m/>
    <x v="1"/>
    <s v="DPMSAT"/>
    <x v="104"/>
    <s v="Security Awareness Program"/>
    <s v="C-10407"/>
    <m/>
    <n v="23509"/>
    <s v="ARJ"/>
    <m/>
    <n v="200"/>
    <n v="-200"/>
    <x v="1"/>
  </r>
  <r>
    <x v="6"/>
    <n v="45931"/>
    <x v="4"/>
    <n v="180374"/>
    <s v="Invoice - Inteli-care LLC: Managed Security Awareness Training Program"/>
    <s v="D-005"/>
    <s v="Security"/>
    <m/>
    <x v="1"/>
    <s v="DPMSAT"/>
    <x v="104"/>
    <s v="Security Awareness Program"/>
    <s v="C-10407"/>
    <m/>
    <n v="23799"/>
    <s v="ARJ"/>
    <m/>
    <n v="185"/>
    <n v="-185"/>
    <x v="1"/>
  </r>
  <r>
    <x v="0"/>
    <n v="45901"/>
    <x v="3"/>
    <n v="179820"/>
    <s v="Invoice - Inteli-care LLC: Managed Services-Server"/>
    <s v="D-003"/>
    <s v="MSP"/>
    <m/>
    <x v="1"/>
    <s v="T-Managed Services-Server"/>
    <x v="104"/>
    <s v="Managed Services-Server"/>
    <s v="C-10407"/>
    <m/>
    <n v="23509"/>
    <s v="ARJ"/>
    <m/>
    <n v="820"/>
    <n v="-820"/>
    <x v="1"/>
  </r>
  <r>
    <x v="0"/>
    <n v="45931"/>
    <x v="4"/>
    <n v="180374"/>
    <s v="Invoice - Inteli-care LLC: Managed Services-Server"/>
    <s v="D-003"/>
    <s v="MSP"/>
    <m/>
    <x v="1"/>
    <s v="T-Managed Services-Server"/>
    <x v="104"/>
    <s v="Managed Services-Server"/>
    <s v="C-10407"/>
    <m/>
    <n v="23799"/>
    <s v="ARJ"/>
    <m/>
    <n v="820"/>
    <n v="-820"/>
    <x v="1"/>
  </r>
  <r>
    <x v="0"/>
    <n v="45901"/>
    <x v="3"/>
    <n v="179820"/>
    <s v="Invoice - Inteli-care LLC: Managed Services-Site"/>
    <s v="D-003"/>
    <s v="MSP"/>
    <m/>
    <x v="1"/>
    <s v="T-Managed Services Site"/>
    <x v="104"/>
    <s v="Managed Services-Site"/>
    <s v="C-10407"/>
    <m/>
    <n v="23509"/>
    <s v="ARJ"/>
    <m/>
    <n v="1520"/>
    <n v="-1520"/>
    <x v="1"/>
  </r>
  <r>
    <x v="0"/>
    <n v="45931"/>
    <x v="4"/>
    <n v="180374"/>
    <s v="Invoice - Inteli-care LLC: Managed Services-Site"/>
    <s v="D-003"/>
    <s v="MSP"/>
    <m/>
    <x v="1"/>
    <s v="T-Managed Services Site"/>
    <x v="104"/>
    <s v="Managed Services-Site"/>
    <s v="C-10407"/>
    <m/>
    <n v="23799"/>
    <s v="ARJ"/>
    <m/>
    <n v="1520"/>
    <n v="-1520"/>
    <x v="1"/>
  </r>
  <r>
    <x v="0"/>
    <n v="45901"/>
    <x v="3"/>
    <n v="179820"/>
    <s v="Invoice - Inteli-care LLC: Managed Services-User"/>
    <s v="D-003"/>
    <s v="MSP"/>
    <m/>
    <x v="1"/>
    <s v="T-Managed Services-User"/>
    <x v="104"/>
    <s v="Managed Services-User"/>
    <s v="C-10407"/>
    <m/>
    <n v="23509"/>
    <s v="ARJ"/>
    <m/>
    <n v="2475"/>
    <n v="-2475"/>
    <x v="1"/>
  </r>
  <r>
    <x v="0"/>
    <n v="45931"/>
    <x v="4"/>
    <n v="180374"/>
    <s v="Invoice - Inteli-care LLC: Managed Services-User"/>
    <s v="D-003"/>
    <s v="MSP"/>
    <m/>
    <x v="1"/>
    <s v="T-Managed Services-User"/>
    <x v="104"/>
    <s v="Managed Services-User"/>
    <s v="C-10407"/>
    <m/>
    <n v="23799"/>
    <s v="ARJ"/>
    <m/>
    <n v="2475"/>
    <n v="-2475"/>
    <x v="1"/>
  </r>
  <r>
    <x v="0"/>
    <n v="45901"/>
    <x v="3"/>
    <s v="179964OH"/>
    <s v="Invoice - Invictus HS: Classroom Support"/>
    <s v="D-003"/>
    <s v="MSP"/>
    <m/>
    <x v="3"/>
    <s v="MSC_CS"/>
    <x v="105"/>
    <s v="Classroom Support"/>
    <s v="C-10085"/>
    <m/>
    <n v="23371"/>
    <s v="ARJ"/>
    <m/>
    <n v="450"/>
    <n v="-450"/>
    <x v="1"/>
  </r>
  <r>
    <x v="0"/>
    <n v="45931"/>
    <x v="4"/>
    <s v="180493OH"/>
    <s v="Invoice - Invictus HS: Classroom Support"/>
    <s v="D-003"/>
    <s v="MSP"/>
    <m/>
    <x v="3"/>
    <s v="MSC_CS"/>
    <x v="105"/>
    <s v="Classroom Support"/>
    <s v="C-10085"/>
    <m/>
    <n v="23907"/>
    <s v="ARJ"/>
    <m/>
    <n v="450"/>
    <n v="-450"/>
    <x v="1"/>
  </r>
  <r>
    <x v="0"/>
    <n v="45901"/>
    <x v="3"/>
    <s v="179964OH"/>
    <s v="Invoice - Invictus HS: Cloud Managed Printing"/>
    <s v="D-003"/>
    <s v="MSP"/>
    <m/>
    <x v="3"/>
    <s v="MSC_PS"/>
    <x v="105"/>
    <s v="Cloud Managed Printing Support"/>
    <s v="C-10085"/>
    <m/>
    <n v="23371"/>
    <s v="ARJ"/>
    <m/>
    <n v="375"/>
    <n v="-375"/>
    <x v="1"/>
  </r>
  <r>
    <x v="0"/>
    <n v="45931"/>
    <x v="4"/>
    <s v="180493OH"/>
    <s v="Invoice - Invictus HS: Cloud Managed Printing"/>
    <s v="D-003"/>
    <s v="MSP"/>
    <m/>
    <x v="3"/>
    <s v="MSC_PS"/>
    <x v="105"/>
    <s v="Cloud Managed Printing Support"/>
    <s v="C-10085"/>
    <m/>
    <n v="23907"/>
    <s v="ARJ"/>
    <m/>
    <n v="375"/>
    <n v="-375"/>
    <x v="1"/>
  </r>
  <r>
    <x v="0"/>
    <n v="45901"/>
    <x v="3"/>
    <s v="179964OH"/>
    <s v="Invoice - Invictus HS: Content Filtering Management"/>
    <s v="D-003"/>
    <s v="MSP"/>
    <m/>
    <x v="3"/>
    <s v="MSC_CF"/>
    <x v="105"/>
    <s v="Content Filtering Management"/>
    <s v="C-10085"/>
    <m/>
    <n v="23371"/>
    <s v="ARJ"/>
    <m/>
    <n v="150"/>
    <n v="-150"/>
    <x v="1"/>
  </r>
  <r>
    <x v="0"/>
    <n v="45931"/>
    <x v="4"/>
    <s v="180493OH"/>
    <s v="Invoice - Invictus HS: Content Filtering Management"/>
    <s v="D-003"/>
    <s v="MSP"/>
    <m/>
    <x v="3"/>
    <s v="MSC_CF"/>
    <x v="105"/>
    <s v="Content Filtering Management"/>
    <s v="C-10085"/>
    <m/>
    <n v="23907"/>
    <s v="ARJ"/>
    <m/>
    <n v="150"/>
    <n v="-150"/>
    <x v="1"/>
  </r>
  <r>
    <x v="9"/>
    <n v="45946"/>
    <x v="34"/>
    <s v="180791OH"/>
    <s v="Invoice - Invictus HS: Digital Watchdog MEGApix IVA 5MP Low-Profile IR Vandal Dome Camera, 2.7-13.5mm Varifocal Lens, White"/>
    <s v="D-001"/>
    <s v="Sales"/>
    <m/>
    <x v="3"/>
    <s v="DWC-MV85WIATW"/>
    <x v="105"/>
    <s v="Digital Watchdog MEGApix IVA 5MP Low-Profile IR Vandal Dome"/>
    <s v="C-10085"/>
    <m/>
    <n v="24110"/>
    <s v="ARJ"/>
    <m/>
    <n v="478.79"/>
    <n v="-478.79"/>
    <x v="1"/>
  </r>
  <r>
    <x v="9"/>
    <n v="45943"/>
    <x v="22"/>
    <s v="180770OH"/>
    <s v="Invoice - Invictus HS: Dual-port Gigabit Ethernet, 3.7&quot; graphical LCD"/>
    <s v="D-001"/>
    <s v="Sales"/>
    <m/>
    <x v="3"/>
    <s v="SIP-T43U"/>
    <x v="105"/>
    <s v="Yealink SIP-T43U"/>
    <s v="C-10085"/>
    <m/>
    <n v="24077"/>
    <s v="ARJ"/>
    <m/>
    <n v="102.35"/>
    <n v="-102.35"/>
    <x v="1"/>
  </r>
  <r>
    <x v="9"/>
    <n v="45946"/>
    <x v="34"/>
    <s v="180791OH"/>
    <s v="Invoice - Invictus HS: DWC-VFJUNCW Junction Box for MVxx Dome Cameras"/>
    <s v="D-001"/>
    <s v="Sales"/>
    <m/>
    <x v="3"/>
    <s v="DWC-VFJUNCW"/>
    <x v="105"/>
    <s v="DWC-VFJUNCW"/>
    <s v="C-10085"/>
    <m/>
    <n v="24110"/>
    <s v="ARJ"/>
    <m/>
    <n v="33.590000000000003"/>
    <n v="-33.590000000000003"/>
    <x v="1"/>
  </r>
  <r>
    <x v="6"/>
    <n v="45901"/>
    <x v="3"/>
    <s v="179964OH"/>
    <s v="Invoice - Invictus HS: Endpoint Advanced Threat Protection - EDR 24x7 Monitoring - Per Endpoint"/>
    <s v="D-003"/>
    <s v="MSP"/>
    <m/>
    <x v="3"/>
    <s v="DPM-Huntress"/>
    <x v="105"/>
    <s v="Huntress Advanced Threat Protection"/>
    <s v="C-10085"/>
    <m/>
    <n v="23371"/>
    <s v="ARJ"/>
    <m/>
    <n v="351"/>
    <n v="-351"/>
    <x v="1"/>
  </r>
  <r>
    <x v="6"/>
    <n v="45931"/>
    <x v="4"/>
    <s v="180493OH"/>
    <s v="Invoice - Invictus HS: Endpoint Advanced Threat Protection - EDR 24x7 Monitoring - Per Endpoint"/>
    <s v="D-003"/>
    <s v="MSP"/>
    <m/>
    <x v="3"/>
    <s v="DPM-Huntress"/>
    <x v="105"/>
    <s v="Huntress Advanced Threat Protection"/>
    <s v="C-10085"/>
    <m/>
    <n v="23907"/>
    <s v="ARJ"/>
    <m/>
    <n v="331.5"/>
    <n v="-331.5"/>
    <x v="1"/>
  </r>
  <r>
    <x v="0"/>
    <n v="45901"/>
    <x v="3"/>
    <s v="179951OH"/>
    <s v="Invoice - Invictus HS: E-Rate MIBS Support for E-Rate Eligible Equipment"/>
    <s v="D-003"/>
    <s v="MSP"/>
    <m/>
    <x v="3"/>
    <s v="T-Managed"/>
    <x v="105"/>
    <s v="E-Rate MIBS Support"/>
    <s v="C-10085"/>
    <m/>
    <n v="23370"/>
    <s v="ARJ"/>
    <m/>
    <n v="18.03"/>
    <n v="-18.03"/>
    <x v="1"/>
  </r>
  <r>
    <x v="0"/>
    <n v="45931"/>
    <x v="4"/>
    <s v="180492OH"/>
    <s v="Invoice - Invictus HS: E-Rate MIBS Support for E-Rate Eligible Equipment"/>
    <s v="D-003"/>
    <s v="MSP"/>
    <m/>
    <x v="3"/>
    <s v="T-Managed"/>
    <x v="105"/>
    <s v="E-Rate MIBS Support"/>
    <s v="C-10085"/>
    <m/>
    <n v="23906"/>
    <s v="ARJ"/>
    <m/>
    <n v="18.03"/>
    <n v="-18.03"/>
    <x v="1"/>
  </r>
  <r>
    <x v="0"/>
    <n v="45901"/>
    <x v="3"/>
    <s v="179964OH"/>
    <s v="Invoice - Invictus HS: Google Workspace Management"/>
    <s v="D-003"/>
    <s v="MSP"/>
    <m/>
    <x v="3"/>
    <s v="T-Managed Services-Google"/>
    <x v="105"/>
    <s v="Google Workspace Management"/>
    <s v="C-10085"/>
    <m/>
    <n v="23371"/>
    <s v="ARJ"/>
    <m/>
    <n v="250"/>
    <n v="-250"/>
    <x v="1"/>
  </r>
  <r>
    <x v="0"/>
    <n v="45931"/>
    <x v="4"/>
    <s v="180493OH"/>
    <s v="Invoice - Invictus HS: Google Workspace Management"/>
    <s v="D-003"/>
    <s v="MSP"/>
    <m/>
    <x v="3"/>
    <s v="T-Managed Services-Google"/>
    <x v="105"/>
    <s v="Google Workspace Management"/>
    <s v="C-10085"/>
    <m/>
    <n v="23907"/>
    <s v="ARJ"/>
    <m/>
    <n v="250"/>
    <n v="-250"/>
    <x v="1"/>
  </r>
  <r>
    <x v="14"/>
    <n v="45939"/>
    <x v="18"/>
    <s v="180739OH"/>
    <s v="Invoice - Invictus HS: Low Voltage Labor"/>
    <s v="D-001"/>
    <s v="Sales"/>
    <m/>
    <x v="3"/>
    <s v="Structured Cab S"/>
    <x v="105"/>
    <s v="Low Voltage Services"/>
    <s v="C-10085"/>
    <m/>
    <n v="24068"/>
    <s v="ARJ"/>
    <m/>
    <n v="388.8"/>
    <n v="-388.8"/>
    <x v="1"/>
  </r>
  <r>
    <x v="14"/>
    <n v="45946"/>
    <x v="34"/>
    <s v="180791OH"/>
    <s v="Invoice - Invictus HS: Low Voltage Labor"/>
    <s v="D-001"/>
    <s v="Sales"/>
    <m/>
    <x v="3"/>
    <s v="Structured Cab S"/>
    <x v="105"/>
    <s v="Low Voltage Services"/>
    <s v="C-10085"/>
    <m/>
    <n v="24110"/>
    <s v="ARJ"/>
    <m/>
    <n v="150"/>
    <n v="-150"/>
    <x v="1"/>
  </r>
  <r>
    <x v="8"/>
    <n v="45901"/>
    <x v="3"/>
    <s v="179964OH"/>
    <s v="Invoice - Invictus HS: Managed Backup - Server"/>
    <s v="D-003"/>
    <s v="MSP"/>
    <m/>
    <x v="3"/>
    <s v="mMTS CyberPS"/>
    <x v="105"/>
    <s v="MTS Cyber Protect Servers"/>
    <s v="C-10085"/>
    <m/>
    <n v="23371"/>
    <s v="ARJ"/>
    <m/>
    <n v="150"/>
    <n v="-150"/>
    <x v="1"/>
  </r>
  <r>
    <x v="8"/>
    <n v="45931"/>
    <x v="4"/>
    <s v="180493OH"/>
    <s v="Invoice - Invictus HS: Managed Backup - Server"/>
    <s v="D-003"/>
    <s v="MSP"/>
    <m/>
    <x v="3"/>
    <s v="mMTS CyberPS"/>
    <x v="105"/>
    <s v="MTS Cyber Protect Servers"/>
    <s v="C-10085"/>
    <m/>
    <n v="23907"/>
    <s v="ARJ"/>
    <m/>
    <n v="150"/>
    <n v="-150"/>
    <x v="1"/>
  </r>
  <r>
    <x v="3"/>
    <n v="45901"/>
    <x v="3"/>
    <s v="179964OH"/>
    <s v="Invoice - Invictus HS: Managed Backup Cloud Storage - Per GB"/>
    <s v="D-003"/>
    <s v="MSP"/>
    <m/>
    <x v="3"/>
    <s v="MTS Cloud Storage"/>
    <x v="105"/>
    <s v="MTS Cloud Storage"/>
    <s v="C-10085"/>
    <m/>
    <n v="23371"/>
    <s v="ARJ"/>
    <m/>
    <n v="90"/>
    <n v="-90"/>
    <x v="1"/>
  </r>
  <r>
    <x v="3"/>
    <n v="45931"/>
    <x v="4"/>
    <s v="180493OH"/>
    <s v="Invoice - Invictus HS: Managed Backup Cloud Storage - Per GB"/>
    <s v="D-003"/>
    <s v="MSP"/>
    <m/>
    <x v="3"/>
    <s v="MTS Cloud Storage"/>
    <x v="105"/>
    <s v="MTS Cloud Storage"/>
    <s v="C-10085"/>
    <m/>
    <n v="23907"/>
    <s v="ARJ"/>
    <m/>
    <n v="90"/>
    <n v="-90"/>
    <x v="1"/>
  </r>
  <r>
    <x v="0"/>
    <n v="45901"/>
    <x v="3"/>
    <s v="179964OH"/>
    <s v="Invoice - Invictus HS: Managed Security System"/>
    <s v="D-003"/>
    <s v="MSP"/>
    <m/>
    <x v="3"/>
    <s v="MSC_MSS"/>
    <x v="105"/>
    <s v="Managed Security System"/>
    <s v="C-10085"/>
    <m/>
    <n v="23371"/>
    <s v="ARJ"/>
    <m/>
    <n v="200"/>
    <n v="-200"/>
    <x v="1"/>
  </r>
  <r>
    <x v="0"/>
    <n v="45931"/>
    <x v="4"/>
    <s v="180493OH"/>
    <s v="Invoice - Invictus HS: Managed Security System"/>
    <s v="D-003"/>
    <s v="MSP"/>
    <m/>
    <x v="3"/>
    <s v="MSC_MSS"/>
    <x v="105"/>
    <s v="Managed Security System"/>
    <s v="C-10085"/>
    <m/>
    <n v="23907"/>
    <s v="ARJ"/>
    <m/>
    <n v="200"/>
    <n v="-200"/>
    <x v="1"/>
  </r>
  <r>
    <x v="0"/>
    <n v="45901"/>
    <x v="3"/>
    <s v="179964OH"/>
    <s v="Invoice - Invictus HS: Managed Services- Staff Tech Support"/>
    <s v="D-003"/>
    <s v="MSP"/>
    <m/>
    <x v="3"/>
    <s v="T-Managed Services-Staff"/>
    <x v="105"/>
    <s v="Managed Services-Staff Support"/>
    <s v="C-10085"/>
    <m/>
    <n v="23371"/>
    <s v="ARJ"/>
    <m/>
    <n v="640"/>
    <n v="-640"/>
    <x v="1"/>
  </r>
  <r>
    <x v="0"/>
    <n v="45931"/>
    <x v="4"/>
    <s v="180493OH"/>
    <s v="Invoice - Invictus HS: Managed Services- Staff Tech Support"/>
    <s v="D-003"/>
    <s v="MSP"/>
    <m/>
    <x v="3"/>
    <s v="T-Managed Services-Staff"/>
    <x v="105"/>
    <s v="Managed Services-Staff Support"/>
    <s v="C-10085"/>
    <m/>
    <n v="23907"/>
    <s v="ARJ"/>
    <m/>
    <n v="640"/>
    <n v="-640"/>
    <x v="1"/>
  </r>
  <r>
    <x v="0"/>
    <n v="45901"/>
    <x v="3"/>
    <s v="179964OH"/>
    <s v="Invoice - Invictus HS: Managed Services-Endpoint"/>
    <s v="D-003"/>
    <s v="MSP"/>
    <m/>
    <x v="3"/>
    <s v="T-Managed Services"/>
    <x v="105"/>
    <s v="Managed Services-Endpoint"/>
    <s v="C-10085"/>
    <m/>
    <n v="23371"/>
    <s v="ARJ"/>
    <m/>
    <n v="630"/>
    <n v="-630"/>
    <x v="1"/>
  </r>
  <r>
    <x v="0"/>
    <n v="45931"/>
    <x v="4"/>
    <s v="180493OH"/>
    <s v="Invoice - Invictus HS: Managed Services-Endpoint"/>
    <s v="D-003"/>
    <s v="MSP"/>
    <m/>
    <x v="3"/>
    <s v="T-Managed Services"/>
    <x v="105"/>
    <s v="Managed Services-Endpoint"/>
    <s v="C-10085"/>
    <m/>
    <n v="23907"/>
    <s v="ARJ"/>
    <m/>
    <n v="630"/>
    <n v="-630"/>
    <x v="1"/>
  </r>
  <r>
    <x v="0"/>
    <n v="45901"/>
    <x v="3"/>
    <s v="179964OH"/>
    <s v="Invoice - Invictus HS: Managed Services-Server"/>
    <s v="D-003"/>
    <s v="MSP"/>
    <m/>
    <x v="3"/>
    <s v="T-Managed Services-Server"/>
    <x v="105"/>
    <s v="Managed Services-Server"/>
    <s v="C-10085"/>
    <m/>
    <n v="23371"/>
    <s v="ARJ"/>
    <m/>
    <n v="525"/>
    <n v="-525"/>
    <x v="1"/>
  </r>
  <r>
    <x v="0"/>
    <n v="45931"/>
    <x v="4"/>
    <s v="180493OH"/>
    <s v="Invoice - Invictus HS: Managed Services-Server"/>
    <s v="D-003"/>
    <s v="MSP"/>
    <m/>
    <x v="3"/>
    <s v="T-Managed Services-Server"/>
    <x v="105"/>
    <s v="Managed Services-Server"/>
    <s v="C-10085"/>
    <m/>
    <n v="23907"/>
    <s v="ARJ"/>
    <m/>
    <n v="525"/>
    <n v="-525"/>
    <x v="1"/>
  </r>
  <r>
    <x v="0"/>
    <n v="45901"/>
    <x v="3"/>
    <s v="179964OH"/>
    <s v="Invoice - Invictus HS: Managed Services-Site"/>
    <s v="D-003"/>
    <s v="MSP"/>
    <m/>
    <x v="3"/>
    <s v="T-Managed Services Site"/>
    <x v="105"/>
    <s v="Managed Services-Site"/>
    <s v="C-10085"/>
    <m/>
    <n v="23371"/>
    <s v="ARJ"/>
    <m/>
    <n v="360"/>
    <n v="-360"/>
    <x v="1"/>
  </r>
  <r>
    <x v="0"/>
    <n v="45931"/>
    <x v="4"/>
    <s v="180493OH"/>
    <s v="Invoice - Invictus HS: Managed Services-Site"/>
    <s v="D-003"/>
    <s v="MSP"/>
    <m/>
    <x v="3"/>
    <s v="T-Managed Services Site"/>
    <x v="105"/>
    <s v="Managed Services-Site"/>
    <s v="C-10085"/>
    <m/>
    <n v="23907"/>
    <s v="ARJ"/>
    <m/>
    <n v="360"/>
    <n v="-360"/>
    <x v="1"/>
  </r>
  <r>
    <x v="1"/>
    <n v="45901"/>
    <x v="3"/>
    <s v="179964OH"/>
    <s v="Invoice - Invictus HS: Managed VOIP"/>
    <s v="D-003"/>
    <s v="MSP"/>
    <m/>
    <x v="3"/>
    <s v="MSC_MS"/>
    <x v="105"/>
    <s v="Managed VOIP"/>
    <s v="C-10085"/>
    <m/>
    <n v="23371"/>
    <s v="ARJ"/>
    <m/>
    <n v="80"/>
    <n v="-80"/>
    <x v="1"/>
  </r>
  <r>
    <x v="1"/>
    <n v="45931"/>
    <x v="4"/>
    <s v="180493OH"/>
    <s v="Invoice - Invictus HS: Managed VOIP"/>
    <s v="D-003"/>
    <s v="MSP"/>
    <m/>
    <x v="3"/>
    <s v="MSC_MS"/>
    <x v="105"/>
    <s v="Managed VOIP"/>
    <s v="C-10085"/>
    <m/>
    <n v="23907"/>
    <s v="ARJ"/>
    <m/>
    <n v="80"/>
    <n v="-80"/>
    <x v="1"/>
  </r>
  <r>
    <x v="9"/>
    <n v="45952"/>
    <x v="19"/>
    <s v="180834OH"/>
    <s v="Invoice - Invictus HS: Miscellaneous Low Voltage Equipment "/>
    <s v="D-001"/>
    <s v="Sales"/>
    <m/>
    <x v="3"/>
    <s v="MISC-CABLES"/>
    <x v="105"/>
    <s v="Miscellaneous Low Voltage Equipment "/>
    <s v="C-10085"/>
    <m/>
    <n v="24147"/>
    <s v="ARJ"/>
    <m/>
    <n v="39"/>
    <n v="-39"/>
    <x v="1"/>
  </r>
  <r>
    <x v="13"/>
    <n v="45943"/>
    <x v="22"/>
    <s v="180770OH"/>
    <s v="Invoice - Invictus HS: Shipping"/>
    <s v="D-001"/>
    <s v="Sales"/>
    <m/>
    <x v="3"/>
    <s v="QWShipping"/>
    <x v="105"/>
    <s v="Shipping"/>
    <s v="C-10085"/>
    <m/>
    <n v="24077"/>
    <s v="ARJ"/>
    <m/>
    <n v="12.75"/>
    <n v="-12.75"/>
    <x v="1"/>
  </r>
  <r>
    <x v="13"/>
    <n v="45952"/>
    <x v="19"/>
    <s v="180834OH"/>
    <s v="Invoice - Invictus HS: Shipping"/>
    <s v="D-001"/>
    <s v="Sales"/>
    <m/>
    <x v="3"/>
    <s v="QWShipping"/>
    <x v="105"/>
    <s v="Shipping"/>
    <s v="C-10085"/>
    <m/>
    <n v="24147"/>
    <s v="ARJ"/>
    <m/>
    <n v="12"/>
    <n v="-12"/>
    <x v="1"/>
  </r>
  <r>
    <x v="6"/>
    <n v="45901"/>
    <x v="3"/>
    <n v="180041"/>
    <s v="Invoice - Jame O Bookkeeping: 24x7 Gateway Security Monitoring"/>
    <s v="D-005"/>
    <s v="Security"/>
    <m/>
    <x v="1"/>
    <s v="DPM-FWM-SM"/>
    <x v="106"/>
    <s v="24x7 Gateway Security Monitoring Small"/>
    <s v="C-10417"/>
    <m/>
    <n v="23463"/>
    <s v="ARJ"/>
    <m/>
    <n v="450"/>
    <n v="-450"/>
    <x v="1"/>
  </r>
  <r>
    <x v="6"/>
    <n v="45931"/>
    <x v="4"/>
    <n v="180375"/>
    <s v="Invoice - Jame O Bookkeeping: 24x7 Gateway Security Monitoring"/>
    <s v="D-005"/>
    <s v="Security"/>
    <m/>
    <x v="1"/>
    <s v="DPM-FWM-SM"/>
    <x v="106"/>
    <s v="24x7 Gateway Security Monitoring Small"/>
    <s v="C-10417"/>
    <m/>
    <n v="23800"/>
    <s v="ARJ"/>
    <m/>
    <n v="450"/>
    <n v="-450"/>
    <x v="1"/>
  </r>
  <r>
    <x v="6"/>
    <n v="45901"/>
    <x v="3"/>
    <n v="180041"/>
    <s v="Invoice - Jame O Bookkeeping: AI Powered Email Filtering and Phishing Protection "/>
    <s v="D-005"/>
    <s v="Security"/>
    <m/>
    <x v="1"/>
    <s v="IS-ESP-1"/>
    <x v="106"/>
    <s v="Email Security "/>
    <s v="C-10417"/>
    <m/>
    <n v="23463"/>
    <s v="ARJ"/>
    <m/>
    <n v="36"/>
    <n v="-36"/>
    <x v="1"/>
  </r>
  <r>
    <x v="6"/>
    <n v="45931"/>
    <x v="4"/>
    <n v="180375"/>
    <s v="Invoice - Jame O Bookkeeping: AI Powered Email Filtering and Phishing Protection "/>
    <s v="D-005"/>
    <s v="Security"/>
    <m/>
    <x v="1"/>
    <s v="IS-ESP-1"/>
    <x v="106"/>
    <s v="Email Security "/>
    <s v="C-10417"/>
    <m/>
    <n v="23800"/>
    <s v="ARJ"/>
    <m/>
    <n v="36"/>
    <n v="-36"/>
    <x v="1"/>
  </r>
  <r>
    <x v="6"/>
    <n v="45901"/>
    <x v="3"/>
    <n v="180041"/>
    <s v="Invoice - Jame O Bookkeeping: Dark Web Monitoring Service - 1 Domain "/>
    <s v="D-005"/>
    <s v="Security"/>
    <m/>
    <x v="1"/>
    <s v="SecureID"/>
    <x v="106"/>
    <s v="Dark Web Monitoring"/>
    <s v="C-10417"/>
    <m/>
    <n v="23463"/>
    <s v="ARJ"/>
    <m/>
    <n v="100"/>
    <n v="-100"/>
    <x v="1"/>
  </r>
  <r>
    <x v="6"/>
    <n v="45931"/>
    <x v="4"/>
    <n v="180375"/>
    <s v="Invoice - Jame O Bookkeeping: Dark Web Monitoring Service - 1 Domain "/>
    <s v="D-005"/>
    <s v="Security"/>
    <m/>
    <x v="1"/>
    <s v="SecureID"/>
    <x v="106"/>
    <s v="Dark Web Monitoring"/>
    <s v="C-10417"/>
    <m/>
    <n v="23800"/>
    <s v="ARJ"/>
    <m/>
    <n v="100"/>
    <n v="-100"/>
    <x v="1"/>
  </r>
  <r>
    <x v="4"/>
    <n v="45901"/>
    <x v="3"/>
    <n v="180041"/>
    <s v="Invoice - Jame O Bookkeeping: Datapath Managed RDS Service - 1 User"/>
    <s v="D-003"/>
    <s v="MSP"/>
    <m/>
    <x v="1"/>
    <s v="DPM-HRDS-PU"/>
    <x v="106"/>
    <s v="Datapath Managed RDS Service - 1 User"/>
    <s v="C-10417"/>
    <m/>
    <n v="23463"/>
    <s v="ARJ"/>
    <m/>
    <n v="540"/>
    <n v="-540"/>
    <x v="1"/>
  </r>
  <r>
    <x v="4"/>
    <n v="45931"/>
    <x v="4"/>
    <n v="180375"/>
    <s v="Invoice - Jame O Bookkeeping: Datapath Managed RDS Service - 1 User"/>
    <s v="D-003"/>
    <s v="MSP"/>
    <m/>
    <x v="1"/>
    <s v="DPM-HRDS-PU"/>
    <x v="106"/>
    <s v="Datapath Managed RDS Service - 1 User"/>
    <s v="C-10417"/>
    <m/>
    <n v="23800"/>
    <s v="ARJ"/>
    <m/>
    <n v="540"/>
    <n v="-540"/>
    <x v="1"/>
  </r>
  <r>
    <x v="8"/>
    <n v="45901"/>
    <x v="3"/>
    <n v="180041"/>
    <s v="Invoice - Jame O Bookkeeping: Disaster Recovery Service - Per Server"/>
    <s v="D-003"/>
    <s v="MSP"/>
    <m/>
    <x v="1"/>
    <s v="DPMB-DRServer-Acronis"/>
    <x v="106"/>
    <s v="Disaster Recovery Service - Per Server"/>
    <s v="C-10417"/>
    <m/>
    <n v="23463"/>
    <s v="ARJ"/>
    <m/>
    <n v="300"/>
    <n v="-300"/>
    <x v="1"/>
  </r>
  <r>
    <x v="8"/>
    <n v="45931"/>
    <x v="4"/>
    <n v="180375"/>
    <s v="Invoice - Jame O Bookkeeping: Disaster Recovery Service - Per Server"/>
    <s v="D-003"/>
    <s v="MSP"/>
    <m/>
    <x v="1"/>
    <s v="DPMB-DRServer-Acronis"/>
    <x v="106"/>
    <s v="Disaster Recovery Service - Per Server"/>
    <s v="C-10417"/>
    <m/>
    <n v="23800"/>
    <s v="ARJ"/>
    <m/>
    <n v="300"/>
    <n v="-300"/>
    <x v="1"/>
  </r>
  <r>
    <x v="6"/>
    <n v="45901"/>
    <x v="3"/>
    <n v="180041"/>
    <s v="Invoice - Jame O Bookkeeping: Endpoint Advanced Threat Protection - EDR 24x7 Monitoring - Per Endpoint"/>
    <s v="D-005"/>
    <s v="Security"/>
    <m/>
    <x v="1"/>
    <s v="DPM-Huntress"/>
    <x v="106"/>
    <s v="Huntress Advanced Threat Protection"/>
    <s v="C-10417"/>
    <m/>
    <n v="23463"/>
    <s v="ARJ"/>
    <m/>
    <n v="42"/>
    <n v="-42"/>
    <x v="1"/>
  </r>
  <r>
    <x v="6"/>
    <n v="45931"/>
    <x v="4"/>
    <n v="180375"/>
    <s v="Invoice - Jame O Bookkeeping: Endpoint Advanced Threat Protection - EDR 24x7 Monitoring - Per Endpoint"/>
    <s v="D-005"/>
    <s v="Security"/>
    <m/>
    <x v="1"/>
    <s v="DPM-Huntress"/>
    <x v="106"/>
    <s v="Huntress Advanced Threat Protection"/>
    <s v="C-10417"/>
    <m/>
    <n v="23800"/>
    <s v="ARJ"/>
    <m/>
    <n v="42"/>
    <n v="-42"/>
    <x v="1"/>
  </r>
  <r>
    <x v="8"/>
    <n v="45901"/>
    <x v="3"/>
    <n v="180041"/>
    <s v="Invoice - Jame O Bookkeeping: Managed Backup - Workstation"/>
    <s v="D-003"/>
    <s v="MSP"/>
    <m/>
    <x v="1"/>
    <s v="mMTS CPWKST"/>
    <x v="106"/>
    <s v="MTS Cyber Protect Workstations"/>
    <s v="C-10417"/>
    <m/>
    <n v="23463"/>
    <s v="ARJ"/>
    <m/>
    <n v="60"/>
    <n v="-60"/>
    <x v="1"/>
  </r>
  <r>
    <x v="8"/>
    <n v="45931"/>
    <x v="4"/>
    <n v="180375"/>
    <s v="Invoice - Jame O Bookkeeping: Managed Backup - Workstation"/>
    <s v="D-003"/>
    <s v="MSP"/>
    <m/>
    <x v="1"/>
    <s v="mMTS CPWKST"/>
    <x v="106"/>
    <s v="MTS Cyber Protect Workstations"/>
    <s v="C-10417"/>
    <m/>
    <n v="23800"/>
    <s v="ARJ"/>
    <m/>
    <n v="60"/>
    <n v="-60"/>
    <x v="1"/>
  </r>
  <r>
    <x v="3"/>
    <n v="45901"/>
    <x v="3"/>
    <n v="180041"/>
    <s v="Invoice - Jame O Bookkeeping: Managed Backup Cloud Storage - Per GB"/>
    <s v="D-003"/>
    <s v="MSP"/>
    <m/>
    <x v="1"/>
    <s v="MTS Cloud Storage"/>
    <x v="106"/>
    <s v="MTS Cloud Storage"/>
    <s v="C-10417"/>
    <m/>
    <n v="23463"/>
    <s v="ARJ"/>
    <m/>
    <n v="0.06"/>
    <n v="-0.06"/>
    <x v="1"/>
  </r>
  <r>
    <x v="3"/>
    <n v="45931"/>
    <x v="4"/>
    <n v="180375"/>
    <s v="Invoice - Jame O Bookkeeping: Managed Backup Cloud Storage - Per GB"/>
    <s v="D-003"/>
    <s v="MSP"/>
    <m/>
    <x v="1"/>
    <s v="MTS Cloud Storage"/>
    <x v="106"/>
    <s v="MTS Cloud Storage"/>
    <s v="C-10417"/>
    <m/>
    <n v="23800"/>
    <s v="ARJ"/>
    <m/>
    <n v="0.06"/>
    <n v="-0.06"/>
    <x v="1"/>
  </r>
  <r>
    <x v="6"/>
    <n v="45901"/>
    <x v="3"/>
    <n v="180041"/>
    <s v="Invoice - Jame O Bookkeeping: Managed Detection and Response for Microsoft 365 24x7 Monitoring - Per User"/>
    <s v="D-005"/>
    <s v="Security"/>
    <m/>
    <x v="1"/>
    <s v="DPM-Huntress365"/>
    <x v="106"/>
    <s v="Huntress MDR for M365"/>
    <s v="C-10417"/>
    <m/>
    <n v="23463"/>
    <s v="ARJ"/>
    <m/>
    <n v="24"/>
    <n v="-24"/>
    <x v="1"/>
  </r>
  <r>
    <x v="6"/>
    <n v="45931"/>
    <x v="4"/>
    <n v="180375"/>
    <s v="Invoice - Jame O Bookkeeping: Managed Detection and Response for Microsoft 365 24x7 Monitoring - Per User"/>
    <s v="D-005"/>
    <s v="Security"/>
    <m/>
    <x v="1"/>
    <s v="DPM-Huntress365"/>
    <x v="106"/>
    <s v="Huntress MDR for M365"/>
    <s v="C-10417"/>
    <m/>
    <n v="23800"/>
    <s v="ARJ"/>
    <m/>
    <n v="24"/>
    <n v="-24"/>
    <x v="1"/>
  </r>
  <r>
    <x v="0"/>
    <n v="45901"/>
    <x v="3"/>
    <n v="180041"/>
    <s v="Invoice - Jame O Bookkeeping: Managed Endpoint Services"/>
    <s v="D-003"/>
    <s v="MSP"/>
    <m/>
    <x v="1"/>
    <s v="T-Managed Endpoint"/>
    <x v="106"/>
    <s v="Managed Endpoint Services"/>
    <s v="C-10417"/>
    <m/>
    <n v="23463"/>
    <s v="ARJ"/>
    <m/>
    <n v="78"/>
    <n v="-78"/>
    <x v="1"/>
  </r>
  <r>
    <x v="0"/>
    <n v="45931"/>
    <x v="4"/>
    <n v="180375"/>
    <s v="Invoice - Jame O Bookkeeping: Managed Endpoint Services"/>
    <s v="D-003"/>
    <s v="MSP"/>
    <m/>
    <x v="1"/>
    <s v="T-Managed Endpoint"/>
    <x v="106"/>
    <s v="Managed Endpoint Services"/>
    <s v="C-10417"/>
    <m/>
    <n v="23800"/>
    <s v="ARJ"/>
    <m/>
    <n v="78"/>
    <n v="-78"/>
    <x v="1"/>
  </r>
  <r>
    <x v="3"/>
    <n v="45901"/>
    <x v="3"/>
    <n v="180041"/>
    <s v="Invoice - Jame O Bookkeeping: Managed Office 365 Backup - 1 User - 1 month"/>
    <s v="D-003"/>
    <s v="MSP"/>
    <m/>
    <x v="1"/>
    <s v="DPMB-AFI-O365"/>
    <x v="106"/>
    <s v="Office 365 Backup"/>
    <s v="C-10417"/>
    <m/>
    <n v="23463"/>
    <s v="ARJ"/>
    <m/>
    <n v="24"/>
    <n v="-24"/>
    <x v="1"/>
  </r>
  <r>
    <x v="3"/>
    <n v="45931"/>
    <x v="4"/>
    <n v="180375"/>
    <s v="Invoice - Jame O Bookkeeping: Managed Office 365 Backup - 1 User - 1 month"/>
    <s v="D-003"/>
    <s v="MSP"/>
    <m/>
    <x v="1"/>
    <s v="DPMB-AFI-O365"/>
    <x v="106"/>
    <s v="Office 365 Backup"/>
    <s v="C-10417"/>
    <m/>
    <n v="23800"/>
    <s v="ARJ"/>
    <m/>
    <n v="24"/>
    <n v="-24"/>
    <x v="1"/>
  </r>
  <r>
    <x v="6"/>
    <n v="45901"/>
    <x v="3"/>
    <n v="180041"/>
    <s v="Invoice - Jame O Bookkeeping: Managed Security Awareness Training Program"/>
    <s v="D-005"/>
    <s v="Security"/>
    <m/>
    <x v="1"/>
    <s v="DPMSAT"/>
    <x v="106"/>
    <s v="Security Awareness Program"/>
    <s v="C-10417"/>
    <m/>
    <n v="23463"/>
    <s v="ARJ"/>
    <m/>
    <n v="30"/>
    <n v="-30"/>
    <x v="1"/>
  </r>
  <r>
    <x v="6"/>
    <n v="45931"/>
    <x v="4"/>
    <n v="180375"/>
    <s v="Invoice - Jame O Bookkeeping: Managed Security Awareness Training Program"/>
    <s v="D-005"/>
    <s v="Security"/>
    <m/>
    <x v="1"/>
    <s v="DPMSAT"/>
    <x v="106"/>
    <s v="Security Awareness Program"/>
    <s v="C-10417"/>
    <m/>
    <n v="23800"/>
    <s v="ARJ"/>
    <m/>
    <n v="30"/>
    <n v="-30"/>
    <x v="1"/>
  </r>
  <r>
    <x v="0"/>
    <n v="45901"/>
    <x v="3"/>
    <n v="180041"/>
    <s v="Invoice - Jame O Bookkeeping: Managed Services-Site"/>
    <s v="D-003"/>
    <s v="MSP"/>
    <m/>
    <x v="1"/>
    <s v="T-Managed Services Site"/>
    <x v="106"/>
    <s v="Managed Services-Site"/>
    <s v="C-10417"/>
    <m/>
    <n v="23463"/>
    <s v="ARJ"/>
    <m/>
    <n v="200"/>
    <n v="-200"/>
    <x v="1"/>
  </r>
  <r>
    <x v="0"/>
    <n v="45931"/>
    <x v="4"/>
    <n v="180375"/>
    <s v="Invoice - Jame O Bookkeeping: Managed Services-Site"/>
    <s v="D-003"/>
    <s v="MSP"/>
    <m/>
    <x v="1"/>
    <s v="T-Managed Services Site"/>
    <x v="106"/>
    <s v="Managed Services-Site"/>
    <s v="C-10417"/>
    <m/>
    <n v="23800"/>
    <s v="ARJ"/>
    <m/>
    <n v="200"/>
    <n v="-200"/>
    <x v="1"/>
  </r>
  <r>
    <x v="0"/>
    <n v="45901"/>
    <x v="3"/>
    <n v="180041"/>
    <s v="Invoice - Jame O Bookkeeping: Managed Services-User"/>
    <s v="D-003"/>
    <s v="MSP"/>
    <m/>
    <x v="1"/>
    <s v="T-Managed Services-User"/>
    <x v="106"/>
    <s v="Managed Services-User"/>
    <s v="C-10417"/>
    <m/>
    <n v="23463"/>
    <s v="ARJ"/>
    <m/>
    <n v="534"/>
    <n v="-534"/>
    <x v="1"/>
  </r>
  <r>
    <x v="0"/>
    <n v="45931"/>
    <x v="4"/>
    <n v="180375"/>
    <s v="Invoice - Jame O Bookkeeping: Managed Services-User"/>
    <s v="D-003"/>
    <s v="MSP"/>
    <m/>
    <x v="1"/>
    <s v="T-Managed Services-User"/>
    <x v="106"/>
    <s v="Managed Services-User"/>
    <s v="C-10417"/>
    <m/>
    <n v="23800"/>
    <s v="ARJ"/>
    <m/>
    <n v="534"/>
    <n v="-534"/>
    <x v="1"/>
  </r>
  <r>
    <x v="2"/>
    <n v="45901"/>
    <x v="3"/>
    <n v="180041"/>
    <s v="Invoice - Jame O Bookkeeping: Palo Alto Networks Firewall Service 440"/>
    <s v="D-003"/>
    <s v="MSP"/>
    <m/>
    <x v="1"/>
    <s v="PAN-440-HAAS"/>
    <x v="106"/>
    <s v="Palo Alto Networks Firewall Service 440"/>
    <s v="C-10417"/>
    <m/>
    <n v="23463"/>
    <s v="ARJ"/>
    <m/>
    <n v="250"/>
    <n v="-250"/>
    <x v="1"/>
  </r>
  <r>
    <x v="2"/>
    <n v="45931"/>
    <x v="4"/>
    <n v="180375"/>
    <s v="Invoice - Jame O Bookkeeping: Palo Alto Networks Firewall Service 440"/>
    <s v="D-003"/>
    <s v="MSP"/>
    <m/>
    <x v="1"/>
    <s v="PAN-440-HAAS"/>
    <x v="106"/>
    <s v="Palo Alto Networks Firewall Service 440"/>
    <s v="C-10417"/>
    <m/>
    <n v="23800"/>
    <s v="ARJ"/>
    <m/>
    <n v="250"/>
    <n v="-250"/>
    <x v="1"/>
  </r>
  <r>
    <x v="6"/>
    <n v="45901"/>
    <x v="3"/>
    <n v="179762"/>
    <s v="Invoice - JEM Management Corporation: 24x7 Gateway Security Monitoring"/>
    <s v="D-005"/>
    <s v="Security"/>
    <m/>
    <x v="2"/>
    <s v="DPM-FWM-SM"/>
    <x v="107"/>
    <s v="24x7 Gateway Security Monitoring Small"/>
    <s v="C00158"/>
    <m/>
    <n v="23321"/>
    <s v="ARJ"/>
    <m/>
    <n v="262.5"/>
    <n v="-262.5"/>
    <x v="1"/>
  </r>
  <r>
    <x v="6"/>
    <n v="45931"/>
    <x v="4"/>
    <n v="180314"/>
    <s v="Invoice - JEM Management Corporation: 24x7 Gateway Security Monitoring"/>
    <s v="D-005"/>
    <s v="Security"/>
    <m/>
    <x v="2"/>
    <s v="DPM-FWM-SM"/>
    <x v="107"/>
    <s v="24x7 Gateway Security Monitoring Small"/>
    <s v="C00158"/>
    <m/>
    <n v="23738"/>
    <s v="ARJ"/>
    <m/>
    <n v="262.5"/>
    <n v="-262.5"/>
    <x v="1"/>
  </r>
  <r>
    <x v="6"/>
    <n v="45901"/>
    <x v="3"/>
    <n v="179762"/>
    <s v="Invoice - JEM Management Corporation: Endpoint Advanced Threat Protection - EDR 24x7 Monitoring - Per Endpoint"/>
    <s v="D-005"/>
    <s v="Security"/>
    <m/>
    <x v="2"/>
    <s v="DPM-Huntress"/>
    <x v="107"/>
    <s v="Huntress Advanced Threat Protection"/>
    <s v="C00158"/>
    <m/>
    <n v="23321"/>
    <s v="ARJ"/>
    <m/>
    <n v="126.5"/>
    <n v="-126.5"/>
    <x v="1"/>
  </r>
  <r>
    <x v="6"/>
    <n v="45931"/>
    <x v="4"/>
    <n v="180314"/>
    <s v="Invoice - JEM Management Corporation: Endpoint Advanced Threat Protection - EDR 24x7 Monitoring - Per Endpoint"/>
    <s v="D-005"/>
    <s v="Security"/>
    <m/>
    <x v="2"/>
    <s v="DPM-Huntress"/>
    <x v="107"/>
    <s v="Huntress Advanced Threat Protection"/>
    <s v="C00158"/>
    <m/>
    <n v="23738"/>
    <s v="ARJ"/>
    <m/>
    <n v="131.56"/>
    <n v="-131.56"/>
    <x v="1"/>
  </r>
  <r>
    <x v="5"/>
    <n v="45901"/>
    <x v="3"/>
    <n v="179762"/>
    <s v="Invoice - JEM Management Corporation: Exchange Online (Plan 2) - Monthly Commitment, Monthly Billing - 1 User "/>
    <s v="D-003"/>
    <s v="MSP"/>
    <m/>
    <x v="2"/>
    <s v="C0LH1P-0001-1M"/>
    <x v="107"/>
    <s v="Exchange Online Plan 2 Monthly Commit"/>
    <s v="C00158"/>
    <m/>
    <n v="23321"/>
    <s v="ARJ"/>
    <m/>
    <n v="67.2"/>
    <n v="-67.2"/>
    <x v="1"/>
  </r>
  <r>
    <x v="5"/>
    <n v="45931"/>
    <x v="4"/>
    <n v="180314"/>
    <s v="Invoice - JEM Management Corporation: Exchange Online (Plan 2) - Monthly Commitment, Monthly Billing - 1 User "/>
    <s v="D-003"/>
    <s v="MSP"/>
    <m/>
    <x v="2"/>
    <s v="C0LH1P-0001-1M"/>
    <x v="107"/>
    <s v="Exchange Online Plan 2 Monthly Commit"/>
    <s v="C00158"/>
    <m/>
    <n v="23738"/>
    <s v="ARJ"/>
    <m/>
    <n v="67.2"/>
    <n v="-67.2"/>
    <x v="1"/>
  </r>
  <r>
    <x v="8"/>
    <n v="45901"/>
    <x v="3"/>
    <n v="179762"/>
    <s v="Invoice - JEM Management Corporation: Managed Backup - Virtual Server"/>
    <s v="D-003"/>
    <s v="MSP"/>
    <m/>
    <x v="2"/>
    <s v="CB Prot Vir Mac"/>
    <x v="107"/>
    <s v="MTS Cyber Protect Virtual Machines"/>
    <s v="C00158"/>
    <m/>
    <n v="23321"/>
    <s v="ARJ"/>
    <m/>
    <n v="50"/>
    <n v="-50"/>
    <x v="1"/>
  </r>
  <r>
    <x v="8"/>
    <n v="45931"/>
    <x v="4"/>
    <n v="180314"/>
    <s v="Invoice - JEM Management Corporation: Managed Backup - Virtual Server"/>
    <s v="D-003"/>
    <s v="MSP"/>
    <m/>
    <x v="2"/>
    <s v="CB Prot Vir Mac"/>
    <x v="107"/>
    <s v="MTS Cyber Protect Virtual Machines"/>
    <s v="C00158"/>
    <m/>
    <n v="23738"/>
    <s v="ARJ"/>
    <m/>
    <n v="50"/>
    <n v="-50"/>
    <x v="1"/>
  </r>
  <r>
    <x v="3"/>
    <n v="45901"/>
    <x v="3"/>
    <n v="179762"/>
    <s v="Invoice - JEM Management Corporation: Managed Backup Cloud Storage - Per GB"/>
    <s v="D-003"/>
    <s v="MSP"/>
    <m/>
    <x v="2"/>
    <s v="MTS Cloud Storage"/>
    <x v="107"/>
    <s v="MTS Cloud Storage"/>
    <s v="C00158"/>
    <m/>
    <n v="23321"/>
    <s v="ARJ"/>
    <m/>
    <n v="245.19"/>
    <n v="-245.19"/>
    <x v="1"/>
  </r>
  <r>
    <x v="3"/>
    <n v="45931"/>
    <x v="4"/>
    <n v="180314"/>
    <s v="Invoice - JEM Management Corporation: Managed Backup Cloud Storage - Per GB"/>
    <s v="D-003"/>
    <s v="MSP"/>
    <m/>
    <x v="2"/>
    <s v="MTS Cloud Storage"/>
    <x v="107"/>
    <s v="MTS Cloud Storage"/>
    <s v="C00158"/>
    <m/>
    <n v="23738"/>
    <s v="ARJ"/>
    <m/>
    <n v="247.41"/>
    <n v="-247.41"/>
    <x v="1"/>
  </r>
  <r>
    <x v="3"/>
    <n v="45901"/>
    <x v="3"/>
    <n v="179762"/>
    <s v="Invoice - JEM Management Corporation: Managed Office 365 Backup - 1 User - 1 month"/>
    <s v="D-003"/>
    <s v="MSP"/>
    <m/>
    <x v="2"/>
    <s v="DPMB-AFI-O365"/>
    <x v="107"/>
    <s v="Office 365 Backup"/>
    <s v="C00158"/>
    <m/>
    <n v="23321"/>
    <s v="ARJ"/>
    <m/>
    <n v="645"/>
    <n v="-645"/>
    <x v="1"/>
  </r>
  <r>
    <x v="3"/>
    <n v="45931"/>
    <x v="4"/>
    <n v="180314"/>
    <s v="Invoice - JEM Management Corporation: Managed Office 365 Backup - 1 User - 1 month"/>
    <s v="D-003"/>
    <s v="MSP"/>
    <m/>
    <x v="2"/>
    <s v="DPMB-AFI-O365"/>
    <x v="107"/>
    <s v="Office 365 Backup"/>
    <s v="C00158"/>
    <m/>
    <n v="23738"/>
    <s v="ARJ"/>
    <m/>
    <n v="650"/>
    <n v="-650"/>
    <x v="1"/>
  </r>
  <r>
    <x v="6"/>
    <n v="45901"/>
    <x v="3"/>
    <n v="179762"/>
    <s v="Invoice - JEM Management Corporation: Managed Security Awareness Training Program"/>
    <s v="D-005"/>
    <s v="Security"/>
    <m/>
    <x v="2"/>
    <s v="DPMSAT"/>
    <x v="107"/>
    <s v="Security Awareness Program"/>
    <s v="C00158"/>
    <m/>
    <n v="23321"/>
    <s v="ARJ"/>
    <m/>
    <n v="320.25"/>
    <n v="-320.25"/>
    <x v="1"/>
  </r>
  <r>
    <x v="6"/>
    <n v="45931"/>
    <x v="4"/>
    <n v="180314"/>
    <s v="Invoice - JEM Management Corporation: Managed Security Awareness Training Program"/>
    <s v="D-005"/>
    <s v="Security"/>
    <m/>
    <x v="2"/>
    <s v="DPMSAT"/>
    <x v="107"/>
    <s v="Security Awareness Program"/>
    <s v="C00158"/>
    <m/>
    <n v="23738"/>
    <s v="ARJ"/>
    <m/>
    <n v="330.75"/>
    <n v="-330.75"/>
    <x v="1"/>
  </r>
  <r>
    <x v="0"/>
    <n v="45901"/>
    <x v="3"/>
    <n v="179762"/>
    <s v="Invoice - JEM Management Corporation: Managed Service"/>
    <s v="D-003"/>
    <s v="MSP"/>
    <m/>
    <x v="2"/>
    <s v="Managed Service"/>
    <x v="107"/>
    <s v="Managed Service"/>
    <s v="C00158"/>
    <m/>
    <n v="23321"/>
    <s v="ARJ"/>
    <m/>
    <n v="2582.09"/>
    <n v="-2582.09"/>
    <x v="1"/>
  </r>
  <r>
    <x v="0"/>
    <n v="45931"/>
    <x v="4"/>
    <n v="180314"/>
    <s v="Invoice - JEM Management Corporation: Managed Service"/>
    <s v="D-003"/>
    <s v="MSP"/>
    <m/>
    <x v="2"/>
    <s v="Managed Service"/>
    <x v="107"/>
    <s v="Managed Service"/>
    <s v="C00158"/>
    <m/>
    <n v="23738"/>
    <s v="ARJ"/>
    <m/>
    <n v="2582.09"/>
    <n v="-2582.09"/>
    <x v="1"/>
  </r>
  <r>
    <x v="1"/>
    <n v="45901"/>
    <x v="3"/>
    <n v="179762"/>
    <s v="Invoice - JEM Management Corporation: Managed Service - VOIP"/>
    <s v="D-003"/>
    <s v="MSP"/>
    <m/>
    <x v="2"/>
    <s v="Managed Service - VOIP"/>
    <x v="107"/>
    <s v="Managed Service - VOIP"/>
    <s v="C00158"/>
    <m/>
    <n v="23321"/>
    <s v="ARJ"/>
    <m/>
    <n v="210"/>
    <n v="-210"/>
    <x v="1"/>
  </r>
  <r>
    <x v="1"/>
    <n v="45931"/>
    <x v="4"/>
    <n v="180314"/>
    <s v="Invoice - JEM Management Corporation: Managed Service - VOIP"/>
    <s v="D-003"/>
    <s v="MSP"/>
    <m/>
    <x v="2"/>
    <s v="Managed Service - VOIP"/>
    <x v="107"/>
    <s v="Managed Service - VOIP"/>
    <s v="C00158"/>
    <m/>
    <n v="23738"/>
    <s v="ARJ"/>
    <m/>
    <n v="210"/>
    <n v="-210"/>
    <x v="1"/>
  </r>
  <r>
    <x v="6"/>
    <n v="45901"/>
    <x v="3"/>
    <n v="179762"/>
    <s v="Invoice - JEM Management Corporation: Managed Single Domain Security Certificate"/>
    <s v="D-003"/>
    <s v="MSP"/>
    <m/>
    <x v="2"/>
    <s v="SSLCert"/>
    <x v="107"/>
    <s v="Managed Single Domain Security Certificate"/>
    <s v="C00158"/>
    <m/>
    <n v="23321"/>
    <s v="ARJ"/>
    <m/>
    <n v="10.5"/>
    <n v="-10.5"/>
    <x v="1"/>
  </r>
  <r>
    <x v="6"/>
    <n v="45931"/>
    <x v="4"/>
    <n v="180314"/>
    <s v="Invoice - JEM Management Corporation: Managed Single Domain Security Certificate"/>
    <s v="D-003"/>
    <s v="MSP"/>
    <m/>
    <x v="2"/>
    <s v="SSLCert"/>
    <x v="107"/>
    <s v="Managed Single Domain Security Certificate"/>
    <s v="C00158"/>
    <m/>
    <n v="23738"/>
    <s v="ARJ"/>
    <m/>
    <n v="10.5"/>
    <n v="-10.5"/>
    <x v="1"/>
  </r>
  <r>
    <x v="5"/>
    <n v="45901"/>
    <x v="3"/>
    <n v="179762"/>
    <s v="Invoice - JEM Management Corporation: Microsoft 365 Business Premium - Annual Commitment, Monthly Billing - 1 User "/>
    <s v="D-003"/>
    <s v="MSP"/>
    <m/>
    <x v="2"/>
    <s v="C0LCHC-0002-1Y1M"/>
    <x v="107"/>
    <s v="Microsoft 365 Business Premium Annual Paid Monthly"/>
    <s v="C00158"/>
    <m/>
    <n v="23321"/>
    <s v="ARJ"/>
    <m/>
    <n v="3124"/>
    <n v="-3124"/>
    <x v="1"/>
  </r>
  <r>
    <x v="5"/>
    <n v="45931"/>
    <x v="4"/>
    <n v="180314"/>
    <s v="Invoice - JEM Management Corporation: Microsoft 365 Business Premium - Annual Commitment, Monthly Billing - 1 User "/>
    <s v="D-003"/>
    <s v="MSP"/>
    <m/>
    <x v="2"/>
    <s v="C0LCHC-0002-1Y1M"/>
    <x v="107"/>
    <s v="Microsoft 365 Business Premium Annual Paid Monthly"/>
    <s v="C00158"/>
    <m/>
    <n v="23738"/>
    <s v="ARJ"/>
    <m/>
    <n v="3124"/>
    <n v="-3124"/>
    <x v="1"/>
  </r>
  <r>
    <x v="9"/>
    <n v="45943"/>
    <x v="22"/>
    <n v="180772"/>
    <s v="Invoice - JEM Management Corporation: Security Key C NFC by Yubico"/>
    <s v="D-001"/>
    <s v="Sales"/>
    <m/>
    <x v="2"/>
    <n v="5060408465301"/>
    <x v="107"/>
    <s v="Security Key C NFC by Yubico Black"/>
    <s v="C00158"/>
    <m/>
    <n v="24078"/>
    <s v="ARJ"/>
    <m/>
    <n v="33.340000000000003"/>
    <n v="-33.340000000000003"/>
    <x v="1"/>
  </r>
  <r>
    <x v="13"/>
    <n v="45943"/>
    <x v="22"/>
    <n v="180772"/>
    <s v="Invoice - JEM Management Corporation: Shipping"/>
    <s v="D-001"/>
    <s v="Sales"/>
    <m/>
    <x v="2"/>
    <s v="QWShipping"/>
    <x v="107"/>
    <s v="Shipping"/>
    <s v="C00158"/>
    <m/>
    <n v="24078"/>
    <s v="ARJ"/>
    <m/>
    <n v="5.5"/>
    <n v="-5.5"/>
    <x v="1"/>
  </r>
  <r>
    <x v="6"/>
    <n v="45901"/>
    <x v="3"/>
    <n v="179821"/>
    <s v="Invoice - John Potter Specialty Foods, Inc.: Endpoint Advanced Threat Protection - EDR 24x7 Monitoring - Per Endpoint"/>
    <s v="D-005"/>
    <s v="Security"/>
    <m/>
    <x v="1"/>
    <s v="DPM-Huntress"/>
    <x v="108"/>
    <s v="Huntress Advanced Threat Protection"/>
    <s v="C00161"/>
    <m/>
    <n v="23471"/>
    <s v="ARJ"/>
    <m/>
    <n v="42"/>
    <n v="-42"/>
    <x v="1"/>
  </r>
  <r>
    <x v="6"/>
    <n v="45931"/>
    <x v="4"/>
    <n v="180376"/>
    <s v="Invoice - John Potter Specialty Foods, Inc.: Endpoint Advanced Threat Protection - EDR 24x7 Monitoring - Per Endpoint"/>
    <s v="D-005"/>
    <s v="Security"/>
    <m/>
    <x v="1"/>
    <s v="DPM-Huntress"/>
    <x v="108"/>
    <s v="Huntress Advanced Threat Protection"/>
    <s v="C00161"/>
    <m/>
    <n v="23801"/>
    <s v="ARJ"/>
    <m/>
    <n v="42"/>
    <n v="-42"/>
    <x v="1"/>
  </r>
  <r>
    <x v="0"/>
    <n v="45901"/>
    <x v="3"/>
    <n v="179821"/>
    <s v="Invoice - John Potter Specialty Foods, Inc.: Managed Service"/>
    <s v="D-003"/>
    <s v="MSP"/>
    <m/>
    <x v="1"/>
    <s v="Hybrid Managed Service"/>
    <x v="108"/>
    <s v="Hybrid Managed Service"/>
    <s v="C00161"/>
    <m/>
    <n v="23471"/>
    <s v="ARJ"/>
    <m/>
    <n v="2007.86"/>
    <n v="-2007.86"/>
    <x v="1"/>
  </r>
  <r>
    <x v="0"/>
    <n v="45931"/>
    <x v="4"/>
    <n v="180376"/>
    <s v="Invoice - John Potter Specialty Foods, Inc.: Managed Service"/>
    <s v="D-003"/>
    <s v="MSP"/>
    <m/>
    <x v="1"/>
    <s v="Hybrid Managed Service"/>
    <x v="108"/>
    <s v="Hybrid Managed Service"/>
    <s v="C00161"/>
    <m/>
    <n v="23801"/>
    <s v="ARJ"/>
    <m/>
    <n v="2007.86"/>
    <n v="-2007.86"/>
    <x v="1"/>
  </r>
  <r>
    <x v="6"/>
    <n v="45901"/>
    <x v="3"/>
    <n v="179821"/>
    <s v="Invoice - John Potter Specialty Foods, Inc.: Managed Single Domain Security Certificate"/>
    <s v="D-003"/>
    <s v="MSP"/>
    <m/>
    <x v="1"/>
    <s v="SSLCert"/>
    <x v="108"/>
    <s v="Managed Single Domain Security Certificate"/>
    <s v="C00161"/>
    <m/>
    <n v="23471"/>
    <s v="ARJ"/>
    <m/>
    <n v="10"/>
    <n v="-10"/>
    <x v="1"/>
  </r>
  <r>
    <x v="6"/>
    <n v="45931"/>
    <x v="4"/>
    <n v="180376"/>
    <s v="Invoice - John Potter Specialty Foods, Inc.: Managed Single Domain Security Certificate"/>
    <s v="D-003"/>
    <s v="MSP"/>
    <m/>
    <x v="1"/>
    <s v="SSLCert"/>
    <x v="108"/>
    <s v="Managed Single Domain Security Certificate"/>
    <s v="C00161"/>
    <m/>
    <n v="23801"/>
    <s v="ARJ"/>
    <m/>
    <n v="10"/>
    <n v="-10"/>
    <x v="1"/>
  </r>
  <r>
    <x v="5"/>
    <n v="45901"/>
    <x v="3"/>
    <n v="179821"/>
    <s v="Invoice - John Potter Specialty Foods, Inc.: Microsoft 365 Apps for Enterprise - Annual Commitment, Monthly Billing - 1 User"/>
    <s v="D-003"/>
    <s v="MSP"/>
    <m/>
    <x v="1"/>
    <s v="C0LGZT-0001-1Y1M"/>
    <x v="108"/>
    <s v="Microsoft 365 Apps For Enterprise Annual Paid Monthly"/>
    <s v="C00161"/>
    <m/>
    <n v="23471"/>
    <s v="ARJ"/>
    <m/>
    <n v="12"/>
    <n v="-12"/>
    <x v="1"/>
  </r>
  <r>
    <x v="5"/>
    <n v="45931"/>
    <x v="4"/>
    <n v="180376"/>
    <s v="Invoice - John Potter Specialty Foods, Inc.: Microsoft 365 Apps for Enterprise - Annual Commitment, Monthly Billing - 1 User"/>
    <s v="D-003"/>
    <s v="MSP"/>
    <m/>
    <x v="1"/>
    <s v="C0LGZT-0001-1Y1M"/>
    <x v="108"/>
    <s v="Microsoft 365 Apps For Enterprise Annual Paid Monthly"/>
    <s v="C00161"/>
    <m/>
    <n v="23801"/>
    <s v="ARJ"/>
    <m/>
    <n v="12"/>
    <n v="-12"/>
    <x v="1"/>
  </r>
  <r>
    <x v="5"/>
    <n v="45901"/>
    <x v="3"/>
    <n v="179821"/>
    <s v="Invoice - John Potter Specialty Foods, Inc.: Microsoft 365 Business Premium - Annual Commitment, Monthly Billing - 1 User "/>
    <s v="D-003"/>
    <s v="MSP"/>
    <m/>
    <x v="1"/>
    <s v="C0LCHC-0002-1Y1M"/>
    <x v="108"/>
    <s v="Microsoft 365 Business Premium Annual Paid Monthly"/>
    <s v="C00161"/>
    <m/>
    <n v="23471"/>
    <s v="ARJ"/>
    <m/>
    <n v="154"/>
    <n v="-154"/>
    <x v="1"/>
  </r>
  <r>
    <x v="5"/>
    <n v="45931"/>
    <x v="4"/>
    <n v="180376"/>
    <s v="Invoice - John Potter Specialty Foods, Inc.: Microsoft 365 Business Premium - Annual Commitment, Monthly Billing - 1 User "/>
    <s v="D-003"/>
    <s v="MSP"/>
    <m/>
    <x v="1"/>
    <s v="C0LCHC-0002-1Y1M"/>
    <x v="108"/>
    <s v="Microsoft 365 Business Premium Annual Paid Monthly"/>
    <s v="C00161"/>
    <m/>
    <n v="23801"/>
    <s v="ARJ"/>
    <m/>
    <n v="154"/>
    <n v="-154"/>
    <x v="1"/>
  </r>
  <r>
    <x v="5"/>
    <n v="45901"/>
    <x v="3"/>
    <n v="179821"/>
    <s v="Invoice - John Potter Specialty Foods, Inc.: Microsoft 365 Business Standard - Annual Commitment, Monthly Billing - 1 User "/>
    <s v="D-003"/>
    <s v="MSP"/>
    <m/>
    <x v="1"/>
    <s v="C0LDPB-0001-1Y1M"/>
    <x v="108"/>
    <s v="Microsoft 365 Business Standard Annual Paid Monthly"/>
    <s v="C00161"/>
    <m/>
    <n v="23471"/>
    <s v="ARJ"/>
    <m/>
    <n v="37.5"/>
    <n v="-37.5"/>
    <x v="1"/>
  </r>
  <r>
    <x v="5"/>
    <n v="45931"/>
    <x v="4"/>
    <n v="180376"/>
    <s v="Invoice - John Potter Specialty Foods, Inc.: Microsoft 365 Business Standard - Annual Commitment, Monthly Billing - 1 User "/>
    <s v="D-003"/>
    <s v="MSP"/>
    <m/>
    <x v="1"/>
    <s v="C0LDPB-0001-1Y1M"/>
    <x v="108"/>
    <s v="Microsoft 365 Business Standard Annual Paid Monthly"/>
    <s v="C00161"/>
    <m/>
    <n v="23801"/>
    <s v="ARJ"/>
    <m/>
    <n v="37.5"/>
    <n v="-37.5"/>
    <x v="1"/>
  </r>
  <r>
    <x v="2"/>
    <n v="45901"/>
    <x v="3"/>
    <n v="179821"/>
    <s v="Invoice - John Potter Specialty Foods, Inc.: Palo Alto Networks Firewall Service 440"/>
    <s v="D-005"/>
    <s v="Security"/>
    <m/>
    <x v="1"/>
    <s v="PAN-440-HAAS"/>
    <x v="108"/>
    <s v="Palo Alto Networks Firewall Service 440"/>
    <s v="C00161"/>
    <m/>
    <n v="23471"/>
    <s v="ARJ"/>
    <m/>
    <n v="250"/>
    <n v="-250"/>
    <x v="1"/>
  </r>
  <r>
    <x v="2"/>
    <n v="45931"/>
    <x v="4"/>
    <n v="180376"/>
    <s v="Invoice - John Potter Specialty Foods, Inc.: Palo Alto Networks Firewall Service 440"/>
    <s v="D-005"/>
    <s v="Security"/>
    <m/>
    <x v="1"/>
    <s v="PAN-440-HAAS"/>
    <x v="108"/>
    <s v="Palo Alto Networks Firewall Service 440"/>
    <s v="C00161"/>
    <m/>
    <n v="23801"/>
    <s v="ARJ"/>
    <m/>
    <n v="250"/>
    <n v="-250"/>
    <x v="1"/>
  </r>
  <r>
    <x v="4"/>
    <n v="45901"/>
    <x v="3"/>
    <n v="179821"/>
    <s v="Invoice - John Potter Specialty Foods, Inc.: Private Cloud Server Instance - 32GB"/>
    <s v="D-027"/>
    <s v="Cloud"/>
    <m/>
    <x v="1"/>
    <s v="Cloud-Server-32GB"/>
    <x v="108"/>
    <s v="Datapath Managed Instance Large"/>
    <s v="C00161"/>
    <m/>
    <n v="23471"/>
    <s v="ARJ"/>
    <m/>
    <n v="500"/>
    <n v="-500"/>
    <x v="1"/>
  </r>
  <r>
    <x v="4"/>
    <n v="45931"/>
    <x v="4"/>
    <n v="180376"/>
    <s v="Invoice - John Potter Specialty Foods, Inc.: Private Cloud Server Instance - 32GB"/>
    <s v="D-027"/>
    <s v="Cloud"/>
    <m/>
    <x v="1"/>
    <s v="Cloud-Server-32GB"/>
    <x v="108"/>
    <s v="Datapath Managed Instance Large"/>
    <s v="C00161"/>
    <m/>
    <n v="23801"/>
    <s v="ARJ"/>
    <m/>
    <n v="500"/>
    <n v="-500"/>
    <x v="1"/>
  </r>
  <r>
    <x v="4"/>
    <n v="45901"/>
    <x v="3"/>
    <n v="179821"/>
    <s v="Invoice - John Potter Specialty Foods, Inc.: Private Cloud Server Instance - 8GB"/>
    <s v="D-027"/>
    <s v="Cloud"/>
    <m/>
    <x v="1"/>
    <s v="Cloud-Server-8GB"/>
    <x v="108"/>
    <s v="Datapath Managed Instance Small"/>
    <s v="C00161"/>
    <m/>
    <n v="23471"/>
    <s v="ARJ"/>
    <m/>
    <n v="200"/>
    <n v="-200"/>
    <x v="1"/>
  </r>
  <r>
    <x v="4"/>
    <n v="45931"/>
    <x v="4"/>
    <n v="180376"/>
    <s v="Invoice - John Potter Specialty Foods, Inc.: Private Cloud Server Instance - 8GB"/>
    <s v="D-027"/>
    <s v="Cloud"/>
    <m/>
    <x v="1"/>
    <s v="Cloud-Server-8GB"/>
    <x v="108"/>
    <s v="Datapath Managed Instance Small"/>
    <s v="C00161"/>
    <m/>
    <n v="23801"/>
    <s v="ARJ"/>
    <m/>
    <n v="200"/>
    <n v="-200"/>
    <x v="1"/>
  </r>
  <r>
    <x v="0"/>
    <n v="45915"/>
    <x v="5"/>
    <n v="180187"/>
    <s v="Invoice - Kaplan &amp; Trombi: Datapath Managed Endpoint Continuous Remote Monitoring and Maintenance. Unlimited Remote Updates, Patches and Fixes Unlimited Remote Support Endpoint Security Managed Data Backup"/>
    <s v="D-003"/>
    <s v="MSP"/>
    <m/>
    <x v="0"/>
    <s v="Manage Endpoint SoCal"/>
    <x v="3"/>
    <s v="Datapath Managed Endpoint"/>
    <s v="C00165"/>
    <m/>
    <n v="23616"/>
    <s v="ARJ"/>
    <m/>
    <n v="614.25"/>
    <n v="-614.25"/>
    <x v="1"/>
  </r>
  <r>
    <x v="0"/>
    <n v="45945"/>
    <x v="6"/>
    <n v="180755"/>
    <s v="Invoice - Kaplan &amp; Trombi: Datapath Managed Endpoint Continuous Remote Monitoring and Maintenance. Unlimited Remote Updates, Patches and Fixes Unlimited Remote Support Endpoint Security Managed Data Backup"/>
    <s v="D-003"/>
    <s v="MSP"/>
    <m/>
    <x v="0"/>
    <s v="Manage Endpoint SoCal"/>
    <x v="3"/>
    <s v="Datapath Managed Endpoint"/>
    <s v="C00165"/>
    <m/>
    <n v="24090"/>
    <s v="ARJ"/>
    <m/>
    <n v="614.25"/>
    <n v="-614.25"/>
    <x v="1"/>
  </r>
  <r>
    <x v="6"/>
    <n v="45915"/>
    <x v="5"/>
    <n v="180187"/>
    <s v="Invoice - Kaplan &amp; Trombi: Duo MFA - 2 Factor Authentication - 1 User - 1 Month"/>
    <s v="D-005"/>
    <s v="Security"/>
    <m/>
    <x v="0"/>
    <s v="DuoMFA"/>
    <x v="3"/>
    <s v="Duo MFA - 1 User"/>
    <s v="C00165"/>
    <m/>
    <n v="23616"/>
    <s v="ARJ"/>
    <m/>
    <n v="12.6"/>
    <n v="-12.6"/>
    <x v="1"/>
  </r>
  <r>
    <x v="6"/>
    <n v="45945"/>
    <x v="6"/>
    <n v="180755"/>
    <s v="Invoice - Kaplan &amp; Trombi: Duo MFA - 2 Factor Authentication - 1 User - 1 Month"/>
    <s v="D-005"/>
    <s v="Security"/>
    <m/>
    <x v="0"/>
    <s v="DuoMFA"/>
    <x v="3"/>
    <s v="Duo MFA - 1 User"/>
    <s v="C00165"/>
    <m/>
    <n v="24090"/>
    <s v="ARJ"/>
    <m/>
    <n v="12.6"/>
    <n v="-12.6"/>
    <x v="1"/>
  </r>
  <r>
    <x v="3"/>
    <n v="45915"/>
    <x v="5"/>
    <n v="180187"/>
    <s v="Invoice - Kaplan &amp; Trombi: Email - Hosted Exchange Service"/>
    <s v="D-003"/>
    <s v="MSP"/>
    <m/>
    <x v="0"/>
    <s v="Hosted Exchange"/>
    <x v="3"/>
    <s v="Hosted Exchange"/>
    <s v="C00165"/>
    <m/>
    <n v="23616"/>
    <s v="ARJ"/>
    <m/>
    <n v="73.5"/>
    <n v="-73.5"/>
    <x v="1"/>
  </r>
  <r>
    <x v="3"/>
    <n v="45945"/>
    <x v="6"/>
    <n v="180755"/>
    <s v="Invoice - Kaplan &amp; Trombi: Email - Hosted Exchange Service"/>
    <s v="D-003"/>
    <s v="MSP"/>
    <m/>
    <x v="0"/>
    <s v="Hosted Exchange"/>
    <x v="3"/>
    <s v="Hosted Exchange"/>
    <s v="C00165"/>
    <m/>
    <n v="24090"/>
    <s v="ARJ"/>
    <m/>
    <n v="73.5"/>
    <n v="-73.5"/>
    <x v="1"/>
  </r>
  <r>
    <x v="6"/>
    <n v="45915"/>
    <x v="5"/>
    <n v="180187"/>
    <s v="Invoice - Kaplan &amp; Trombi: Endpoint Advanced Threat Protection - EDR 24x7 Monitoring - Per Endpoint"/>
    <s v="D-005"/>
    <s v="Security"/>
    <m/>
    <x v="0"/>
    <s v="DPM-Huntress"/>
    <x v="3"/>
    <s v="Huntress Advanced Threat Protection"/>
    <s v="C00165"/>
    <m/>
    <n v="23616"/>
    <s v="ARJ"/>
    <m/>
    <n v="63"/>
    <n v="-63"/>
    <x v="1"/>
  </r>
  <r>
    <x v="6"/>
    <n v="45945"/>
    <x v="6"/>
    <n v="180755"/>
    <s v="Invoice - Kaplan &amp; Trombi: Endpoint Advanced Threat Protection - EDR 24x7 Monitoring - Per Endpoint"/>
    <s v="D-005"/>
    <s v="Security"/>
    <m/>
    <x v="0"/>
    <s v="DPM-Huntress"/>
    <x v="3"/>
    <s v="Huntress Advanced Threat Protection"/>
    <s v="C00165"/>
    <m/>
    <n v="24090"/>
    <s v="ARJ"/>
    <m/>
    <n v="63"/>
    <n v="-63"/>
    <x v="1"/>
  </r>
  <r>
    <x v="6"/>
    <n v="45915"/>
    <x v="5"/>
    <n v="180187"/>
    <s v="Invoice - Kaplan &amp; Trombi: Managed Security Awareness Training Program"/>
    <s v="D-005"/>
    <s v="Security"/>
    <m/>
    <x v="0"/>
    <s v="DPMSAT"/>
    <x v="3"/>
    <s v="Security Awareness Program"/>
    <s v="C00165"/>
    <m/>
    <n v="23616"/>
    <s v="ARJ"/>
    <m/>
    <n v="21"/>
    <n v="-21"/>
    <x v="1"/>
  </r>
  <r>
    <x v="6"/>
    <n v="45945"/>
    <x v="6"/>
    <n v="180755"/>
    <s v="Invoice - Kaplan &amp; Trombi: Managed Security Awareness Training Program"/>
    <s v="D-005"/>
    <s v="Security"/>
    <m/>
    <x v="0"/>
    <s v="DPMSAT"/>
    <x v="3"/>
    <s v="Security Awareness Program"/>
    <s v="C00165"/>
    <m/>
    <n v="24090"/>
    <s v="ARJ"/>
    <m/>
    <n v="21"/>
    <n v="-21"/>
    <x v="1"/>
  </r>
  <r>
    <x v="6"/>
    <n v="45915"/>
    <x v="5"/>
    <n v="180187"/>
    <s v="Invoice - Kaplan &amp; Trombi: Managed Single Domain Security Certificate"/>
    <s v="D-003"/>
    <s v="MSP"/>
    <m/>
    <x v="0"/>
    <s v="SSLCert"/>
    <x v="3"/>
    <s v="Managed Single Domain Security Certificate"/>
    <s v="C00165"/>
    <m/>
    <n v="23616"/>
    <s v="ARJ"/>
    <m/>
    <n v="10.5"/>
    <n v="-10.5"/>
    <x v="1"/>
  </r>
  <r>
    <x v="6"/>
    <n v="45945"/>
    <x v="6"/>
    <n v="180755"/>
    <s v="Invoice - Kaplan &amp; Trombi: Managed Single Domain Security Certificate"/>
    <s v="D-003"/>
    <s v="MSP"/>
    <m/>
    <x v="0"/>
    <s v="SSLCert"/>
    <x v="3"/>
    <s v="Managed Single Domain Security Certificate"/>
    <s v="C00165"/>
    <m/>
    <n v="24090"/>
    <s v="ARJ"/>
    <m/>
    <n v="10.5"/>
    <n v="-10.5"/>
    <x v="1"/>
  </r>
  <r>
    <x v="3"/>
    <n v="45915"/>
    <x v="5"/>
    <n v="180187"/>
    <s v="Invoice - Kaplan &amp; Trombi: Microsoft 365 Apps for business - NCE Annual"/>
    <s v="D-003"/>
    <s v="MSP"/>
    <m/>
    <x v="0"/>
    <s v="M365 Apps for Business"/>
    <x v="3"/>
    <s v="Microsoft 365 Apps for business - NCE Annual"/>
    <s v="C00165"/>
    <m/>
    <n v="23616"/>
    <s v="ARJ"/>
    <m/>
    <n v="40"/>
    <n v="-40"/>
    <x v="1"/>
  </r>
  <r>
    <x v="3"/>
    <n v="45945"/>
    <x v="6"/>
    <n v="180755"/>
    <s v="Invoice - Kaplan &amp; Trombi: Microsoft 365 Apps for business - NCE Annual"/>
    <s v="D-003"/>
    <s v="MSP"/>
    <m/>
    <x v="0"/>
    <s v="M365 Apps for Business"/>
    <x v="3"/>
    <s v="Microsoft 365 Apps for business - NCE Annual"/>
    <s v="C00165"/>
    <m/>
    <n v="24090"/>
    <s v="ARJ"/>
    <m/>
    <n v="40"/>
    <n v="-40"/>
    <x v="1"/>
  </r>
  <r>
    <x v="2"/>
    <n v="45915"/>
    <x v="5"/>
    <n v="180187"/>
    <s v="Invoice - Kaplan &amp; Trombi: Palo Alto Networks Firewall Service 440"/>
    <s v="D-005"/>
    <s v="Security"/>
    <m/>
    <x v="0"/>
    <s v="PAN-440-HAAS"/>
    <x v="3"/>
    <s v="Palo Alto Networks Firewall Service 440"/>
    <s v="C00165"/>
    <m/>
    <n v="23616"/>
    <s v="ARJ"/>
    <m/>
    <n v="262.5"/>
    <n v="-262.5"/>
    <x v="1"/>
  </r>
  <r>
    <x v="2"/>
    <n v="45945"/>
    <x v="6"/>
    <n v="180755"/>
    <s v="Invoice - Kaplan &amp; Trombi: Palo Alto Networks Firewall Service 440"/>
    <s v="D-005"/>
    <s v="Security"/>
    <m/>
    <x v="0"/>
    <s v="PAN-440-HAAS"/>
    <x v="3"/>
    <s v="Palo Alto Networks Firewall Service 440"/>
    <s v="C00165"/>
    <m/>
    <n v="24090"/>
    <s v="ARJ"/>
    <m/>
    <n v="262.5"/>
    <n v="-262.5"/>
    <x v="1"/>
  </r>
  <r>
    <x v="4"/>
    <n v="45915"/>
    <x v="5"/>
    <n v="180187"/>
    <s v="Invoice - Kaplan &amp; Trombi: Private Cloud Server Instance - 8GB"/>
    <s v="D-027"/>
    <s v="Cloud"/>
    <m/>
    <x v="0"/>
    <s v="Cloud-Server-8GB"/>
    <x v="3"/>
    <s v="Datapath Managed Instance Small"/>
    <s v="C00165"/>
    <m/>
    <n v="23616"/>
    <s v="ARJ"/>
    <m/>
    <n v="360.5"/>
    <n v="-360.5"/>
    <x v="1"/>
  </r>
  <r>
    <x v="4"/>
    <n v="45945"/>
    <x v="6"/>
    <n v="180755"/>
    <s v="Invoice - Kaplan &amp; Trombi: Private Cloud Server Instance - 8GB"/>
    <s v="D-027"/>
    <s v="Cloud"/>
    <m/>
    <x v="0"/>
    <s v="Cloud-Server-8GB"/>
    <x v="3"/>
    <s v="Datapath Managed Instance Small"/>
    <s v="C00165"/>
    <m/>
    <n v="24090"/>
    <s v="ARJ"/>
    <m/>
    <n v="360.5"/>
    <n v="-360.5"/>
    <x v="1"/>
  </r>
  <r>
    <x v="6"/>
    <n v="45901"/>
    <x v="3"/>
    <n v="179822"/>
    <s v="Invoice - Keen Care: AI Powered Email Filtering and Phishing Protection "/>
    <s v="D-005"/>
    <s v="Security"/>
    <m/>
    <x v="1"/>
    <s v="IS-ESP-1"/>
    <x v="109"/>
    <s v="Email Security "/>
    <s v="C-10391"/>
    <m/>
    <n v="23495"/>
    <s v="ARJ"/>
    <m/>
    <n v="306"/>
    <n v="-306"/>
    <x v="1"/>
  </r>
  <r>
    <x v="6"/>
    <n v="45931"/>
    <x v="4"/>
    <n v="180377"/>
    <s v="Invoice - Keen Care: AI Powered Email Filtering and Phishing Protection "/>
    <s v="D-005"/>
    <s v="Security"/>
    <m/>
    <x v="1"/>
    <s v="IS-ESP-1"/>
    <x v="109"/>
    <s v="Email Security "/>
    <s v="C-10391"/>
    <m/>
    <n v="23802"/>
    <s v="ARJ"/>
    <m/>
    <n v="306"/>
    <n v="-306"/>
    <x v="1"/>
  </r>
  <r>
    <x v="6"/>
    <n v="45901"/>
    <x v="3"/>
    <n v="179822"/>
    <s v="Invoice - Keen Care: Dark Web Monitoring Service - 1 Domain "/>
    <s v="D-005"/>
    <s v="Security"/>
    <m/>
    <x v="1"/>
    <s v="SecureID"/>
    <x v="109"/>
    <s v="Dark Web Monitoring"/>
    <s v="C-10391"/>
    <m/>
    <n v="23495"/>
    <s v="ARJ"/>
    <m/>
    <n v="100"/>
    <n v="-100"/>
    <x v="1"/>
  </r>
  <r>
    <x v="6"/>
    <n v="45931"/>
    <x v="4"/>
    <n v="180377"/>
    <s v="Invoice - Keen Care: Dark Web Monitoring Service - 1 Domain "/>
    <s v="D-005"/>
    <s v="Security"/>
    <m/>
    <x v="1"/>
    <s v="SecureID"/>
    <x v="109"/>
    <s v="Dark Web Monitoring"/>
    <s v="C-10391"/>
    <m/>
    <n v="23802"/>
    <s v="ARJ"/>
    <m/>
    <n v="100"/>
    <n v="-100"/>
    <x v="1"/>
  </r>
  <r>
    <x v="3"/>
    <n v="45901"/>
    <x v="3"/>
    <n v="179822"/>
    <s v="Invoice - Keen Care: Datapath Managed Office 365 Backup - 1 User - 1 month "/>
    <s v="D-005"/>
    <s v="Security"/>
    <m/>
    <x v="1"/>
    <s v="DPMB-O365"/>
    <x v="109"/>
    <s v="Datapath Managed Office 365 Backup - 1 User - 1 mo"/>
    <s v="C-10391"/>
    <m/>
    <n v="23495"/>
    <s v="ARJ"/>
    <m/>
    <n v="208"/>
    <n v="-208"/>
    <x v="1"/>
  </r>
  <r>
    <x v="3"/>
    <n v="45931"/>
    <x v="4"/>
    <n v="180377"/>
    <s v="Invoice - Keen Care: Datapath Managed Office 365 Backup - 1 User - 1 month "/>
    <s v="D-005"/>
    <s v="Security"/>
    <m/>
    <x v="1"/>
    <s v="DPMB-O365"/>
    <x v="109"/>
    <s v="Datapath Managed Office 365 Backup - 1 User - 1 mo"/>
    <s v="C-10391"/>
    <m/>
    <n v="23802"/>
    <s v="ARJ"/>
    <m/>
    <n v="208"/>
    <n v="-208"/>
    <x v="1"/>
  </r>
  <r>
    <x v="6"/>
    <n v="45901"/>
    <x v="3"/>
    <n v="179822"/>
    <s v="Invoice - Keen Care: Endpoint Advanced Threat Protection - EDR 24x7 Monitoring - Per Endpoint"/>
    <s v="D-005"/>
    <s v="Security"/>
    <m/>
    <x v="1"/>
    <s v="DPM-Huntress"/>
    <x v="109"/>
    <s v="Huntress Advanced Threat Protection"/>
    <s v="C-10391"/>
    <m/>
    <n v="23495"/>
    <s v="ARJ"/>
    <m/>
    <n v="105"/>
    <n v="-105"/>
    <x v="1"/>
  </r>
  <r>
    <x v="6"/>
    <n v="45931"/>
    <x v="4"/>
    <n v="180377"/>
    <s v="Invoice - Keen Care: Endpoint Advanced Threat Protection - EDR 24x7 Monitoring - Per Endpoint"/>
    <s v="D-005"/>
    <s v="Security"/>
    <m/>
    <x v="1"/>
    <s v="DPM-Huntress"/>
    <x v="109"/>
    <s v="Huntress Advanced Threat Protection"/>
    <s v="C-10391"/>
    <m/>
    <n v="23802"/>
    <s v="ARJ"/>
    <m/>
    <n v="100"/>
    <n v="-100"/>
    <x v="1"/>
  </r>
  <r>
    <x v="5"/>
    <n v="45901"/>
    <x v="3"/>
    <n v="179822"/>
    <s v="Invoice - Keen Care: Exchange Online (Plan 2) - Monthly Commitment, Monthly Billing - 1 User "/>
    <s v="D-003"/>
    <s v="MSP"/>
    <m/>
    <x v="1"/>
    <s v="C0LH1P-0001-1M"/>
    <x v="109"/>
    <s v="Exchange Online Plan 2 Monthly Commit"/>
    <s v="C-10391"/>
    <m/>
    <n v="23495"/>
    <s v="ARJ"/>
    <m/>
    <n v="19.2"/>
    <n v="-19.2"/>
    <x v="1"/>
  </r>
  <r>
    <x v="5"/>
    <n v="45931"/>
    <x v="4"/>
    <n v="180377"/>
    <s v="Invoice - Keen Care: Exchange Online (Plan 2) - Monthly Commitment, Monthly Billing - 1 User "/>
    <s v="D-003"/>
    <s v="MSP"/>
    <m/>
    <x v="1"/>
    <s v="C0LH1P-0001-1M"/>
    <x v="109"/>
    <s v="Exchange Online Plan 2 Monthly Commit"/>
    <s v="C-10391"/>
    <m/>
    <n v="23802"/>
    <s v="ARJ"/>
    <m/>
    <n v="19.2"/>
    <n v="-19.2"/>
    <x v="1"/>
  </r>
  <r>
    <x v="8"/>
    <n v="45901"/>
    <x v="3"/>
    <n v="179822"/>
    <s v="Invoice - Keen Care: Managed Backup - Server"/>
    <s v="D-003"/>
    <s v="MSP"/>
    <m/>
    <x v="1"/>
    <s v="mMTS CyberPS"/>
    <x v="109"/>
    <s v="MTS Cyber Protect Servers"/>
    <s v="C-10391"/>
    <m/>
    <n v="23495"/>
    <s v="ARJ"/>
    <m/>
    <n v="50"/>
    <n v="-50"/>
    <x v="1"/>
  </r>
  <r>
    <x v="8"/>
    <n v="45931"/>
    <x v="4"/>
    <n v="180377"/>
    <s v="Invoice - Keen Care: Managed Backup - Server"/>
    <s v="D-003"/>
    <s v="MSP"/>
    <m/>
    <x v="1"/>
    <s v="mMTS CyberPS"/>
    <x v="109"/>
    <s v="MTS Cyber Protect Servers"/>
    <s v="C-10391"/>
    <m/>
    <n v="23802"/>
    <s v="ARJ"/>
    <m/>
    <n v="50"/>
    <n v="-50"/>
    <x v="1"/>
  </r>
  <r>
    <x v="3"/>
    <n v="45901"/>
    <x v="3"/>
    <n v="179822"/>
    <s v="Invoice - Keen Care: Managed Backup Cloud Storage - Per GB"/>
    <s v="D-003"/>
    <s v="MSP"/>
    <m/>
    <x v="1"/>
    <s v="MTS Cloud Storage"/>
    <x v="109"/>
    <s v="MTS Cloud Storage"/>
    <s v="C-10391"/>
    <m/>
    <n v="23495"/>
    <s v="ARJ"/>
    <m/>
    <n v="329.84"/>
    <n v="-329.84"/>
    <x v="1"/>
  </r>
  <r>
    <x v="3"/>
    <n v="45931"/>
    <x v="4"/>
    <n v="180377"/>
    <s v="Invoice - Keen Care: Managed Backup Cloud Storage - Per GB"/>
    <s v="D-003"/>
    <s v="MSP"/>
    <m/>
    <x v="1"/>
    <s v="MTS Cloud Storage"/>
    <x v="109"/>
    <s v="MTS Cloud Storage"/>
    <s v="C-10391"/>
    <m/>
    <n v="23802"/>
    <s v="ARJ"/>
    <m/>
    <n v="330.75"/>
    <n v="-330.75"/>
    <x v="1"/>
  </r>
  <r>
    <x v="6"/>
    <n v="45901"/>
    <x v="3"/>
    <n v="179822"/>
    <s v="Invoice - Keen Care: Managed Detection and Response for Microsoft 365 24x7 Monitoring - Per User"/>
    <s v="D-005"/>
    <s v="Security"/>
    <m/>
    <x v="1"/>
    <s v="DPM-Huntress365"/>
    <x v="109"/>
    <s v="Huntress MDR for M365"/>
    <s v="C-10391"/>
    <m/>
    <n v="23495"/>
    <s v="ARJ"/>
    <m/>
    <n v="196"/>
    <n v="-196"/>
    <x v="1"/>
  </r>
  <r>
    <x v="6"/>
    <n v="45931"/>
    <x v="4"/>
    <n v="180377"/>
    <s v="Invoice - Keen Care: Managed Detection and Response for Microsoft 365 24x7 Monitoring - Per User"/>
    <s v="D-005"/>
    <s v="Security"/>
    <m/>
    <x v="1"/>
    <s v="DPM-Huntress365"/>
    <x v="109"/>
    <s v="Huntress MDR for M365"/>
    <s v="C-10391"/>
    <m/>
    <n v="23802"/>
    <s v="ARJ"/>
    <m/>
    <n v="192"/>
    <n v="-192"/>
    <x v="1"/>
  </r>
  <r>
    <x v="0"/>
    <n v="45901"/>
    <x v="3"/>
    <n v="179822"/>
    <s v="Invoice - Keen Care: Managed Endpoint Services"/>
    <s v="D-003"/>
    <s v="MSP"/>
    <m/>
    <x v="1"/>
    <s v="T-Managed Endpoint"/>
    <x v="109"/>
    <s v="Managed Endpoint Services"/>
    <s v="C-10391"/>
    <m/>
    <n v="23495"/>
    <s v="ARJ"/>
    <m/>
    <n v="126"/>
    <n v="-126"/>
    <x v="1"/>
  </r>
  <r>
    <x v="0"/>
    <n v="45931"/>
    <x v="4"/>
    <n v="180377"/>
    <s v="Invoice - Keen Care: Managed Endpoint Services"/>
    <s v="D-003"/>
    <s v="MSP"/>
    <m/>
    <x v="1"/>
    <s v="T-Managed Endpoint"/>
    <x v="109"/>
    <s v="Managed Endpoint Services"/>
    <s v="C-10391"/>
    <m/>
    <n v="23802"/>
    <s v="ARJ"/>
    <m/>
    <n v="154"/>
    <n v="-154"/>
    <x v="1"/>
  </r>
  <r>
    <x v="6"/>
    <n v="45901"/>
    <x v="3"/>
    <n v="179822"/>
    <s v="Invoice - Keen Care: Managed Security Awareness Training Program"/>
    <s v="D-005"/>
    <s v="Security"/>
    <m/>
    <x v="1"/>
    <s v="DPMSAT"/>
    <x v="109"/>
    <s v="Security Awareness Program"/>
    <s v="C-10391"/>
    <m/>
    <n v="23495"/>
    <s v="ARJ"/>
    <m/>
    <n v="240"/>
    <n v="-240"/>
    <x v="1"/>
  </r>
  <r>
    <x v="6"/>
    <n v="45931"/>
    <x v="4"/>
    <n v="180377"/>
    <s v="Invoice - Keen Care: Managed Security Awareness Training Program"/>
    <s v="D-005"/>
    <s v="Security"/>
    <m/>
    <x v="1"/>
    <s v="DPMSAT"/>
    <x v="109"/>
    <s v="Security Awareness Program"/>
    <s v="C-10391"/>
    <m/>
    <n v="23802"/>
    <s v="ARJ"/>
    <m/>
    <n v="235"/>
    <n v="-235"/>
    <x v="1"/>
  </r>
  <r>
    <x v="0"/>
    <n v="45901"/>
    <x v="3"/>
    <n v="179822"/>
    <s v="Invoice - Keen Care: Managed Services-Server"/>
    <s v="D-003"/>
    <s v="MSP"/>
    <m/>
    <x v="1"/>
    <s v="T-Managed Services-Server"/>
    <x v="109"/>
    <s v="Managed Services-Server"/>
    <s v="C-10391"/>
    <m/>
    <n v="23495"/>
    <s v="ARJ"/>
    <m/>
    <n v="150"/>
    <n v="-150"/>
    <x v="1"/>
  </r>
  <r>
    <x v="0"/>
    <n v="45931"/>
    <x v="4"/>
    <n v="180377"/>
    <s v="Invoice - Keen Care: Managed Services-Server"/>
    <s v="D-003"/>
    <s v="MSP"/>
    <m/>
    <x v="1"/>
    <s v="T-Managed Services-Server"/>
    <x v="109"/>
    <s v="Managed Services-Server"/>
    <s v="C-10391"/>
    <m/>
    <n v="23802"/>
    <s v="ARJ"/>
    <m/>
    <n v="150"/>
    <n v="-150"/>
    <x v="1"/>
  </r>
  <r>
    <x v="0"/>
    <n v="45901"/>
    <x v="3"/>
    <n v="179822"/>
    <s v="Invoice - Keen Care: Managed Services-Site"/>
    <s v="D-003"/>
    <s v="MSP"/>
    <m/>
    <x v="1"/>
    <s v="T-Managed Services Site"/>
    <x v="109"/>
    <s v="Managed Services-Site"/>
    <s v="C-10391"/>
    <m/>
    <n v="23495"/>
    <s v="ARJ"/>
    <m/>
    <n v="190"/>
    <n v="-190"/>
    <x v="1"/>
  </r>
  <r>
    <x v="0"/>
    <n v="45931"/>
    <x v="4"/>
    <n v="180377"/>
    <s v="Invoice - Keen Care: Managed Services-Site"/>
    <s v="D-003"/>
    <s v="MSP"/>
    <m/>
    <x v="1"/>
    <s v="T-Managed Services Site"/>
    <x v="109"/>
    <s v="Managed Services-Site"/>
    <s v="C-10391"/>
    <m/>
    <n v="23802"/>
    <s v="ARJ"/>
    <m/>
    <n v="190"/>
    <n v="-190"/>
    <x v="1"/>
  </r>
  <r>
    <x v="0"/>
    <n v="45901"/>
    <x v="3"/>
    <n v="179822"/>
    <s v="Invoice - Keen Care: Managed Services-User"/>
    <s v="D-003"/>
    <s v="MSP"/>
    <m/>
    <x v="1"/>
    <s v="T-Managed Services-User"/>
    <x v="109"/>
    <s v="Managed Services-User"/>
    <s v="C-10391"/>
    <m/>
    <n v="23495"/>
    <s v="ARJ"/>
    <m/>
    <n v="2640"/>
    <n v="-2640"/>
    <x v="1"/>
  </r>
  <r>
    <x v="0"/>
    <n v="45931"/>
    <x v="4"/>
    <n v="180377"/>
    <s v="Invoice - Keen Care: Managed Services-User"/>
    <s v="D-003"/>
    <s v="MSP"/>
    <m/>
    <x v="1"/>
    <s v="T-Managed Services-User"/>
    <x v="109"/>
    <s v="Managed Services-User"/>
    <s v="C-10391"/>
    <m/>
    <n v="23802"/>
    <s v="ARJ"/>
    <m/>
    <n v="2585"/>
    <n v="-2585"/>
    <x v="1"/>
  </r>
  <r>
    <x v="5"/>
    <n v="45901"/>
    <x v="3"/>
    <n v="179822"/>
    <s v="Invoice - Keen Care: Microsoft 365 Business Premium - Monthly Commitment, Monthly Billing - 1 User "/>
    <s v="D-003"/>
    <s v="MSP"/>
    <m/>
    <x v="1"/>
    <s v="C0LCHC-0002-1M"/>
    <x v="109"/>
    <s v="Microsoft 365 Business Premium Monthly"/>
    <s v="C-10391"/>
    <m/>
    <n v="23495"/>
    <s v="ARJ"/>
    <m/>
    <n v="1267.2"/>
    <n v="-1267.2"/>
    <x v="1"/>
  </r>
  <r>
    <x v="5"/>
    <n v="45931"/>
    <x v="4"/>
    <n v="180377"/>
    <s v="Invoice - Keen Care: Microsoft 365 Business Premium - Monthly Commitment, Monthly Billing - 1 User "/>
    <s v="D-003"/>
    <s v="MSP"/>
    <m/>
    <x v="1"/>
    <s v="C0LCHC-0002-1M"/>
    <x v="109"/>
    <s v="Microsoft 365 Business Premium Monthly"/>
    <s v="C-10391"/>
    <m/>
    <n v="23802"/>
    <s v="ARJ"/>
    <m/>
    <n v="1267.2"/>
    <n v="-1267.2"/>
    <x v="1"/>
  </r>
  <r>
    <x v="3"/>
    <n v="45901"/>
    <x v="3"/>
    <n v="179822"/>
    <s v="Invoice - Keen Care: Remote Access Device"/>
    <s v="D-005"/>
    <s v="Security"/>
    <m/>
    <x v="1"/>
    <s v="DPM-RAD"/>
    <x v="109"/>
    <s v="Remote Access Device"/>
    <s v="C-10391"/>
    <m/>
    <n v="23495"/>
    <s v="ARJ"/>
    <m/>
    <n v="60"/>
    <n v="-60"/>
    <x v="1"/>
  </r>
  <r>
    <x v="3"/>
    <n v="45931"/>
    <x v="4"/>
    <n v="180377"/>
    <s v="Invoice - Keen Care: Remote Access Device"/>
    <s v="D-005"/>
    <s v="Security"/>
    <m/>
    <x v="1"/>
    <s v="DPM-RAD"/>
    <x v="109"/>
    <s v="Remote Access Device"/>
    <s v="C-10391"/>
    <m/>
    <n v="23802"/>
    <s v="ARJ"/>
    <m/>
    <n v="60"/>
    <n v="-60"/>
    <x v="1"/>
  </r>
  <r>
    <x v="8"/>
    <n v="45901"/>
    <x v="3"/>
    <n v="179824"/>
    <s v="Invoice - Keyes Union School District: Managed Backup - Server"/>
    <s v="D-003"/>
    <s v="MSP"/>
    <m/>
    <x v="1"/>
    <s v="mMTS CyberPS"/>
    <x v="110"/>
    <s v="MTS Cyber Protect Servers"/>
    <s v="C00167"/>
    <m/>
    <n v="23445"/>
    <s v="ARJ"/>
    <m/>
    <n v="20"/>
    <n v="-20"/>
    <x v="1"/>
  </r>
  <r>
    <x v="8"/>
    <n v="45931"/>
    <x v="4"/>
    <n v="180379"/>
    <s v="Invoice - Keyes Union School District: Managed Backup - Server"/>
    <s v="D-003"/>
    <s v="MSP"/>
    <m/>
    <x v="1"/>
    <s v="mMTS CyberPS"/>
    <x v="110"/>
    <s v="MTS Cyber Protect Servers"/>
    <s v="C00167"/>
    <m/>
    <n v="23804"/>
    <s v="ARJ"/>
    <m/>
    <n v="20"/>
    <n v="-20"/>
    <x v="1"/>
  </r>
  <r>
    <x v="8"/>
    <n v="45901"/>
    <x v="3"/>
    <n v="179824"/>
    <s v="Invoice - Keyes Union School District: Managed Backup - Virtual Server"/>
    <s v="D-003"/>
    <s v="MSP"/>
    <m/>
    <x v="1"/>
    <s v="CB Prot Vir Mac"/>
    <x v="110"/>
    <s v="MTS Cyber Protect Virtual Machines"/>
    <s v="C00167"/>
    <m/>
    <n v="23445"/>
    <s v="ARJ"/>
    <m/>
    <n v="75"/>
    <n v="-75"/>
    <x v="1"/>
  </r>
  <r>
    <x v="8"/>
    <n v="45931"/>
    <x v="4"/>
    <n v="180379"/>
    <s v="Invoice - Keyes Union School District: Managed Backup - Virtual Server"/>
    <s v="D-003"/>
    <s v="MSP"/>
    <m/>
    <x v="1"/>
    <s v="CB Prot Vir Mac"/>
    <x v="110"/>
    <s v="MTS Cyber Protect Virtual Machines"/>
    <s v="C00167"/>
    <m/>
    <n v="23804"/>
    <s v="ARJ"/>
    <m/>
    <n v="75"/>
    <n v="-75"/>
    <x v="1"/>
  </r>
  <r>
    <x v="0"/>
    <n v="45901"/>
    <x v="3"/>
    <n v="179823"/>
    <s v="Invoice - Keyes Union School District: Managed Service"/>
    <s v="D-003"/>
    <s v="MSP"/>
    <m/>
    <x v="1"/>
    <s v="Managed Service"/>
    <x v="110"/>
    <s v="Managed Service"/>
    <s v="C00167"/>
    <m/>
    <n v="23526"/>
    <s v="ARJ"/>
    <m/>
    <n v="13068"/>
    <n v="-13068"/>
    <x v="1"/>
  </r>
  <r>
    <x v="0"/>
    <n v="45931"/>
    <x v="4"/>
    <n v="180378"/>
    <s v="Invoice - Keyes Union School District: Managed Service"/>
    <s v="D-003"/>
    <s v="MSP"/>
    <m/>
    <x v="1"/>
    <s v="Managed Service"/>
    <x v="110"/>
    <s v="Managed Service"/>
    <s v="C00167"/>
    <m/>
    <n v="23803"/>
    <s v="ARJ"/>
    <m/>
    <n v="13068"/>
    <n v="-13068"/>
    <x v="1"/>
  </r>
  <r>
    <x v="6"/>
    <n v="45901"/>
    <x v="3"/>
    <n v="179824"/>
    <s v="Invoice - Keyes Union School District: Managed Single Domain Security Certificate"/>
    <s v="D-003"/>
    <s v="MSP"/>
    <m/>
    <x v="1"/>
    <s v="SSLCert"/>
    <x v="110"/>
    <s v="Managed Single Domain Security Certificate"/>
    <s v="C00167"/>
    <m/>
    <n v="23445"/>
    <s v="ARJ"/>
    <m/>
    <n v="10"/>
    <n v="-10"/>
    <x v="1"/>
  </r>
  <r>
    <x v="6"/>
    <n v="45931"/>
    <x v="4"/>
    <n v="180379"/>
    <s v="Invoice - Keyes Union School District: Managed Single Domain Security Certificate"/>
    <s v="D-003"/>
    <s v="MSP"/>
    <m/>
    <x v="1"/>
    <s v="SSLCert"/>
    <x v="110"/>
    <s v="Managed Single Domain Security Certificate"/>
    <s v="C00167"/>
    <m/>
    <n v="23804"/>
    <s v="ARJ"/>
    <m/>
    <n v="10"/>
    <n v="-10"/>
    <x v="1"/>
  </r>
  <r>
    <x v="16"/>
    <n v="45901"/>
    <x v="3"/>
    <n v="179824"/>
    <s v="Invoice - Keyes Union School District: Microsoft Azure Subscription "/>
    <s v="D-003"/>
    <s v="MSP"/>
    <m/>
    <x v="1"/>
    <s v="CSP-AZURE-MODERN"/>
    <x v="110"/>
    <s v="Microsoft Azure Subscription "/>
    <s v="C00167"/>
    <m/>
    <n v="23445"/>
    <s v="ARJ"/>
    <m/>
    <n v="1000"/>
    <n v="-1000"/>
    <x v="1"/>
  </r>
  <r>
    <x v="16"/>
    <n v="45931"/>
    <x v="4"/>
    <n v="180379"/>
    <s v="Invoice - Keyes Union School District: Microsoft Azure Subscription "/>
    <s v="D-003"/>
    <s v="MSP"/>
    <m/>
    <x v="1"/>
    <s v="CSP-AZURE-MODERN"/>
    <x v="110"/>
    <s v="Microsoft Azure Subscription "/>
    <s v="C00167"/>
    <m/>
    <n v="23804"/>
    <s v="ARJ"/>
    <m/>
    <n v="1000"/>
    <n v="-1000"/>
    <x v="1"/>
  </r>
  <r>
    <x v="15"/>
    <n v="45901"/>
    <x v="3"/>
    <n v="179824"/>
    <s v="Invoice - Keyes Union School District: Streamline IT Help Desk Management System"/>
    <s v="D-003"/>
    <s v="MSP"/>
    <m/>
    <x v="1"/>
    <s v="Streamline IT"/>
    <x v="110"/>
    <s v="Streamline IT"/>
    <s v="C00167"/>
    <m/>
    <n v="23445"/>
    <s v="ARJ"/>
    <m/>
    <n v="80"/>
    <n v="-80"/>
    <x v="1"/>
  </r>
  <r>
    <x v="15"/>
    <n v="45931"/>
    <x v="4"/>
    <n v="180379"/>
    <s v="Invoice - Keyes Union School District: Streamline IT Help Desk Management System"/>
    <s v="D-003"/>
    <s v="MSP"/>
    <m/>
    <x v="1"/>
    <s v="Streamline IT"/>
    <x v="110"/>
    <s v="Streamline IT"/>
    <s v="C00167"/>
    <m/>
    <n v="23804"/>
    <s v="ARJ"/>
    <m/>
    <n v="80"/>
    <n v="-80"/>
    <x v="1"/>
  </r>
  <r>
    <x v="0"/>
    <n v="45915"/>
    <x v="5"/>
    <n v="180188"/>
    <s v="Invoice - Laguna Tools: Datapath Managed Endpoint Continuous Remote Monitoring and Maintenance. Unlimited Remote Updates, Patches and Fixes Unlimited Remote Support Endpoint Security Managed Data Backup"/>
    <s v="D-003"/>
    <s v="MSP"/>
    <m/>
    <x v="0"/>
    <s v="Manage Endpoint SoCal"/>
    <x v="12"/>
    <s v="Datapath Managed Endpoint"/>
    <s v="C00170"/>
    <m/>
    <n v="23617"/>
    <s v="ARJ"/>
    <m/>
    <n v="7351.5"/>
    <n v="-7351.5"/>
    <x v="1"/>
  </r>
  <r>
    <x v="0"/>
    <n v="45945"/>
    <x v="6"/>
    <n v="180756"/>
    <s v="Invoice - Laguna Tools: Datapath Managed Endpoint Continuous Remote Monitoring and Maintenance. Unlimited Remote Updates, Patches and Fixes Unlimited Remote Support Endpoint Security Managed Data Backup"/>
    <s v="D-003"/>
    <s v="MSP"/>
    <m/>
    <x v="0"/>
    <s v="Manage Endpoint SoCal"/>
    <x v="12"/>
    <s v="Datapath Managed Endpoint"/>
    <s v="C00170"/>
    <m/>
    <n v="24091"/>
    <s v="ARJ"/>
    <m/>
    <n v="7351.5"/>
    <n v="-7351.5"/>
    <x v="1"/>
  </r>
  <r>
    <x v="0"/>
    <n v="45915"/>
    <x v="5"/>
    <n v="180188"/>
    <s v="Invoice - Laguna Tools: Datapath Managed Site Content Filtering Identify Theft and Phishing Defense Continuous Network Monitoring Gateway Security VPN Connectivity ISP Management Network Attached Device Support"/>
    <s v="D-003"/>
    <s v="MSP"/>
    <m/>
    <x v="0"/>
    <s v="Managed Site So Cal"/>
    <x v="12"/>
    <s v="Datapath Managed Site So Cal"/>
    <s v="C00170"/>
    <m/>
    <n v="23617"/>
    <s v="ARJ"/>
    <m/>
    <n v="600"/>
    <n v="-600"/>
    <x v="1"/>
  </r>
  <r>
    <x v="0"/>
    <n v="45945"/>
    <x v="6"/>
    <n v="180756"/>
    <s v="Invoice - Laguna Tools: Datapath Managed Site Content Filtering Identify Theft and Phishing Defense Continuous Network Monitoring Gateway Security VPN Connectivity ISP Management Network Attached Device Support"/>
    <s v="D-003"/>
    <s v="MSP"/>
    <m/>
    <x v="0"/>
    <s v="Managed Site So Cal"/>
    <x v="12"/>
    <s v="Datapath Managed Site So Cal"/>
    <s v="C00170"/>
    <m/>
    <n v="24091"/>
    <s v="ARJ"/>
    <m/>
    <n v="600"/>
    <n v="-600"/>
    <x v="1"/>
  </r>
  <r>
    <x v="4"/>
    <n v="45915"/>
    <x v="5"/>
    <n v="180188"/>
    <s v="Invoice - Laguna Tools: DatapathFax Cloud Fax Gateway "/>
    <s v="D-027"/>
    <s v="Cloud"/>
    <m/>
    <x v="0"/>
    <s v="DatapathFax Cloud GW"/>
    <x v="12"/>
    <s v="DatapathFax Cloud Gateway"/>
    <s v="C00170"/>
    <m/>
    <n v="23617"/>
    <s v="ARJ"/>
    <m/>
    <n v="45"/>
    <n v="-45"/>
    <x v="1"/>
  </r>
  <r>
    <x v="4"/>
    <n v="45945"/>
    <x v="6"/>
    <n v="180756"/>
    <s v="Invoice - Laguna Tools: DatapathFax Cloud Fax Gateway "/>
    <s v="D-027"/>
    <s v="Cloud"/>
    <m/>
    <x v="0"/>
    <s v="DatapathFax Cloud GW"/>
    <x v="12"/>
    <s v="DatapathFax Cloud Gateway"/>
    <s v="C00170"/>
    <m/>
    <n v="24091"/>
    <s v="ARJ"/>
    <m/>
    <n v="45"/>
    <n v="-45"/>
    <x v="1"/>
  </r>
  <r>
    <x v="6"/>
    <n v="45915"/>
    <x v="5"/>
    <n v="180188"/>
    <s v="Invoice - Laguna Tools: Endpoint Advanced Threat Protection - EDR 24x7 Monitoring - Per Endpoint"/>
    <s v="D-005"/>
    <s v="Security"/>
    <m/>
    <x v="0"/>
    <s v="DPM-Huntress"/>
    <x v="12"/>
    <s v="Huntress Advanced Threat Protection"/>
    <s v="C00170"/>
    <m/>
    <n v="23617"/>
    <s v="ARJ"/>
    <m/>
    <n v="744"/>
    <n v="-744"/>
    <x v="1"/>
  </r>
  <r>
    <x v="6"/>
    <n v="45945"/>
    <x v="6"/>
    <n v="180756"/>
    <s v="Invoice - Laguna Tools: Endpoint Advanced Threat Protection - EDR 24x7 Monitoring - Per Endpoint"/>
    <s v="D-005"/>
    <s v="Security"/>
    <m/>
    <x v="0"/>
    <s v="DPM-Huntress"/>
    <x v="12"/>
    <s v="Huntress Advanced Threat Protection"/>
    <s v="C00170"/>
    <m/>
    <n v="24091"/>
    <s v="ARJ"/>
    <m/>
    <n v="750"/>
    <n v="-750"/>
    <x v="1"/>
  </r>
  <r>
    <x v="5"/>
    <n v="45915"/>
    <x v="5"/>
    <n v="180188"/>
    <s v="Invoice - Laguna Tools: Exchange Online (Plan 1) - Annual Commitment, Monthly Billing - 1 User "/>
    <s v="D-003"/>
    <s v="MSP"/>
    <m/>
    <x v="0"/>
    <s v="C0LH16-0001-1Y1M"/>
    <x v="12"/>
    <s v="Exchange Online (Plan 1) Annual Paid Monthly"/>
    <s v="C00170"/>
    <m/>
    <n v="23617"/>
    <s v="ARJ"/>
    <m/>
    <n v="8"/>
    <n v="-8"/>
    <x v="1"/>
  </r>
  <r>
    <x v="5"/>
    <n v="45945"/>
    <x v="6"/>
    <n v="180756"/>
    <s v="Invoice - Laguna Tools: Exchange Online (Plan 1) - Annual Commitment, Monthly Billing - 1 User "/>
    <s v="D-003"/>
    <s v="MSP"/>
    <m/>
    <x v="0"/>
    <s v="C0LH16-0001-1Y1M"/>
    <x v="12"/>
    <s v="Exchange Online (Plan 1) Annual Paid Monthly"/>
    <s v="C00170"/>
    <m/>
    <n v="24091"/>
    <s v="ARJ"/>
    <m/>
    <n v="8"/>
    <n v="-8"/>
    <x v="1"/>
  </r>
  <r>
    <x v="5"/>
    <n v="45915"/>
    <x v="5"/>
    <n v="180188"/>
    <s v="Invoice - Laguna Tools: Exchange Online (Plan 2) - Annual Commitment, Monthly Billing - 1 User "/>
    <s v="D-003"/>
    <s v="MSP"/>
    <m/>
    <x v="0"/>
    <s v="C0LH1P-0001-1Y1M"/>
    <x v="12"/>
    <s v="Exchange Online (Plan 2) Annual Paid Monthly"/>
    <s v="C00170"/>
    <m/>
    <n v="23617"/>
    <s v="ARJ"/>
    <m/>
    <n v="80"/>
    <n v="-80"/>
    <x v="1"/>
  </r>
  <r>
    <x v="5"/>
    <n v="45945"/>
    <x v="6"/>
    <n v="180756"/>
    <s v="Invoice - Laguna Tools: Exchange Online (Plan 2) - Annual Commitment, Monthly Billing - 1 User "/>
    <s v="D-003"/>
    <s v="MSP"/>
    <m/>
    <x v="0"/>
    <s v="C0LH1P-0001-1Y1M"/>
    <x v="12"/>
    <s v="Exchange Online (Plan 2) Annual Paid Monthly"/>
    <s v="C00170"/>
    <m/>
    <n v="24091"/>
    <s v="ARJ"/>
    <m/>
    <n v="80"/>
    <n v="-80"/>
    <x v="1"/>
  </r>
  <r>
    <x v="3"/>
    <n v="45915"/>
    <x v="5"/>
    <n v="180188"/>
    <s v="Invoice - Laguna Tools: Managed Office 365 Backup - 1 User - 1 month - Unlimited Storage"/>
    <s v="D-003"/>
    <s v="MSP"/>
    <m/>
    <x v="0"/>
    <s v="DPMB-ACR-O365-STOR"/>
    <x v="12"/>
    <s v="Office 365 Backup Acronis with Storage"/>
    <s v="C00170"/>
    <m/>
    <n v="23617"/>
    <s v="ARJ"/>
    <m/>
    <n v="288"/>
    <n v="-288"/>
    <x v="1"/>
  </r>
  <r>
    <x v="3"/>
    <n v="45945"/>
    <x v="6"/>
    <n v="180756"/>
    <s v="Invoice - Laguna Tools: Managed Office 365 Backup - 1 User - 1 month - Unlimited Storage"/>
    <s v="D-003"/>
    <s v="MSP"/>
    <m/>
    <x v="0"/>
    <s v="DPMB-ACR-O365-STOR"/>
    <x v="12"/>
    <s v="Office 365 Backup Acronis with Storage"/>
    <s v="C00170"/>
    <m/>
    <n v="24091"/>
    <s v="ARJ"/>
    <m/>
    <n v="296"/>
    <n v="-296"/>
    <x v="1"/>
  </r>
  <r>
    <x v="2"/>
    <n v="45915"/>
    <x v="5"/>
    <n v="180188"/>
    <s v="Invoice - Laguna Tools: Managed Wireless Access Point "/>
    <s v="D-027"/>
    <s v="Cloud"/>
    <m/>
    <x v="0"/>
    <s v="DPM-Wireless Access Point UBI"/>
    <x v="12"/>
    <s v="Managed Wireless Access Point "/>
    <s v="C00170"/>
    <m/>
    <n v="23617"/>
    <s v="ARJ"/>
    <m/>
    <n v="132.13"/>
    <n v="-132.13"/>
    <x v="1"/>
  </r>
  <r>
    <x v="2"/>
    <n v="45945"/>
    <x v="6"/>
    <n v="180756"/>
    <s v="Invoice - Laguna Tools: Managed Wireless Access Point "/>
    <s v="D-027"/>
    <s v="Cloud"/>
    <m/>
    <x v="0"/>
    <s v="DPM-Wireless Access Point UBI"/>
    <x v="12"/>
    <s v="Managed Wireless Access Point "/>
    <s v="C00170"/>
    <m/>
    <n v="24091"/>
    <s v="ARJ"/>
    <m/>
    <n v="132.13"/>
    <n v="-132.13"/>
    <x v="1"/>
  </r>
  <r>
    <x v="5"/>
    <n v="45915"/>
    <x v="5"/>
    <n v="180188"/>
    <s v="Invoice - Laguna Tools: Microsoft 365 Business Premium - Annual Commitment, Monthly Billing - 1 User "/>
    <s v="D-003"/>
    <s v="MSP"/>
    <m/>
    <x v="0"/>
    <s v="C0LCHC-0002-1Y1M"/>
    <x v="12"/>
    <s v="Microsoft 365 Business Premium Annual Paid Monthly"/>
    <s v="C00170"/>
    <m/>
    <n v="23617"/>
    <s v="ARJ"/>
    <m/>
    <n v="3344"/>
    <n v="-3344"/>
    <x v="1"/>
  </r>
  <r>
    <x v="5"/>
    <n v="45945"/>
    <x v="6"/>
    <n v="180756"/>
    <s v="Invoice - Laguna Tools: Microsoft 365 Business Premium - Annual Commitment, Monthly Billing - 1 User "/>
    <s v="D-003"/>
    <s v="MSP"/>
    <m/>
    <x v="0"/>
    <s v="C0LCHC-0002-1Y1M"/>
    <x v="12"/>
    <s v="Microsoft 365 Business Premium Annual Paid Monthly"/>
    <s v="C00170"/>
    <m/>
    <n v="24091"/>
    <s v="ARJ"/>
    <m/>
    <n v="3344"/>
    <n v="-3344"/>
    <x v="1"/>
  </r>
  <r>
    <x v="2"/>
    <n v="45915"/>
    <x v="5"/>
    <n v="180188"/>
    <s v="Invoice - Laguna Tools: Windows Server "/>
    <s v="D-003"/>
    <s v="MSP"/>
    <m/>
    <x v="0"/>
    <s v="HaaS-WindowsServer"/>
    <x v="12"/>
    <s v="Windows Server"/>
    <s v="C00170"/>
    <m/>
    <n v="23617"/>
    <s v="ARJ"/>
    <m/>
    <n v="335"/>
    <n v="-335"/>
    <x v="1"/>
  </r>
  <r>
    <x v="2"/>
    <n v="45945"/>
    <x v="6"/>
    <n v="180756"/>
    <s v="Invoice - Laguna Tools: Windows Server "/>
    <s v="D-003"/>
    <s v="MSP"/>
    <m/>
    <x v="0"/>
    <s v="HaaS-WindowsServer"/>
    <x v="12"/>
    <s v="Windows Server"/>
    <s v="C00170"/>
    <m/>
    <n v="24091"/>
    <s v="ARJ"/>
    <m/>
    <n v="335"/>
    <n v="-335"/>
    <x v="1"/>
  </r>
  <r>
    <x v="7"/>
    <n v="45951"/>
    <x v="24"/>
    <s v="180827OH"/>
    <s v="Invoice - LHollingworth"/>
    <s v="D-028"/>
    <s v="Installation Team"/>
    <m/>
    <x v="3"/>
    <m/>
    <x v="111"/>
    <m/>
    <s v="C-10086"/>
    <m/>
    <n v="24140"/>
    <s v="ARJ"/>
    <m/>
    <n v="150"/>
    <n v="-150"/>
    <x v="1"/>
  </r>
  <r>
    <x v="6"/>
    <n v="45901"/>
    <x v="3"/>
    <s v="179994OH"/>
    <s v="Invoice - LHollingworth: AI Powered Email Filtering and Phishing Protection "/>
    <s v="D-005"/>
    <s v="Security"/>
    <m/>
    <x v="3"/>
    <s v="IS-ESP-1"/>
    <x v="111"/>
    <s v="Email Security "/>
    <s v="C-10086"/>
    <m/>
    <n v="23374"/>
    <s v="ARJ"/>
    <m/>
    <n v="300"/>
    <n v="-300"/>
    <x v="1"/>
  </r>
  <r>
    <x v="6"/>
    <n v="45931"/>
    <x v="4"/>
    <s v="180495OH"/>
    <s v="Invoice - LHollingworth: AI Powered Email Filtering and Phishing Protection "/>
    <s v="D-005"/>
    <s v="Security"/>
    <m/>
    <x v="3"/>
    <s v="IS-ESP-1"/>
    <x v="111"/>
    <s v="Email Security "/>
    <s v="C-10086"/>
    <m/>
    <n v="23909"/>
    <s v="ARJ"/>
    <m/>
    <n v="300"/>
    <n v="-300"/>
    <x v="1"/>
  </r>
  <r>
    <x v="9"/>
    <n v="45923"/>
    <x v="36"/>
    <s v="180264OH"/>
    <s v="Invoice - LHollingworth: Blocksi, 1 Year Admin/Teacher/Parent License"/>
    <s v="D-009"/>
    <s v="Admin"/>
    <m/>
    <x v="3"/>
    <s v="Blocksi"/>
    <x v="111"/>
    <s v="Blocksi, 1 Year Admin/Teacher/Parent License"/>
    <s v="C-10086"/>
    <m/>
    <n v="23652"/>
    <s v="ARJ"/>
    <m/>
    <n v="1238.6400000000001"/>
    <n v="-1238.6400000000001"/>
    <x v="1"/>
  </r>
  <r>
    <x v="0"/>
    <n v="45901"/>
    <x v="3"/>
    <s v="179965OH"/>
    <s v="Invoice - LHollingworth: Classroom Support"/>
    <s v="D-003"/>
    <s v="MSP"/>
    <m/>
    <x v="3"/>
    <s v="MSC_CS"/>
    <x v="111"/>
    <s v="Classroom Support"/>
    <s v="C-10086"/>
    <m/>
    <n v="23372"/>
    <s v="ARJ"/>
    <m/>
    <n v="300"/>
    <n v="-300"/>
    <x v="1"/>
  </r>
  <r>
    <x v="0"/>
    <n v="45931"/>
    <x v="4"/>
    <s v="180494OH"/>
    <s v="Invoice - LHollingworth: Classroom Support"/>
    <s v="D-003"/>
    <s v="MSP"/>
    <m/>
    <x v="3"/>
    <s v="MSC_CS"/>
    <x v="111"/>
    <s v="Classroom Support"/>
    <s v="C-10086"/>
    <m/>
    <n v="23908"/>
    <s v="ARJ"/>
    <m/>
    <n v="300"/>
    <n v="-300"/>
    <x v="1"/>
  </r>
  <r>
    <x v="0"/>
    <n v="45901"/>
    <x v="3"/>
    <s v="179965OH"/>
    <s v="Invoice - LHollingworth: Cloud Managed Printing"/>
    <s v="D-003"/>
    <s v="MSP"/>
    <m/>
    <x v="3"/>
    <s v="MSC_PS"/>
    <x v="111"/>
    <s v="Cloud Managed Printing Support"/>
    <s v="C-10086"/>
    <m/>
    <n v="23372"/>
    <s v="ARJ"/>
    <m/>
    <n v="60"/>
    <n v="-60"/>
    <x v="1"/>
  </r>
  <r>
    <x v="0"/>
    <n v="45931"/>
    <x v="4"/>
    <s v="180494OH"/>
    <s v="Invoice - LHollingworth: Cloud Managed Printing"/>
    <s v="D-003"/>
    <s v="MSP"/>
    <m/>
    <x v="3"/>
    <s v="MSC_PS"/>
    <x v="111"/>
    <s v="Cloud Managed Printing Support"/>
    <s v="C-10086"/>
    <m/>
    <n v="23908"/>
    <s v="ARJ"/>
    <m/>
    <n v="60"/>
    <n v="-60"/>
    <x v="1"/>
  </r>
  <r>
    <x v="17"/>
    <n v="45901"/>
    <x v="3"/>
    <s v="179965OH"/>
    <s v="Invoice - LHollingworth: Datapath Chromebook ADP 1 Year Warranty Covers the following: New Fleet Coverage - On an as needed basis or in some cases direct assignment Existing Fleet Coverage â€“ With our advanced support platform we can assist users faster than ever "/>
    <s v="D-003"/>
    <s v="MSP"/>
    <m/>
    <x v="3"/>
    <s v="Managed CB_ADP_1YR"/>
    <x v="111"/>
    <s v="Datapath Chromebook ADP 1 Year Warranty Covers the"/>
    <s v="C-10086"/>
    <m/>
    <n v="23372"/>
    <s v="ARJ"/>
    <m/>
    <n v="562.5"/>
    <n v="-562.5"/>
    <x v="1"/>
  </r>
  <r>
    <x v="17"/>
    <n v="45931"/>
    <x v="4"/>
    <s v="180494OH"/>
    <s v="Invoice - LHollingworth: Datapath Chromebook ADP 1 Year Warranty Covers the following: New Fleet Coverage - On an as needed basis or in some cases direct assignment Existing Fleet Coverage â€“ With our advanced support platform we can assist users faster than ever "/>
    <s v="D-003"/>
    <s v="MSP"/>
    <m/>
    <x v="3"/>
    <s v="Managed CB_ADP_1YR"/>
    <x v="111"/>
    <s v="Datapath Chromebook ADP 1 Year Warranty Covers the"/>
    <s v="C-10086"/>
    <m/>
    <n v="23908"/>
    <s v="ARJ"/>
    <m/>
    <n v="562.5"/>
    <n v="-562.5"/>
    <x v="1"/>
  </r>
  <r>
    <x v="6"/>
    <n v="45901"/>
    <x v="3"/>
    <s v="179965OH"/>
    <s v="Invoice - LHollingworth: Endpoint Advanced Threat Protection - EDR 24x7 Monitoring - Per Endpoint"/>
    <s v="D-003"/>
    <s v="MSP"/>
    <m/>
    <x v="3"/>
    <s v="DPM-Huntress"/>
    <x v="111"/>
    <s v="Huntress Advanced Threat Protection"/>
    <s v="C-10086"/>
    <m/>
    <n v="23372"/>
    <s v="ARJ"/>
    <m/>
    <n v="494"/>
    <n v="-494"/>
    <x v="1"/>
  </r>
  <r>
    <x v="6"/>
    <n v="45931"/>
    <x v="4"/>
    <s v="180494OH"/>
    <s v="Invoice - LHollingworth: Endpoint Advanced Threat Protection - EDR 24x7 Monitoring - Per Endpoint"/>
    <s v="D-003"/>
    <s v="MSP"/>
    <m/>
    <x v="3"/>
    <s v="DPM-Huntress"/>
    <x v="111"/>
    <s v="Huntress Advanced Threat Protection"/>
    <s v="C-10086"/>
    <m/>
    <n v="23908"/>
    <s v="ARJ"/>
    <m/>
    <n v="494"/>
    <n v="-494"/>
    <x v="1"/>
  </r>
  <r>
    <x v="0"/>
    <n v="45901"/>
    <x v="3"/>
    <s v="179946OH"/>
    <s v="Invoice - LHollingworth: E-Rate MIBS Support for E-Rate Eligible Equipment"/>
    <s v="D-003"/>
    <s v="MSP"/>
    <m/>
    <x v="3"/>
    <s v="T-Managed"/>
    <x v="111"/>
    <s v="E-Rate MIBS Support"/>
    <s v="C-10086"/>
    <m/>
    <n v="23373"/>
    <s v="ARJ"/>
    <m/>
    <n v="24.65"/>
    <n v="-24.65"/>
    <x v="1"/>
  </r>
  <r>
    <x v="9"/>
    <n v="45951"/>
    <x v="24"/>
    <s v="180827OH"/>
    <s v="Invoice - LHollingworth: Lenovo ThinkPad E14 Gen 6 14&quot; Notebook - WUXGA - AMD Ryzen 5 7535U - 16 GB - 256 GB SSD - English Keyboard - Black - AMD Chip - 1920 x 1200 - Windows 11 Pro - AMD Radeon 660M Graphics - In-plane Switching (IPS) Technology - Front Camera/Webcam "/>
    <s v="D-001"/>
    <s v="Sales"/>
    <m/>
    <x v="3"/>
    <s v="21M3000NUS"/>
    <x v="111"/>
    <s v="Lenovo ThinkPad E14 Gen 6 14&quot; Notebook - WUXGA - "/>
    <s v="C-10086"/>
    <m/>
    <n v="24140"/>
    <s v="ARJ"/>
    <m/>
    <n v="1620"/>
    <n v="-1620"/>
    <x v="1"/>
  </r>
  <r>
    <x v="8"/>
    <n v="45901"/>
    <x v="3"/>
    <s v="179965OH"/>
    <s v="Invoice - LHollingworth: Managed Backup - Server"/>
    <s v="D-003"/>
    <s v="MSP"/>
    <m/>
    <x v="3"/>
    <s v="mMTS CyberPS"/>
    <x v="111"/>
    <s v="MTS Cyber Protect Servers"/>
    <s v="C-10086"/>
    <m/>
    <n v="23372"/>
    <s v="ARJ"/>
    <m/>
    <n v="150"/>
    <n v="-150"/>
    <x v="1"/>
  </r>
  <r>
    <x v="8"/>
    <n v="45931"/>
    <x v="4"/>
    <s v="180494OH"/>
    <s v="Invoice - LHollingworth: Managed Backup - Server"/>
    <s v="D-003"/>
    <s v="MSP"/>
    <m/>
    <x v="3"/>
    <s v="mMTS CyberPS"/>
    <x v="111"/>
    <s v="MTS Cyber Protect Servers"/>
    <s v="C-10086"/>
    <m/>
    <n v="23908"/>
    <s v="ARJ"/>
    <m/>
    <n v="150"/>
    <n v="-150"/>
    <x v="1"/>
  </r>
  <r>
    <x v="3"/>
    <n v="45901"/>
    <x v="3"/>
    <s v="179965OH"/>
    <s v="Invoice - LHollingworth: Managed Backup Cloud Storage - Per GB"/>
    <s v="D-003"/>
    <s v="MSP"/>
    <m/>
    <x v="3"/>
    <s v="MTS Cloud Storage"/>
    <x v="111"/>
    <s v="MTS Cloud Storage"/>
    <s v="C-10086"/>
    <m/>
    <n v="23372"/>
    <s v="ARJ"/>
    <m/>
    <n v="108"/>
    <n v="-108"/>
    <x v="1"/>
  </r>
  <r>
    <x v="3"/>
    <n v="45931"/>
    <x v="4"/>
    <s v="180494OH"/>
    <s v="Invoice - LHollingworth: Managed Backup Cloud Storage - Per GB"/>
    <s v="D-003"/>
    <s v="MSP"/>
    <m/>
    <x v="3"/>
    <s v="MTS Cloud Storage"/>
    <x v="111"/>
    <s v="MTS Cloud Storage"/>
    <s v="C-10086"/>
    <m/>
    <n v="23908"/>
    <s v="ARJ"/>
    <m/>
    <n v="108"/>
    <n v="-108"/>
    <x v="1"/>
  </r>
  <r>
    <x v="0"/>
    <n v="45901"/>
    <x v="3"/>
    <s v="179965OH"/>
    <s v="Invoice - LHollingworth: Managed Endpoint Services"/>
    <s v="D-003"/>
    <s v="MSP"/>
    <m/>
    <x v="3"/>
    <s v="T-Managed Endpoint"/>
    <x v="111"/>
    <s v="Managed Endpoint Services"/>
    <s v="C-10086"/>
    <m/>
    <n v="23372"/>
    <s v="ARJ"/>
    <m/>
    <n v="255"/>
    <n v="-255"/>
    <x v="1"/>
  </r>
  <r>
    <x v="0"/>
    <n v="45931"/>
    <x v="4"/>
    <s v="180494OH"/>
    <s v="Invoice - LHollingworth: Managed Endpoint Services"/>
    <s v="D-003"/>
    <s v="MSP"/>
    <m/>
    <x v="3"/>
    <s v="T-Managed Endpoint"/>
    <x v="111"/>
    <s v="Managed Endpoint Services"/>
    <s v="C-10086"/>
    <m/>
    <n v="23908"/>
    <s v="ARJ"/>
    <m/>
    <n v="255"/>
    <n v="-255"/>
    <x v="1"/>
  </r>
  <r>
    <x v="0"/>
    <n v="45901"/>
    <x v="3"/>
    <s v="179965OH"/>
    <s v="Invoice - LHollingworth: Managed Services- Staff Tech Support"/>
    <s v="D-003"/>
    <s v="MSP"/>
    <m/>
    <x v="3"/>
    <s v="T-Managed Services-Staff"/>
    <x v="111"/>
    <s v="Managed Services-Staff Support"/>
    <s v="C-10086"/>
    <m/>
    <n v="23372"/>
    <s v="ARJ"/>
    <m/>
    <n v="1200"/>
    <n v="-1200"/>
    <x v="1"/>
  </r>
  <r>
    <x v="0"/>
    <n v="45931"/>
    <x v="4"/>
    <s v="180494OH"/>
    <s v="Invoice - LHollingworth: Managed Services- Staff Tech Support"/>
    <s v="D-003"/>
    <s v="MSP"/>
    <m/>
    <x v="3"/>
    <s v="T-Managed Services-Staff"/>
    <x v="111"/>
    <s v="Managed Services-Staff Support"/>
    <s v="C-10086"/>
    <m/>
    <n v="23908"/>
    <s v="ARJ"/>
    <m/>
    <n v="1200"/>
    <n v="-1200"/>
    <x v="1"/>
  </r>
  <r>
    <x v="0"/>
    <n v="45901"/>
    <x v="3"/>
    <s v="179965OH"/>
    <s v="Invoice - LHollingworth: Managed Services-Server"/>
    <s v="D-003"/>
    <s v="MSP"/>
    <m/>
    <x v="3"/>
    <s v="T-Managed Services-Server"/>
    <x v="111"/>
    <s v="Managed Services-Server"/>
    <s v="C-10086"/>
    <m/>
    <n v="23372"/>
    <s v="ARJ"/>
    <m/>
    <n v="450"/>
    <n v="-450"/>
    <x v="1"/>
  </r>
  <r>
    <x v="0"/>
    <n v="45931"/>
    <x v="4"/>
    <s v="180494OH"/>
    <s v="Invoice - LHollingworth: Managed Services-Server"/>
    <s v="D-003"/>
    <s v="MSP"/>
    <m/>
    <x v="3"/>
    <s v="T-Managed Services-Server"/>
    <x v="111"/>
    <s v="Managed Services-Server"/>
    <s v="C-10086"/>
    <m/>
    <n v="23908"/>
    <s v="ARJ"/>
    <m/>
    <n v="450"/>
    <n v="-450"/>
    <x v="1"/>
  </r>
  <r>
    <x v="0"/>
    <n v="45901"/>
    <x v="3"/>
    <s v="179965OH"/>
    <s v="Invoice - LHollingworth: Managed Services-Site"/>
    <s v="D-003"/>
    <s v="MSP"/>
    <m/>
    <x v="3"/>
    <s v="T-Managed Services Site"/>
    <x v="111"/>
    <s v="Managed Services-Site"/>
    <s v="C-10086"/>
    <m/>
    <n v="23372"/>
    <s v="ARJ"/>
    <m/>
    <n v="75"/>
    <n v="-75"/>
    <x v="1"/>
  </r>
  <r>
    <x v="0"/>
    <n v="45931"/>
    <x v="4"/>
    <s v="180494OH"/>
    <s v="Invoice - LHollingworth: Managed Services-Site"/>
    <s v="D-003"/>
    <s v="MSP"/>
    <m/>
    <x v="3"/>
    <s v="T-Managed Services Site"/>
    <x v="111"/>
    <s v="Managed Services-Site"/>
    <s v="C-10086"/>
    <m/>
    <n v="23908"/>
    <s v="ARJ"/>
    <m/>
    <n v="75"/>
    <n v="-75"/>
    <x v="1"/>
  </r>
  <r>
    <x v="1"/>
    <n v="45901"/>
    <x v="3"/>
    <s v="179965OH"/>
    <s v="Invoice - LHollingworth: Managed VOIP"/>
    <s v="D-003"/>
    <s v="MSP"/>
    <m/>
    <x v="3"/>
    <s v="MSC_MS"/>
    <x v="111"/>
    <s v="Managed VOIP"/>
    <s v="C-10086"/>
    <m/>
    <n v="23372"/>
    <s v="ARJ"/>
    <m/>
    <n v="98.9"/>
    <n v="-98.9"/>
    <x v="1"/>
  </r>
  <r>
    <x v="1"/>
    <n v="45931"/>
    <x v="4"/>
    <s v="180494OH"/>
    <s v="Invoice - LHollingworth: Managed VOIP"/>
    <s v="D-003"/>
    <s v="MSP"/>
    <m/>
    <x v="3"/>
    <s v="MSC_MS"/>
    <x v="111"/>
    <s v="Managed VOIP"/>
    <s v="C-10086"/>
    <m/>
    <n v="23908"/>
    <s v="ARJ"/>
    <m/>
    <n v="98.9"/>
    <n v="-98.9"/>
    <x v="1"/>
  </r>
  <r>
    <x v="6"/>
    <n v="45901"/>
    <x v="3"/>
    <n v="179825"/>
    <s v="Invoice - Life Improvement Homecare, Inc.: 24x7 Gateway Security Monitoring"/>
    <s v="D-005"/>
    <s v="Security"/>
    <m/>
    <x v="1"/>
    <s v="DPM-FWM-SM"/>
    <x v="112"/>
    <s v="24x7 Gateway Security Monitoring Small"/>
    <s v="C-10396"/>
    <m/>
    <n v="23498"/>
    <s v="ARJ"/>
    <m/>
    <n v="175"/>
    <n v="-175"/>
    <x v="1"/>
  </r>
  <r>
    <x v="6"/>
    <n v="45931"/>
    <x v="4"/>
    <n v="180380"/>
    <s v="Invoice - Life Improvement Homecare, Inc.: 24x7 Gateway Security Monitoring"/>
    <s v="D-005"/>
    <s v="Security"/>
    <m/>
    <x v="1"/>
    <s v="DPM-FWM-SM"/>
    <x v="112"/>
    <s v="24x7 Gateway Security Monitoring Small"/>
    <s v="C-10396"/>
    <m/>
    <n v="23805"/>
    <s v="ARJ"/>
    <m/>
    <n v="175"/>
    <n v="-175"/>
    <x v="1"/>
  </r>
  <r>
    <x v="6"/>
    <n v="45901"/>
    <x v="3"/>
    <n v="179825"/>
    <s v="Invoice - Life Improvement Homecare, Inc.: AI Powered Email Filtering and Phishing Protection "/>
    <s v="D-005"/>
    <s v="Security"/>
    <m/>
    <x v="1"/>
    <s v="IS-ESP-1"/>
    <x v="112"/>
    <s v="Email Security "/>
    <s v="C-10396"/>
    <m/>
    <n v="23498"/>
    <s v="ARJ"/>
    <m/>
    <n v="432"/>
    <n v="-432"/>
    <x v="1"/>
  </r>
  <r>
    <x v="6"/>
    <n v="45931"/>
    <x v="4"/>
    <n v="180380"/>
    <s v="Invoice - Life Improvement Homecare, Inc.: AI Powered Email Filtering and Phishing Protection "/>
    <s v="D-005"/>
    <s v="Security"/>
    <m/>
    <x v="1"/>
    <s v="IS-ESP-1"/>
    <x v="112"/>
    <s v="Email Security "/>
    <s v="C-10396"/>
    <m/>
    <n v="23805"/>
    <s v="ARJ"/>
    <m/>
    <n v="432"/>
    <n v="-432"/>
    <x v="1"/>
  </r>
  <r>
    <x v="6"/>
    <n v="45901"/>
    <x v="3"/>
    <n v="179825"/>
    <s v="Invoice - Life Improvement Homecare, Inc.: Dark Web Monitoring Service - 1 Domain "/>
    <s v="D-005"/>
    <s v="Security"/>
    <m/>
    <x v="1"/>
    <s v="SecureID"/>
    <x v="112"/>
    <s v="Dark Web Monitoring"/>
    <s v="C-10396"/>
    <m/>
    <n v="23498"/>
    <s v="ARJ"/>
    <m/>
    <n v="100"/>
    <n v="-100"/>
    <x v="1"/>
  </r>
  <r>
    <x v="6"/>
    <n v="45931"/>
    <x v="4"/>
    <n v="180380"/>
    <s v="Invoice - Life Improvement Homecare, Inc.: Dark Web Monitoring Service - 1 Domain "/>
    <s v="D-005"/>
    <s v="Security"/>
    <m/>
    <x v="1"/>
    <s v="SecureID"/>
    <x v="112"/>
    <s v="Dark Web Monitoring"/>
    <s v="C-10396"/>
    <m/>
    <n v="23805"/>
    <s v="ARJ"/>
    <m/>
    <n v="100"/>
    <n v="-100"/>
    <x v="1"/>
  </r>
  <r>
    <x v="3"/>
    <n v="45901"/>
    <x v="3"/>
    <n v="179825"/>
    <s v="Invoice - Life Improvement Homecare, Inc.: Datapath Managed Office 365 Backup - 1 User - 1 month "/>
    <s v="D-003"/>
    <s v="MSP"/>
    <m/>
    <x v="1"/>
    <s v="DPMB-O365"/>
    <x v="112"/>
    <s v="Datapath Managed Office 365 Backup - 1 User - 1 mo"/>
    <s v="C-10396"/>
    <m/>
    <n v="23498"/>
    <s v="ARJ"/>
    <m/>
    <n v="248"/>
    <n v="-248"/>
    <x v="1"/>
  </r>
  <r>
    <x v="3"/>
    <n v="45931"/>
    <x v="4"/>
    <n v="180380"/>
    <s v="Invoice - Life Improvement Homecare, Inc.: Datapath Managed Office 365 Backup - 1 User - 1 month "/>
    <s v="D-003"/>
    <s v="MSP"/>
    <m/>
    <x v="1"/>
    <s v="DPMB-O365"/>
    <x v="112"/>
    <s v="Datapath Managed Office 365 Backup - 1 User - 1 mo"/>
    <s v="C-10396"/>
    <m/>
    <n v="23805"/>
    <s v="ARJ"/>
    <m/>
    <n v="260"/>
    <n v="-260"/>
    <x v="1"/>
  </r>
  <r>
    <x v="6"/>
    <n v="45901"/>
    <x v="3"/>
    <n v="179825"/>
    <s v="Invoice - Life Improvement Homecare, Inc.: Endpoint Advanced Threat Protection - EDR 24x7 Monitoring - Per Endpoint"/>
    <s v="D-005"/>
    <s v="Security"/>
    <m/>
    <x v="1"/>
    <s v="DPM-Huntress"/>
    <x v="112"/>
    <s v="Huntress Advanced Threat Protection"/>
    <s v="C-10396"/>
    <m/>
    <n v="23498"/>
    <s v="ARJ"/>
    <m/>
    <n v="320"/>
    <n v="-320"/>
    <x v="1"/>
  </r>
  <r>
    <x v="6"/>
    <n v="45931"/>
    <x v="4"/>
    <n v="180380"/>
    <s v="Invoice - Life Improvement Homecare, Inc.: Endpoint Advanced Threat Protection - EDR 24x7 Monitoring - Per Endpoint"/>
    <s v="D-005"/>
    <s v="Security"/>
    <m/>
    <x v="1"/>
    <s v="DPM-Huntress"/>
    <x v="112"/>
    <s v="Huntress Advanced Threat Protection"/>
    <s v="C-10396"/>
    <m/>
    <n v="23805"/>
    <s v="ARJ"/>
    <m/>
    <n v="325"/>
    <n v="-325"/>
    <x v="1"/>
  </r>
  <r>
    <x v="6"/>
    <n v="45901"/>
    <x v="3"/>
    <n v="179825"/>
    <s v="Invoice - Life Improvement Homecare, Inc.: Managed Detection and Response for Microsoft 365 24x7 Monitoring - Per User"/>
    <s v="D-003"/>
    <s v="MSP"/>
    <m/>
    <x v="1"/>
    <s v="DPM-Huntress365"/>
    <x v="112"/>
    <s v="Huntress MDR for M365"/>
    <s v="C-10396"/>
    <m/>
    <n v="23498"/>
    <s v="ARJ"/>
    <m/>
    <n v="532"/>
    <n v="-532"/>
    <x v="1"/>
  </r>
  <r>
    <x v="6"/>
    <n v="45931"/>
    <x v="4"/>
    <n v="180380"/>
    <s v="Invoice - Life Improvement Homecare, Inc.: Managed Detection and Response for Microsoft 365 24x7 Monitoring - Per User"/>
    <s v="D-003"/>
    <s v="MSP"/>
    <m/>
    <x v="1"/>
    <s v="DPM-Huntress365"/>
    <x v="112"/>
    <s v="Huntress MDR for M365"/>
    <s v="C-10396"/>
    <m/>
    <n v="23805"/>
    <s v="ARJ"/>
    <m/>
    <n v="532"/>
    <n v="-532"/>
    <x v="1"/>
  </r>
  <r>
    <x v="0"/>
    <n v="45901"/>
    <x v="3"/>
    <n v="179825"/>
    <s v="Invoice - Life Improvement Homecare, Inc.: Managed Endpoint Services"/>
    <s v="D-003"/>
    <s v="MSP"/>
    <m/>
    <x v="1"/>
    <s v="T-Managed Endpoint"/>
    <x v="112"/>
    <s v="Managed Endpoint Services"/>
    <s v="C-10396"/>
    <m/>
    <n v="23498"/>
    <s v="ARJ"/>
    <m/>
    <n v="406"/>
    <n v="-406"/>
    <x v="1"/>
  </r>
  <r>
    <x v="0"/>
    <n v="45931"/>
    <x v="4"/>
    <n v="180380"/>
    <s v="Invoice - Life Improvement Homecare, Inc.: Managed Endpoint Services"/>
    <s v="D-003"/>
    <s v="MSP"/>
    <m/>
    <x v="1"/>
    <s v="T-Managed Endpoint"/>
    <x v="112"/>
    <s v="Managed Endpoint Services"/>
    <s v="C-10396"/>
    <m/>
    <n v="23805"/>
    <s v="ARJ"/>
    <m/>
    <n v="455"/>
    <n v="-455"/>
    <x v="1"/>
  </r>
  <r>
    <x v="6"/>
    <n v="45901"/>
    <x v="3"/>
    <n v="179825"/>
    <s v="Invoice - Life Improvement Homecare, Inc.: Managed Security Awareness Training Program"/>
    <s v="D-005"/>
    <s v="Security"/>
    <m/>
    <x v="1"/>
    <s v="DPMSAT"/>
    <x v="112"/>
    <s v="Security Awareness Program"/>
    <s v="C-10396"/>
    <m/>
    <n v="23498"/>
    <s v="ARJ"/>
    <m/>
    <n v="280"/>
    <n v="-280"/>
    <x v="1"/>
  </r>
  <r>
    <x v="6"/>
    <n v="45931"/>
    <x v="4"/>
    <n v="180380"/>
    <s v="Invoice - Life Improvement Homecare, Inc.: Managed Security Awareness Training Program"/>
    <s v="D-005"/>
    <s v="Security"/>
    <m/>
    <x v="1"/>
    <s v="DPMSAT"/>
    <x v="112"/>
    <s v="Security Awareness Program"/>
    <s v="C-10396"/>
    <m/>
    <n v="23805"/>
    <s v="ARJ"/>
    <m/>
    <n v="285"/>
    <n v="-285"/>
    <x v="1"/>
  </r>
  <r>
    <x v="0"/>
    <n v="45901"/>
    <x v="3"/>
    <n v="179825"/>
    <s v="Invoice - Life Improvement Homecare, Inc.: Managed Services-Site"/>
    <s v="D-003"/>
    <s v="MSP"/>
    <m/>
    <x v="1"/>
    <s v="T-Managed Services Site"/>
    <x v="112"/>
    <s v="Managed Services-Site"/>
    <s v="C-10396"/>
    <m/>
    <n v="23498"/>
    <s v="ARJ"/>
    <m/>
    <n v="380"/>
    <n v="-380"/>
    <x v="1"/>
  </r>
  <r>
    <x v="0"/>
    <n v="45931"/>
    <x v="4"/>
    <n v="180380"/>
    <s v="Invoice - Life Improvement Homecare, Inc.: Managed Services-Site"/>
    <s v="D-003"/>
    <s v="MSP"/>
    <m/>
    <x v="1"/>
    <s v="T-Managed Services Site"/>
    <x v="112"/>
    <s v="Managed Services-Site"/>
    <s v="C-10396"/>
    <m/>
    <n v="23805"/>
    <s v="ARJ"/>
    <m/>
    <n v="380"/>
    <n v="-380"/>
    <x v="1"/>
  </r>
  <r>
    <x v="0"/>
    <n v="45901"/>
    <x v="3"/>
    <n v="179825"/>
    <s v="Invoice - Life Improvement Homecare, Inc.: Managed Services-User"/>
    <s v="D-003"/>
    <s v="MSP"/>
    <m/>
    <x v="1"/>
    <s v="T-Managed Services-User"/>
    <x v="112"/>
    <s v="Managed Services-User"/>
    <s v="C-10396"/>
    <m/>
    <n v="23498"/>
    <s v="ARJ"/>
    <m/>
    <n v="3410"/>
    <n v="-3410"/>
    <x v="1"/>
  </r>
  <r>
    <x v="0"/>
    <n v="45931"/>
    <x v="4"/>
    <n v="180380"/>
    <s v="Invoice - Life Improvement Homecare, Inc.: Managed Services-User"/>
    <s v="D-003"/>
    <s v="MSP"/>
    <m/>
    <x v="1"/>
    <s v="T-Managed Services-User"/>
    <x v="112"/>
    <s v="Managed Services-User"/>
    <s v="C-10396"/>
    <m/>
    <n v="23805"/>
    <s v="ARJ"/>
    <m/>
    <n v="3575"/>
    <n v="-3575"/>
    <x v="1"/>
  </r>
  <r>
    <x v="5"/>
    <n v="45901"/>
    <x v="3"/>
    <n v="179826"/>
    <s v="Invoice - Life Improvement Homecare, Inc.: Microsoft 365 Business Premium - Monthly Commitment, Monthly Billing - 1 User "/>
    <s v="D-003"/>
    <s v="MSP"/>
    <m/>
    <x v="1"/>
    <s v="C0LCHC-0002-1M"/>
    <x v="112"/>
    <s v="Microsoft 365 Business Premium Monthly"/>
    <s v="C-10396"/>
    <m/>
    <n v="23452"/>
    <s v="ARJ"/>
    <m/>
    <n v="1768.8"/>
    <n v="-1768.8"/>
    <x v="1"/>
  </r>
  <r>
    <x v="5"/>
    <n v="45931"/>
    <x v="4"/>
    <n v="180381"/>
    <s v="Invoice - Life Improvement Homecare, Inc.: Microsoft 365 Business Premium - Monthly Commitment, Monthly Billing - 1 User "/>
    <s v="D-003"/>
    <s v="MSP"/>
    <m/>
    <x v="1"/>
    <s v="C0LCHC-0002-1M"/>
    <x v="112"/>
    <s v="Microsoft 365 Business Premium Monthly"/>
    <s v="C-10396"/>
    <m/>
    <n v="23806"/>
    <s v="ARJ"/>
    <m/>
    <n v="1768.8"/>
    <n v="-1768.8"/>
    <x v="1"/>
  </r>
  <r>
    <x v="5"/>
    <n v="45901"/>
    <x v="3"/>
    <n v="179827"/>
    <s v="Invoice - Line-Mobility: Microsoft 365 Business Premium - Monthly Commitment, Monthly Billing - 1 User "/>
    <s v="D-014"/>
    <s v="Procurement"/>
    <m/>
    <x v="1"/>
    <s v="C0LCHC-0002-1M"/>
    <x v="113"/>
    <s v="Microsoft 365 Business Premium Monthly"/>
    <s v="C-10387"/>
    <m/>
    <n v="23430"/>
    <s v="ARJ"/>
    <m/>
    <n v="52.8"/>
    <n v="-52.8"/>
    <x v="1"/>
  </r>
  <r>
    <x v="5"/>
    <n v="45931"/>
    <x v="4"/>
    <n v="180382"/>
    <s v="Invoice - Line-Mobility: Microsoft 365 Business Premium - Monthly Commitment, Monthly Billing - 1 User "/>
    <s v="D-014"/>
    <s v="Procurement"/>
    <m/>
    <x v="1"/>
    <s v="C0LCHC-0002-1M"/>
    <x v="113"/>
    <s v="Microsoft 365 Business Premium Monthly"/>
    <s v="C-10387"/>
    <m/>
    <n v="23807"/>
    <s v="ARJ"/>
    <m/>
    <n v="52.8"/>
    <n v="-52.8"/>
    <x v="1"/>
  </r>
  <r>
    <x v="5"/>
    <n v="45901"/>
    <x v="3"/>
    <n v="179827"/>
    <s v="Invoice - Line-Mobility: Office 365 Extra File Storage Per GB - Monthly Commitment, Monthly Billing "/>
    <s v="D-014"/>
    <s v="Procurement"/>
    <m/>
    <x v="1"/>
    <s v="C0LHS9-0001-1M"/>
    <x v="113"/>
    <s v="Office 365 Extra File Storage Paid Monthly"/>
    <s v="C-10387"/>
    <m/>
    <n v="23430"/>
    <s v="ARJ"/>
    <m/>
    <n v="264"/>
    <n v="-264"/>
    <x v="1"/>
  </r>
  <r>
    <x v="5"/>
    <n v="45931"/>
    <x v="4"/>
    <n v="180382"/>
    <s v="Invoice - Line-Mobility: Office 365 Extra File Storage Per GB - Monthly Commitment, Monthly Billing "/>
    <s v="D-014"/>
    <s v="Procurement"/>
    <m/>
    <x v="1"/>
    <s v="C0LHS9-0001-1M"/>
    <x v="113"/>
    <s v="Office 365 Extra File Storage Paid Monthly"/>
    <s v="C-10387"/>
    <m/>
    <n v="23807"/>
    <s v="ARJ"/>
    <m/>
    <n v="264"/>
    <n v="-264"/>
    <x v="1"/>
  </r>
  <r>
    <x v="6"/>
    <n v="45915"/>
    <x v="5"/>
    <n v="180189"/>
    <s v="Invoice - Linwood Engineering Associates: Endpoint Advanced Threat Protection - EDR 24x7 Monitoring - Per Endpoint"/>
    <s v="D-005"/>
    <s v="Security"/>
    <m/>
    <x v="0"/>
    <s v="DPM-Huntress"/>
    <x v="7"/>
    <s v="Huntress Advanced Threat Protection"/>
    <s v="C00178"/>
    <m/>
    <n v="23618"/>
    <s v="ARJ"/>
    <m/>
    <n v="77"/>
    <n v="-77"/>
    <x v="1"/>
  </r>
  <r>
    <x v="6"/>
    <n v="45945"/>
    <x v="6"/>
    <n v="180766"/>
    <s v="Invoice - Linwood Engineering Associates: Endpoint Advanced Threat Protection - EDR 24x7 Monitoring - Per Endpoint"/>
    <s v="D-005"/>
    <s v="Security"/>
    <m/>
    <x v="0"/>
    <s v="DPM-Huntress"/>
    <x v="7"/>
    <s v="Huntress Advanced Threat Protection"/>
    <s v="C00178"/>
    <m/>
    <n v="24099"/>
    <s v="ARJ"/>
    <m/>
    <n v="77"/>
    <n v="-77"/>
    <x v="1"/>
  </r>
  <r>
    <x v="0"/>
    <n v="45915"/>
    <x v="5"/>
    <n v="180189"/>
    <s v="Invoice - Linwood Engineering Associates: Managed Services-Endpoint"/>
    <s v="D-003"/>
    <s v="MSP"/>
    <m/>
    <x v="0"/>
    <s v="T-MSP-EP"/>
    <x v="7"/>
    <s v="Managed Services-Endpoint"/>
    <s v="C00178"/>
    <m/>
    <n v="23618"/>
    <s v="ARJ"/>
    <m/>
    <n v="1023.75"/>
    <n v="-1023.75"/>
    <x v="1"/>
  </r>
  <r>
    <x v="0"/>
    <n v="45945"/>
    <x v="6"/>
    <n v="180766"/>
    <s v="Invoice - Linwood Engineering Associates: Managed Services-Endpoint"/>
    <s v="D-003"/>
    <s v="MSP"/>
    <m/>
    <x v="0"/>
    <s v="T-MSP-EP"/>
    <x v="7"/>
    <s v="Managed Services-Endpoint"/>
    <s v="C00178"/>
    <m/>
    <n v="24099"/>
    <s v="ARJ"/>
    <m/>
    <n v="1054.5"/>
    <n v="-1054.5"/>
    <x v="1"/>
  </r>
  <r>
    <x v="0"/>
    <n v="45915"/>
    <x v="5"/>
    <n v="180189"/>
    <s v="Invoice - Linwood Engineering Associates: Managed Services-Server"/>
    <s v="D-003"/>
    <s v="MSP"/>
    <m/>
    <x v="0"/>
    <s v="T-Managed Services-Server"/>
    <x v="7"/>
    <s v="Managed Services-Server"/>
    <s v="C00178"/>
    <m/>
    <n v="23618"/>
    <s v="ARJ"/>
    <m/>
    <n v="210"/>
    <n v="-210"/>
    <x v="1"/>
  </r>
  <r>
    <x v="0"/>
    <n v="45945"/>
    <x v="6"/>
    <n v="180766"/>
    <s v="Invoice - Linwood Engineering Associates: Managed Services-Server"/>
    <s v="D-003"/>
    <s v="MSP"/>
    <m/>
    <x v="0"/>
    <s v="T-Managed Services-Server"/>
    <x v="7"/>
    <s v="Managed Services-Server"/>
    <s v="C00178"/>
    <m/>
    <n v="24099"/>
    <s v="ARJ"/>
    <m/>
    <n v="216.3"/>
    <n v="-216.3"/>
    <x v="1"/>
  </r>
  <r>
    <x v="0"/>
    <n v="45915"/>
    <x v="5"/>
    <n v="180189"/>
    <s v="Invoice - Linwood Engineering Associates: Managed Services-Site"/>
    <s v="D-003"/>
    <s v="MSP"/>
    <m/>
    <x v="0"/>
    <s v="T-Managed Services Site"/>
    <x v="7"/>
    <s v="Managed Services-Site"/>
    <s v="C00178"/>
    <m/>
    <n v="23618"/>
    <s v="ARJ"/>
    <m/>
    <n v="105"/>
    <n v="-105"/>
    <x v="1"/>
  </r>
  <r>
    <x v="0"/>
    <n v="45945"/>
    <x v="6"/>
    <n v="180766"/>
    <s v="Invoice - Linwood Engineering Associates: Managed Services-Site"/>
    <s v="D-003"/>
    <s v="MSP"/>
    <m/>
    <x v="0"/>
    <s v="T-Managed Services Site"/>
    <x v="7"/>
    <s v="Managed Services-Site"/>
    <s v="C00178"/>
    <m/>
    <n v="24099"/>
    <s v="ARJ"/>
    <m/>
    <n v="108.15"/>
    <n v="-108.15"/>
    <x v="1"/>
  </r>
  <r>
    <x v="6"/>
    <n v="45901"/>
    <x v="3"/>
    <n v="179828"/>
    <s v="Invoice - Lucia Mar Unified School District: Endpoint Advanced Threat Protection - EDR 24x7 Monitoring - Per Endpoint"/>
    <s v="D-005"/>
    <s v="Security"/>
    <m/>
    <x v="1"/>
    <s v="DPM-Huntress"/>
    <x v="114"/>
    <s v="Huntress Advanced Threat Protection"/>
    <s v="C00179"/>
    <m/>
    <n v="23426"/>
    <s v="ARJ"/>
    <m/>
    <n v="5381.56"/>
    <n v="-5381.56"/>
    <x v="1"/>
  </r>
  <r>
    <x v="6"/>
    <n v="45931"/>
    <x v="4"/>
    <n v="180383"/>
    <s v="Invoice - Lucia Mar Unified School District: Endpoint Advanced Threat Protection - EDR 24x7 Monitoring - Per Endpoint"/>
    <s v="D-005"/>
    <s v="Security"/>
    <m/>
    <x v="1"/>
    <s v="DPM-Huntress"/>
    <x v="114"/>
    <s v="Huntress Advanced Threat Protection"/>
    <s v="C00179"/>
    <m/>
    <n v="23808"/>
    <s v="ARJ"/>
    <m/>
    <n v="5338.88"/>
    <n v="-5338.88"/>
    <x v="1"/>
  </r>
  <r>
    <x v="9"/>
    <n v="45931"/>
    <x v="4"/>
    <n v="180568"/>
    <s v="Invoice - Lucia Mar Unified School District: ICX 7850 48-port SFP28 1/10/25GE, 8x-port QSFP28 supports native 40GE or 100GE or breakout 4x10GE or 4x25GE, bundle includes two AC PS and five fans, PS side exhaust airflow, transceivers sold separately "/>
    <s v="D-029-W"/>
    <s v="EDU - West"/>
    <m/>
    <x v="1"/>
    <s v="RUC-ICX7850-48F-E2"/>
    <x v="114"/>
    <s v="ICX 7850 48-port SFP28 1/10/25GE, 8x-port QSFP28 s"/>
    <s v="C00179"/>
    <m/>
    <n v="23944"/>
    <s v="ARJ"/>
    <m/>
    <n v="12338.53"/>
    <n v="-12338.53"/>
    <x v="1"/>
  </r>
  <r>
    <x v="1"/>
    <n v="45901"/>
    <x v="3"/>
    <n v="179829"/>
    <s v="Invoice - Lucia Mar Unified School District: Managed Service - VOIP"/>
    <s v="D-001"/>
    <s v="Sales"/>
    <m/>
    <x v="1"/>
    <s v="Managed Service - VOIP"/>
    <x v="114"/>
    <s v="Managed Service - VOIP"/>
    <s v="C00179"/>
    <m/>
    <n v="23536"/>
    <s v="ARJ"/>
    <m/>
    <n v="1333.33"/>
    <n v="-1333.33"/>
    <x v="1"/>
  </r>
  <r>
    <x v="1"/>
    <n v="45931"/>
    <x v="4"/>
    <n v="180384"/>
    <s v="Invoice - Lucia Mar Unified School District: Managed Service - VOIP"/>
    <s v="D-001"/>
    <s v="Sales"/>
    <m/>
    <x v="1"/>
    <s v="Managed Service - VOIP"/>
    <x v="114"/>
    <s v="Managed Service - VOIP"/>
    <s v="C00179"/>
    <m/>
    <n v="23748"/>
    <s v="ARJ"/>
    <m/>
    <n v="1333.33"/>
    <n v="-1333.33"/>
    <x v="1"/>
  </r>
  <r>
    <x v="11"/>
    <n v="45901"/>
    <x v="3"/>
    <n v="179829"/>
    <s v="Invoice - Lucia Mar Unified School District: Mitel Partner Hardware and Software Support includes * 5 year support from Mitel TAC * Warranty replacement for all covered hardware * Next day RMA for defective and failed hardware * Access to software updates NOTE: This warranty does not cover phones and support does not include Datapath Support Services Datapath Support Services sold separately"/>
    <s v="D-001"/>
    <s v="Sales"/>
    <m/>
    <x v="1"/>
    <n v="94151"/>
    <x v="114"/>
    <s v="Mitel Partner Hardware and Software Support"/>
    <s v="C00179"/>
    <m/>
    <n v="23536"/>
    <s v="ARJ"/>
    <m/>
    <n v="1791.81"/>
    <n v="-1791.81"/>
    <x v="1"/>
  </r>
  <r>
    <x v="11"/>
    <n v="45931"/>
    <x v="4"/>
    <n v="180384"/>
    <s v="Invoice - Lucia Mar Unified School District: Mitel Partner Hardware and Software Support includes * 5 year support from Mitel TAC * Warranty replacement for all covered hardware * Next day RMA for defective and failed hardware * Access to software updates NOTE: This warranty does not cover phones and support does not include Datapath Support Services Datapath Support Services sold separately"/>
    <s v="D-001"/>
    <s v="Sales"/>
    <m/>
    <x v="1"/>
    <n v="94151"/>
    <x v="114"/>
    <s v="Mitel Partner Hardware and Software Support"/>
    <s v="C00179"/>
    <m/>
    <n v="23748"/>
    <s v="ARJ"/>
    <m/>
    <n v="1791.81"/>
    <n v="-1791.81"/>
    <x v="1"/>
  </r>
  <r>
    <x v="0"/>
    <n v="45901"/>
    <x v="3"/>
    <s v="180036OH"/>
    <s v="Invoice - Luther Memorial: Classroom Support"/>
    <s v="D-003"/>
    <s v="MSP"/>
    <m/>
    <x v="3"/>
    <s v="MSC_CS"/>
    <x v="115"/>
    <s v="Classroom Support"/>
    <s v="C-10087"/>
    <m/>
    <n v="23415"/>
    <s v="ARJ"/>
    <m/>
    <n v="96"/>
    <n v="-96"/>
    <x v="1"/>
  </r>
  <r>
    <x v="0"/>
    <n v="45931"/>
    <x v="4"/>
    <s v="180496OH"/>
    <s v="Invoice - Luther Memorial: Classroom Support"/>
    <s v="D-003"/>
    <s v="MSP"/>
    <m/>
    <x v="3"/>
    <s v="MSC_CS"/>
    <x v="115"/>
    <s v="Classroom Support"/>
    <s v="C-10087"/>
    <m/>
    <n v="23940"/>
    <s v="ARJ"/>
    <m/>
    <n v="96"/>
    <n v="-96"/>
    <x v="1"/>
  </r>
  <r>
    <x v="0"/>
    <n v="45901"/>
    <x v="3"/>
    <s v="180036OH"/>
    <s v="Invoice - Luther Memorial: Cloud Managed Printing"/>
    <s v="D-003"/>
    <s v="MSP"/>
    <m/>
    <x v="3"/>
    <s v="MSC_PS"/>
    <x v="115"/>
    <s v="Cloud Managed Printing Support"/>
    <s v="C-10087"/>
    <m/>
    <n v="23415"/>
    <s v="ARJ"/>
    <m/>
    <n v="8"/>
    <n v="-8"/>
    <x v="1"/>
  </r>
  <r>
    <x v="0"/>
    <n v="45931"/>
    <x v="4"/>
    <s v="180496OH"/>
    <s v="Invoice - Luther Memorial: Cloud Managed Printing"/>
    <s v="D-003"/>
    <s v="MSP"/>
    <m/>
    <x v="3"/>
    <s v="MSC_PS"/>
    <x v="115"/>
    <s v="Cloud Managed Printing Support"/>
    <s v="C-10087"/>
    <m/>
    <n v="23940"/>
    <s v="ARJ"/>
    <m/>
    <n v="8"/>
    <n v="-8"/>
    <x v="1"/>
  </r>
  <r>
    <x v="0"/>
    <n v="45901"/>
    <x v="3"/>
    <s v="180036OH"/>
    <s v="Invoice - Luther Memorial: Content Filtering Management"/>
    <s v="D-003"/>
    <s v="MSP"/>
    <m/>
    <x v="3"/>
    <s v="MSC_CF"/>
    <x v="115"/>
    <s v="Content Filtering Management"/>
    <s v="C-10087"/>
    <m/>
    <n v="23415"/>
    <s v="ARJ"/>
    <m/>
    <n v="150"/>
    <n v="-150"/>
    <x v="1"/>
  </r>
  <r>
    <x v="0"/>
    <n v="45931"/>
    <x v="4"/>
    <s v="180496OH"/>
    <s v="Invoice - Luther Memorial: Content Filtering Management"/>
    <s v="D-003"/>
    <s v="MSP"/>
    <m/>
    <x v="3"/>
    <s v="MSC_CF"/>
    <x v="115"/>
    <s v="Content Filtering Management"/>
    <s v="C-10087"/>
    <m/>
    <n v="23940"/>
    <s v="ARJ"/>
    <m/>
    <n v="150"/>
    <n v="-150"/>
    <x v="1"/>
  </r>
  <r>
    <x v="6"/>
    <n v="45901"/>
    <x v="3"/>
    <s v="180036OH"/>
    <s v="Invoice - Luther Memorial: Endpoint Advanced Threat Protection - EDR 24x7 Monitoring - Per Endpoint"/>
    <s v="D-005"/>
    <s v="Security"/>
    <m/>
    <x v="3"/>
    <s v="DPM-Huntress"/>
    <x v="115"/>
    <s v="Huntress Advanced Threat Protection"/>
    <s v="C-10087"/>
    <m/>
    <n v="23415"/>
    <s v="ARJ"/>
    <m/>
    <n v="133"/>
    <n v="-133"/>
    <x v="1"/>
  </r>
  <r>
    <x v="6"/>
    <n v="45931"/>
    <x v="4"/>
    <s v="180496OH"/>
    <s v="Invoice - Luther Memorial: Endpoint Advanced Threat Protection - EDR 24x7 Monitoring - Per Endpoint"/>
    <s v="D-005"/>
    <s v="Security"/>
    <m/>
    <x v="3"/>
    <s v="DPM-Huntress"/>
    <x v="115"/>
    <s v="Huntress Advanced Threat Protection"/>
    <s v="C-10087"/>
    <m/>
    <n v="23940"/>
    <s v="ARJ"/>
    <m/>
    <n v="210"/>
    <n v="-210"/>
    <x v="1"/>
  </r>
  <r>
    <x v="0"/>
    <n v="45901"/>
    <x v="3"/>
    <s v="180036OH"/>
    <s v="Invoice - Luther Memorial: Google Workspace Management"/>
    <s v="D-003"/>
    <s v="MSP"/>
    <m/>
    <x v="3"/>
    <s v="T-Managed Services-Google"/>
    <x v="115"/>
    <s v="Google Workspace Management"/>
    <s v="C-10087"/>
    <m/>
    <n v="23415"/>
    <s v="ARJ"/>
    <m/>
    <n v="249.53"/>
    <n v="-249.53"/>
    <x v="1"/>
  </r>
  <r>
    <x v="0"/>
    <n v="45931"/>
    <x v="4"/>
    <s v="180496OH"/>
    <s v="Invoice - Luther Memorial: Google Workspace Management"/>
    <s v="D-003"/>
    <s v="MSP"/>
    <m/>
    <x v="3"/>
    <s v="T-Managed Services-Google"/>
    <x v="115"/>
    <s v="Google Workspace Management"/>
    <s v="C-10087"/>
    <m/>
    <n v="23940"/>
    <s v="ARJ"/>
    <m/>
    <n v="249.53"/>
    <n v="-249.53"/>
    <x v="1"/>
  </r>
  <r>
    <x v="8"/>
    <n v="45901"/>
    <x v="3"/>
    <s v="180036OH"/>
    <s v="Invoice - Luther Memorial: Managed Backup - Server"/>
    <s v="D-003"/>
    <s v="MSP"/>
    <m/>
    <x v="3"/>
    <s v="mMTS CyberPS"/>
    <x v="115"/>
    <s v="MTS Cyber Protect Servers"/>
    <s v="C-10087"/>
    <m/>
    <n v="23415"/>
    <s v="ARJ"/>
    <m/>
    <n v="50"/>
    <n v="-50"/>
    <x v="1"/>
  </r>
  <r>
    <x v="8"/>
    <n v="45931"/>
    <x v="4"/>
    <s v="180496OH"/>
    <s v="Invoice - Luther Memorial: Managed Backup - Server"/>
    <s v="D-003"/>
    <s v="MSP"/>
    <m/>
    <x v="3"/>
    <s v="mMTS CyberPS"/>
    <x v="115"/>
    <s v="MTS Cyber Protect Servers"/>
    <s v="C-10087"/>
    <m/>
    <n v="23940"/>
    <s v="ARJ"/>
    <m/>
    <n v="50"/>
    <n v="-50"/>
    <x v="1"/>
  </r>
  <r>
    <x v="3"/>
    <n v="45901"/>
    <x v="3"/>
    <s v="180036OH"/>
    <s v="Invoice - Luther Memorial: Managed Backup Cloud Storage - Per GB"/>
    <s v="D-003"/>
    <s v="MSP"/>
    <m/>
    <x v="3"/>
    <s v="MTS Cloud Storage"/>
    <x v="115"/>
    <s v="MTS Cloud Storage"/>
    <s v="C-10087"/>
    <m/>
    <n v="23415"/>
    <s v="ARJ"/>
    <m/>
    <n v="30"/>
    <n v="-30"/>
    <x v="1"/>
  </r>
  <r>
    <x v="3"/>
    <n v="45931"/>
    <x v="4"/>
    <s v="180496OH"/>
    <s v="Invoice - Luther Memorial: Managed Backup Cloud Storage - Per GB"/>
    <s v="D-003"/>
    <s v="MSP"/>
    <m/>
    <x v="3"/>
    <s v="MTS Cloud Storage"/>
    <x v="115"/>
    <s v="MTS Cloud Storage"/>
    <s v="C-10087"/>
    <m/>
    <n v="23940"/>
    <s v="ARJ"/>
    <m/>
    <n v="30"/>
    <n v="-30"/>
    <x v="1"/>
  </r>
  <r>
    <x v="0"/>
    <n v="45901"/>
    <x v="3"/>
    <s v="180036OH"/>
    <s v="Invoice - Luther Memorial: Managed Security System"/>
    <s v="D-003"/>
    <s v="MSP"/>
    <m/>
    <x v="3"/>
    <s v="MSC_MSS"/>
    <x v="115"/>
    <s v="Managed Security System"/>
    <s v="C-10087"/>
    <m/>
    <n v="23415"/>
    <s v="ARJ"/>
    <m/>
    <n v="92.64"/>
    <n v="-92.64"/>
    <x v="1"/>
  </r>
  <r>
    <x v="0"/>
    <n v="45931"/>
    <x v="4"/>
    <s v="180496OH"/>
    <s v="Invoice - Luther Memorial: Managed Security System"/>
    <s v="D-003"/>
    <s v="MSP"/>
    <m/>
    <x v="3"/>
    <s v="MSC_MSS"/>
    <x v="115"/>
    <s v="Managed Security System"/>
    <s v="C-10087"/>
    <m/>
    <n v="23940"/>
    <s v="ARJ"/>
    <m/>
    <n v="92.64"/>
    <n v="-92.64"/>
    <x v="1"/>
  </r>
  <r>
    <x v="0"/>
    <n v="45901"/>
    <x v="3"/>
    <s v="180036OH"/>
    <s v="Invoice - Luther Memorial: Managed Services- Staff Tech Support"/>
    <s v="D-003"/>
    <s v="MSP"/>
    <m/>
    <x v="3"/>
    <s v="T-Managed Services-Staff"/>
    <x v="115"/>
    <s v="Managed Services-Staff Support"/>
    <s v="C-10087"/>
    <m/>
    <n v="23415"/>
    <s v="ARJ"/>
    <m/>
    <n v="180"/>
    <n v="-180"/>
    <x v="1"/>
  </r>
  <r>
    <x v="0"/>
    <n v="45931"/>
    <x v="4"/>
    <s v="180496OH"/>
    <s v="Invoice - Luther Memorial: Managed Services- Staff Tech Support"/>
    <s v="D-003"/>
    <s v="MSP"/>
    <m/>
    <x v="3"/>
    <s v="T-Managed Services-Staff"/>
    <x v="115"/>
    <s v="Managed Services-Staff Support"/>
    <s v="C-10087"/>
    <m/>
    <n v="23940"/>
    <s v="ARJ"/>
    <m/>
    <n v="180"/>
    <n v="-180"/>
    <x v="1"/>
  </r>
  <r>
    <x v="0"/>
    <n v="45901"/>
    <x v="3"/>
    <s v="180036OH"/>
    <s v="Invoice - Luther Memorial: Managed Services-Endpoint"/>
    <s v="D-003"/>
    <s v="MSP"/>
    <m/>
    <x v="3"/>
    <s v="T-Managed Services"/>
    <x v="115"/>
    <s v="Managed Services-Endpoint"/>
    <s v="C-10087"/>
    <m/>
    <n v="23415"/>
    <s v="ARJ"/>
    <m/>
    <n v="190"/>
    <n v="-190"/>
    <x v="1"/>
  </r>
  <r>
    <x v="0"/>
    <n v="45931"/>
    <x v="4"/>
    <s v="180496OH"/>
    <s v="Invoice - Luther Memorial: Managed Services-Endpoint"/>
    <s v="D-003"/>
    <s v="MSP"/>
    <m/>
    <x v="3"/>
    <s v="T-Managed Services"/>
    <x v="115"/>
    <s v="Managed Services-Endpoint"/>
    <s v="C-10087"/>
    <m/>
    <n v="23940"/>
    <s v="ARJ"/>
    <m/>
    <n v="190"/>
    <n v="-190"/>
    <x v="1"/>
  </r>
  <r>
    <x v="0"/>
    <n v="45901"/>
    <x v="3"/>
    <s v="180036OH"/>
    <s v="Invoice - Luther Memorial: Managed Services-Server"/>
    <s v="D-003"/>
    <s v="MSP"/>
    <m/>
    <x v="3"/>
    <s v="T-Managed Services-Server"/>
    <x v="115"/>
    <s v="Managed Services-Server"/>
    <s v="C-10087"/>
    <m/>
    <n v="23415"/>
    <s v="ARJ"/>
    <m/>
    <n v="250"/>
    <n v="-250"/>
    <x v="1"/>
  </r>
  <r>
    <x v="0"/>
    <n v="45931"/>
    <x v="4"/>
    <s v="180496OH"/>
    <s v="Invoice - Luther Memorial: Managed Services-Server"/>
    <s v="D-003"/>
    <s v="MSP"/>
    <m/>
    <x v="3"/>
    <s v="T-Managed Services-Server"/>
    <x v="115"/>
    <s v="Managed Services-Server"/>
    <s v="C-10087"/>
    <m/>
    <n v="23940"/>
    <s v="ARJ"/>
    <m/>
    <n v="250"/>
    <n v="-250"/>
    <x v="1"/>
  </r>
  <r>
    <x v="0"/>
    <n v="45901"/>
    <x v="3"/>
    <s v="180036OH"/>
    <s v="Invoice - Luther Memorial: Managed Services-Site"/>
    <s v="D-003"/>
    <s v="MSP"/>
    <m/>
    <x v="3"/>
    <s v="T-Managed Services Site"/>
    <x v="115"/>
    <s v="Managed Services-Site"/>
    <s v="C-10087"/>
    <m/>
    <n v="23415"/>
    <s v="ARJ"/>
    <m/>
    <n v="507"/>
    <n v="-507"/>
    <x v="1"/>
  </r>
  <r>
    <x v="0"/>
    <n v="45931"/>
    <x v="4"/>
    <s v="180496OH"/>
    <s v="Invoice - Luther Memorial: Managed Services-Site"/>
    <s v="D-003"/>
    <s v="MSP"/>
    <m/>
    <x v="3"/>
    <s v="T-Managed Services Site"/>
    <x v="115"/>
    <s v="Managed Services-Site"/>
    <s v="C-10087"/>
    <m/>
    <n v="23940"/>
    <s v="ARJ"/>
    <m/>
    <n v="507"/>
    <n v="-507"/>
    <x v="1"/>
  </r>
  <r>
    <x v="1"/>
    <n v="45901"/>
    <x v="3"/>
    <s v="180036OH"/>
    <s v="Invoice - Luther Memorial: Managed VOIP"/>
    <s v="D-003"/>
    <s v="MSP"/>
    <m/>
    <x v="3"/>
    <s v="MSC_MS"/>
    <x v="115"/>
    <s v="Managed VOIP"/>
    <s v="C-10087"/>
    <m/>
    <n v="23415"/>
    <s v="ARJ"/>
    <m/>
    <n v="37.5"/>
    <n v="-37.5"/>
    <x v="1"/>
  </r>
  <r>
    <x v="1"/>
    <n v="45931"/>
    <x v="4"/>
    <s v="180496OH"/>
    <s v="Invoice - Luther Memorial: Managed VOIP"/>
    <s v="D-003"/>
    <s v="MSP"/>
    <m/>
    <x v="3"/>
    <s v="MSC_MS"/>
    <x v="115"/>
    <s v="Managed VOIP"/>
    <s v="C-10087"/>
    <m/>
    <n v="23940"/>
    <s v="ARJ"/>
    <m/>
    <n v="37.5"/>
    <n v="-37.5"/>
    <x v="1"/>
  </r>
  <r>
    <x v="9"/>
    <n v="45936"/>
    <x v="9"/>
    <s v="180612OH"/>
    <s v="Invoice - Lutheran High School East: Dual-port Gigabit Ethernet, 3.7&quot; graphical LCD"/>
    <s v="D-001"/>
    <s v="Sales"/>
    <m/>
    <x v="3"/>
    <s v="SIP-T43U"/>
    <x v="116"/>
    <s v="Yealink SIP-T43U"/>
    <s v="C-10088"/>
    <m/>
    <n v="23994"/>
    <s v="ARJ"/>
    <m/>
    <n v="213.6"/>
    <n v="-213.6"/>
    <x v="1"/>
  </r>
  <r>
    <x v="11"/>
    <n v="45901"/>
    <x v="3"/>
    <s v="179997OH"/>
    <s v="Invoice - Lutheran High School East: Monthly Charge for Hosting 8PRO 3CX Server"/>
    <s v="D-003"/>
    <s v="MSP"/>
    <m/>
    <x v="3"/>
    <s v="MVOIP-3CX Hosting Fee 8PRO"/>
    <x v="116"/>
    <s v="Monthly Charge for Hosting 8PRO 3CX Server"/>
    <s v="C-10088"/>
    <m/>
    <n v="23417"/>
    <s v="ARJ"/>
    <m/>
    <n v="130"/>
    <n v="-130"/>
    <x v="1"/>
  </r>
  <r>
    <x v="11"/>
    <n v="45931"/>
    <x v="4"/>
    <s v="180497OH"/>
    <s v="Invoice - Lutheran High School East: Monthly Charge for Hosting 8PRO 3CX Server"/>
    <s v="D-003"/>
    <s v="MSP"/>
    <m/>
    <x v="3"/>
    <s v="MVOIP-3CX Hosting Fee 8PRO"/>
    <x v="116"/>
    <s v="Monthly Charge for Hosting 8PRO 3CX Server"/>
    <s v="C-10088"/>
    <m/>
    <n v="23910"/>
    <s v="ARJ"/>
    <m/>
    <n v="130"/>
    <n v="-130"/>
    <x v="1"/>
  </r>
  <r>
    <x v="11"/>
    <n v="45901"/>
    <x v="3"/>
    <s v="179997OH"/>
    <s v="Invoice - Lutheran High School East: Monthly Service Price for a Regular Phone Seat. Supports (4000 and 5000 Series Phones)"/>
    <s v="D-003"/>
    <s v="MSP"/>
    <m/>
    <x v="3"/>
    <s v="MVOIP-Yealink-Seat Regular"/>
    <x v="116"/>
    <s v="Monthly Service Price for a Regular Phone Seat. S"/>
    <s v="C-10088"/>
    <m/>
    <n v="23417"/>
    <s v="ARJ"/>
    <m/>
    <n v="132"/>
    <n v="-132"/>
    <x v="1"/>
  </r>
  <r>
    <x v="11"/>
    <n v="45931"/>
    <x v="4"/>
    <s v="180497OH"/>
    <s v="Invoice - Lutheran High School East: Monthly Service Price for a Regular Phone Seat. Supports (4000 and 5000 Series Phones)"/>
    <s v="D-003"/>
    <s v="MSP"/>
    <m/>
    <x v="3"/>
    <s v="MVOIP-Yealink-Seat Regular"/>
    <x v="116"/>
    <s v="Monthly Service Price for a Regular Phone Seat. S"/>
    <s v="C-10088"/>
    <m/>
    <n v="23910"/>
    <s v="ARJ"/>
    <m/>
    <n v="132"/>
    <n v="-132"/>
    <x v="1"/>
  </r>
  <r>
    <x v="13"/>
    <n v="45936"/>
    <x v="9"/>
    <s v="180612OH"/>
    <s v="Invoice - Lutheran High School East: Shipping"/>
    <s v="D-001"/>
    <s v="Sales"/>
    <m/>
    <x v="3"/>
    <s v="QWShipping"/>
    <x v="116"/>
    <s v="Shipping"/>
    <s v="C-10088"/>
    <m/>
    <n v="23994"/>
    <s v="ARJ"/>
    <m/>
    <n v="25"/>
    <n v="-25"/>
    <x v="1"/>
  </r>
  <r>
    <x v="9"/>
    <n v="45936"/>
    <x v="9"/>
    <s v="180612OH"/>
    <s v="Invoice - Lutheran High School East: Yealink Power Supply - Black - 5 V DC Output"/>
    <s v="D-001"/>
    <s v="Sales"/>
    <m/>
    <x v="3"/>
    <s v="PS5V2000US-SLIM"/>
    <x v="116"/>
    <s v="Yealink Power Supply"/>
    <s v="C-10088"/>
    <m/>
    <n v="23994"/>
    <s v="ARJ"/>
    <m/>
    <n v="12.94"/>
    <n v="-12.94"/>
    <x v="1"/>
  </r>
  <r>
    <x v="6"/>
    <n v="45901"/>
    <x v="3"/>
    <n v="179763"/>
    <s v="Invoice - Madera County Transportation Commission: 24x7 Gateway Security Monitoring"/>
    <s v="D-005"/>
    <s v="Security"/>
    <m/>
    <x v="2"/>
    <s v="DPM-FWM-SM"/>
    <x v="117"/>
    <s v="24x7 Gateway Security Monitoring Small"/>
    <s v="C00181"/>
    <m/>
    <n v="23322"/>
    <s v="ARJ"/>
    <m/>
    <n v="132.53"/>
    <n v="-132.53"/>
    <x v="1"/>
  </r>
  <r>
    <x v="6"/>
    <n v="45931"/>
    <x v="4"/>
    <n v="180315"/>
    <s v="Invoice - Madera County Transportation Commission: 24x7 Gateway Security Monitoring"/>
    <s v="D-005"/>
    <s v="Security"/>
    <m/>
    <x v="2"/>
    <s v="DPM-FWM-SM"/>
    <x v="117"/>
    <s v="24x7 Gateway Security Monitoring Small"/>
    <s v="C00181"/>
    <m/>
    <n v="23739"/>
    <s v="ARJ"/>
    <m/>
    <n v="132.53"/>
    <n v="-132.53"/>
    <x v="1"/>
  </r>
  <r>
    <x v="6"/>
    <n v="45901"/>
    <x v="3"/>
    <n v="179763"/>
    <s v="Invoice - Madera County Transportation Commission: AI Powered Email Filtering and Phishing Protection "/>
    <s v="D-005"/>
    <s v="Security"/>
    <m/>
    <x v="2"/>
    <s v="IS-ESP-1"/>
    <x v="117"/>
    <s v="Email Security "/>
    <s v="C00181"/>
    <m/>
    <n v="23322"/>
    <s v="ARJ"/>
    <m/>
    <n v="18"/>
    <n v="-18"/>
    <x v="1"/>
  </r>
  <r>
    <x v="6"/>
    <n v="45931"/>
    <x v="4"/>
    <n v="180315"/>
    <s v="Invoice - Madera County Transportation Commission: AI Powered Email Filtering and Phishing Protection "/>
    <s v="D-005"/>
    <s v="Security"/>
    <m/>
    <x v="2"/>
    <s v="IS-ESP-1"/>
    <x v="117"/>
    <s v="Email Security "/>
    <s v="C00181"/>
    <m/>
    <n v="23739"/>
    <s v="ARJ"/>
    <m/>
    <n v="18"/>
    <n v="-18"/>
    <x v="1"/>
  </r>
  <r>
    <x v="6"/>
    <n v="45901"/>
    <x v="3"/>
    <n v="179763"/>
    <s v="Invoice - Madera County Transportation Commission: Dark Web Monitoring Service - 1 Domain "/>
    <s v="D-005"/>
    <s v="Security"/>
    <m/>
    <x v="2"/>
    <s v="SecureID"/>
    <x v="117"/>
    <s v="Dark Web Monitoring"/>
    <s v="C00181"/>
    <m/>
    <n v="23322"/>
    <s v="ARJ"/>
    <m/>
    <n v="50"/>
    <n v="-50"/>
    <x v="1"/>
  </r>
  <r>
    <x v="6"/>
    <n v="45931"/>
    <x v="4"/>
    <n v="180315"/>
    <s v="Invoice - Madera County Transportation Commission: Dark Web Monitoring Service - 1 Domain "/>
    <s v="D-005"/>
    <s v="Security"/>
    <m/>
    <x v="2"/>
    <s v="SecureID"/>
    <x v="117"/>
    <s v="Dark Web Monitoring"/>
    <s v="C00181"/>
    <m/>
    <n v="23739"/>
    <s v="ARJ"/>
    <m/>
    <n v="50"/>
    <n v="-50"/>
    <x v="1"/>
  </r>
  <r>
    <x v="6"/>
    <n v="45901"/>
    <x v="3"/>
    <n v="179763"/>
    <s v="Invoice - Madera County Transportation Commission: Endpoint Advanced Threat Protection - EDR 24x7 Monitoring - Per Endpoint"/>
    <s v="D-003"/>
    <s v="MSP"/>
    <m/>
    <x v="2"/>
    <s v="DPM-Huntress"/>
    <x v="117"/>
    <s v="Huntress Advanced Threat Protection"/>
    <s v="C00181"/>
    <m/>
    <n v="23322"/>
    <s v="ARJ"/>
    <m/>
    <n v="273"/>
    <n v="-273"/>
    <x v="1"/>
  </r>
  <r>
    <x v="6"/>
    <n v="45931"/>
    <x v="4"/>
    <n v="180315"/>
    <s v="Invoice - Madera County Transportation Commission: Endpoint Advanced Threat Protection - EDR 24x7 Monitoring - Per Endpoint"/>
    <s v="D-003"/>
    <s v="MSP"/>
    <m/>
    <x v="2"/>
    <s v="DPM-Huntress"/>
    <x v="117"/>
    <s v="Huntress Advanced Threat Protection"/>
    <s v="C00181"/>
    <m/>
    <n v="23739"/>
    <s v="ARJ"/>
    <m/>
    <n v="273"/>
    <n v="-273"/>
    <x v="1"/>
  </r>
  <r>
    <x v="9"/>
    <n v="45958"/>
    <x v="28"/>
    <n v="181131"/>
    <s v="Invoice - Madera County Transportation Commission: HP Elite Mini 800 G9 Desktop Computer - Intel Core i7 14th Gen i7-14700T - vPro Technology - 16 GB - 512 GB SSD - Desktop Mini - Black - Smart Buy - Intel Q670 Chip - Windows 11 Pro - Intel UHD Graphics 770 DDR5 SDRAM - English Keyboard - IEEE 802.11ax -"/>
    <s v="D-001"/>
    <s v="Sales"/>
    <m/>
    <x v="2"/>
    <s v="A12GNUT#ABA"/>
    <x v="117"/>
    <s v="HP Elite Mini 800 G9 Desktop Computer - Intel Core"/>
    <s v="C00181"/>
    <m/>
    <n v="24191"/>
    <s v="ARJ"/>
    <m/>
    <n v="3368.54"/>
    <n v="-3368.54"/>
    <x v="1"/>
  </r>
  <r>
    <x v="6"/>
    <n v="45901"/>
    <x v="3"/>
    <n v="179763"/>
    <s v="Invoice - Madera County Transportation Commission: Managed Security Awareness Training Program"/>
    <s v="D-005"/>
    <s v="Security"/>
    <m/>
    <x v="2"/>
    <s v="DPMSAT"/>
    <x v="117"/>
    <s v="Security Awareness Program"/>
    <s v="C00181"/>
    <m/>
    <n v="23322"/>
    <s v="ARJ"/>
    <m/>
    <n v="40"/>
    <n v="-40"/>
    <x v="1"/>
  </r>
  <r>
    <x v="6"/>
    <n v="45931"/>
    <x v="4"/>
    <n v="180315"/>
    <s v="Invoice - Madera County Transportation Commission: Managed Security Awareness Training Program"/>
    <s v="D-005"/>
    <s v="Security"/>
    <m/>
    <x v="2"/>
    <s v="DPMSAT"/>
    <x v="117"/>
    <s v="Security Awareness Program"/>
    <s v="C00181"/>
    <m/>
    <n v="23739"/>
    <s v="ARJ"/>
    <m/>
    <n v="40"/>
    <n v="-40"/>
    <x v="1"/>
  </r>
  <r>
    <x v="0"/>
    <n v="45901"/>
    <x v="3"/>
    <n v="179763"/>
    <s v="Invoice - Madera County Transportation Commission: Managed Service"/>
    <s v="D-003"/>
    <s v="MSP"/>
    <m/>
    <x v="2"/>
    <s v="Managed Service"/>
    <x v="117"/>
    <s v="Managed Service"/>
    <s v="C00181"/>
    <m/>
    <n v="23322"/>
    <s v="ARJ"/>
    <m/>
    <n v="1122.02"/>
    <n v="-1122.02"/>
    <x v="1"/>
  </r>
  <r>
    <x v="0"/>
    <n v="45931"/>
    <x v="4"/>
    <n v="180315"/>
    <s v="Invoice - Madera County Transportation Commission: Managed Service"/>
    <s v="D-003"/>
    <s v="MSP"/>
    <m/>
    <x v="2"/>
    <s v="Managed Service"/>
    <x v="117"/>
    <s v="Managed Service"/>
    <s v="C00181"/>
    <m/>
    <n v="23739"/>
    <s v="ARJ"/>
    <m/>
    <n v="1122.02"/>
    <n v="-1122.02"/>
    <x v="1"/>
  </r>
  <r>
    <x v="1"/>
    <n v="45901"/>
    <x v="3"/>
    <n v="179763"/>
    <s v="Invoice - Madera County Transportation Commission: Managed Service - VOIP Only "/>
    <s v="D-003"/>
    <s v="MSP"/>
    <m/>
    <x v="2"/>
    <s v="MNG_SVS - VOIP Only"/>
    <x v="117"/>
    <s v="Managed Service - VOIP Only"/>
    <s v="C00181"/>
    <m/>
    <n v="23322"/>
    <s v="ARJ"/>
    <m/>
    <n v="157.5"/>
    <n v="-157.5"/>
    <x v="1"/>
  </r>
  <r>
    <x v="1"/>
    <n v="45931"/>
    <x v="4"/>
    <n v="180315"/>
    <s v="Invoice - Madera County Transportation Commission: Managed Service - VOIP Only "/>
    <s v="D-003"/>
    <s v="MSP"/>
    <m/>
    <x v="2"/>
    <s v="MNG_SVS - VOIP Only"/>
    <x v="117"/>
    <s v="Managed Service - VOIP Only"/>
    <s v="C00181"/>
    <m/>
    <n v="23739"/>
    <s v="ARJ"/>
    <m/>
    <n v="157.5"/>
    <n v="-157.5"/>
    <x v="1"/>
  </r>
  <r>
    <x v="0"/>
    <n v="45901"/>
    <x v="3"/>
    <n v="179763"/>
    <s v="Invoice - Madera County Transportation Commission: Managed Services-Server"/>
    <s v="D-003"/>
    <s v="MSP"/>
    <m/>
    <x v="2"/>
    <s v="T-Managed Services-Server"/>
    <x v="117"/>
    <s v="Managed Services-Server"/>
    <s v="C00181"/>
    <m/>
    <n v="23322"/>
    <s v="ARJ"/>
    <m/>
    <n v="300"/>
    <n v="-300"/>
    <x v="1"/>
  </r>
  <r>
    <x v="0"/>
    <n v="45931"/>
    <x v="4"/>
    <n v="180315"/>
    <s v="Invoice - Madera County Transportation Commission: Managed Services-Server"/>
    <s v="D-003"/>
    <s v="MSP"/>
    <m/>
    <x v="2"/>
    <s v="T-Managed Services-Server"/>
    <x v="117"/>
    <s v="Managed Services-Server"/>
    <s v="C00181"/>
    <m/>
    <n v="23739"/>
    <s v="ARJ"/>
    <m/>
    <n v="300"/>
    <n v="-300"/>
    <x v="1"/>
  </r>
  <r>
    <x v="5"/>
    <n v="45901"/>
    <x v="3"/>
    <n v="179763"/>
    <s v="Invoice - Madera County Transportation Commission: Microsoft 365 Business Standard - Annual Commitment, Monthly Billing - 1 User "/>
    <s v="D-003"/>
    <s v="MSP"/>
    <m/>
    <x v="2"/>
    <s v="C0LDPB-0001-1Y1M"/>
    <x v="117"/>
    <s v="Microsoft 365 Business Standard Annual Paid Monthly"/>
    <s v="C00181"/>
    <m/>
    <n v="23322"/>
    <s v="ARJ"/>
    <m/>
    <n v="112.5"/>
    <n v="-112.5"/>
    <x v="1"/>
  </r>
  <r>
    <x v="5"/>
    <n v="45931"/>
    <x v="4"/>
    <n v="180315"/>
    <s v="Invoice - Madera County Transportation Commission: Microsoft 365 Business Standard - Annual Commitment, Monthly Billing - 1 User "/>
    <s v="D-003"/>
    <s v="MSP"/>
    <m/>
    <x v="2"/>
    <s v="C0LDPB-0001-1Y1M"/>
    <x v="117"/>
    <s v="Microsoft 365 Business Standard Annual Paid Monthly"/>
    <s v="C00181"/>
    <m/>
    <n v="23739"/>
    <s v="ARJ"/>
    <m/>
    <n v="112.5"/>
    <n v="-112.5"/>
    <x v="1"/>
  </r>
  <r>
    <x v="5"/>
    <n v="45901"/>
    <x v="3"/>
    <n v="179763"/>
    <s v="Invoice - Madera County Transportation Commission: Microsoft Defender for Office 365 (Plan 1) - Annual Commitment, Monthly Billing - 1 User "/>
    <s v="D-003"/>
    <s v="MSP"/>
    <m/>
    <x v="2"/>
    <s v="C0LH04-0001-1Y1M"/>
    <x v="117"/>
    <s v="Microsoft Defender For Office 365 (Plan 1) Annual Paid Month"/>
    <s v="C00181"/>
    <m/>
    <n v="23322"/>
    <s v="ARJ"/>
    <m/>
    <n v="18"/>
    <n v="-18"/>
    <x v="1"/>
  </r>
  <r>
    <x v="5"/>
    <n v="45931"/>
    <x v="4"/>
    <n v="180315"/>
    <s v="Invoice - Madera County Transportation Commission: Microsoft Defender for Office 365 (Plan 1) - Annual Commitment, Monthly Billing - 1 User "/>
    <s v="D-003"/>
    <s v="MSP"/>
    <m/>
    <x v="2"/>
    <s v="C0LH04-0001-1Y1M"/>
    <x v="117"/>
    <s v="Microsoft Defender For Office 365 (Plan 1) Annual Paid Month"/>
    <s v="C00181"/>
    <m/>
    <n v="23739"/>
    <s v="ARJ"/>
    <m/>
    <n v="18"/>
    <n v="-18"/>
    <x v="1"/>
  </r>
  <r>
    <x v="10"/>
    <n v="45901"/>
    <x v="3"/>
    <n v="179763"/>
    <s v="Invoice - Madera County Transportation Commission: Premium E-Mail Filtering"/>
    <s v="D-003"/>
    <s v="MSP"/>
    <m/>
    <x v="2"/>
    <s v="DPM-Spam Filter"/>
    <x v="117"/>
    <s v="Managed Spam Filtering"/>
    <s v="C00181"/>
    <m/>
    <n v="23322"/>
    <s v="ARJ"/>
    <m/>
    <n v="22.5"/>
    <n v="-22.5"/>
    <x v="1"/>
  </r>
  <r>
    <x v="10"/>
    <n v="45931"/>
    <x v="4"/>
    <n v="180315"/>
    <s v="Invoice - Madera County Transportation Commission: Premium E-Mail Filtering"/>
    <s v="D-003"/>
    <s v="MSP"/>
    <m/>
    <x v="2"/>
    <s v="DPM-Spam Filter"/>
    <x v="117"/>
    <s v="Managed Spam Filtering"/>
    <s v="C00181"/>
    <m/>
    <n v="23739"/>
    <s v="ARJ"/>
    <m/>
    <n v="22.5"/>
    <n v="-22.5"/>
    <x v="1"/>
  </r>
  <r>
    <x v="4"/>
    <n v="45901"/>
    <x v="3"/>
    <n v="179763"/>
    <s v="Invoice - Madera County Transportation Commission: Private Cloud Server Instance - 16GB"/>
    <s v="D-004"/>
    <s v="Projects"/>
    <m/>
    <x v="2"/>
    <s v="Cloud-Server-16GB"/>
    <x v="117"/>
    <s v="Datapath Managed Instance Medium"/>
    <s v="C00181"/>
    <m/>
    <n v="23322"/>
    <s v="ARJ"/>
    <m/>
    <n v="586"/>
    <n v="-586"/>
    <x v="1"/>
  </r>
  <r>
    <x v="4"/>
    <n v="45931"/>
    <x v="4"/>
    <n v="180315"/>
    <s v="Invoice - Madera County Transportation Commission: Private Cloud Server Instance - 16GB"/>
    <s v="D-004"/>
    <s v="Projects"/>
    <m/>
    <x v="2"/>
    <s v="Cloud-Server-16GB"/>
    <x v="117"/>
    <s v="Datapath Managed Instance Medium"/>
    <s v="C00181"/>
    <m/>
    <n v="23739"/>
    <s v="ARJ"/>
    <m/>
    <n v="586"/>
    <n v="-586"/>
    <x v="1"/>
  </r>
  <r>
    <x v="13"/>
    <n v="45958"/>
    <x v="28"/>
    <n v="181131"/>
    <s v="Invoice - Madera County Transportation Commission: Shipping"/>
    <s v="D-001"/>
    <s v="Sales"/>
    <m/>
    <x v="2"/>
    <s v="QWShipping"/>
    <x v="117"/>
    <s v="Shipping"/>
    <s v="C00181"/>
    <m/>
    <n v="24191"/>
    <s v="ARJ"/>
    <m/>
    <n v="40.799999999999997"/>
    <n v="-40.799999999999997"/>
    <x v="1"/>
  </r>
  <r>
    <x v="6"/>
    <n v="45931"/>
    <x v="4"/>
    <s v="180562OH"/>
    <s v="Invoice - Madison Plains LSD: Dark Web Monitoring Service - 1 Domain "/>
    <s v="D-005"/>
    <s v="Security"/>
    <m/>
    <x v="3"/>
    <s v="SecureID"/>
    <x v="118"/>
    <s v="Dark Web Monitoring"/>
    <s v="C-10089"/>
    <m/>
    <n v="23934"/>
    <s v="ARJ"/>
    <m/>
    <n v="85"/>
    <n v="-85"/>
    <x v="1"/>
  </r>
  <r>
    <x v="2"/>
    <n v="45931"/>
    <x v="4"/>
    <s v="180562OH"/>
    <s v="Invoice - Madison Plains LSD: Managed Network Switch - 48 Port POE GB"/>
    <s v="D-003"/>
    <s v="MSP"/>
    <m/>
    <x v="3"/>
    <s v="DPM - 48 Port POE"/>
    <x v="118"/>
    <s v="Managed Network Switch - 48 Port POE"/>
    <s v="C-10089"/>
    <m/>
    <n v="23934"/>
    <s v="ARJ"/>
    <m/>
    <n v="115"/>
    <n v="-115"/>
    <x v="1"/>
  </r>
  <r>
    <x v="6"/>
    <n v="45901"/>
    <x v="3"/>
    <n v="179830"/>
    <s v="Invoice - MedTech Billing Services: 24x7 Gateway Security Monitoring"/>
    <s v="D-005"/>
    <s v="Security"/>
    <m/>
    <x v="1"/>
    <s v="DPM-FWM-SM"/>
    <x v="119"/>
    <s v="24x7 Gateway Security Monitoring Small"/>
    <s v="C-10337"/>
    <m/>
    <n v="23469"/>
    <s v="ARJ"/>
    <m/>
    <n v="400"/>
    <n v="-400"/>
    <x v="1"/>
  </r>
  <r>
    <x v="6"/>
    <n v="45931"/>
    <x v="4"/>
    <n v="180385"/>
    <s v="Invoice - MedTech Billing Services: 24x7 Gateway Security Monitoring"/>
    <s v="D-005"/>
    <s v="Security"/>
    <m/>
    <x v="1"/>
    <s v="DPM-FWM-SM"/>
    <x v="119"/>
    <s v="24x7 Gateway Security Monitoring Small"/>
    <s v="C-10337"/>
    <m/>
    <n v="23809"/>
    <s v="ARJ"/>
    <m/>
    <n v="400"/>
    <n v="-400"/>
    <x v="1"/>
  </r>
  <r>
    <x v="6"/>
    <n v="45901"/>
    <x v="3"/>
    <n v="179830"/>
    <s v="Invoice - MedTech Billing Services: AI Powered Email Filtering and Phishing Protection "/>
    <s v="D-005"/>
    <s v="Security"/>
    <m/>
    <x v="1"/>
    <s v="IS-ESP-1"/>
    <x v="119"/>
    <s v="Email Security "/>
    <s v="C-10337"/>
    <m/>
    <n v="23469"/>
    <s v="ARJ"/>
    <m/>
    <n v="70"/>
    <n v="-70"/>
    <x v="1"/>
  </r>
  <r>
    <x v="6"/>
    <n v="45931"/>
    <x v="4"/>
    <n v="180385"/>
    <s v="Invoice - MedTech Billing Services: AI Powered Email Filtering and Phishing Protection "/>
    <s v="D-005"/>
    <s v="Security"/>
    <m/>
    <x v="1"/>
    <s v="IS-ESP-1"/>
    <x v="119"/>
    <s v="Email Security "/>
    <s v="C-10337"/>
    <m/>
    <n v="23809"/>
    <s v="ARJ"/>
    <m/>
    <n v="70"/>
    <n v="-70"/>
    <x v="1"/>
  </r>
  <r>
    <x v="6"/>
    <n v="45901"/>
    <x v="3"/>
    <n v="179830"/>
    <s v="Invoice - MedTech Billing Services: Endpoint Advanced Threat Protection - EDR 24x7 Monitoring - Per Endpoint"/>
    <s v="D-005"/>
    <s v="Security"/>
    <m/>
    <x v="1"/>
    <s v="DPM-Huntress"/>
    <x v="119"/>
    <s v="Huntress Advanced Threat Protection"/>
    <s v="C-10337"/>
    <m/>
    <n v="23469"/>
    <s v="ARJ"/>
    <m/>
    <n v="392"/>
    <n v="-392"/>
    <x v="1"/>
  </r>
  <r>
    <x v="6"/>
    <n v="45931"/>
    <x v="4"/>
    <n v="180385"/>
    <s v="Invoice - MedTech Billing Services: Endpoint Advanced Threat Protection - EDR 24x7 Monitoring - Per Endpoint"/>
    <s v="D-005"/>
    <s v="Security"/>
    <m/>
    <x v="1"/>
    <s v="DPM-Huntress"/>
    <x v="119"/>
    <s v="Huntress Advanced Threat Protection"/>
    <s v="C-10337"/>
    <m/>
    <n v="23809"/>
    <s v="ARJ"/>
    <m/>
    <n v="455"/>
    <n v="-455"/>
    <x v="1"/>
  </r>
  <r>
    <x v="8"/>
    <n v="45901"/>
    <x v="3"/>
    <n v="179830"/>
    <s v="Invoice - MedTech Billing Services: Managed Backup - Virtual Server"/>
    <s v="D-003"/>
    <s v="MSP"/>
    <m/>
    <x v="1"/>
    <s v="CB Prot Vir Mac"/>
    <x v="119"/>
    <s v="MTS Cyber Protect Virtual Machines"/>
    <s v="C-10337"/>
    <m/>
    <n v="23469"/>
    <s v="ARJ"/>
    <m/>
    <n v="200"/>
    <n v="-200"/>
    <x v="1"/>
  </r>
  <r>
    <x v="8"/>
    <n v="45931"/>
    <x v="4"/>
    <n v="180385"/>
    <s v="Invoice - MedTech Billing Services: Managed Backup - Virtual Server"/>
    <s v="D-003"/>
    <s v="MSP"/>
    <m/>
    <x v="1"/>
    <s v="CB Prot Vir Mac"/>
    <x v="119"/>
    <s v="MTS Cyber Protect Virtual Machines"/>
    <s v="C-10337"/>
    <m/>
    <n v="23809"/>
    <s v="ARJ"/>
    <m/>
    <n v="200"/>
    <n v="-200"/>
    <x v="1"/>
  </r>
  <r>
    <x v="3"/>
    <n v="45901"/>
    <x v="3"/>
    <n v="179830"/>
    <s v="Invoice - MedTech Billing Services: Managed Backup Cloud Storage - Per GB"/>
    <s v="D-003"/>
    <s v="MSP"/>
    <m/>
    <x v="1"/>
    <s v="MTS Cloud Storage"/>
    <x v="119"/>
    <s v="MTS Cloud Storage"/>
    <s v="C-10337"/>
    <m/>
    <n v="23469"/>
    <s v="ARJ"/>
    <m/>
    <n v="75.3"/>
    <n v="-75.3"/>
    <x v="1"/>
  </r>
  <r>
    <x v="3"/>
    <n v="45931"/>
    <x v="4"/>
    <n v="180385"/>
    <s v="Invoice - MedTech Billing Services: Managed Backup Cloud Storage - Per GB"/>
    <s v="D-003"/>
    <s v="MSP"/>
    <m/>
    <x v="1"/>
    <s v="MTS Cloud Storage"/>
    <x v="119"/>
    <s v="MTS Cloud Storage"/>
    <s v="C-10337"/>
    <m/>
    <n v="23809"/>
    <s v="ARJ"/>
    <m/>
    <n v="76.81"/>
    <n v="-76.81"/>
    <x v="1"/>
  </r>
  <r>
    <x v="0"/>
    <n v="45901"/>
    <x v="3"/>
    <n v="179830"/>
    <s v="Invoice - MedTech Billing Services: Managed Endpoint Services"/>
    <s v="D-003"/>
    <s v="MSP"/>
    <m/>
    <x v="1"/>
    <s v="T-Managed Endpoint"/>
    <x v="119"/>
    <s v="Managed Endpoint Services"/>
    <s v="C-10337"/>
    <m/>
    <n v="23469"/>
    <s v="ARJ"/>
    <m/>
    <n v="990"/>
    <n v="-990"/>
    <x v="1"/>
  </r>
  <r>
    <x v="0"/>
    <n v="45931"/>
    <x v="4"/>
    <n v="180385"/>
    <s v="Invoice - MedTech Billing Services: Managed Endpoint Services"/>
    <s v="D-003"/>
    <s v="MSP"/>
    <m/>
    <x v="1"/>
    <s v="T-Managed Endpoint"/>
    <x v="119"/>
    <s v="Managed Endpoint Services"/>
    <s v="C-10337"/>
    <m/>
    <n v="23809"/>
    <s v="ARJ"/>
    <m/>
    <n v="1062"/>
    <n v="-1062"/>
    <x v="1"/>
  </r>
  <r>
    <x v="6"/>
    <n v="45901"/>
    <x v="3"/>
    <n v="179830"/>
    <s v="Invoice - MedTech Billing Services: Managed Security Awareness Training Program"/>
    <s v="D-005"/>
    <s v="Security"/>
    <m/>
    <x v="1"/>
    <s v="DPMSAT"/>
    <x v="119"/>
    <s v="Security Awareness Program"/>
    <s v="C-10337"/>
    <m/>
    <n v="23469"/>
    <s v="ARJ"/>
    <m/>
    <n v="157.5"/>
    <n v="-157.5"/>
    <x v="1"/>
  </r>
  <r>
    <x v="6"/>
    <n v="45931"/>
    <x v="4"/>
    <n v="180385"/>
    <s v="Invoice - MedTech Billing Services: Managed Security Awareness Training Program"/>
    <s v="D-005"/>
    <s v="Security"/>
    <m/>
    <x v="1"/>
    <s v="DPMSAT"/>
    <x v="119"/>
    <s v="Security Awareness Program"/>
    <s v="C-10337"/>
    <m/>
    <n v="23809"/>
    <s v="ARJ"/>
    <m/>
    <n v="162"/>
    <n v="-162"/>
    <x v="1"/>
  </r>
  <r>
    <x v="0"/>
    <n v="45901"/>
    <x v="3"/>
    <n v="179830"/>
    <s v="Invoice - MedTech Billing Services: Managed Services-Server"/>
    <s v="D-003"/>
    <s v="MSP"/>
    <m/>
    <x v="1"/>
    <s v="T-Managed Services-Server"/>
    <x v="119"/>
    <s v="Managed Services-Server"/>
    <s v="C-10337"/>
    <m/>
    <n v="23469"/>
    <s v="ARJ"/>
    <m/>
    <n v="600"/>
    <n v="-600"/>
    <x v="1"/>
  </r>
  <r>
    <x v="0"/>
    <n v="45931"/>
    <x v="4"/>
    <n v="180385"/>
    <s v="Invoice - MedTech Billing Services: Managed Services-Server"/>
    <s v="D-003"/>
    <s v="MSP"/>
    <m/>
    <x v="1"/>
    <s v="T-Managed Services-Server"/>
    <x v="119"/>
    <s v="Managed Services-Server"/>
    <s v="C-10337"/>
    <m/>
    <n v="23809"/>
    <s v="ARJ"/>
    <m/>
    <n v="600"/>
    <n v="-600"/>
    <x v="1"/>
  </r>
  <r>
    <x v="0"/>
    <n v="45901"/>
    <x v="3"/>
    <n v="179830"/>
    <s v="Invoice - MedTech Billing Services: Managed Services-Site"/>
    <s v="D-003"/>
    <s v="MSP"/>
    <m/>
    <x v="1"/>
    <s v="T-Managed Services Site"/>
    <x v="119"/>
    <s v="Managed Services-Site"/>
    <s v="C-10337"/>
    <m/>
    <n v="23469"/>
    <s v="ARJ"/>
    <m/>
    <n v="200"/>
    <n v="-200"/>
    <x v="1"/>
  </r>
  <r>
    <x v="0"/>
    <n v="45931"/>
    <x v="4"/>
    <n v="180385"/>
    <s v="Invoice - MedTech Billing Services: Managed Services-Site"/>
    <s v="D-003"/>
    <s v="MSP"/>
    <m/>
    <x v="1"/>
    <s v="T-Managed Services Site"/>
    <x v="119"/>
    <s v="Managed Services-Site"/>
    <s v="C-10337"/>
    <m/>
    <n v="23809"/>
    <s v="ARJ"/>
    <m/>
    <n v="200"/>
    <n v="-200"/>
    <x v="1"/>
  </r>
  <r>
    <x v="5"/>
    <n v="45901"/>
    <x v="3"/>
    <n v="179831"/>
    <s v="Invoice - MedTech Billing Services: Microsoft 365 Business Premium - Annual Commitment, Monthly Billing - 1 User "/>
    <s v="D-003"/>
    <s v="MSP"/>
    <m/>
    <x v="1"/>
    <s v="C0LCHC-0002-1Y1M"/>
    <x v="119"/>
    <s v="Microsoft 365 Business Premium Annual Paid Monthly"/>
    <s v="C-10337"/>
    <m/>
    <n v="23439"/>
    <s v="ARJ"/>
    <m/>
    <n v="792"/>
    <n v="-792"/>
    <x v="1"/>
  </r>
  <r>
    <x v="5"/>
    <n v="45931"/>
    <x v="4"/>
    <n v="180386"/>
    <s v="Invoice - MedTech Billing Services: Microsoft 365 Business Premium - Annual Commitment, Monthly Billing - 1 User "/>
    <s v="D-003"/>
    <s v="MSP"/>
    <m/>
    <x v="1"/>
    <s v="C0LCHC-0002-1Y1M"/>
    <x v="119"/>
    <s v="Microsoft 365 Business Premium Annual Paid Monthly"/>
    <s v="C-10337"/>
    <m/>
    <n v="23810"/>
    <s v="ARJ"/>
    <m/>
    <n v="792"/>
    <n v="-792"/>
    <x v="1"/>
  </r>
  <r>
    <x v="10"/>
    <n v="45901"/>
    <x v="3"/>
    <n v="179830"/>
    <s v="Invoice - MedTech Billing Services: Premium E-Mail Filtering"/>
    <s v="D-003"/>
    <s v="MSP"/>
    <m/>
    <x v="1"/>
    <s v="DPM-Spam Filter"/>
    <x v="119"/>
    <s v="Managed Spam Filtering"/>
    <s v="C-10337"/>
    <m/>
    <n v="23469"/>
    <s v="ARJ"/>
    <m/>
    <n v="90"/>
    <n v="-90"/>
    <x v="1"/>
  </r>
  <r>
    <x v="10"/>
    <n v="45931"/>
    <x v="4"/>
    <n v="180385"/>
    <s v="Invoice - MedTech Billing Services: Premium E-Mail Filtering"/>
    <s v="D-003"/>
    <s v="MSP"/>
    <m/>
    <x v="1"/>
    <s v="DPM-Spam Filter"/>
    <x v="119"/>
    <s v="Managed Spam Filtering"/>
    <s v="C-10337"/>
    <m/>
    <n v="23809"/>
    <s v="ARJ"/>
    <m/>
    <n v="90"/>
    <n v="-90"/>
    <x v="1"/>
  </r>
  <r>
    <x v="9"/>
    <n v="45933"/>
    <x v="38"/>
    <n v="180579"/>
    <s v="Invoice - MedTech Billing Services: SonicWall Advanced Protection Service Suite for NSa 2700 - Subscription License - 1 License - 3 Year - TAA Compliant"/>
    <s v="D-001"/>
    <s v="Sales"/>
    <m/>
    <x v="1"/>
    <s v="02-SSC-6907"/>
    <x v="119"/>
    <s v="SonicWall Advanced Protection Service Suite for NS"/>
    <s v="C-10337"/>
    <m/>
    <n v="23973"/>
    <s v="ARJ"/>
    <m/>
    <n v="5966.83"/>
    <n v="-5966.83"/>
    <x v="1"/>
  </r>
  <r>
    <x v="0"/>
    <n v="45901"/>
    <x v="3"/>
    <s v="179934OH"/>
    <s v="Invoice - Miami East Local Schools: E-Rate MIBS Support for E-Rate Eligible Equipment"/>
    <s v="D-003"/>
    <s v="MSP"/>
    <m/>
    <x v="3"/>
    <s v="T-Managed"/>
    <x v="120"/>
    <s v="E-Rate MIBS Support"/>
    <s v="C-10092"/>
    <m/>
    <n v="23375"/>
    <s v="ARJ"/>
    <m/>
    <n v="365.7"/>
    <n v="-365.7"/>
    <x v="1"/>
  </r>
  <r>
    <x v="0"/>
    <n v="45931"/>
    <x v="4"/>
    <s v="180498OH"/>
    <s v="Invoice - Miami East Local Schools: E-Rate MIBS Support for E-Rate Eligible Equipment"/>
    <s v="D-003"/>
    <s v="MSP"/>
    <m/>
    <x v="3"/>
    <s v="T-Managed"/>
    <x v="120"/>
    <s v="E-Rate MIBS Support"/>
    <s v="C-10092"/>
    <m/>
    <n v="23911"/>
    <s v="ARJ"/>
    <m/>
    <n v="365.7"/>
    <n v="-365.7"/>
    <x v="1"/>
  </r>
  <r>
    <x v="7"/>
    <n v="45946"/>
    <x v="34"/>
    <s v="180789OH"/>
    <s v="Invoice - Millennium Comm School"/>
    <s v="D-028"/>
    <s v="Installation Team"/>
    <m/>
    <x v="3"/>
    <m/>
    <x v="121"/>
    <m/>
    <s v="C-10093"/>
    <m/>
    <n v="24109"/>
    <s v="ARJ"/>
    <m/>
    <n v="1200"/>
    <n v="-1200"/>
    <x v="1"/>
  </r>
  <r>
    <x v="6"/>
    <n v="45901"/>
    <x v="3"/>
    <s v="179985OH"/>
    <s v="Invoice - Millennium Comm School: AI Powered Email Filtering and Phishing Protection "/>
    <s v="D-005"/>
    <s v="Security"/>
    <m/>
    <x v="3"/>
    <s v="IS-ESP-1"/>
    <x v="121"/>
    <s v="Email Security "/>
    <s v="C-10093"/>
    <m/>
    <n v="23378"/>
    <s v="ARJ"/>
    <m/>
    <n v="100"/>
    <n v="-100"/>
    <x v="1"/>
  </r>
  <r>
    <x v="6"/>
    <n v="45931"/>
    <x v="4"/>
    <s v="180500OH"/>
    <s v="Invoice - Millennium Comm School: AI Powered Email Filtering and Phishing Protection "/>
    <s v="D-005"/>
    <s v="Security"/>
    <m/>
    <x v="3"/>
    <s v="IS-ESP-1"/>
    <x v="121"/>
    <s v="Email Security "/>
    <s v="C-10093"/>
    <m/>
    <n v="23913"/>
    <s v="ARJ"/>
    <m/>
    <n v="100"/>
    <n v="-100"/>
    <x v="1"/>
  </r>
  <r>
    <x v="9"/>
    <n v="45946"/>
    <x v="34"/>
    <s v="180789OH"/>
    <s v="Invoice - Millennium Comm School: Blocksi 2YR Admin/Parent/Delegate With Student Safety"/>
    <s v="D-003"/>
    <s v="MSP"/>
    <m/>
    <x v="3"/>
    <s v="Blocksi_Insights_2YR"/>
    <x v="121"/>
    <s v="Blocksi 3YR Admin/Parent/Delegate 1 to 499 License"/>
    <s v="C-10093"/>
    <m/>
    <n v="24109"/>
    <s v="ARJ"/>
    <m/>
    <n v="12720"/>
    <n v="-12720"/>
    <x v="1"/>
  </r>
  <r>
    <x v="9"/>
    <n v="45930"/>
    <x v="1"/>
    <s v="180541OH"/>
    <s v="Invoice - Millennium Comm School: Chromebook Repairs"/>
    <s v="D-001"/>
    <s v="Sales"/>
    <m/>
    <x v="3"/>
    <s v="CBRepair"/>
    <x v="121"/>
    <s v="Chromebook Repairs"/>
    <s v="C-10093"/>
    <m/>
    <n v="23712"/>
    <s v="ARJ"/>
    <m/>
    <n v="3742.7"/>
    <n v="-3742.7"/>
    <x v="1"/>
  </r>
  <r>
    <x v="9"/>
    <n v="45950"/>
    <x v="35"/>
    <s v="180805OH"/>
    <s v="Invoice - Millennium Comm School: Chromebook Repairs"/>
    <s v="D-001"/>
    <s v="Sales"/>
    <m/>
    <x v="3"/>
    <s v="CBRepair"/>
    <x v="121"/>
    <s v="Chromebook Repairs"/>
    <s v="C-10093"/>
    <m/>
    <n v="24123"/>
    <s v="ARJ"/>
    <m/>
    <n v="2409.1999999999998"/>
    <n v="-2409.1999999999998"/>
    <x v="1"/>
  </r>
  <r>
    <x v="9"/>
    <n v="45951"/>
    <x v="24"/>
    <s v="180816OH"/>
    <s v="Invoice - Millennium Comm School: Chromebook Repairs"/>
    <s v="D-001"/>
    <s v="Sales"/>
    <m/>
    <x v="3"/>
    <s v="CBRepair"/>
    <x v="121"/>
    <s v="Chromebook Repairs"/>
    <s v="C-10093"/>
    <m/>
    <n v="24134"/>
    <s v="ARJ"/>
    <m/>
    <n v="144"/>
    <n v="-144"/>
    <x v="1"/>
  </r>
  <r>
    <x v="9"/>
    <n v="45957"/>
    <x v="8"/>
    <s v="180907OH"/>
    <s v="Invoice - Millennium Comm School: Chromebook Repairs"/>
    <s v="D-001"/>
    <s v="Sales"/>
    <m/>
    <x v="3"/>
    <s v="CBRepair"/>
    <x v="121"/>
    <s v="Chromebook Repairs"/>
    <s v="C-10093"/>
    <m/>
    <n v="24179"/>
    <s v="ARJ"/>
    <m/>
    <n v="341.9"/>
    <n v="-341.9"/>
    <x v="1"/>
  </r>
  <r>
    <x v="9"/>
    <n v="45958"/>
    <x v="28"/>
    <s v="181129OH"/>
    <s v="Invoice - Millennium Comm School: Chromebook Repairs"/>
    <s v="D-001"/>
    <s v="Sales"/>
    <m/>
    <x v="3"/>
    <s v="CBRepair"/>
    <x v="121"/>
    <s v="Chromebook Repairs"/>
    <s v="C-10093"/>
    <m/>
    <n v="24189"/>
    <s v="ARJ"/>
    <m/>
    <n v="2779.6"/>
    <n v="-2779.6"/>
    <x v="1"/>
  </r>
  <r>
    <x v="0"/>
    <n v="45901"/>
    <x v="3"/>
    <s v="179957OH"/>
    <s v="Invoice - Millennium Comm School: Classroom Support"/>
    <s v="D-003"/>
    <s v="MSP"/>
    <m/>
    <x v="3"/>
    <s v="MSC_CS"/>
    <x v="121"/>
    <s v="Classroom Support"/>
    <s v="C-10093"/>
    <m/>
    <n v="23376"/>
    <s v="ARJ"/>
    <m/>
    <n v="520"/>
    <n v="-520"/>
    <x v="1"/>
  </r>
  <r>
    <x v="0"/>
    <n v="45931"/>
    <x v="4"/>
    <s v="180499OH"/>
    <s v="Invoice - Millennium Comm School: Classroom Support"/>
    <s v="D-003"/>
    <s v="MSP"/>
    <m/>
    <x v="3"/>
    <s v="MSC_CS"/>
    <x v="121"/>
    <s v="Classroom Support"/>
    <s v="C-10093"/>
    <m/>
    <n v="23912"/>
    <s v="ARJ"/>
    <m/>
    <n v="520"/>
    <n v="-520"/>
    <x v="1"/>
  </r>
  <r>
    <x v="0"/>
    <n v="45901"/>
    <x v="3"/>
    <s v="179957OH"/>
    <s v="Invoice - Millennium Comm School: Cloud Managed Printing"/>
    <s v="D-003"/>
    <s v="MSP"/>
    <m/>
    <x v="3"/>
    <s v="MSC_PS"/>
    <x v="121"/>
    <s v="Cloud Managed Printing Support"/>
    <s v="C-10093"/>
    <m/>
    <n v="23376"/>
    <s v="ARJ"/>
    <m/>
    <n v="200"/>
    <n v="-200"/>
    <x v="1"/>
  </r>
  <r>
    <x v="0"/>
    <n v="45931"/>
    <x v="4"/>
    <s v="180499OH"/>
    <s v="Invoice - Millennium Comm School: Cloud Managed Printing"/>
    <s v="D-003"/>
    <s v="MSP"/>
    <m/>
    <x v="3"/>
    <s v="MSC_PS"/>
    <x v="121"/>
    <s v="Cloud Managed Printing Support"/>
    <s v="C-10093"/>
    <m/>
    <n v="23912"/>
    <s v="ARJ"/>
    <m/>
    <n v="200"/>
    <n v="-200"/>
    <x v="1"/>
  </r>
  <r>
    <x v="6"/>
    <n v="45901"/>
    <x v="3"/>
    <s v="179985OH"/>
    <s v="Invoice - Millennium Comm School: Dark Web Monitoring Service - 1 Domain "/>
    <s v="D-005"/>
    <s v="Security"/>
    <m/>
    <x v="3"/>
    <s v="SecureID"/>
    <x v="121"/>
    <s v="Dark Web Monitoring"/>
    <s v="C-10093"/>
    <m/>
    <n v="23378"/>
    <s v="ARJ"/>
    <m/>
    <n v="100"/>
    <n v="-100"/>
    <x v="1"/>
  </r>
  <r>
    <x v="6"/>
    <n v="45931"/>
    <x v="4"/>
    <s v="180500OH"/>
    <s v="Invoice - Millennium Comm School: Dark Web Monitoring Service - 1 Domain "/>
    <s v="D-005"/>
    <s v="Security"/>
    <m/>
    <x v="3"/>
    <s v="SecureID"/>
    <x v="121"/>
    <s v="Dark Web Monitoring"/>
    <s v="C-10093"/>
    <m/>
    <n v="23913"/>
    <s v="ARJ"/>
    <m/>
    <n v="100"/>
    <n v="-100"/>
    <x v="1"/>
  </r>
  <r>
    <x v="0"/>
    <n v="45901"/>
    <x v="3"/>
    <s v="179957OH"/>
    <s v="Invoice - Millennium Comm School: Door Access Control"/>
    <s v="D-003"/>
    <s v="MSP"/>
    <m/>
    <x v="3"/>
    <s v="MSC_DAC"/>
    <x v="121"/>
    <s v="Door Access Control"/>
    <s v="C-10093"/>
    <m/>
    <n v="23376"/>
    <s v="ARJ"/>
    <m/>
    <n v="250.02"/>
    <n v="-250.02"/>
    <x v="1"/>
  </r>
  <r>
    <x v="0"/>
    <n v="45931"/>
    <x v="4"/>
    <s v="180499OH"/>
    <s v="Invoice - Millennium Comm School: Door Access Control"/>
    <s v="D-003"/>
    <s v="MSP"/>
    <m/>
    <x v="3"/>
    <s v="MSC_DAC"/>
    <x v="121"/>
    <s v="Door Access Control"/>
    <s v="C-10093"/>
    <m/>
    <n v="23912"/>
    <s v="ARJ"/>
    <m/>
    <n v="250.02"/>
    <n v="-250.02"/>
    <x v="1"/>
  </r>
  <r>
    <x v="9"/>
    <n v="45909"/>
    <x v="33"/>
    <s v="180173OH"/>
    <s v="Invoice - Millennium Comm School: Dual-port Gigabit Ethernet, 2.4in. 320 x 240-pixel color display with backlight"/>
    <s v="D-003"/>
    <s v="MSP"/>
    <m/>
    <x v="3"/>
    <s v="SIP-T33G"/>
    <x v="121"/>
    <s v="Yealink SIP-T33G"/>
    <s v="C-10093"/>
    <m/>
    <n v="23591"/>
    <s v="ARJ"/>
    <m/>
    <n v="396"/>
    <n v="-396"/>
    <x v="1"/>
  </r>
  <r>
    <x v="0"/>
    <n v="45901"/>
    <x v="3"/>
    <s v="179957OH"/>
    <s v="Invoice - Millennium Comm School: Edge Security Management "/>
    <s v="D-003"/>
    <s v="MSP"/>
    <m/>
    <x v="3"/>
    <s v="MSC_CYS"/>
    <x v="121"/>
    <s v="Cybersecurity"/>
    <s v="C-10093"/>
    <m/>
    <n v="23376"/>
    <s v="ARJ"/>
    <m/>
    <n v="900"/>
    <n v="-900"/>
    <x v="1"/>
  </r>
  <r>
    <x v="0"/>
    <n v="45931"/>
    <x v="4"/>
    <s v="180499OH"/>
    <s v="Invoice - Millennium Comm School: Edge Security Management "/>
    <s v="D-003"/>
    <s v="MSP"/>
    <m/>
    <x v="3"/>
    <s v="MSC_CYS"/>
    <x v="121"/>
    <s v="Cybersecurity"/>
    <s v="C-10093"/>
    <m/>
    <n v="23912"/>
    <s v="ARJ"/>
    <m/>
    <n v="900"/>
    <n v="-900"/>
    <x v="1"/>
  </r>
  <r>
    <x v="6"/>
    <n v="45901"/>
    <x v="3"/>
    <s v="179985OH"/>
    <s v="Invoice - Millennium Comm School: Endpoint Advanced Threat Protection - EDR 24x7 Monitoring - Per Endpoint"/>
    <s v="D-005"/>
    <s v="Security"/>
    <m/>
    <x v="3"/>
    <s v="DPM-Huntress"/>
    <x v="121"/>
    <s v="Huntress Advanced Threat Protection"/>
    <s v="C-10093"/>
    <m/>
    <n v="23378"/>
    <s v="ARJ"/>
    <m/>
    <n v="461.5"/>
    <n v="-461.5"/>
    <x v="1"/>
  </r>
  <r>
    <x v="6"/>
    <n v="45931"/>
    <x v="4"/>
    <s v="180500OH"/>
    <s v="Invoice - Millennium Comm School: Endpoint Advanced Threat Protection - EDR 24x7 Monitoring - Per Endpoint"/>
    <s v="D-005"/>
    <s v="Security"/>
    <m/>
    <x v="3"/>
    <s v="DPM-Huntress"/>
    <x v="121"/>
    <s v="Huntress Advanced Threat Protection"/>
    <s v="C-10093"/>
    <m/>
    <n v="23913"/>
    <s v="ARJ"/>
    <m/>
    <n v="618"/>
    <n v="-618"/>
    <x v="1"/>
  </r>
  <r>
    <x v="9"/>
    <n v="45916"/>
    <x v="26"/>
    <s v="180217OH"/>
    <s v="Invoice - Millennium Comm School: Isonas TC2 RFID Thin Card"/>
    <s v="D-003"/>
    <s v="MSP"/>
    <m/>
    <x v="3"/>
    <s v="Isonas TC2 RFID"/>
    <x v="121"/>
    <s v="Isonas TC2 RFID Thin Card"/>
    <s v="C-10093"/>
    <m/>
    <n v="23636"/>
    <s v="ARJ"/>
    <m/>
    <n v="407.12"/>
    <n v="-407.12"/>
    <x v="1"/>
  </r>
  <r>
    <x v="0"/>
    <n v="45901"/>
    <x v="3"/>
    <s v="179957OH"/>
    <s v="Invoice - Millennium Comm School: Location Technology Support"/>
    <s v="D-003"/>
    <s v="MSP"/>
    <m/>
    <x v="3"/>
    <s v="MSC_LTS"/>
    <x v="121"/>
    <s v="Location Technology Support"/>
    <s v="C-10093"/>
    <m/>
    <n v="23376"/>
    <s v="ARJ"/>
    <m/>
    <n v="80"/>
    <n v="-80"/>
    <x v="1"/>
  </r>
  <r>
    <x v="0"/>
    <n v="45931"/>
    <x v="4"/>
    <s v="180499OH"/>
    <s v="Invoice - Millennium Comm School: Location Technology Support"/>
    <s v="D-003"/>
    <s v="MSP"/>
    <m/>
    <x v="3"/>
    <s v="MSC_LTS"/>
    <x v="121"/>
    <s v="Location Technology Support"/>
    <s v="C-10093"/>
    <m/>
    <n v="23912"/>
    <s v="ARJ"/>
    <m/>
    <n v="80"/>
    <n v="-80"/>
    <x v="1"/>
  </r>
  <r>
    <x v="8"/>
    <n v="45901"/>
    <x v="3"/>
    <s v="179988OH"/>
    <s v="Invoice - Millennium Comm School: Managed Backup - Server"/>
    <s v="D-003"/>
    <s v="MSP"/>
    <m/>
    <x v="3"/>
    <s v="mMTS CyberPS"/>
    <x v="121"/>
    <s v="MTS Cyber Protect Servers"/>
    <s v="C-10093"/>
    <m/>
    <n v="23377"/>
    <s v="ARJ"/>
    <m/>
    <n v="75"/>
    <n v="-75"/>
    <x v="1"/>
  </r>
  <r>
    <x v="8"/>
    <n v="45931"/>
    <x v="4"/>
    <s v="180501OH"/>
    <s v="Invoice - Millennium Comm School: Managed Backup - Server"/>
    <s v="D-003"/>
    <s v="MSP"/>
    <m/>
    <x v="3"/>
    <s v="mMTS CyberPS"/>
    <x v="121"/>
    <s v="MTS Cyber Protect Servers"/>
    <s v="C-10093"/>
    <m/>
    <n v="23914"/>
    <s v="ARJ"/>
    <m/>
    <n v="75"/>
    <n v="-75"/>
    <x v="1"/>
  </r>
  <r>
    <x v="8"/>
    <n v="45901"/>
    <x v="3"/>
    <s v="179988OH"/>
    <s v="Invoice - Millennium Comm School: Managed Backup - Virtual Server"/>
    <s v="D-003"/>
    <s v="MSP"/>
    <m/>
    <x v="3"/>
    <s v="CB Prot Vir Mac"/>
    <x v="121"/>
    <s v="MTS Cyber Protect Virtual Machines"/>
    <s v="C-10093"/>
    <m/>
    <n v="23377"/>
    <s v="ARJ"/>
    <m/>
    <n v="40"/>
    <n v="-40"/>
    <x v="1"/>
  </r>
  <r>
    <x v="8"/>
    <n v="45931"/>
    <x v="4"/>
    <s v="180501OH"/>
    <s v="Invoice - Millennium Comm School: Managed Backup - Virtual Server"/>
    <s v="D-003"/>
    <s v="MSP"/>
    <m/>
    <x v="3"/>
    <s v="CB Prot Vir Mac"/>
    <x v="121"/>
    <s v="MTS Cyber Protect Virtual Machines"/>
    <s v="C-10093"/>
    <m/>
    <n v="23914"/>
    <s v="ARJ"/>
    <m/>
    <n v="40"/>
    <n v="-40"/>
    <x v="1"/>
  </r>
  <r>
    <x v="3"/>
    <n v="45901"/>
    <x v="3"/>
    <s v="179988OH"/>
    <s v="Invoice - Millennium Comm School: Managed Backup Cloud Storage - Per GB"/>
    <s v="D-003"/>
    <s v="MSP"/>
    <m/>
    <x v="3"/>
    <s v="MTS Cloud Storage"/>
    <x v="121"/>
    <s v="MTS Cloud Storage"/>
    <s v="C-10093"/>
    <m/>
    <n v="23377"/>
    <s v="ARJ"/>
    <m/>
    <n v="35.51"/>
    <n v="-35.51"/>
    <x v="1"/>
  </r>
  <r>
    <x v="3"/>
    <n v="45931"/>
    <x v="4"/>
    <s v="180501OH"/>
    <s v="Invoice - Millennium Comm School: Managed Backup Cloud Storage - Per GB"/>
    <s v="D-003"/>
    <s v="MSP"/>
    <m/>
    <x v="3"/>
    <s v="MTS Cloud Storage"/>
    <x v="121"/>
    <s v="MTS Cloud Storage"/>
    <s v="C-10093"/>
    <m/>
    <n v="23914"/>
    <s v="ARJ"/>
    <m/>
    <n v="40.18"/>
    <n v="-40.18"/>
    <x v="1"/>
  </r>
  <r>
    <x v="6"/>
    <n v="45901"/>
    <x v="3"/>
    <s v="179985OH"/>
    <s v="Invoice - Millennium Comm School: Managed Security Awareness Training Program"/>
    <s v="D-005"/>
    <s v="Security"/>
    <m/>
    <x v="3"/>
    <s v="DPMSAT"/>
    <x v="121"/>
    <s v="Security Awareness Program"/>
    <s v="C-10093"/>
    <m/>
    <n v="23378"/>
    <s v="ARJ"/>
    <m/>
    <n v="390"/>
    <n v="-390"/>
    <x v="1"/>
  </r>
  <r>
    <x v="6"/>
    <n v="45931"/>
    <x v="4"/>
    <s v="180500OH"/>
    <s v="Invoice - Millennium Comm School: Managed Security Awareness Training Program"/>
    <s v="D-005"/>
    <s v="Security"/>
    <m/>
    <x v="3"/>
    <s v="DPMSAT"/>
    <x v="121"/>
    <s v="Security Awareness Program"/>
    <s v="C-10093"/>
    <m/>
    <n v="23913"/>
    <s v="ARJ"/>
    <m/>
    <n v="275"/>
    <n v="-275"/>
    <x v="1"/>
  </r>
  <r>
    <x v="1"/>
    <n v="45901"/>
    <x v="3"/>
    <s v="179957OH"/>
    <s v="Invoice - Millennium Comm School: Managed VOIP"/>
    <s v="D-003"/>
    <s v="MSP"/>
    <m/>
    <x v="3"/>
    <s v="MSC_MS"/>
    <x v="121"/>
    <s v="Managed VOIP"/>
    <s v="C-10093"/>
    <m/>
    <n v="23376"/>
    <s v="ARJ"/>
    <m/>
    <n v="235"/>
    <n v="-235"/>
    <x v="1"/>
  </r>
  <r>
    <x v="1"/>
    <n v="45931"/>
    <x v="4"/>
    <s v="180499OH"/>
    <s v="Invoice - Millennium Comm School: Managed VOIP"/>
    <s v="D-003"/>
    <s v="MSP"/>
    <m/>
    <x v="3"/>
    <s v="MSC_MS"/>
    <x v="121"/>
    <s v="Managed VOIP"/>
    <s v="C-10093"/>
    <m/>
    <n v="23912"/>
    <s v="ARJ"/>
    <m/>
    <n v="235"/>
    <n v="-235"/>
    <x v="1"/>
  </r>
  <r>
    <x v="5"/>
    <n v="45901"/>
    <x v="3"/>
    <s v="179988OH"/>
    <s v="Invoice - Millennium Comm School: NCE Microsoft 365 A3 (Education Faculty Pricing)- Annual Paid Monthly"/>
    <s v="D-003"/>
    <s v="MSP"/>
    <m/>
    <x v="3"/>
    <s v="CFQ7TTC0LHPL-000W"/>
    <x v="121"/>
    <s v="Microsoft 365 A3 (Education Faculty Pricing)- Annual Pai"/>
    <s v="C-10093"/>
    <m/>
    <n v="23377"/>
    <s v="ARJ"/>
    <m/>
    <n v="406"/>
    <n v="-406"/>
    <x v="1"/>
  </r>
  <r>
    <x v="5"/>
    <n v="45931"/>
    <x v="4"/>
    <s v="180501OH"/>
    <s v="Invoice - Millennium Comm School: NCE Microsoft 365 A3 (Education Faculty Pricing)- Annual Paid Monthly"/>
    <s v="D-003"/>
    <s v="MSP"/>
    <m/>
    <x v="3"/>
    <s v="CFQ7TTC0LHPL-000W"/>
    <x v="121"/>
    <s v="Microsoft 365 A3 (Education Faculty Pricing)- Annual Pai"/>
    <s v="C-10093"/>
    <m/>
    <n v="23914"/>
    <s v="ARJ"/>
    <m/>
    <n v="406"/>
    <n v="-406"/>
    <x v="1"/>
  </r>
  <r>
    <x v="5"/>
    <n v="45931"/>
    <x v="4"/>
    <s v="180499OH"/>
    <s v="Invoice - Millennium Comm School: NCE Office 365 A3 (Education Faculty Pricing)- Monthly Commit"/>
    <s v="D-003"/>
    <s v="MSP"/>
    <m/>
    <x v="3"/>
    <s v="CFQ7TTC0LHPP-000H"/>
    <x v="121"/>
    <s v="NCE Office 365 A3 (Education Faculty Pricing)- Monthly Commi"/>
    <s v="C-10093"/>
    <m/>
    <n v="23912"/>
    <s v="ARJ"/>
    <m/>
    <n v="66.400000000000006"/>
    <n v="-66.400000000000006"/>
    <x v="1"/>
  </r>
  <r>
    <x v="6"/>
    <n v="45901"/>
    <x v="3"/>
    <s v="179985OH"/>
    <s v="Invoice - Millennium Comm School: Sophos Central Intercept X Advanced with XDR"/>
    <s v="D-005"/>
    <s v="Security"/>
    <m/>
    <x v="3"/>
    <s v="Sophos-XDR"/>
    <x v="121"/>
    <s v="Sophos Central Intercept X Advanced with XDR"/>
    <s v="C-10093"/>
    <m/>
    <n v="23378"/>
    <s v="ARJ"/>
    <m/>
    <n v="30"/>
    <n v="-30"/>
    <x v="1"/>
  </r>
  <r>
    <x v="6"/>
    <n v="45931"/>
    <x v="4"/>
    <s v="180500OH"/>
    <s v="Invoice - Millennium Comm School: Sophos Central Intercept X Advanced with XDR"/>
    <s v="D-005"/>
    <s v="Security"/>
    <m/>
    <x v="3"/>
    <s v="Sophos-XDR"/>
    <x v="121"/>
    <s v="Sophos Central Intercept X Advanced with XDR"/>
    <s v="C-10093"/>
    <m/>
    <n v="23913"/>
    <s v="ARJ"/>
    <m/>
    <n v="30"/>
    <n v="-30"/>
    <x v="1"/>
  </r>
  <r>
    <x v="0"/>
    <n v="45901"/>
    <x v="3"/>
    <s v="179957OH"/>
    <s v="Invoice - Millennium Comm School: SSO Integration Support"/>
    <s v="D-003"/>
    <s v="MSP"/>
    <m/>
    <x v="3"/>
    <s v="MSC_SSOIS"/>
    <x v="121"/>
    <s v="SSO Integration Support"/>
    <s v="C-10093"/>
    <m/>
    <n v="23376"/>
    <s v="ARJ"/>
    <m/>
    <n v="95"/>
    <n v="-95"/>
    <x v="1"/>
  </r>
  <r>
    <x v="0"/>
    <n v="45931"/>
    <x v="4"/>
    <s v="180499OH"/>
    <s v="Invoice - Millennium Comm School: SSO Integration Support"/>
    <s v="D-003"/>
    <s v="MSP"/>
    <m/>
    <x v="3"/>
    <s v="MSC_SSOIS"/>
    <x v="121"/>
    <s v="SSO Integration Support"/>
    <s v="C-10093"/>
    <m/>
    <n v="23912"/>
    <s v="ARJ"/>
    <m/>
    <n v="95"/>
    <n v="-95"/>
    <x v="1"/>
  </r>
  <r>
    <x v="0"/>
    <n v="45901"/>
    <x v="3"/>
    <s v="179957OH"/>
    <s v="Invoice - Millennium Comm School: Staff Support"/>
    <s v="D-003"/>
    <s v="MSP"/>
    <m/>
    <x v="3"/>
    <s v="MSC_SS"/>
    <x v="121"/>
    <s v="Staff Support"/>
    <s v="C-10093"/>
    <m/>
    <n v="23376"/>
    <s v="ARJ"/>
    <m/>
    <n v="1820"/>
    <n v="-1820"/>
    <x v="1"/>
  </r>
  <r>
    <x v="0"/>
    <n v="45931"/>
    <x v="4"/>
    <s v="180499OH"/>
    <s v="Invoice - Millennium Comm School: Staff Support"/>
    <s v="D-003"/>
    <s v="MSP"/>
    <m/>
    <x v="3"/>
    <s v="MSC_SS"/>
    <x v="121"/>
    <s v="Staff Support"/>
    <s v="C-10093"/>
    <m/>
    <n v="23912"/>
    <s v="ARJ"/>
    <m/>
    <n v="1820"/>
    <n v="-1820"/>
    <x v="1"/>
  </r>
  <r>
    <x v="0"/>
    <n v="45901"/>
    <x v="3"/>
    <s v="179957OH"/>
    <s v="Invoice - Millennium Comm School: Student Device Management"/>
    <s v="D-003"/>
    <s v="MSP"/>
    <m/>
    <x v="3"/>
    <s v="MSC_SDM"/>
    <x v="121"/>
    <s v="Student Device Management"/>
    <s v="C-10093"/>
    <m/>
    <n v="23376"/>
    <s v="ARJ"/>
    <m/>
    <n v="1324.95"/>
    <n v="-1324.95"/>
    <x v="1"/>
  </r>
  <r>
    <x v="0"/>
    <n v="45931"/>
    <x v="4"/>
    <s v="180499OH"/>
    <s v="Invoice - Millennium Comm School: Student Device Management"/>
    <s v="D-003"/>
    <s v="MSP"/>
    <m/>
    <x v="3"/>
    <s v="MSC_SDM"/>
    <x v="121"/>
    <s v="Student Device Management"/>
    <s v="C-10093"/>
    <m/>
    <n v="23912"/>
    <s v="ARJ"/>
    <m/>
    <n v="1324.95"/>
    <n v="-1324.95"/>
    <x v="1"/>
  </r>
  <r>
    <x v="6"/>
    <n v="45915"/>
    <x v="5"/>
    <n v="180190"/>
    <s v="Invoice - Modiv: Endpoint Advanced Threat Protection - EDR 24x7 Monitoring - Per Endpoint"/>
    <s v="D-005"/>
    <s v="Security"/>
    <m/>
    <x v="0"/>
    <s v="DPM-Huntress"/>
    <x v="5"/>
    <s v="Huntress Advanced Threat Protection"/>
    <s v="C00224"/>
    <m/>
    <n v="23619"/>
    <s v="ARJ"/>
    <m/>
    <n v="56"/>
    <n v="-56"/>
    <x v="1"/>
  </r>
  <r>
    <x v="6"/>
    <n v="45945"/>
    <x v="6"/>
    <n v="180758"/>
    <s v="Invoice - Modiv: Endpoint Advanced Threat Protection - EDR 24x7 Monitoring - Per Endpoint"/>
    <s v="D-005"/>
    <s v="Security"/>
    <m/>
    <x v="0"/>
    <s v="DPM-Huntress"/>
    <x v="5"/>
    <s v="Huntress Advanced Threat Protection"/>
    <s v="C00224"/>
    <m/>
    <n v="24092"/>
    <s v="ARJ"/>
    <m/>
    <n v="56"/>
    <n v="-56"/>
    <x v="1"/>
  </r>
  <r>
    <x v="5"/>
    <n v="45915"/>
    <x v="5"/>
    <n v="180190"/>
    <s v="Invoice - Modiv: Exchange Online (Plan 2) - Monthly Commitment, Monthly Billing - 1 User "/>
    <s v="D-003"/>
    <s v="MSP"/>
    <m/>
    <x v="0"/>
    <s v="C0LH1P-0001-1M"/>
    <x v="5"/>
    <s v="Exchange Online Plan 2 Monthly Commit"/>
    <s v="C00224"/>
    <m/>
    <n v="23619"/>
    <s v="ARJ"/>
    <m/>
    <n v="19.2"/>
    <n v="-19.2"/>
    <x v="1"/>
  </r>
  <r>
    <x v="5"/>
    <n v="45945"/>
    <x v="6"/>
    <n v="180758"/>
    <s v="Invoice - Modiv: Exchange Online (Plan 2) - Monthly Commitment, Monthly Billing - 1 User "/>
    <s v="D-003"/>
    <s v="MSP"/>
    <m/>
    <x v="0"/>
    <s v="C0LH1P-0001-1M"/>
    <x v="5"/>
    <s v="Exchange Online Plan 2 Monthly Commit"/>
    <s v="C00224"/>
    <m/>
    <n v="24092"/>
    <s v="ARJ"/>
    <m/>
    <n v="19.2"/>
    <n v="-19.2"/>
    <x v="1"/>
  </r>
  <r>
    <x v="6"/>
    <n v="45915"/>
    <x v="5"/>
    <n v="180190"/>
    <s v="Invoice - Modiv: Managed Detection and Response for Microsoft 365 24x7 Monitoring - Per User"/>
    <s v="D-005"/>
    <s v="Security"/>
    <m/>
    <x v="0"/>
    <s v="DPM-Huntress365"/>
    <x v="5"/>
    <s v="Huntress MDR for M365"/>
    <s v="C00224"/>
    <m/>
    <n v="23619"/>
    <s v="ARJ"/>
    <m/>
    <n v="50"/>
    <n v="-50"/>
    <x v="1"/>
  </r>
  <r>
    <x v="6"/>
    <n v="45945"/>
    <x v="6"/>
    <n v="180758"/>
    <s v="Invoice - Modiv: Managed Detection and Response for Microsoft 365 24x7 Monitoring - Per User"/>
    <s v="D-005"/>
    <s v="Security"/>
    <m/>
    <x v="0"/>
    <s v="DPM-Huntress365"/>
    <x v="5"/>
    <s v="Huntress MDR for M365"/>
    <s v="C00224"/>
    <m/>
    <n v="24092"/>
    <s v="ARJ"/>
    <m/>
    <n v="50"/>
    <n v="-50"/>
    <x v="1"/>
  </r>
  <r>
    <x v="3"/>
    <n v="45915"/>
    <x v="5"/>
    <n v="180190"/>
    <s v="Invoice - Modiv: Managed Office 365 Backup - 1 User - 1 month"/>
    <s v="D-003"/>
    <s v="MSP"/>
    <m/>
    <x v="0"/>
    <s v="DPMB-AFI-O365"/>
    <x v="5"/>
    <s v="Office 365 Backup"/>
    <s v="C00224"/>
    <m/>
    <n v="23619"/>
    <s v="ARJ"/>
    <m/>
    <n v="45"/>
    <n v="-45"/>
    <x v="1"/>
  </r>
  <r>
    <x v="3"/>
    <n v="45945"/>
    <x v="6"/>
    <n v="180758"/>
    <s v="Invoice - Modiv: Managed Office 365 Backup - 1 User - 1 month"/>
    <s v="D-003"/>
    <s v="MSP"/>
    <m/>
    <x v="0"/>
    <s v="DPMB-AFI-O365"/>
    <x v="5"/>
    <s v="Office 365 Backup"/>
    <s v="C00224"/>
    <m/>
    <n v="24092"/>
    <s v="ARJ"/>
    <m/>
    <n v="45"/>
    <n v="-45"/>
    <x v="1"/>
  </r>
  <r>
    <x v="6"/>
    <n v="45915"/>
    <x v="5"/>
    <n v="180190"/>
    <s v="Invoice - Modiv: Managed Security Awareness Training Program"/>
    <s v="D-005"/>
    <s v="Security"/>
    <m/>
    <x v="0"/>
    <s v="DPMSAT"/>
    <x v="5"/>
    <s v="Security Awareness Program"/>
    <s v="C00224"/>
    <m/>
    <n v="23619"/>
    <s v="ARJ"/>
    <m/>
    <n v="47.25"/>
    <n v="-47.25"/>
    <x v="1"/>
  </r>
  <r>
    <x v="6"/>
    <n v="45945"/>
    <x v="6"/>
    <n v="180758"/>
    <s v="Invoice - Modiv: Managed Security Awareness Training Program"/>
    <s v="D-005"/>
    <s v="Security"/>
    <m/>
    <x v="0"/>
    <s v="DPMSAT"/>
    <x v="5"/>
    <s v="Security Awareness Program"/>
    <s v="C00224"/>
    <m/>
    <n v="24092"/>
    <s v="ARJ"/>
    <m/>
    <n v="47.25"/>
    <n v="-47.25"/>
    <x v="1"/>
  </r>
  <r>
    <x v="0"/>
    <n v="45915"/>
    <x v="5"/>
    <n v="180190"/>
    <s v="Invoice - Modiv: Managed Services-Endpoint"/>
    <s v="D-003"/>
    <s v="MSP"/>
    <m/>
    <x v="0"/>
    <s v="T-MSP-EP"/>
    <x v="5"/>
    <s v="Managed Services-Endpoint"/>
    <s v="C00224"/>
    <m/>
    <n v="23619"/>
    <s v="ARJ"/>
    <m/>
    <n v="843.6"/>
    <n v="-843.6"/>
    <x v="1"/>
  </r>
  <r>
    <x v="0"/>
    <n v="45945"/>
    <x v="6"/>
    <n v="180758"/>
    <s v="Invoice - Modiv: Managed Services-Endpoint"/>
    <s v="D-003"/>
    <s v="MSP"/>
    <m/>
    <x v="0"/>
    <s v="T-MSP-EP"/>
    <x v="5"/>
    <s v="Managed Services-Endpoint"/>
    <s v="C00224"/>
    <m/>
    <n v="24092"/>
    <s v="ARJ"/>
    <m/>
    <n v="843.6"/>
    <n v="-843.6"/>
    <x v="1"/>
  </r>
  <r>
    <x v="5"/>
    <n v="45915"/>
    <x v="5"/>
    <n v="180190"/>
    <s v="Invoice - Modiv: Microsoft 365 Business Premium - Monthly Commitment, Monthly Billing - 1 User "/>
    <s v="D-003"/>
    <s v="MSP"/>
    <m/>
    <x v="0"/>
    <s v="C0LCHC-0002-1M"/>
    <x v="5"/>
    <s v="Microsoft 365 Business Premium Monthly"/>
    <s v="C00224"/>
    <m/>
    <n v="23619"/>
    <s v="ARJ"/>
    <m/>
    <n v="396"/>
    <n v="-396"/>
    <x v="1"/>
  </r>
  <r>
    <x v="5"/>
    <n v="45945"/>
    <x v="6"/>
    <n v="180758"/>
    <s v="Invoice - Modiv: Microsoft 365 Business Premium - Monthly Commitment, Monthly Billing - 1 User "/>
    <s v="D-003"/>
    <s v="MSP"/>
    <m/>
    <x v="0"/>
    <s v="C0LCHC-0002-1M"/>
    <x v="5"/>
    <s v="Microsoft 365 Business Premium Monthly"/>
    <s v="C00224"/>
    <m/>
    <n v="24092"/>
    <s v="ARJ"/>
    <m/>
    <n v="396"/>
    <n v="-396"/>
    <x v="1"/>
  </r>
  <r>
    <x v="6"/>
    <n v="45901"/>
    <x v="3"/>
    <n v="179832"/>
    <s v="Invoice - Monte Vista Small Animal Hospital: 24x7 Gateway Security Monitoring"/>
    <s v="D-003"/>
    <s v="MSP"/>
    <m/>
    <x v="1"/>
    <s v="DPM-FWM-SM"/>
    <x v="122"/>
    <s v="24x7 Gateway Security Monitoring Small"/>
    <s v="C-10025"/>
    <m/>
    <n v="23518"/>
    <s v="ARJ"/>
    <m/>
    <n v="540.76"/>
    <n v="-540.76"/>
    <x v="1"/>
  </r>
  <r>
    <x v="6"/>
    <n v="45931"/>
    <x v="4"/>
    <n v="180387"/>
    <s v="Invoice - Monte Vista Small Animal Hospital: 24x7 Gateway Security Monitoring"/>
    <s v="D-003"/>
    <s v="MSP"/>
    <m/>
    <x v="1"/>
    <s v="DPM-FWM-SM"/>
    <x v="122"/>
    <s v="24x7 Gateway Security Monitoring Small"/>
    <s v="C-10025"/>
    <m/>
    <n v="23811"/>
    <s v="ARJ"/>
    <m/>
    <n v="540.76"/>
    <n v="-540.76"/>
    <x v="1"/>
  </r>
  <r>
    <x v="6"/>
    <n v="45901"/>
    <x v="3"/>
    <n v="179832"/>
    <s v="Invoice - Monte Vista Small Animal Hospital: Dark Web Monitoring Service - 1 Domain "/>
    <s v="D-005"/>
    <s v="Security"/>
    <m/>
    <x v="1"/>
    <s v="SecureID"/>
    <x v="122"/>
    <s v="Dark Web Monitoring"/>
    <s v="C-10025"/>
    <m/>
    <n v="23518"/>
    <s v="ARJ"/>
    <m/>
    <n v="105"/>
    <n v="-105"/>
    <x v="1"/>
  </r>
  <r>
    <x v="6"/>
    <n v="45931"/>
    <x v="4"/>
    <n v="180387"/>
    <s v="Invoice - Monte Vista Small Animal Hospital: Dark Web Monitoring Service - 1 Domain "/>
    <s v="D-005"/>
    <s v="Security"/>
    <m/>
    <x v="1"/>
    <s v="SecureID"/>
    <x v="122"/>
    <s v="Dark Web Monitoring"/>
    <s v="C-10025"/>
    <m/>
    <n v="23811"/>
    <s v="ARJ"/>
    <m/>
    <n v="105"/>
    <n v="-105"/>
    <x v="1"/>
  </r>
  <r>
    <x v="6"/>
    <n v="45901"/>
    <x v="3"/>
    <n v="179832"/>
    <s v="Invoice - Monte Vista Small Animal Hospital: Endpoint Advanced Threat Protection - EDR 24x7 Monitoring - Per Endpoint"/>
    <s v="D-005"/>
    <s v="Security"/>
    <m/>
    <x v="1"/>
    <s v="DPM-Huntress"/>
    <x v="122"/>
    <s v="Huntress Advanced Threat Protection"/>
    <s v="C-10025"/>
    <m/>
    <n v="23518"/>
    <s v="ARJ"/>
    <m/>
    <n v="374.34"/>
    <n v="-374.34"/>
    <x v="1"/>
  </r>
  <r>
    <x v="6"/>
    <n v="45931"/>
    <x v="4"/>
    <n v="180387"/>
    <s v="Invoice - Monte Vista Small Animal Hospital: Endpoint Advanced Threat Protection - EDR 24x7 Monitoring - Per Endpoint"/>
    <s v="D-005"/>
    <s v="Security"/>
    <m/>
    <x v="1"/>
    <s v="DPM-Huntress"/>
    <x v="122"/>
    <s v="Huntress Advanced Threat Protection"/>
    <s v="C-10025"/>
    <m/>
    <n v="23811"/>
    <s v="ARJ"/>
    <m/>
    <n v="381.68"/>
    <n v="-381.68"/>
    <x v="1"/>
  </r>
  <r>
    <x v="8"/>
    <n v="45901"/>
    <x v="3"/>
    <n v="179832"/>
    <s v="Invoice - Monte Vista Small Animal Hospital: Managed Backup - Server"/>
    <s v="D-003"/>
    <s v="MSP"/>
    <m/>
    <x v="1"/>
    <s v="mMTS CyberPS"/>
    <x v="122"/>
    <s v="MTS Cyber Protect Servers"/>
    <s v="C-10025"/>
    <m/>
    <n v="23518"/>
    <s v="ARJ"/>
    <m/>
    <n v="50"/>
    <n v="-50"/>
    <x v="1"/>
  </r>
  <r>
    <x v="8"/>
    <n v="45931"/>
    <x v="4"/>
    <n v="180387"/>
    <s v="Invoice - Monte Vista Small Animal Hospital: Managed Backup - Server"/>
    <s v="D-003"/>
    <s v="MSP"/>
    <m/>
    <x v="1"/>
    <s v="mMTS CyberPS"/>
    <x v="122"/>
    <s v="MTS Cyber Protect Servers"/>
    <s v="C-10025"/>
    <m/>
    <n v="23811"/>
    <s v="ARJ"/>
    <m/>
    <n v="50"/>
    <n v="-50"/>
    <x v="1"/>
  </r>
  <r>
    <x v="6"/>
    <n v="45901"/>
    <x v="3"/>
    <n v="179832"/>
    <s v="Invoice - Monte Vista Small Animal Hospital: Managed Security Awareness Training Program"/>
    <s v="D-005"/>
    <s v="Security"/>
    <m/>
    <x v="1"/>
    <s v="DPMSAT"/>
    <x v="122"/>
    <s v="Security Awareness Program"/>
    <s v="C-10025"/>
    <m/>
    <n v="23518"/>
    <s v="ARJ"/>
    <m/>
    <n v="393.75"/>
    <n v="-393.75"/>
    <x v="1"/>
  </r>
  <r>
    <x v="6"/>
    <n v="45931"/>
    <x v="4"/>
    <n v="180387"/>
    <s v="Invoice - Monte Vista Small Animal Hospital: Managed Security Awareness Training Program"/>
    <s v="D-005"/>
    <s v="Security"/>
    <m/>
    <x v="1"/>
    <s v="DPMSAT"/>
    <x v="122"/>
    <s v="Security Awareness Program"/>
    <s v="C-10025"/>
    <m/>
    <n v="23811"/>
    <s v="ARJ"/>
    <m/>
    <n v="404.25"/>
    <n v="-404.25"/>
    <x v="1"/>
  </r>
  <r>
    <x v="0"/>
    <n v="45901"/>
    <x v="3"/>
    <n v="179832"/>
    <s v="Invoice - Monte Vista Small Animal Hospital: Managed Service"/>
    <s v="D-003"/>
    <s v="MSP"/>
    <m/>
    <x v="1"/>
    <s v="Managed Service"/>
    <x v="122"/>
    <s v="Managed Service"/>
    <s v="C-10025"/>
    <m/>
    <n v="23518"/>
    <s v="ARJ"/>
    <m/>
    <n v="6132.11"/>
    <n v="-6132.11"/>
    <x v="1"/>
  </r>
  <r>
    <x v="0"/>
    <n v="45931"/>
    <x v="4"/>
    <n v="180387"/>
    <s v="Invoice - Monte Vista Small Animal Hospital: Managed Service"/>
    <s v="D-003"/>
    <s v="MSP"/>
    <m/>
    <x v="1"/>
    <s v="Managed Service"/>
    <x v="122"/>
    <s v="Managed Service"/>
    <s v="C-10025"/>
    <m/>
    <n v="23811"/>
    <s v="ARJ"/>
    <m/>
    <n v="6132.11"/>
    <n v="-6132.11"/>
    <x v="1"/>
  </r>
  <r>
    <x v="0"/>
    <n v="45901"/>
    <x v="3"/>
    <n v="179832"/>
    <s v="Invoice - Monte Vista Small Animal Hospital: Managed Services-Server"/>
    <s v="D-003"/>
    <s v="MSP"/>
    <m/>
    <x v="1"/>
    <s v="T-Managed Services-Server"/>
    <x v="122"/>
    <s v="Managed Services-Server"/>
    <s v="C-10025"/>
    <m/>
    <n v="23518"/>
    <s v="ARJ"/>
    <m/>
    <n v="309"/>
    <n v="-309"/>
    <x v="1"/>
  </r>
  <r>
    <x v="0"/>
    <n v="45931"/>
    <x v="4"/>
    <n v="180387"/>
    <s v="Invoice - Monte Vista Small Animal Hospital: Managed Services-Server"/>
    <s v="D-003"/>
    <s v="MSP"/>
    <m/>
    <x v="1"/>
    <s v="T-Managed Services-Server"/>
    <x v="122"/>
    <s v="Managed Services-Server"/>
    <s v="C-10025"/>
    <m/>
    <n v="23811"/>
    <s v="ARJ"/>
    <m/>
    <n v="309"/>
    <n v="-309"/>
    <x v="1"/>
  </r>
  <r>
    <x v="5"/>
    <n v="45901"/>
    <x v="3"/>
    <n v="179832"/>
    <s v="Invoice - Monte Vista Small Animal Hospital: Microsoft 365 Apps for Business - Annual Commitment, Monthly Billing - 1 User"/>
    <s v="D-003"/>
    <s v="MSP"/>
    <m/>
    <x v="1"/>
    <s v="C0LH1G-0001-1Y1M"/>
    <x v="122"/>
    <s v="Microsoft 365 Apps For Business Annual Paid Monthly"/>
    <s v="C-10025"/>
    <m/>
    <n v="23518"/>
    <s v="ARJ"/>
    <m/>
    <n v="24.9"/>
    <n v="-24.9"/>
    <x v="1"/>
  </r>
  <r>
    <x v="5"/>
    <n v="45931"/>
    <x v="4"/>
    <n v="180387"/>
    <s v="Invoice - Monte Vista Small Animal Hospital: Microsoft 365 Apps for Business - Annual Commitment, Monthly Billing - 1 User"/>
    <s v="D-003"/>
    <s v="MSP"/>
    <m/>
    <x v="1"/>
    <s v="C0LH1G-0001-1Y1M"/>
    <x v="122"/>
    <s v="Microsoft 365 Apps For Business Annual Paid Monthly"/>
    <s v="C-10025"/>
    <m/>
    <n v="23811"/>
    <s v="ARJ"/>
    <m/>
    <n v="24.9"/>
    <n v="-24.9"/>
    <x v="1"/>
  </r>
  <r>
    <x v="2"/>
    <n v="45901"/>
    <x v="3"/>
    <n v="179832"/>
    <s v="Invoice - Monte Vista Small Animal Hospital: Palo Alto Networks Firewall Service 220"/>
    <s v="D-005"/>
    <s v="Security"/>
    <m/>
    <x v="1"/>
    <s v="PAN-220-HAAS"/>
    <x v="122"/>
    <s v="Palo Alto Networks Firewall Service 220"/>
    <s v="C-10025"/>
    <m/>
    <n v="23518"/>
    <s v="ARJ"/>
    <m/>
    <n v="525"/>
    <n v="-525"/>
    <x v="1"/>
  </r>
  <r>
    <x v="2"/>
    <n v="45931"/>
    <x v="4"/>
    <n v="180387"/>
    <s v="Invoice - Monte Vista Small Animal Hospital: Palo Alto Networks Firewall Service 220"/>
    <s v="D-005"/>
    <s v="Security"/>
    <m/>
    <x v="1"/>
    <s v="PAN-220-HAAS"/>
    <x v="122"/>
    <s v="Palo Alto Networks Firewall Service 220"/>
    <s v="C-10025"/>
    <m/>
    <n v="23811"/>
    <s v="ARJ"/>
    <m/>
    <n v="525"/>
    <n v="-525"/>
    <x v="1"/>
  </r>
  <r>
    <x v="4"/>
    <n v="45901"/>
    <x v="3"/>
    <n v="179832"/>
    <s v="Invoice - Monte Vista Small Animal Hospital: Private Cloud Server Instance - 16GB"/>
    <s v="D-001-W"/>
    <s v="Sales - West"/>
    <m/>
    <x v="1"/>
    <s v="Cloud-Server-16GB"/>
    <x v="122"/>
    <s v="Datapath Managed Instance Medium"/>
    <s v="C-10025"/>
    <m/>
    <n v="23518"/>
    <s v="ARJ"/>
    <m/>
    <n v="600"/>
    <n v="-600"/>
    <x v="1"/>
  </r>
  <r>
    <x v="4"/>
    <n v="45931"/>
    <x v="4"/>
    <n v="180387"/>
    <s v="Invoice - Monte Vista Small Animal Hospital: Private Cloud Server Instance - 16GB"/>
    <s v="D-001-W"/>
    <s v="Sales - West"/>
    <m/>
    <x v="1"/>
    <s v="Cloud-Server-16GB"/>
    <x v="122"/>
    <s v="Datapath Managed Instance Medium"/>
    <s v="C-10025"/>
    <m/>
    <n v="23811"/>
    <s v="ARJ"/>
    <m/>
    <n v="618"/>
    <n v="-618"/>
    <x v="1"/>
  </r>
  <r>
    <x v="9"/>
    <n v="45922"/>
    <x v="10"/>
    <n v="180233"/>
    <s v="Invoice - Newman-Crows Landing USD: 1 MONTH CARE PLUS FOR XPROTECT PROFESSIONAL+ DL"/>
    <s v="D-029-W"/>
    <s v="EDU - West"/>
    <m/>
    <x v="1"/>
    <s v="MXPPPLUSDL"/>
    <x v="123"/>
    <s v="1 MONTH CARE PLUS FOR XPROTECT PROFESSIONAL+ DL"/>
    <s v="C00196"/>
    <m/>
    <n v="23678"/>
    <s v="ARJ"/>
    <m/>
    <n v="2644.8"/>
    <n v="-2644.8"/>
    <x v="1"/>
  </r>
  <r>
    <x v="9"/>
    <n v="45945"/>
    <x v="6"/>
    <n v="180785"/>
    <s v="Invoice - Newman-Crows Landing USD: AXIS Panoramic P3735-PLE 2 Megapixel Full HD Network Camera - Color - White - TAA Compliant - Zipstream, Motion JPEG, H.265 (MPEG-H Part 2/HEVC) Main Profile, H.264B (MPEG-4 Part 10/AVC), H.264M (MPEG-4 Part 10/AVC), H.264H (MPEG-4 Part 10/AVC), H.264B, H"/>
    <s v="D-029-W"/>
    <s v="EDU - West"/>
    <m/>
    <x v="1"/>
    <s v="02633-001"/>
    <x v="123"/>
    <s v="AXIS Panoramic P3735-PLE 2 Megapixel Full HD Netwo"/>
    <s v="C00196"/>
    <m/>
    <n v="24106"/>
    <s v="ARJ"/>
    <m/>
    <n v="1501.93"/>
    <n v="-1501.93"/>
    <x v="1"/>
  </r>
  <r>
    <x v="6"/>
    <n v="45901"/>
    <x v="3"/>
    <n v="179834"/>
    <s v="Invoice - Newman-Crows Landing USD: Endpoint Advanced Threat Protection - EDR 24x7 Monitoring - Per Endpoint"/>
    <s v="D-005"/>
    <s v="Security"/>
    <m/>
    <x v="1"/>
    <s v="DPM-Huntress"/>
    <x v="123"/>
    <s v="Huntress Advanced Threat Protection"/>
    <s v="C00196"/>
    <m/>
    <n v="23451"/>
    <s v="ARJ"/>
    <m/>
    <n v="1725.75"/>
    <n v="-1725.75"/>
    <x v="1"/>
  </r>
  <r>
    <x v="6"/>
    <n v="45931"/>
    <x v="4"/>
    <n v="180389"/>
    <s v="Invoice - Newman-Crows Landing USD: Endpoint Advanced Threat Protection - EDR 24x7 Monitoring - Per Endpoint"/>
    <s v="D-005"/>
    <s v="Security"/>
    <m/>
    <x v="1"/>
    <s v="DPM-Huntress"/>
    <x v="123"/>
    <s v="Huntress Advanced Threat Protection"/>
    <s v="C00196"/>
    <m/>
    <n v="23813"/>
    <s v="ARJ"/>
    <m/>
    <n v="1735.5"/>
    <n v="-1735.5"/>
    <x v="1"/>
  </r>
  <r>
    <x v="9"/>
    <n v="45929"/>
    <x v="14"/>
    <n v="180530"/>
    <s v="Invoice - Newman-Crows Landing USD: KnowBe4 Security Awareness Training Subscription Diamond"/>
    <s v="D-029-W"/>
    <s v="EDU - West"/>
    <m/>
    <x v="1"/>
    <s v="KSATD-ND12- G"/>
    <x v="123"/>
    <s v="KnowBe4 Security Awareness Training Subscription D"/>
    <s v="C00196"/>
    <m/>
    <n v="23703"/>
    <s v="ARJ"/>
    <m/>
    <n v="12789"/>
    <n v="-12789"/>
    <x v="1"/>
  </r>
  <r>
    <x v="0"/>
    <n v="45901"/>
    <x v="3"/>
    <n v="179833"/>
    <s v="Invoice - Newman-Crows Landing USD: Managed Service"/>
    <s v="D-003"/>
    <s v="MSP"/>
    <m/>
    <x v="1"/>
    <s v="Hybrid Managed Service"/>
    <x v="123"/>
    <s v="Hybrid Managed Service"/>
    <s v="C00196"/>
    <m/>
    <n v="23522"/>
    <s v="ARJ"/>
    <m/>
    <n v="10860.92"/>
    <n v="-10860.92"/>
    <x v="1"/>
  </r>
  <r>
    <x v="0"/>
    <n v="45931"/>
    <x v="4"/>
    <n v="180388"/>
    <s v="Invoice - Newman-Crows Landing USD: Managed Service"/>
    <s v="D-003"/>
    <s v="MSP"/>
    <m/>
    <x v="1"/>
    <s v="Hybrid Managed Service"/>
    <x v="123"/>
    <s v="Hybrid Managed Service"/>
    <s v="C00196"/>
    <m/>
    <n v="23812"/>
    <s v="ARJ"/>
    <m/>
    <n v="10860.92"/>
    <n v="-10860.92"/>
    <x v="1"/>
  </r>
  <r>
    <x v="9"/>
    <n v="45922"/>
    <x v="10"/>
    <n v="180233"/>
    <s v="Invoice - Newman-Crows Landing USD: XP Professional+ Device License"/>
    <s v="D-029-W"/>
    <s v="EDU - West"/>
    <m/>
    <x v="1"/>
    <s v="XPPPLUSDL"/>
    <x v="123"/>
    <s v="XP Professional+ Device License"/>
    <s v="C00196"/>
    <m/>
    <n v="23678"/>
    <s v="ARJ"/>
    <m/>
    <n v="722.15"/>
    <n v="-722.15"/>
    <x v="1"/>
  </r>
  <r>
    <x v="14"/>
    <n v="45932"/>
    <x v="23"/>
    <n v="180574"/>
    <s v="Invoice - Nexus IT: Low Voltage Labor"/>
    <s v="D-001"/>
    <s v="Sales"/>
    <m/>
    <x v="1"/>
    <s v="Structured Cab S"/>
    <x v="124"/>
    <s v="Low Voltage Services"/>
    <s v="C-10390"/>
    <m/>
    <n v="23967"/>
    <s v="ARJ"/>
    <m/>
    <n v="1284"/>
    <n v="-1284"/>
    <x v="1"/>
  </r>
  <r>
    <x v="14"/>
    <n v="45932"/>
    <x v="23"/>
    <n v="180574"/>
    <s v="Invoice - Nexus IT: Structured Cabling Materials"/>
    <s v="D-001"/>
    <s v="Sales"/>
    <m/>
    <x v="1"/>
    <s v="Structured Cab M"/>
    <x v="124"/>
    <s v="Low Voltage Materials"/>
    <s v="C-10390"/>
    <m/>
    <n v="23967"/>
    <s v="ARJ"/>
    <m/>
    <n v="360"/>
    <n v="-360"/>
    <x v="1"/>
  </r>
  <r>
    <x v="7"/>
    <n v="45903"/>
    <x v="17"/>
    <s v="180104OH"/>
    <s v="Invoice - North Shore High School"/>
    <s v="D-003"/>
    <s v="MSP"/>
    <m/>
    <x v="3"/>
    <m/>
    <x v="125"/>
    <m/>
    <s v="C-10094"/>
    <m/>
    <n v="23551"/>
    <s v="ARJ"/>
    <m/>
    <n v="149"/>
    <n v="-149"/>
    <x v="1"/>
  </r>
  <r>
    <x v="7"/>
    <n v="45939"/>
    <x v="18"/>
    <s v="180732OH"/>
    <s v="Invoice - North Shore High School"/>
    <s v="D-028"/>
    <s v="Installation Team"/>
    <m/>
    <x v="3"/>
    <m/>
    <x v="125"/>
    <m/>
    <s v="C-10094"/>
    <m/>
    <n v="24059"/>
    <s v="ARJ"/>
    <m/>
    <n v="498"/>
    <n v="-498"/>
    <x v="1"/>
  </r>
  <r>
    <x v="7"/>
    <n v="45947"/>
    <x v="7"/>
    <s v="180802OH"/>
    <s v="Invoice - North Shore High School"/>
    <s v="D-003"/>
    <s v="MSP"/>
    <m/>
    <x v="3"/>
    <m/>
    <x v="125"/>
    <m/>
    <s v="C-10094"/>
    <m/>
    <n v="24120"/>
    <s v="ARJ"/>
    <m/>
    <n v="945"/>
    <n v="-945"/>
    <x v="1"/>
  </r>
  <r>
    <x v="9"/>
    <n v="45947"/>
    <x v="7"/>
    <s v="180802OH"/>
    <s v="Invoice - North Shore High School: Apple MacBook Air 15.3&quot; Notebook - Apple M4 - 16 GB - 256 GB SSD - Midnight - Apple M4 Chip - 2880 x 1864 - macOS Sequoia - Apple - True Tone Technology, In-plane Switching (IPS) Technology, Liquid Retina Display - Front Camera/Webcam - 18 Hours"/>
    <s v="D-003"/>
    <s v="MSP"/>
    <m/>
    <x v="3"/>
    <s v="MW1Y3LL/A"/>
    <x v="125"/>
    <s v="Apple MacBook Air 15.3&quot; Notebook - Apple M4 - 16 "/>
    <s v="C-10094"/>
    <m/>
    <n v="24120"/>
    <s v="ARJ"/>
    <m/>
    <n v="1198.8"/>
    <n v="-1198.8"/>
    <x v="1"/>
  </r>
  <r>
    <x v="9"/>
    <n v="45939"/>
    <x v="18"/>
    <s v="180732OH"/>
    <s v="Invoice - North Shore High School: Chrome OS Mgmt Console Lic, EDU"/>
    <s v="D-003"/>
    <s v="MSP"/>
    <m/>
    <x v="3"/>
    <s v="CROSSWDISEDUNEW"/>
    <x v="125"/>
    <s v="Chrome OS Mgmt Console Lic, EDU"/>
    <s v="C-10094"/>
    <m/>
    <n v="24059"/>
    <s v="ARJ"/>
    <m/>
    <n v="712.6"/>
    <n v="-712.6"/>
    <x v="1"/>
  </r>
  <r>
    <x v="9"/>
    <n v="45947"/>
    <x v="7"/>
    <s v="180802OH"/>
    <s v="Invoice - North Shore High School: Chrome OS Mgmt Console Lic, EDU"/>
    <s v="D-003"/>
    <s v="MSP"/>
    <m/>
    <x v="3"/>
    <s v="CROSSWDISEDUNEW"/>
    <x v="125"/>
    <s v="Chrome OS Mgmt Console Lic, EDU"/>
    <s v="C-10094"/>
    <m/>
    <n v="24120"/>
    <s v="ARJ"/>
    <m/>
    <n v="1068.9000000000001"/>
    <n v="-1068.9000000000001"/>
    <x v="1"/>
  </r>
  <r>
    <x v="0"/>
    <n v="45901"/>
    <x v="3"/>
    <s v="179967OH"/>
    <s v="Invoice - North Shore High School: Classroom Support"/>
    <s v="D-003"/>
    <s v="MSP"/>
    <m/>
    <x v="3"/>
    <s v="MSC_CS"/>
    <x v="125"/>
    <s v="Classroom Support"/>
    <s v="C-10094"/>
    <m/>
    <n v="23379"/>
    <s v="ARJ"/>
    <m/>
    <n v="432.6"/>
    <n v="-432.6"/>
    <x v="1"/>
  </r>
  <r>
    <x v="0"/>
    <n v="45931"/>
    <x v="4"/>
    <s v="180502OH"/>
    <s v="Invoice - North Shore High School: Classroom Support"/>
    <s v="D-003"/>
    <s v="MSP"/>
    <m/>
    <x v="3"/>
    <s v="MSC_CS"/>
    <x v="125"/>
    <s v="Classroom Support"/>
    <s v="C-10094"/>
    <m/>
    <n v="23915"/>
    <s v="ARJ"/>
    <m/>
    <n v="432.6"/>
    <n v="-432.6"/>
    <x v="1"/>
  </r>
  <r>
    <x v="0"/>
    <n v="45901"/>
    <x v="3"/>
    <s v="179967OH"/>
    <s v="Invoice - North Shore High School: Cloud Managed Printing"/>
    <s v="D-003"/>
    <s v="MSP"/>
    <m/>
    <x v="3"/>
    <s v="MSC_PS"/>
    <x v="125"/>
    <s v="Cloud Managed Printing Support"/>
    <s v="C-10094"/>
    <m/>
    <n v="23379"/>
    <s v="ARJ"/>
    <m/>
    <n v="77.25"/>
    <n v="-77.25"/>
    <x v="1"/>
  </r>
  <r>
    <x v="0"/>
    <n v="45931"/>
    <x v="4"/>
    <s v="180502OH"/>
    <s v="Invoice - North Shore High School: Cloud Managed Printing"/>
    <s v="D-003"/>
    <s v="MSP"/>
    <m/>
    <x v="3"/>
    <s v="MSC_PS"/>
    <x v="125"/>
    <s v="Cloud Managed Printing Support"/>
    <s v="C-10094"/>
    <m/>
    <n v="23915"/>
    <s v="ARJ"/>
    <m/>
    <n v="77.25"/>
    <n v="-77.25"/>
    <x v="1"/>
  </r>
  <r>
    <x v="9"/>
    <n v="45939"/>
    <x v="18"/>
    <s v="180732OH"/>
    <s v="Invoice - North Shore High School: Dell 3120 - N100/4GB/64GB Touch Screen Dell Chromebook - 2in1 "/>
    <s v="D-003"/>
    <s v="MSP"/>
    <m/>
    <x v="3"/>
    <s v="3120 Dell Chromebook"/>
    <x v="125"/>
    <s v="N100/GB"/>
    <s v="C-10094"/>
    <m/>
    <n v="24059"/>
    <s v="ARJ"/>
    <m/>
    <n v="6360"/>
    <n v="-6360"/>
    <x v="1"/>
  </r>
  <r>
    <x v="9"/>
    <n v="45947"/>
    <x v="7"/>
    <s v="180802OH"/>
    <s v="Invoice - North Shore High School: Dell 3120 - N100/4GB/64GB Touch Screen Dell Chromebook - 2in1 "/>
    <s v="D-003"/>
    <s v="MSP"/>
    <m/>
    <x v="3"/>
    <s v="3120 Dell Chromebook"/>
    <x v="125"/>
    <s v="N100/GB"/>
    <s v="C-10094"/>
    <m/>
    <n v="24120"/>
    <s v="ARJ"/>
    <m/>
    <n v="9540"/>
    <n v="-9540"/>
    <x v="1"/>
  </r>
  <r>
    <x v="9"/>
    <n v="45909"/>
    <x v="33"/>
    <s v="180167OH"/>
    <s v="Invoice - North Shore High School: Dual-Port Gigabit Ethernet 2.4 132x64 pixel graphical LCD with backlight"/>
    <s v="D-001"/>
    <s v="Sales"/>
    <m/>
    <x v="3"/>
    <s v="SIP-T31G"/>
    <x v="125"/>
    <s v="Yealink SIP-T31G"/>
    <s v="C-10094"/>
    <m/>
    <n v="23587"/>
    <s v="ARJ"/>
    <m/>
    <n v="62.4"/>
    <n v="-62.4"/>
    <x v="1"/>
  </r>
  <r>
    <x v="9"/>
    <n v="45939"/>
    <x v="18"/>
    <s v="180732OH"/>
    <s v="Invoice - North Shore High School: EarthWalk Saver Series model SS30.5 Pre-wired USBC-PD charging cart- Vertical storage, up to 30 user cart for devices up to 14â€œ screen size"/>
    <s v="D-028"/>
    <s v="Installation Team"/>
    <m/>
    <x v="3"/>
    <s v="SS30.5-HEPD-USBC- 5"/>
    <x v="125"/>
    <s v="EarthWalk Saver Series model SS30.5 Pre-wired USBC"/>
    <s v="C-10094"/>
    <m/>
    <n v="24059"/>
    <s v="ARJ"/>
    <m/>
    <n v="3398"/>
    <n v="-3398"/>
    <x v="1"/>
  </r>
  <r>
    <x v="6"/>
    <n v="45901"/>
    <x v="3"/>
    <s v="179967OH"/>
    <s v="Invoice - North Shore High School: Endpoint Advanced Threat Protection - EDR 24x7 Monitoring - Per Endpoint"/>
    <s v="D-005"/>
    <s v="Security"/>
    <m/>
    <x v="3"/>
    <s v="DPM-Huntress"/>
    <x v="125"/>
    <s v="Huntress Advanced Threat Protection"/>
    <s v="C-10094"/>
    <m/>
    <n v="23379"/>
    <s v="ARJ"/>
    <m/>
    <n v="308"/>
    <n v="-308"/>
    <x v="1"/>
  </r>
  <r>
    <x v="6"/>
    <n v="45931"/>
    <x v="4"/>
    <s v="180502OH"/>
    <s v="Invoice - North Shore High School: Endpoint Advanced Threat Protection - EDR 24x7 Monitoring - Per Endpoint"/>
    <s v="D-005"/>
    <s v="Security"/>
    <m/>
    <x v="3"/>
    <s v="DPM-Huntress"/>
    <x v="125"/>
    <s v="Huntress Advanced Threat Protection"/>
    <s v="C-10094"/>
    <m/>
    <n v="23915"/>
    <s v="ARJ"/>
    <m/>
    <n v="301"/>
    <n v="-301"/>
    <x v="1"/>
  </r>
  <r>
    <x v="0"/>
    <n v="45901"/>
    <x v="3"/>
    <s v="179942OH"/>
    <s v="Invoice - North Shore High School: E-Rate MIBS Support for E-Rate Eligible Equipment"/>
    <s v="D-003"/>
    <s v="MSP"/>
    <m/>
    <x v="3"/>
    <s v="T-Managed"/>
    <x v="125"/>
    <s v="E-Rate MIBS Support"/>
    <s v="C-10094"/>
    <m/>
    <n v="23380"/>
    <s v="ARJ"/>
    <m/>
    <n v="44.89"/>
    <n v="-44.89"/>
    <x v="1"/>
  </r>
  <r>
    <x v="0"/>
    <n v="45931"/>
    <x v="4"/>
    <s v="180503OH"/>
    <s v="Invoice - North Shore High School: E-Rate MIBS Support for E-Rate Eligible Equipment"/>
    <s v="D-003"/>
    <s v="MSP"/>
    <m/>
    <x v="3"/>
    <s v="T-Managed"/>
    <x v="125"/>
    <s v="E-Rate MIBS Support"/>
    <s v="C-10094"/>
    <m/>
    <n v="23916"/>
    <s v="ARJ"/>
    <m/>
    <n v="44.89"/>
    <n v="-44.89"/>
    <x v="1"/>
  </r>
  <r>
    <x v="0"/>
    <n v="45901"/>
    <x v="3"/>
    <s v="179967OH"/>
    <s v="Invoice - North Shore High School: Google Workspace Management"/>
    <s v="D-003"/>
    <s v="MSP"/>
    <m/>
    <x v="3"/>
    <s v="T-Managed Services-Google"/>
    <x v="125"/>
    <s v="Google Workspace Management"/>
    <s v="C-10094"/>
    <m/>
    <n v="23379"/>
    <s v="ARJ"/>
    <m/>
    <n v="177.25"/>
    <n v="-177.25"/>
    <x v="1"/>
  </r>
  <r>
    <x v="0"/>
    <n v="45931"/>
    <x v="4"/>
    <s v="180502OH"/>
    <s v="Invoice - North Shore High School: Google Workspace Management"/>
    <s v="D-003"/>
    <s v="MSP"/>
    <m/>
    <x v="3"/>
    <s v="T-Managed Services-Google"/>
    <x v="125"/>
    <s v="Google Workspace Management"/>
    <s v="C-10094"/>
    <m/>
    <n v="23915"/>
    <s v="ARJ"/>
    <m/>
    <n v="177.25"/>
    <n v="-177.25"/>
    <x v="1"/>
  </r>
  <r>
    <x v="9"/>
    <n v="45903"/>
    <x v="17"/>
    <s v="180104OH"/>
    <s v="Invoice - North Shore High School: HP ProBook 4 G1i 16&quot; Notebook - WUXGA - Intel Core Ultra 7 255U - 16 GB - 512 GB SSD - English Keyboard - Pike Silver - Intel Chip - 1920 x 1200 - Windows 11 Pro - Intel - In-plane Switching (IPS) Technology - Front Camera/Webcam - 13.25 Hours Battery Run"/>
    <s v="D-003"/>
    <s v="MSP"/>
    <m/>
    <x v="3"/>
    <s v="BB3R1UT#ABA"/>
    <x v="125"/>
    <s v="HP ProBook 4 G1i 16&quot; Notebook - WUXGA - Intel Core"/>
    <s v="C-10094"/>
    <m/>
    <n v="23551"/>
    <s v="ARJ"/>
    <m/>
    <n v="1278.94"/>
    <n v="-1278.94"/>
    <x v="1"/>
  </r>
  <r>
    <x v="9"/>
    <n v="45947"/>
    <x v="7"/>
    <s v="180802OH"/>
    <s v="Invoice - North Shore High School: HP ProBook 460 G11 16&quot; Notebook - WUXGA - Intel Core Ultra 5 125U - 16 GB - 256 GB SSD - English Keyboard - Pike Silver Aluminum - Smart Buy - 1920 x 1200 - Windows 11 Pro - Intel - In-plane Switching (IPS) Technology - Front Camera/Webcam - IEEE 802.11ax"/>
    <s v="D-003"/>
    <s v="MSP"/>
    <m/>
    <x v="3"/>
    <s v="A1LD5UT#ABA"/>
    <x v="125"/>
    <s v="HP ProBook 460 G11 16&quot; Notebook - WUXGA - Intel Co"/>
    <s v="C-10094"/>
    <m/>
    <n v="24120"/>
    <s v="ARJ"/>
    <m/>
    <n v="4133.2"/>
    <n v="-4133.2"/>
    <x v="1"/>
  </r>
  <r>
    <x v="9"/>
    <n v="45958"/>
    <x v="28"/>
    <s v="181125OH"/>
    <s v="Invoice - North Shore High School: HPE Server Fan"/>
    <s v="D-001"/>
    <s v="Sales"/>
    <m/>
    <x v="3"/>
    <s v="GFM0412SS"/>
    <x v="125"/>
    <s v="HPE Server Fan"/>
    <s v="C-10094"/>
    <m/>
    <n v="24188"/>
    <s v="ARJ"/>
    <m/>
    <n v="54"/>
    <n v="-54"/>
    <x v="1"/>
  </r>
  <r>
    <x v="3"/>
    <n v="45901"/>
    <x v="3"/>
    <s v="179967OH"/>
    <s v="Invoice - North Shore High School: Managed Backup Cloud Storage - Per GB"/>
    <s v="D-003"/>
    <s v="MSP"/>
    <m/>
    <x v="3"/>
    <s v="MTS Cloud Storage"/>
    <x v="125"/>
    <s v="MTS Cloud Storage"/>
    <s v="C-10094"/>
    <m/>
    <n v="23379"/>
    <s v="ARJ"/>
    <m/>
    <n v="2.61"/>
    <n v="-2.61"/>
    <x v="1"/>
  </r>
  <r>
    <x v="3"/>
    <n v="45931"/>
    <x v="4"/>
    <s v="180502OH"/>
    <s v="Invoice - North Shore High School: Managed Backup Cloud Storage - Per GB"/>
    <s v="D-003"/>
    <s v="MSP"/>
    <m/>
    <x v="3"/>
    <s v="MTS Cloud Storage"/>
    <x v="125"/>
    <s v="MTS Cloud Storage"/>
    <s v="C-10094"/>
    <m/>
    <n v="23915"/>
    <s v="ARJ"/>
    <m/>
    <n v="2.61"/>
    <n v="-2.61"/>
    <x v="1"/>
  </r>
  <r>
    <x v="0"/>
    <n v="45901"/>
    <x v="3"/>
    <s v="179967OH"/>
    <s v="Invoice - North Shore High School: Managed Endpoint Services"/>
    <s v="D-003"/>
    <s v="MSP"/>
    <m/>
    <x v="3"/>
    <s v="T-Managed Endpoint"/>
    <x v="125"/>
    <s v="Managed Endpoint Services"/>
    <s v="C-10094"/>
    <m/>
    <n v="23379"/>
    <s v="ARJ"/>
    <m/>
    <n v="319.3"/>
    <n v="-319.3"/>
    <x v="1"/>
  </r>
  <r>
    <x v="0"/>
    <n v="45931"/>
    <x v="4"/>
    <s v="180502OH"/>
    <s v="Invoice - North Shore High School: Managed Endpoint Services"/>
    <s v="D-003"/>
    <s v="MSP"/>
    <m/>
    <x v="3"/>
    <s v="T-Managed Endpoint"/>
    <x v="125"/>
    <s v="Managed Endpoint Services"/>
    <s v="C-10094"/>
    <m/>
    <n v="23915"/>
    <s v="ARJ"/>
    <m/>
    <n v="319.3"/>
    <n v="-319.3"/>
    <x v="1"/>
  </r>
  <r>
    <x v="0"/>
    <n v="45901"/>
    <x v="3"/>
    <s v="179967OH"/>
    <s v="Invoice - North Shore High School: Managed Services- Staff Tech Support"/>
    <s v="D-003"/>
    <s v="MSP"/>
    <m/>
    <x v="3"/>
    <s v="T-Managed Services-Staff"/>
    <x v="125"/>
    <s v="Managed Services-Staff Support"/>
    <s v="C-10094"/>
    <m/>
    <n v="23379"/>
    <s v="ARJ"/>
    <m/>
    <n v="782.13"/>
    <n v="-782.13"/>
    <x v="1"/>
  </r>
  <r>
    <x v="0"/>
    <n v="45931"/>
    <x v="4"/>
    <s v="180502OH"/>
    <s v="Invoice - North Shore High School: Managed Services- Staff Tech Support"/>
    <s v="D-003"/>
    <s v="MSP"/>
    <m/>
    <x v="3"/>
    <s v="T-Managed Services-Staff"/>
    <x v="125"/>
    <s v="Managed Services-Staff Support"/>
    <s v="C-10094"/>
    <m/>
    <n v="23915"/>
    <s v="ARJ"/>
    <m/>
    <n v="782.13"/>
    <n v="-782.13"/>
    <x v="1"/>
  </r>
  <r>
    <x v="0"/>
    <n v="45901"/>
    <x v="3"/>
    <s v="179967OH"/>
    <s v="Invoice - North Shore High School: Managed Services-Server"/>
    <s v="D-003"/>
    <s v="MSP"/>
    <m/>
    <x v="3"/>
    <s v="T-Managed Services-Server"/>
    <x v="125"/>
    <s v="Managed Services-Server"/>
    <s v="C-10094"/>
    <m/>
    <n v="23379"/>
    <s v="ARJ"/>
    <m/>
    <n v="772.5"/>
    <n v="-772.5"/>
    <x v="1"/>
  </r>
  <r>
    <x v="0"/>
    <n v="45931"/>
    <x v="4"/>
    <s v="180502OH"/>
    <s v="Invoice - North Shore High School: Managed Services-Server"/>
    <s v="D-003"/>
    <s v="MSP"/>
    <m/>
    <x v="3"/>
    <s v="T-Managed Services-Server"/>
    <x v="125"/>
    <s v="Managed Services-Server"/>
    <s v="C-10094"/>
    <m/>
    <n v="23915"/>
    <s v="ARJ"/>
    <m/>
    <n v="772.5"/>
    <n v="-772.5"/>
    <x v="1"/>
  </r>
  <r>
    <x v="0"/>
    <n v="45901"/>
    <x v="3"/>
    <s v="179967OH"/>
    <s v="Invoice - North Shore High School: Managed Services-Site"/>
    <s v="D-003"/>
    <s v="MSP"/>
    <m/>
    <x v="3"/>
    <s v="T-Managed Services Site"/>
    <x v="125"/>
    <s v="Managed Services-Site"/>
    <s v="C-10094"/>
    <m/>
    <n v="23379"/>
    <s v="ARJ"/>
    <m/>
    <n v="618"/>
    <n v="-618"/>
    <x v="1"/>
  </r>
  <r>
    <x v="0"/>
    <n v="45931"/>
    <x v="4"/>
    <s v="180502OH"/>
    <s v="Invoice - North Shore High School: Managed Services-Site"/>
    <s v="D-003"/>
    <s v="MSP"/>
    <m/>
    <x v="3"/>
    <s v="T-Managed Services Site"/>
    <x v="125"/>
    <s v="Managed Services-Site"/>
    <s v="C-10094"/>
    <m/>
    <n v="23915"/>
    <s v="ARJ"/>
    <m/>
    <n v="618"/>
    <n v="-618"/>
    <x v="1"/>
  </r>
  <r>
    <x v="1"/>
    <n v="45901"/>
    <x v="3"/>
    <s v="179967OH"/>
    <s v="Invoice - North Shore High School: Managed VOIP"/>
    <s v="D-003"/>
    <s v="MSP"/>
    <m/>
    <x v="3"/>
    <s v="MSC_MS"/>
    <x v="125"/>
    <s v="Managed VOIP"/>
    <s v="C-10094"/>
    <m/>
    <n v="23379"/>
    <s v="ARJ"/>
    <m/>
    <n v="41.2"/>
    <n v="-41.2"/>
    <x v="1"/>
  </r>
  <r>
    <x v="1"/>
    <n v="45931"/>
    <x v="4"/>
    <s v="180502OH"/>
    <s v="Invoice - North Shore High School: Managed VOIP"/>
    <s v="D-003"/>
    <s v="MSP"/>
    <m/>
    <x v="3"/>
    <s v="MSC_MS"/>
    <x v="125"/>
    <s v="Managed VOIP"/>
    <s v="C-10094"/>
    <m/>
    <n v="23915"/>
    <s v="ARJ"/>
    <m/>
    <n v="41.2"/>
    <n v="-41.2"/>
    <x v="1"/>
  </r>
  <r>
    <x v="13"/>
    <n v="45909"/>
    <x v="33"/>
    <s v="180167OH"/>
    <s v="Invoice - North Shore High School: Shipping"/>
    <s v="D-001"/>
    <s v="Sales"/>
    <m/>
    <x v="3"/>
    <s v="QWShipping"/>
    <x v="125"/>
    <s v="Shipping"/>
    <s v="C-10094"/>
    <m/>
    <n v="23587"/>
    <s v="ARJ"/>
    <m/>
    <n v="17.53"/>
    <n v="-17.53"/>
    <x v="1"/>
  </r>
  <r>
    <x v="13"/>
    <n v="45939"/>
    <x v="18"/>
    <s v="180732OH"/>
    <s v="Invoice - North Shore High School: Shipping"/>
    <s v="D-003"/>
    <s v="MSP"/>
    <m/>
    <x v="3"/>
    <s v="QWShipping"/>
    <x v="125"/>
    <s v="Shipping"/>
    <s v="C-10094"/>
    <m/>
    <n v="24059"/>
    <s v="ARJ"/>
    <m/>
    <n v="600"/>
    <n v="-600"/>
    <x v="1"/>
  </r>
  <r>
    <x v="13"/>
    <n v="45958"/>
    <x v="28"/>
    <s v="181125OH"/>
    <s v="Invoice - North Shore High School: Shipping- 2nd Day Shipping - Passing Costs through to Vital Care"/>
    <s v="D-001"/>
    <s v="Sales"/>
    <m/>
    <x v="3"/>
    <s v="QWShipping - Next Day Shipping"/>
    <x v="125"/>
    <s v="Shipping"/>
    <s v="C-10094"/>
    <m/>
    <n v="24188"/>
    <s v="ARJ"/>
    <m/>
    <n v="13"/>
    <n v="-13"/>
    <x v="1"/>
  </r>
  <r>
    <x v="9"/>
    <n v="45926"/>
    <x v="21"/>
    <s v="180281OH"/>
    <s v="Invoice - North Shore High School: Untangle NG Firewall Public Sector Complete 150 User License for 1yr"/>
    <s v="D-009"/>
    <s v="Admin"/>
    <m/>
    <x v="3"/>
    <s v="NG Firewall PSC150"/>
    <x v="125"/>
    <s v="Untangle NG Firewall Public Sector Complete 150 Us"/>
    <s v="C-10094"/>
    <m/>
    <n v="23686"/>
    <s v="ARJ"/>
    <m/>
    <n v="1474.2"/>
    <n v="-1474.2"/>
    <x v="1"/>
  </r>
  <r>
    <x v="9"/>
    <n v="45938"/>
    <x v="29"/>
    <s v="180700OH"/>
    <s v="Invoice - North Shore High School: Untangle NG Firewall Public Sector Complete 250 User License for 1yr"/>
    <s v="D-009"/>
    <s v="Admin"/>
    <m/>
    <x v="3"/>
    <s v="NG Firewall PSC250"/>
    <x v="125"/>
    <s v="Untangle NG Firewall Public Sector Complete 250 Us"/>
    <s v="C-10094"/>
    <m/>
    <n v="24042"/>
    <s v="ARJ"/>
    <m/>
    <n v="1769.04"/>
    <n v="-1769.04"/>
    <x v="1"/>
  </r>
  <r>
    <x v="2"/>
    <n v="45915"/>
    <x v="5"/>
    <n v="180191"/>
    <s v="Invoice - Nyansa Learning Corporation: Datapath Backup Workstation "/>
    <s v="D-003"/>
    <s v="MSP"/>
    <m/>
    <x v="0"/>
    <s v="Datapath Backup Workstation"/>
    <x v="14"/>
    <s v="Datapath Backup Workstation"/>
    <s v="C00197"/>
    <m/>
    <n v="23620"/>
    <s v="ARJ"/>
    <m/>
    <n v="15.44"/>
    <n v="-15.44"/>
    <x v="1"/>
  </r>
  <r>
    <x v="2"/>
    <n v="45945"/>
    <x v="6"/>
    <n v="180759"/>
    <s v="Invoice - Nyansa Learning Corporation: Datapath Backup Workstation "/>
    <s v="D-003"/>
    <s v="MSP"/>
    <m/>
    <x v="0"/>
    <s v="Datapath Backup Workstation"/>
    <x v="14"/>
    <s v="Datapath Backup Workstation"/>
    <s v="C00197"/>
    <m/>
    <n v="24093"/>
    <s v="ARJ"/>
    <m/>
    <n v="15.44"/>
    <n v="-15.44"/>
    <x v="1"/>
  </r>
  <r>
    <x v="3"/>
    <n v="45915"/>
    <x v="5"/>
    <n v="180191"/>
    <s v="Invoice - Nyansa Learning Corporation: Google Workspace Business Starter "/>
    <s v="D-003"/>
    <s v="MSP"/>
    <m/>
    <x v="0"/>
    <s v="Google Business Starter"/>
    <x v="14"/>
    <s v="Google Workspace Business Starter"/>
    <s v="C00197"/>
    <m/>
    <n v="23620"/>
    <s v="ARJ"/>
    <m/>
    <n v="163.80000000000001"/>
    <n v="-163.80000000000001"/>
    <x v="1"/>
  </r>
  <r>
    <x v="3"/>
    <n v="45945"/>
    <x v="6"/>
    <n v="180759"/>
    <s v="Invoice - Nyansa Learning Corporation: Google Workspace Business Starter "/>
    <s v="D-003"/>
    <s v="MSP"/>
    <m/>
    <x v="0"/>
    <s v="Google Business Starter"/>
    <x v="14"/>
    <s v="Google Workspace Business Starter"/>
    <s v="C00197"/>
    <m/>
    <n v="24093"/>
    <s v="ARJ"/>
    <m/>
    <n v="163.80000000000001"/>
    <n v="-163.80000000000001"/>
    <x v="1"/>
  </r>
  <r>
    <x v="3"/>
    <n v="45915"/>
    <x v="5"/>
    <n v="180191"/>
    <s v="Invoice - Nyansa Learning Corporation: Microsoft 365 Apps for business - NCE Annual"/>
    <s v="D-003"/>
    <s v="MSP"/>
    <m/>
    <x v="0"/>
    <s v="M365 Apps for Business"/>
    <x v="14"/>
    <s v="Microsoft 365 Apps for business - NCE Annual"/>
    <s v="C00197"/>
    <m/>
    <n v="23620"/>
    <s v="ARJ"/>
    <m/>
    <n v="130"/>
    <n v="-130"/>
    <x v="1"/>
  </r>
  <r>
    <x v="3"/>
    <n v="45945"/>
    <x v="6"/>
    <n v="180759"/>
    <s v="Invoice - Nyansa Learning Corporation: Microsoft 365 Apps for business - NCE Annual"/>
    <s v="D-003"/>
    <s v="MSP"/>
    <m/>
    <x v="0"/>
    <s v="M365 Apps for Business"/>
    <x v="14"/>
    <s v="Microsoft 365 Apps for business - NCE Annual"/>
    <s v="C00197"/>
    <m/>
    <n v="24093"/>
    <s v="ARJ"/>
    <m/>
    <n v="130"/>
    <n v="-130"/>
    <x v="1"/>
  </r>
  <r>
    <x v="7"/>
    <n v="45947"/>
    <x v="7"/>
    <n v="180804"/>
    <s v="Invoice - Oliveira Wealth"/>
    <s v="D-004"/>
    <s v="Projects"/>
    <m/>
    <x v="1"/>
    <m/>
    <x v="126"/>
    <m/>
    <s v="C-10364"/>
    <m/>
    <n v="24121"/>
    <s v="ARJ"/>
    <m/>
    <n v="6250"/>
    <n v="-6250"/>
    <x v="1"/>
  </r>
  <r>
    <x v="6"/>
    <n v="45901"/>
    <x v="3"/>
    <n v="179835"/>
    <s v="Invoice - Oliveira Wealth: AI Powered Email Filtering and Phishing Protection "/>
    <s v="D-003"/>
    <s v="MSP"/>
    <m/>
    <x v="1"/>
    <s v="IS-ESP-1"/>
    <x v="126"/>
    <s v="Email Security "/>
    <s v="C-10364"/>
    <m/>
    <n v="23427"/>
    <s v="ARJ"/>
    <m/>
    <n v="10"/>
    <n v="-10"/>
    <x v="1"/>
  </r>
  <r>
    <x v="6"/>
    <n v="45931"/>
    <x v="4"/>
    <n v="180390"/>
    <s v="Invoice - Oliveira Wealth: AI Powered Email Filtering and Phishing Protection "/>
    <s v="D-003"/>
    <s v="MSP"/>
    <m/>
    <x v="1"/>
    <s v="IS-ESP-1"/>
    <x v="126"/>
    <s v="Email Security "/>
    <s v="C-10364"/>
    <m/>
    <n v="23814"/>
    <s v="ARJ"/>
    <m/>
    <n v="10"/>
    <n v="-10"/>
    <x v="1"/>
  </r>
  <r>
    <x v="6"/>
    <n v="45901"/>
    <x v="3"/>
    <n v="179835"/>
    <s v="Invoice - Oliveira Wealth: Endpoint Advanced Threat Protection - EDR 24x7 Monitoring - Per Endpoint"/>
    <s v="D-003"/>
    <s v="MSP"/>
    <m/>
    <x v="1"/>
    <s v="DPM-Huntress"/>
    <x v="126"/>
    <s v="Huntress Advanced Threat Protection"/>
    <s v="C-10364"/>
    <m/>
    <n v="23427"/>
    <s v="ARJ"/>
    <m/>
    <n v="35"/>
    <n v="-35"/>
    <x v="1"/>
  </r>
  <r>
    <x v="6"/>
    <n v="45931"/>
    <x v="4"/>
    <n v="180390"/>
    <s v="Invoice - Oliveira Wealth: Endpoint Advanced Threat Protection - EDR 24x7 Monitoring - Per Endpoint"/>
    <s v="D-003"/>
    <s v="MSP"/>
    <m/>
    <x v="1"/>
    <s v="DPM-Huntress"/>
    <x v="126"/>
    <s v="Huntress Advanced Threat Protection"/>
    <s v="C-10364"/>
    <m/>
    <n v="23814"/>
    <s v="ARJ"/>
    <m/>
    <n v="35"/>
    <n v="-35"/>
    <x v="1"/>
  </r>
  <r>
    <x v="6"/>
    <n v="45901"/>
    <x v="3"/>
    <n v="179835"/>
    <s v="Invoice - Oliveira Wealth: Managed Security Awareness Training Program"/>
    <s v="D-003"/>
    <s v="MSP"/>
    <m/>
    <x v="1"/>
    <s v="DPMSAT"/>
    <x v="126"/>
    <s v="Security Awareness Program"/>
    <s v="C-10364"/>
    <m/>
    <n v="23427"/>
    <s v="ARJ"/>
    <m/>
    <n v="25"/>
    <n v="-25"/>
    <x v="1"/>
  </r>
  <r>
    <x v="6"/>
    <n v="45931"/>
    <x v="4"/>
    <n v="180390"/>
    <s v="Invoice - Oliveira Wealth: Managed Security Awareness Training Program"/>
    <s v="D-003"/>
    <s v="MSP"/>
    <m/>
    <x v="1"/>
    <s v="DPMSAT"/>
    <x v="126"/>
    <s v="Security Awareness Program"/>
    <s v="C-10364"/>
    <m/>
    <n v="23814"/>
    <s v="ARJ"/>
    <m/>
    <n v="25"/>
    <n v="-25"/>
    <x v="1"/>
  </r>
  <r>
    <x v="6"/>
    <n v="45901"/>
    <x v="3"/>
    <n v="179835"/>
    <s v="Invoice - Oliveira Wealth: Password Management Service for Enterprise"/>
    <s v="D-003"/>
    <s v="MSP"/>
    <m/>
    <x v="1"/>
    <s v="DPM-BITWARDEN-ENT"/>
    <x v="126"/>
    <s v="Password Management Service for Enterprise"/>
    <s v="C-10364"/>
    <m/>
    <n v="23427"/>
    <s v="ARJ"/>
    <m/>
    <n v="27.05"/>
    <n v="-27.05"/>
    <x v="1"/>
  </r>
  <r>
    <x v="6"/>
    <n v="45931"/>
    <x v="4"/>
    <n v="180390"/>
    <s v="Invoice - Oliveira Wealth: Password Management Service for Enterprise"/>
    <s v="D-003"/>
    <s v="MSP"/>
    <m/>
    <x v="1"/>
    <s v="DPM-BITWARDEN-ENT"/>
    <x v="126"/>
    <s v="Password Management Service for Enterprise"/>
    <s v="C-10364"/>
    <m/>
    <n v="23814"/>
    <s v="ARJ"/>
    <m/>
    <n v="27.05"/>
    <n v="-27.05"/>
    <x v="1"/>
  </r>
  <r>
    <x v="6"/>
    <n v="45901"/>
    <x v="3"/>
    <n v="179764"/>
    <s v="Invoice - Panoche Energy Center: 24x7 Gateway Security Monitoring"/>
    <s v="D-005"/>
    <s v="Security"/>
    <m/>
    <x v="2"/>
    <s v="DPM-FWM-SM"/>
    <x v="127"/>
    <s v="24x7 Gateway Security Monitoring Small"/>
    <s v="C00209"/>
    <m/>
    <n v="23323"/>
    <s v="ARJ"/>
    <m/>
    <n v="800"/>
    <n v="-800"/>
    <x v="1"/>
  </r>
  <r>
    <x v="6"/>
    <n v="45931"/>
    <x v="4"/>
    <n v="180316"/>
    <s v="Invoice - Panoche Energy Center: 24x7 Gateway Security Monitoring"/>
    <s v="D-005"/>
    <s v="Security"/>
    <m/>
    <x v="2"/>
    <s v="DPM-FWM-SM"/>
    <x v="127"/>
    <s v="24x7 Gateway Security Monitoring Small"/>
    <s v="C00209"/>
    <m/>
    <n v="23740"/>
    <s v="ARJ"/>
    <m/>
    <n v="800"/>
    <n v="-800"/>
    <x v="1"/>
  </r>
  <r>
    <x v="6"/>
    <n v="45901"/>
    <x v="3"/>
    <n v="179764"/>
    <s v="Invoice - Panoche Energy Center: Duo MFA - 2 Factor Authentication - 1 User - 1 Month"/>
    <s v="D-005"/>
    <s v="Security"/>
    <m/>
    <x v="2"/>
    <s v="DuoMFA"/>
    <x v="127"/>
    <s v="Duo MFA - 1 User"/>
    <s v="C00209"/>
    <m/>
    <n v="23323"/>
    <s v="ARJ"/>
    <m/>
    <n v="54"/>
    <n v="-54"/>
    <x v="1"/>
  </r>
  <r>
    <x v="6"/>
    <n v="45931"/>
    <x v="4"/>
    <n v="180316"/>
    <s v="Invoice - Panoche Energy Center: Duo MFA - 2 Factor Authentication - 1 User - 1 Month"/>
    <s v="D-005"/>
    <s v="Security"/>
    <m/>
    <x v="2"/>
    <s v="DuoMFA"/>
    <x v="127"/>
    <s v="Duo MFA - 1 User"/>
    <s v="C00209"/>
    <m/>
    <n v="23740"/>
    <s v="ARJ"/>
    <m/>
    <n v="54"/>
    <n v="-54"/>
    <x v="1"/>
  </r>
  <r>
    <x v="5"/>
    <n v="45901"/>
    <x v="3"/>
    <n v="179764"/>
    <s v="Invoice - Panoche Energy Center: Exchange Online (Plan 1) - Annual Commitment, Monthly Billing - 1 User "/>
    <s v="D-003"/>
    <s v="MSP"/>
    <m/>
    <x v="2"/>
    <s v="C0LH16-0001-1Y1M"/>
    <x v="127"/>
    <s v="Exchange Online (Plan 1) Annual Paid Monthly"/>
    <s v="C00209"/>
    <m/>
    <n v="23323"/>
    <s v="ARJ"/>
    <m/>
    <n v="20"/>
    <n v="-20"/>
    <x v="1"/>
  </r>
  <r>
    <x v="5"/>
    <n v="45931"/>
    <x v="4"/>
    <n v="180316"/>
    <s v="Invoice - Panoche Energy Center: Exchange Online (Plan 1) - Annual Commitment, Monthly Billing - 1 User "/>
    <s v="D-003"/>
    <s v="MSP"/>
    <m/>
    <x v="2"/>
    <s v="C0LH16-0001-1Y1M"/>
    <x v="127"/>
    <s v="Exchange Online (Plan 1) Annual Paid Monthly"/>
    <s v="C00209"/>
    <m/>
    <n v="23740"/>
    <s v="ARJ"/>
    <m/>
    <n v="20"/>
    <n v="-20"/>
    <x v="1"/>
  </r>
  <r>
    <x v="9"/>
    <n v="45929"/>
    <x v="14"/>
    <n v="180526"/>
    <s v="Invoice - Panoche Energy Center: Lenovo ThinkPad Thunderbolt 4 Workstation Dock - for Monitor/Notebook/Workstation - 230 W - Thunderbolt - 4 Displays Supported - 4K, 8K - 3840 x 2160, 7680 x 4320 - 4 x USB Type-A Ports - USB Type-A - 1 x USB Type-C Ports - USB Type-C - 1 x RJ-45 Ports -"/>
    <s v="D-001"/>
    <s v="Sales"/>
    <m/>
    <x v="2"/>
    <s v="40B00135US"/>
    <x v="127"/>
    <s v="Lenovo X1 - TB Dock "/>
    <s v="C00209"/>
    <m/>
    <n v="23699"/>
    <s v="ARJ"/>
    <m/>
    <n v="309.62"/>
    <n v="-309.62"/>
    <x v="1"/>
  </r>
  <r>
    <x v="3"/>
    <n v="45901"/>
    <x v="3"/>
    <n v="179764"/>
    <s v="Invoice - Panoche Energy Center: Managed Backup - 1 Endpoint "/>
    <s v="D-003"/>
    <s v="MSP"/>
    <m/>
    <x v="2"/>
    <s v="DPMB-END"/>
    <x v="127"/>
    <s v="Managed Backup - 1 Endpoint"/>
    <s v="C00209"/>
    <m/>
    <n v="23323"/>
    <s v="ARJ"/>
    <m/>
    <n v="100"/>
    <n v="-100"/>
    <x v="1"/>
  </r>
  <r>
    <x v="3"/>
    <n v="45931"/>
    <x v="4"/>
    <n v="180316"/>
    <s v="Invoice - Panoche Energy Center: Managed Backup - 1 Endpoint "/>
    <s v="D-003"/>
    <s v="MSP"/>
    <m/>
    <x v="2"/>
    <s v="DPMB-END"/>
    <x v="127"/>
    <s v="Managed Backup - 1 Endpoint"/>
    <s v="C00209"/>
    <m/>
    <n v="23740"/>
    <s v="ARJ"/>
    <m/>
    <n v="100"/>
    <n v="-100"/>
    <x v="1"/>
  </r>
  <r>
    <x v="0"/>
    <n v="45901"/>
    <x v="3"/>
    <n v="179764"/>
    <s v="Invoice - Panoche Energy Center: Managed Service"/>
    <s v="D-003"/>
    <s v="MSP"/>
    <m/>
    <x v="2"/>
    <s v="Managed Service"/>
    <x v="127"/>
    <s v="Managed Service"/>
    <s v="C00209"/>
    <m/>
    <n v="23323"/>
    <s v="ARJ"/>
    <m/>
    <n v="2868.42"/>
    <n v="-2868.42"/>
    <x v="1"/>
  </r>
  <r>
    <x v="0"/>
    <n v="45931"/>
    <x v="4"/>
    <n v="180316"/>
    <s v="Invoice - Panoche Energy Center: Managed Service"/>
    <s v="D-003"/>
    <s v="MSP"/>
    <m/>
    <x v="2"/>
    <s v="Managed Service"/>
    <x v="127"/>
    <s v="Managed Service"/>
    <s v="C00209"/>
    <m/>
    <n v="23740"/>
    <s v="ARJ"/>
    <m/>
    <n v="2868.42"/>
    <n v="-2868.42"/>
    <x v="1"/>
  </r>
  <r>
    <x v="6"/>
    <n v="45901"/>
    <x v="3"/>
    <n v="179764"/>
    <s v="Invoice - Panoche Energy Center: Managed Single Domain Security Certificate"/>
    <s v="D-003"/>
    <s v="MSP"/>
    <m/>
    <x v="2"/>
    <s v="SSLCert"/>
    <x v="127"/>
    <s v="Managed Single Domain Security Certificate"/>
    <s v="C00209"/>
    <m/>
    <n v="23323"/>
    <s v="ARJ"/>
    <m/>
    <n v="10.5"/>
    <n v="-10.5"/>
    <x v="1"/>
  </r>
  <r>
    <x v="6"/>
    <n v="45931"/>
    <x v="4"/>
    <n v="180316"/>
    <s v="Invoice - Panoche Energy Center: Managed Single Domain Security Certificate"/>
    <s v="D-003"/>
    <s v="MSP"/>
    <m/>
    <x v="2"/>
    <s v="SSLCert"/>
    <x v="127"/>
    <s v="Managed Single Domain Security Certificate"/>
    <s v="C00209"/>
    <m/>
    <n v="23740"/>
    <s v="ARJ"/>
    <m/>
    <n v="10.5"/>
    <n v="-10.5"/>
    <x v="1"/>
  </r>
  <r>
    <x v="13"/>
    <n v="45929"/>
    <x v="14"/>
    <n v="180526"/>
    <s v="Invoice - Panoche Energy Center: Shipping"/>
    <s v="D-001"/>
    <s v="Sales"/>
    <m/>
    <x v="2"/>
    <s v="QWShipping"/>
    <x v="127"/>
    <s v="Shipping"/>
    <s v="C00209"/>
    <m/>
    <n v="23699"/>
    <s v="ARJ"/>
    <m/>
    <n v="12.47"/>
    <n v="-12.47"/>
    <x v="1"/>
  </r>
  <r>
    <x v="6"/>
    <n v="45901"/>
    <x v="3"/>
    <s v="179975OH"/>
    <s v="Invoice - Par Excellence Academy: AI Powered Email Filtering and Phishing Protection "/>
    <s v="D-003"/>
    <s v="MSP"/>
    <m/>
    <x v="3"/>
    <s v="IS-ESP-1"/>
    <x v="128"/>
    <s v="Email Security "/>
    <s v="C-10096"/>
    <m/>
    <n v="23381"/>
    <s v="ARJ"/>
    <m/>
    <n v="70"/>
    <n v="-70"/>
    <x v="1"/>
  </r>
  <r>
    <x v="6"/>
    <n v="45931"/>
    <x v="4"/>
    <s v="180504OH"/>
    <s v="Invoice - Par Excellence Academy: AI Powered Email Filtering and Phishing Protection "/>
    <s v="D-003"/>
    <s v="MSP"/>
    <m/>
    <x v="3"/>
    <s v="IS-ESP-1"/>
    <x v="128"/>
    <s v="Email Security "/>
    <s v="C-10096"/>
    <m/>
    <n v="23917"/>
    <s v="ARJ"/>
    <m/>
    <n v="70"/>
    <n v="-70"/>
    <x v="1"/>
  </r>
  <r>
    <x v="9"/>
    <n v="45937"/>
    <x v="27"/>
    <s v="180622OH"/>
    <s v="Invoice - Par Excellence Academy: Blocksi, 1 Year Admin/Teacher/Parent License"/>
    <s v="D-001"/>
    <s v="Sales"/>
    <m/>
    <x v="3"/>
    <s v="Blocksi"/>
    <x v="128"/>
    <s v="Blocksi, 1 Year Admin/Teacher/Parent License"/>
    <s v="C-10096"/>
    <m/>
    <n v="23999"/>
    <s v="ARJ"/>
    <m/>
    <n v="198"/>
    <n v="-198"/>
    <x v="1"/>
  </r>
  <r>
    <x v="9"/>
    <n v="45953"/>
    <x v="15"/>
    <s v="180857OH"/>
    <s v="Invoice - Par Excellence Academy: Blocksi, 1 Year Admin/Teacher/Parent License"/>
    <s v="D-002"/>
    <s v="Administration"/>
    <m/>
    <x v="3"/>
    <s v="Blocksi"/>
    <x v="128"/>
    <s v="Blocksi, 1 Year Admin/Teacher/Parent License"/>
    <s v="C-10096"/>
    <m/>
    <n v="24165"/>
    <s v="ARJ"/>
    <m/>
    <n v="123.75"/>
    <n v="-123.75"/>
    <x v="1"/>
  </r>
  <r>
    <x v="0"/>
    <n v="45901"/>
    <x v="3"/>
    <s v="179975OH"/>
    <s v="Invoice - Par Excellence Academy: Classroom Support"/>
    <s v="D-003"/>
    <s v="MSP"/>
    <m/>
    <x v="3"/>
    <s v="MSC_CS"/>
    <x v="128"/>
    <s v="Classroom Support"/>
    <s v="C-10096"/>
    <m/>
    <n v="23381"/>
    <s v="ARJ"/>
    <m/>
    <n v="93.5"/>
    <n v="-93.5"/>
    <x v="1"/>
  </r>
  <r>
    <x v="0"/>
    <n v="45931"/>
    <x v="4"/>
    <s v="180504OH"/>
    <s v="Invoice - Par Excellence Academy: Classroom Support"/>
    <s v="D-003"/>
    <s v="MSP"/>
    <m/>
    <x v="3"/>
    <s v="MSC_CS"/>
    <x v="128"/>
    <s v="Classroom Support"/>
    <s v="C-10096"/>
    <m/>
    <n v="23917"/>
    <s v="ARJ"/>
    <m/>
    <n v="93.5"/>
    <n v="-93.5"/>
    <x v="1"/>
  </r>
  <r>
    <x v="0"/>
    <n v="45901"/>
    <x v="3"/>
    <s v="179975OH"/>
    <s v="Invoice - Par Excellence Academy: Cloud Managed Printing"/>
    <s v="D-003"/>
    <s v="MSP"/>
    <m/>
    <x v="3"/>
    <s v="MSC_PS"/>
    <x v="128"/>
    <s v="Cloud Managed Printing Support"/>
    <s v="C-10096"/>
    <m/>
    <n v="23381"/>
    <s v="ARJ"/>
    <m/>
    <n v="120"/>
    <n v="-120"/>
    <x v="1"/>
  </r>
  <r>
    <x v="0"/>
    <n v="45931"/>
    <x v="4"/>
    <s v="180504OH"/>
    <s v="Invoice - Par Excellence Academy: Cloud Managed Printing"/>
    <s v="D-003"/>
    <s v="MSP"/>
    <m/>
    <x v="3"/>
    <s v="MSC_PS"/>
    <x v="128"/>
    <s v="Cloud Managed Printing Support"/>
    <s v="C-10096"/>
    <m/>
    <n v="23917"/>
    <s v="ARJ"/>
    <m/>
    <n v="120"/>
    <n v="-120"/>
    <x v="1"/>
  </r>
  <r>
    <x v="6"/>
    <n v="45901"/>
    <x v="3"/>
    <s v="179975OH"/>
    <s v="Invoice - Par Excellence Academy: Dark Web Monitoring Service - 1 Domain "/>
    <s v="D-003"/>
    <s v="MSP"/>
    <m/>
    <x v="3"/>
    <s v="SecureID"/>
    <x v="128"/>
    <s v="Dark Web Monitoring"/>
    <s v="C-10096"/>
    <m/>
    <n v="23381"/>
    <s v="ARJ"/>
    <m/>
    <n v="100"/>
    <n v="-100"/>
    <x v="1"/>
  </r>
  <r>
    <x v="6"/>
    <n v="45931"/>
    <x v="4"/>
    <s v="180504OH"/>
    <s v="Invoice - Par Excellence Academy: Dark Web Monitoring Service - 1 Domain "/>
    <s v="D-003"/>
    <s v="MSP"/>
    <m/>
    <x v="3"/>
    <s v="SecureID"/>
    <x v="128"/>
    <s v="Dark Web Monitoring"/>
    <s v="C-10096"/>
    <m/>
    <n v="23917"/>
    <s v="ARJ"/>
    <m/>
    <n v="100"/>
    <n v="-100"/>
    <x v="1"/>
  </r>
  <r>
    <x v="6"/>
    <n v="45901"/>
    <x v="3"/>
    <s v="179975OH"/>
    <s v="Invoice - Par Excellence Academy: Endpoint Advanced Threat Protection - EDR 24x7 Monitoring - Per Endpoint"/>
    <s v="D-003"/>
    <s v="MSP"/>
    <m/>
    <x v="3"/>
    <s v="DPM-Huntress"/>
    <x v="128"/>
    <s v="Huntress Advanced Threat Protection"/>
    <s v="C-10096"/>
    <m/>
    <n v="23381"/>
    <s v="ARJ"/>
    <m/>
    <n v="231"/>
    <n v="-231"/>
    <x v="1"/>
  </r>
  <r>
    <x v="6"/>
    <n v="45931"/>
    <x v="4"/>
    <s v="180504OH"/>
    <s v="Invoice - Par Excellence Academy: Endpoint Advanced Threat Protection - EDR 24x7 Monitoring - Per Endpoint"/>
    <s v="D-003"/>
    <s v="MSP"/>
    <m/>
    <x v="3"/>
    <s v="DPM-Huntress"/>
    <x v="128"/>
    <s v="Huntress Advanced Threat Protection"/>
    <s v="C-10096"/>
    <m/>
    <n v="23917"/>
    <s v="ARJ"/>
    <m/>
    <n v="231"/>
    <n v="-231"/>
    <x v="1"/>
  </r>
  <r>
    <x v="0"/>
    <n v="45901"/>
    <x v="3"/>
    <s v="179975OH"/>
    <s v="Invoice - Par Excellence Academy: Location Technology Support"/>
    <s v="D-003"/>
    <s v="MSP"/>
    <m/>
    <x v="3"/>
    <s v="MSC_LTS"/>
    <x v="128"/>
    <s v="Location Technology Support"/>
    <s v="C-10096"/>
    <m/>
    <n v="23381"/>
    <s v="ARJ"/>
    <m/>
    <n v="20"/>
    <n v="-20"/>
    <x v="1"/>
  </r>
  <r>
    <x v="0"/>
    <n v="45931"/>
    <x v="4"/>
    <s v="180504OH"/>
    <s v="Invoice - Par Excellence Academy: Location Technology Support"/>
    <s v="D-003"/>
    <s v="MSP"/>
    <m/>
    <x v="3"/>
    <s v="MSC_LTS"/>
    <x v="128"/>
    <s v="Location Technology Support"/>
    <s v="C-10096"/>
    <m/>
    <n v="23917"/>
    <s v="ARJ"/>
    <m/>
    <n v="20"/>
    <n v="-20"/>
    <x v="1"/>
  </r>
  <r>
    <x v="3"/>
    <n v="45901"/>
    <x v="3"/>
    <s v="179975OH"/>
    <s v="Invoice - Par Excellence Academy: Managed Backup Cloud Storage - Per GB"/>
    <s v="D-003"/>
    <s v="MSP"/>
    <m/>
    <x v="3"/>
    <s v="MTS Cloud Storage"/>
    <x v="128"/>
    <s v="MTS Cloud Storage"/>
    <s v="C-10096"/>
    <m/>
    <n v="23381"/>
    <s v="ARJ"/>
    <m/>
    <n v="1.79"/>
    <n v="-1.79"/>
    <x v="1"/>
  </r>
  <r>
    <x v="3"/>
    <n v="45931"/>
    <x v="4"/>
    <s v="180504OH"/>
    <s v="Invoice - Par Excellence Academy: Managed Backup Cloud Storage - Per GB"/>
    <s v="D-003"/>
    <s v="MSP"/>
    <m/>
    <x v="3"/>
    <s v="MTS Cloud Storage"/>
    <x v="128"/>
    <s v="MTS Cloud Storage"/>
    <s v="C-10096"/>
    <m/>
    <n v="23917"/>
    <s v="ARJ"/>
    <m/>
    <n v="1.79"/>
    <n v="-1.79"/>
    <x v="1"/>
  </r>
  <r>
    <x v="6"/>
    <n v="45901"/>
    <x v="3"/>
    <s v="179975OH"/>
    <s v="Invoice - Par Excellence Academy: Managed Security Awareness Training Program"/>
    <s v="D-003"/>
    <s v="MSP"/>
    <m/>
    <x v="3"/>
    <s v="DPMSAT"/>
    <x v="128"/>
    <s v="Security Awareness Program"/>
    <s v="C-10096"/>
    <m/>
    <n v="23381"/>
    <s v="ARJ"/>
    <m/>
    <n v="240"/>
    <n v="-240"/>
    <x v="1"/>
  </r>
  <r>
    <x v="6"/>
    <n v="45931"/>
    <x v="4"/>
    <s v="180504OH"/>
    <s v="Invoice - Par Excellence Academy: Managed Security Awareness Training Program"/>
    <s v="D-003"/>
    <s v="MSP"/>
    <m/>
    <x v="3"/>
    <s v="DPMSAT"/>
    <x v="128"/>
    <s v="Security Awareness Program"/>
    <s v="C-10096"/>
    <m/>
    <n v="23917"/>
    <s v="ARJ"/>
    <m/>
    <n v="240"/>
    <n v="-240"/>
    <x v="1"/>
  </r>
  <r>
    <x v="1"/>
    <n v="45901"/>
    <x v="3"/>
    <s v="179975OH"/>
    <s v="Invoice - Par Excellence Academy: Managed VOIP"/>
    <s v="D-003"/>
    <s v="MSP"/>
    <m/>
    <x v="3"/>
    <s v="MSC_MS"/>
    <x v="128"/>
    <s v="Managed VOIP"/>
    <s v="C-10096"/>
    <m/>
    <n v="23381"/>
    <s v="ARJ"/>
    <m/>
    <n v="538"/>
    <n v="-538"/>
    <x v="1"/>
  </r>
  <r>
    <x v="1"/>
    <n v="45931"/>
    <x v="4"/>
    <s v="180504OH"/>
    <s v="Invoice - Par Excellence Academy: Managed VOIP"/>
    <s v="D-003"/>
    <s v="MSP"/>
    <m/>
    <x v="3"/>
    <s v="MSC_MS"/>
    <x v="128"/>
    <s v="Managed VOIP"/>
    <s v="C-10096"/>
    <m/>
    <n v="23917"/>
    <s v="ARJ"/>
    <m/>
    <n v="538"/>
    <n v="-538"/>
    <x v="1"/>
  </r>
  <r>
    <x v="0"/>
    <n v="45901"/>
    <x v="3"/>
    <s v="179975OH"/>
    <s v="Invoice - Par Excellence Academy: Physical Virtual Server (VMWare or Hyper V Server)(Non-Primary Domain Server)"/>
    <s v="D-003"/>
    <s v="MSP"/>
    <m/>
    <x v="3"/>
    <s v="MCS_SNS"/>
    <x v="128"/>
    <s v="Maintain Hardware and software of the Physical Ser"/>
    <s v="C-10096"/>
    <m/>
    <n v="23381"/>
    <s v="ARJ"/>
    <m/>
    <n v="149"/>
    <n v="-149"/>
    <x v="1"/>
  </r>
  <r>
    <x v="0"/>
    <n v="45931"/>
    <x v="4"/>
    <s v="180504OH"/>
    <s v="Invoice - Par Excellence Academy: Physical Virtual Server (VMWare or Hyper V Server)(Non-Primary Domain Server)"/>
    <s v="D-003"/>
    <s v="MSP"/>
    <m/>
    <x v="3"/>
    <s v="MCS_SNS"/>
    <x v="128"/>
    <s v="Maintain Hardware and software of the Physical Ser"/>
    <s v="C-10096"/>
    <m/>
    <n v="23917"/>
    <s v="ARJ"/>
    <m/>
    <n v="149"/>
    <n v="-149"/>
    <x v="1"/>
  </r>
  <r>
    <x v="0"/>
    <n v="45901"/>
    <x v="3"/>
    <s v="179975OH"/>
    <s v="Invoice - Par Excellence Academy: Staff Support"/>
    <s v="D-003"/>
    <s v="MSP"/>
    <m/>
    <x v="3"/>
    <s v="MSC_SS"/>
    <x v="128"/>
    <s v="Staff Support"/>
    <s v="C-10096"/>
    <m/>
    <n v="23381"/>
    <s v="ARJ"/>
    <m/>
    <n v="528"/>
    <n v="-528"/>
    <x v="1"/>
  </r>
  <r>
    <x v="0"/>
    <n v="45931"/>
    <x v="4"/>
    <s v="180504OH"/>
    <s v="Invoice - Par Excellence Academy: Staff Support"/>
    <s v="D-003"/>
    <s v="MSP"/>
    <m/>
    <x v="3"/>
    <s v="MSC_SS"/>
    <x v="128"/>
    <s v="Staff Support"/>
    <s v="C-10096"/>
    <m/>
    <n v="23917"/>
    <s v="ARJ"/>
    <m/>
    <n v="528"/>
    <n v="-528"/>
    <x v="1"/>
  </r>
  <r>
    <x v="0"/>
    <n v="45901"/>
    <x v="3"/>
    <s v="179975OH"/>
    <s v="Invoice - Par Excellence Academy: Student Device Management"/>
    <s v="D-003"/>
    <s v="MSP"/>
    <m/>
    <x v="3"/>
    <s v="MSC_SDM"/>
    <x v="128"/>
    <s v="Student Device Management"/>
    <s v="C-10096"/>
    <m/>
    <n v="23381"/>
    <s v="ARJ"/>
    <m/>
    <n v="468"/>
    <n v="-468"/>
    <x v="1"/>
  </r>
  <r>
    <x v="0"/>
    <n v="45931"/>
    <x v="4"/>
    <s v="180504OH"/>
    <s v="Invoice - Par Excellence Academy: Student Device Management"/>
    <s v="D-003"/>
    <s v="MSP"/>
    <m/>
    <x v="3"/>
    <s v="MSC_SDM"/>
    <x v="128"/>
    <s v="Student Device Management"/>
    <s v="C-10096"/>
    <m/>
    <n v="23917"/>
    <s v="ARJ"/>
    <m/>
    <n v="468"/>
    <n v="-468"/>
    <x v="1"/>
  </r>
  <r>
    <x v="6"/>
    <n v="45901"/>
    <x v="3"/>
    <n v="179836"/>
    <s v="Invoice - Pasco: AI Powered Email Filtering and Phishing Protection "/>
    <s v="D-005"/>
    <s v="Security"/>
    <m/>
    <x v="1"/>
    <s v="IS-ESP-1"/>
    <x v="129"/>
    <s v="Email Security "/>
    <s v="C-10399"/>
    <m/>
    <n v="23533"/>
    <s v="ARJ"/>
    <m/>
    <n v="1458"/>
    <n v="-1458"/>
    <x v="1"/>
  </r>
  <r>
    <x v="6"/>
    <n v="45931"/>
    <x v="4"/>
    <n v="180391"/>
    <s v="Invoice - Pasco: AI Powered Email Filtering and Phishing Protection "/>
    <s v="D-005"/>
    <s v="Security"/>
    <m/>
    <x v="1"/>
    <s v="IS-ESP-1"/>
    <x v="129"/>
    <s v="Email Security "/>
    <s v="C-10399"/>
    <m/>
    <n v="23815"/>
    <s v="ARJ"/>
    <m/>
    <n v="1458"/>
    <n v="-1458"/>
    <x v="1"/>
  </r>
  <r>
    <x v="6"/>
    <n v="45901"/>
    <x v="3"/>
    <n v="179836"/>
    <s v="Invoice - Pasco: Dark Web Monitoring Service - 1 Domain "/>
    <s v="D-005"/>
    <s v="Security"/>
    <m/>
    <x v="1"/>
    <s v="SecureID"/>
    <x v="129"/>
    <s v="Dark Web Monitoring"/>
    <s v="C-10399"/>
    <m/>
    <n v="23533"/>
    <s v="ARJ"/>
    <m/>
    <n v="100"/>
    <n v="-100"/>
    <x v="1"/>
  </r>
  <r>
    <x v="6"/>
    <n v="45931"/>
    <x v="4"/>
    <n v="180391"/>
    <s v="Invoice - Pasco: Dark Web Monitoring Service - 1 Domain "/>
    <s v="D-005"/>
    <s v="Security"/>
    <m/>
    <x v="1"/>
    <s v="SecureID"/>
    <x v="129"/>
    <s v="Dark Web Monitoring"/>
    <s v="C-10399"/>
    <m/>
    <n v="23815"/>
    <s v="ARJ"/>
    <m/>
    <n v="100"/>
    <n v="-100"/>
    <x v="1"/>
  </r>
  <r>
    <x v="3"/>
    <n v="45901"/>
    <x v="3"/>
    <n v="179836"/>
    <s v="Invoice - Pasco: Datapath Managed Office 365 Backup - 1 User - 1 month "/>
    <s v="D-005"/>
    <s v="Security"/>
    <m/>
    <x v="1"/>
    <s v="DPMB-O365"/>
    <x v="129"/>
    <s v="Datapath Managed Office 365 Backup - 1 User - 1 mo"/>
    <s v="C-10399"/>
    <m/>
    <n v="23533"/>
    <s v="ARJ"/>
    <m/>
    <n v="964"/>
    <n v="-964"/>
    <x v="1"/>
  </r>
  <r>
    <x v="3"/>
    <n v="45931"/>
    <x v="4"/>
    <n v="180391"/>
    <s v="Invoice - Pasco: Datapath Managed Office 365 Backup - 1 User - 1 month "/>
    <s v="D-005"/>
    <s v="Security"/>
    <m/>
    <x v="1"/>
    <s v="DPMB-O365"/>
    <x v="129"/>
    <s v="Datapath Managed Office 365 Backup - 1 User - 1 mo"/>
    <s v="C-10399"/>
    <m/>
    <n v="23815"/>
    <s v="ARJ"/>
    <m/>
    <n v="980"/>
    <n v="-980"/>
    <x v="1"/>
  </r>
  <r>
    <x v="6"/>
    <n v="45901"/>
    <x v="3"/>
    <n v="179836"/>
    <s v="Invoice - Pasco: Endpoint Advanced Threat Protection - EDR 24x7 Monitoring - Per Endpoint"/>
    <s v="D-003"/>
    <s v="MSP"/>
    <m/>
    <x v="1"/>
    <s v="DPM-Huntress"/>
    <x v="129"/>
    <s v="Huntress Advanced Threat Protection"/>
    <s v="C-10399"/>
    <m/>
    <n v="23533"/>
    <s v="ARJ"/>
    <m/>
    <n v="1975"/>
    <n v="-1975"/>
    <x v="1"/>
  </r>
  <r>
    <x v="6"/>
    <n v="45931"/>
    <x v="4"/>
    <n v="180391"/>
    <s v="Invoice - Pasco: Endpoint Advanced Threat Protection - EDR 24x7 Monitoring - Per Endpoint"/>
    <s v="D-003"/>
    <s v="MSP"/>
    <m/>
    <x v="1"/>
    <s v="DPM-Huntress"/>
    <x v="129"/>
    <s v="Huntress Advanced Threat Protection"/>
    <s v="C-10399"/>
    <m/>
    <n v="23815"/>
    <s v="ARJ"/>
    <m/>
    <n v="1985"/>
    <n v="-1985"/>
    <x v="1"/>
  </r>
  <r>
    <x v="8"/>
    <n v="45901"/>
    <x v="3"/>
    <n v="179836"/>
    <s v="Invoice - Pasco: Managed Backup - Virtual Server"/>
    <s v="D-003"/>
    <s v="MSP"/>
    <m/>
    <x v="1"/>
    <s v="CB Prot Vir Mac"/>
    <x v="129"/>
    <s v="MTS Cyber Protect Virtual Machines"/>
    <s v="C-10399"/>
    <m/>
    <n v="23533"/>
    <s v="ARJ"/>
    <m/>
    <n v="300"/>
    <n v="-300"/>
    <x v="1"/>
  </r>
  <r>
    <x v="8"/>
    <n v="45931"/>
    <x v="4"/>
    <n v="180391"/>
    <s v="Invoice - Pasco: Managed Backup - Virtual Server"/>
    <s v="D-003"/>
    <s v="MSP"/>
    <m/>
    <x v="1"/>
    <s v="CB Prot Vir Mac"/>
    <x v="129"/>
    <s v="MTS Cyber Protect Virtual Machines"/>
    <s v="C-10399"/>
    <m/>
    <n v="23815"/>
    <s v="ARJ"/>
    <m/>
    <n v="300"/>
    <n v="-300"/>
    <x v="1"/>
  </r>
  <r>
    <x v="3"/>
    <n v="45901"/>
    <x v="3"/>
    <n v="179836"/>
    <s v="Invoice - Pasco: Managed Backup Cloud Storage - Per GB"/>
    <s v="D-003"/>
    <s v="MSP"/>
    <m/>
    <x v="1"/>
    <s v="MTS Cloud Storage"/>
    <x v="129"/>
    <s v="MTS Cloud Storage"/>
    <s v="C-10399"/>
    <m/>
    <n v="23533"/>
    <s v="ARJ"/>
    <m/>
    <n v="266.85000000000002"/>
    <n v="-266.85000000000002"/>
    <x v="1"/>
  </r>
  <r>
    <x v="3"/>
    <n v="45931"/>
    <x v="4"/>
    <n v="180391"/>
    <s v="Invoice - Pasco: Managed Backup Cloud Storage - Per GB"/>
    <s v="D-003"/>
    <s v="MSP"/>
    <m/>
    <x v="1"/>
    <s v="MTS Cloud Storage"/>
    <x v="129"/>
    <s v="MTS Cloud Storage"/>
    <s v="C-10399"/>
    <m/>
    <n v="23815"/>
    <s v="ARJ"/>
    <m/>
    <n v="294.97000000000003"/>
    <n v="-294.97000000000003"/>
    <x v="1"/>
  </r>
  <r>
    <x v="6"/>
    <n v="45901"/>
    <x v="3"/>
    <n v="179836"/>
    <s v="Invoice - Pasco: Managed Detection and Response for Microsoft 365 24x7 Monitoring - Per User"/>
    <s v="D-005"/>
    <s v="Security"/>
    <m/>
    <x v="1"/>
    <s v="DPM-Huntress365"/>
    <x v="129"/>
    <s v="Huntress MDR for M365"/>
    <s v="C-10399"/>
    <m/>
    <n v="23533"/>
    <s v="ARJ"/>
    <m/>
    <n v="1012"/>
    <n v="-1012"/>
    <x v="1"/>
  </r>
  <r>
    <x v="6"/>
    <n v="45931"/>
    <x v="4"/>
    <n v="180391"/>
    <s v="Invoice - Pasco: Managed Detection and Response for Microsoft 365 24x7 Monitoring - Per User"/>
    <s v="D-005"/>
    <s v="Security"/>
    <m/>
    <x v="1"/>
    <s v="DPM-Huntress365"/>
    <x v="129"/>
    <s v="Huntress MDR for M365"/>
    <s v="C-10399"/>
    <m/>
    <n v="23815"/>
    <s v="ARJ"/>
    <m/>
    <n v="1012"/>
    <n v="-1012"/>
    <x v="1"/>
  </r>
  <r>
    <x v="0"/>
    <n v="45901"/>
    <x v="3"/>
    <n v="179836"/>
    <s v="Invoice - Pasco: Managed Endpoint Services"/>
    <s v="D-005"/>
    <s v="Security"/>
    <m/>
    <x v="1"/>
    <s v="T-Managed Endpoint"/>
    <x v="129"/>
    <s v="Managed Endpoint Services"/>
    <s v="C-10399"/>
    <m/>
    <n v="23533"/>
    <s v="ARJ"/>
    <m/>
    <n v="1215"/>
    <n v="-1215"/>
    <x v="1"/>
  </r>
  <r>
    <x v="0"/>
    <n v="45931"/>
    <x v="4"/>
    <n v="180391"/>
    <s v="Invoice - Pasco: Managed Endpoint Services"/>
    <s v="D-005"/>
    <s v="Security"/>
    <m/>
    <x v="1"/>
    <s v="T-Managed Endpoint"/>
    <x v="129"/>
    <s v="Managed Endpoint Services"/>
    <s v="C-10399"/>
    <m/>
    <n v="23815"/>
    <s v="ARJ"/>
    <m/>
    <n v="1215"/>
    <n v="-1215"/>
    <x v="1"/>
  </r>
  <r>
    <x v="6"/>
    <n v="45901"/>
    <x v="3"/>
    <n v="179836"/>
    <s v="Invoice - Pasco: Managed Security Awareness Training Program"/>
    <s v="D-005"/>
    <s v="Security"/>
    <m/>
    <x v="1"/>
    <s v="DPMSAT"/>
    <x v="129"/>
    <s v="Security Awareness Program"/>
    <s v="C-10399"/>
    <m/>
    <n v="23533"/>
    <s v="ARJ"/>
    <m/>
    <n v="855"/>
    <n v="-855"/>
    <x v="1"/>
  </r>
  <r>
    <x v="6"/>
    <n v="45931"/>
    <x v="4"/>
    <n v="180391"/>
    <s v="Invoice - Pasco: Managed Security Awareness Training Program"/>
    <s v="D-005"/>
    <s v="Security"/>
    <m/>
    <x v="1"/>
    <s v="DPMSAT"/>
    <x v="129"/>
    <s v="Security Awareness Program"/>
    <s v="C-10399"/>
    <m/>
    <n v="23815"/>
    <s v="ARJ"/>
    <m/>
    <n v="840"/>
    <n v="-840"/>
    <x v="1"/>
  </r>
  <r>
    <x v="0"/>
    <n v="45901"/>
    <x v="3"/>
    <n v="179836"/>
    <s v="Invoice - Pasco: Managed Services-Server"/>
    <s v="D-003"/>
    <s v="MSP"/>
    <m/>
    <x v="1"/>
    <s v="T-Managed Services-Server"/>
    <x v="129"/>
    <s v="Managed Services-Server"/>
    <s v="C-10399"/>
    <m/>
    <n v="23533"/>
    <s v="ARJ"/>
    <m/>
    <n v="2400"/>
    <n v="-2400"/>
    <x v="1"/>
  </r>
  <r>
    <x v="0"/>
    <n v="45931"/>
    <x v="4"/>
    <n v="180391"/>
    <s v="Invoice - Pasco: Managed Services-Server"/>
    <s v="D-003"/>
    <s v="MSP"/>
    <m/>
    <x v="1"/>
    <s v="T-Managed Services-Server"/>
    <x v="129"/>
    <s v="Managed Services-Server"/>
    <s v="C-10399"/>
    <m/>
    <n v="23815"/>
    <s v="ARJ"/>
    <m/>
    <n v="2400"/>
    <n v="-2400"/>
    <x v="1"/>
  </r>
  <r>
    <x v="0"/>
    <n v="45901"/>
    <x v="3"/>
    <n v="179836"/>
    <s v="Invoice - Pasco: Managed Services-Site"/>
    <s v="D-003"/>
    <s v="MSP"/>
    <m/>
    <x v="1"/>
    <s v="T-Managed Services Site"/>
    <x v="129"/>
    <s v="Managed Services-Site"/>
    <s v="C-10399"/>
    <m/>
    <n v="23533"/>
    <s v="ARJ"/>
    <m/>
    <n v="380"/>
    <n v="-380"/>
    <x v="1"/>
  </r>
  <r>
    <x v="0"/>
    <n v="45931"/>
    <x v="4"/>
    <n v="180391"/>
    <s v="Invoice - Pasco: Managed Services-Site"/>
    <s v="D-003"/>
    <s v="MSP"/>
    <m/>
    <x v="1"/>
    <s v="T-Managed Services Site"/>
    <x v="129"/>
    <s v="Managed Services-Site"/>
    <s v="C-10399"/>
    <m/>
    <n v="23815"/>
    <s v="ARJ"/>
    <m/>
    <n v="380"/>
    <n v="-380"/>
    <x v="1"/>
  </r>
  <r>
    <x v="0"/>
    <n v="45901"/>
    <x v="3"/>
    <n v="179836"/>
    <s v="Invoice - Pasco: Managed Services-User"/>
    <s v="D-003"/>
    <s v="MSP"/>
    <m/>
    <x v="1"/>
    <s v="T-Managed Services-User"/>
    <x v="129"/>
    <s v="Managed Services-User"/>
    <s v="C-10399"/>
    <m/>
    <n v="23533"/>
    <s v="ARJ"/>
    <m/>
    <n v="13255"/>
    <n v="-13255"/>
    <x v="1"/>
  </r>
  <r>
    <x v="0"/>
    <n v="45931"/>
    <x v="4"/>
    <n v="180391"/>
    <s v="Invoice - Pasco: Managed Services-User"/>
    <s v="D-003"/>
    <s v="MSP"/>
    <m/>
    <x v="1"/>
    <s v="T-Managed Services-User"/>
    <x v="129"/>
    <s v="Managed Services-User"/>
    <s v="C-10399"/>
    <m/>
    <n v="23815"/>
    <s v="ARJ"/>
    <m/>
    <n v="13475"/>
    <n v="-13475"/>
    <x v="1"/>
  </r>
  <r>
    <x v="9"/>
    <n v="45904"/>
    <x v="20"/>
    <n v="180109"/>
    <s v="Invoice - Pasco: Meraki Enterprise for Z3 + 1 Year Enterprise Suppo - Subscription License - 1 License - 1 Year - Z3 Cloud Managed - Subscription License 1 License - 1 Year License Validation Period"/>
    <s v="D-014"/>
    <s v="Procurement"/>
    <m/>
    <x v="1"/>
    <s v="LIC-Z3-ENT-1YR"/>
    <x v="129"/>
    <s v="Meraki Enterprise for Z3 + 1 Year Enterprise Suppo"/>
    <s v="C-10399"/>
    <m/>
    <n v="23556"/>
    <s v="ARJ"/>
    <m/>
    <n v="187.66"/>
    <n v="-187.66"/>
    <x v="1"/>
  </r>
  <r>
    <x v="9"/>
    <n v="45904"/>
    <x v="20"/>
    <n v="180109"/>
    <s v="Invoice - Pasco: Meraki MR Enterprise Cloud Controller License, 1 Year - Meraki MR Series Access Point - Subscription License 1 Access Point - 1 Year License Validation Period"/>
    <s v="D-014"/>
    <s v="Procurement"/>
    <m/>
    <x v="1"/>
    <s v="LIC-ENT-1YR"/>
    <x v="129"/>
    <s v="Meraki MR Enterprise Cloud Controller License, 1 Y"/>
    <s v="C-10399"/>
    <m/>
    <n v="23556"/>
    <s v="ARJ"/>
    <m/>
    <n v="1351.13"/>
    <n v="-1351.13"/>
    <x v="1"/>
  </r>
  <r>
    <x v="9"/>
    <n v="45904"/>
    <x v="20"/>
    <n v="180109"/>
    <s v="Invoice - Pasco: Meraki MX84 Advanced Security License and Support, 1 Year - Meraki MX84 Cloud Managed Security Appliance - License - 1 Year License Validation Period"/>
    <s v="D-014"/>
    <s v="Procurement"/>
    <m/>
    <x v="1"/>
    <s v="LIC-MX84-SEC-1YR"/>
    <x v="129"/>
    <s v="Meraki MX84 Advanced Security License and Support,"/>
    <s v="C-10399"/>
    <m/>
    <n v="23556"/>
    <s v="ARJ"/>
    <m/>
    <n v="1389.7"/>
    <n v="-1389.7"/>
    <x v="1"/>
  </r>
  <r>
    <x v="5"/>
    <n v="45901"/>
    <x v="3"/>
    <n v="179837"/>
    <s v="Invoice - Pasco: Microsoft 365 Business Premium - Annual Commitment, Monthly Billing - 1 User "/>
    <s v="D-014"/>
    <s v="Procurement"/>
    <m/>
    <x v="1"/>
    <s v="C0LCHC-0002-1Y1M"/>
    <x v="129"/>
    <s v="Microsoft 365 Business Premium Annual Paid Monthly"/>
    <s v="C-10399"/>
    <m/>
    <n v="23435"/>
    <s v="ARJ"/>
    <m/>
    <n v="564.29999999999995"/>
    <n v="-564.29999999999995"/>
    <x v="1"/>
  </r>
  <r>
    <x v="5"/>
    <n v="45931"/>
    <x v="4"/>
    <n v="180392"/>
    <s v="Invoice - Pasco: Microsoft 365 Business Premium - Annual Commitment, Monthly Billing - 1 User "/>
    <s v="D-014"/>
    <s v="Procurement"/>
    <m/>
    <x v="1"/>
    <s v="C0LCHC-0002-1Y1M"/>
    <x v="129"/>
    <s v="Microsoft 365 Business Premium Annual Paid Monthly"/>
    <s v="C-10399"/>
    <m/>
    <n v="23816"/>
    <s v="ARJ"/>
    <m/>
    <n v="564.29999999999995"/>
    <n v="-564.29999999999995"/>
    <x v="1"/>
  </r>
  <r>
    <x v="5"/>
    <n v="45901"/>
    <x v="3"/>
    <n v="179837"/>
    <s v="Invoice - Pasco: NCE Enterprise Mobility + Security E3 Monthly Commit"/>
    <s v="D-014"/>
    <s v="Procurement"/>
    <m/>
    <x v="1"/>
    <s v="CFQ7TTC0LHT4-0001-1M"/>
    <x v="129"/>
    <s v="NCE Enterprise Mobility + Security E3 Monthly Commit"/>
    <s v="C-10399"/>
    <m/>
    <n v="23435"/>
    <s v="ARJ"/>
    <m/>
    <n v="12.72"/>
    <n v="-12.72"/>
    <x v="1"/>
  </r>
  <r>
    <x v="5"/>
    <n v="45931"/>
    <x v="4"/>
    <n v="180392"/>
    <s v="Invoice - Pasco: NCE Enterprise Mobility + Security E3 Monthly Commit"/>
    <s v="D-014"/>
    <s v="Procurement"/>
    <m/>
    <x v="1"/>
    <s v="CFQ7TTC0LHT4-0001-1M"/>
    <x v="129"/>
    <s v="NCE Enterprise Mobility + Security E3 Monthly Commit"/>
    <s v="C-10399"/>
    <m/>
    <n v="23816"/>
    <s v="ARJ"/>
    <m/>
    <n v="12.72"/>
    <n v="-12.72"/>
    <x v="1"/>
  </r>
  <r>
    <x v="2"/>
    <n v="45901"/>
    <x v="3"/>
    <n v="179836"/>
    <s v="Invoice - Pasco: Palo Alto Networks Firewall Service 440"/>
    <s v="D-005"/>
    <s v="Security"/>
    <m/>
    <x v="1"/>
    <s v="PAN-440-HAAS"/>
    <x v="129"/>
    <s v="Palo Alto Networks Firewall Service 440"/>
    <s v="C-10399"/>
    <m/>
    <n v="23533"/>
    <s v="ARJ"/>
    <m/>
    <n v="1000"/>
    <n v="-1000"/>
    <x v="1"/>
  </r>
  <r>
    <x v="2"/>
    <n v="45931"/>
    <x v="4"/>
    <n v="180391"/>
    <s v="Invoice - Pasco: Palo Alto Networks Firewall Service 440"/>
    <s v="D-005"/>
    <s v="Security"/>
    <m/>
    <x v="1"/>
    <s v="PAN-440-HAAS"/>
    <x v="129"/>
    <s v="Palo Alto Networks Firewall Service 440"/>
    <s v="C-10399"/>
    <m/>
    <n v="23815"/>
    <s v="ARJ"/>
    <m/>
    <n v="1000"/>
    <n v="-1000"/>
    <x v="1"/>
  </r>
  <r>
    <x v="3"/>
    <n v="45901"/>
    <x v="3"/>
    <n v="179836"/>
    <s v="Invoice - Pasco: Proofpoint Essentials - Professional - Includes Email Encryption and Archiving"/>
    <s v="D-003"/>
    <s v="MSP"/>
    <m/>
    <x v="1"/>
    <s v="PP-ESS-MPRO-A"/>
    <x v="129"/>
    <s v="Proofpoint Essentials-Professional"/>
    <s v="C-10399"/>
    <m/>
    <n v="23533"/>
    <s v="ARJ"/>
    <m/>
    <n v="192.5"/>
    <n v="-192.5"/>
    <x v="1"/>
  </r>
  <r>
    <x v="3"/>
    <n v="45931"/>
    <x v="4"/>
    <n v="180391"/>
    <s v="Invoice - Pasco: Proofpoint Essentials - Professional - Includes Email Encryption and Archiving"/>
    <s v="D-003"/>
    <s v="MSP"/>
    <m/>
    <x v="1"/>
    <s v="PP-ESS-MPRO-A"/>
    <x v="129"/>
    <s v="Proofpoint Essentials-Professional"/>
    <s v="C-10399"/>
    <m/>
    <n v="23815"/>
    <s v="ARJ"/>
    <m/>
    <n v="192.5"/>
    <n v="-192.5"/>
    <x v="1"/>
  </r>
  <r>
    <x v="0"/>
    <n v="45915"/>
    <x v="5"/>
    <n v="180193"/>
    <s v="Invoice - Peak Real Estate Management LLC: Datapath Managed Endpoint Continuous Remote Monitoring and Maintenance. Unlimited Remote Updates, Patches and Fixes Unlimited Remote Support Endpoint Security Managed Data Backup"/>
    <s v="D-003"/>
    <s v="MSP"/>
    <m/>
    <x v="0"/>
    <s v="Manage Endpoint SoCal"/>
    <x v="1"/>
    <s v="Datapath Managed Endpoint"/>
    <s v="C00302"/>
    <m/>
    <n v="23622"/>
    <s v="ARJ"/>
    <m/>
    <n v="368.58"/>
    <n v="-368.58"/>
    <x v="1"/>
  </r>
  <r>
    <x v="0"/>
    <n v="45945"/>
    <x v="6"/>
    <n v="180760"/>
    <s v="Invoice - Peak Real Estate Management LLC: Datapath Managed Endpoint Continuous Remote Monitoring and Maintenance. Unlimited Remote Updates, Patches and Fixes Unlimited Remote Support Endpoint Security Managed Data Backup"/>
    <s v="D-003"/>
    <s v="MSP"/>
    <m/>
    <x v="0"/>
    <s v="Manage Endpoint SoCal"/>
    <x v="1"/>
    <s v="Datapath Managed Endpoint"/>
    <s v="C00302"/>
    <m/>
    <n v="24094"/>
    <s v="ARJ"/>
    <m/>
    <n v="368.58"/>
    <n v="-368.58"/>
    <x v="1"/>
  </r>
  <r>
    <x v="6"/>
    <n v="45915"/>
    <x v="5"/>
    <n v="180193"/>
    <s v="Invoice - Peak Real Estate Management LLC: Endpoint Advanced Threat Protection - EDR 24x7 Monitoring - Per Endpoint"/>
    <s v="D-005"/>
    <s v="Security"/>
    <m/>
    <x v="0"/>
    <s v="DPM-Huntress"/>
    <x v="1"/>
    <s v="Huntress Advanced Threat Protection"/>
    <s v="C00302"/>
    <m/>
    <n v="23622"/>
    <s v="ARJ"/>
    <m/>
    <n v="70"/>
    <n v="-70"/>
    <x v="1"/>
  </r>
  <r>
    <x v="6"/>
    <n v="45945"/>
    <x v="6"/>
    <n v="180760"/>
    <s v="Invoice - Peak Real Estate Management LLC: Endpoint Advanced Threat Protection - EDR 24x7 Monitoring - Per Endpoint"/>
    <s v="D-005"/>
    <s v="Security"/>
    <m/>
    <x v="0"/>
    <s v="DPM-Huntress"/>
    <x v="1"/>
    <s v="Huntress Advanced Threat Protection"/>
    <s v="C00302"/>
    <m/>
    <n v="24094"/>
    <s v="ARJ"/>
    <m/>
    <n v="70"/>
    <n v="-70"/>
    <x v="1"/>
  </r>
  <r>
    <x v="5"/>
    <n v="45915"/>
    <x v="5"/>
    <n v="180193"/>
    <s v="Invoice - Peak Real Estate Management LLC: Microsoft 365 Business Premium - Annual Commitment, Monthly Billing - 1 User "/>
    <s v="D-003"/>
    <s v="MSP"/>
    <m/>
    <x v="0"/>
    <s v="C0LCHC-0002-1Y1M"/>
    <x v="1"/>
    <s v="Microsoft 365 Business Premium Annual Paid Monthly"/>
    <s v="C00302"/>
    <m/>
    <n v="23622"/>
    <s v="ARJ"/>
    <m/>
    <n v="176"/>
    <n v="-176"/>
    <x v="1"/>
  </r>
  <r>
    <x v="5"/>
    <n v="45945"/>
    <x v="6"/>
    <n v="180760"/>
    <s v="Invoice - Peak Real Estate Management LLC: Microsoft 365 Business Premium - Annual Commitment, Monthly Billing - 1 User "/>
    <s v="D-003"/>
    <s v="MSP"/>
    <m/>
    <x v="0"/>
    <s v="C0LCHC-0002-1Y1M"/>
    <x v="1"/>
    <s v="Microsoft 365 Business Premium Annual Paid Monthly"/>
    <s v="C00302"/>
    <m/>
    <n v="24094"/>
    <s v="ARJ"/>
    <m/>
    <n v="132"/>
    <n v="-132"/>
    <x v="1"/>
  </r>
  <r>
    <x v="2"/>
    <n v="45915"/>
    <x v="5"/>
    <n v="180193"/>
    <s v="Invoice - Peak Real Estate Management LLC: Palo Alto Networks Firewall Service 440"/>
    <s v="D-005"/>
    <s v="Security"/>
    <m/>
    <x v="0"/>
    <s v="PAN-440-HAAS"/>
    <x v="1"/>
    <s v="Palo Alto Networks Firewall Service 440"/>
    <s v="C00302"/>
    <m/>
    <n v="23622"/>
    <s v="ARJ"/>
    <m/>
    <n v="250"/>
    <n v="-250"/>
    <x v="1"/>
  </r>
  <r>
    <x v="2"/>
    <n v="45945"/>
    <x v="6"/>
    <n v="180760"/>
    <s v="Invoice - Peak Real Estate Management LLC: Palo Alto Networks Firewall Service 440"/>
    <s v="D-005"/>
    <s v="Security"/>
    <m/>
    <x v="0"/>
    <s v="PAN-440-HAAS"/>
    <x v="1"/>
    <s v="Palo Alto Networks Firewall Service 440"/>
    <s v="C00302"/>
    <m/>
    <n v="24094"/>
    <s v="ARJ"/>
    <m/>
    <n v="250"/>
    <n v="-250"/>
    <x v="1"/>
  </r>
  <r>
    <x v="4"/>
    <n v="45915"/>
    <x v="5"/>
    <n v="180193"/>
    <s v="Invoice - Peak Real Estate Management LLC: Private Cloud Managed Server Instance "/>
    <s v="D-027"/>
    <s v="Cloud"/>
    <m/>
    <x v="0"/>
    <s v="Private Cloud Managed Server"/>
    <x v="1"/>
    <s v="Private Cloud Managed Server Instance"/>
    <s v="C00302"/>
    <m/>
    <n v="23622"/>
    <s v="ARJ"/>
    <m/>
    <n v="1239"/>
    <n v="-1239"/>
    <x v="1"/>
  </r>
  <r>
    <x v="4"/>
    <n v="45945"/>
    <x v="6"/>
    <n v="180760"/>
    <s v="Invoice - Peak Real Estate Management LLC: Private Cloud Managed Server Instance "/>
    <s v="D-027"/>
    <s v="Cloud"/>
    <m/>
    <x v="0"/>
    <s v="Private Cloud Managed Server"/>
    <x v="1"/>
    <s v="Private Cloud Managed Server Instance"/>
    <s v="C00302"/>
    <m/>
    <n v="24094"/>
    <s v="ARJ"/>
    <m/>
    <n v="1239"/>
    <n v="-1239"/>
    <x v="1"/>
  </r>
  <r>
    <x v="4"/>
    <n v="45915"/>
    <x v="5"/>
    <n v="180193"/>
    <s v="Invoice - Peak Real Estate Management LLC: SPLA- Microsoft Windows Server Datacenter - License &amp; Software Assurance - 2 Core - Volume - Microsoft Enterprise Agreement - All Languages"/>
    <s v="D-027"/>
    <s v="Cloud"/>
    <m/>
    <x v="0"/>
    <s v="9EA-00039"/>
    <x v="1"/>
    <s v="SPLA-Microsoft Windows Server Datacenter Edition - 2 Core"/>
    <s v="C00302"/>
    <m/>
    <n v="23622"/>
    <s v="ARJ"/>
    <m/>
    <n v="282.8"/>
    <n v="-282.8"/>
    <x v="1"/>
  </r>
  <r>
    <x v="4"/>
    <n v="45945"/>
    <x v="6"/>
    <n v="180760"/>
    <s v="Invoice - Peak Real Estate Management LLC: SPLA- Microsoft Windows Server Datacenter - License &amp; Software Assurance - 2 Core - Volume - Microsoft Enterprise Agreement - All Languages"/>
    <s v="D-027"/>
    <s v="Cloud"/>
    <m/>
    <x v="0"/>
    <s v="9EA-00039"/>
    <x v="1"/>
    <s v="SPLA-Microsoft Windows Server Datacenter Edition - 2 Core"/>
    <s v="C00302"/>
    <m/>
    <n v="24094"/>
    <s v="ARJ"/>
    <m/>
    <n v="282.8"/>
    <n v="-282.8"/>
    <x v="1"/>
  </r>
  <r>
    <x v="4"/>
    <n v="45915"/>
    <x v="5"/>
    <n v="180193"/>
    <s v="Invoice - Peak Real Estate Management LLC: SPLA RDS License "/>
    <s v="D-027"/>
    <s v="Cloud"/>
    <m/>
    <x v="0"/>
    <s v="SPLA RDS License"/>
    <x v="1"/>
    <s v="SPLA RDS License"/>
    <s v="C00302"/>
    <m/>
    <n v="23622"/>
    <s v="ARJ"/>
    <m/>
    <n v="40.08"/>
    <n v="-40.08"/>
    <x v="1"/>
  </r>
  <r>
    <x v="4"/>
    <n v="45945"/>
    <x v="6"/>
    <n v="180760"/>
    <s v="Invoice - Peak Real Estate Management LLC: SPLA RDS License "/>
    <s v="D-027"/>
    <s v="Cloud"/>
    <m/>
    <x v="0"/>
    <s v="SPLA RDS License"/>
    <x v="1"/>
    <s v="SPLA RDS License"/>
    <s v="C00302"/>
    <m/>
    <n v="24094"/>
    <s v="ARJ"/>
    <m/>
    <n v="40.08"/>
    <n v="-40.08"/>
    <x v="1"/>
  </r>
  <r>
    <x v="4"/>
    <n v="45915"/>
    <x v="5"/>
    <n v="180193"/>
    <s v="Invoice - Peak Real Estate Management LLC: SPLA SQL Server CORE Lic, 2 Core - Monthly"/>
    <s v="D-027"/>
    <s v="Cloud"/>
    <m/>
    <x v="0"/>
    <s v="SPLA SQL Server CORE - 2 Core"/>
    <x v="1"/>
    <s v="SPLA SQL Server CORE Lic, 2 Core"/>
    <s v="C00302"/>
    <m/>
    <n v="23622"/>
    <s v="ARJ"/>
    <m/>
    <n v="166.31"/>
    <n v="-166.31"/>
    <x v="1"/>
  </r>
  <r>
    <x v="4"/>
    <n v="45945"/>
    <x v="6"/>
    <n v="180760"/>
    <s v="Invoice - Peak Real Estate Management LLC: SPLA SQL Server CORE Lic, 2 Core - Monthly"/>
    <s v="D-027"/>
    <s v="Cloud"/>
    <m/>
    <x v="0"/>
    <s v="SPLA SQL Server CORE - 2 Core"/>
    <x v="1"/>
    <s v="SPLA SQL Server CORE Lic, 2 Core"/>
    <s v="C00302"/>
    <m/>
    <n v="24094"/>
    <s v="ARJ"/>
    <m/>
    <n v="166.31"/>
    <n v="-166.31"/>
    <x v="1"/>
  </r>
  <r>
    <x v="4"/>
    <n v="45915"/>
    <x v="5"/>
    <n v="180193"/>
    <s v="Invoice - Peak Real Estate Management LLC: SQL Server Standard - Microsoft Database Server License"/>
    <s v="D-027"/>
    <s v="Cloud"/>
    <m/>
    <x v="0"/>
    <s v="SPLA SQL Server Standard"/>
    <x v="1"/>
    <s v="SPLA SQL Server Standard (monthly)"/>
    <s v="C00302"/>
    <m/>
    <n v="23622"/>
    <s v="ARJ"/>
    <m/>
    <n v="17.97"/>
    <n v="-17.97"/>
    <x v="1"/>
  </r>
  <r>
    <x v="4"/>
    <n v="45945"/>
    <x v="6"/>
    <n v="180760"/>
    <s v="Invoice - Peak Real Estate Management LLC: SQL Server Standard - Microsoft Database Server License"/>
    <s v="D-027"/>
    <s v="Cloud"/>
    <m/>
    <x v="0"/>
    <s v="SPLA SQL Server Standard"/>
    <x v="1"/>
    <s v="SPLA SQL Server Standard (monthly)"/>
    <s v="C00302"/>
    <m/>
    <n v="24094"/>
    <s v="ARJ"/>
    <m/>
    <n v="17.97"/>
    <n v="-17.97"/>
    <x v="1"/>
  </r>
  <r>
    <x v="6"/>
    <n v="45901"/>
    <x v="3"/>
    <n v="179838"/>
    <s v="Invoice - Pearl's Hope: AI Powered Email Filtering and Phishing Protection "/>
    <s v="D-005"/>
    <s v="Security"/>
    <m/>
    <x v="1"/>
    <s v="IS-ESP-1"/>
    <x v="130"/>
    <s v="Email Security "/>
    <s v="C-10372"/>
    <m/>
    <n v="23472"/>
    <s v="ARJ"/>
    <m/>
    <n v="108"/>
    <n v="-108"/>
    <x v="1"/>
  </r>
  <r>
    <x v="6"/>
    <n v="45931"/>
    <x v="4"/>
    <n v="180393"/>
    <s v="Invoice - Pearl's Hope: AI Powered Email Filtering and Phishing Protection "/>
    <s v="D-005"/>
    <s v="Security"/>
    <m/>
    <x v="1"/>
    <s v="IS-ESP-1"/>
    <x v="130"/>
    <s v="Email Security "/>
    <s v="C-10372"/>
    <m/>
    <n v="23817"/>
    <s v="ARJ"/>
    <m/>
    <n v="108"/>
    <n v="-108"/>
    <x v="1"/>
  </r>
  <r>
    <x v="6"/>
    <n v="45901"/>
    <x v="3"/>
    <n v="179838"/>
    <s v="Invoice - Pearl's Hope: Dark Web Monitoring Service - 1 Domain "/>
    <s v="D-005"/>
    <s v="Security"/>
    <m/>
    <x v="1"/>
    <s v="SecureID"/>
    <x v="130"/>
    <s v="Dark Web Monitoring"/>
    <s v="C-10372"/>
    <m/>
    <n v="23472"/>
    <s v="ARJ"/>
    <m/>
    <n v="100"/>
    <n v="-100"/>
    <x v="1"/>
  </r>
  <r>
    <x v="6"/>
    <n v="45931"/>
    <x v="4"/>
    <n v="180393"/>
    <s v="Invoice - Pearl's Hope: Dark Web Monitoring Service - 1 Domain "/>
    <s v="D-005"/>
    <s v="Security"/>
    <m/>
    <x v="1"/>
    <s v="SecureID"/>
    <x v="130"/>
    <s v="Dark Web Monitoring"/>
    <s v="C-10372"/>
    <m/>
    <n v="23817"/>
    <s v="ARJ"/>
    <m/>
    <n v="100"/>
    <n v="-100"/>
    <x v="1"/>
  </r>
  <r>
    <x v="6"/>
    <n v="45901"/>
    <x v="3"/>
    <n v="179838"/>
    <s v="Invoice - Pearl's Hope: Endpoint Advanced Threat Protection - EDR 24x7 Monitoring - Per Endpoint"/>
    <s v="D-005"/>
    <s v="Security"/>
    <m/>
    <x v="1"/>
    <s v="DPM-Huntress"/>
    <x v="130"/>
    <s v="Huntress Advanced Threat Protection"/>
    <s v="C-10372"/>
    <m/>
    <n v="23472"/>
    <s v="ARJ"/>
    <m/>
    <n v="140"/>
    <n v="-140"/>
    <x v="1"/>
  </r>
  <r>
    <x v="6"/>
    <n v="45931"/>
    <x v="4"/>
    <n v="180393"/>
    <s v="Invoice - Pearl's Hope: Endpoint Advanced Threat Protection - EDR 24x7 Monitoring - Per Endpoint"/>
    <s v="D-005"/>
    <s v="Security"/>
    <m/>
    <x v="1"/>
    <s v="DPM-Huntress"/>
    <x v="130"/>
    <s v="Huntress Advanced Threat Protection"/>
    <s v="C-10372"/>
    <m/>
    <n v="23817"/>
    <s v="ARJ"/>
    <m/>
    <n v="145"/>
    <n v="-145"/>
    <x v="1"/>
  </r>
  <r>
    <x v="9"/>
    <n v="45951"/>
    <x v="24"/>
    <n v="180820"/>
    <s v="Invoice - Pearl's Hope: Lenovo ThinkPad X13 Gen 6 13.3&quot; Notebook - WUXGA - Intel Core Ultra 5 225U - 16 GB - 512 GB SSD - English Keyboard - Black - Intel Chip - 1920 x 1200 - Windows 11 Pro - Intel - In-plane Switching (IPS) Technology, Eyesafe - Front Camera/Webcam"/>
    <s v="D-001"/>
    <s v="Sales"/>
    <m/>
    <x v="1"/>
    <s v="21RK0069US"/>
    <x v="130"/>
    <s v="Lenovo ThinkPad X13 Gen 6 13.3&quot; Notebook - WUXGA"/>
    <s v="C-10372"/>
    <m/>
    <n v="24137"/>
    <s v="ARJ"/>
    <m/>
    <n v="1244"/>
    <n v="-1244"/>
    <x v="1"/>
  </r>
  <r>
    <x v="9"/>
    <n v="45951"/>
    <x v="24"/>
    <n v="180820"/>
    <s v="Invoice - Pearl's Hope: Lenovo ThinkPad X9-15 Gen 1 15.3&quot; Copilot+ PC Notebook - 2.8K - Intel Core Ultra 5 226V - Intel Evo Platform - 16 GB - 512 GB SSD - English Keyboard - Black, Arctic Gray - Intel Chip - 2880 x 1800 - Windows 11 Pro - Intel Arc Graphics 130V"/>
    <s v="D-001"/>
    <s v="Sales"/>
    <m/>
    <x v="1"/>
    <s v="21Q60026US"/>
    <x v="130"/>
    <s v="Lenovo ThinkPad X9-15 Gen 1 15.3&quot; Copilot+ PC Not"/>
    <s v="C-10372"/>
    <m/>
    <n v="24137"/>
    <s v="ARJ"/>
    <m/>
    <n v="1450.26"/>
    <n v="-1450.26"/>
    <x v="1"/>
  </r>
  <r>
    <x v="6"/>
    <n v="45901"/>
    <x v="3"/>
    <n v="179838"/>
    <s v="Invoice - Pearl's Hope: Managed Detection and Response for Microsoft 365 24x7 Monitoring - Per User"/>
    <s v="D-005"/>
    <s v="Security"/>
    <m/>
    <x v="1"/>
    <s v="DPM-Huntress365"/>
    <x v="130"/>
    <s v="Huntress MDR for M365"/>
    <s v="C-10372"/>
    <m/>
    <n v="23472"/>
    <s v="ARJ"/>
    <m/>
    <n v="128"/>
    <n v="-128"/>
    <x v="1"/>
  </r>
  <r>
    <x v="6"/>
    <n v="45931"/>
    <x v="4"/>
    <n v="180393"/>
    <s v="Invoice - Pearl's Hope: Managed Detection and Response for Microsoft 365 24x7 Monitoring - Per User"/>
    <s v="D-005"/>
    <s v="Security"/>
    <m/>
    <x v="1"/>
    <s v="DPM-Huntress365"/>
    <x v="130"/>
    <s v="Huntress MDR for M365"/>
    <s v="C-10372"/>
    <m/>
    <n v="23817"/>
    <s v="ARJ"/>
    <m/>
    <n v="132"/>
    <n v="-132"/>
    <x v="1"/>
  </r>
  <r>
    <x v="0"/>
    <n v="45901"/>
    <x v="3"/>
    <n v="179838"/>
    <s v="Invoice - Pearl's Hope: Managed Endpoint Services"/>
    <s v="D-003"/>
    <s v="MSP"/>
    <m/>
    <x v="1"/>
    <s v="T-Managed Endpoint"/>
    <x v="130"/>
    <s v="Managed Endpoint Services"/>
    <s v="C-10372"/>
    <m/>
    <n v="23472"/>
    <s v="ARJ"/>
    <m/>
    <n v="144.19999999999999"/>
    <n v="-144.19999999999999"/>
    <x v="1"/>
  </r>
  <r>
    <x v="0"/>
    <n v="45931"/>
    <x v="4"/>
    <n v="180393"/>
    <s v="Invoice - Pearl's Hope: Managed Endpoint Services"/>
    <s v="D-003"/>
    <s v="MSP"/>
    <m/>
    <x v="1"/>
    <s v="T-Managed Endpoint"/>
    <x v="130"/>
    <s v="Managed Endpoint Services"/>
    <s v="C-10372"/>
    <m/>
    <n v="23817"/>
    <s v="ARJ"/>
    <m/>
    <n v="128.75"/>
    <n v="-128.75"/>
    <x v="1"/>
  </r>
  <r>
    <x v="3"/>
    <n v="45901"/>
    <x v="3"/>
    <n v="179838"/>
    <s v="Invoice - Pearl's Hope: Managed Office 365 Backup - 1 User - 1 month"/>
    <s v="D-003"/>
    <s v="MSP"/>
    <m/>
    <x v="1"/>
    <s v="DPMB-AFI-O365"/>
    <x v="130"/>
    <s v="Office 365 Backup"/>
    <s v="C-10372"/>
    <m/>
    <n v="23472"/>
    <s v="ARJ"/>
    <m/>
    <n v="112"/>
    <n v="-112"/>
    <x v="1"/>
  </r>
  <r>
    <x v="3"/>
    <n v="45931"/>
    <x v="4"/>
    <n v="180393"/>
    <s v="Invoice - Pearl's Hope: Managed Office 365 Backup - 1 User - 1 month"/>
    <s v="D-003"/>
    <s v="MSP"/>
    <m/>
    <x v="1"/>
    <s v="DPMB-AFI-O365"/>
    <x v="130"/>
    <s v="Office 365 Backup"/>
    <s v="C-10372"/>
    <m/>
    <n v="23817"/>
    <s v="ARJ"/>
    <m/>
    <n v="112"/>
    <n v="-112"/>
    <x v="1"/>
  </r>
  <r>
    <x v="6"/>
    <n v="45901"/>
    <x v="3"/>
    <n v="179838"/>
    <s v="Invoice - Pearl's Hope: Managed Phishing Analysis Service"/>
    <s v="D-005"/>
    <s v="Security"/>
    <m/>
    <x v="1"/>
    <s v="DPMPA"/>
    <x v="130"/>
    <s v="Managed Phishing Analysis"/>
    <s v="C-10372"/>
    <m/>
    <n v="23472"/>
    <s v="ARJ"/>
    <m/>
    <n v="56"/>
    <n v="-56"/>
    <x v="1"/>
  </r>
  <r>
    <x v="6"/>
    <n v="45931"/>
    <x v="4"/>
    <n v="180393"/>
    <s v="Invoice - Pearl's Hope: Managed Phishing Analysis Service"/>
    <s v="D-005"/>
    <s v="Security"/>
    <m/>
    <x v="1"/>
    <s v="DPMPA"/>
    <x v="130"/>
    <s v="Managed Phishing Analysis"/>
    <s v="C-10372"/>
    <m/>
    <n v="23817"/>
    <s v="ARJ"/>
    <m/>
    <n v="56"/>
    <n v="-56"/>
    <x v="1"/>
  </r>
  <r>
    <x v="6"/>
    <n v="45901"/>
    <x v="3"/>
    <n v="179838"/>
    <s v="Invoice - Pearl's Hope: Managed Security Awareness Training Program"/>
    <s v="D-005"/>
    <s v="Security"/>
    <m/>
    <x v="1"/>
    <s v="DPMSAT"/>
    <x v="130"/>
    <s v="Security Awareness Program"/>
    <s v="C-10372"/>
    <m/>
    <n v="23472"/>
    <s v="ARJ"/>
    <m/>
    <n v="100"/>
    <n v="-100"/>
    <x v="1"/>
  </r>
  <r>
    <x v="6"/>
    <n v="45931"/>
    <x v="4"/>
    <n v="180393"/>
    <s v="Invoice - Pearl's Hope: Managed Security Awareness Training Program"/>
    <s v="D-005"/>
    <s v="Security"/>
    <m/>
    <x v="1"/>
    <s v="DPMSAT"/>
    <x v="130"/>
    <s v="Security Awareness Program"/>
    <s v="C-10372"/>
    <m/>
    <n v="23817"/>
    <s v="ARJ"/>
    <m/>
    <n v="105"/>
    <n v="-105"/>
    <x v="1"/>
  </r>
  <r>
    <x v="0"/>
    <n v="45901"/>
    <x v="3"/>
    <n v="179838"/>
    <s v="Invoice - Pearl's Hope: Managed Services-Site"/>
    <s v="D-003"/>
    <s v="MSP"/>
    <m/>
    <x v="1"/>
    <s v="T-Managed Services Site"/>
    <x v="130"/>
    <s v="Managed Services-Site"/>
    <s v="C-10372"/>
    <m/>
    <n v="23472"/>
    <s v="ARJ"/>
    <m/>
    <n v="587.1"/>
    <n v="-587.1"/>
    <x v="1"/>
  </r>
  <r>
    <x v="0"/>
    <n v="45931"/>
    <x v="4"/>
    <n v="180393"/>
    <s v="Invoice - Pearl's Hope: Managed Services-Site"/>
    <s v="D-003"/>
    <s v="MSP"/>
    <m/>
    <x v="1"/>
    <s v="T-Managed Services Site"/>
    <x v="130"/>
    <s v="Managed Services-Site"/>
    <s v="C-10372"/>
    <m/>
    <n v="23817"/>
    <s v="ARJ"/>
    <m/>
    <n v="587.1"/>
    <n v="-587.1"/>
    <x v="1"/>
  </r>
  <r>
    <x v="0"/>
    <n v="45901"/>
    <x v="3"/>
    <n v="179838"/>
    <s v="Invoice - Pearl's Hope: Managed Services-User"/>
    <s v="D-003"/>
    <s v="MSP"/>
    <m/>
    <x v="1"/>
    <s v="T-Managed Services-User"/>
    <x v="130"/>
    <s v="Managed Services-User"/>
    <s v="C-10372"/>
    <m/>
    <n v="23472"/>
    <s v="ARJ"/>
    <m/>
    <n v="1586.2"/>
    <n v="-1586.2"/>
    <x v="1"/>
  </r>
  <r>
    <x v="0"/>
    <n v="45931"/>
    <x v="4"/>
    <n v="180393"/>
    <s v="Invoice - Pearl's Hope: Managed Services-User"/>
    <s v="D-003"/>
    <s v="MSP"/>
    <m/>
    <x v="1"/>
    <s v="T-Managed Services-User"/>
    <x v="130"/>
    <s v="Managed Services-User"/>
    <s v="C-10372"/>
    <m/>
    <n v="23817"/>
    <s v="ARJ"/>
    <m/>
    <n v="1586.2"/>
    <n v="-1586.2"/>
    <x v="1"/>
  </r>
  <r>
    <x v="5"/>
    <n v="45901"/>
    <x v="3"/>
    <n v="179838"/>
    <s v="Invoice - Pearl's Hope: Microsoft 365 Business Standard - Annual Commitment, Monthly Billing - 1 User "/>
    <s v="D-003"/>
    <s v="MSP"/>
    <m/>
    <x v="1"/>
    <s v="C0LDPB-0001-1Y1M"/>
    <x v="130"/>
    <s v="Microsoft 365 Business Standard Annual Paid Monthly"/>
    <s v="C-10372"/>
    <m/>
    <n v="23472"/>
    <s v="ARJ"/>
    <m/>
    <n v="12.5"/>
    <n v="-12.5"/>
    <x v="1"/>
  </r>
  <r>
    <x v="5"/>
    <n v="45931"/>
    <x v="4"/>
    <n v="180393"/>
    <s v="Invoice - Pearl's Hope: Microsoft 365 Business Standard - Annual Commitment, Monthly Billing - 1 User "/>
    <s v="D-003"/>
    <s v="MSP"/>
    <m/>
    <x v="1"/>
    <s v="C0LDPB-0001-1Y1M"/>
    <x v="130"/>
    <s v="Microsoft 365 Business Standard Annual Paid Monthly"/>
    <s v="C-10372"/>
    <m/>
    <n v="23817"/>
    <s v="ARJ"/>
    <m/>
    <n v="12.5"/>
    <n v="-12.5"/>
    <x v="1"/>
  </r>
  <r>
    <x v="5"/>
    <n v="45901"/>
    <x v="3"/>
    <n v="179838"/>
    <s v="Invoice - Pearl's Hope: Microsoft 365 E3 (no Teams) Monthly Commit"/>
    <s v="D-003"/>
    <s v="MSP"/>
    <m/>
    <x v="1"/>
    <s v="CFQ7TTC0LFLX-0021"/>
    <x v="130"/>
    <s v="Microsoft 365 E3 (no Teams) Monthly Commit"/>
    <s v="C-10372"/>
    <m/>
    <n v="23472"/>
    <s v="ARJ"/>
    <m/>
    <n v="81.12"/>
    <n v="-81.12"/>
    <x v="1"/>
  </r>
  <r>
    <x v="5"/>
    <n v="45931"/>
    <x v="4"/>
    <n v="180393"/>
    <s v="Invoice - Pearl's Hope: Microsoft 365 E3 (no Teams) Monthly Commit"/>
    <s v="D-003"/>
    <s v="MSP"/>
    <m/>
    <x v="1"/>
    <s v="CFQ7TTC0LFLX-0021"/>
    <x v="130"/>
    <s v="Microsoft 365 E3 (no Teams) Monthly Commit"/>
    <s v="C-10372"/>
    <m/>
    <n v="23817"/>
    <s v="ARJ"/>
    <m/>
    <n v="81.12"/>
    <n v="-81.12"/>
    <x v="1"/>
  </r>
  <r>
    <x v="9"/>
    <n v="45951"/>
    <x v="24"/>
    <n v="180820"/>
    <s v="Invoice - Pearl's Hope: Microsoft Intune Provisioning Service per qty 1 system"/>
    <s v="D-001"/>
    <s v="Sales"/>
    <m/>
    <x v="1"/>
    <s v="ITG-INTUNE-UP-VP"/>
    <x v="130"/>
    <s v="Microsoft Intune Provisioning Service"/>
    <s v="C-10372"/>
    <m/>
    <n v="24137"/>
    <s v="ARJ"/>
    <m/>
    <n v="5.74"/>
    <n v="-5.74"/>
    <x v="1"/>
  </r>
  <r>
    <x v="5"/>
    <n v="45931"/>
    <x v="4"/>
    <n v="180393"/>
    <s v="Invoice - Pearl's Hope: Microsoft Teams Enterprise Annual Paid Monthly "/>
    <s v="D-003"/>
    <s v="MSP"/>
    <m/>
    <x v="1"/>
    <s v="CFQ7TTC0MZJF-0009"/>
    <x v="130"/>
    <s v="Microsoft Teams Enterprise Annual Paid Monthly"/>
    <s v="C-10372"/>
    <m/>
    <n v="23817"/>
    <s v="ARJ"/>
    <m/>
    <n v="6"/>
    <n v="-6"/>
    <x v="1"/>
  </r>
  <r>
    <x v="5"/>
    <n v="45901"/>
    <x v="3"/>
    <n v="179838"/>
    <s v="Invoice - Pearl's Hope: Power BI PRO - Monthly Commitment, Monthly Billing - 1 User"/>
    <s v="D-003"/>
    <s v="MSP"/>
    <m/>
    <x v="1"/>
    <s v="C0LHSF-0001-1M"/>
    <x v="130"/>
    <s v="Power Bi Pro Monthly"/>
    <s v="C-10372"/>
    <m/>
    <n v="23472"/>
    <s v="ARJ"/>
    <m/>
    <n v="60"/>
    <n v="-60"/>
    <x v="1"/>
  </r>
  <r>
    <x v="5"/>
    <n v="45931"/>
    <x v="4"/>
    <n v="180393"/>
    <s v="Invoice - Pearl's Hope: Power BI PRO - Monthly Commitment, Monthly Billing - 1 User"/>
    <s v="D-003"/>
    <s v="MSP"/>
    <m/>
    <x v="1"/>
    <s v="C0LHSF-0001-1M"/>
    <x v="130"/>
    <s v="Power Bi Pro Monthly"/>
    <s v="C-10372"/>
    <m/>
    <n v="23817"/>
    <s v="ARJ"/>
    <m/>
    <n v="60"/>
    <n v="-60"/>
    <x v="1"/>
  </r>
  <r>
    <x v="3"/>
    <n v="45901"/>
    <x v="3"/>
    <n v="179838"/>
    <s v="Invoice - Pearl's Hope: Remote Access Device"/>
    <s v="D-005"/>
    <s v="Security"/>
    <m/>
    <x v="1"/>
    <s v="DPM-RAD"/>
    <x v="130"/>
    <s v="Remote Access Device"/>
    <s v="C-10372"/>
    <m/>
    <n v="23472"/>
    <s v="ARJ"/>
    <m/>
    <n v="60"/>
    <n v="-60"/>
    <x v="1"/>
  </r>
  <r>
    <x v="3"/>
    <n v="45931"/>
    <x v="4"/>
    <n v="180393"/>
    <s v="Invoice - Pearl's Hope: Remote Access Device"/>
    <s v="D-005"/>
    <s v="Security"/>
    <m/>
    <x v="1"/>
    <s v="DPM-RAD"/>
    <x v="130"/>
    <s v="Remote Access Device"/>
    <s v="C-10372"/>
    <m/>
    <n v="23817"/>
    <s v="ARJ"/>
    <m/>
    <n v="60"/>
    <n v="-60"/>
    <x v="1"/>
  </r>
  <r>
    <x v="5"/>
    <n v="45931"/>
    <x v="4"/>
    <n v="180393"/>
    <s v="Invoice - Pearl's Hope: Visio Plan 2 - Monthly Commitment, Monthly Billing "/>
    <s v="D-003"/>
    <s v="MSP"/>
    <m/>
    <x v="1"/>
    <s v="C0HD32-0002-1M"/>
    <x v="130"/>
    <s v="Visio Plan 2 Monthly"/>
    <s v="C-10372"/>
    <m/>
    <n v="23817"/>
    <s v="ARJ"/>
    <m/>
    <n v="18"/>
    <n v="-18"/>
    <x v="1"/>
  </r>
  <r>
    <x v="6"/>
    <n v="45901"/>
    <x v="3"/>
    <n v="179839"/>
    <s v="Invoice - PeopleCare Health Services: 24x7 Gateway Security Monitoring"/>
    <s v="D-005"/>
    <s v="Security"/>
    <m/>
    <x v="1"/>
    <s v="DPM-FWM-SM"/>
    <x v="131"/>
    <s v="24x7 Gateway Security Monitoring Small"/>
    <s v="Pascohh"/>
    <m/>
    <n v="23499"/>
    <s v="ARJ"/>
    <m/>
    <n v="350"/>
    <n v="-350"/>
    <x v="1"/>
  </r>
  <r>
    <x v="6"/>
    <n v="45931"/>
    <x v="4"/>
    <n v="180394"/>
    <s v="Invoice - PeopleCare Health Services: 24x7 Gateway Security Monitoring"/>
    <s v="D-005"/>
    <s v="Security"/>
    <m/>
    <x v="1"/>
    <s v="DPM-FWM-SM"/>
    <x v="131"/>
    <s v="24x7 Gateway Security Monitoring Small"/>
    <s v="Pascohh"/>
    <m/>
    <n v="23818"/>
    <s v="ARJ"/>
    <m/>
    <n v="350"/>
    <n v="-350"/>
    <x v="1"/>
  </r>
  <r>
    <x v="6"/>
    <n v="45901"/>
    <x v="3"/>
    <n v="179839"/>
    <s v="Invoice - PeopleCare Health Services: AI Powered Email Filtering and Phishing Protection "/>
    <s v="D-005"/>
    <s v="Security"/>
    <m/>
    <x v="1"/>
    <s v="IS-ESP-1"/>
    <x v="131"/>
    <s v="Email Security "/>
    <s v="Pascohh"/>
    <m/>
    <n v="23499"/>
    <s v="ARJ"/>
    <m/>
    <n v="294"/>
    <n v="-294"/>
    <x v="1"/>
  </r>
  <r>
    <x v="6"/>
    <n v="45931"/>
    <x v="4"/>
    <n v="180394"/>
    <s v="Invoice - PeopleCare Health Services: AI Powered Email Filtering and Phishing Protection "/>
    <s v="D-005"/>
    <s v="Security"/>
    <m/>
    <x v="1"/>
    <s v="IS-ESP-1"/>
    <x v="131"/>
    <s v="Email Security "/>
    <s v="Pascohh"/>
    <m/>
    <n v="23818"/>
    <s v="ARJ"/>
    <m/>
    <n v="294"/>
    <n v="-294"/>
    <x v="1"/>
  </r>
  <r>
    <x v="6"/>
    <n v="45901"/>
    <x v="3"/>
    <n v="179839"/>
    <s v="Invoice - PeopleCare Health Services: Dark Web Monitoring Service - 1 Domain "/>
    <s v="D-005"/>
    <s v="Security"/>
    <m/>
    <x v="1"/>
    <s v="SecureID"/>
    <x v="131"/>
    <s v="Dark Web Monitoring"/>
    <s v="Pascohh"/>
    <m/>
    <n v="23499"/>
    <s v="ARJ"/>
    <m/>
    <n v="100"/>
    <n v="-100"/>
    <x v="1"/>
  </r>
  <r>
    <x v="6"/>
    <n v="45931"/>
    <x v="4"/>
    <n v="180394"/>
    <s v="Invoice - PeopleCare Health Services: Dark Web Monitoring Service - 1 Domain "/>
    <s v="D-005"/>
    <s v="Security"/>
    <m/>
    <x v="1"/>
    <s v="SecureID"/>
    <x v="131"/>
    <s v="Dark Web Monitoring"/>
    <s v="Pascohh"/>
    <m/>
    <n v="23818"/>
    <s v="ARJ"/>
    <m/>
    <n v="100"/>
    <n v="-100"/>
    <x v="1"/>
  </r>
  <r>
    <x v="3"/>
    <n v="45901"/>
    <x v="3"/>
    <n v="179839"/>
    <s v="Invoice - PeopleCare Health Services: Datapath Managed Office 365 Backup - 1 User - 1 month "/>
    <s v="D-003"/>
    <s v="MSP"/>
    <m/>
    <x v="1"/>
    <s v="DPMB-O365"/>
    <x v="131"/>
    <s v="Datapath Managed Office 365 Backup - 1 User - 1 mo"/>
    <s v="Pascohh"/>
    <m/>
    <n v="23499"/>
    <s v="ARJ"/>
    <m/>
    <n v="204"/>
    <n v="-204"/>
    <x v="1"/>
  </r>
  <r>
    <x v="3"/>
    <n v="45931"/>
    <x v="4"/>
    <n v="180394"/>
    <s v="Invoice - PeopleCare Health Services: Datapath Managed Office 365 Backup - 1 User - 1 month "/>
    <s v="D-003"/>
    <s v="MSP"/>
    <m/>
    <x v="1"/>
    <s v="DPMB-O365"/>
    <x v="131"/>
    <s v="Datapath Managed Office 365 Backup - 1 User - 1 mo"/>
    <s v="Pascohh"/>
    <m/>
    <n v="23818"/>
    <s v="ARJ"/>
    <m/>
    <n v="208"/>
    <n v="-208"/>
    <x v="1"/>
  </r>
  <r>
    <x v="9"/>
    <n v="45958"/>
    <x v="28"/>
    <n v="181132"/>
    <s v="Invoice - PeopleCare Health Services: Dell Pro 16 Plus Laptop"/>
    <s v="D-001"/>
    <s v="Sales"/>
    <m/>
    <x v="1"/>
    <s v="210-BPCJB"/>
    <x v="131"/>
    <s v="Dell Pro 16 Plus Laptop"/>
    <s v="Pascohh"/>
    <m/>
    <n v="24192"/>
    <s v="ARJ"/>
    <m/>
    <n v="2645.18"/>
    <n v="-2645.18"/>
    <x v="1"/>
  </r>
  <r>
    <x v="6"/>
    <n v="45901"/>
    <x v="3"/>
    <n v="179839"/>
    <s v="Invoice - PeopleCare Health Services: Endpoint Advanced Threat Protection - EDR 24x7 Monitoring - Per Endpoint"/>
    <s v="D-005"/>
    <s v="Security"/>
    <m/>
    <x v="1"/>
    <s v="DPM-Huntress"/>
    <x v="131"/>
    <s v="Huntress Advanced Threat Protection"/>
    <s v="Pascohh"/>
    <m/>
    <n v="23499"/>
    <s v="ARJ"/>
    <m/>
    <n v="305"/>
    <n v="-305"/>
    <x v="1"/>
  </r>
  <r>
    <x v="6"/>
    <n v="45931"/>
    <x v="4"/>
    <n v="180394"/>
    <s v="Invoice - PeopleCare Health Services: Endpoint Advanced Threat Protection - EDR 24x7 Monitoring - Per Endpoint"/>
    <s v="D-005"/>
    <s v="Security"/>
    <m/>
    <x v="1"/>
    <s v="DPM-Huntress"/>
    <x v="131"/>
    <s v="Huntress Advanced Threat Protection"/>
    <s v="Pascohh"/>
    <m/>
    <n v="23818"/>
    <s v="ARJ"/>
    <m/>
    <n v="285"/>
    <n v="-285"/>
    <x v="1"/>
  </r>
  <r>
    <x v="6"/>
    <n v="45901"/>
    <x v="3"/>
    <n v="179839"/>
    <s v="Invoice - PeopleCare Health Services: Managed Detection and Response for Microsoft 365 24x7 Monitoring - Per User"/>
    <s v="D-005"/>
    <s v="Security"/>
    <m/>
    <x v="1"/>
    <s v="DPM-Huntress365"/>
    <x v="131"/>
    <s v="Huntress MDR for M365"/>
    <s v="Pascohh"/>
    <m/>
    <n v="23499"/>
    <s v="ARJ"/>
    <m/>
    <n v="208"/>
    <n v="-208"/>
    <x v="1"/>
  </r>
  <r>
    <x v="6"/>
    <n v="45931"/>
    <x v="4"/>
    <n v="180394"/>
    <s v="Invoice - PeopleCare Health Services: Managed Detection and Response for Microsoft 365 24x7 Monitoring - Per User"/>
    <s v="D-005"/>
    <s v="Security"/>
    <m/>
    <x v="1"/>
    <s v="DPM-Huntress365"/>
    <x v="131"/>
    <s v="Huntress MDR for M365"/>
    <s v="Pascohh"/>
    <m/>
    <n v="23818"/>
    <s v="ARJ"/>
    <m/>
    <n v="220"/>
    <n v="-220"/>
    <x v="1"/>
  </r>
  <r>
    <x v="0"/>
    <n v="45901"/>
    <x v="3"/>
    <n v="179839"/>
    <s v="Invoice - PeopleCare Health Services: Managed Endpoint Services"/>
    <s v="D-003"/>
    <s v="MSP"/>
    <m/>
    <x v="1"/>
    <s v="T-Managed Endpoint"/>
    <x v="131"/>
    <s v="Managed Endpoint Services"/>
    <s v="Pascohh"/>
    <m/>
    <n v="23499"/>
    <s v="ARJ"/>
    <m/>
    <n v="364"/>
    <n v="-364"/>
    <x v="1"/>
  </r>
  <r>
    <x v="0"/>
    <n v="45931"/>
    <x v="4"/>
    <n v="180394"/>
    <s v="Invoice - PeopleCare Health Services: Managed Endpoint Services"/>
    <s v="D-003"/>
    <s v="MSP"/>
    <m/>
    <x v="1"/>
    <s v="T-Managed Endpoint"/>
    <x v="131"/>
    <s v="Managed Endpoint Services"/>
    <s v="Pascohh"/>
    <m/>
    <n v="23818"/>
    <s v="ARJ"/>
    <m/>
    <n v="329"/>
    <n v="-329"/>
    <x v="1"/>
  </r>
  <r>
    <x v="6"/>
    <n v="45901"/>
    <x v="3"/>
    <n v="179839"/>
    <s v="Invoice - PeopleCare Health Services: Managed Security Awareness Training Program"/>
    <s v="D-005"/>
    <s v="Security"/>
    <m/>
    <x v="1"/>
    <s v="DPMSAT"/>
    <x v="131"/>
    <s v="Security Awareness Program"/>
    <s v="Pascohh"/>
    <m/>
    <n v="23499"/>
    <s v="ARJ"/>
    <m/>
    <n v="175"/>
    <n v="-175"/>
    <x v="1"/>
  </r>
  <r>
    <x v="6"/>
    <n v="45931"/>
    <x v="4"/>
    <n v="180394"/>
    <s v="Invoice - PeopleCare Health Services: Managed Security Awareness Training Program"/>
    <s v="D-005"/>
    <s v="Security"/>
    <m/>
    <x v="1"/>
    <s v="DPMSAT"/>
    <x v="131"/>
    <s v="Security Awareness Program"/>
    <s v="Pascohh"/>
    <m/>
    <n v="23818"/>
    <s v="ARJ"/>
    <m/>
    <n v="190"/>
    <n v="-190"/>
    <x v="1"/>
  </r>
  <r>
    <x v="0"/>
    <n v="45901"/>
    <x v="3"/>
    <n v="179839"/>
    <s v="Invoice - PeopleCare Health Services: Managed Services-Site"/>
    <s v="D-003"/>
    <s v="MSP"/>
    <m/>
    <x v="1"/>
    <s v="T-Managed Services Site"/>
    <x v="131"/>
    <s v="Managed Services-Site"/>
    <s v="Pascohh"/>
    <m/>
    <n v="23499"/>
    <s v="ARJ"/>
    <m/>
    <n v="380"/>
    <n v="-380"/>
    <x v="1"/>
  </r>
  <r>
    <x v="0"/>
    <n v="45931"/>
    <x v="4"/>
    <n v="180394"/>
    <s v="Invoice - PeopleCare Health Services: Managed Services-Site"/>
    <s v="D-003"/>
    <s v="MSP"/>
    <m/>
    <x v="1"/>
    <s v="T-Managed Services Site"/>
    <x v="131"/>
    <s v="Managed Services-Site"/>
    <s v="Pascohh"/>
    <m/>
    <n v="23818"/>
    <s v="ARJ"/>
    <m/>
    <n v="380"/>
    <n v="-380"/>
    <x v="1"/>
  </r>
  <r>
    <x v="0"/>
    <n v="45901"/>
    <x v="3"/>
    <n v="179839"/>
    <s v="Invoice - PeopleCare Health Services: Managed Services-User"/>
    <s v="D-003"/>
    <s v="MSP"/>
    <m/>
    <x v="1"/>
    <s v="T-Managed Services-User"/>
    <x v="131"/>
    <s v="Managed Services-User"/>
    <s v="Pascohh"/>
    <m/>
    <n v="23499"/>
    <s v="ARJ"/>
    <m/>
    <n v="2805"/>
    <n v="-2805"/>
    <x v="1"/>
  </r>
  <r>
    <x v="0"/>
    <n v="45931"/>
    <x v="4"/>
    <n v="180394"/>
    <s v="Invoice - PeopleCare Health Services: Managed Services-User"/>
    <s v="D-003"/>
    <s v="MSP"/>
    <m/>
    <x v="1"/>
    <s v="T-Managed Services-User"/>
    <x v="131"/>
    <s v="Managed Services-User"/>
    <s v="Pascohh"/>
    <m/>
    <n v="23818"/>
    <s v="ARJ"/>
    <m/>
    <n v="2860"/>
    <n v="-2860"/>
    <x v="1"/>
  </r>
  <r>
    <x v="5"/>
    <n v="45901"/>
    <x v="3"/>
    <n v="179839"/>
    <s v="Invoice - PeopleCare Health Services: Microsoft 365 Business Basic - Monthly Commitment, Monthly Billing - 1 User "/>
    <s v="D-003"/>
    <s v="MSP"/>
    <m/>
    <x v="1"/>
    <s v="C0LH18-0001-1M"/>
    <x v="131"/>
    <s v="Microsoft 365 Business Basic Monthly"/>
    <s v="Pascohh"/>
    <m/>
    <n v="23499"/>
    <s v="ARJ"/>
    <m/>
    <n v="50.4"/>
    <n v="-50.4"/>
    <x v="1"/>
  </r>
  <r>
    <x v="5"/>
    <n v="45931"/>
    <x v="4"/>
    <n v="180394"/>
    <s v="Invoice - PeopleCare Health Services: Microsoft 365 Business Basic - Monthly Commitment, Monthly Billing - 1 User "/>
    <s v="D-003"/>
    <s v="MSP"/>
    <m/>
    <x v="1"/>
    <s v="C0LH18-0001-1M"/>
    <x v="131"/>
    <s v="Microsoft 365 Business Basic Monthly"/>
    <s v="Pascohh"/>
    <m/>
    <n v="23818"/>
    <s v="ARJ"/>
    <m/>
    <n v="50.4"/>
    <n v="-50.4"/>
    <x v="1"/>
  </r>
  <r>
    <x v="5"/>
    <n v="45901"/>
    <x v="3"/>
    <n v="179839"/>
    <s v="Invoice - PeopleCare Health Services: Microsoft 365 Business Premium - Monthly Commitment, Monthly Billing - 1 User "/>
    <s v="D-003"/>
    <s v="MSP"/>
    <m/>
    <x v="1"/>
    <s v="C0LCHC-0002-1M"/>
    <x v="131"/>
    <s v="Microsoft 365 Business Premium Monthly"/>
    <s v="Pascohh"/>
    <m/>
    <n v="23499"/>
    <s v="ARJ"/>
    <m/>
    <n v="1161.5999999999999"/>
    <n v="-1161.5999999999999"/>
    <x v="1"/>
  </r>
  <r>
    <x v="5"/>
    <n v="45931"/>
    <x v="4"/>
    <n v="180394"/>
    <s v="Invoice - PeopleCare Health Services: Microsoft 365 Business Premium - Monthly Commitment, Monthly Billing - 1 User "/>
    <s v="D-003"/>
    <s v="MSP"/>
    <m/>
    <x v="1"/>
    <s v="C0LCHC-0002-1M"/>
    <x v="131"/>
    <s v="Microsoft 365 Business Premium Monthly"/>
    <s v="Pascohh"/>
    <m/>
    <n v="23818"/>
    <s v="ARJ"/>
    <m/>
    <n v="1188"/>
    <n v="-1188"/>
    <x v="1"/>
  </r>
  <r>
    <x v="5"/>
    <n v="45901"/>
    <x v="3"/>
    <n v="179839"/>
    <s v="Invoice - PeopleCare Health Services: NCE Exchange Online Plan 1 Monthly Commit"/>
    <s v="D-003"/>
    <s v="MSP"/>
    <m/>
    <x v="1"/>
    <s v="CFQ7TTC0LH16-0001-1M"/>
    <x v="131"/>
    <s v="NCE Exchange Online Plan 1 Monthly Commit"/>
    <s v="Pascohh"/>
    <m/>
    <n v="23499"/>
    <s v="ARJ"/>
    <m/>
    <n v="9.6"/>
    <n v="-9.6"/>
    <x v="1"/>
  </r>
  <r>
    <x v="5"/>
    <n v="45931"/>
    <x v="4"/>
    <n v="180394"/>
    <s v="Invoice - PeopleCare Health Services: NCE Exchange Online Plan 1 Monthly Commit"/>
    <s v="D-003"/>
    <s v="MSP"/>
    <m/>
    <x v="1"/>
    <s v="CFQ7TTC0LH16-0001-1M"/>
    <x v="131"/>
    <s v="NCE Exchange Online Plan 1 Monthly Commit"/>
    <s v="Pascohh"/>
    <m/>
    <n v="23818"/>
    <s v="ARJ"/>
    <m/>
    <n v="9.6"/>
    <n v="-9.6"/>
    <x v="1"/>
  </r>
  <r>
    <x v="13"/>
    <n v="45958"/>
    <x v="28"/>
    <n v="181132"/>
    <s v="Invoice - PeopleCare Health Services: Shipping"/>
    <s v="D-001"/>
    <s v="Sales"/>
    <m/>
    <x v="1"/>
    <s v="QWShipping"/>
    <x v="131"/>
    <s v="Shipping"/>
    <s v="Pascohh"/>
    <m/>
    <n v="24192"/>
    <s v="ARJ"/>
    <m/>
    <n v="28.8"/>
    <n v="-28.8"/>
    <x v="1"/>
  </r>
  <r>
    <x v="0"/>
    <n v="45915"/>
    <x v="5"/>
    <n v="180194"/>
    <s v="Invoice - Primetime Escrow: Datapath Managed Endpoint Continuous Remote Monitoring and Maintenance. Unlimited Remote Updates, Patches and Fixes Unlimited Remote Support Endpoint Security Managed Data Backup"/>
    <s v="D-003"/>
    <s v="MSP"/>
    <m/>
    <x v="0"/>
    <s v="Manage Endpoint SoCal"/>
    <x v="4"/>
    <s v="Datapath Managed Endpoint"/>
    <s v="C00215"/>
    <m/>
    <n v="23623"/>
    <s v="ARJ"/>
    <m/>
    <n v="453.88"/>
    <n v="-453.88"/>
    <x v="1"/>
  </r>
  <r>
    <x v="0"/>
    <n v="45945"/>
    <x v="6"/>
    <n v="180761"/>
    <s v="Invoice - Primetime Escrow: Datapath Managed Endpoint Continuous Remote Monitoring and Maintenance. Unlimited Remote Updates, Patches and Fixes Unlimited Remote Support Endpoint Security Managed Data Backup"/>
    <s v="D-003"/>
    <s v="MSP"/>
    <m/>
    <x v="0"/>
    <s v="Manage Endpoint SoCal"/>
    <x v="4"/>
    <s v="Datapath Managed Endpoint"/>
    <s v="C00215"/>
    <m/>
    <n v="24095"/>
    <s v="ARJ"/>
    <m/>
    <n v="453.88"/>
    <n v="-453.88"/>
    <x v="1"/>
  </r>
  <r>
    <x v="0"/>
    <n v="45915"/>
    <x v="5"/>
    <n v="180194"/>
    <s v="Invoice - Primetime Escrow: Datapath Managed Site Content Filtering Identify Theft and Phishing Defense Continuous Network Monitoring Gateway Security VPN Connectivity ISP Management Network Attached Device Support"/>
    <s v="D-003"/>
    <s v="MSP"/>
    <m/>
    <x v="0"/>
    <s v="Managed Site So Cal"/>
    <x v="4"/>
    <s v="Datapath Managed Site So Cal"/>
    <s v="C00215"/>
    <m/>
    <n v="23623"/>
    <s v="ARJ"/>
    <m/>
    <n v="199.5"/>
    <n v="-199.5"/>
    <x v="1"/>
  </r>
  <r>
    <x v="0"/>
    <n v="45945"/>
    <x v="6"/>
    <n v="180761"/>
    <s v="Invoice - Primetime Escrow: Datapath Managed Site Content Filtering Identify Theft and Phishing Defense Continuous Network Monitoring Gateway Security VPN Connectivity ISP Management Network Attached Device Support"/>
    <s v="D-003"/>
    <s v="MSP"/>
    <m/>
    <x v="0"/>
    <s v="Managed Site So Cal"/>
    <x v="4"/>
    <s v="Datapath Managed Site So Cal"/>
    <s v="C00215"/>
    <m/>
    <n v="24095"/>
    <s v="ARJ"/>
    <m/>
    <n v="199.5"/>
    <n v="-199.5"/>
    <x v="1"/>
  </r>
  <r>
    <x v="9"/>
    <n v="45939"/>
    <x v="18"/>
    <n v="180735"/>
    <s v="Invoice - Primetime Escrow: Dell Pro QCS1250 Desktop Computer - Intel Core Ultra 5 235 - vPro Technology - 16 GB - 256 GB SSD - Slim PC - Standard Black - Intel Chip - Windows 11 Pro - Intel DDR5 SDRAM - English (US) Keyboard - IEEE 802.11ax - 180 W"/>
    <s v="D-001-W"/>
    <s v="Sales - West"/>
    <m/>
    <x v="1"/>
    <s v="MFJ1D"/>
    <x v="4"/>
    <s v="Dell Pro QCS1250 Desktop Computer - Intel Core Ult"/>
    <s v="C00215"/>
    <m/>
    <n v="24062"/>
    <s v="ARJ"/>
    <m/>
    <n v="1022.46"/>
    <n v="-1022.46"/>
    <x v="1"/>
  </r>
  <r>
    <x v="3"/>
    <n v="45915"/>
    <x v="5"/>
    <n v="180194"/>
    <s v="Invoice - Primetime Escrow: Email - Hosted Exchange Service"/>
    <s v="D-003"/>
    <s v="MSP"/>
    <m/>
    <x v="0"/>
    <s v="Hosted Exchange"/>
    <x v="4"/>
    <s v="Hosted Exchange"/>
    <s v="C00215"/>
    <m/>
    <n v="23623"/>
    <s v="ARJ"/>
    <m/>
    <n v="129.74"/>
    <n v="-129.74"/>
    <x v="1"/>
  </r>
  <r>
    <x v="3"/>
    <n v="45945"/>
    <x v="6"/>
    <n v="180761"/>
    <s v="Invoice - Primetime Escrow: Email - Hosted Exchange Service"/>
    <s v="D-003"/>
    <s v="MSP"/>
    <m/>
    <x v="0"/>
    <s v="Hosted Exchange"/>
    <x v="4"/>
    <s v="Hosted Exchange"/>
    <s v="C00215"/>
    <m/>
    <n v="24095"/>
    <s v="ARJ"/>
    <m/>
    <n v="129.74"/>
    <n v="-129.74"/>
    <x v="1"/>
  </r>
  <r>
    <x v="3"/>
    <n v="45915"/>
    <x v="5"/>
    <n v="180194"/>
    <s v="Invoice - Primetime Escrow: Email Archiving for Hosted Exchange Mailbox"/>
    <s v="D-003"/>
    <s v="MSP"/>
    <m/>
    <x v="0"/>
    <s v="Archiving Hosted Mailbox"/>
    <x v="4"/>
    <s v="Archiving for Hosted Exchange Mailbox"/>
    <s v="C00215"/>
    <m/>
    <n v="23623"/>
    <s v="ARJ"/>
    <m/>
    <n v="59.9"/>
    <n v="-59.9"/>
    <x v="1"/>
  </r>
  <r>
    <x v="3"/>
    <n v="45945"/>
    <x v="6"/>
    <n v="180761"/>
    <s v="Invoice - Primetime Escrow: Email Archiving for Hosted Exchange Mailbox"/>
    <s v="D-003"/>
    <s v="MSP"/>
    <m/>
    <x v="0"/>
    <s v="Archiving Hosted Mailbox"/>
    <x v="4"/>
    <s v="Archiving for Hosted Exchange Mailbox"/>
    <s v="C00215"/>
    <m/>
    <n v="24095"/>
    <s v="ARJ"/>
    <m/>
    <n v="59.9"/>
    <n v="-59.9"/>
    <x v="1"/>
  </r>
  <r>
    <x v="3"/>
    <n v="45915"/>
    <x v="5"/>
    <n v="180194"/>
    <s v="Invoice - Primetime Escrow: Email Encryption "/>
    <s v="D-003"/>
    <s v="MSP"/>
    <m/>
    <x v="0"/>
    <s v="Email Encryption"/>
    <x v="4"/>
    <s v="Email Encryption"/>
    <s v="C00215"/>
    <m/>
    <n v="23623"/>
    <s v="ARJ"/>
    <m/>
    <n v="79.8"/>
    <n v="-79.8"/>
    <x v="1"/>
  </r>
  <r>
    <x v="3"/>
    <n v="45945"/>
    <x v="6"/>
    <n v="180761"/>
    <s v="Invoice - Primetime Escrow: Email Encryption "/>
    <s v="D-003"/>
    <s v="MSP"/>
    <m/>
    <x v="0"/>
    <s v="Email Encryption"/>
    <x v="4"/>
    <s v="Email Encryption"/>
    <s v="C00215"/>
    <m/>
    <n v="24095"/>
    <s v="ARJ"/>
    <m/>
    <n v="79.8"/>
    <n v="-79.8"/>
    <x v="1"/>
  </r>
  <r>
    <x v="6"/>
    <n v="45915"/>
    <x v="5"/>
    <n v="180194"/>
    <s v="Invoice - Primetime Escrow: Endpoint Advanced Threat Protection - EDR 24x7 Monitoring - Per Endpoint"/>
    <s v="D-005"/>
    <s v="Security"/>
    <m/>
    <x v="0"/>
    <s v="DPM-Huntress"/>
    <x v="4"/>
    <s v="Huntress Advanced Threat Protection"/>
    <s v="C00215"/>
    <m/>
    <n v="23623"/>
    <s v="ARJ"/>
    <m/>
    <n v="84"/>
    <n v="-84"/>
    <x v="1"/>
  </r>
  <r>
    <x v="6"/>
    <n v="45945"/>
    <x v="6"/>
    <n v="180761"/>
    <s v="Invoice - Primetime Escrow: Endpoint Advanced Threat Protection - EDR 24x7 Monitoring - Per Endpoint"/>
    <s v="D-005"/>
    <s v="Security"/>
    <m/>
    <x v="0"/>
    <s v="DPM-Huntress"/>
    <x v="4"/>
    <s v="Huntress Advanced Threat Protection"/>
    <s v="C00215"/>
    <m/>
    <n v="24095"/>
    <s v="ARJ"/>
    <m/>
    <n v="84"/>
    <n v="-84"/>
    <x v="1"/>
  </r>
  <r>
    <x v="2"/>
    <n v="45915"/>
    <x v="5"/>
    <n v="180194"/>
    <s v="Invoice - Primetime Escrow: Managed Wireless Access Point "/>
    <s v="D-003"/>
    <s v="MSP"/>
    <m/>
    <x v="0"/>
    <s v="DPM-Wireless Access Point UBI"/>
    <x v="4"/>
    <s v="Managed Wireless Access Point "/>
    <s v="C00215"/>
    <m/>
    <n v="23623"/>
    <s v="ARJ"/>
    <m/>
    <n v="24.94"/>
    <n v="-24.94"/>
    <x v="1"/>
  </r>
  <r>
    <x v="2"/>
    <n v="45945"/>
    <x v="6"/>
    <n v="180761"/>
    <s v="Invoice - Primetime Escrow: Managed Wireless Access Point "/>
    <s v="D-003"/>
    <s v="MSP"/>
    <m/>
    <x v="0"/>
    <s v="DPM-Wireless Access Point UBI"/>
    <x v="4"/>
    <s v="Managed Wireless Access Point "/>
    <s v="C00215"/>
    <m/>
    <n v="24095"/>
    <s v="ARJ"/>
    <m/>
    <n v="24.94"/>
    <n v="-24.94"/>
    <x v="1"/>
  </r>
  <r>
    <x v="3"/>
    <n v="45915"/>
    <x v="5"/>
    <n v="180194"/>
    <s v="Invoice - Primetime Escrow: Microsoft 365 Apps for business - NCE Annual"/>
    <s v="D-003"/>
    <s v="MSP"/>
    <m/>
    <x v="0"/>
    <s v="M365 Apps for Business"/>
    <x v="4"/>
    <s v="Microsoft 365 Apps for business - NCE Annual"/>
    <s v="C00215"/>
    <m/>
    <n v="23623"/>
    <s v="ARJ"/>
    <m/>
    <n v="57"/>
    <n v="-57"/>
    <x v="1"/>
  </r>
  <r>
    <x v="3"/>
    <n v="45945"/>
    <x v="6"/>
    <n v="180761"/>
    <s v="Invoice - Primetime Escrow: Microsoft 365 Apps for business - NCE Annual"/>
    <s v="D-003"/>
    <s v="MSP"/>
    <m/>
    <x v="0"/>
    <s v="M365 Apps for Business"/>
    <x v="4"/>
    <s v="Microsoft 365 Apps for business - NCE Annual"/>
    <s v="C00215"/>
    <m/>
    <n v="24095"/>
    <s v="ARJ"/>
    <m/>
    <n v="57"/>
    <n v="-57"/>
    <x v="1"/>
  </r>
  <r>
    <x v="4"/>
    <n v="45915"/>
    <x v="5"/>
    <n v="180194"/>
    <s v="Invoice - Primetime Escrow: Microsoft Office Pro Plus SPLA for Terminal Server Reflexion Supplemental Antispam Gateway - for Google Apps"/>
    <s v="D-027"/>
    <s v="Cloud"/>
    <m/>
    <x v="0"/>
    <s v="Microsoft VLK"/>
    <x v="4"/>
    <s v="Microsoft VLK "/>
    <s v="C00215"/>
    <m/>
    <n v="23623"/>
    <s v="ARJ"/>
    <m/>
    <n v="64.400000000000006"/>
    <n v="-64.400000000000006"/>
    <x v="1"/>
  </r>
  <r>
    <x v="4"/>
    <n v="45945"/>
    <x v="6"/>
    <n v="180761"/>
    <s v="Invoice - Primetime Escrow: Microsoft Office Pro Plus SPLA for Terminal Server Reflexion Supplemental Antispam Gateway - for Google Apps"/>
    <s v="D-027"/>
    <s v="Cloud"/>
    <m/>
    <x v="0"/>
    <s v="Microsoft VLK"/>
    <x v="4"/>
    <s v="Microsoft VLK "/>
    <s v="C00215"/>
    <m/>
    <n v="24095"/>
    <s v="ARJ"/>
    <m/>
    <n v="64.400000000000006"/>
    <n v="-64.400000000000006"/>
    <x v="1"/>
  </r>
  <r>
    <x v="9"/>
    <n v="45939"/>
    <x v="18"/>
    <n v="180735"/>
    <s v="Invoice - Primetime Escrow: Miscellaneous Low Voltage Equipment "/>
    <s v="D-001-W"/>
    <s v="Sales - West"/>
    <m/>
    <x v="1"/>
    <s v="MISC-CABLES"/>
    <x v="4"/>
    <s v="Miscellaneous Low Voltage Equipment "/>
    <s v="C00215"/>
    <m/>
    <n v="24062"/>
    <s v="ARJ"/>
    <m/>
    <n v="21.6"/>
    <n v="-21.6"/>
    <x v="1"/>
  </r>
  <r>
    <x v="4"/>
    <n v="45915"/>
    <x v="5"/>
    <n v="180194"/>
    <s v="Invoice - Primetime Escrow: Private Cloud Managed Server Instance "/>
    <s v="D-027"/>
    <s v="Cloud"/>
    <m/>
    <x v="0"/>
    <s v="Private Cloud Managed Server"/>
    <x v="4"/>
    <s v="Private Cloud Managed Server Instance"/>
    <s v="C00215"/>
    <m/>
    <n v="23623"/>
    <s v="ARJ"/>
    <m/>
    <n v="302.39999999999998"/>
    <n v="-302.39999999999998"/>
    <x v="1"/>
  </r>
  <r>
    <x v="4"/>
    <n v="45945"/>
    <x v="6"/>
    <n v="180761"/>
    <s v="Invoice - Primetime Escrow: Private Cloud Managed Server Instance "/>
    <s v="D-027"/>
    <s v="Cloud"/>
    <m/>
    <x v="0"/>
    <s v="Private Cloud Managed Server"/>
    <x v="4"/>
    <s v="Private Cloud Managed Server Instance"/>
    <s v="C00215"/>
    <m/>
    <n v="24095"/>
    <s v="ARJ"/>
    <m/>
    <n v="302.39999999999998"/>
    <n v="-302.39999999999998"/>
    <x v="1"/>
  </r>
  <r>
    <x v="13"/>
    <n v="45939"/>
    <x v="18"/>
    <n v="180735"/>
    <s v="Invoice - Primetime Escrow: Shipping"/>
    <s v="D-001-W"/>
    <s v="Sales - West"/>
    <m/>
    <x v="1"/>
    <s v="QWShipping"/>
    <x v="4"/>
    <s v="Shipping"/>
    <s v="C00215"/>
    <m/>
    <n v="24062"/>
    <s v="ARJ"/>
    <m/>
    <n v="38.4"/>
    <n v="-38.4"/>
    <x v="1"/>
  </r>
  <r>
    <x v="4"/>
    <n v="45915"/>
    <x v="5"/>
    <n v="180194"/>
    <s v="Invoice - Primetime Escrow: SPLA RDS License "/>
    <s v="D-027"/>
    <s v="Cloud"/>
    <m/>
    <x v="0"/>
    <s v="SPLA RDS License"/>
    <x v="4"/>
    <s v="SPLA RDS License"/>
    <s v="C00215"/>
    <m/>
    <n v="23623"/>
    <s v="ARJ"/>
    <m/>
    <n v="36.75"/>
    <n v="-36.75"/>
    <x v="1"/>
  </r>
  <r>
    <x v="4"/>
    <n v="45945"/>
    <x v="6"/>
    <n v="180761"/>
    <s v="Invoice - Primetime Escrow: SPLA RDS License "/>
    <s v="D-027"/>
    <s v="Cloud"/>
    <m/>
    <x v="0"/>
    <s v="SPLA RDS License"/>
    <x v="4"/>
    <s v="SPLA RDS License"/>
    <s v="C00215"/>
    <m/>
    <n v="24095"/>
    <s v="ARJ"/>
    <m/>
    <n v="36.75"/>
    <n v="-36.75"/>
    <x v="1"/>
  </r>
  <r>
    <x v="4"/>
    <n v="45915"/>
    <x v="5"/>
    <n v="180194"/>
    <s v="Invoice - Primetime Escrow: SPLA Windows Server "/>
    <s v="D-027"/>
    <s v="Cloud"/>
    <m/>
    <x v="0"/>
    <s v="SPLA Windows Server"/>
    <x v="4"/>
    <s v="SPLA Windows Server"/>
    <s v="C00215"/>
    <m/>
    <n v="23623"/>
    <s v="ARJ"/>
    <m/>
    <n v="47.25"/>
    <n v="-47.25"/>
    <x v="1"/>
  </r>
  <r>
    <x v="4"/>
    <n v="45945"/>
    <x v="6"/>
    <n v="180761"/>
    <s v="Invoice - Primetime Escrow: SPLA Windows Server "/>
    <s v="D-027"/>
    <s v="Cloud"/>
    <m/>
    <x v="0"/>
    <s v="SPLA Windows Server"/>
    <x v="4"/>
    <s v="SPLA Windows Server"/>
    <s v="C00215"/>
    <m/>
    <n v="24095"/>
    <s v="ARJ"/>
    <m/>
    <n v="47.25"/>
    <n v="-47.25"/>
    <x v="1"/>
  </r>
  <r>
    <x v="2"/>
    <n v="45915"/>
    <x v="5"/>
    <n v="180194"/>
    <s v="Invoice - Primetime Escrow: Workstation Hardware"/>
    <s v="D-003"/>
    <s v="MSP"/>
    <m/>
    <x v="0"/>
    <s v="HaaS - Workstation"/>
    <x v="4"/>
    <s v="Workstation Hardware"/>
    <s v="C00215"/>
    <m/>
    <n v="23623"/>
    <s v="ARJ"/>
    <m/>
    <n v="272.3"/>
    <n v="-272.3"/>
    <x v="1"/>
  </r>
  <r>
    <x v="2"/>
    <n v="45945"/>
    <x v="6"/>
    <n v="180761"/>
    <s v="Invoice - Primetime Escrow: Workstation Hardware"/>
    <s v="D-003"/>
    <s v="MSP"/>
    <m/>
    <x v="0"/>
    <s v="HaaS - Workstation"/>
    <x v="4"/>
    <s v="Workstation Hardware"/>
    <s v="C00215"/>
    <m/>
    <n v="24095"/>
    <s v="ARJ"/>
    <m/>
    <n v="272.3"/>
    <n v="-272.3"/>
    <x v="1"/>
  </r>
  <r>
    <x v="6"/>
    <n v="45915"/>
    <x v="5"/>
    <n v="180195"/>
    <s v="Invoice - Project Hope Alliance: AI Powered Email Filtering and Phishing Protection "/>
    <s v="D-005"/>
    <s v="Security"/>
    <m/>
    <x v="0"/>
    <s v="IS-ESP-1"/>
    <x v="8"/>
    <s v="Email Security "/>
    <s v="C00216"/>
    <m/>
    <n v="23627"/>
    <s v="ARJ"/>
    <m/>
    <n v="78"/>
    <n v="-78"/>
    <x v="1"/>
  </r>
  <r>
    <x v="6"/>
    <n v="45945"/>
    <x v="6"/>
    <n v="180762"/>
    <s v="Invoice - Project Hope Alliance: AI Powered Email Filtering and Phishing Protection "/>
    <s v="D-005"/>
    <s v="Security"/>
    <m/>
    <x v="0"/>
    <s v="IS-ESP-1"/>
    <x v="8"/>
    <s v="Email Security "/>
    <s v="C00216"/>
    <m/>
    <n v="24096"/>
    <s v="ARJ"/>
    <m/>
    <n v="78"/>
    <n v="-78"/>
    <x v="1"/>
  </r>
  <r>
    <x v="6"/>
    <n v="45915"/>
    <x v="5"/>
    <n v="180195"/>
    <s v="Invoice - Project Hope Alliance: Dark Web Monitoring Service - 1 Domain "/>
    <s v="D-005"/>
    <s v="Security"/>
    <m/>
    <x v="0"/>
    <s v="SecureID"/>
    <x v="8"/>
    <s v="Dark Web Monitoring"/>
    <s v="C00216"/>
    <m/>
    <n v="23627"/>
    <s v="ARJ"/>
    <m/>
    <n v="100"/>
    <n v="-100"/>
    <x v="1"/>
  </r>
  <r>
    <x v="6"/>
    <n v="45945"/>
    <x v="6"/>
    <n v="180762"/>
    <s v="Invoice - Project Hope Alliance: Dark Web Monitoring Service - 1 Domain "/>
    <s v="D-005"/>
    <s v="Security"/>
    <m/>
    <x v="0"/>
    <s v="SecureID"/>
    <x v="8"/>
    <s v="Dark Web Monitoring"/>
    <s v="C00216"/>
    <m/>
    <n v="24096"/>
    <s v="ARJ"/>
    <m/>
    <n v="100"/>
    <n v="-100"/>
    <x v="1"/>
  </r>
  <r>
    <x v="0"/>
    <n v="45915"/>
    <x v="5"/>
    <n v="180195"/>
    <s v="Invoice - Project Hope Alliance: Datapath Managed Endpoint Continuous Remote Monitoring and Maintenance. Unlimited Remote Updates, Patches and Fixes Unlimited Remote Support Endpoint Security Managed Data Backup"/>
    <s v="D-003"/>
    <s v="MSP"/>
    <m/>
    <x v="0"/>
    <s v="Manage Endpoint SoCal"/>
    <x v="8"/>
    <s v="Datapath Managed Endpoint"/>
    <s v="C00216"/>
    <m/>
    <n v="23627"/>
    <s v="ARJ"/>
    <m/>
    <n v="1406"/>
    <n v="-1406"/>
    <x v="1"/>
  </r>
  <r>
    <x v="0"/>
    <n v="45945"/>
    <x v="6"/>
    <n v="180762"/>
    <s v="Invoice - Project Hope Alliance: Datapath Managed Endpoint Continuous Remote Monitoring and Maintenance. Unlimited Remote Updates, Patches and Fixes Unlimited Remote Support Endpoint Security Managed Data Backup"/>
    <s v="D-003"/>
    <s v="MSP"/>
    <m/>
    <x v="0"/>
    <s v="Manage Endpoint SoCal"/>
    <x v="8"/>
    <s v="Datapath Managed Endpoint"/>
    <s v="C00216"/>
    <m/>
    <n v="24096"/>
    <s v="ARJ"/>
    <m/>
    <n v="1406"/>
    <n v="-1406"/>
    <x v="1"/>
  </r>
  <r>
    <x v="0"/>
    <n v="45915"/>
    <x v="5"/>
    <n v="180195"/>
    <s v="Invoice - Project Hope Alliance: Datapath Managed Site Content Filtering Identify Theft and Phishing Defense Continuous Network Monitoring Gateway Security VPN Connectivity ISP Management Network Attached Device Support"/>
    <s v="D-003"/>
    <s v="MSP"/>
    <m/>
    <x v="0"/>
    <s v="Managed Site So Cal"/>
    <x v="8"/>
    <s v="Datapath Managed Site So Cal"/>
    <s v="C00216"/>
    <m/>
    <n v="23627"/>
    <s v="ARJ"/>
    <m/>
    <n v="86.52"/>
    <n v="-86.52"/>
    <x v="1"/>
  </r>
  <r>
    <x v="0"/>
    <n v="45945"/>
    <x v="6"/>
    <n v="180762"/>
    <s v="Invoice - Project Hope Alliance: Datapath Managed Site Content Filtering Identify Theft and Phishing Defense Continuous Network Monitoring Gateway Security VPN Connectivity ISP Management Network Attached Device Support"/>
    <s v="D-003"/>
    <s v="MSP"/>
    <m/>
    <x v="0"/>
    <s v="Managed Site So Cal"/>
    <x v="8"/>
    <s v="Datapath Managed Site So Cal"/>
    <s v="C00216"/>
    <m/>
    <n v="24096"/>
    <s v="ARJ"/>
    <m/>
    <n v="86.52"/>
    <n v="-86.52"/>
    <x v="1"/>
  </r>
  <r>
    <x v="6"/>
    <n v="45915"/>
    <x v="5"/>
    <n v="180195"/>
    <s v="Invoice - Project Hope Alliance: Endpoint Advanced Threat Protection - EDR 24x7 Monitoring - Per Endpoint"/>
    <s v="D-005"/>
    <s v="Security"/>
    <m/>
    <x v="0"/>
    <s v="DPM-Huntress"/>
    <x v="8"/>
    <s v="Huntress Advanced Threat Protection"/>
    <s v="C00216"/>
    <m/>
    <n v="23627"/>
    <s v="ARJ"/>
    <m/>
    <n v="259"/>
    <n v="-259"/>
    <x v="1"/>
  </r>
  <r>
    <x v="6"/>
    <n v="45945"/>
    <x v="6"/>
    <n v="180762"/>
    <s v="Invoice - Project Hope Alliance: Endpoint Advanced Threat Protection - EDR 24x7 Monitoring - Per Endpoint"/>
    <s v="D-005"/>
    <s v="Security"/>
    <m/>
    <x v="0"/>
    <s v="DPM-Huntress"/>
    <x v="8"/>
    <s v="Huntress Advanced Threat Protection"/>
    <s v="C00216"/>
    <m/>
    <n v="24096"/>
    <s v="ARJ"/>
    <m/>
    <n v="266"/>
    <n v="-266"/>
    <x v="1"/>
  </r>
  <r>
    <x v="3"/>
    <n v="45915"/>
    <x v="5"/>
    <n v="180195"/>
    <s v="Invoice - Project Hope Alliance: Managed Office 365 Backup - 1 User - 1 month"/>
    <s v="D-003"/>
    <s v="MSP"/>
    <m/>
    <x v="0"/>
    <s v="DPMB-AFI-O365"/>
    <x v="8"/>
    <s v="Office 365 Backup"/>
    <s v="C00216"/>
    <m/>
    <n v="23627"/>
    <s v="ARJ"/>
    <m/>
    <n v="152"/>
    <n v="-152"/>
    <x v="1"/>
  </r>
  <r>
    <x v="3"/>
    <n v="45945"/>
    <x v="6"/>
    <n v="180762"/>
    <s v="Invoice - Project Hope Alliance: Managed Office 365 Backup - 1 User - 1 month"/>
    <s v="D-003"/>
    <s v="MSP"/>
    <m/>
    <x v="0"/>
    <s v="DPMB-AFI-O365"/>
    <x v="8"/>
    <s v="Office 365 Backup"/>
    <s v="C00216"/>
    <m/>
    <n v="24096"/>
    <s v="ARJ"/>
    <m/>
    <n v="156"/>
    <n v="-156"/>
    <x v="1"/>
  </r>
  <r>
    <x v="6"/>
    <n v="45915"/>
    <x v="5"/>
    <n v="180195"/>
    <s v="Invoice - Project Hope Alliance: Managed Security Awareness Training Program"/>
    <s v="D-005"/>
    <s v="Security"/>
    <m/>
    <x v="0"/>
    <s v="DPMSAT"/>
    <x v="8"/>
    <s v="Security Awareness Program"/>
    <s v="C00216"/>
    <m/>
    <n v="23627"/>
    <s v="ARJ"/>
    <m/>
    <n v="175"/>
    <n v="-175"/>
    <x v="1"/>
  </r>
  <r>
    <x v="6"/>
    <n v="45945"/>
    <x v="6"/>
    <n v="180762"/>
    <s v="Invoice - Project Hope Alliance: Managed Security Awareness Training Program"/>
    <s v="D-005"/>
    <s v="Security"/>
    <m/>
    <x v="0"/>
    <s v="DPMSAT"/>
    <x v="8"/>
    <s v="Security Awareness Program"/>
    <s v="C00216"/>
    <m/>
    <n v="24096"/>
    <s v="ARJ"/>
    <m/>
    <n v="175"/>
    <n v="-175"/>
    <x v="1"/>
  </r>
  <r>
    <x v="2"/>
    <n v="45915"/>
    <x v="5"/>
    <n v="180195"/>
    <s v="Invoice - Project Hope Alliance: Managed Wireless Access Point "/>
    <s v="D-003"/>
    <s v="MSP"/>
    <m/>
    <x v="0"/>
    <s v="DPM-Wireless Access Point UBI"/>
    <x v="8"/>
    <s v="Managed Wireless Access Point "/>
    <s v="C00216"/>
    <m/>
    <n v="23627"/>
    <s v="ARJ"/>
    <m/>
    <n v="25"/>
    <n v="-25"/>
    <x v="1"/>
  </r>
  <r>
    <x v="2"/>
    <n v="45945"/>
    <x v="6"/>
    <n v="180762"/>
    <s v="Invoice - Project Hope Alliance: Managed Wireless Access Point "/>
    <s v="D-003"/>
    <s v="MSP"/>
    <m/>
    <x v="0"/>
    <s v="DPM-Wireless Access Point UBI"/>
    <x v="8"/>
    <s v="Managed Wireless Access Point "/>
    <s v="C00216"/>
    <m/>
    <n v="24096"/>
    <s v="ARJ"/>
    <m/>
    <n v="25"/>
    <n v="-25"/>
    <x v="1"/>
  </r>
  <r>
    <x v="5"/>
    <n v="45915"/>
    <x v="5"/>
    <s v="180196B"/>
    <s v="Invoice - Project Hope Alliance: Microsoft 365 Business Premium - Nonprofit Staff Pricing"/>
    <s v="D-003"/>
    <s v="MSP"/>
    <m/>
    <x v="0"/>
    <s v="MST-8E19F7D3334E"/>
    <x v="8"/>
    <s v="Microsoft 365 Business Premium (Nonprofit Staff Pricing)"/>
    <s v="C00216"/>
    <m/>
    <n v="23629"/>
    <s v="ARJ"/>
    <m/>
    <n v="181.5"/>
    <n v="-181.5"/>
    <x v="1"/>
  </r>
  <r>
    <x v="5"/>
    <n v="45945"/>
    <x v="6"/>
    <s v="180763B"/>
    <s v="Invoice - Project Hope Alliance: Microsoft 365 Business Premium - Nonprofit Staff Pricing"/>
    <s v="D-003"/>
    <s v="MSP"/>
    <m/>
    <x v="0"/>
    <s v="MST-8E19F7D3334E"/>
    <x v="8"/>
    <s v="Microsoft 365 Business Premium (Nonprofit Staff Pricing)"/>
    <s v="C00216"/>
    <m/>
    <n v="24103"/>
    <s v="ARJ"/>
    <m/>
    <n v="236.5"/>
    <n v="-236.5"/>
    <x v="1"/>
  </r>
  <r>
    <x v="5"/>
    <n v="45915"/>
    <x v="5"/>
    <s v="180196B"/>
    <s v="Invoice - Project Hope Alliance: NCE Microsoft 365 Business Premium (Nonprofit Staff Pricing)- Annual Commit monthly billing"/>
    <s v="D-003"/>
    <s v="MSP"/>
    <m/>
    <x v="0"/>
    <s v="CFQ7TTC0LCHC-000J"/>
    <x v="8"/>
    <s v="NCE Microsoft 365 Business Premium (Nonprofit Staf"/>
    <s v="C00216"/>
    <m/>
    <n v="23629"/>
    <s v="ARJ"/>
    <m/>
    <n v="55"/>
    <n v="-55"/>
    <x v="1"/>
  </r>
  <r>
    <x v="2"/>
    <n v="45915"/>
    <x v="5"/>
    <n v="180195"/>
    <s v="Invoice - Project Hope Alliance: Palo Alto Networks Firewall Service 440"/>
    <s v="D-005"/>
    <s v="Security"/>
    <m/>
    <x v="0"/>
    <s v="PAN-440-HAAS"/>
    <x v="8"/>
    <s v="Palo Alto Networks Firewall Service 440"/>
    <s v="C00216"/>
    <m/>
    <n v="23627"/>
    <s v="ARJ"/>
    <m/>
    <n v="250"/>
    <n v="-250"/>
    <x v="1"/>
  </r>
  <r>
    <x v="2"/>
    <n v="45945"/>
    <x v="6"/>
    <n v="180762"/>
    <s v="Invoice - Project Hope Alliance: Palo Alto Networks Firewall Service 440"/>
    <s v="D-005"/>
    <s v="Security"/>
    <m/>
    <x v="0"/>
    <s v="PAN-440-HAAS"/>
    <x v="8"/>
    <s v="Palo Alto Networks Firewall Service 440"/>
    <s v="C00216"/>
    <m/>
    <n v="24096"/>
    <s v="ARJ"/>
    <m/>
    <n v="250"/>
    <n v="-250"/>
    <x v="1"/>
  </r>
  <r>
    <x v="5"/>
    <n v="45915"/>
    <x v="5"/>
    <s v="180196B"/>
    <s v="Invoice - Project Hope Alliance: Power BI Pro - Annual Commitment, Monthly Billing - 1 User - Non Profit Pricing "/>
    <s v="D-003"/>
    <s v="MSP"/>
    <m/>
    <x v="0"/>
    <s v="CFQ7TTC0H9MP-0008"/>
    <x v="8"/>
    <s v="Power BI Pro Annual Paid Monthly Non Profit"/>
    <s v="C00216"/>
    <m/>
    <n v="23629"/>
    <s v="ARJ"/>
    <m/>
    <n v="9"/>
    <n v="-9"/>
    <x v="1"/>
  </r>
  <r>
    <x v="5"/>
    <n v="45945"/>
    <x v="6"/>
    <s v="180763B"/>
    <s v="Invoice - Project Hope Alliance: Power BI Pro - Annual Commitment, Monthly Billing - 1 User - Non Profit Pricing "/>
    <s v="D-003"/>
    <s v="MSP"/>
    <m/>
    <x v="0"/>
    <s v="CFQ7TTC0H9MP-0008"/>
    <x v="8"/>
    <s v="Power BI Pro Annual Paid Monthly Non Profit"/>
    <s v="C00216"/>
    <m/>
    <n v="24103"/>
    <s v="ARJ"/>
    <m/>
    <n v="9"/>
    <n v="-9"/>
    <x v="1"/>
  </r>
  <r>
    <x v="3"/>
    <n v="45901"/>
    <x v="3"/>
    <n v="179765"/>
    <s v="Invoice - Quality Home Services: 1TB Storage, managed and maintained by Datapath "/>
    <s v="D-003"/>
    <s v="MSP"/>
    <m/>
    <x v="2"/>
    <s v="DPMB-STOR-Legacy1TB"/>
    <x v="132"/>
    <s v="1TB Storage, managed and maintained by Datapath"/>
    <s v="C00217"/>
    <m/>
    <n v="23324"/>
    <s v="ARJ"/>
    <m/>
    <n v="200"/>
    <n v="-200"/>
    <x v="1"/>
  </r>
  <r>
    <x v="3"/>
    <n v="45931"/>
    <x v="4"/>
    <n v="180317"/>
    <s v="Invoice - Quality Home Services: 1TB Storage, managed and maintained by Datapath "/>
    <s v="D-003"/>
    <s v="MSP"/>
    <m/>
    <x v="2"/>
    <s v="DPMB-STOR-Legacy1TB"/>
    <x v="132"/>
    <s v="1TB Storage, managed and maintained by Datapath"/>
    <s v="C00217"/>
    <m/>
    <n v="23741"/>
    <s v="ARJ"/>
    <m/>
    <n v="200"/>
    <n v="-200"/>
    <x v="1"/>
  </r>
  <r>
    <x v="6"/>
    <n v="45901"/>
    <x v="3"/>
    <n v="179765"/>
    <s v="Invoice - Quality Home Services: 24x7 Gateway Security Monitoring"/>
    <s v="D-005"/>
    <s v="Security"/>
    <m/>
    <x v="2"/>
    <s v="DPM-FWM-MED"/>
    <x v="132"/>
    <s v="24x7 Gateway Security Monitoring Medium"/>
    <s v="C00217"/>
    <m/>
    <n v="23324"/>
    <s v="ARJ"/>
    <m/>
    <n v="550"/>
    <n v="-550"/>
    <x v="1"/>
  </r>
  <r>
    <x v="6"/>
    <n v="45931"/>
    <x v="4"/>
    <n v="180317"/>
    <s v="Invoice - Quality Home Services: 24x7 Gateway Security Monitoring"/>
    <s v="D-005"/>
    <s v="Security"/>
    <m/>
    <x v="2"/>
    <s v="DPM-FWM-MED"/>
    <x v="132"/>
    <s v="24x7 Gateway Security Monitoring Medium"/>
    <s v="C00217"/>
    <m/>
    <n v="23741"/>
    <s v="ARJ"/>
    <m/>
    <n v="550"/>
    <n v="-550"/>
    <x v="1"/>
  </r>
  <r>
    <x v="9"/>
    <n v="45917"/>
    <x v="11"/>
    <n v="180223"/>
    <s v="Invoice - Quality Home Services: Advanced Threat Prevention subscription renewal, PA-820 - 1 Year"/>
    <s v="D-001"/>
    <s v="Sales"/>
    <m/>
    <x v="2"/>
    <s v="PAN-PA-820-ATP-R"/>
    <x v="132"/>
    <s v="Palo Alto Threat Prevention for PA-820 - Subscript"/>
    <s v="C00217"/>
    <m/>
    <n v="23642"/>
    <s v="ARJ"/>
    <m/>
    <n v="1468.32"/>
    <n v="-1468.32"/>
    <x v="1"/>
  </r>
  <r>
    <x v="9"/>
    <n v="45917"/>
    <x v="11"/>
    <n v="180223"/>
    <s v="Invoice - Quality Home Services: Advanced WildFire subscription renewal, PA-820- 1 Year"/>
    <s v="D-001"/>
    <s v="Sales"/>
    <m/>
    <x v="2"/>
    <s v="PAN-PA-820-AWF-R"/>
    <x v="132"/>
    <s v="Palo Alto WildFire for PA-820 - Subscription Licen"/>
    <s v="C00217"/>
    <m/>
    <n v="23642"/>
    <s v="ARJ"/>
    <m/>
    <n v="1468.32"/>
    <n v="-1468.32"/>
    <x v="1"/>
  </r>
  <r>
    <x v="6"/>
    <n v="45901"/>
    <x v="3"/>
    <n v="179765"/>
    <s v="Invoice - Quality Home Services: AI Powered Email Filtering and Phishing Protection "/>
    <s v="D-005"/>
    <s v="Security"/>
    <m/>
    <x v="2"/>
    <s v="IS-ESP-1"/>
    <x v="132"/>
    <s v="Email Security "/>
    <s v="C00217"/>
    <m/>
    <n v="23324"/>
    <s v="ARJ"/>
    <m/>
    <n v="228"/>
    <n v="-228"/>
    <x v="1"/>
  </r>
  <r>
    <x v="6"/>
    <n v="45931"/>
    <x v="4"/>
    <n v="180317"/>
    <s v="Invoice - Quality Home Services: AI Powered Email Filtering and Phishing Protection "/>
    <s v="D-005"/>
    <s v="Security"/>
    <m/>
    <x v="2"/>
    <s v="IS-ESP-1"/>
    <x v="132"/>
    <s v="Email Security "/>
    <s v="C00217"/>
    <m/>
    <n v="23741"/>
    <s v="ARJ"/>
    <m/>
    <n v="228"/>
    <n v="-228"/>
    <x v="1"/>
  </r>
  <r>
    <x v="3"/>
    <n v="45901"/>
    <x v="3"/>
    <n v="179765"/>
    <s v="Invoice - Quality Home Services: Datapath Managed Backup - Offsite Storage - 1 TB - 1 Month"/>
    <s v="D-003"/>
    <s v="MSP"/>
    <m/>
    <x v="2"/>
    <s v="DPMB-STOR-1TB"/>
    <x v="132"/>
    <s v="Datapath Managed Backup - Offsite Storage - per TB"/>
    <s v="C00217"/>
    <m/>
    <n v="23324"/>
    <s v="ARJ"/>
    <m/>
    <n v="75"/>
    <n v="-75"/>
    <x v="1"/>
  </r>
  <r>
    <x v="3"/>
    <n v="45931"/>
    <x v="4"/>
    <n v="180317"/>
    <s v="Invoice - Quality Home Services: Datapath Managed Backup - Offsite Storage - 1 TB - 1 Month"/>
    <s v="D-003"/>
    <s v="MSP"/>
    <m/>
    <x v="2"/>
    <s v="DPMB-STOR-1TB"/>
    <x v="132"/>
    <s v="Datapath Managed Backup - Offsite Storage - per TB"/>
    <s v="C00217"/>
    <m/>
    <n v="23741"/>
    <s v="ARJ"/>
    <m/>
    <n v="75"/>
    <n v="-75"/>
    <x v="1"/>
  </r>
  <r>
    <x v="6"/>
    <n v="45901"/>
    <x v="3"/>
    <n v="179765"/>
    <s v="Invoice - Quality Home Services: Endpoint Advanced Threat Protection - EDR 24x7 Monitoring - Per Endpoint"/>
    <s v="D-005"/>
    <s v="Security"/>
    <m/>
    <x v="2"/>
    <s v="DPM-Huntress"/>
    <x v="132"/>
    <s v="Huntress Advanced Threat Protection"/>
    <s v="C00217"/>
    <m/>
    <n v="23324"/>
    <s v="ARJ"/>
    <m/>
    <n v="481"/>
    <n v="-481"/>
    <x v="1"/>
  </r>
  <r>
    <x v="6"/>
    <n v="45931"/>
    <x v="4"/>
    <n v="180317"/>
    <s v="Invoice - Quality Home Services: Endpoint Advanced Threat Protection - EDR 24x7 Monitoring - Per Endpoint"/>
    <s v="D-005"/>
    <s v="Security"/>
    <m/>
    <x v="2"/>
    <s v="DPM-Huntress"/>
    <x v="132"/>
    <s v="Huntress Advanced Threat Protection"/>
    <s v="C00217"/>
    <m/>
    <n v="23741"/>
    <s v="ARJ"/>
    <m/>
    <n v="494"/>
    <n v="-494"/>
    <x v="1"/>
  </r>
  <r>
    <x v="5"/>
    <n v="45901"/>
    <x v="3"/>
    <n v="179765"/>
    <s v="Invoice - Quality Home Services: Entra ID Premium Premium P1 - Annual Commitment, Monthly Billing - 1 User"/>
    <s v="D-003"/>
    <s v="MSP"/>
    <m/>
    <x v="2"/>
    <s v="C0LFLS-0002-1Y1M"/>
    <x v="132"/>
    <s v="Entra ID Premium P1 Annual Paid Monthly"/>
    <s v="C00217"/>
    <m/>
    <n v="23324"/>
    <s v="ARJ"/>
    <m/>
    <n v="378"/>
    <n v="-378"/>
    <x v="1"/>
  </r>
  <r>
    <x v="5"/>
    <n v="45931"/>
    <x v="4"/>
    <n v="180317"/>
    <s v="Invoice - Quality Home Services: Entra ID Premium Premium P1 - Annual Commitment, Monthly Billing - 1 User"/>
    <s v="D-003"/>
    <s v="MSP"/>
    <m/>
    <x v="2"/>
    <s v="C0LFLS-0002-1Y1M"/>
    <x v="132"/>
    <s v="Entra ID Premium P1 Annual Paid Monthly"/>
    <s v="C00217"/>
    <m/>
    <n v="23741"/>
    <s v="ARJ"/>
    <m/>
    <n v="378"/>
    <n v="-378"/>
    <x v="1"/>
  </r>
  <r>
    <x v="3"/>
    <n v="45901"/>
    <x v="3"/>
    <n v="179765"/>
    <s v="Invoice - Quality Home Services: Managed Backup - 1 Endpoint "/>
    <s v="D-003"/>
    <s v="MSP"/>
    <m/>
    <x v="2"/>
    <s v="DPMB-END"/>
    <x v="132"/>
    <s v="Managed Backup - 1 Endpoint"/>
    <s v="C00217"/>
    <m/>
    <n v="23324"/>
    <s v="ARJ"/>
    <m/>
    <n v="52.5"/>
    <n v="-52.5"/>
    <x v="1"/>
  </r>
  <r>
    <x v="3"/>
    <n v="45931"/>
    <x v="4"/>
    <n v="180317"/>
    <s v="Invoice - Quality Home Services: Managed Backup - 1 Endpoint "/>
    <s v="D-003"/>
    <s v="MSP"/>
    <m/>
    <x v="2"/>
    <s v="DPMB-END"/>
    <x v="132"/>
    <s v="Managed Backup - 1 Endpoint"/>
    <s v="C00217"/>
    <m/>
    <n v="23741"/>
    <s v="ARJ"/>
    <m/>
    <n v="52.5"/>
    <n v="-52.5"/>
    <x v="1"/>
  </r>
  <r>
    <x v="3"/>
    <n v="45901"/>
    <x v="3"/>
    <n v="179765"/>
    <s v="Invoice - Quality Home Services: Managed Office 365 Backup - 1 User - 1 month"/>
    <s v="D-003"/>
    <s v="MSP"/>
    <m/>
    <x v="2"/>
    <s v="DPMB-AFI-O365"/>
    <x v="132"/>
    <s v="Office 365 Backup"/>
    <s v="C00217"/>
    <m/>
    <n v="23324"/>
    <s v="ARJ"/>
    <m/>
    <n v="580"/>
    <n v="-580"/>
    <x v="1"/>
  </r>
  <r>
    <x v="3"/>
    <n v="45931"/>
    <x v="4"/>
    <n v="180317"/>
    <s v="Invoice - Quality Home Services: Managed Office 365 Backup - 1 User - 1 month"/>
    <s v="D-003"/>
    <s v="MSP"/>
    <m/>
    <x v="2"/>
    <s v="DPMB-AFI-O365"/>
    <x v="132"/>
    <s v="Office 365 Backup"/>
    <s v="C00217"/>
    <m/>
    <n v="23741"/>
    <s v="ARJ"/>
    <m/>
    <n v="565"/>
    <n v="-565"/>
    <x v="1"/>
  </r>
  <r>
    <x v="6"/>
    <n v="45901"/>
    <x v="3"/>
    <n v="179765"/>
    <s v="Invoice - Quality Home Services: Managed Security Awareness Training Program"/>
    <s v="D-005"/>
    <s v="Security"/>
    <m/>
    <x v="2"/>
    <s v="DPMSAT"/>
    <x v="132"/>
    <s v="Security Awareness Program"/>
    <s v="C00217"/>
    <m/>
    <n v="23324"/>
    <s v="ARJ"/>
    <m/>
    <n v="645"/>
    <n v="-645"/>
    <x v="1"/>
  </r>
  <r>
    <x v="6"/>
    <n v="45931"/>
    <x v="4"/>
    <n v="180317"/>
    <s v="Invoice - Quality Home Services: Managed Security Awareness Training Program"/>
    <s v="D-005"/>
    <s v="Security"/>
    <m/>
    <x v="2"/>
    <s v="DPMSAT"/>
    <x v="132"/>
    <s v="Security Awareness Program"/>
    <s v="C00217"/>
    <m/>
    <n v="23741"/>
    <s v="ARJ"/>
    <m/>
    <n v="740"/>
    <n v="-740"/>
    <x v="1"/>
  </r>
  <r>
    <x v="0"/>
    <n v="45901"/>
    <x v="3"/>
    <n v="179765"/>
    <s v="Invoice - Quality Home Services: Managed Service"/>
    <s v="D-003"/>
    <s v="MSP"/>
    <m/>
    <x v="2"/>
    <s v="Managed Service"/>
    <x v="132"/>
    <s v="Managed Service"/>
    <s v="C00217"/>
    <m/>
    <n v="23324"/>
    <s v="ARJ"/>
    <m/>
    <n v="5421.3"/>
    <n v="-5421.3"/>
    <x v="1"/>
  </r>
  <r>
    <x v="0"/>
    <n v="45931"/>
    <x v="4"/>
    <n v="180317"/>
    <s v="Invoice - Quality Home Services: Managed Service"/>
    <s v="D-003"/>
    <s v="MSP"/>
    <m/>
    <x v="2"/>
    <s v="Managed Service"/>
    <x v="132"/>
    <s v="Managed Service"/>
    <s v="C00217"/>
    <m/>
    <n v="23741"/>
    <s v="ARJ"/>
    <m/>
    <n v="5421.3"/>
    <n v="-5421.3"/>
    <x v="1"/>
  </r>
  <r>
    <x v="6"/>
    <n v="45901"/>
    <x v="3"/>
    <n v="179765"/>
    <s v="Invoice - Quality Home Services: Managed Single Domain Security Certificate"/>
    <s v="D-003"/>
    <s v="MSP"/>
    <m/>
    <x v="2"/>
    <s v="SSLCert"/>
    <x v="132"/>
    <s v="Managed Single Domain Security Certificate"/>
    <s v="C00217"/>
    <m/>
    <n v="23324"/>
    <s v="ARJ"/>
    <m/>
    <n v="10.5"/>
    <n v="-10.5"/>
    <x v="1"/>
  </r>
  <r>
    <x v="6"/>
    <n v="45931"/>
    <x v="4"/>
    <n v="180317"/>
    <s v="Invoice - Quality Home Services: Managed Single Domain Security Certificate"/>
    <s v="D-003"/>
    <s v="MSP"/>
    <m/>
    <x v="2"/>
    <s v="SSLCert"/>
    <x v="132"/>
    <s v="Managed Single Domain Security Certificate"/>
    <s v="C00217"/>
    <m/>
    <n v="23741"/>
    <s v="ARJ"/>
    <m/>
    <n v="10.5"/>
    <n v="-10.5"/>
    <x v="1"/>
  </r>
  <r>
    <x v="5"/>
    <n v="45901"/>
    <x v="3"/>
    <n v="179765"/>
    <s v="Invoice - Quality Home Services: Microsoft 365 Apps for Business - Annual Commitment, Monthly Billing - 1 User"/>
    <s v="D-003"/>
    <s v="MSP"/>
    <m/>
    <x v="2"/>
    <s v="C0LH1G-0001-1Y1M"/>
    <x v="132"/>
    <s v="Microsoft 365 Apps For Business Annual Paid Monthly"/>
    <s v="C00217"/>
    <m/>
    <n v="23324"/>
    <s v="ARJ"/>
    <m/>
    <n v="66.400000000000006"/>
    <n v="-66.400000000000006"/>
    <x v="1"/>
  </r>
  <r>
    <x v="5"/>
    <n v="45931"/>
    <x v="4"/>
    <n v="180317"/>
    <s v="Invoice - Quality Home Services: Microsoft 365 Apps for Business - Annual Commitment, Monthly Billing - 1 User"/>
    <s v="D-003"/>
    <s v="MSP"/>
    <m/>
    <x v="2"/>
    <s v="C0LH1G-0001-1Y1M"/>
    <x v="132"/>
    <s v="Microsoft 365 Apps For Business Annual Paid Monthly"/>
    <s v="C00217"/>
    <m/>
    <n v="23741"/>
    <s v="ARJ"/>
    <m/>
    <n v="66.400000000000006"/>
    <n v="-66.400000000000006"/>
    <x v="1"/>
  </r>
  <r>
    <x v="5"/>
    <n v="45901"/>
    <x v="3"/>
    <n v="179765"/>
    <s v="Invoice - Quality Home Services: Microsoft 365 Business Basic - Annual Commitment, Monthly Billing - 1 User "/>
    <s v="D-003"/>
    <s v="MSP"/>
    <m/>
    <x v="2"/>
    <s v="C0LH18-0001-1Y1M"/>
    <x v="132"/>
    <s v="Microsoft 365 Business Basic Annual Paid Monthly"/>
    <s v="C00217"/>
    <m/>
    <n v="23324"/>
    <s v="ARJ"/>
    <m/>
    <n v="378"/>
    <n v="-378"/>
    <x v="1"/>
  </r>
  <r>
    <x v="5"/>
    <n v="45931"/>
    <x v="4"/>
    <n v="180317"/>
    <s v="Invoice - Quality Home Services: Microsoft 365 Business Basic - Annual Commitment, Monthly Billing - 1 User "/>
    <s v="D-003"/>
    <s v="MSP"/>
    <m/>
    <x v="2"/>
    <s v="C0LH18-0001-1Y1M"/>
    <x v="132"/>
    <s v="Microsoft 365 Business Basic Annual Paid Monthly"/>
    <s v="C00217"/>
    <m/>
    <n v="23741"/>
    <s v="ARJ"/>
    <m/>
    <n v="378"/>
    <n v="-378"/>
    <x v="1"/>
  </r>
  <r>
    <x v="5"/>
    <n v="45901"/>
    <x v="3"/>
    <n v="179765"/>
    <s v="Invoice - Quality Home Services: Microsoft 365 Business Premium - Annual Commitment, Monthly Billing - 1 User "/>
    <s v="D-003"/>
    <s v="MSP"/>
    <m/>
    <x v="2"/>
    <s v="C0LCHC-0002-1Y1M"/>
    <x v="132"/>
    <s v="Microsoft 365 Business Premium Annual Paid Monthly"/>
    <s v="C00217"/>
    <m/>
    <n v="23324"/>
    <s v="ARJ"/>
    <m/>
    <n v="902"/>
    <n v="-902"/>
    <x v="1"/>
  </r>
  <r>
    <x v="5"/>
    <n v="45931"/>
    <x v="4"/>
    <n v="180317"/>
    <s v="Invoice - Quality Home Services: Microsoft 365 Business Premium - Annual Commitment, Monthly Billing - 1 User "/>
    <s v="D-003"/>
    <s v="MSP"/>
    <m/>
    <x v="2"/>
    <s v="C0LCHC-0002-1Y1M"/>
    <x v="132"/>
    <s v="Microsoft 365 Business Premium Annual Paid Monthly"/>
    <s v="C00217"/>
    <m/>
    <n v="23741"/>
    <s v="ARJ"/>
    <m/>
    <n v="902"/>
    <n v="-902"/>
    <x v="1"/>
  </r>
  <r>
    <x v="9"/>
    <n v="45917"/>
    <x v="11"/>
    <n v="180223"/>
    <s v="Invoice - Quality Home Services: Palo Alto Advanced URL Filtering for PA-820 - Subscription License Renewal - 1 Year"/>
    <s v="D-001"/>
    <s v="Sales"/>
    <m/>
    <x v="2"/>
    <s v="PAN-PA-820-ADVURL-R"/>
    <x v="132"/>
    <s v="Palo Alto Advanced URL Filtering for PA-820, 1-yea"/>
    <s v="C00217"/>
    <m/>
    <n v="23642"/>
    <s v="ARJ"/>
    <m/>
    <n v="1468.32"/>
    <n v="-1468.32"/>
    <x v="1"/>
  </r>
  <r>
    <x v="9"/>
    <n v="45917"/>
    <x v="11"/>
    <n v="180223"/>
    <s v="Invoice - Quality Home Services: Palo Alto Support renewal, PA-820 - 1 Year"/>
    <s v="D-001"/>
    <s v="Sales"/>
    <m/>
    <x v="2"/>
    <s v="PAN-SVC-BKLN-820-R"/>
    <x v="132"/>
    <s v="Palo Alto Support renewal, PA-820"/>
    <s v="C00217"/>
    <m/>
    <n v="23642"/>
    <s v="ARJ"/>
    <m/>
    <n v="1200.5999999999999"/>
    <n v="-1200.5999999999999"/>
    <x v="1"/>
  </r>
  <r>
    <x v="9"/>
    <n v="45917"/>
    <x v="11"/>
    <n v="180223"/>
    <s v="Invoice - Quality Home Services: Prisma Access Agent subscription renewal, PA-820"/>
    <s v="D-001"/>
    <s v="Sales"/>
    <m/>
    <x v="2"/>
    <s v="PAN-PA-820-PAA-R"/>
    <x v="132"/>
    <s v="Prisma Access Agent subscription renewal, PA-820"/>
    <s v="C00217"/>
    <m/>
    <n v="23642"/>
    <s v="ARJ"/>
    <m/>
    <n v="995.76"/>
    <n v="-995.76"/>
    <x v="1"/>
  </r>
  <r>
    <x v="5"/>
    <n v="45901"/>
    <x v="3"/>
    <n v="179840"/>
    <s v="Invoice - REMAX Executive: Entra ID Premium P1 Monthly Commit"/>
    <s v="D-003"/>
    <s v="MSP"/>
    <m/>
    <x v="1"/>
    <s v="CFQ7TTC0LFLS-0002-1M"/>
    <x v="133"/>
    <s v="Entra ID Premium P1 Monthly"/>
    <s v="C00221"/>
    <m/>
    <n v="23503"/>
    <s v="ARJ"/>
    <m/>
    <n v="21.6"/>
    <n v="-21.6"/>
    <x v="1"/>
  </r>
  <r>
    <x v="5"/>
    <n v="45901"/>
    <x v="3"/>
    <n v="179840"/>
    <s v="Invoice - REMAX Executive: Exchange Online (Plan 1) - Annual Commitment, Monthly Billing - 1 User "/>
    <s v="D-003"/>
    <s v="MSP"/>
    <m/>
    <x v="1"/>
    <s v="C0LH16-0001-1Y1M"/>
    <x v="133"/>
    <s v="Exchange Online (Plan 1) Annual Paid Monthly"/>
    <s v="C00221"/>
    <m/>
    <n v="23503"/>
    <s v="ARJ"/>
    <m/>
    <n v="4"/>
    <n v="-4"/>
    <x v="1"/>
  </r>
  <r>
    <x v="5"/>
    <n v="45901"/>
    <x v="3"/>
    <n v="179840"/>
    <s v="Invoice - REMAX Executive: Exchange Online (Plan 2) - Annual Commitment, Monthly Billing - 1 User "/>
    <s v="D-003"/>
    <s v="MSP"/>
    <m/>
    <x v="1"/>
    <s v="C0LH1P-0001-1Y1M"/>
    <x v="133"/>
    <s v="Exchange Online (Plan 2) Annual Paid Monthly"/>
    <s v="C00221"/>
    <m/>
    <n v="23503"/>
    <s v="ARJ"/>
    <m/>
    <n v="16"/>
    <n v="-16"/>
    <x v="1"/>
  </r>
  <r>
    <x v="5"/>
    <n v="45901"/>
    <x v="3"/>
    <n v="179840"/>
    <s v="Invoice - REMAX Executive: Exchange Online Archiving for Exchange Online - Annual Commitment - Paid Monthly "/>
    <s v="D-003"/>
    <s v="MSP"/>
    <m/>
    <x v="1"/>
    <s v="C0LH0J-0001-1Y1M"/>
    <x v="133"/>
    <s v="Exchange Online Archiving For Exchange Online Annual Paid Mo"/>
    <s v="C00221"/>
    <m/>
    <n v="23503"/>
    <s v="ARJ"/>
    <m/>
    <n v="3"/>
    <n v="-3"/>
    <x v="1"/>
  </r>
  <r>
    <x v="0"/>
    <n v="45901"/>
    <x v="3"/>
    <n v="179840"/>
    <s v="Invoice - REMAX Executive: Managed Service"/>
    <s v="D-003"/>
    <s v="MSP"/>
    <m/>
    <x v="1"/>
    <s v="Managed Service"/>
    <x v="133"/>
    <s v="Managed Service"/>
    <s v="C00221"/>
    <m/>
    <n v="23503"/>
    <s v="ARJ"/>
    <m/>
    <n v="5197.5"/>
    <n v="-5197.5"/>
    <x v="1"/>
  </r>
  <r>
    <x v="1"/>
    <n v="45901"/>
    <x v="3"/>
    <n v="179840"/>
    <s v="Invoice - REMAX Executive: Managed Service - VOIP"/>
    <s v="D-003"/>
    <s v="MSP"/>
    <m/>
    <x v="1"/>
    <s v="Managed Service - VOIP"/>
    <x v="133"/>
    <s v="Managed Service - VOIP"/>
    <s v="C00221"/>
    <m/>
    <n v="23503"/>
    <s v="ARJ"/>
    <m/>
    <n v="315"/>
    <n v="-315"/>
    <x v="1"/>
  </r>
  <r>
    <x v="5"/>
    <n v="45901"/>
    <x v="3"/>
    <n v="179840"/>
    <s v="Invoice - REMAX Executive: Microsoft 365 Business Basic - Annual Commitment, Monthly Billing - 1 User "/>
    <s v="D-003"/>
    <s v="MSP"/>
    <m/>
    <x v="1"/>
    <s v="C0LH18-0001-1Y1M"/>
    <x v="133"/>
    <s v="Microsoft 365 Business Basic Annual Paid Monthly"/>
    <s v="C00221"/>
    <m/>
    <n v="23503"/>
    <s v="ARJ"/>
    <m/>
    <n v="54"/>
    <n v="-54"/>
    <x v="1"/>
  </r>
  <r>
    <x v="5"/>
    <n v="45901"/>
    <x v="3"/>
    <n v="179840"/>
    <s v="Invoice - REMAX Executive: Microsoft 365 Business Premium - Annual Commitment, Monthly Billing - 1 User "/>
    <s v="D-003"/>
    <s v="MSP"/>
    <m/>
    <x v="1"/>
    <s v="C0LCHC-0002-1Y1M"/>
    <x v="133"/>
    <s v="Microsoft 365 Business Premium Annual Paid Monthly"/>
    <s v="C00221"/>
    <m/>
    <n v="23503"/>
    <s v="ARJ"/>
    <m/>
    <n v="198"/>
    <n v="-198"/>
    <x v="1"/>
  </r>
  <r>
    <x v="5"/>
    <n v="45901"/>
    <x v="3"/>
    <n v="179840"/>
    <s v="Invoice - REMAX Executive: Microsoft 365 Business Standard - Annual Commitment, Monthly Billing - 1 User "/>
    <s v="D-003"/>
    <s v="MSP"/>
    <m/>
    <x v="1"/>
    <s v="C0LDPB-0001-1Y1M"/>
    <x v="133"/>
    <s v="Microsoft 365 Business Standard Annual Paid Monthly"/>
    <s v="C00221"/>
    <m/>
    <n v="23503"/>
    <s v="ARJ"/>
    <m/>
    <n v="862.5"/>
    <n v="-862.5"/>
    <x v="1"/>
  </r>
  <r>
    <x v="5"/>
    <n v="45901"/>
    <x v="3"/>
    <n v="179840"/>
    <s v="Invoice - REMAX Executive: Office 365 E3 - Annual Commitment, Monthly Billing - 1 User "/>
    <s v="D-003"/>
    <s v="MSP"/>
    <m/>
    <x v="1"/>
    <s v="C0LF8R-0001-1Y1M"/>
    <x v="133"/>
    <s v="Office 365 E3 Annual Paid Monthly"/>
    <s v="C00221"/>
    <m/>
    <n v="23503"/>
    <s v="ARJ"/>
    <m/>
    <n v="69"/>
    <n v="-69"/>
    <x v="1"/>
  </r>
  <r>
    <x v="2"/>
    <n v="45901"/>
    <x v="3"/>
    <n v="179840"/>
    <s v="Invoice - REMAX Executive: Palo Alto Networks Firewall Service 440"/>
    <s v="D-005"/>
    <s v="Security"/>
    <m/>
    <x v="1"/>
    <s v="PAN-440-HAAS"/>
    <x v="133"/>
    <s v="Palo Alto Networks Firewall Service 440"/>
    <s v="C00221"/>
    <m/>
    <n v="23503"/>
    <s v="ARJ"/>
    <m/>
    <n v="250"/>
    <n v="-250"/>
    <x v="1"/>
  </r>
  <r>
    <x v="0"/>
    <n v="45910"/>
    <x v="39"/>
    <s v="178256OHCR"/>
    <s v="Invoice - Reynoldsburg City School District: Managed Services"/>
    <s v="D-009"/>
    <s v="Admin"/>
    <m/>
    <x v="3"/>
    <s v="T-Managed Misc"/>
    <x v="134"/>
    <s v="Managed Services"/>
    <s v="C-10124"/>
    <m/>
    <n v="23596"/>
    <s v="ARJ"/>
    <n v="312.25"/>
    <m/>
    <n v="312.25"/>
    <x v="1"/>
  </r>
  <r>
    <x v="7"/>
    <n v="45960"/>
    <x v="30"/>
    <n v="181150"/>
    <s v="Invoice - River Delta USD"/>
    <s v="D-004"/>
    <s v="Projects"/>
    <m/>
    <x v="1"/>
    <m/>
    <x v="135"/>
    <m/>
    <s v="C00225"/>
    <m/>
    <n v="24201"/>
    <s v="ARJ"/>
    <m/>
    <n v="1200"/>
    <n v="-1200"/>
    <x v="1"/>
  </r>
  <r>
    <x v="9"/>
    <n v="45937"/>
    <x v="27"/>
    <n v="180623"/>
    <s v="Invoice - River Delta USD: Aware Premium 1000-2499"/>
    <s v="D-029-W"/>
    <s v="EDU - West"/>
    <m/>
    <x v="1"/>
    <s v="AUDPREM-1000-2499-3Y"/>
    <x v="135"/>
    <s v="Aware Premium 1000-2499"/>
    <s v="C00225"/>
    <m/>
    <n v="24000"/>
    <s v="ARJ"/>
    <m/>
    <n v="7425.95"/>
    <n v="-7425.95"/>
    <x v="1"/>
  </r>
  <r>
    <x v="9"/>
    <n v="45937"/>
    <x v="27"/>
    <n v="180623"/>
    <s v="Invoice - River Delta USD: Classroom Premium 1000-2499"/>
    <s v="D-029-W"/>
    <s v="EDU - West"/>
    <m/>
    <x v="1"/>
    <s v="CHTPREM-1000-2499-3Y"/>
    <x v="135"/>
    <s v="Classroom Premium 1000-2499"/>
    <s v="C00225"/>
    <m/>
    <n v="24000"/>
    <s v="ARJ"/>
    <m/>
    <n v="14920.5"/>
    <n v="-14920.5"/>
    <x v="1"/>
  </r>
  <r>
    <x v="6"/>
    <n v="45901"/>
    <x v="3"/>
    <n v="179842"/>
    <s v="Invoice - River Delta USD: Dark Web Monitoring Service - 1 Domain "/>
    <s v="D-005"/>
    <s v="Security"/>
    <m/>
    <x v="1"/>
    <s v="SecureID"/>
    <x v="135"/>
    <s v="Dark Web Monitoring"/>
    <s v="C00225"/>
    <m/>
    <n v="23444"/>
    <s v="ARJ"/>
    <m/>
    <n v="100"/>
    <n v="-100"/>
    <x v="1"/>
  </r>
  <r>
    <x v="6"/>
    <n v="45931"/>
    <x v="4"/>
    <n v="180395"/>
    <s v="Invoice - River Delta USD: Dark Web Monitoring Service - 1 Domain "/>
    <s v="D-005"/>
    <s v="Security"/>
    <m/>
    <x v="1"/>
    <s v="SecureID"/>
    <x v="135"/>
    <s v="Dark Web Monitoring"/>
    <s v="C00225"/>
    <m/>
    <n v="23819"/>
    <s v="ARJ"/>
    <m/>
    <n v="100"/>
    <n v="-100"/>
    <x v="1"/>
  </r>
  <r>
    <x v="3"/>
    <n v="45901"/>
    <x v="3"/>
    <n v="179841"/>
    <s v="Invoice - River Delta USD: Datapath Managed Backup - Offsite Storage - 1 TB - 1 Month"/>
    <s v="D-003"/>
    <s v="MSP"/>
    <m/>
    <x v="1"/>
    <s v="DPMB-STOR-1TB"/>
    <x v="135"/>
    <s v="Datapath Managed Backup - Offsite Storage - per TB"/>
    <s v="C00225"/>
    <m/>
    <n v="23527"/>
    <s v="ARJ"/>
    <m/>
    <n v="450"/>
    <n v="-450"/>
    <x v="1"/>
  </r>
  <r>
    <x v="3"/>
    <n v="45931"/>
    <x v="4"/>
    <n v="180396"/>
    <s v="Invoice - River Delta USD: Datapath Managed Backup - Offsite Storage - 1 TB - 1 Month"/>
    <s v="D-003"/>
    <s v="MSP"/>
    <m/>
    <x v="1"/>
    <s v="DPMB-STOR-1TB"/>
    <x v="135"/>
    <s v="Datapath Managed Backup - Offsite Storage - per TB"/>
    <s v="C00225"/>
    <m/>
    <n v="23820"/>
    <s v="ARJ"/>
    <m/>
    <n v="450"/>
    <n v="-450"/>
    <x v="1"/>
  </r>
  <r>
    <x v="9"/>
    <n v="45931"/>
    <x v="4"/>
    <n v="180567"/>
    <s v="Invoice - River Delta USD: DELL 27 MONITOR - P2725H"/>
    <s v="D-029-W"/>
    <s v="EDU - West"/>
    <m/>
    <x v="1"/>
    <s v="DELL-P2725H"/>
    <x v="135"/>
    <s v="DELL 27 MONITOR - P2725H"/>
    <s v="C00225"/>
    <m/>
    <n v="23943"/>
    <s v="ARJ"/>
    <m/>
    <n v="245.71"/>
    <n v="-245.71"/>
    <x v="1"/>
  </r>
  <r>
    <x v="6"/>
    <n v="45901"/>
    <x v="3"/>
    <n v="179842"/>
    <s v="Invoice - River Delta USD: Endpoint Advanced Threat Protection - EDR 24x7 Monitoring - Per Endpoint"/>
    <s v="D-005"/>
    <s v="Security"/>
    <m/>
    <x v="1"/>
    <s v="DPM-Huntress"/>
    <x v="135"/>
    <s v="Huntress Advanced Threat Protection"/>
    <s v="C00225"/>
    <m/>
    <n v="23444"/>
    <s v="ARJ"/>
    <m/>
    <n v="1082.25"/>
    <n v="-1082.25"/>
    <x v="1"/>
  </r>
  <r>
    <x v="6"/>
    <n v="45931"/>
    <x v="4"/>
    <n v="180395"/>
    <s v="Invoice - River Delta USD: Endpoint Advanced Threat Protection - EDR 24x7 Monitoring - Per Endpoint"/>
    <s v="D-005"/>
    <s v="Security"/>
    <m/>
    <x v="1"/>
    <s v="DPM-Huntress"/>
    <x v="135"/>
    <s v="Huntress Advanced Threat Protection"/>
    <s v="C00225"/>
    <m/>
    <n v="23819"/>
    <s v="ARJ"/>
    <m/>
    <n v="1072.5"/>
    <n v="-1072.5"/>
    <x v="1"/>
  </r>
  <r>
    <x v="9"/>
    <n v="45937"/>
    <x v="27"/>
    <n v="180623"/>
    <s v="Invoice - River Delta USD: Filter Premium: 1000-2499"/>
    <s v="D-029-W"/>
    <s v="EDU - West"/>
    <m/>
    <x v="1"/>
    <s v="FLTRPREM-1000-2499-3Y"/>
    <x v="135"/>
    <s v="Filter Premium: 1000-2499"/>
    <s v="C00225"/>
    <m/>
    <n v="24000"/>
    <s v="ARJ"/>
    <m/>
    <n v="19465.25"/>
    <n v="-19465.25"/>
    <x v="1"/>
  </r>
  <r>
    <x v="0"/>
    <n v="45901"/>
    <x v="3"/>
    <n v="179841"/>
    <s v="Invoice - River Delta USD: Managed Service"/>
    <s v="D-003"/>
    <s v="MSP"/>
    <m/>
    <x v="1"/>
    <s v="Managed Service"/>
    <x v="135"/>
    <s v="Managed Service"/>
    <s v="C00225"/>
    <m/>
    <n v="23527"/>
    <s v="ARJ"/>
    <m/>
    <n v="11080.51"/>
    <n v="-11080.51"/>
    <x v="1"/>
  </r>
  <r>
    <x v="0"/>
    <n v="45931"/>
    <x v="4"/>
    <n v="180396"/>
    <s v="Invoice - River Delta USD: Managed Service"/>
    <s v="D-003"/>
    <s v="MSP"/>
    <m/>
    <x v="1"/>
    <s v="Managed Service"/>
    <x v="135"/>
    <s v="Managed Service"/>
    <s v="C00225"/>
    <m/>
    <n v="23820"/>
    <s v="ARJ"/>
    <m/>
    <n v="11080.51"/>
    <n v="-11080.51"/>
    <x v="1"/>
  </r>
  <r>
    <x v="6"/>
    <n v="45901"/>
    <x v="3"/>
    <n v="179841"/>
    <s v="Invoice - River Delta USD: Managed Single Domain Security Certificate"/>
    <s v="D-003"/>
    <s v="MSP"/>
    <m/>
    <x v="1"/>
    <s v="SSLCert"/>
    <x v="135"/>
    <s v="Managed Single Domain Security Certificate"/>
    <s v="C00225"/>
    <m/>
    <n v="23527"/>
    <s v="ARJ"/>
    <m/>
    <n v="21"/>
    <n v="-21"/>
    <x v="1"/>
  </r>
  <r>
    <x v="6"/>
    <n v="45931"/>
    <x v="4"/>
    <n v="180396"/>
    <s v="Invoice - River Delta USD: Managed Single Domain Security Certificate"/>
    <s v="D-003"/>
    <s v="MSP"/>
    <m/>
    <x v="1"/>
    <s v="SSLCert"/>
    <x v="135"/>
    <s v="Managed Single Domain Security Certificate"/>
    <s v="C00225"/>
    <m/>
    <n v="23820"/>
    <s v="ARJ"/>
    <m/>
    <n v="21"/>
    <n v="-21"/>
    <x v="1"/>
  </r>
  <r>
    <x v="5"/>
    <n v="45901"/>
    <x v="3"/>
    <n v="179841"/>
    <s v="Invoice - River Delta USD: NCE Microsoft 365 A3 (Education Faculty Pricing)- Annual Paid Monthly"/>
    <s v="D-003"/>
    <s v="MSP"/>
    <m/>
    <x v="1"/>
    <s v="CFQ7TTC0LHPL-000W"/>
    <x v="135"/>
    <s v="Microsoft 365 A3 (Education Faculty Pricing)- Annual Pai"/>
    <s v="C00225"/>
    <m/>
    <n v="23527"/>
    <s v="ARJ"/>
    <m/>
    <n v="1748"/>
    <n v="-1748"/>
    <x v="1"/>
  </r>
  <r>
    <x v="5"/>
    <n v="45931"/>
    <x v="4"/>
    <n v="180396"/>
    <s v="Invoice - River Delta USD: NCE Microsoft 365 A3 (Education Faculty Pricing)- Annual Paid Monthly"/>
    <s v="D-003"/>
    <s v="MSP"/>
    <m/>
    <x v="1"/>
    <s v="CFQ7TTC0LHPL-000W"/>
    <x v="135"/>
    <s v="Microsoft 365 A3 (Education Faculty Pricing)- Annual Pai"/>
    <s v="C00225"/>
    <m/>
    <n v="23820"/>
    <s v="ARJ"/>
    <m/>
    <n v="1748"/>
    <n v="-1748"/>
    <x v="1"/>
  </r>
  <r>
    <x v="5"/>
    <n v="45901"/>
    <x v="3"/>
    <n v="179841"/>
    <s v="Invoice - River Delta USD: NCE Microsoft 365 A5 Security (Education Faculty Pricing)- Annual Paid Monthly"/>
    <s v="D-003"/>
    <s v="MSP"/>
    <m/>
    <x v="1"/>
    <s v="CFQ7TTC0J1KP-0008"/>
    <x v="135"/>
    <s v="NCE Microsoft 365 A5 Security (Education Faculty Pricing)- A"/>
    <s v="C00225"/>
    <m/>
    <n v="23527"/>
    <s v="ARJ"/>
    <m/>
    <n v="1003.2"/>
    <n v="-1003.2"/>
    <x v="1"/>
  </r>
  <r>
    <x v="5"/>
    <n v="45931"/>
    <x v="4"/>
    <n v="180396"/>
    <s v="Invoice - River Delta USD: NCE Microsoft 365 A5 Security (Education Faculty Pricing)- Annual Paid Monthly"/>
    <s v="D-003"/>
    <s v="MSP"/>
    <m/>
    <x v="1"/>
    <s v="CFQ7TTC0J1KP-0008"/>
    <x v="135"/>
    <s v="NCE Microsoft 365 A5 Security (Education Faculty Pricing)- A"/>
    <s v="C00225"/>
    <m/>
    <n v="23820"/>
    <s v="ARJ"/>
    <m/>
    <n v="1003.2"/>
    <n v="-1003.2"/>
    <x v="1"/>
  </r>
  <r>
    <x v="9"/>
    <n v="45937"/>
    <x v="27"/>
    <n v="180623"/>
    <s v="Invoice - River Delta USD: On-Call: 1000-2499"/>
    <s v="D-029-W"/>
    <s v="EDU - West"/>
    <m/>
    <x v="1"/>
    <s v="20FOUR-1000-2499-3Y"/>
    <x v="135"/>
    <s v="On-Call: 1000-2499"/>
    <s v="C00225"/>
    <m/>
    <n v="24000"/>
    <s v="ARJ"/>
    <m/>
    <n v="15417.85"/>
    <n v="-15417.85"/>
    <x v="1"/>
  </r>
  <r>
    <x v="13"/>
    <n v="45931"/>
    <x v="4"/>
    <n v="180567"/>
    <s v="Invoice - River Delta USD: Shipping"/>
    <s v="D-029-W"/>
    <s v="EDU - West"/>
    <m/>
    <x v="1"/>
    <s v="QWShipping"/>
    <x v="135"/>
    <s v="Shipping"/>
    <s v="C00225"/>
    <m/>
    <n v="23943"/>
    <s v="ARJ"/>
    <m/>
    <n v="14.27"/>
    <n v="-14.27"/>
    <x v="1"/>
  </r>
  <r>
    <x v="7"/>
    <n v="45952"/>
    <x v="19"/>
    <s v="180837OH"/>
    <s v="Invoice - River Gate HS"/>
    <s v="D-003"/>
    <s v="MSP"/>
    <m/>
    <x v="3"/>
    <m/>
    <x v="136"/>
    <m/>
    <s v="C-10097"/>
    <m/>
    <n v="24150"/>
    <s v="ARJ"/>
    <m/>
    <n v="2025"/>
    <n v="-2025"/>
    <x v="1"/>
  </r>
  <r>
    <x v="7"/>
    <n v="45953"/>
    <x v="15"/>
    <s v="180849OH"/>
    <s v="Invoice - River Gate HS"/>
    <s v="D-028"/>
    <s v="Installation Team"/>
    <m/>
    <x v="3"/>
    <m/>
    <x v="136"/>
    <m/>
    <s v="C-10097"/>
    <m/>
    <n v="24160"/>
    <s v="ARJ"/>
    <m/>
    <n v="60"/>
    <n v="-60"/>
    <x v="1"/>
  </r>
  <r>
    <x v="7"/>
    <n v="45959"/>
    <x v="12"/>
    <s v="181134OH"/>
    <s v="Invoice - River Gate HS"/>
    <s v="D-028"/>
    <s v="Installation Team"/>
    <m/>
    <x v="3"/>
    <m/>
    <x v="136"/>
    <m/>
    <s v="C-10097"/>
    <m/>
    <n v="24194"/>
    <s v="ARJ"/>
    <m/>
    <n v="1000"/>
    <n v="-1000"/>
    <x v="1"/>
  </r>
  <r>
    <x v="9"/>
    <n v="45959"/>
    <x v="12"/>
    <s v="181134OH"/>
    <s v="Invoice - River Gate HS: Chrome OS Mgmt Console Lic, EDU"/>
    <s v="D-002"/>
    <s v="Administration"/>
    <m/>
    <x v="3"/>
    <s v="CROSSWDISEDUNEW"/>
    <x v="136"/>
    <s v="Chrome OS Mgmt Console Lic, EDU"/>
    <s v="C-10097"/>
    <m/>
    <n v="24194"/>
    <s v="ARJ"/>
    <m/>
    <n v="1781.5"/>
    <n v="-1781.5"/>
    <x v="1"/>
  </r>
  <r>
    <x v="0"/>
    <n v="45901"/>
    <x v="3"/>
    <s v="179979OH"/>
    <s v="Invoice - River Gate HS: Classroom Support"/>
    <s v="D-003"/>
    <s v="MSP"/>
    <m/>
    <x v="3"/>
    <s v="MSC_CS"/>
    <x v="136"/>
    <s v="Classroom Support"/>
    <s v="C-10097"/>
    <m/>
    <n v="23383"/>
    <s v="ARJ"/>
    <m/>
    <n v="200"/>
    <n v="-200"/>
    <x v="1"/>
  </r>
  <r>
    <x v="0"/>
    <n v="45931"/>
    <x v="4"/>
    <s v="180505OH"/>
    <s v="Invoice - River Gate HS: Classroom Support"/>
    <s v="D-003"/>
    <s v="MSP"/>
    <m/>
    <x v="3"/>
    <s v="MSC_CS"/>
    <x v="136"/>
    <s v="Classroom Support"/>
    <s v="C-10097"/>
    <m/>
    <n v="23918"/>
    <s v="ARJ"/>
    <m/>
    <n v="200"/>
    <n v="-200"/>
    <x v="1"/>
  </r>
  <r>
    <x v="0"/>
    <n v="45901"/>
    <x v="3"/>
    <s v="179979OH"/>
    <s v="Invoice - River Gate HS: Cloud Managed Printing"/>
    <s v="D-003"/>
    <s v="MSP"/>
    <m/>
    <x v="3"/>
    <s v="MSC_PS"/>
    <x v="136"/>
    <s v="Cloud Managed Printing Support"/>
    <s v="C-10097"/>
    <m/>
    <n v="23383"/>
    <s v="ARJ"/>
    <m/>
    <n v="120"/>
    <n v="-120"/>
    <x v="1"/>
  </r>
  <r>
    <x v="0"/>
    <n v="45931"/>
    <x v="4"/>
    <s v="180505OH"/>
    <s v="Invoice - River Gate HS: Cloud Managed Printing"/>
    <s v="D-003"/>
    <s v="MSP"/>
    <m/>
    <x v="3"/>
    <s v="MSC_PS"/>
    <x v="136"/>
    <s v="Cloud Managed Printing Support"/>
    <s v="C-10097"/>
    <m/>
    <n v="23918"/>
    <s v="ARJ"/>
    <m/>
    <n v="120"/>
    <n v="-120"/>
    <x v="1"/>
  </r>
  <r>
    <x v="0"/>
    <n v="45901"/>
    <x v="3"/>
    <s v="179979OH"/>
    <s v="Invoice - River Gate HS: Content Filtering Management"/>
    <s v="D-003"/>
    <s v="MSP"/>
    <m/>
    <x v="3"/>
    <s v="MSC_CF"/>
    <x v="136"/>
    <s v="Content Filtering Management"/>
    <s v="C-10097"/>
    <m/>
    <n v="23383"/>
    <s v="ARJ"/>
    <m/>
    <n v="100"/>
    <n v="-100"/>
    <x v="1"/>
  </r>
  <r>
    <x v="0"/>
    <n v="45931"/>
    <x v="4"/>
    <s v="180505OH"/>
    <s v="Invoice - River Gate HS: Content Filtering Management"/>
    <s v="D-003"/>
    <s v="MSP"/>
    <m/>
    <x v="3"/>
    <s v="MSC_CF"/>
    <x v="136"/>
    <s v="Content Filtering Management"/>
    <s v="C-10097"/>
    <m/>
    <n v="23918"/>
    <s v="ARJ"/>
    <m/>
    <n v="100"/>
    <n v="-100"/>
    <x v="1"/>
  </r>
  <r>
    <x v="9"/>
    <n v="45959"/>
    <x v="12"/>
    <s v="181135OH"/>
    <s v="Invoice - River Gate HS: Digital Watchdog MEGApix IVA 5MP Low-Profile IR Vandal Dome Camera, 2.7-13.5mm Varifocal Lens, White"/>
    <s v="D-002"/>
    <s v="Administration"/>
    <m/>
    <x v="3"/>
    <s v="DWC-MV85WIATW"/>
    <x v="136"/>
    <s v="Digital Watchdog MEGApix IVA 5MP Low-Profile IR Vandal Dome"/>
    <s v="C-10097"/>
    <m/>
    <n v="24195"/>
    <s v="ARJ"/>
    <m/>
    <n v="460"/>
    <n v="-460"/>
    <x v="1"/>
  </r>
  <r>
    <x v="9"/>
    <n v="45909"/>
    <x v="33"/>
    <s v="180172OH"/>
    <s v="Invoice - River Gate HS: Dual-Port Gigabit Ethernet 2.4 132x64 pixel graphical LCD with backlight"/>
    <s v="D-001"/>
    <s v="Sales"/>
    <m/>
    <x v="3"/>
    <s v="SIP-T31G"/>
    <x v="136"/>
    <s v="Yealink SIP-T31G"/>
    <s v="C-10097"/>
    <m/>
    <n v="23590"/>
    <s v="ARJ"/>
    <m/>
    <n v="180"/>
    <n v="-180"/>
    <x v="1"/>
  </r>
  <r>
    <x v="9"/>
    <n v="45953"/>
    <x v="15"/>
    <s v="180849OH"/>
    <s v="Invoice - River Gate HS: DWC-MBW8Wi2TW In/Out Bullet 8MP Panoramic 180Â° FOV Playgrounds/ Parking Lots"/>
    <s v="D-009"/>
    <s v="Admin"/>
    <m/>
    <x v="3"/>
    <s v="DWC-MBW8Wi2TW"/>
    <x v="136"/>
    <s v="DWC-MBW8Wi2TW"/>
    <s v="C-10097"/>
    <m/>
    <n v="24160"/>
    <s v="ARJ"/>
    <m/>
    <n v="635.99"/>
    <n v="-635.99"/>
    <x v="1"/>
  </r>
  <r>
    <x v="6"/>
    <n v="45901"/>
    <x v="3"/>
    <s v="179979OH"/>
    <s v="Invoice - River Gate HS: Endpoint Advanced Threat Protection - EDR 24x7 Monitoring - Per Endpoint"/>
    <s v="D-005"/>
    <s v="Security"/>
    <m/>
    <x v="3"/>
    <s v="DPM-Huntress"/>
    <x v="136"/>
    <s v="Huntress Advanced Threat Protection"/>
    <s v="C-10097"/>
    <m/>
    <n v="23383"/>
    <s v="ARJ"/>
    <m/>
    <n v="210"/>
    <n v="-210"/>
    <x v="1"/>
  </r>
  <r>
    <x v="6"/>
    <n v="45931"/>
    <x v="4"/>
    <s v="180505OH"/>
    <s v="Invoice - River Gate HS: Endpoint Advanced Threat Protection - EDR 24x7 Monitoring - Per Endpoint"/>
    <s v="D-005"/>
    <s v="Security"/>
    <m/>
    <x v="3"/>
    <s v="DPM-Huntress"/>
    <x v="136"/>
    <s v="Huntress Advanced Threat Protection"/>
    <s v="C-10097"/>
    <m/>
    <n v="23918"/>
    <s v="ARJ"/>
    <m/>
    <n v="245"/>
    <n v="-245"/>
    <x v="1"/>
  </r>
  <r>
    <x v="0"/>
    <n v="45901"/>
    <x v="3"/>
    <s v="179948OH"/>
    <s v="Invoice - River Gate HS: E-Rate MIBS Support for E-Rate Eligible Equipment"/>
    <s v="D-003"/>
    <s v="MSP"/>
    <m/>
    <x v="3"/>
    <s v="T-Managed"/>
    <x v="136"/>
    <s v="E-Rate MIBS Support"/>
    <s v="C-10097"/>
    <m/>
    <n v="23382"/>
    <s v="ARJ"/>
    <m/>
    <n v="21.6"/>
    <n v="-21.6"/>
    <x v="1"/>
  </r>
  <r>
    <x v="0"/>
    <n v="45931"/>
    <x v="4"/>
    <s v="180506OH"/>
    <s v="Invoice - River Gate HS: E-Rate MIBS Support for E-Rate Eligible Equipment"/>
    <s v="D-003"/>
    <s v="MSP"/>
    <m/>
    <x v="3"/>
    <s v="T-Managed"/>
    <x v="136"/>
    <s v="E-Rate MIBS Support"/>
    <s v="C-10097"/>
    <m/>
    <n v="23919"/>
    <s v="ARJ"/>
    <m/>
    <n v="21.6"/>
    <n v="-21.6"/>
    <x v="1"/>
  </r>
  <r>
    <x v="0"/>
    <n v="45901"/>
    <x v="3"/>
    <s v="179979OH"/>
    <s v="Invoice - River Gate HS: Google Workspace Management"/>
    <s v="D-003"/>
    <s v="MSP"/>
    <m/>
    <x v="3"/>
    <s v="T-Managed Services-Google"/>
    <x v="136"/>
    <s v="Google Workspace Management"/>
    <s v="C-10097"/>
    <m/>
    <n v="23383"/>
    <s v="ARJ"/>
    <m/>
    <n v="250"/>
    <n v="-250"/>
    <x v="1"/>
  </r>
  <r>
    <x v="0"/>
    <n v="45931"/>
    <x v="4"/>
    <s v="180505OH"/>
    <s v="Invoice - River Gate HS: Google Workspace Management"/>
    <s v="D-003"/>
    <s v="MSP"/>
    <m/>
    <x v="3"/>
    <s v="T-Managed Services-Google"/>
    <x v="136"/>
    <s v="Google Workspace Management"/>
    <s v="C-10097"/>
    <m/>
    <n v="23918"/>
    <s v="ARJ"/>
    <m/>
    <n v="257.5"/>
    <n v="-257.5"/>
    <x v="1"/>
  </r>
  <r>
    <x v="9"/>
    <n v="45959"/>
    <x v="12"/>
    <s v="181134OH"/>
    <s v="Invoice - River Gate HS: Lenovo 100e Chromebook Gen 4 11.6&quot; Touchscreen Chromebook - HD - Intel N-Series N100 - 8 GB - 64 GB Flash Memory - English Keyboard - Graphite Gray - Intel Chip - 1366 x 768 - ChromeOS - Intel UHD Graphics - In-plane Switching (IPS) Technology "/>
    <s v="D-002"/>
    <s v="Administration"/>
    <m/>
    <x v="3"/>
    <s v="83G80001US"/>
    <x v="136"/>
    <s v="Lenovo 100e Chromebook Gen 4 11.6&quot; Touchscreen Ch"/>
    <s v="C-10097"/>
    <m/>
    <n v="24194"/>
    <s v="ARJ"/>
    <m/>
    <n v="16263"/>
    <n v="-16263"/>
    <x v="1"/>
  </r>
  <r>
    <x v="9"/>
    <n v="45952"/>
    <x v="19"/>
    <s v="180837OH"/>
    <s v="Invoice - River Gate HS: Lenovo ThinkPad E14 Gen 6 14&quot; Notebook - WUXGA - AMD Ryzen 5 7535U - 16 GB - 256 GB SSD - English Keyboard - Black - AMD Chip - 1920 x 1200 - Windows 11 Pro - AMD Radeon 660M Graphics - In-plane Switching (IPS) Technology - Front Camera/Webcam "/>
    <s v="D-001"/>
    <s v="Sales"/>
    <m/>
    <x v="3"/>
    <s v="21M3000NUS"/>
    <x v="136"/>
    <s v="Lenovo ThinkPad E14 Gen 6 14&quot; Notebook - WUXGA - "/>
    <s v="C-10097"/>
    <m/>
    <n v="24150"/>
    <s v="ARJ"/>
    <m/>
    <n v="20017.259999999998"/>
    <n v="-20017.259999999998"/>
    <x v="1"/>
  </r>
  <r>
    <x v="14"/>
    <n v="45959"/>
    <x v="12"/>
    <s v="181135OH"/>
    <s v="Invoice - River Gate HS: Low Voltage Labor"/>
    <s v="D-002"/>
    <s v="Administration"/>
    <m/>
    <x v="3"/>
    <s v="Structured Cab S"/>
    <x v="136"/>
    <s v="Low Voltage Services"/>
    <s v="C-10097"/>
    <m/>
    <n v="24195"/>
    <s v="ARJ"/>
    <m/>
    <n v="400"/>
    <n v="-400"/>
    <x v="1"/>
  </r>
  <r>
    <x v="8"/>
    <n v="45901"/>
    <x v="3"/>
    <s v="179979OH"/>
    <s v="Invoice - River Gate HS: Managed Backup - Server"/>
    <s v="D-003"/>
    <s v="MSP"/>
    <m/>
    <x v="3"/>
    <s v="mMTS CyberPS"/>
    <x v="136"/>
    <s v="MTS Cyber Protect Servers"/>
    <s v="C-10097"/>
    <m/>
    <n v="23383"/>
    <s v="ARJ"/>
    <m/>
    <n v="50"/>
    <n v="-50"/>
    <x v="1"/>
  </r>
  <r>
    <x v="8"/>
    <n v="45931"/>
    <x v="4"/>
    <s v="180505OH"/>
    <s v="Invoice - River Gate HS: Managed Backup - Server"/>
    <s v="D-003"/>
    <s v="MSP"/>
    <m/>
    <x v="3"/>
    <s v="mMTS CyberPS"/>
    <x v="136"/>
    <s v="MTS Cyber Protect Servers"/>
    <s v="C-10097"/>
    <m/>
    <n v="23918"/>
    <s v="ARJ"/>
    <m/>
    <n v="50"/>
    <n v="-50"/>
    <x v="1"/>
  </r>
  <r>
    <x v="3"/>
    <n v="45901"/>
    <x v="3"/>
    <s v="179979OH"/>
    <s v="Invoice - River Gate HS: Managed Backup Cloud Storage - Per GB"/>
    <s v="D-003"/>
    <s v="MSP"/>
    <m/>
    <x v="3"/>
    <s v="MTS Cloud Storage"/>
    <x v="136"/>
    <s v="MTS Cloud Storage"/>
    <s v="C-10097"/>
    <m/>
    <n v="23383"/>
    <s v="ARJ"/>
    <m/>
    <n v="12"/>
    <n v="-12"/>
    <x v="1"/>
  </r>
  <r>
    <x v="3"/>
    <n v="45931"/>
    <x v="4"/>
    <s v="180505OH"/>
    <s v="Invoice - River Gate HS: Managed Backup Cloud Storage - Per GB"/>
    <s v="D-003"/>
    <s v="MSP"/>
    <m/>
    <x v="3"/>
    <s v="MTS Cloud Storage"/>
    <x v="136"/>
    <s v="MTS Cloud Storage"/>
    <s v="C-10097"/>
    <m/>
    <n v="23918"/>
    <s v="ARJ"/>
    <m/>
    <n v="12"/>
    <n v="-12"/>
    <x v="1"/>
  </r>
  <r>
    <x v="0"/>
    <n v="45901"/>
    <x v="3"/>
    <s v="179979OH"/>
    <s v="Invoice - River Gate HS: Managed Security System"/>
    <s v="D-003"/>
    <s v="MSP"/>
    <m/>
    <x v="3"/>
    <s v="MSC_MSS"/>
    <x v="136"/>
    <s v="Managed Security System"/>
    <s v="C-10097"/>
    <m/>
    <n v="23383"/>
    <s v="ARJ"/>
    <m/>
    <n v="200"/>
    <n v="-200"/>
    <x v="1"/>
  </r>
  <r>
    <x v="0"/>
    <n v="45931"/>
    <x v="4"/>
    <s v="180505OH"/>
    <s v="Invoice - River Gate HS: Managed Security System"/>
    <s v="D-003"/>
    <s v="MSP"/>
    <m/>
    <x v="3"/>
    <s v="MSC_MSS"/>
    <x v="136"/>
    <s v="Managed Security System"/>
    <s v="C-10097"/>
    <m/>
    <n v="23918"/>
    <s v="ARJ"/>
    <m/>
    <n v="200"/>
    <n v="-200"/>
    <x v="1"/>
  </r>
  <r>
    <x v="0"/>
    <n v="45901"/>
    <x v="3"/>
    <s v="179979OH"/>
    <s v="Invoice - River Gate HS: Managed Services- Staff Tech Support"/>
    <s v="D-003"/>
    <s v="MSP"/>
    <m/>
    <x v="3"/>
    <s v="T-Managed Services-Staff"/>
    <x v="136"/>
    <s v="Managed Services-Staff Support"/>
    <s v="C-10097"/>
    <m/>
    <n v="23383"/>
    <s v="ARJ"/>
    <m/>
    <n v="336"/>
    <n v="-336"/>
    <x v="1"/>
  </r>
  <r>
    <x v="0"/>
    <n v="45931"/>
    <x v="4"/>
    <s v="180505OH"/>
    <s v="Invoice - River Gate HS: Managed Services- Staff Tech Support"/>
    <s v="D-003"/>
    <s v="MSP"/>
    <m/>
    <x v="3"/>
    <s v="T-Managed Services-Staff"/>
    <x v="136"/>
    <s v="Managed Services-Staff Support"/>
    <s v="C-10097"/>
    <m/>
    <n v="23918"/>
    <s v="ARJ"/>
    <m/>
    <n v="346.08"/>
    <n v="-346.08"/>
    <x v="1"/>
  </r>
  <r>
    <x v="0"/>
    <n v="45901"/>
    <x v="3"/>
    <s v="179979OH"/>
    <s v="Invoice - River Gate HS: Managed Services-Endpoint"/>
    <s v="D-003"/>
    <s v="MSP"/>
    <m/>
    <x v="3"/>
    <s v="T-Managed Services"/>
    <x v="136"/>
    <s v="Managed Services-Endpoint"/>
    <s v="C-10097"/>
    <m/>
    <n v="23383"/>
    <s v="ARJ"/>
    <m/>
    <n v="190"/>
    <n v="-190"/>
    <x v="1"/>
  </r>
  <r>
    <x v="0"/>
    <n v="45931"/>
    <x v="4"/>
    <s v="180505OH"/>
    <s v="Invoice - River Gate HS: Managed Services-Endpoint"/>
    <s v="D-003"/>
    <s v="MSP"/>
    <m/>
    <x v="3"/>
    <s v="T-Managed Services"/>
    <x v="136"/>
    <s v="Managed Services-Endpoint"/>
    <s v="C-10097"/>
    <m/>
    <n v="23918"/>
    <s v="ARJ"/>
    <m/>
    <n v="195.7"/>
    <n v="-195.7"/>
    <x v="1"/>
  </r>
  <r>
    <x v="0"/>
    <n v="45901"/>
    <x v="3"/>
    <s v="179979OH"/>
    <s v="Invoice - River Gate HS: Managed Services-Server"/>
    <s v="D-003"/>
    <s v="MSP"/>
    <m/>
    <x v="3"/>
    <s v="T-Managed Services-Server"/>
    <x v="136"/>
    <s v="Managed Services-Server"/>
    <s v="C-10097"/>
    <m/>
    <n v="23383"/>
    <s v="ARJ"/>
    <m/>
    <n v="250"/>
    <n v="-250"/>
    <x v="1"/>
  </r>
  <r>
    <x v="0"/>
    <n v="45931"/>
    <x v="4"/>
    <s v="180505OH"/>
    <s v="Invoice - River Gate HS: Managed Services-Server"/>
    <s v="D-003"/>
    <s v="MSP"/>
    <m/>
    <x v="3"/>
    <s v="T-Managed Services-Server"/>
    <x v="136"/>
    <s v="Managed Services-Server"/>
    <s v="C-10097"/>
    <m/>
    <n v="23918"/>
    <s v="ARJ"/>
    <m/>
    <n v="257.5"/>
    <n v="-257.5"/>
    <x v="1"/>
  </r>
  <r>
    <x v="0"/>
    <n v="45901"/>
    <x v="3"/>
    <s v="179979OH"/>
    <s v="Invoice - River Gate HS: Managed Services-Site"/>
    <s v="D-003"/>
    <s v="MSP"/>
    <m/>
    <x v="3"/>
    <s v="T-Managed Services Site"/>
    <x v="136"/>
    <s v="Managed Services-Site"/>
    <s v="C-10097"/>
    <m/>
    <n v="23383"/>
    <s v="ARJ"/>
    <m/>
    <n v="200"/>
    <n v="-200"/>
    <x v="1"/>
  </r>
  <r>
    <x v="0"/>
    <n v="45931"/>
    <x v="4"/>
    <s v="180505OH"/>
    <s v="Invoice - River Gate HS: Managed Services-Site"/>
    <s v="D-003"/>
    <s v="MSP"/>
    <m/>
    <x v="3"/>
    <s v="T-Managed Services Site"/>
    <x v="136"/>
    <s v="Managed Services-Site"/>
    <s v="C-10097"/>
    <m/>
    <n v="23918"/>
    <s v="ARJ"/>
    <m/>
    <n v="206"/>
    <n v="-206"/>
    <x v="1"/>
  </r>
  <r>
    <x v="1"/>
    <n v="45901"/>
    <x v="3"/>
    <s v="179979OH"/>
    <s v="Invoice - River Gate HS: Managed VOIP"/>
    <s v="D-003"/>
    <s v="MSP"/>
    <m/>
    <x v="3"/>
    <s v="MSC_MS"/>
    <x v="136"/>
    <s v="Managed VOIP"/>
    <s v="C-10097"/>
    <m/>
    <n v="23383"/>
    <s v="ARJ"/>
    <m/>
    <n v="128.5"/>
    <n v="-128.5"/>
    <x v="1"/>
  </r>
  <r>
    <x v="1"/>
    <n v="45931"/>
    <x v="4"/>
    <s v="180505OH"/>
    <s v="Invoice - River Gate HS: Managed VOIP"/>
    <s v="D-003"/>
    <s v="MSP"/>
    <m/>
    <x v="3"/>
    <s v="MSC_MS"/>
    <x v="136"/>
    <s v="Managed VOIP"/>
    <s v="C-10097"/>
    <m/>
    <n v="23918"/>
    <s v="ARJ"/>
    <m/>
    <n v="128.5"/>
    <n v="-128.5"/>
    <x v="1"/>
  </r>
  <r>
    <x v="5"/>
    <n v="45901"/>
    <x v="3"/>
    <s v="179979OH"/>
    <s v="Invoice - River Gate HS: NCE Office 365 A3 (Education Faculty Pricing)- Monthly Commit"/>
    <s v="D-003"/>
    <s v="MSP"/>
    <m/>
    <x v="3"/>
    <s v="CFQ7TTC0LHPP-000H"/>
    <x v="136"/>
    <s v="NCE Office 365 A3 (Education Faculty Pricing)- Monthly Commi"/>
    <s v="C-10097"/>
    <m/>
    <n v="23383"/>
    <s v="ARJ"/>
    <m/>
    <n v="3.3"/>
    <n v="-3.3"/>
    <x v="1"/>
  </r>
  <r>
    <x v="5"/>
    <n v="45931"/>
    <x v="4"/>
    <s v="180505OH"/>
    <s v="Invoice - River Gate HS: NCE Office 365 A3 (Education Faculty Pricing)- Monthly Commit"/>
    <s v="D-003"/>
    <s v="MSP"/>
    <m/>
    <x v="3"/>
    <s v="CFQ7TTC0LHPP-000H"/>
    <x v="136"/>
    <s v="NCE Office 365 A3 (Education Faculty Pricing)- Monthly Commi"/>
    <s v="C-10097"/>
    <m/>
    <n v="23918"/>
    <s v="ARJ"/>
    <m/>
    <n v="3.3"/>
    <n v="-3.3"/>
    <x v="1"/>
  </r>
  <r>
    <x v="13"/>
    <n v="45909"/>
    <x v="33"/>
    <s v="180172OH"/>
    <s v="Invoice - River Gate HS: Shipping"/>
    <s v="D-001"/>
    <s v="Sales"/>
    <m/>
    <x v="3"/>
    <s v="QWShipping"/>
    <x v="136"/>
    <s v="Shipping"/>
    <s v="C-10097"/>
    <m/>
    <n v="23590"/>
    <s v="ARJ"/>
    <m/>
    <n v="30.12"/>
    <n v="-30.12"/>
    <x v="1"/>
  </r>
  <r>
    <x v="13"/>
    <n v="45959"/>
    <x v="12"/>
    <s v="181135OH"/>
    <s v="Invoice - River Gate HS: Shipping"/>
    <s v="D-002"/>
    <s v="Administration"/>
    <m/>
    <x v="3"/>
    <s v="QWShipping"/>
    <x v="136"/>
    <s v="Shipping"/>
    <s v="C-10097"/>
    <m/>
    <n v="24195"/>
    <s v="ARJ"/>
    <m/>
    <n v="40"/>
    <n v="-40"/>
    <x v="1"/>
  </r>
  <r>
    <x v="9"/>
    <n v="45908"/>
    <x v="13"/>
    <s v="180164OH"/>
    <s v="Invoice - River Gate HS: Untangle NG Firewall Public Sector Complete 150 User License for 1yr"/>
    <s v="D-001"/>
    <s v="Sales"/>
    <m/>
    <x v="3"/>
    <s v="NG Firewall PSC150"/>
    <x v="136"/>
    <s v="Untangle NG Firewall Public Sector Complete 150 Us"/>
    <s v="C-10097"/>
    <m/>
    <n v="23584"/>
    <s v="ARJ"/>
    <m/>
    <n v="1053"/>
    <n v="-1053"/>
    <x v="1"/>
  </r>
  <r>
    <x v="6"/>
    <n v="45901"/>
    <x v="3"/>
    <n v="179843"/>
    <s v="Invoice - Rizo Lopez Foods: 24x7 Gateway Security Monitoring"/>
    <s v="D-005"/>
    <s v="Security"/>
    <m/>
    <x v="1"/>
    <s v="DPM-FWM-SM"/>
    <x v="137"/>
    <s v="24x7 Gateway Security Monitoring Small"/>
    <s v="C00227"/>
    <m/>
    <n v="23491"/>
    <s v="ARJ"/>
    <m/>
    <n v="250"/>
    <n v="-250"/>
    <x v="1"/>
  </r>
  <r>
    <x v="6"/>
    <n v="45931"/>
    <x v="4"/>
    <n v="180397"/>
    <s v="Invoice - Rizo Lopez Foods: 24x7 Gateway Security Monitoring"/>
    <s v="D-005"/>
    <s v="Security"/>
    <m/>
    <x v="1"/>
    <s v="DPM-FWM-SM"/>
    <x v="137"/>
    <s v="24x7 Gateway Security Monitoring Small"/>
    <s v="C00227"/>
    <m/>
    <n v="23821"/>
    <s v="ARJ"/>
    <m/>
    <n v="250"/>
    <n v="-250"/>
    <x v="1"/>
  </r>
  <r>
    <x v="6"/>
    <n v="45901"/>
    <x v="3"/>
    <n v="179843"/>
    <s v="Invoice - Rizo Lopez Foods: Endpoint Advanced Threat Protection - EDR 24x7 Monitoring - Per Endpoint"/>
    <s v="D-005"/>
    <s v="Security"/>
    <m/>
    <x v="1"/>
    <s v="DPM-Huntress"/>
    <x v="137"/>
    <s v="Huntress Advanced Threat Protection"/>
    <s v="C00227"/>
    <m/>
    <n v="23491"/>
    <s v="ARJ"/>
    <m/>
    <n v="507"/>
    <n v="-507"/>
    <x v="1"/>
  </r>
  <r>
    <x v="6"/>
    <n v="45931"/>
    <x v="4"/>
    <n v="180397"/>
    <s v="Invoice - Rizo Lopez Foods: Endpoint Advanced Threat Protection - EDR 24x7 Monitoring - Per Endpoint"/>
    <s v="D-005"/>
    <s v="Security"/>
    <m/>
    <x v="1"/>
    <s v="DPM-Huntress"/>
    <x v="137"/>
    <s v="Huntress Advanced Threat Protection"/>
    <s v="C00227"/>
    <m/>
    <n v="23821"/>
    <s v="ARJ"/>
    <m/>
    <n v="546"/>
    <n v="-546"/>
    <x v="1"/>
  </r>
  <r>
    <x v="8"/>
    <n v="45901"/>
    <x v="3"/>
    <n v="179843"/>
    <s v="Invoice - Rizo Lopez Foods: Managed Backup - Server"/>
    <s v="D-003"/>
    <s v="MSP"/>
    <m/>
    <x v="1"/>
    <s v="mMTS CyberPS"/>
    <x v="137"/>
    <s v="MTS Cyber Protect Servers"/>
    <s v="C00227"/>
    <m/>
    <n v="23491"/>
    <s v="ARJ"/>
    <m/>
    <n v="600"/>
    <n v="-600"/>
    <x v="1"/>
  </r>
  <r>
    <x v="8"/>
    <n v="45931"/>
    <x v="4"/>
    <n v="180397"/>
    <s v="Invoice - Rizo Lopez Foods: Managed Backup - Server"/>
    <s v="D-003"/>
    <s v="MSP"/>
    <m/>
    <x v="1"/>
    <s v="mMTS CyberPS"/>
    <x v="137"/>
    <s v="MTS Cyber Protect Servers"/>
    <s v="C00227"/>
    <m/>
    <n v="23821"/>
    <s v="ARJ"/>
    <m/>
    <n v="600"/>
    <n v="-600"/>
    <x v="1"/>
  </r>
  <r>
    <x v="3"/>
    <n v="45901"/>
    <x v="3"/>
    <n v="179843"/>
    <s v="Invoice - Rizo Lopez Foods: Managed Backup Cloud Storage - Per GB"/>
    <s v="D-003"/>
    <s v="MSP"/>
    <m/>
    <x v="1"/>
    <s v="MTS Cloud Storage"/>
    <x v="137"/>
    <s v="MTS Cloud Storage"/>
    <s v="C00227"/>
    <m/>
    <n v="23491"/>
    <s v="ARJ"/>
    <m/>
    <n v="464.09"/>
    <n v="-464.09"/>
    <x v="1"/>
  </r>
  <r>
    <x v="3"/>
    <n v="45931"/>
    <x v="4"/>
    <n v="180397"/>
    <s v="Invoice - Rizo Lopez Foods: Managed Backup Cloud Storage - Per GB"/>
    <s v="D-003"/>
    <s v="MSP"/>
    <m/>
    <x v="1"/>
    <s v="MTS Cloud Storage"/>
    <x v="137"/>
    <s v="MTS Cloud Storage"/>
    <s v="C00227"/>
    <m/>
    <n v="23821"/>
    <s v="ARJ"/>
    <m/>
    <n v="464.09"/>
    <n v="-464.09"/>
    <x v="1"/>
  </r>
  <r>
    <x v="0"/>
    <n v="45901"/>
    <x v="3"/>
    <n v="179843"/>
    <s v="Invoice - Rizo Lopez Foods: Managed Endpoint Services"/>
    <s v="D-003"/>
    <s v="MSP"/>
    <m/>
    <x v="1"/>
    <s v="T-Managed Endpoint"/>
    <x v="137"/>
    <s v="Managed Endpoint Services"/>
    <s v="C00227"/>
    <m/>
    <n v="23491"/>
    <s v="ARJ"/>
    <m/>
    <n v="1040"/>
    <n v="-1040"/>
    <x v="1"/>
  </r>
  <r>
    <x v="0"/>
    <n v="45931"/>
    <x v="4"/>
    <n v="180397"/>
    <s v="Invoice - Rizo Lopez Foods: Managed Endpoint Services"/>
    <s v="D-003"/>
    <s v="MSP"/>
    <m/>
    <x v="1"/>
    <s v="T-Managed Endpoint"/>
    <x v="137"/>
    <s v="Managed Endpoint Services"/>
    <s v="C00227"/>
    <m/>
    <n v="23821"/>
    <s v="ARJ"/>
    <m/>
    <n v="1092"/>
    <n v="-1092"/>
    <x v="1"/>
  </r>
  <r>
    <x v="0"/>
    <n v="45901"/>
    <x v="3"/>
    <n v="179843"/>
    <s v="Invoice - Rizo Lopez Foods: Managed Services-Server"/>
    <s v="D-003"/>
    <s v="MSP"/>
    <m/>
    <x v="1"/>
    <s v="T-Managed Services-Server"/>
    <x v="137"/>
    <s v="Managed Services-Server"/>
    <s v="C00227"/>
    <m/>
    <n v="23491"/>
    <s v="ARJ"/>
    <m/>
    <n v="2400"/>
    <n v="-2400"/>
    <x v="1"/>
  </r>
  <r>
    <x v="0"/>
    <n v="45931"/>
    <x v="4"/>
    <n v="180397"/>
    <s v="Invoice - Rizo Lopez Foods: Managed Services-Server"/>
    <s v="D-003"/>
    <s v="MSP"/>
    <m/>
    <x v="1"/>
    <s v="T-Managed Services-Server"/>
    <x v="137"/>
    <s v="Managed Services-Server"/>
    <s v="C00227"/>
    <m/>
    <n v="23821"/>
    <s v="ARJ"/>
    <m/>
    <n v="2400"/>
    <n v="-2400"/>
    <x v="1"/>
  </r>
  <r>
    <x v="0"/>
    <n v="45901"/>
    <x v="3"/>
    <n v="179843"/>
    <s v="Invoice - Rizo Lopez Foods: Managed Services-Site"/>
    <s v="D-003"/>
    <s v="MSP"/>
    <m/>
    <x v="1"/>
    <s v="T-Managed Services Site"/>
    <x v="137"/>
    <s v="Managed Services-Site"/>
    <s v="C00227"/>
    <m/>
    <n v="23491"/>
    <s v="ARJ"/>
    <m/>
    <n v="400"/>
    <n v="-400"/>
    <x v="1"/>
  </r>
  <r>
    <x v="0"/>
    <n v="45931"/>
    <x v="4"/>
    <n v="180397"/>
    <s v="Invoice - Rizo Lopez Foods: Managed Services-Site"/>
    <s v="D-003"/>
    <s v="MSP"/>
    <m/>
    <x v="1"/>
    <s v="T-Managed Services Site"/>
    <x v="137"/>
    <s v="Managed Services-Site"/>
    <s v="C00227"/>
    <m/>
    <n v="23821"/>
    <s v="ARJ"/>
    <m/>
    <n v="400"/>
    <n v="-400"/>
    <x v="1"/>
  </r>
  <r>
    <x v="15"/>
    <n v="45901"/>
    <x v="3"/>
    <n v="179843"/>
    <s v="Invoice - Rizo Lopez Foods: Screen Connect Software"/>
    <s v="D-003"/>
    <s v="MSP"/>
    <m/>
    <x v="1"/>
    <s v="Screen Connect"/>
    <x v="137"/>
    <s v="Screen Connect"/>
    <s v="C00227"/>
    <m/>
    <n v="23491"/>
    <s v="ARJ"/>
    <m/>
    <n v="21"/>
    <n v="-21"/>
    <x v="1"/>
  </r>
  <r>
    <x v="15"/>
    <n v="45931"/>
    <x v="4"/>
    <n v="180397"/>
    <s v="Invoice - Rizo Lopez Foods: Screen Connect Software"/>
    <s v="D-003"/>
    <s v="MSP"/>
    <m/>
    <x v="1"/>
    <s v="Screen Connect"/>
    <x v="137"/>
    <s v="Screen Connect"/>
    <s v="C00227"/>
    <m/>
    <n v="23821"/>
    <s v="ARJ"/>
    <m/>
    <n v="21"/>
    <n v="-21"/>
    <x v="1"/>
  </r>
  <r>
    <x v="6"/>
    <n v="45901"/>
    <x v="3"/>
    <n v="179844"/>
    <s v="Invoice - Rumiano Cheese Company: 24x7 Gateway Security Monitoring"/>
    <s v="D-005"/>
    <s v="Security"/>
    <m/>
    <x v="1"/>
    <s v="DPM-FWM-SM"/>
    <x v="138"/>
    <s v="24x7 Gateway Security Monitoring Small"/>
    <s v="C-10022"/>
    <m/>
    <n v="23512"/>
    <s v="ARJ"/>
    <m/>
    <n v="225"/>
    <n v="-225"/>
    <x v="1"/>
  </r>
  <r>
    <x v="6"/>
    <n v="45901"/>
    <x v="3"/>
    <n v="179844"/>
    <s v="Invoice - Rumiano Cheese Company: 24x7 Gateway Security Monitoring"/>
    <s v="D-005"/>
    <s v="Security"/>
    <m/>
    <x v="1"/>
    <s v="DPM-FWM-MED"/>
    <x v="138"/>
    <s v="24x7 Gateway Security Monitoring Medium"/>
    <s v="C-10022"/>
    <m/>
    <n v="23512"/>
    <s v="ARJ"/>
    <m/>
    <n v="525"/>
    <n v="-525"/>
    <x v="1"/>
  </r>
  <r>
    <x v="6"/>
    <n v="45931"/>
    <x v="4"/>
    <n v="180398"/>
    <s v="Invoice - Rumiano Cheese Company: 24x7 Gateway Security Monitoring"/>
    <s v="D-005"/>
    <s v="Security"/>
    <m/>
    <x v="1"/>
    <s v="DPM-FWM-SM"/>
    <x v="138"/>
    <s v="24x7 Gateway Security Monitoring Small"/>
    <s v="C-10022"/>
    <m/>
    <n v="23822"/>
    <s v="ARJ"/>
    <m/>
    <n v="225"/>
    <n v="-225"/>
    <x v="1"/>
  </r>
  <r>
    <x v="6"/>
    <n v="45931"/>
    <x v="4"/>
    <n v="180398"/>
    <s v="Invoice - Rumiano Cheese Company: 24x7 Gateway Security Monitoring"/>
    <s v="D-005"/>
    <s v="Security"/>
    <m/>
    <x v="1"/>
    <s v="DPM-FWM-MED"/>
    <x v="138"/>
    <s v="24x7 Gateway Security Monitoring Medium"/>
    <s v="C-10022"/>
    <m/>
    <n v="23822"/>
    <s v="ARJ"/>
    <m/>
    <n v="525"/>
    <n v="-525"/>
    <x v="1"/>
  </r>
  <r>
    <x v="0"/>
    <n v="45901"/>
    <x v="3"/>
    <n v="179844"/>
    <s v="Invoice - Rumiano Cheese Company: Datapath Managed Endpoint"/>
    <s v="D-003"/>
    <s v="MSP"/>
    <m/>
    <x v="1"/>
    <s v="Datapath Managed Endpoint"/>
    <x v="138"/>
    <s v="Datapath Managed Services - Endpoint / User Support"/>
    <s v="C-10022"/>
    <m/>
    <n v="23512"/>
    <s v="ARJ"/>
    <m/>
    <n v="1802.5"/>
    <n v="-1802.5"/>
    <x v="1"/>
  </r>
  <r>
    <x v="0"/>
    <n v="45931"/>
    <x v="4"/>
    <n v="180398"/>
    <s v="Invoice - Rumiano Cheese Company: Datapath Managed Endpoint"/>
    <s v="D-003"/>
    <s v="MSP"/>
    <m/>
    <x v="1"/>
    <s v="Datapath Managed Endpoint"/>
    <x v="138"/>
    <s v="Datapath Managed Services - Endpoint / User Support"/>
    <s v="C-10022"/>
    <m/>
    <n v="23822"/>
    <s v="ARJ"/>
    <m/>
    <n v="1802.5"/>
    <n v="-1802.5"/>
    <x v="1"/>
  </r>
  <r>
    <x v="5"/>
    <n v="45901"/>
    <x v="3"/>
    <n v="179844"/>
    <s v="Invoice - Rumiano Cheese Company: Entra ID Premium Premium P1 - Annual Commitment, Monthly Billing - 1 User"/>
    <s v="D-003"/>
    <s v="MSP"/>
    <m/>
    <x v="1"/>
    <s v="C0LFLS-0002-1Y1M"/>
    <x v="138"/>
    <s v="Entra ID Premium P1 Annual Paid Monthly"/>
    <s v="C-10022"/>
    <m/>
    <n v="23512"/>
    <s v="ARJ"/>
    <m/>
    <n v="18"/>
    <n v="-18"/>
    <x v="1"/>
  </r>
  <r>
    <x v="5"/>
    <n v="45931"/>
    <x v="4"/>
    <n v="180398"/>
    <s v="Invoice - Rumiano Cheese Company: Entra ID Premium Premium P1 - Annual Commitment, Monthly Billing - 1 User"/>
    <s v="D-003"/>
    <s v="MSP"/>
    <m/>
    <x v="1"/>
    <s v="C0LFLS-0002-1Y1M"/>
    <x v="138"/>
    <s v="Entra ID Premium P1 Annual Paid Monthly"/>
    <s v="C-10022"/>
    <m/>
    <n v="23822"/>
    <s v="ARJ"/>
    <m/>
    <n v="18"/>
    <n v="-18"/>
    <x v="1"/>
  </r>
  <r>
    <x v="6"/>
    <n v="45901"/>
    <x v="3"/>
    <n v="179844"/>
    <s v="Invoice - Rumiano Cheese Company: Managed Security Awareness Training Program"/>
    <s v="D-005"/>
    <s v="Security"/>
    <m/>
    <x v="1"/>
    <s v="DPMSAT"/>
    <x v="138"/>
    <s v="Security Awareness Program"/>
    <s v="C-10022"/>
    <m/>
    <n v="23512"/>
    <s v="ARJ"/>
    <m/>
    <n v="365"/>
    <n v="-365"/>
    <x v="1"/>
  </r>
  <r>
    <x v="6"/>
    <n v="45931"/>
    <x v="4"/>
    <n v="180398"/>
    <s v="Invoice - Rumiano Cheese Company: Managed Security Awareness Training Program"/>
    <s v="D-005"/>
    <s v="Security"/>
    <m/>
    <x v="1"/>
    <s v="DPMSAT"/>
    <x v="138"/>
    <s v="Security Awareness Program"/>
    <s v="C-10022"/>
    <m/>
    <n v="23822"/>
    <s v="ARJ"/>
    <m/>
    <n v="365"/>
    <n v="-365"/>
    <x v="1"/>
  </r>
  <r>
    <x v="0"/>
    <n v="45901"/>
    <x v="3"/>
    <n v="179844"/>
    <s v="Invoice - Rumiano Cheese Company: Managed Server"/>
    <s v="D-003"/>
    <s v="MSP"/>
    <m/>
    <x v="1"/>
    <s v="Datapath Managed Server"/>
    <x v="138"/>
    <s v="Datapath Managed Services - Server Support"/>
    <s v="C-10022"/>
    <m/>
    <n v="23512"/>
    <s v="ARJ"/>
    <m/>
    <n v="2266"/>
    <n v="-2266"/>
    <x v="1"/>
  </r>
  <r>
    <x v="0"/>
    <n v="45931"/>
    <x v="4"/>
    <n v="180398"/>
    <s v="Invoice - Rumiano Cheese Company: Managed Server"/>
    <s v="D-003"/>
    <s v="MSP"/>
    <m/>
    <x v="1"/>
    <s v="Datapath Managed Server"/>
    <x v="138"/>
    <s v="Datapath Managed Services - Server Support"/>
    <s v="C-10022"/>
    <m/>
    <n v="23822"/>
    <s v="ARJ"/>
    <m/>
    <n v="2266"/>
    <n v="-2266"/>
    <x v="1"/>
  </r>
  <r>
    <x v="0"/>
    <n v="45901"/>
    <x v="3"/>
    <n v="179844"/>
    <s v="Invoice - Rumiano Cheese Company: Managed Services - Site"/>
    <s v="D-003"/>
    <s v="MSP"/>
    <m/>
    <x v="1"/>
    <s v="Datapath Managed Site"/>
    <x v="138"/>
    <s v="Datapath Managed Services - Site"/>
    <s v="C-10022"/>
    <m/>
    <n v="23512"/>
    <s v="ARJ"/>
    <m/>
    <n v="772.5"/>
    <n v="-772.5"/>
    <x v="1"/>
  </r>
  <r>
    <x v="0"/>
    <n v="45931"/>
    <x v="4"/>
    <n v="180398"/>
    <s v="Invoice - Rumiano Cheese Company: Managed Services - Site"/>
    <s v="D-003"/>
    <s v="MSP"/>
    <m/>
    <x v="1"/>
    <s v="Datapath Managed Site"/>
    <x v="138"/>
    <s v="Datapath Managed Services - Site"/>
    <s v="C-10022"/>
    <m/>
    <n v="23822"/>
    <s v="ARJ"/>
    <m/>
    <n v="772.5"/>
    <n v="-772.5"/>
    <x v="1"/>
  </r>
  <r>
    <x v="6"/>
    <n v="45901"/>
    <x v="3"/>
    <n v="179844"/>
    <s v="Invoice - Rumiano Cheese Company: Managed Single Domain Security Certificate"/>
    <s v="D-003"/>
    <s v="MSP"/>
    <m/>
    <x v="1"/>
    <s v="SSLCert"/>
    <x v="138"/>
    <s v="Managed Single Domain Security Certificate"/>
    <s v="C-10022"/>
    <m/>
    <n v="23512"/>
    <s v="ARJ"/>
    <m/>
    <n v="10"/>
    <n v="-10"/>
    <x v="1"/>
  </r>
  <r>
    <x v="6"/>
    <n v="45931"/>
    <x v="4"/>
    <n v="180398"/>
    <s v="Invoice - Rumiano Cheese Company: Managed Single Domain Security Certificate"/>
    <s v="D-003"/>
    <s v="MSP"/>
    <m/>
    <x v="1"/>
    <s v="SSLCert"/>
    <x v="138"/>
    <s v="Managed Single Domain Security Certificate"/>
    <s v="C-10022"/>
    <m/>
    <n v="23822"/>
    <s v="ARJ"/>
    <m/>
    <n v="10"/>
    <n v="-10"/>
    <x v="1"/>
  </r>
  <r>
    <x v="5"/>
    <n v="45901"/>
    <x v="3"/>
    <n v="179844"/>
    <s v="Invoice - Rumiano Cheese Company: Microsoft 365 Audio Conferencing - Annual Commitment, Monthly Billing - 1 User"/>
    <s v="D-003"/>
    <s v="MSP"/>
    <m/>
    <x v="1"/>
    <s v="C0LHSL-0001-1Y1M"/>
    <x v="138"/>
    <s v="Microsoft 365 Audio Conferencing Annual Paid Monthly"/>
    <s v="C-10022"/>
    <m/>
    <n v="23512"/>
    <s v="ARJ"/>
    <m/>
    <n v="12"/>
    <n v="-12"/>
    <x v="1"/>
  </r>
  <r>
    <x v="5"/>
    <n v="45931"/>
    <x v="4"/>
    <n v="180398"/>
    <s v="Invoice - Rumiano Cheese Company: Microsoft 365 Audio Conferencing - Annual Commitment, Monthly Billing - 1 User"/>
    <s v="D-003"/>
    <s v="MSP"/>
    <m/>
    <x v="1"/>
    <s v="C0LHSL-0001-1Y1M"/>
    <x v="138"/>
    <s v="Microsoft 365 Audio Conferencing Annual Paid Monthly"/>
    <s v="C-10022"/>
    <m/>
    <n v="23822"/>
    <s v="ARJ"/>
    <m/>
    <n v="12"/>
    <n v="-12"/>
    <x v="1"/>
  </r>
  <r>
    <x v="5"/>
    <n v="45901"/>
    <x v="3"/>
    <n v="179844"/>
    <s v="Invoice - Rumiano Cheese Company: Microsoft 365 Business Basic - Annual Commitment, Monthly Billing - 1 User "/>
    <s v="D-003"/>
    <s v="MSP"/>
    <m/>
    <x v="1"/>
    <s v="C0LH18-0001-1Y1M"/>
    <x v="138"/>
    <s v="Microsoft 365 Business Basic Annual Paid Monthly"/>
    <s v="C-10022"/>
    <m/>
    <n v="23512"/>
    <s v="ARJ"/>
    <m/>
    <n v="120"/>
    <n v="-120"/>
    <x v="1"/>
  </r>
  <r>
    <x v="5"/>
    <n v="45931"/>
    <x v="4"/>
    <n v="180398"/>
    <s v="Invoice - Rumiano Cheese Company: Microsoft 365 Business Basic - Annual Commitment, Monthly Billing - 1 User "/>
    <s v="D-003"/>
    <s v="MSP"/>
    <m/>
    <x v="1"/>
    <s v="C0LH18-0001-1Y1M"/>
    <x v="138"/>
    <s v="Microsoft 365 Business Basic Annual Paid Monthly"/>
    <s v="C-10022"/>
    <m/>
    <n v="23822"/>
    <s v="ARJ"/>
    <m/>
    <n v="120"/>
    <n v="-120"/>
    <x v="1"/>
  </r>
  <r>
    <x v="5"/>
    <n v="45901"/>
    <x v="3"/>
    <n v="179844"/>
    <s v="Invoice - Rumiano Cheese Company: Microsoft 365 Business Premium - Annual Commitment, Monthly Billing - 1 User "/>
    <s v="D-003"/>
    <s v="MSP"/>
    <m/>
    <x v="1"/>
    <s v="C0LCHC-0002-1Y1M"/>
    <x v="138"/>
    <s v="Microsoft 365 Business Premium Annual Paid Monthly"/>
    <s v="C-10022"/>
    <m/>
    <n v="23512"/>
    <s v="ARJ"/>
    <m/>
    <n v="572"/>
    <n v="-572"/>
    <x v="1"/>
  </r>
  <r>
    <x v="5"/>
    <n v="45931"/>
    <x v="4"/>
    <n v="180398"/>
    <s v="Invoice - Rumiano Cheese Company: Microsoft 365 Business Premium - Annual Commitment, Monthly Billing - 1 User "/>
    <s v="D-003"/>
    <s v="MSP"/>
    <m/>
    <x v="1"/>
    <s v="C0LCHC-0002-1Y1M"/>
    <x v="138"/>
    <s v="Microsoft 365 Business Premium Annual Paid Monthly"/>
    <s v="C-10022"/>
    <m/>
    <n v="23822"/>
    <s v="ARJ"/>
    <m/>
    <n v="572"/>
    <n v="-572"/>
    <x v="1"/>
  </r>
  <r>
    <x v="5"/>
    <n v="45901"/>
    <x v="3"/>
    <n v="179844"/>
    <s v="Invoice - Rumiano Cheese Company: Microsoft 365 Business Standard - Annual Commitment, Monthly Billing - 1 User "/>
    <s v="D-003"/>
    <s v="MSP"/>
    <m/>
    <x v="1"/>
    <s v="C0LDPB-0001-1Y1M"/>
    <x v="138"/>
    <s v="Microsoft 365 Business Standard Annual Paid Monthly"/>
    <s v="C-10022"/>
    <m/>
    <n v="23512"/>
    <s v="ARJ"/>
    <m/>
    <n v="537.5"/>
    <n v="-537.5"/>
    <x v="1"/>
  </r>
  <r>
    <x v="5"/>
    <n v="45931"/>
    <x v="4"/>
    <n v="180398"/>
    <s v="Invoice - Rumiano Cheese Company: Microsoft 365 Business Standard - Annual Commitment, Monthly Billing - 1 User "/>
    <s v="D-003"/>
    <s v="MSP"/>
    <m/>
    <x v="1"/>
    <s v="C0LDPB-0001-1Y1M"/>
    <x v="138"/>
    <s v="Microsoft 365 Business Standard Annual Paid Monthly"/>
    <s v="C-10022"/>
    <m/>
    <n v="23822"/>
    <s v="ARJ"/>
    <m/>
    <n v="537.5"/>
    <n v="-537.5"/>
    <x v="1"/>
  </r>
  <r>
    <x v="5"/>
    <n v="45901"/>
    <x v="3"/>
    <n v="179844"/>
    <s v="Invoice - Rumiano Cheese Company: Microsoft Teams Phone Standard"/>
    <s v="D-003"/>
    <s v="MSP"/>
    <m/>
    <x v="1"/>
    <s v="C0LH0T-0001-1Y1M"/>
    <x v="138"/>
    <s v="Microsoft Teams Phone Standard Annual Paid Monthly"/>
    <s v="C-10022"/>
    <m/>
    <n v="23512"/>
    <s v="ARJ"/>
    <m/>
    <n v="24"/>
    <n v="-24"/>
    <x v="1"/>
  </r>
  <r>
    <x v="5"/>
    <n v="45931"/>
    <x v="4"/>
    <n v="180398"/>
    <s v="Invoice - Rumiano Cheese Company: Microsoft Teams Phone Standard"/>
    <s v="D-003"/>
    <s v="MSP"/>
    <m/>
    <x v="1"/>
    <s v="C0LH0T-0001-1Y1M"/>
    <x v="138"/>
    <s v="Microsoft Teams Phone Standard Annual Paid Monthly"/>
    <s v="C-10022"/>
    <m/>
    <n v="23822"/>
    <s v="ARJ"/>
    <m/>
    <n v="24"/>
    <n v="-24"/>
    <x v="1"/>
  </r>
  <r>
    <x v="5"/>
    <n v="45901"/>
    <x v="3"/>
    <n v="179844"/>
    <s v="Invoice - Rumiano Cheese Company: NCE Power Automate Premium Monthly Commit"/>
    <s v="D-003"/>
    <s v="MSP"/>
    <m/>
    <x v="1"/>
    <s v="C0LSGZ-0001-1M"/>
    <x v="138"/>
    <s v="NCE Power Automate Premium Monthly Commit"/>
    <s v="C-10022"/>
    <m/>
    <n v="23512"/>
    <s v="ARJ"/>
    <m/>
    <n v="16.2"/>
    <n v="-16.2"/>
    <x v="1"/>
  </r>
  <r>
    <x v="5"/>
    <n v="45931"/>
    <x v="4"/>
    <n v="180398"/>
    <s v="Invoice - Rumiano Cheese Company: NCE Power Automate Premium Monthly Commit"/>
    <s v="D-003"/>
    <s v="MSP"/>
    <m/>
    <x v="1"/>
    <s v="C0LSGZ-0001-1M"/>
    <x v="138"/>
    <s v="NCE Power Automate Premium Monthly Commit"/>
    <s v="C-10022"/>
    <m/>
    <n v="23822"/>
    <s v="ARJ"/>
    <m/>
    <n v="16.2"/>
    <n v="-16.2"/>
    <x v="1"/>
  </r>
  <r>
    <x v="5"/>
    <n v="45901"/>
    <x v="3"/>
    <n v="179844"/>
    <s v="Invoice - Rumiano Cheese Company: Office 365 E3 - Annual Commitment, Monthly Billing - 1 User "/>
    <s v="D-003"/>
    <s v="MSP"/>
    <m/>
    <x v="1"/>
    <s v="C0LF8R-0001-1Y1M"/>
    <x v="138"/>
    <s v="Office 365 E3 Annual Paid Monthly"/>
    <s v="C-10022"/>
    <m/>
    <n v="23512"/>
    <s v="ARJ"/>
    <m/>
    <n v="115"/>
    <n v="-115"/>
    <x v="1"/>
  </r>
  <r>
    <x v="5"/>
    <n v="45931"/>
    <x v="4"/>
    <n v="180398"/>
    <s v="Invoice - Rumiano Cheese Company: Office 365 E3 - Annual Commitment, Monthly Billing - 1 User "/>
    <s v="D-003"/>
    <s v="MSP"/>
    <m/>
    <x v="1"/>
    <s v="C0LF8R-0001-1Y1M"/>
    <x v="138"/>
    <s v="Office 365 E3 Annual Paid Monthly"/>
    <s v="C-10022"/>
    <m/>
    <n v="23822"/>
    <s v="ARJ"/>
    <m/>
    <n v="115"/>
    <n v="-115"/>
    <x v="1"/>
  </r>
  <r>
    <x v="2"/>
    <n v="45901"/>
    <x v="3"/>
    <n v="179844"/>
    <s v="Invoice - Rumiano Cheese Company: Palo Alto Networks Firewall Service 440"/>
    <s v="D-005"/>
    <s v="Security"/>
    <m/>
    <x v="1"/>
    <s v="PAN-440-HAAS"/>
    <x v="138"/>
    <s v="Palo Alto Networks Firewall Service 440"/>
    <s v="C-10022"/>
    <m/>
    <n v="23512"/>
    <s v="ARJ"/>
    <m/>
    <n v="250"/>
    <n v="-250"/>
    <x v="1"/>
  </r>
  <r>
    <x v="2"/>
    <n v="45931"/>
    <x v="4"/>
    <n v="180398"/>
    <s v="Invoice - Rumiano Cheese Company: Palo Alto Networks Firewall Service 440"/>
    <s v="D-005"/>
    <s v="Security"/>
    <m/>
    <x v="1"/>
    <s v="PAN-440-HAAS"/>
    <x v="138"/>
    <s v="Palo Alto Networks Firewall Service 440"/>
    <s v="C-10022"/>
    <m/>
    <n v="23822"/>
    <s v="ARJ"/>
    <m/>
    <n v="250"/>
    <n v="-250"/>
    <x v="1"/>
  </r>
  <r>
    <x v="2"/>
    <n v="45901"/>
    <x v="3"/>
    <n v="179844"/>
    <s v="Invoice - Rumiano Cheese Company: Palo Alto Networks Firewall Service 450 "/>
    <s v="D-005"/>
    <s v="Security"/>
    <m/>
    <x v="1"/>
    <s v="PAN-450-HAAS"/>
    <x v="138"/>
    <s v="Palo Alto Networks Firewall Service 450"/>
    <s v="C-10022"/>
    <m/>
    <n v="23512"/>
    <s v="ARJ"/>
    <m/>
    <n v="525"/>
    <n v="-525"/>
    <x v="1"/>
  </r>
  <r>
    <x v="2"/>
    <n v="45931"/>
    <x v="4"/>
    <n v="180398"/>
    <s v="Invoice - Rumiano Cheese Company: Palo Alto Networks Firewall Service 450 "/>
    <s v="D-005"/>
    <s v="Security"/>
    <m/>
    <x v="1"/>
    <s v="PAN-450-HAAS"/>
    <x v="138"/>
    <s v="Palo Alto Networks Firewall Service 450"/>
    <s v="C-10022"/>
    <m/>
    <n v="23822"/>
    <s v="ARJ"/>
    <m/>
    <n v="525"/>
    <n v="-525"/>
    <x v="1"/>
  </r>
  <r>
    <x v="5"/>
    <n v="45901"/>
    <x v="3"/>
    <n v="179844"/>
    <s v="Invoice - Rumiano Cheese Company: Power BI Pro - Annual Commitment, Monthly Billing - 1 User "/>
    <s v="D-003"/>
    <s v="MSP"/>
    <m/>
    <x v="1"/>
    <s v="C0LHSF-0001-1Y1M"/>
    <x v="138"/>
    <s v="Power BI Pro Annual Paid Monthly"/>
    <s v="C-10022"/>
    <m/>
    <n v="23512"/>
    <s v="ARJ"/>
    <m/>
    <n v="150"/>
    <n v="-150"/>
    <x v="1"/>
  </r>
  <r>
    <x v="5"/>
    <n v="45931"/>
    <x v="4"/>
    <n v="180398"/>
    <s v="Invoice - Rumiano Cheese Company: Power BI Pro - Annual Commitment, Monthly Billing - 1 User "/>
    <s v="D-003"/>
    <s v="MSP"/>
    <m/>
    <x v="1"/>
    <s v="C0LHSF-0001-1Y1M"/>
    <x v="138"/>
    <s v="Power BI Pro Annual Paid Monthly"/>
    <s v="C-10022"/>
    <m/>
    <n v="23822"/>
    <s v="ARJ"/>
    <m/>
    <n v="150"/>
    <n v="-150"/>
    <x v="1"/>
  </r>
  <r>
    <x v="15"/>
    <n v="45901"/>
    <x v="3"/>
    <n v="179844"/>
    <s v="Invoice - Rumiano Cheese Company: Up to 2 Users "/>
    <s v="D-003"/>
    <s v="MSP"/>
    <m/>
    <x v="1"/>
    <s v="PartnerProToolPack"/>
    <x v="138"/>
    <s v="Up to 2 Users Partner Data Dashboard "/>
    <s v="C-10022"/>
    <m/>
    <n v="23512"/>
    <s v="ARJ"/>
    <m/>
    <n v="150"/>
    <n v="-150"/>
    <x v="1"/>
  </r>
  <r>
    <x v="15"/>
    <n v="45931"/>
    <x v="4"/>
    <n v="180398"/>
    <s v="Invoice - Rumiano Cheese Company: Up to 2 Users "/>
    <s v="D-003"/>
    <s v="MSP"/>
    <m/>
    <x v="1"/>
    <s v="PartnerProToolPack"/>
    <x v="138"/>
    <s v="Up to 2 Users Partner Data Dashboard "/>
    <s v="C-10022"/>
    <m/>
    <n v="23822"/>
    <s v="ARJ"/>
    <m/>
    <n v="150"/>
    <n v="-150"/>
    <x v="1"/>
  </r>
  <r>
    <x v="5"/>
    <n v="45901"/>
    <x v="3"/>
    <n v="179844"/>
    <s v="Invoice - Rumiano Cheese Company: Visio Plan 2 - Annual Commitment, Monthly Billing "/>
    <s v="D-003"/>
    <s v="MSP"/>
    <m/>
    <x v="1"/>
    <s v="C0HD32-0002-1Y1M"/>
    <x v="138"/>
    <s v="Visio Plan 2 Annual Paid Monthly"/>
    <s v="C-10022"/>
    <m/>
    <n v="23512"/>
    <s v="ARJ"/>
    <m/>
    <n v="90"/>
    <n v="-90"/>
    <x v="1"/>
  </r>
  <r>
    <x v="5"/>
    <n v="45931"/>
    <x v="4"/>
    <n v="180398"/>
    <s v="Invoice - Rumiano Cheese Company: Visio Plan 2 - Annual Commitment, Monthly Billing "/>
    <s v="D-003"/>
    <s v="MSP"/>
    <m/>
    <x v="1"/>
    <s v="C0HD32-0002-1Y1M"/>
    <x v="138"/>
    <s v="Visio Plan 2 Annual Paid Monthly"/>
    <s v="C-10022"/>
    <m/>
    <n v="23822"/>
    <s v="ARJ"/>
    <m/>
    <n v="90"/>
    <n v="-90"/>
    <x v="1"/>
  </r>
  <r>
    <x v="6"/>
    <n v="45901"/>
    <x v="3"/>
    <n v="179845"/>
    <s v="Invoice - Samaritan Home Health: Managed Security Awareness Training Program"/>
    <s v="D-005"/>
    <s v="Security"/>
    <m/>
    <x v="1"/>
    <s v="DPMSAT"/>
    <x v="139"/>
    <s v="Security Awareness Program"/>
    <s v="C-10418"/>
    <m/>
    <n v="23549"/>
    <s v="ARJ"/>
    <m/>
    <n v="140"/>
    <n v="-140"/>
    <x v="1"/>
  </r>
  <r>
    <x v="6"/>
    <n v="45901"/>
    <x v="3"/>
    <n v="179846"/>
    <s v="Invoice - Samaritan Village: 24x7 Gateway Security Monitoring"/>
    <s v="D-005"/>
    <s v="Security"/>
    <m/>
    <x v="1"/>
    <s v="DPM-FWM-MED"/>
    <x v="140"/>
    <s v="24x7 Gateway Security Monitoring Medium"/>
    <s v="C00233"/>
    <m/>
    <n v="23496"/>
    <s v="ARJ"/>
    <m/>
    <n v="550"/>
    <n v="-550"/>
    <x v="1"/>
  </r>
  <r>
    <x v="6"/>
    <n v="45931"/>
    <x v="4"/>
    <n v="180399"/>
    <s v="Invoice - Samaritan Village: 24x7 Gateway Security Monitoring"/>
    <s v="D-005"/>
    <s v="Security"/>
    <m/>
    <x v="1"/>
    <s v="DPM-FWM-MED"/>
    <x v="140"/>
    <s v="24x7 Gateway Security Monitoring Medium"/>
    <s v="C00233"/>
    <m/>
    <n v="23823"/>
    <s v="ARJ"/>
    <m/>
    <n v="550"/>
    <n v="-550"/>
    <x v="1"/>
  </r>
  <r>
    <x v="6"/>
    <n v="45901"/>
    <x v="3"/>
    <n v="179846"/>
    <s v="Invoice - Samaritan Village: AI Powered Email Filtering and Phishing Protection "/>
    <s v="D-005"/>
    <s v="Security"/>
    <m/>
    <x v="1"/>
    <s v="IS-ESP-1"/>
    <x v="140"/>
    <s v="Email Security "/>
    <s v="C00233"/>
    <m/>
    <n v="23496"/>
    <s v="ARJ"/>
    <m/>
    <n v="576"/>
    <n v="-576"/>
    <x v="1"/>
  </r>
  <r>
    <x v="6"/>
    <n v="45931"/>
    <x v="4"/>
    <n v="180399"/>
    <s v="Invoice - Samaritan Village: AI Powered Email Filtering and Phishing Protection "/>
    <s v="D-005"/>
    <s v="Security"/>
    <m/>
    <x v="1"/>
    <s v="IS-ESP-1"/>
    <x v="140"/>
    <s v="Email Security "/>
    <s v="C00233"/>
    <m/>
    <n v="23823"/>
    <s v="ARJ"/>
    <m/>
    <n v="576"/>
    <n v="-576"/>
    <x v="1"/>
  </r>
  <r>
    <x v="6"/>
    <n v="45901"/>
    <x v="3"/>
    <n v="179846"/>
    <s v="Invoice - Samaritan Village: Endpoint Advanced Threat Protection - EDR 24x7 Monitoring - Per Endpoint"/>
    <s v="D-005"/>
    <s v="Security"/>
    <m/>
    <x v="1"/>
    <s v="DPM-Huntress"/>
    <x v="140"/>
    <s v="Huntress Advanced Threat Protection"/>
    <s v="C00233"/>
    <m/>
    <n v="23496"/>
    <s v="ARJ"/>
    <m/>
    <n v="500.5"/>
    <n v="-500.5"/>
    <x v="1"/>
  </r>
  <r>
    <x v="6"/>
    <n v="45931"/>
    <x v="4"/>
    <n v="180399"/>
    <s v="Invoice - Samaritan Village: Endpoint Advanced Threat Protection - EDR 24x7 Monitoring - Per Endpoint"/>
    <s v="D-005"/>
    <s v="Security"/>
    <m/>
    <x v="1"/>
    <s v="DPM-Huntress"/>
    <x v="140"/>
    <s v="Huntress Advanced Threat Protection"/>
    <s v="C00233"/>
    <m/>
    <n v="23823"/>
    <s v="ARJ"/>
    <m/>
    <n v="507"/>
    <n v="-507"/>
    <x v="1"/>
  </r>
  <r>
    <x v="9"/>
    <n v="45953"/>
    <x v="15"/>
    <n v="180846"/>
    <s v="Invoice - Samaritan Village: Extreme Networks ExtremeCloud IQ Pilot + ExtremeWorks SaaS Support - Subscription License - 1 Device"/>
    <s v="D-001-W"/>
    <s v="Sales - West"/>
    <m/>
    <x v="1"/>
    <s v="XIQ-PIL-S-C-EW"/>
    <x v="140"/>
    <s v="Extreme Networks ExtremeCloud IQ Pilot + ExtremeWo"/>
    <s v="C00233"/>
    <m/>
    <n v="24158"/>
    <s v="ARJ"/>
    <m/>
    <n v="562.5"/>
    <n v="-562.5"/>
    <x v="1"/>
  </r>
  <r>
    <x v="6"/>
    <n v="45901"/>
    <x v="3"/>
    <n v="179846"/>
    <s v="Invoice - Samaritan Village: Managed Detection and Response for Microsoft 365 24x7 Monitoring - Per User"/>
    <s v="D-005"/>
    <s v="Security"/>
    <m/>
    <x v="1"/>
    <s v="DPM-Huntress365"/>
    <x v="140"/>
    <s v="Huntress MDR for M365"/>
    <s v="C00233"/>
    <m/>
    <n v="23496"/>
    <s v="ARJ"/>
    <m/>
    <n v="424"/>
    <n v="-424"/>
    <x v="1"/>
  </r>
  <r>
    <x v="6"/>
    <n v="45931"/>
    <x v="4"/>
    <n v="180399"/>
    <s v="Invoice - Samaritan Village: Managed Detection and Response for Microsoft 365 24x7 Monitoring - Per User"/>
    <s v="D-005"/>
    <s v="Security"/>
    <m/>
    <x v="1"/>
    <s v="DPM-Huntress365"/>
    <x v="140"/>
    <s v="Huntress MDR for M365"/>
    <s v="C00233"/>
    <m/>
    <n v="23823"/>
    <s v="ARJ"/>
    <m/>
    <n v="420"/>
    <n v="-420"/>
    <x v="1"/>
  </r>
  <r>
    <x v="6"/>
    <n v="45901"/>
    <x v="3"/>
    <n v="179846"/>
    <s v="Invoice - Samaritan Village: Managed Security Awareness Training Program"/>
    <s v="D-005"/>
    <s v="Security"/>
    <m/>
    <x v="1"/>
    <s v="DPMSAT"/>
    <x v="140"/>
    <s v="Security Awareness Program"/>
    <s v="C00233"/>
    <m/>
    <n v="23496"/>
    <s v="ARJ"/>
    <m/>
    <n v="290.5"/>
    <n v="-290.5"/>
    <x v="1"/>
  </r>
  <r>
    <x v="6"/>
    <n v="45931"/>
    <x v="4"/>
    <n v="180399"/>
    <s v="Invoice - Samaritan Village: Managed Security Awareness Training Program"/>
    <s v="D-005"/>
    <s v="Security"/>
    <m/>
    <x v="1"/>
    <s v="DPMSAT"/>
    <x v="140"/>
    <s v="Security Awareness Program"/>
    <s v="C00233"/>
    <m/>
    <n v="23823"/>
    <s v="ARJ"/>
    <m/>
    <n v="287"/>
    <n v="-287"/>
    <x v="1"/>
  </r>
  <r>
    <x v="0"/>
    <n v="45901"/>
    <x v="3"/>
    <n v="179846"/>
    <s v="Invoice - Samaritan Village: Managed Service"/>
    <s v="D-003"/>
    <s v="MSP"/>
    <m/>
    <x v="1"/>
    <s v="Hybrid Managed Service"/>
    <x v="140"/>
    <s v="Hybrid Managed Service"/>
    <s v="C00233"/>
    <m/>
    <n v="23496"/>
    <s v="ARJ"/>
    <m/>
    <n v="3675"/>
    <n v="-3675"/>
    <x v="1"/>
  </r>
  <r>
    <x v="0"/>
    <n v="45931"/>
    <x v="4"/>
    <n v="180399"/>
    <s v="Invoice - Samaritan Village: Managed Service"/>
    <s v="D-003"/>
    <s v="MSP"/>
    <m/>
    <x v="1"/>
    <s v="Hybrid Managed Service"/>
    <x v="140"/>
    <s v="Hybrid Managed Service"/>
    <s v="C00233"/>
    <m/>
    <n v="23823"/>
    <s v="ARJ"/>
    <m/>
    <n v="3675"/>
    <n v="-3675"/>
    <x v="1"/>
  </r>
  <r>
    <x v="9"/>
    <n v="45953"/>
    <x v="15"/>
    <n v="180846"/>
    <s v="Invoice - Samaritan Village: VSP 7400 48 x 10/25Gbps SFP28 ports 8 x 100Gbps QSFP28 ports 8-core CPU 16GB RAM 128GB SSD Single 750W AC PSU six fans 4-post rack mount kit Front to Back Airflow"/>
    <s v="D-001-W"/>
    <s v="Sales - West"/>
    <m/>
    <x v="1"/>
    <s v="VSP7400-48Y-8C-AC-F"/>
    <x v="140"/>
    <s v="VSP 7400 48 x 10/25Gbps SFP28 ports 8 x 100Gbps Q"/>
    <s v="C00233"/>
    <m/>
    <n v="24158"/>
    <s v="ARJ"/>
    <m/>
    <n v="2271"/>
    <n v="-2271"/>
    <x v="1"/>
  </r>
  <r>
    <x v="9"/>
    <n v="45936"/>
    <x v="9"/>
    <n v="180615"/>
    <s v="Invoice - Samaritan Village: Windows 10 ESU Year 1 (2025 - 2026)"/>
    <s v="D-001-W"/>
    <s v="Sales - West"/>
    <m/>
    <x v="1"/>
    <s v="DG7GMGF0SSGZ-0004"/>
    <x v="140"/>
    <s v="Windows 10 ESU Year 1 (2025 - 2026)"/>
    <s v="C00233"/>
    <m/>
    <n v="23995"/>
    <s v="ARJ"/>
    <m/>
    <n v="2928"/>
    <n v="-2928"/>
    <x v="1"/>
  </r>
  <r>
    <x v="7"/>
    <n v="45926"/>
    <x v="21"/>
    <n v="180287"/>
    <s v="Invoice - Santa Maria-Bonita School District"/>
    <s v="D-004"/>
    <s v="Projects"/>
    <m/>
    <x v="1"/>
    <m/>
    <x v="141"/>
    <m/>
    <s v="C00236"/>
    <m/>
    <n v="23691"/>
    <s v="ARJ"/>
    <m/>
    <n v="670.25"/>
    <n v="-670.25"/>
    <x v="1"/>
  </r>
  <r>
    <x v="3"/>
    <n v="45901"/>
    <x v="3"/>
    <n v="179847"/>
    <s v="Invoice - Sargent &amp; Bryan, Inc: 1TB Storage, managed and maintained by Datapath "/>
    <s v="D-003"/>
    <s v="MSP"/>
    <m/>
    <x v="1"/>
    <s v="DPMB-STOR-Legacy1TB"/>
    <x v="142"/>
    <s v="1TB Storage, managed and maintained by Datapath"/>
    <s v="C00237"/>
    <m/>
    <n v="23461"/>
    <s v="ARJ"/>
    <m/>
    <n v="126"/>
    <n v="-126"/>
    <x v="1"/>
  </r>
  <r>
    <x v="3"/>
    <n v="45931"/>
    <x v="4"/>
    <n v="180400"/>
    <s v="Invoice - Sargent &amp; Bryan, Inc: 1TB Storage, managed and maintained by Datapath "/>
    <s v="D-003"/>
    <s v="MSP"/>
    <m/>
    <x v="1"/>
    <s v="DPMB-STOR-Legacy1TB"/>
    <x v="142"/>
    <s v="1TB Storage, managed and maintained by Datapath"/>
    <s v="C00237"/>
    <m/>
    <n v="23824"/>
    <s v="ARJ"/>
    <m/>
    <n v="126"/>
    <n v="-126"/>
    <x v="1"/>
  </r>
  <r>
    <x v="3"/>
    <n v="45901"/>
    <x v="3"/>
    <n v="179847"/>
    <s v="Invoice - Sargent &amp; Bryan, Inc: Datapath Managed Backup - Offsite Storage - 1 TB - 1 Month"/>
    <s v="D-003"/>
    <s v="MSP"/>
    <m/>
    <x v="1"/>
    <s v="DPMB-STOR-1TB"/>
    <x v="142"/>
    <s v="Datapath Managed Backup - Offsite Storage - per TB"/>
    <s v="C00237"/>
    <m/>
    <n v="23461"/>
    <s v="ARJ"/>
    <m/>
    <n v="78.75"/>
    <n v="-78.75"/>
    <x v="1"/>
  </r>
  <r>
    <x v="3"/>
    <n v="45931"/>
    <x v="4"/>
    <n v="180400"/>
    <s v="Invoice - Sargent &amp; Bryan, Inc: Datapath Managed Backup - Offsite Storage - 1 TB - 1 Month"/>
    <s v="D-003"/>
    <s v="MSP"/>
    <m/>
    <x v="1"/>
    <s v="DPMB-STOR-1TB"/>
    <x v="142"/>
    <s v="Datapath Managed Backup - Offsite Storage - per TB"/>
    <s v="C00237"/>
    <m/>
    <n v="23824"/>
    <s v="ARJ"/>
    <m/>
    <n v="78.75"/>
    <n v="-78.75"/>
    <x v="1"/>
  </r>
  <r>
    <x v="6"/>
    <n v="45901"/>
    <x v="3"/>
    <n v="179847"/>
    <s v="Invoice - Sargent &amp; Bryan, Inc: Endpoint Advanced Threat Protection - EDR 24x7 Monitoring - Per Endpoint"/>
    <s v="D-005"/>
    <s v="Security"/>
    <m/>
    <x v="1"/>
    <s v="DPM-Huntress"/>
    <x v="142"/>
    <s v="Huntress Advanced Threat Protection"/>
    <s v="C00237"/>
    <m/>
    <n v="23461"/>
    <s v="ARJ"/>
    <m/>
    <n v="91"/>
    <n v="-91"/>
    <x v="1"/>
  </r>
  <r>
    <x v="6"/>
    <n v="45931"/>
    <x v="4"/>
    <n v="180400"/>
    <s v="Invoice - Sargent &amp; Bryan, Inc: Endpoint Advanced Threat Protection - EDR 24x7 Monitoring - Per Endpoint"/>
    <s v="D-005"/>
    <s v="Security"/>
    <m/>
    <x v="1"/>
    <s v="DPM-Huntress"/>
    <x v="142"/>
    <s v="Huntress Advanced Threat Protection"/>
    <s v="C00237"/>
    <m/>
    <n v="23824"/>
    <s v="ARJ"/>
    <m/>
    <n v="84"/>
    <n v="-84"/>
    <x v="1"/>
  </r>
  <r>
    <x v="3"/>
    <n v="45901"/>
    <x v="3"/>
    <n v="179847"/>
    <s v="Invoice - Sargent &amp; Bryan, Inc: Managed Office 365 Backup - 1 User - 1 month"/>
    <s v="D-003"/>
    <s v="MSP"/>
    <m/>
    <x v="1"/>
    <s v="DPMB-AFI-O365"/>
    <x v="142"/>
    <s v="Office 365 Backup"/>
    <s v="C00237"/>
    <m/>
    <n v="23461"/>
    <s v="ARJ"/>
    <m/>
    <n v="50"/>
    <n v="-50"/>
    <x v="1"/>
  </r>
  <r>
    <x v="3"/>
    <n v="45931"/>
    <x v="4"/>
    <n v="180400"/>
    <s v="Invoice - Sargent &amp; Bryan, Inc: Managed Office 365 Backup - 1 User - 1 month"/>
    <s v="D-003"/>
    <s v="MSP"/>
    <m/>
    <x v="1"/>
    <s v="DPMB-AFI-O365"/>
    <x v="142"/>
    <s v="Office 365 Backup"/>
    <s v="C00237"/>
    <m/>
    <n v="23824"/>
    <s v="ARJ"/>
    <m/>
    <n v="50"/>
    <n v="-50"/>
    <x v="1"/>
  </r>
  <r>
    <x v="0"/>
    <n v="45901"/>
    <x v="3"/>
    <n v="179847"/>
    <s v="Invoice - Sargent &amp; Bryan, Inc: Managed Service"/>
    <s v="D-003"/>
    <s v="MSP"/>
    <m/>
    <x v="1"/>
    <s v="Managed Service"/>
    <x v="142"/>
    <s v="Managed Service"/>
    <s v="C00237"/>
    <m/>
    <n v="23461"/>
    <s v="ARJ"/>
    <m/>
    <n v="2060.8000000000002"/>
    <n v="-2060.8000000000002"/>
    <x v="1"/>
  </r>
  <r>
    <x v="0"/>
    <n v="45931"/>
    <x v="4"/>
    <n v="180400"/>
    <s v="Invoice - Sargent &amp; Bryan, Inc: Managed Service"/>
    <s v="D-003"/>
    <s v="MSP"/>
    <m/>
    <x v="1"/>
    <s v="Managed Service"/>
    <x v="142"/>
    <s v="Managed Service"/>
    <s v="C00237"/>
    <m/>
    <n v="23824"/>
    <s v="ARJ"/>
    <m/>
    <n v="2060.8000000000002"/>
    <n v="-2060.8000000000002"/>
    <x v="1"/>
  </r>
  <r>
    <x v="5"/>
    <n v="45901"/>
    <x v="3"/>
    <n v="179847"/>
    <s v="Invoice - Sargent &amp; Bryan, Inc: Microsoft 365 Business Standard - Annual Commitment, Monthly Billing - 1 User "/>
    <s v="D-003"/>
    <s v="MSP"/>
    <m/>
    <x v="1"/>
    <s v="C0LDPB-0001-1Y1M"/>
    <x v="142"/>
    <s v="Microsoft 365 Business Standard Annual Paid Monthly"/>
    <s v="C00237"/>
    <m/>
    <n v="23461"/>
    <s v="ARJ"/>
    <m/>
    <n v="125"/>
    <n v="-125"/>
    <x v="1"/>
  </r>
  <r>
    <x v="5"/>
    <n v="45931"/>
    <x v="4"/>
    <n v="180400"/>
    <s v="Invoice - Sargent &amp; Bryan, Inc: Microsoft 365 Business Standard - Annual Commitment, Monthly Billing - 1 User "/>
    <s v="D-003"/>
    <s v="MSP"/>
    <m/>
    <x v="1"/>
    <s v="C0LDPB-0001-1Y1M"/>
    <x v="142"/>
    <s v="Microsoft 365 Business Standard Annual Paid Monthly"/>
    <s v="C00237"/>
    <m/>
    <n v="23824"/>
    <s v="ARJ"/>
    <m/>
    <n v="125"/>
    <n v="-125"/>
    <x v="1"/>
  </r>
  <r>
    <x v="6"/>
    <n v="45901"/>
    <x v="3"/>
    <n v="179848"/>
    <s v="Invoice - Satake USA: 24x7 Gateway Security Monitoring"/>
    <s v="D-005"/>
    <s v="Security"/>
    <m/>
    <x v="1"/>
    <s v="DPM-FWM-SM"/>
    <x v="143"/>
    <s v="24x7 Gateway Security Monitoring Small"/>
    <s v="C00238"/>
    <m/>
    <n v="23470"/>
    <s v="ARJ"/>
    <m/>
    <n v="350"/>
    <n v="-350"/>
    <x v="1"/>
  </r>
  <r>
    <x v="6"/>
    <n v="45931"/>
    <x v="4"/>
    <n v="180401"/>
    <s v="Invoice - Satake USA: 24x7 Gateway Security Monitoring"/>
    <s v="D-005"/>
    <s v="Security"/>
    <m/>
    <x v="1"/>
    <s v="DPM-FWM-SM"/>
    <x v="143"/>
    <s v="24x7 Gateway Security Monitoring Small"/>
    <s v="C00238"/>
    <m/>
    <n v="23825"/>
    <s v="ARJ"/>
    <m/>
    <n v="350"/>
    <n v="-350"/>
    <x v="1"/>
  </r>
  <r>
    <x v="6"/>
    <n v="45901"/>
    <x v="3"/>
    <n v="179848"/>
    <s v="Invoice - Satake USA: Dark Web Monitoring Service - 1 Domain "/>
    <s v="D-005"/>
    <s v="Security"/>
    <m/>
    <x v="1"/>
    <s v="SecureID"/>
    <x v="143"/>
    <s v="Dark Web Monitoring"/>
    <s v="C00238"/>
    <m/>
    <n v="23470"/>
    <s v="ARJ"/>
    <m/>
    <n v="100"/>
    <n v="-100"/>
    <x v="1"/>
  </r>
  <r>
    <x v="6"/>
    <n v="45931"/>
    <x v="4"/>
    <n v="180401"/>
    <s v="Invoice - Satake USA: Dark Web Monitoring Service - 1 Domain "/>
    <s v="D-005"/>
    <s v="Security"/>
    <m/>
    <x v="1"/>
    <s v="SecureID"/>
    <x v="143"/>
    <s v="Dark Web Monitoring"/>
    <s v="C00238"/>
    <m/>
    <n v="23825"/>
    <s v="ARJ"/>
    <m/>
    <n v="100"/>
    <n v="-100"/>
    <x v="1"/>
  </r>
  <r>
    <x v="3"/>
    <n v="45901"/>
    <x v="3"/>
    <n v="179848"/>
    <s v="Invoice - Satake USA: Datapath Managed Backup - Offsite Storage - 1 TB - 1 Month"/>
    <s v="D-003"/>
    <s v="MSP"/>
    <m/>
    <x v="1"/>
    <s v="DPMB-STOR-1TB"/>
    <x v="143"/>
    <s v="Datapath Managed Backup - Offsite Storage - per TB"/>
    <s v="C00238"/>
    <m/>
    <n v="23470"/>
    <s v="ARJ"/>
    <m/>
    <n v="75"/>
    <n v="-75"/>
    <x v="1"/>
  </r>
  <r>
    <x v="3"/>
    <n v="45931"/>
    <x v="4"/>
    <n v="180401"/>
    <s v="Invoice - Satake USA: Datapath Managed Backup - Offsite Storage - 1 TB - 1 Month"/>
    <s v="D-003"/>
    <s v="MSP"/>
    <m/>
    <x v="1"/>
    <s v="DPMB-STOR-1TB"/>
    <x v="143"/>
    <s v="Datapath Managed Backup - Offsite Storage - per TB"/>
    <s v="C00238"/>
    <m/>
    <n v="23825"/>
    <s v="ARJ"/>
    <m/>
    <n v="75"/>
    <n v="-75"/>
    <x v="1"/>
  </r>
  <r>
    <x v="6"/>
    <n v="45901"/>
    <x v="3"/>
    <n v="179848"/>
    <s v="Invoice - Satake USA: Endpoint Advanced Threat Protection - EDR 24x7 Monitoring - Per Endpoint"/>
    <s v="D-005"/>
    <s v="Security"/>
    <m/>
    <x v="1"/>
    <s v="DPM-Huntress"/>
    <x v="143"/>
    <s v="Huntress Advanced Threat Protection"/>
    <s v="C00238"/>
    <m/>
    <n v="23470"/>
    <s v="ARJ"/>
    <m/>
    <n v="168"/>
    <n v="-168"/>
    <x v="1"/>
  </r>
  <r>
    <x v="6"/>
    <n v="45931"/>
    <x v="4"/>
    <n v="180401"/>
    <s v="Invoice - Satake USA: Endpoint Advanced Threat Protection - EDR 24x7 Monitoring - Per Endpoint"/>
    <s v="D-005"/>
    <s v="Security"/>
    <m/>
    <x v="1"/>
    <s v="DPM-Huntress"/>
    <x v="143"/>
    <s v="Huntress Advanced Threat Protection"/>
    <s v="C00238"/>
    <m/>
    <n v="23825"/>
    <s v="ARJ"/>
    <m/>
    <n v="168"/>
    <n v="-168"/>
    <x v="1"/>
  </r>
  <r>
    <x v="3"/>
    <n v="45901"/>
    <x v="3"/>
    <n v="179848"/>
    <s v="Invoice - Satake USA: Managed Backup Cloud Storage - Per GB"/>
    <s v="D-003"/>
    <s v="MSP"/>
    <m/>
    <x v="1"/>
    <s v="MTS Cloud Storage"/>
    <x v="143"/>
    <s v="MTS Cloud Storage"/>
    <s v="C00238"/>
    <m/>
    <n v="23470"/>
    <s v="ARJ"/>
    <m/>
    <n v="179.9"/>
    <n v="-179.9"/>
    <x v="1"/>
  </r>
  <r>
    <x v="3"/>
    <n v="45931"/>
    <x v="4"/>
    <n v="180401"/>
    <s v="Invoice - Satake USA: Managed Backup Cloud Storage - Per GB"/>
    <s v="D-003"/>
    <s v="MSP"/>
    <m/>
    <x v="1"/>
    <s v="MTS Cloud Storage"/>
    <x v="143"/>
    <s v="MTS Cloud Storage"/>
    <s v="C00238"/>
    <m/>
    <n v="23825"/>
    <s v="ARJ"/>
    <m/>
    <n v="180.44"/>
    <n v="-180.44"/>
    <x v="1"/>
  </r>
  <r>
    <x v="0"/>
    <n v="45901"/>
    <x v="3"/>
    <n v="179848"/>
    <s v="Invoice - Satake USA: Managed Endpoint Services"/>
    <s v="D-003"/>
    <s v="MSP"/>
    <m/>
    <x v="1"/>
    <s v="T-Managed Endpoint"/>
    <x v="143"/>
    <s v="Managed Endpoint Services"/>
    <s v="C00238"/>
    <m/>
    <n v="23470"/>
    <s v="ARJ"/>
    <m/>
    <n v="200"/>
    <n v="-200"/>
    <x v="1"/>
  </r>
  <r>
    <x v="0"/>
    <n v="45931"/>
    <x v="4"/>
    <n v="180401"/>
    <s v="Invoice - Satake USA: Managed Endpoint Services"/>
    <s v="D-003"/>
    <s v="MSP"/>
    <m/>
    <x v="1"/>
    <s v="T-Managed Endpoint"/>
    <x v="143"/>
    <s v="Managed Endpoint Services"/>
    <s v="C00238"/>
    <m/>
    <n v="23825"/>
    <s v="ARJ"/>
    <m/>
    <n v="200"/>
    <n v="-200"/>
    <x v="1"/>
  </r>
  <r>
    <x v="0"/>
    <n v="45901"/>
    <x v="3"/>
    <n v="179848"/>
    <s v="Invoice - Satake USA: Managed Services-Server"/>
    <s v="D-003"/>
    <s v="MSP"/>
    <m/>
    <x v="1"/>
    <s v="T-Managed Services-Server"/>
    <x v="143"/>
    <s v="Managed Services-Server"/>
    <s v="C00238"/>
    <m/>
    <n v="23470"/>
    <s v="ARJ"/>
    <m/>
    <n v="400"/>
    <n v="-400"/>
    <x v="1"/>
  </r>
  <r>
    <x v="0"/>
    <n v="45931"/>
    <x v="4"/>
    <n v="180401"/>
    <s v="Invoice - Satake USA: Managed Services-Server"/>
    <s v="D-003"/>
    <s v="MSP"/>
    <m/>
    <x v="1"/>
    <s v="T-Managed Services-Server"/>
    <x v="143"/>
    <s v="Managed Services-Server"/>
    <s v="C00238"/>
    <m/>
    <n v="23825"/>
    <s v="ARJ"/>
    <m/>
    <n v="400"/>
    <n v="-400"/>
    <x v="1"/>
  </r>
  <r>
    <x v="0"/>
    <n v="45901"/>
    <x v="3"/>
    <n v="179848"/>
    <s v="Invoice - Satake USA: Managed Services-Site"/>
    <s v="D-003"/>
    <s v="MSP"/>
    <m/>
    <x v="1"/>
    <s v="T-Managed Services Site"/>
    <x v="143"/>
    <s v="Managed Services-Site"/>
    <s v="C00238"/>
    <m/>
    <n v="23470"/>
    <s v="ARJ"/>
    <m/>
    <n v="200"/>
    <n v="-200"/>
    <x v="1"/>
  </r>
  <r>
    <x v="0"/>
    <n v="45931"/>
    <x v="4"/>
    <n v="180401"/>
    <s v="Invoice - Satake USA: Managed Services-Site"/>
    <s v="D-003"/>
    <s v="MSP"/>
    <m/>
    <x v="1"/>
    <s v="T-Managed Services Site"/>
    <x v="143"/>
    <s v="Managed Services-Site"/>
    <s v="C00238"/>
    <m/>
    <n v="23825"/>
    <s v="ARJ"/>
    <m/>
    <n v="200"/>
    <n v="-200"/>
    <x v="1"/>
  </r>
  <r>
    <x v="0"/>
    <n v="45901"/>
    <x v="3"/>
    <n v="179848"/>
    <s v="Invoice - Satake USA: Managed Services-User"/>
    <s v="D-003"/>
    <s v="MSP"/>
    <m/>
    <x v="1"/>
    <s v="T-Managed Services-User"/>
    <x v="143"/>
    <s v="Managed Services-User"/>
    <s v="C00238"/>
    <m/>
    <n v="23470"/>
    <s v="ARJ"/>
    <m/>
    <n v="650"/>
    <n v="-650"/>
    <x v="1"/>
  </r>
  <r>
    <x v="0"/>
    <n v="45931"/>
    <x v="4"/>
    <n v="180401"/>
    <s v="Invoice - Satake USA: Managed Services-User"/>
    <s v="D-003"/>
    <s v="MSP"/>
    <m/>
    <x v="1"/>
    <s v="T-Managed Services-User"/>
    <x v="143"/>
    <s v="Managed Services-User"/>
    <s v="C00238"/>
    <m/>
    <n v="23825"/>
    <s v="ARJ"/>
    <m/>
    <n v="650"/>
    <n v="-650"/>
    <x v="1"/>
  </r>
  <r>
    <x v="0"/>
    <n v="45901"/>
    <x v="3"/>
    <n v="179848"/>
    <s v="Invoice - Satake USA: Network Management License - 1 Device"/>
    <s v="D-003"/>
    <s v="MSP"/>
    <m/>
    <x v="1"/>
    <s v="Tools-NMM-Total-Bill"/>
    <x v="143"/>
    <s v="Tools-NMM-Total-Bill"/>
    <s v="C00238"/>
    <m/>
    <n v="23470"/>
    <s v="ARJ"/>
    <m/>
    <n v="30"/>
    <n v="-30"/>
    <x v="1"/>
  </r>
  <r>
    <x v="0"/>
    <n v="45931"/>
    <x v="4"/>
    <n v="180401"/>
    <s v="Invoice - Satake USA: Network Management License - 1 Device"/>
    <s v="D-003"/>
    <s v="MSP"/>
    <m/>
    <x v="1"/>
    <s v="Tools-NMM-Total-Bill"/>
    <x v="143"/>
    <s v="Tools-NMM-Total-Bill"/>
    <s v="C00238"/>
    <m/>
    <n v="23825"/>
    <s v="ARJ"/>
    <m/>
    <n v="30"/>
    <n v="-30"/>
    <x v="1"/>
  </r>
  <r>
    <x v="2"/>
    <n v="45901"/>
    <x v="3"/>
    <n v="179848"/>
    <s v="Invoice - Satake USA: Palo Alto Networks Firewall Service 440"/>
    <s v="D-005"/>
    <s v="Security"/>
    <m/>
    <x v="1"/>
    <s v="PAN-440-HAAS"/>
    <x v="143"/>
    <s v="Palo Alto Networks Firewall Service 440"/>
    <s v="C00238"/>
    <m/>
    <n v="23470"/>
    <s v="ARJ"/>
    <m/>
    <n v="250"/>
    <n v="-250"/>
    <x v="1"/>
  </r>
  <r>
    <x v="2"/>
    <n v="45931"/>
    <x v="4"/>
    <n v="180401"/>
    <s v="Invoice - Satake USA: Palo Alto Networks Firewall Service 440"/>
    <s v="D-005"/>
    <s v="Security"/>
    <m/>
    <x v="1"/>
    <s v="PAN-440-HAAS"/>
    <x v="143"/>
    <s v="Palo Alto Networks Firewall Service 440"/>
    <s v="C00238"/>
    <m/>
    <n v="23825"/>
    <s v="ARJ"/>
    <m/>
    <n v="250"/>
    <n v="-250"/>
    <x v="1"/>
  </r>
  <r>
    <x v="4"/>
    <n v="45901"/>
    <x v="3"/>
    <n v="179848"/>
    <s v="Invoice - Satake USA: Private Cloud Server Instance - 16GB"/>
    <s v="D-003"/>
    <s v="MSP"/>
    <m/>
    <x v="1"/>
    <s v="Cloud-Server-16GB"/>
    <x v="143"/>
    <s v="Datapath Managed Instance Medium"/>
    <s v="C00238"/>
    <m/>
    <n v="23470"/>
    <s v="ARJ"/>
    <m/>
    <n v="600"/>
    <n v="-600"/>
    <x v="1"/>
  </r>
  <r>
    <x v="4"/>
    <n v="45931"/>
    <x v="4"/>
    <n v="180401"/>
    <s v="Invoice - Satake USA: Private Cloud Server Instance - 16GB"/>
    <s v="D-003"/>
    <s v="MSP"/>
    <m/>
    <x v="1"/>
    <s v="Cloud-Server-16GB"/>
    <x v="143"/>
    <s v="Datapath Managed Instance Medium"/>
    <s v="C00238"/>
    <m/>
    <n v="23825"/>
    <s v="ARJ"/>
    <m/>
    <n v="600"/>
    <n v="-600"/>
    <x v="1"/>
  </r>
  <r>
    <x v="9"/>
    <n v="45953"/>
    <x v="15"/>
    <s v="180841OH"/>
    <s v="Invoice - Scheurer Health: Cisco 8841 IP Phone - Corded - Corded - Wall Mountable - Charcoal - 5 x Total Line - VoIP - 5&quot; LCD - Unified Communications Manager, Unified Communications Manager Express, User Connect License - 2 x Network (RJ-45) - PoE Ports"/>
    <s v="D-002"/>
    <s v="Administration"/>
    <m/>
    <x v="3"/>
    <s v="CP-8841-K9="/>
    <x v="144"/>
    <s v="Cisco 8841 IP Phone - Corded - Corded - Wall Mount"/>
    <s v="C-10319"/>
    <m/>
    <n v="24155"/>
    <s v="ARJ"/>
    <m/>
    <n v="32640"/>
    <n v="-32640"/>
    <x v="1"/>
  </r>
  <r>
    <x v="9"/>
    <n v="45905"/>
    <x v="37"/>
    <s v="180128OH"/>
    <s v="Invoice - Scheurer Health: Dell Latitude 5550"/>
    <s v="D-001"/>
    <s v="Sales"/>
    <m/>
    <x v="3"/>
    <s v="210-BLMN"/>
    <x v="144"/>
    <s v="Dell Latitude 5550"/>
    <s v="C-10319"/>
    <m/>
    <n v="23573"/>
    <s v="ARJ"/>
    <m/>
    <n v="16900"/>
    <n v="-16900"/>
    <x v="1"/>
  </r>
  <r>
    <x v="9"/>
    <n v="45905"/>
    <x v="37"/>
    <s v="180128OH"/>
    <s v="Invoice - Scheurer Health: Dell Latitude 7440"/>
    <s v="D-001"/>
    <s v="Sales"/>
    <m/>
    <x v="3"/>
    <s v="F31X7"/>
    <x v="144"/>
    <s v="Dell Latitude 7000 7440 14&quot; Touchscreen Convertibl"/>
    <s v="C-10319"/>
    <m/>
    <n v="23573"/>
    <s v="ARJ"/>
    <m/>
    <n v="6150"/>
    <n v="-6150"/>
    <x v="1"/>
  </r>
  <r>
    <x v="9"/>
    <n v="45957"/>
    <x v="8"/>
    <s v="180903OH"/>
    <s v="Invoice - Scheurer Health: Dell P2424HT 24&quot; Class LED Touchscreen Monitor - 16:9 - 5 ms - 23.8&quot; Viewable - 10 Point(s) Multi-touch Screen - 1920 x 1080 - Full HD - In-plane Switching (IPS) Technology - 16.7 Million Colors - 300 Nit - Edge LED Backlight - Speakers - HDMI - USB - Dis"/>
    <s v="D-001"/>
    <s v="Sales"/>
    <m/>
    <x v="3"/>
    <s v="DELL-P2424HT"/>
    <x v="144"/>
    <s v="Dell P2424HT 24&quot; Class LED Touchscreen Monitor - 1"/>
    <s v="C-10319"/>
    <m/>
    <n v="24175"/>
    <s v="ARJ"/>
    <m/>
    <n v="2773.61"/>
    <n v="-2773.61"/>
    <x v="1"/>
  </r>
  <r>
    <x v="9"/>
    <n v="45905"/>
    <x v="37"/>
    <s v="180128OH"/>
    <s v="Invoice - Scheurer Health: Dell Precision 7000 7780 17.3&quot; Mobile Workstation - Full HD - Intel Core i9 13th Gen i9-13950HX - vPro Technology - 64 GB - 1 TB SSD - English (US) Keyboard - Aluminum Titan Gray - Intel Chip - 1920 x 1080 - Windows 11 Pro - NVIDIA RTX 3500 Ada with 12 GB"/>
    <s v="D-001"/>
    <s v="Sales"/>
    <m/>
    <x v="3"/>
    <s v="3GK6N"/>
    <x v="144"/>
    <s v="Dell Precision 7000 7780 17.3&quot; Mobile Workstation "/>
    <s v="C-10319"/>
    <m/>
    <n v="23573"/>
    <s v="ARJ"/>
    <m/>
    <n v="4552.8100000000004"/>
    <n v="-4552.8100000000004"/>
    <x v="1"/>
  </r>
  <r>
    <x v="9"/>
    <n v="45923"/>
    <x v="36"/>
    <s v="180258OH"/>
    <s v="Invoice - Scheurer Health: Dell Pro 16 (PC16250) XCTO Base 16&quot; Notebook - Full HD Plus - Intel Core 7 150U - 32 GB - 256 GB SSD - English (US) Keyboard - Magnetite - Intel Chip - 1920 x 1200 - Windows 11 Pro - Intel - In-plane Switching (IPS) Technology - Front Camera/Webcam"/>
    <s v="D-001"/>
    <s v="Sales"/>
    <m/>
    <x v="3"/>
    <s v="C8G51"/>
    <x v="144"/>
    <s v="Dell Pro 16 PC16250 16&quot; Notebook - Full HD Plus - "/>
    <s v="C-10319"/>
    <m/>
    <n v="23660"/>
    <s v="ARJ"/>
    <m/>
    <n v="3900"/>
    <n v="-3900"/>
    <x v="1"/>
  </r>
  <r>
    <x v="9"/>
    <n v="45957"/>
    <x v="8"/>
    <s v="180904OH"/>
    <s v="Invoice - Scheurer Health: Dell Pro Plus 34&quot; Class UW-QHD LED Curved Monitor"/>
    <s v="D-001"/>
    <s v="Sales"/>
    <m/>
    <x v="3"/>
    <s v="DELL-P3425WE"/>
    <x v="144"/>
    <s v="Dell Pro Plus P3425WE 34&quot; Class UW-QHD LED Monitor"/>
    <s v="C-10319"/>
    <m/>
    <n v="24176"/>
    <s v="ARJ"/>
    <m/>
    <n v="1755.54"/>
    <n v="-1755.54"/>
    <x v="1"/>
  </r>
  <r>
    <x v="9"/>
    <n v="45957"/>
    <x v="8"/>
    <s v="180903OH"/>
    <s v="Invoice - Scheurer Health: Dell S3425DW - 34 Plus WQHD Monitor w USB-C Hub"/>
    <s v="D-001"/>
    <s v="Sales"/>
    <m/>
    <x v="3"/>
    <s v="S3425DW"/>
    <x v="144"/>
    <s v="Dell S3425DW - 34 Plus WQHD Monitor w USB-C Hub"/>
    <s v="C-10319"/>
    <m/>
    <n v="24175"/>
    <s v="ARJ"/>
    <m/>
    <n v="7022.16"/>
    <n v="-7022.16"/>
    <x v="1"/>
  </r>
  <r>
    <x v="9"/>
    <n v="45903"/>
    <x v="17"/>
    <s v="180099OH"/>
    <s v="Invoice - Scheurer Health: Dell UltraSharp 34 Curved ThunderboltTM Hub Monitor - U3425WE - Dell Gaming Discntinued "/>
    <s v="D-001"/>
    <s v="Sales"/>
    <m/>
    <x v="3"/>
    <s v="S3422DWG"/>
    <x v="144"/>
    <s v="Gaming Monitor "/>
    <s v="C-10319"/>
    <m/>
    <n v="23548"/>
    <s v="ARJ"/>
    <m/>
    <n v="1400"/>
    <n v="-1400"/>
    <x v="1"/>
  </r>
  <r>
    <x v="9"/>
    <n v="45905"/>
    <x v="37"/>
    <s v="180128OH"/>
    <s v="Invoice - Scheurer Health: Dell UltraSharp 34 Curved ThunderboltTM Hub Monitor - U3425WE - Dell Gaming Discntinued "/>
    <s v="D-001"/>
    <s v="Sales"/>
    <m/>
    <x v="3"/>
    <s v="S3422DWG"/>
    <x v="144"/>
    <s v="Gaming Monitor "/>
    <s v="C-10319"/>
    <m/>
    <n v="23573"/>
    <s v="ARJ"/>
    <m/>
    <n v="700"/>
    <n v="-700"/>
    <x v="1"/>
  </r>
  <r>
    <x v="9"/>
    <n v="45908"/>
    <x v="13"/>
    <s v="180165OH"/>
    <s v="Invoice - Scheurer Health: Dell UltraSharp 34 Curved ThunderboltTM Hub Monitor - U3425WE - Dell Gaming Discntinued "/>
    <s v="D-001"/>
    <s v="Sales"/>
    <m/>
    <x v="3"/>
    <s v="S3422DWG"/>
    <x v="144"/>
    <s v="Gaming Monitor "/>
    <s v="C-10319"/>
    <m/>
    <n v="23585"/>
    <s v="ARJ"/>
    <m/>
    <n v="700"/>
    <n v="-700"/>
    <x v="1"/>
  </r>
  <r>
    <x v="9"/>
    <n v="45908"/>
    <x v="13"/>
    <s v="180155OH"/>
    <s v="Invoice - Scheurer Health: Dell UltraSharp U3824DW 38&quot; Class WQHD+ Curved Screen LED Monitor - 21:9 - Black, Silver - 37.5&quot; Viewable - In-plane Switching (IPS) Black Technology - Edge WLED Backlight - 3840 x 1600 - 1.07 Billion Colors - 300 Nit - 5 ms - 60 Hz Refresh Rate - Speaker"/>
    <s v="D-001"/>
    <s v="Sales"/>
    <m/>
    <x v="3"/>
    <s v="DELL-U3824DW"/>
    <x v="144"/>
    <s v="Dell UltraSharp U3824DW 38&quot; Class WQHD+ Curved Scr"/>
    <s v="C-10319"/>
    <m/>
    <n v="23580"/>
    <s v="ARJ"/>
    <m/>
    <n v="2100"/>
    <n v="-2100"/>
    <x v="1"/>
  </r>
  <r>
    <x v="9"/>
    <n v="45929"/>
    <x v="14"/>
    <s v="180538OH"/>
    <s v="Invoice - Scheurer Health: Foxit PDF Editor + - Subscription License - 1 license - 1 Year - Price Level 1-9 license - Volume - PC, Mac"/>
    <s v="D-001"/>
    <s v="Sales"/>
    <m/>
    <x v="3"/>
    <s v="PDFEDPSLMPML01"/>
    <x v="144"/>
    <s v="Foxit PDF Editor + - Subscription License - 1 lice"/>
    <s v="C-10319"/>
    <m/>
    <n v="23711"/>
    <s v="ARJ"/>
    <m/>
    <n v="320"/>
    <n v="-320"/>
    <x v="1"/>
  </r>
  <r>
    <x v="9"/>
    <n v="45957"/>
    <x v="8"/>
    <s v="180903OH"/>
    <s v="Invoice - Scheurer Health: HP LaserJet Pro 3000 3001dw Desktop Wireless Laser Printer - Monochrome - 35 ppm Mono - 1200 x 1200 dpi Print - Automatic Duplex Print - 250 Sheets Input - Ethernet - Wireless LAN - HP Smart App, Apple AirPrint, Mopria, Wi-Fi Direct - 50000 Pages Duty Cyc"/>
    <s v="D-001"/>
    <s v="Sales"/>
    <m/>
    <x v="3"/>
    <s v="3G650F3"/>
    <x v="144"/>
    <s v="HP LaserJet Pro 3000 3001dw Desktop Wireless Laser"/>
    <s v="C-10319"/>
    <m/>
    <n v="24175"/>
    <s v="ARJ"/>
    <m/>
    <n v="1410"/>
    <n v="-1410"/>
    <x v="1"/>
  </r>
  <r>
    <x v="9"/>
    <n v="45936"/>
    <x v="9"/>
    <s v="180607OH"/>
    <s v="Invoice - Scheurer Health: Meraki Enterprise for MX75-HW + Support - Subscription License - 1 License - 5 Year"/>
    <s v="D-002"/>
    <s v="Administration"/>
    <m/>
    <x v="3"/>
    <s v="LIC-MX75-ENT-5Y"/>
    <x v="144"/>
    <s v="Meraki Enterprise for MX75-HW + Support - Subscrip"/>
    <s v="C-10319"/>
    <m/>
    <n v="23989"/>
    <s v="ARJ"/>
    <m/>
    <n v="3220"/>
    <n v="-3220"/>
    <x v="1"/>
  </r>
  <r>
    <x v="9"/>
    <n v="45936"/>
    <x v="9"/>
    <s v="180605OH"/>
    <s v="Invoice - Scheurer Health: MERAKI MX68W ADVANCED SECURITY LICENSE AND SUPPORT, 3YR"/>
    <s v="D-001"/>
    <s v="Sales"/>
    <m/>
    <x v="3"/>
    <s v="LIC-MX68W-SEC-3YR"/>
    <x v="144"/>
    <s v="Meraki Advanced Security + 3 Years Enterprise Supp"/>
    <s v="C-10319"/>
    <m/>
    <n v="23988"/>
    <s v="ARJ"/>
    <m/>
    <n v="925"/>
    <n v="-925"/>
    <x v="1"/>
  </r>
  <r>
    <x v="9"/>
    <n v="45957"/>
    <x v="8"/>
    <s v="180906OH"/>
    <s v="Invoice - Scheurer Health: MERAKI MX68W ADVANCED SECURITY LICENSE AND SUPPORT, 3YR"/>
    <s v="D-001"/>
    <s v="Sales"/>
    <m/>
    <x v="3"/>
    <s v="LIC-MX68W-SEC-3YR"/>
    <x v="144"/>
    <s v="Meraki Advanced Security + 3 Years Enterprise Supp"/>
    <s v="C-10319"/>
    <m/>
    <n v="24178"/>
    <s v="ARJ"/>
    <m/>
    <n v="925"/>
    <n v="-925"/>
    <x v="1"/>
  </r>
  <r>
    <x v="9"/>
    <n v="45957"/>
    <x v="8"/>
    <s v="181025OH"/>
    <s v="Invoice - Scheurer Health: MERAKI MX68W ADVANCED SECURITY LICENSE AND SUPPORT, 3YR"/>
    <s v="D-001"/>
    <s v="Sales"/>
    <m/>
    <x v="3"/>
    <s v="LIC-MX68W-SEC-3YR"/>
    <x v="144"/>
    <s v="Meraki Advanced Security + 3 Years Enterprise Supp"/>
    <s v="C-10319"/>
    <m/>
    <n v="24181"/>
    <s v="ARJ"/>
    <m/>
    <n v="925"/>
    <n v="-925"/>
    <x v="1"/>
  </r>
  <r>
    <x v="9"/>
    <n v="45936"/>
    <x v="9"/>
    <s v="180605OH"/>
    <s v="Invoice - Scheurer Health: MERAKI MX68W ROUTER/SECURITY APPLIANCE WITH 802.11AC"/>
    <s v="D-001"/>
    <s v="Sales"/>
    <m/>
    <x v="3"/>
    <s v="MX68W-HW"/>
    <x v="144"/>
    <s v="Meraki MX68W Wi-Fi 5 IEEE 802.11a/b/g/n/ac Etherne"/>
    <s v="C-10319"/>
    <m/>
    <n v="23988"/>
    <s v="ARJ"/>
    <m/>
    <n v="700"/>
    <n v="-700"/>
    <x v="1"/>
  </r>
  <r>
    <x v="9"/>
    <n v="45957"/>
    <x v="8"/>
    <s v="180906OH"/>
    <s v="Invoice - Scheurer Health: MERAKI MX68W ROUTER/SECURITY APPLIANCE WITH 802.11AC"/>
    <s v="D-001"/>
    <s v="Sales"/>
    <m/>
    <x v="3"/>
    <s v="MX68W-HW"/>
    <x v="144"/>
    <s v="Meraki MX68W Wi-Fi 5 IEEE 802.11a/b/g/n/ac Etherne"/>
    <s v="C-10319"/>
    <m/>
    <n v="24178"/>
    <s v="ARJ"/>
    <m/>
    <n v="700"/>
    <n v="-700"/>
    <x v="1"/>
  </r>
  <r>
    <x v="9"/>
    <n v="45957"/>
    <x v="8"/>
    <s v="181025OH"/>
    <s v="Invoice - Scheurer Health: MERAKI MX68W ROUTER/SECURITY APPLIANCE WITH 802.11AC"/>
    <s v="D-001"/>
    <s v="Sales"/>
    <m/>
    <x v="3"/>
    <s v="MX68W-HW"/>
    <x v="144"/>
    <s v="Meraki MX68W Wi-Fi 5 IEEE 802.11a/b/g/n/ac Etherne"/>
    <s v="C-10319"/>
    <m/>
    <n v="24181"/>
    <s v="ARJ"/>
    <m/>
    <n v="700"/>
    <n v="-700"/>
    <x v="1"/>
  </r>
  <r>
    <x v="9"/>
    <n v="45936"/>
    <x v="9"/>
    <s v="180607OH"/>
    <s v="Invoice - Scheurer Health: Meraki MX75 Network Security/Firewall Appliance - 12 Port - 1000Base-T, 1000Base-X - Gigabit Ethernet - 10 x RJ-45 - 1 Total Expansion Slots - Desktop, Wall Mountable"/>
    <s v="D-002"/>
    <s v="Administration"/>
    <m/>
    <x v="3"/>
    <s v="MX75-HW"/>
    <x v="144"/>
    <s v="Meraki MX75 Network Security/Firewall Appliance"/>
    <s v="C-10319"/>
    <m/>
    <n v="23989"/>
    <s v="ARJ"/>
    <m/>
    <n v="1000"/>
    <n v="-1000"/>
    <x v="1"/>
  </r>
  <r>
    <x v="9"/>
    <n v="45903"/>
    <x v="17"/>
    <s v="180099OH"/>
    <s v="Invoice - Scheurer Health: OptiPlex Micro Form Factor (Plus 7020)"/>
    <s v="D-001"/>
    <s v="Sales"/>
    <m/>
    <x v="3"/>
    <s v="210-BKXB"/>
    <x v="144"/>
    <s v="OptiPlex Micro Form Factor (Plus 7020)"/>
    <s v="C-10319"/>
    <m/>
    <n v="23548"/>
    <s v="ARJ"/>
    <m/>
    <n v="2495.86"/>
    <n v="-2495.86"/>
    <x v="1"/>
  </r>
  <r>
    <x v="9"/>
    <n v="45905"/>
    <x v="37"/>
    <s v="180128OH"/>
    <s v="Invoice - Scheurer Health: OptiPlex Micro Form Factor (Plus 7020)"/>
    <s v="D-001"/>
    <s v="Sales"/>
    <m/>
    <x v="3"/>
    <s v="210-BKXB"/>
    <x v="144"/>
    <s v="OptiPlex Micro Form Factor (Plus 7020)"/>
    <s v="C-10319"/>
    <m/>
    <n v="23573"/>
    <s v="ARJ"/>
    <m/>
    <n v="19966.88"/>
    <n v="-19966.88"/>
    <x v="1"/>
  </r>
  <r>
    <x v="9"/>
    <n v="45908"/>
    <x v="13"/>
    <s v="180165OH"/>
    <s v="Invoice - Scheurer Health: OptiPlex Micro Form Factor (Plus 7020)"/>
    <s v="D-001"/>
    <s v="Sales"/>
    <m/>
    <x v="3"/>
    <s v="210-BKXB"/>
    <x v="144"/>
    <s v="OptiPlex Micro Form Factor (Plus 7020)"/>
    <s v="C-10319"/>
    <m/>
    <n v="23585"/>
    <s v="ARJ"/>
    <m/>
    <n v="1247.93"/>
    <n v="-1247.93"/>
    <x v="1"/>
  </r>
  <r>
    <x v="9"/>
    <n v="45923"/>
    <x v="36"/>
    <s v="180258OH"/>
    <s v="Invoice - Scheurer Health: OptiPlex Micro Form Factor (Plus 7020)"/>
    <s v="D-001"/>
    <s v="Sales"/>
    <m/>
    <x v="3"/>
    <s v="210-BKXB"/>
    <x v="144"/>
    <s v="OptiPlex Micro Form Factor (Plus 7020)"/>
    <s v="C-10319"/>
    <m/>
    <n v="23660"/>
    <s v="ARJ"/>
    <m/>
    <n v="3743.79"/>
    <n v="-3743.79"/>
    <x v="1"/>
  </r>
  <r>
    <x v="9"/>
    <n v="45908"/>
    <x v="13"/>
    <s v="180155OH"/>
    <s v="Invoice - Scheurer Health: Precision 5860 XL Tower XCTO Base"/>
    <s v="D-001"/>
    <s v="Sales"/>
    <m/>
    <x v="3"/>
    <s v="9KPRH"/>
    <x v="144"/>
    <s v="Dell Precision 3000 3460 Workstation - Core i9 14t"/>
    <s v="C-10319"/>
    <m/>
    <n v="23580"/>
    <s v="ARJ"/>
    <m/>
    <n v="8900"/>
    <n v="-8900"/>
    <x v="1"/>
  </r>
  <r>
    <x v="15"/>
    <n v="45901"/>
    <x v="3"/>
    <s v="179980OH"/>
    <s v="Invoice - Scheurer Health: Remote Agent License"/>
    <s v="D-001"/>
    <s v="Sales"/>
    <m/>
    <x v="3"/>
    <s v="DPM-CWA"/>
    <x v="144"/>
    <s v="ConnectWise Remote Agent License "/>
    <s v="C-10319"/>
    <m/>
    <n v="23384"/>
    <s v="ARJ"/>
    <m/>
    <n v="1178.0999999999999"/>
    <n v="-1178.0999999999999"/>
    <x v="1"/>
  </r>
  <r>
    <x v="15"/>
    <n v="45931"/>
    <x v="4"/>
    <s v="180507OH"/>
    <s v="Invoice - Scheurer Health: Remote Agent License"/>
    <s v="D-001"/>
    <s v="Sales"/>
    <m/>
    <x v="3"/>
    <s v="DPM-CWA"/>
    <x v="144"/>
    <s v="ConnectWise Remote Agent License "/>
    <s v="C-10319"/>
    <m/>
    <n v="23920"/>
    <s v="ARJ"/>
    <m/>
    <n v="1178.0999999999999"/>
    <n v="-1178.0999999999999"/>
    <x v="1"/>
  </r>
  <r>
    <x v="9"/>
    <n v="45957"/>
    <x v="8"/>
    <s v="180903OH"/>
    <s v="Invoice - Scheurer Health: StarTech.com USB-C Dock, 4K 60Hz Quad Monitor DisplayPort &amp; HDMI, Universal USB C Docking Station, 100W Power Delivery, USB Hub 1C/3A, GbE - Quad monitor USB C docking station - 4x DisplayPort and/or 4x HDMI displays/monitors at 4K 60Hz - USB C Dock w/ 10"/>
    <s v="D-001"/>
    <s v="Sales"/>
    <m/>
    <x v="3"/>
    <s v="DK31C4DPPD"/>
    <x v="144"/>
    <s v="StarTech.com USB-C Dock, 4K 60Hz Quad Monitor Disp"/>
    <s v="C-10319"/>
    <m/>
    <n v="24175"/>
    <s v="ARJ"/>
    <m/>
    <n v="1028"/>
    <n v="-1028"/>
    <x v="1"/>
  </r>
  <r>
    <x v="15"/>
    <n v="45901"/>
    <x v="3"/>
    <s v="179980OH"/>
    <s v="Invoice - Scheurer Health: Streamline IT Help Desk Management System"/>
    <s v="D-001"/>
    <s v="Sales"/>
    <m/>
    <x v="3"/>
    <s v="Streamline IT"/>
    <x v="144"/>
    <s v="Streamline IT"/>
    <s v="C-10319"/>
    <m/>
    <n v="23384"/>
    <s v="ARJ"/>
    <m/>
    <n v="540"/>
    <n v="-540"/>
    <x v="1"/>
  </r>
  <r>
    <x v="15"/>
    <n v="45931"/>
    <x v="4"/>
    <s v="180507OH"/>
    <s v="Invoice - Scheurer Health: Streamline IT Help Desk Management System"/>
    <s v="D-001"/>
    <s v="Sales"/>
    <m/>
    <x v="3"/>
    <s v="Streamline IT"/>
    <x v="144"/>
    <s v="Streamline IT"/>
    <s v="C-10319"/>
    <m/>
    <n v="23920"/>
    <s v="ARJ"/>
    <m/>
    <n v="540"/>
    <n v="-540"/>
    <x v="1"/>
  </r>
  <r>
    <x v="7"/>
    <n v="45938"/>
    <x v="29"/>
    <n v="180723"/>
    <s v="Invoice - Sconza Candy Company"/>
    <s v="D-004"/>
    <s v="Projects"/>
    <m/>
    <x v="1"/>
    <m/>
    <x v="145"/>
    <m/>
    <s v="C00240"/>
    <m/>
    <n v="24053"/>
    <s v="ARJ"/>
    <m/>
    <n v="11200"/>
    <n v="-11200"/>
    <x v="1"/>
  </r>
  <r>
    <x v="6"/>
    <n v="45901"/>
    <x v="3"/>
    <n v="179849"/>
    <s v="Invoice - Sconza Candy Company: 24x7 Gateway Security Monitoring"/>
    <s v="D-005"/>
    <s v="Security"/>
    <m/>
    <x v="1"/>
    <s v="DPM-FWM-MED"/>
    <x v="145"/>
    <s v="24x7 Gateway Security Monitoring Medium"/>
    <s v="C00240"/>
    <m/>
    <n v="23505"/>
    <s v="ARJ"/>
    <m/>
    <n v="450"/>
    <n v="-450"/>
    <x v="1"/>
  </r>
  <r>
    <x v="6"/>
    <n v="45931"/>
    <x v="4"/>
    <n v="180402"/>
    <s v="Invoice - Sconza Candy Company: 24x7 Gateway Security Monitoring"/>
    <s v="D-005"/>
    <s v="Security"/>
    <m/>
    <x v="1"/>
    <s v="DPM-FWM-MED"/>
    <x v="145"/>
    <s v="24x7 Gateway Security Monitoring Medium"/>
    <s v="C00240"/>
    <m/>
    <n v="23826"/>
    <s v="ARJ"/>
    <m/>
    <n v="450"/>
    <n v="-450"/>
    <x v="1"/>
  </r>
  <r>
    <x v="3"/>
    <n v="45901"/>
    <x v="3"/>
    <n v="179849"/>
    <s v="Invoice - Sconza Candy Company: Datapath Managed Backup - Offsite Storage - 1 TB - 1 Month"/>
    <s v="D-003"/>
    <s v="MSP"/>
    <m/>
    <x v="1"/>
    <s v="DPMB-STOR-1TB"/>
    <x v="145"/>
    <s v="Datapath Managed Backup - Offsite Storage - per TB"/>
    <s v="C00240"/>
    <m/>
    <n v="23505"/>
    <s v="ARJ"/>
    <m/>
    <n v="309"/>
    <n v="-309"/>
    <x v="1"/>
  </r>
  <r>
    <x v="3"/>
    <n v="45931"/>
    <x v="4"/>
    <n v="180402"/>
    <s v="Invoice - Sconza Candy Company: Datapath Managed Backup - Offsite Storage - 1 TB - 1 Month"/>
    <s v="D-003"/>
    <s v="MSP"/>
    <m/>
    <x v="1"/>
    <s v="DPMB-STOR-1TB"/>
    <x v="145"/>
    <s v="Datapath Managed Backup - Offsite Storage - per TB"/>
    <s v="C00240"/>
    <m/>
    <n v="23826"/>
    <s v="ARJ"/>
    <m/>
    <n v="309"/>
    <n v="-309"/>
    <x v="1"/>
  </r>
  <r>
    <x v="6"/>
    <n v="45901"/>
    <x v="3"/>
    <n v="179849"/>
    <s v="Invoice - Sconza Candy Company: Endpoint Advanced Threat Protection - EDR 24x7 Monitoring - Per Endpoint"/>
    <s v="D-005"/>
    <s v="Security"/>
    <m/>
    <x v="1"/>
    <s v="DPM-Huntress"/>
    <x v="145"/>
    <s v="Huntress Advanced Threat Protection"/>
    <s v="C00240"/>
    <m/>
    <n v="23505"/>
    <s v="ARJ"/>
    <m/>
    <n v="630"/>
    <n v="-630"/>
    <x v="1"/>
  </r>
  <r>
    <x v="6"/>
    <n v="45931"/>
    <x v="4"/>
    <n v="180402"/>
    <s v="Invoice - Sconza Candy Company: Endpoint Advanced Threat Protection - EDR 24x7 Monitoring - Per Endpoint"/>
    <s v="D-005"/>
    <s v="Security"/>
    <m/>
    <x v="1"/>
    <s v="DPM-Huntress"/>
    <x v="145"/>
    <s v="Huntress Advanced Threat Protection"/>
    <s v="C00240"/>
    <m/>
    <n v="23826"/>
    <s v="ARJ"/>
    <m/>
    <n v="612"/>
    <n v="-612"/>
    <x v="1"/>
  </r>
  <r>
    <x v="12"/>
    <n v="45901"/>
    <x v="3"/>
    <n v="179849"/>
    <s v="Invoice - Sconza Candy Company: Managed Security"/>
    <s v="D-005"/>
    <s v="Security"/>
    <m/>
    <x v="1"/>
    <s v="Managed Security"/>
    <x v="145"/>
    <s v="Managed Security"/>
    <s v="C00240"/>
    <m/>
    <n v="23505"/>
    <s v="ARJ"/>
    <m/>
    <n v="101.51"/>
    <n v="-101.51"/>
    <x v="1"/>
  </r>
  <r>
    <x v="12"/>
    <n v="45931"/>
    <x v="4"/>
    <n v="180402"/>
    <s v="Invoice - Sconza Candy Company: Managed Security"/>
    <s v="D-005"/>
    <s v="Security"/>
    <m/>
    <x v="1"/>
    <s v="Managed Security"/>
    <x v="145"/>
    <s v="Managed Security"/>
    <s v="C00240"/>
    <m/>
    <n v="23826"/>
    <s v="ARJ"/>
    <m/>
    <n v="101.51"/>
    <n v="-101.51"/>
    <x v="1"/>
  </r>
  <r>
    <x v="0"/>
    <n v="45901"/>
    <x v="3"/>
    <n v="179849"/>
    <s v="Invoice - Sconza Candy Company: Managed Service"/>
    <s v="D-003"/>
    <s v="MSP"/>
    <m/>
    <x v="1"/>
    <s v="Hybrid Managed Service"/>
    <x v="145"/>
    <s v="Hybrid Managed Service"/>
    <s v="C00240"/>
    <m/>
    <n v="23505"/>
    <s v="ARJ"/>
    <m/>
    <n v="5549.57"/>
    <n v="-5549.57"/>
    <x v="1"/>
  </r>
  <r>
    <x v="0"/>
    <n v="45931"/>
    <x v="4"/>
    <n v="180402"/>
    <s v="Invoice - Sconza Candy Company: Managed Service"/>
    <s v="D-003"/>
    <s v="MSP"/>
    <m/>
    <x v="1"/>
    <s v="Hybrid Managed Service"/>
    <x v="145"/>
    <s v="Hybrid Managed Service"/>
    <s v="C00240"/>
    <m/>
    <n v="23826"/>
    <s v="ARJ"/>
    <m/>
    <n v="5549.57"/>
    <n v="-5549.57"/>
    <x v="1"/>
  </r>
  <r>
    <x v="3"/>
    <n v="45901"/>
    <x v="3"/>
    <n v="179850"/>
    <s v="Invoice - Shiloh Elementary School District: Datapath Managed Backup - Offsite Storage - 1 TB - 1 Month"/>
    <s v="D-003"/>
    <s v="MSP"/>
    <m/>
    <x v="1"/>
    <s v="DPMB-STOR-1TB"/>
    <x v="146"/>
    <s v="Datapath Managed Backup - Offsite Storage - per TB"/>
    <s v="C00241"/>
    <m/>
    <n v="23458"/>
    <s v="ARJ"/>
    <m/>
    <n v="120"/>
    <n v="-120"/>
    <x v="1"/>
  </r>
  <r>
    <x v="3"/>
    <n v="45931"/>
    <x v="4"/>
    <n v="180403"/>
    <s v="Invoice - Shiloh Elementary School District: Datapath Managed Backup - Offsite Storage - 1 TB - 1 Month"/>
    <s v="D-003"/>
    <s v="MSP"/>
    <m/>
    <x v="1"/>
    <s v="DPMB-STOR-1TB"/>
    <x v="146"/>
    <s v="Datapath Managed Backup - Offsite Storage - per TB"/>
    <s v="C00241"/>
    <m/>
    <n v="23827"/>
    <s v="ARJ"/>
    <m/>
    <n v="120"/>
    <n v="-120"/>
    <x v="1"/>
  </r>
  <r>
    <x v="6"/>
    <n v="45901"/>
    <x v="3"/>
    <n v="179850"/>
    <s v="Invoice - Shiloh Elementary School District: Endpoint Advanced Threat Protection - EDR 24x7 Monitoring - Per Endpoint"/>
    <s v="D-005"/>
    <s v="Security"/>
    <m/>
    <x v="1"/>
    <s v="DPM-Huntress"/>
    <x v="146"/>
    <s v="Huntress Advanced Threat Protection"/>
    <s v="C00241"/>
    <m/>
    <n v="23458"/>
    <s v="ARJ"/>
    <m/>
    <n v="350"/>
    <n v="-350"/>
    <x v="1"/>
  </r>
  <r>
    <x v="6"/>
    <n v="45931"/>
    <x v="4"/>
    <n v="180403"/>
    <s v="Invoice - Shiloh Elementary School District: Endpoint Advanced Threat Protection - EDR 24x7 Monitoring - Per Endpoint"/>
    <s v="D-005"/>
    <s v="Security"/>
    <m/>
    <x v="1"/>
    <s v="DPM-Huntress"/>
    <x v="146"/>
    <s v="Huntress Advanced Threat Protection"/>
    <s v="C00241"/>
    <m/>
    <n v="23827"/>
    <s v="ARJ"/>
    <m/>
    <n v="350"/>
    <n v="-350"/>
    <x v="1"/>
  </r>
  <r>
    <x v="0"/>
    <n v="45901"/>
    <x v="3"/>
    <n v="179850"/>
    <s v="Invoice - Shiloh Elementary School District: Managed Service"/>
    <s v="D-003"/>
    <s v="MSP"/>
    <m/>
    <x v="1"/>
    <s v="Managed Service"/>
    <x v="146"/>
    <s v="Managed Service"/>
    <s v="C00241"/>
    <m/>
    <n v="23458"/>
    <s v="ARJ"/>
    <m/>
    <n v="1639.09"/>
    <n v="-1639.09"/>
    <x v="1"/>
  </r>
  <r>
    <x v="0"/>
    <n v="45931"/>
    <x v="4"/>
    <n v="180403"/>
    <s v="Invoice - Shiloh Elementary School District: Managed Service"/>
    <s v="D-003"/>
    <s v="MSP"/>
    <m/>
    <x v="1"/>
    <s v="Managed Service"/>
    <x v="146"/>
    <s v="Managed Service"/>
    <s v="C00241"/>
    <m/>
    <n v="23827"/>
    <s v="ARJ"/>
    <m/>
    <n v="1639.09"/>
    <n v="-1639.09"/>
    <x v="1"/>
  </r>
  <r>
    <x v="6"/>
    <n v="45901"/>
    <x v="3"/>
    <n v="179850"/>
    <s v="Invoice - Shiloh Elementary School District: Managed Single Domain Security Certificate"/>
    <s v="D-003"/>
    <s v="MSP"/>
    <m/>
    <x v="1"/>
    <s v="SSLCert"/>
    <x v="146"/>
    <s v="Managed Single Domain Security Certificate"/>
    <s v="C00241"/>
    <m/>
    <n v="23458"/>
    <s v="ARJ"/>
    <m/>
    <n v="10"/>
    <n v="-10"/>
    <x v="1"/>
  </r>
  <r>
    <x v="6"/>
    <n v="45931"/>
    <x v="4"/>
    <n v="180403"/>
    <s v="Invoice - Shiloh Elementary School District: Managed Single Domain Security Certificate"/>
    <s v="D-003"/>
    <s v="MSP"/>
    <m/>
    <x v="1"/>
    <s v="SSLCert"/>
    <x v="146"/>
    <s v="Managed Single Domain Security Certificate"/>
    <s v="C00241"/>
    <m/>
    <n v="23827"/>
    <s v="ARJ"/>
    <m/>
    <n v="10"/>
    <n v="-10"/>
    <x v="1"/>
  </r>
  <r>
    <x v="9"/>
    <n v="45926"/>
    <x v="21"/>
    <n v="180280"/>
    <s v="Invoice - Shiloh Elementary School District: Microsoft Desktop Education - License &amp; Software Assurance - 1 License - Annual Fee, Academic, Enterprise - Microsoft Open Value Subscription"/>
    <s v="D-001"/>
    <s v="Sales"/>
    <m/>
    <x v="1"/>
    <s v="2UJ-00011"/>
    <x v="146"/>
    <s v="Microsoft Desktop Education - License &amp; Softwar..."/>
    <s v="C00241"/>
    <m/>
    <n v="23683"/>
    <s v="ARJ"/>
    <m/>
    <n v="659"/>
    <n v="-659"/>
    <x v="1"/>
  </r>
  <r>
    <x v="9"/>
    <n v="45926"/>
    <x v="21"/>
    <n v="180280"/>
    <s v="Invoice - Shiloh Elementary School District: Microsoft Windows Server Standard Edition - License &amp; Software Assurance - 2 Core - Academic, Additional Product, Volume, Annual Fee - 1 Year - PC - All Languages"/>
    <s v="D-001"/>
    <s v="Sales"/>
    <m/>
    <x v="1"/>
    <s v="9EM-00294"/>
    <x v="146"/>
    <s v="Microsoft Windows Server Standard Edition - Lic..."/>
    <s v="C00241"/>
    <m/>
    <n v="23683"/>
    <s v="ARJ"/>
    <m/>
    <n v="194.88"/>
    <n v="-194.88"/>
    <x v="1"/>
  </r>
  <r>
    <x v="3"/>
    <n v="45901"/>
    <x v="3"/>
    <n v="179851"/>
    <s v="Invoice - Spring Creek Golf &amp; Country Club: Datapath Managed Backup - Offsite Storage - 1 TB - 1 Month"/>
    <s v="D-003"/>
    <s v="MSP"/>
    <m/>
    <x v="1"/>
    <s v="DPMB-STOR-1TB"/>
    <x v="147"/>
    <s v="Datapath Managed Backup - Offsite Storage - per TB"/>
    <s v="C00246"/>
    <m/>
    <n v="23466"/>
    <s v="ARJ"/>
    <m/>
    <n v="75"/>
    <n v="-75"/>
    <x v="1"/>
  </r>
  <r>
    <x v="3"/>
    <n v="45931"/>
    <x v="4"/>
    <n v="180404"/>
    <s v="Invoice - Spring Creek Golf &amp; Country Club: Datapath Managed Backup - Offsite Storage - 1 TB - 1 Month"/>
    <s v="D-003"/>
    <s v="MSP"/>
    <m/>
    <x v="1"/>
    <s v="DPMB-STOR-1TB"/>
    <x v="147"/>
    <s v="Datapath Managed Backup - Offsite Storage - per TB"/>
    <s v="C00246"/>
    <m/>
    <n v="23828"/>
    <s v="ARJ"/>
    <m/>
    <n v="75"/>
    <n v="-75"/>
    <x v="1"/>
  </r>
  <r>
    <x v="9"/>
    <n v="45932"/>
    <x v="23"/>
    <n v="180576"/>
    <s v="Invoice - Spring Creek Golf &amp; Country Club: Dell Pro 16 Plus PB16250 16&quot; Copilot+ PC Notebook - Full HD Plus - Intel Core Ultra 5 236V - vPro Technology - 16 GB - 512 GB SSD - English (US) Keyboard - Silver - Intel Chip - 1920 x 1200 - Windows 11 Pro - Intel Arc Graphics - In-plane Switching (IPS)"/>
    <s v="D-001"/>
    <s v="Sales"/>
    <m/>
    <x v="1"/>
    <s v="9JDW2"/>
    <x v="147"/>
    <s v="Dell Pro 16 Plus PB16250 16&quot; Copilot+ PC Notebook "/>
    <s v="C00246"/>
    <m/>
    <n v="23969"/>
    <s v="ARJ"/>
    <m/>
    <n v="1218.72"/>
    <n v="-1218.72"/>
    <x v="1"/>
  </r>
  <r>
    <x v="6"/>
    <n v="45901"/>
    <x v="3"/>
    <n v="179851"/>
    <s v="Invoice - Spring Creek Golf &amp; Country Club: Endpoint Advanced Threat Protection - EDR 24x7 Monitoring - Per Endpoint"/>
    <s v="D-005"/>
    <s v="Security"/>
    <m/>
    <x v="1"/>
    <s v="DPM-Huntress"/>
    <x v="147"/>
    <s v="Huntress Advanced Threat Protection"/>
    <s v="C00246"/>
    <m/>
    <n v="23466"/>
    <s v="ARJ"/>
    <m/>
    <n v="182"/>
    <n v="-182"/>
    <x v="1"/>
  </r>
  <r>
    <x v="6"/>
    <n v="45931"/>
    <x v="4"/>
    <n v="180404"/>
    <s v="Invoice - Spring Creek Golf &amp; Country Club: Endpoint Advanced Threat Protection - EDR 24x7 Monitoring - Per Endpoint"/>
    <s v="D-005"/>
    <s v="Security"/>
    <m/>
    <x v="1"/>
    <s v="DPM-Huntress"/>
    <x v="147"/>
    <s v="Huntress Advanced Threat Protection"/>
    <s v="C00246"/>
    <m/>
    <n v="23828"/>
    <s v="ARJ"/>
    <m/>
    <n v="182"/>
    <n v="-182"/>
    <x v="1"/>
  </r>
  <r>
    <x v="2"/>
    <n v="45901"/>
    <x v="3"/>
    <n v="179851"/>
    <s v="Invoice - Spring Creek Golf &amp; Country Club: Enterprise Class Wireless Access Point - Medium Density "/>
    <s v="D-003"/>
    <s v="MSP"/>
    <m/>
    <x v="1"/>
    <s v="MW AP - Medium Density"/>
    <x v="147"/>
    <s v="Managed Wireless Access Point - Medium Density"/>
    <s v="C00246"/>
    <m/>
    <n v="23466"/>
    <s v="ARJ"/>
    <m/>
    <n v="404.25"/>
    <n v="-404.25"/>
    <x v="1"/>
  </r>
  <r>
    <x v="2"/>
    <n v="45931"/>
    <x v="4"/>
    <n v="180404"/>
    <s v="Invoice - Spring Creek Golf &amp; Country Club: Enterprise Class Wireless Access Point - Medium Density "/>
    <s v="D-003"/>
    <s v="MSP"/>
    <m/>
    <x v="1"/>
    <s v="MW AP - Medium Density"/>
    <x v="147"/>
    <s v="Managed Wireless Access Point - Medium Density"/>
    <s v="C00246"/>
    <m/>
    <n v="23828"/>
    <s v="ARJ"/>
    <m/>
    <n v="404.25"/>
    <n v="-404.25"/>
    <x v="1"/>
  </r>
  <r>
    <x v="3"/>
    <n v="45901"/>
    <x v="3"/>
    <n v="179851"/>
    <s v="Invoice - Spring Creek Golf &amp; Country Club: Managed Backup - 1 Endpoint "/>
    <s v="D-003"/>
    <s v="MSP"/>
    <m/>
    <x v="1"/>
    <s v="DPMB-END"/>
    <x v="147"/>
    <s v="Managed Backup - 1 Endpoint"/>
    <s v="C00246"/>
    <m/>
    <n v="23466"/>
    <s v="ARJ"/>
    <m/>
    <n v="105"/>
    <n v="-105"/>
    <x v="1"/>
  </r>
  <r>
    <x v="3"/>
    <n v="45931"/>
    <x v="4"/>
    <n v="180404"/>
    <s v="Invoice - Spring Creek Golf &amp; Country Club: Managed Backup - 1 Endpoint "/>
    <s v="D-003"/>
    <s v="MSP"/>
    <m/>
    <x v="1"/>
    <s v="DPMB-END"/>
    <x v="147"/>
    <s v="Managed Backup - 1 Endpoint"/>
    <s v="C00246"/>
    <m/>
    <n v="23828"/>
    <s v="ARJ"/>
    <m/>
    <n v="105"/>
    <n v="-105"/>
    <x v="1"/>
  </r>
  <r>
    <x v="3"/>
    <n v="45901"/>
    <x v="3"/>
    <n v="179851"/>
    <s v="Invoice - Spring Creek Golf &amp; Country Club: Managed Office 365 Backup - 1 User - 1 month"/>
    <s v="D-003"/>
    <s v="MSP"/>
    <m/>
    <x v="1"/>
    <s v="DPMB-AFI-O365"/>
    <x v="147"/>
    <s v="Office 365 Backup"/>
    <s v="C00246"/>
    <m/>
    <n v="23466"/>
    <s v="ARJ"/>
    <m/>
    <n v="90"/>
    <n v="-90"/>
    <x v="1"/>
  </r>
  <r>
    <x v="3"/>
    <n v="45931"/>
    <x v="4"/>
    <n v="180404"/>
    <s v="Invoice - Spring Creek Golf &amp; Country Club: Managed Office 365 Backup - 1 User - 1 month"/>
    <s v="D-003"/>
    <s v="MSP"/>
    <m/>
    <x v="1"/>
    <s v="DPMB-AFI-O365"/>
    <x v="147"/>
    <s v="Office 365 Backup"/>
    <s v="C00246"/>
    <m/>
    <n v="23828"/>
    <s v="ARJ"/>
    <m/>
    <n v="90"/>
    <n v="-90"/>
    <x v="1"/>
  </r>
  <r>
    <x v="0"/>
    <n v="45901"/>
    <x v="3"/>
    <n v="179851"/>
    <s v="Invoice - Spring Creek Golf &amp; Country Club: Managed Service"/>
    <s v="D-003"/>
    <s v="MSP"/>
    <m/>
    <x v="1"/>
    <s v="Managed Service"/>
    <x v="147"/>
    <s v="Managed Service"/>
    <s v="C00246"/>
    <m/>
    <n v="23466"/>
    <s v="ARJ"/>
    <m/>
    <n v="1670.92"/>
    <n v="-1670.92"/>
    <x v="1"/>
  </r>
  <r>
    <x v="0"/>
    <n v="45931"/>
    <x v="4"/>
    <n v="180404"/>
    <s v="Invoice - Spring Creek Golf &amp; Country Club: Managed Service"/>
    <s v="D-003"/>
    <s v="MSP"/>
    <m/>
    <x v="1"/>
    <s v="Managed Service"/>
    <x v="147"/>
    <s v="Managed Service"/>
    <s v="C00246"/>
    <m/>
    <n v="23828"/>
    <s v="ARJ"/>
    <m/>
    <n v="1670.92"/>
    <n v="-1670.92"/>
    <x v="1"/>
  </r>
  <r>
    <x v="6"/>
    <n v="45901"/>
    <x v="3"/>
    <n v="179851"/>
    <s v="Invoice - Spring Creek Golf &amp; Country Club: Managed Single Domain Security Certificate"/>
    <s v="D-003"/>
    <s v="MSP"/>
    <m/>
    <x v="1"/>
    <s v="SSLCert"/>
    <x v="147"/>
    <s v="Managed Single Domain Security Certificate"/>
    <s v="C00246"/>
    <m/>
    <n v="23466"/>
    <s v="ARJ"/>
    <m/>
    <n v="10.5"/>
    <n v="-10.5"/>
    <x v="1"/>
  </r>
  <r>
    <x v="6"/>
    <n v="45931"/>
    <x v="4"/>
    <n v="180404"/>
    <s v="Invoice - Spring Creek Golf &amp; Country Club: Managed Single Domain Security Certificate"/>
    <s v="D-003"/>
    <s v="MSP"/>
    <m/>
    <x v="1"/>
    <s v="SSLCert"/>
    <x v="147"/>
    <s v="Managed Single Domain Security Certificate"/>
    <s v="C00246"/>
    <m/>
    <n v="23828"/>
    <s v="ARJ"/>
    <m/>
    <n v="10.5"/>
    <n v="-10.5"/>
    <x v="1"/>
  </r>
  <r>
    <x v="5"/>
    <n v="45901"/>
    <x v="3"/>
    <n v="179851"/>
    <s v="Invoice - Spring Creek Golf &amp; Country Club: Microsoft 365 Business Basic - Annual Commitment, Monthly Billing - 1 User "/>
    <s v="D-003"/>
    <s v="MSP"/>
    <m/>
    <x v="1"/>
    <s v="C0LH18-0001-1Y1M"/>
    <x v="147"/>
    <s v="Microsoft 365 Business Basic Annual Paid Monthly"/>
    <s v="C00246"/>
    <m/>
    <n v="23466"/>
    <s v="ARJ"/>
    <m/>
    <n v="18"/>
    <n v="-18"/>
    <x v="1"/>
  </r>
  <r>
    <x v="5"/>
    <n v="45931"/>
    <x v="4"/>
    <n v="180404"/>
    <s v="Invoice - Spring Creek Golf &amp; Country Club: Microsoft 365 Business Basic - Annual Commitment, Monthly Billing - 1 User "/>
    <s v="D-003"/>
    <s v="MSP"/>
    <m/>
    <x v="1"/>
    <s v="C0LH18-0001-1Y1M"/>
    <x v="147"/>
    <s v="Microsoft 365 Business Basic Annual Paid Monthly"/>
    <s v="C00246"/>
    <m/>
    <n v="23828"/>
    <s v="ARJ"/>
    <m/>
    <n v="18"/>
    <n v="-18"/>
    <x v="1"/>
  </r>
  <r>
    <x v="5"/>
    <n v="45901"/>
    <x v="3"/>
    <n v="179851"/>
    <s v="Invoice - Spring Creek Golf &amp; Country Club: Microsoft 365 Business Premium - Annual Commitment, Monthly Billing - 1 User "/>
    <s v="D-003"/>
    <s v="MSP"/>
    <m/>
    <x v="1"/>
    <s v="C0LCHC-0002-1Y1M"/>
    <x v="147"/>
    <s v="Microsoft 365 Business Premium Annual Paid Monthly"/>
    <s v="C00246"/>
    <m/>
    <n v="23466"/>
    <s v="ARJ"/>
    <m/>
    <n v="330"/>
    <n v="-330"/>
    <x v="1"/>
  </r>
  <r>
    <x v="5"/>
    <n v="45931"/>
    <x v="4"/>
    <n v="180404"/>
    <s v="Invoice - Spring Creek Golf &amp; Country Club: Microsoft 365 Business Premium - Annual Commitment, Monthly Billing - 1 User "/>
    <s v="D-003"/>
    <s v="MSP"/>
    <m/>
    <x v="1"/>
    <s v="C0LCHC-0002-1Y1M"/>
    <x v="147"/>
    <s v="Microsoft 365 Business Premium Annual Paid Monthly"/>
    <s v="C00246"/>
    <m/>
    <n v="23828"/>
    <s v="ARJ"/>
    <m/>
    <n v="330"/>
    <n v="-330"/>
    <x v="1"/>
  </r>
  <r>
    <x v="5"/>
    <n v="45901"/>
    <x v="3"/>
    <n v="179851"/>
    <s v="Invoice - Spring Creek Golf &amp; Country Club: NCE Exchange Online Plan 1 Monthly Commit"/>
    <s v="D-003"/>
    <s v="MSP"/>
    <m/>
    <x v="1"/>
    <s v="CFQ7TTC0LH16-0001-1M"/>
    <x v="147"/>
    <s v="NCE Exchange Online Plan 1 Monthly Commit"/>
    <s v="C00246"/>
    <m/>
    <n v="23466"/>
    <s v="ARJ"/>
    <m/>
    <n v="4.8"/>
    <n v="-4.8"/>
    <x v="1"/>
  </r>
  <r>
    <x v="5"/>
    <n v="45931"/>
    <x v="4"/>
    <n v="180404"/>
    <s v="Invoice - Spring Creek Golf &amp; Country Club: NCE Exchange Online Plan 1 Monthly Commit"/>
    <s v="D-003"/>
    <s v="MSP"/>
    <m/>
    <x v="1"/>
    <s v="CFQ7TTC0LH16-0001-1M"/>
    <x v="147"/>
    <s v="NCE Exchange Online Plan 1 Monthly Commit"/>
    <s v="C00246"/>
    <m/>
    <n v="23828"/>
    <s v="ARJ"/>
    <m/>
    <n v="4.8"/>
    <n v="-4.8"/>
    <x v="1"/>
  </r>
  <r>
    <x v="0"/>
    <n v="45901"/>
    <x v="3"/>
    <s v="179982OH"/>
    <s v="Invoice - St John Lutheran Nottingham: Classroom Support"/>
    <s v="D-003"/>
    <s v="MSP"/>
    <m/>
    <x v="3"/>
    <s v="MSC_CS"/>
    <x v="148"/>
    <s v="Classroom Support"/>
    <s v="C-10207"/>
    <m/>
    <n v="23385"/>
    <s v="ARJ"/>
    <m/>
    <n v="180"/>
    <n v="-180"/>
    <x v="1"/>
  </r>
  <r>
    <x v="0"/>
    <n v="45931"/>
    <x v="4"/>
    <s v="180508OH"/>
    <s v="Invoice - St John Lutheran Nottingham: Classroom Support"/>
    <s v="D-003"/>
    <s v="MSP"/>
    <m/>
    <x v="3"/>
    <s v="MSC_CS"/>
    <x v="148"/>
    <s v="Classroom Support"/>
    <s v="C-10207"/>
    <m/>
    <n v="23921"/>
    <s v="ARJ"/>
    <m/>
    <n v="180"/>
    <n v="-180"/>
    <x v="1"/>
  </r>
  <r>
    <x v="0"/>
    <n v="45901"/>
    <x v="3"/>
    <s v="179982OH"/>
    <s v="Invoice - St John Lutheran Nottingham: Cloud Managed Printing"/>
    <s v="D-003"/>
    <s v="MSP"/>
    <m/>
    <x v="3"/>
    <s v="MSC_PS"/>
    <x v="148"/>
    <s v="Cloud Managed Printing Support"/>
    <s v="C-10207"/>
    <m/>
    <n v="23385"/>
    <s v="ARJ"/>
    <m/>
    <n v="90"/>
    <n v="-90"/>
    <x v="1"/>
  </r>
  <r>
    <x v="0"/>
    <n v="45931"/>
    <x v="4"/>
    <s v="180508OH"/>
    <s v="Invoice - St John Lutheran Nottingham: Cloud Managed Printing"/>
    <s v="D-003"/>
    <s v="MSP"/>
    <m/>
    <x v="3"/>
    <s v="MSC_PS"/>
    <x v="148"/>
    <s v="Cloud Managed Printing Support"/>
    <s v="C-10207"/>
    <m/>
    <n v="23921"/>
    <s v="ARJ"/>
    <m/>
    <n v="90"/>
    <n v="-90"/>
    <x v="1"/>
  </r>
  <r>
    <x v="6"/>
    <n v="45901"/>
    <x v="3"/>
    <s v="179982OH"/>
    <s v="Invoice - St John Lutheran Nottingham: Endpoint Advanced Threat Protection - EDR 24x7 Monitoring - Per Endpoint"/>
    <s v="D-005"/>
    <s v="Security"/>
    <m/>
    <x v="3"/>
    <s v="DPM-Huntress"/>
    <x v="148"/>
    <s v="Huntress Advanced Threat Protection"/>
    <s v="C-10207"/>
    <m/>
    <n v="23385"/>
    <s v="ARJ"/>
    <m/>
    <n v="98"/>
    <n v="-98"/>
    <x v="1"/>
  </r>
  <r>
    <x v="6"/>
    <n v="45931"/>
    <x v="4"/>
    <s v="180508OH"/>
    <s v="Invoice - St John Lutheran Nottingham: Endpoint Advanced Threat Protection - EDR 24x7 Monitoring - Per Endpoint"/>
    <s v="D-005"/>
    <s v="Security"/>
    <m/>
    <x v="3"/>
    <s v="DPM-Huntress"/>
    <x v="148"/>
    <s v="Huntress Advanced Threat Protection"/>
    <s v="C-10207"/>
    <m/>
    <n v="23921"/>
    <s v="ARJ"/>
    <m/>
    <n v="105"/>
    <n v="-105"/>
    <x v="1"/>
  </r>
  <r>
    <x v="0"/>
    <n v="45901"/>
    <x v="3"/>
    <s v="179982OH"/>
    <s v="Invoice - St John Lutheran Nottingham: Location Technology Support"/>
    <s v="D-003"/>
    <s v="MSP"/>
    <m/>
    <x v="3"/>
    <s v="MSC_LTS"/>
    <x v="148"/>
    <s v="Location Technology Support"/>
    <s v="C-10207"/>
    <m/>
    <n v="23385"/>
    <s v="ARJ"/>
    <m/>
    <n v="80"/>
    <n v="-80"/>
    <x v="1"/>
  </r>
  <r>
    <x v="0"/>
    <n v="45931"/>
    <x v="4"/>
    <s v="180508OH"/>
    <s v="Invoice - St John Lutheran Nottingham: Location Technology Support"/>
    <s v="D-003"/>
    <s v="MSP"/>
    <m/>
    <x v="3"/>
    <s v="MSC_LTS"/>
    <x v="148"/>
    <s v="Location Technology Support"/>
    <s v="C-10207"/>
    <m/>
    <n v="23921"/>
    <s v="ARJ"/>
    <m/>
    <n v="80"/>
    <n v="-80"/>
    <x v="1"/>
  </r>
  <r>
    <x v="8"/>
    <n v="45901"/>
    <x v="3"/>
    <s v="179982OH"/>
    <s v="Invoice - St John Lutheran Nottingham: Managed Backup - Server"/>
    <s v="D-003"/>
    <s v="MSP"/>
    <m/>
    <x v="3"/>
    <s v="mMTS CyberPS"/>
    <x v="148"/>
    <s v="MTS Cyber Protect Servers"/>
    <s v="C-10207"/>
    <m/>
    <n v="23385"/>
    <s v="ARJ"/>
    <m/>
    <n v="40"/>
    <n v="-40"/>
    <x v="1"/>
  </r>
  <r>
    <x v="8"/>
    <n v="45931"/>
    <x v="4"/>
    <s v="180508OH"/>
    <s v="Invoice - St John Lutheran Nottingham: Managed Backup - Server"/>
    <s v="D-003"/>
    <s v="MSP"/>
    <m/>
    <x v="3"/>
    <s v="mMTS CyberPS"/>
    <x v="148"/>
    <s v="MTS Cyber Protect Servers"/>
    <s v="C-10207"/>
    <m/>
    <n v="23921"/>
    <s v="ARJ"/>
    <m/>
    <n v="40"/>
    <n v="-40"/>
    <x v="1"/>
  </r>
  <r>
    <x v="3"/>
    <n v="45901"/>
    <x v="3"/>
    <s v="179982OH"/>
    <s v="Invoice - St John Lutheran Nottingham: Managed Backup Cloud Storage - Per GB"/>
    <s v="D-003"/>
    <s v="MSP"/>
    <m/>
    <x v="3"/>
    <s v="MTS Cloud Storage"/>
    <x v="148"/>
    <s v="MTS Cloud Storage"/>
    <s v="C-10207"/>
    <m/>
    <n v="23385"/>
    <s v="ARJ"/>
    <m/>
    <n v="7.33"/>
    <n v="-7.33"/>
    <x v="1"/>
  </r>
  <r>
    <x v="3"/>
    <n v="45931"/>
    <x v="4"/>
    <s v="180508OH"/>
    <s v="Invoice - St John Lutheran Nottingham: Managed Backup Cloud Storage - Per GB"/>
    <s v="D-003"/>
    <s v="MSP"/>
    <m/>
    <x v="3"/>
    <s v="MTS Cloud Storage"/>
    <x v="148"/>
    <s v="MTS Cloud Storage"/>
    <s v="C-10207"/>
    <m/>
    <n v="23921"/>
    <s v="ARJ"/>
    <m/>
    <n v="7.44"/>
    <n v="-7.44"/>
    <x v="1"/>
  </r>
  <r>
    <x v="1"/>
    <n v="45901"/>
    <x v="3"/>
    <s v="179982OH"/>
    <s v="Invoice - St John Lutheran Nottingham: Managed VOIP"/>
    <s v="D-003"/>
    <s v="MSP"/>
    <m/>
    <x v="3"/>
    <s v="MSC_MS"/>
    <x v="148"/>
    <s v="Managed VOIP"/>
    <s v="C-10207"/>
    <m/>
    <n v="23385"/>
    <s v="ARJ"/>
    <m/>
    <n v="60"/>
    <n v="-60"/>
    <x v="1"/>
  </r>
  <r>
    <x v="1"/>
    <n v="45931"/>
    <x v="4"/>
    <s v="180508OH"/>
    <s v="Invoice - St John Lutheran Nottingham: Managed VOIP"/>
    <s v="D-003"/>
    <s v="MSP"/>
    <m/>
    <x v="3"/>
    <s v="MSC_MS"/>
    <x v="148"/>
    <s v="Managed VOIP"/>
    <s v="C-10207"/>
    <m/>
    <n v="23921"/>
    <s v="ARJ"/>
    <m/>
    <n v="60"/>
    <n v="-60"/>
    <x v="1"/>
  </r>
  <r>
    <x v="0"/>
    <n v="45901"/>
    <x v="3"/>
    <s v="179982OH"/>
    <s v="Invoice - St John Lutheran Nottingham: Physical Virtual Server (VMWare or Hyper V Server)(Non-Primary Domain Server)"/>
    <s v="D-003"/>
    <s v="MSP"/>
    <m/>
    <x v="3"/>
    <s v="MCS_SNS"/>
    <x v="148"/>
    <s v="Maintain Hardware and software of the Physical Ser"/>
    <s v="C-10207"/>
    <m/>
    <n v="23385"/>
    <s v="ARJ"/>
    <m/>
    <n v="255"/>
    <n v="-255"/>
    <x v="1"/>
  </r>
  <r>
    <x v="0"/>
    <n v="45931"/>
    <x v="4"/>
    <s v="180508OH"/>
    <s v="Invoice - St John Lutheran Nottingham: Physical Virtual Server (VMWare or Hyper V Server)(Non-Primary Domain Server)"/>
    <s v="D-003"/>
    <s v="MSP"/>
    <m/>
    <x v="3"/>
    <s v="MCS_SNS"/>
    <x v="148"/>
    <s v="Maintain Hardware and software of the Physical Ser"/>
    <s v="C-10207"/>
    <m/>
    <n v="23921"/>
    <s v="ARJ"/>
    <m/>
    <n v="255"/>
    <n v="-255"/>
    <x v="1"/>
  </r>
  <r>
    <x v="0"/>
    <n v="45901"/>
    <x v="3"/>
    <s v="179982OH"/>
    <s v="Invoice - St John Lutheran Nottingham: Staff Support"/>
    <s v="D-003"/>
    <s v="MSP"/>
    <m/>
    <x v="3"/>
    <s v="MSC_SS"/>
    <x v="148"/>
    <s v="Staff Support"/>
    <s v="C-10207"/>
    <m/>
    <n v="23385"/>
    <s v="ARJ"/>
    <m/>
    <n v="360"/>
    <n v="-360"/>
    <x v="1"/>
  </r>
  <r>
    <x v="0"/>
    <n v="45931"/>
    <x v="4"/>
    <s v="180508OH"/>
    <s v="Invoice - St John Lutheran Nottingham: Staff Support"/>
    <s v="D-003"/>
    <s v="MSP"/>
    <m/>
    <x v="3"/>
    <s v="MSC_SS"/>
    <x v="148"/>
    <s v="Staff Support"/>
    <s v="C-10207"/>
    <m/>
    <n v="23921"/>
    <s v="ARJ"/>
    <m/>
    <n v="360"/>
    <n v="-360"/>
    <x v="1"/>
  </r>
  <r>
    <x v="0"/>
    <n v="45901"/>
    <x v="3"/>
    <s v="179982OH"/>
    <s v="Invoice - St John Lutheran Nottingham: Student Device Management"/>
    <s v="D-003"/>
    <s v="MSP"/>
    <m/>
    <x v="3"/>
    <s v="MSC_SDM"/>
    <x v="148"/>
    <s v="Student Device Management"/>
    <s v="C-10207"/>
    <m/>
    <n v="23385"/>
    <s v="ARJ"/>
    <m/>
    <n v="100"/>
    <n v="-100"/>
    <x v="1"/>
  </r>
  <r>
    <x v="0"/>
    <n v="45931"/>
    <x v="4"/>
    <s v="180508OH"/>
    <s v="Invoice - St John Lutheran Nottingham: Student Device Management"/>
    <s v="D-003"/>
    <s v="MSP"/>
    <m/>
    <x v="3"/>
    <s v="MSC_SDM"/>
    <x v="148"/>
    <s v="Student Device Management"/>
    <s v="C-10207"/>
    <m/>
    <n v="23921"/>
    <s v="ARJ"/>
    <m/>
    <n v="100"/>
    <n v="-100"/>
    <x v="1"/>
  </r>
  <r>
    <x v="13"/>
    <n v="45938"/>
    <x v="29"/>
    <s v="180725OH"/>
    <s v="Invoice - St Johns Jesuit High School: Shipping"/>
    <s v="D-003"/>
    <s v="MSP"/>
    <m/>
    <x v="3"/>
    <s v="QWShipping"/>
    <x v="149"/>
    <s v="Shipping"/>
    <s v="C-10332"/>
    <m/>
    <n v="24054"/>
    <s v="ARJ"/>
    <m/>
    <n v="751"/>
    <n v="-751"/>
    <x v="1"/>
  </r>
  <r>
    <x v="14"/>
    <n v="45938"/>
    <x v="29"/>
    <s v="180725OH"/>
    <s v="Invoice - St Johns Jesuit High School: Wahsega Carina Commissioning Service"/>
    <s v="D-003"/>
    <s v="MSP"/>
    <m/>
    <x v="3"/>
    <s v="WL-COM-CAR"/>
    <x v="149"/>
    <s v="Wahsega Carina Commissioning Service"/>
    <s v="C-10332"/>
    <m/>
    <n v="24054"/>
    <s v="ARJ"/>
    <m/>
    <n v="3058"/>
    <n v="-3058"/>
    <x v="1"/>
  </r>
  <r>
    <x v="9"/>
    <n v="45938"/>
    <x v="29"/>
    <s v="180725OH"/>
    <s v="Invoice - St Johns Jesuit High School: Wahsega Second Room 2x2 IP Ceiling Speaker"/>
    <s v="D-003"/>
    <s v="MSP"/>
    <m/>
    <x v="3"/>
    <s v="WL-SPKR-22-2R"/>
    <x v="149"/>
    <s v="Wahsega Second Room 2x2 Ceiling Speaker"/>
    <s v="C-10332"/>
    <m/>
    <n v="24054"/>
    <s v="ARJ"/>
    <m/>
    <n v="9251"/>
    <n v="-9251"/>
    <x v="1"/>
  </r>
  <r>
    <x v="9"/>
    <n v="45938"/>
    <x v="29"/>
    <s v="180725OH"/>
    <s v="Invoice - St Johns Jesuit High School: Wahsega Single Channel Zone Controller"/>
    <s v="D-003"/>
    <s v="MSP"/>
    <m/>
    <x v="3"/>
    <s v="WL-ZN-CTR-CAR-1CH"/>
    <x v="149"/>
    <s v="The Wahsega Single Channel Zone controller is a po"/>
    <s v="C-10332"/>
    <m/>
    <n v="24054"/>
    <s v="ARJ"/>
    <m/>
    <n v="449"/>
    <n v="-449"/>
    <x v="1"/>
  </r>
  <r>
    <x v="9"/>
    <n v="45938"/>
    <x v="29"/>
    <s v="180725OH"/>
    <s v="Invoice - St Johns Jesuit High School: Wahsegaâ€™s 2Ã—2 Ceiling IP Speaker is a simple to use yet robust multi-use end device that contains multiple systems in one. In addition to playing crisp audio broadcasts, it can play local room audio through a Sound Reinforcement Panel, lock down up to two"/>
    <s v="D-003"/>
    <s v="MSP"/>
    <m/>
    <x v="3"/>
    <s v="WL-SPKR-22-CAR"/>
    <x v="149"/>
    <s v="Wahsegaâ€™s 2Ã—2 Ceiling IP Speaker is a simple to us"/>
    <s v="C-10332"/>
    <m/>
    <n v="24054"/>
    <s v="ARJ"/>
    <m/>
    <n v="14157"/>
    <n v="-14157"/>
    <x v="1"/>
  </r>
  <r>
    <x v="9"/>
    <n v="45938"/>
    <x v="29"/>
    <s v="180725OH"/>
    <s v="Invoice - St Johns Jesuit High School: Wahsegaâ€™s Wall Mount IP Speaker"/>
    <s v="D-003"/>
    <s v="MSP"/>
    <m/>
    <x v="3"/>
    <s v="WL-SPKR-SMT-CAR"/>
    <x v="149"/>
    <s v="Wahsega Wall Mount IP Speaker"/>
    <s v="C-10332"/>
    <m/>
    <n v="24054"/>
    <s v="ARJ"/>
    <m/>
    <n v="2145"/>
    <n v="-2145"/>
    <x v="1"/>
  </r>
  <r>
    <x v="7"/>
    <n v="45954"/>
    <x v="40"/>
    <n v="180859"/>
    <s v="Invoice - St Lukes Family Practice"/>
    <s v="D-004"/>
    <s v="Projects"/>
    <m/>
    <x v="1"/>
    <m/>
    <x v="150"/>
    <m/>
    <s v="C00248"/>
    <m/>
    <n v="24167"/>
    <s v="ARJ"/>
    <m/>
    <n v="2000"/>
    <n v="-2000"/>
    <x v="1"/>
  </r>
  <r>
    <x v="6"/>
    <n v="45901"/>
    <x v="3"/>
    <n v="179852"/>
    <s v="Invoice - St Lukes Family Practice: Dark Web Monitoring Service - 1 Domain "/>
    <s v="D-005"/>
    <s v="Security"/>
    <m/>
    <x v="1"/>
    <s v="SecureID"/>
    <x v="150"/>
    <s v="Dark Web Monitoring"/>
    <s v="C00248"/>
    <m/>
    <n v="23483"/>
    <s v="ARJ"/>
    <m/>
    <n v="105"/>
    <n v="-105"/>
    <x v="1"/>
  </r>
  <r>
    <x v="6"/>
    <n v="45931"/>
    <x v="4"/>
    <n v="180405"/>
    <s v="Invoice - St Lukes Family Practice: Dark Web Monitoring Service - 1 Domain "/>
    <s v="D-005"/>
    <s v="Security"/>
    <m/>
    <x v="1"/>
    <s v="SecureID"/>
    <x v="150"/>
    <s v="Dark Web Monitoring"/>
    <s v="C00248"/>
    <m/>
    <n v="23829"/>
    <s v="ARJ"/>
    <m/>
    <n v="105"/>
    <n v="-105"/>
    <x v="1"/>
  </r>
  <r>
    <x v="2"/>
    <n v="45901"/>
    <x v="3"/>
    <n v="179852"/>
    <s v="Invoice - St Lukes Family Practice: Enterprise Class Wireless Access Point - Medium Density 802.11ax (Wi-Fi 6), (4x4:4 in 5GHz, 2x2:2 in 2.4GHz)"/>
    <s v="D-003"/>
    <s v="MSP"/>
    <m/>
    <x v="1"/>
    <s v="Managed WAP - Medium Density"/>
    <x v="150"/>
    <s v="Enterprise Class Wireless Access Point - Medium De"/>
    <s v="C00248"/>
    <m/>
    <n v="23483"/>
    <s v="ARJ"/>
    <m/>
    <n v="150"/>
    <n v="-150"/>
    <x v="1"/>
  </r>
  <r>
    <x v="2"/>
    <n v="45931"/>
    <x v="4"/>
    <n v="180405"/>
    <s v="Invoice - St Lukes Family Practice: Enterprise Class Wireless Access Point - Medium Density 802.11ax (Wi-Fi 6), (4x4:4 in 5GHz, 2x2:2 in 2.4GHz)"/>
    <s v="D-003"/>
    <s v="MSP"/>
    <m/>
    <x v="1"/>
    <s v="Managed WAP - Medium Density"/>
    <x v="150"/>
    <s v="Enterprise Class Wireless Access Point - Medium De"/>
    <s v="C00248"/>
    <m/>
    <n v="23829"/>
    <s v="ARJ"/>
    <m/>
    <n v="150"/>
    <n v="-150"/>
    <x v="1"/>
  </r>
  <r>
    <x v="5"/>
    <n v="45901"/>
    <x v="3"/>
    <n v="179852"/>
    <s v="Invoice - St Lukes Family Practice: Exchange Online (Plan 1) - Annual Commitment, Monthly Billing - 1 User "/>
    <s v="D-003"/>
    <s v="MSP"/>
    <m/>
    <x v="1"/>
    <s v="C0LH16-0001-1Y1M"/>
    <x v="150"/>
    <s v="Exchange Online (Plan 1) Annual Paid Monthly"/>
    <s v="C00248"/>
    <m/>
    <n v="23483"/>
    <s v="ARJ"/>
    <m/>
    <n v="8"/>
    <n v="-8"/>
    <x v="1"/>
  </r>
  <r>
    <x v="5"/>
    <n v="45931"/>
    <x v="4"/>
    <n v="180405"/>
    <s v="Invoice - St Lukes Family Practice: Exchange Online (Plan 1) - Annual Commitment, Monthly Billing - 1 User "/>
    <s v="D-003"/>
    <s v="MSP"/>
    <m/>
    <x v="1"/>
    <s v="C0LH16-0001-1Y1M"/>
    <x v="150"/>
    <s v="Exchange Online (Plan 1) Annual Paid Monthly"/>
    <s v="C00248"/>
    <m/>
    <n v="23829"/>
    <s v="ARJ"/>
    <m/>
    <n v="8"/>
    <n v="-8"/>
    <x v="1"/>
  </r>
  <r>
    <x v="3"/>
    <n v="45901"/>
    <x v="3"/>
    <n v="179852"/>
    <s v="Invoice - St Lukes Family Practice: Managed Backup - 1 Endpoint "/>
    <s v="D-003"/>
    <s v="MSP"/>
    <m/>
    <x v="1"/>
    <s v="DPMB-END"/>
    <x v="150"/>
    <s v="Managed Backup - 1 Endpoint"/>
    <s v="C00248"/>
    <m/>
    <n v="23483"/>
    <s v="ARJ"/>
    <m/>
    <n v="157.5"/>
    <n v="-157.5"/>
    <x v="1"/>
  </r>
  <r>
    <x v="3"/>
    <n v="45931"/>
    <x v="4"/>
    <n v="180405"/>
    <s v="Invoice - St Lukes Family Practice: Managed Backup - 1 Endpoint "/>
    <s v="D-003"/>
    <s v="MSP"/>
    <m/>
    <x v="1"/>
    <s v="DPMB-END"/>
    <x v="150"/>
    <s v="Managed Backup - 1 Endpoint"/>
    <s v="C00248"/>
    <m/>
    <n v="23829"/>
    <s v="ARJ"/>
    <m/>
    <n v="157.5"/>
    <n v="-157.5"/>
    <x v="1"/>
  </r>
  <r>
    <x v="2"/>
    <n v="45901"/>
    <x v="3"/>
    <n v="179852"/>
    <s v="Invoice - St Lukes Family Practice: Managed Network Switch - 48 Port POE GB"/>
    <s v="D-003"/>
    <s v="MSP"/>
    <m/>
    <x v="1"/>
    <s v="DPM - 48 Port POE"/>
    <x v="150"/>
    <s v="Managed Network Switch - 48 Port POE"/>
    <s v="C00248"/>
    <m/>
    <n v="23483"/>
    <s v="ARJ"/>
    <m/>
    <n v="150"/>
    <n v="-150"/>
    <x v="1"/>
  </r>
  <r>
    <x v="2"/>
    <n v="45931"/>
    <x v="4"/>
    <n v="180405"/>
    <s v="Invoice - St Lukes Family Practice: Managed Network Switch - 48 Port POE GB"/>
    <s v="D-003"/>
    <s v="MSP"/>
    <m/>
    <x v="1"/>
    <s v="DPM - 48 Port POE"/>
    <x v="150"/>
    <s v="Managed Network Switch - 48 Port POE"/>
    <s v="C00248"/>
    <m/>
    <n v="23829"/>
    <s v="ARJ"/>
    <m/>
    <n v="150"/>
    <n v="-150"/>
    <x v="1"/>
  </r>
  <r>
    <x v="12"/>
    <n v="45901"/>
    <x v="3"/>
    <n v="179852"/>
    <s v="Invoice - St Lukes Family Practice: Managed Security"/>
    <s v="D-005"/>
    <s v="Security"/>
    <m/>
    <x v="1"/>
    <s v="Managed Security"/>
    <x v="150"/>
    <s v="Managed Security"/>
    <s v="C00248"/>
    <m/>
    <n v="23483"/>
    <s v="ARJ"/>
    <m/>
    <n v="919.28"/>
    <n v="-919.28"/>
    <x v="1"/>
  </r>
  <r>
    <x v="12"/>
    <n v="45931"/>
    <x v="4"/>
    <n v="180405"/>
    <s v="Invoice - St Lukes Family Practice: Managed Security"/>
    <s v="D-005"/>
    <s v="Security"/>
    <m/>
    <x v="1"/>
    <s v="Managed Security"/>
    <x v="150"/>
    <s v="Managed Security"/>
    <s v="C00248"/>
    <m/>
    <n v="23829"/>
    <s v="ARJ"/>
    <m/>
    <n v="919.28"/>
    <n v="-919.28"/>
    <x v="1"/>
  </r>
  <r>
    <x v="6"/>
    <n v="45901"/>
    <x v="3"/>
    <n v="179852"/>
    <s v="Invoice - St Lukes Family Practice: Managed Security Awareness Training Program"/>
    <s v="D-005"/>
    <s v="Security"/>
    <m/>
    <x v="1"/>
    <s v="DPMSAT"/>
    <x v="150"/>
    <s v="Security Awareness Program"/>
    <s v="C00248"/>
    <m/>
    <n v="23483"/>
    <s v="ARJ"/>
    <m/>
    <n v="26.25"/>
    <n v="-26.25"/>
    <x v="1"/>
  </r>
  <r>
    <x v="6"/>
    <n v="45931"/>
    <x v="4"/>
    <n v="180405"/>
    <s v="Invoice - St Lukes Family Practice: Managed Security Awareness Training Program"/>
    <s v="D-005"/>
    <s v="Security"/>
    <m/>
    <x v="1"/>
    <s v="DPMSAT"/>
    <x v="150"/>
    <s v="Security Awareness Program"/>
    <s v="C00248"/>
    <m/>
    <n v="23829"/>
    <s v="ARJ"/>
    <m/>
    <n v="26.25"/>
    <n v="-26.25"/>
    <x v="1"/>
  </r>
  <r>
    <x v="0"/>
    <n v="45901"/>
    <x v="3"/>
    <n v="179852"/>
    <s v="Invoice - St Lukes Family Practice: Managed Service"/>
    <s v="D-003"/>
    <s v="MSP"/>
    <m/>
    <x v="1"/>
    <s v="Managed Service"/>
    <x v="150"/>
    <s v="Managed Service"/>
    <s v="C00248"/>
    <m/>
    <n v="23483"/>
    <s v="ARJ"/>
    <m/>
    <n v="2339.29"/>
    <n v="-2339.29"/>
    <x v="1"/>
  </r>
  <r>
    <x v="0"/>
    <n v="45931"/>
    <x v="4"/>
    <n v="180405"/>
    <s v="Invoice - St Lukes Family Practice: Managed Service"/>
    <s v="D-003"/>
    <s v="MSP"/>
    <m/>
    <x v="1"/>
    <s v="Managed Service"/>
    <x v="150"/>
    <s v="Managed Service"/>
    <s v="C00248"/>
    <m/>
    <n v="23829"/>
    <s v="ARJ"/>
    <m/>
    <n v="2339.29"/>
    <n v="-2339.29"/>
    <x v="1"/>
  </r>
  <r>
    <x v="6"/>
    <n v="45901"/>
    <x v="3"/>
    <n v="179852"/>
    <s v="Invoice - St Lukes Family Practice: Managed Single Domain Security Certificate"/>
    <s v="D-003"/>
    <s v="MSP"/>
    <m/>
    <x v="1"/>
    <s v="SSLCert"/>
    <x v="150"/>
    <s v="Managed Single Domain Security Certificate"/>
    <s v="C00248"/>
    <m/>
    <n v="23483"/>
    <s v="ARJ"/>
    <m/>
    <n v="10.5"/>
    <n v="-10.5"/>
    <x v="1"/>
  </r>
  <r>
    <x v="6"/>
    <n v="45931"/>
    <x v="4"/>
    <n v="180405"/>
    <s v="Invoice - St Lukes Family Practice: Managed Single Domain Security Certificate"/>
    <s v="D-003"/>
    <s v="MSP"/>
    <m/>
    <x v="1"/>
    <s v="SSLCert"/>
    <x v="150"/>
    <s v="Managed Single Domain Security Certificate"/>
    <s v="C00248"/>
    <m/>
    <n v="23829"/>
    <s v="ARJ"/>
    <m/>
    <n v="10.5"/>
    <n v="-10.5"/>
    <x v="1"/>
  </r>
  <r>
    <x v="9"/>
    <n v="45925"/>
    <x v="2"/>
    <n v="180268"/>
    <s v="Invoice - St Lukes Family Practice: Microsoft - Windows 11 Pro Upgrade, from Windows 11 Home - English [Digital]"/>
    <s v="D-001-W"/>
    <s v="Sales - West"/>
    <m/>
    <x v="1"/>
    <s v="5VR-00244"/>
    <x v="150"/>
    <s v="Microsoft - Windows 11 Pro Upgrade, from Windows 1"/>
    <s v="C00248"/>
    <m/>
    <n v="23656"/>
    <s v="ARJ"/>
    <m/>
    <n v="99"/>
    <n v="-99"/>
    <x v="1"/>
  </r>
  <r>
    <x v="5"/>
    <n v="45901"/>
    <x v="3"/>
    <n v="179852"/>
    <s v="Invoice - St Lukes Family Practice: Microsoft 365 Business Premium - Annual Commitment, Monthly Billing - 1 User "/>
    <s v="D-003"/>
    <s v="MSP"/>
    <m/>
    <x v="1"/>
    <s v="C0LCHC-0002-1Y1M"/>
    <x v="150"/>
    <s v="Microsoft 365 Business Premium Annual Paid Monthly"/>
    <s v="C00248"/>
    <m/>
    <n v="23483"/>
    <s v="ARJ"/>
    <m/>
    <n v="132"/>
    <n v="-132"/>
    <x v="1"/>
  </r>
  <r>
    <x v="5"/>
    <n v="45931"/>
    <x v="4"/>
    <n v="180405"/>
    <s v="Invoice - St Lukes Family Practice: Microsoft 365 Business Premium - Annual Commitment, Monthly Billing - 1 User "/>
    <s v="D-003"/>
    <s v="MSP"/>
    <m/>
    <x v="1"/>
    <s v="C0LCHC-0002-1Y1M"/>
    <x v="150"/>
    <s v="Microsoft 365 Business Premium Annual Paid Monthly"/>
    <s v="C00248"/>
    <m/>
    <n v="23829"/>
    <s v="ARJ"/>
    <m/>
    <n v="132"/>
    <n v="-132"/>
    <x v="1"/>
  </r>
  <r>
    <x v="10"/>
    <n v="45901"/>
    <x v="3"/>
    <n v="179852"/>
    <s v="Invoice - St Lukes Family Practice: Premium E-Mail Filtering"/>
    <s v="D-003"/>
    <s v="MSP"/>
    <m/>
    <x v="1"/>
    <s v="DPM-Spam Filter"/>
    <x v="150"/>
    <s v="Managed Spam Filtering"/>
    <s v="C00248"/>
    <m/>
    <n v="23483"/>
    <s v="ARJ"/>
    <m/>
    <n v="15.78"/>
    <n v="-15.78"/>
    <x v="1"/>
  </r>
  <r>
    <x v="10"/>
    <n v="45931"/>
    <x v="4"/>
    <n v="180405"/>
    <s v="Invoice - St Lukes Family Practice: Premium E-Mail Filtering"/>
    <s v="D-003"/>
    <s v="MSP"/>
    <m/>
    <x v="1"/>
    <s v="DPM-Spam Filter"/>
    <x v="150"/>
    <s v="Managed Spam Filtering"/>
    <s v="C00248"/>
    <m/>
    <n v="23829"/>
    <s v="ARJ"/>
    <m/>
    <n v="15.78"/>
    <n v="-15.78"/>
    <x v="1"/>
  </r>
  <r>
    <x v="0"/>
    <n v="45901"/>
    <x v="3"/>
    <s v="179939OH"/>
    <s v="Invoice - St. Adalbert School: E-Rate MIBS Support for E-Rate Eligible Equipment"/>
    <s v="D-003"/>
    <s v="MSP"/>
    <m/>
    <x v="3"/>
    <s v="T-Managed"/>
    <x v="151"/>
    <s v="E-Rate MIBS Support"/>
    <s v="C-10167"/>
    <m/>
    <n v="23387"/>
    <s v="ARJ"/>
    <m/>
    <n v="100.5"/>
    <n v="-100.5"/>
    <x v="1"/>
  </r>
  <r>
    <x v="0"/>
    <n v="45931"/>
    <x v="4"/>
    <s v="180509OH"/>
    <s v="Invoice - St. Adalbert School: E-Rate MIBS Support for E-Rate Eligible Equipment"/>
    <s v="D-003"/>
    <s v="MSP"/>
    <m/>
    <x v="3"/>
    <s v="T-Managed"/>
    <x v="151"/>
    <s v="E-Rate MIBS Support"/>
    <s v="C-10167"/>
    <m/>
    <n v="23922"/>
    <s v="ARJ"/>
    <m/>
    <n v="100.5"/>
    <n v="-100.5"/>
    <x v="1"/>
  </r>
  <r>
    <x v="8"/>
    <n v="45901"/>
    <x v="3"/>
    <s v="179995OH"/>
    <s v="Invoice - St. Adalbert School: Managed Backup - Server"/>
    <s v="D-003"/>
    <s v="MSP"/>
    <m/>
    <x v="3"/>
    <s v="mMTS CyberPS"/>
    <x v="151"/>
    <s v="MTS Cyber Protect Servers"/>
    <s v="C-10167"/>
    <m/>
    <n v="23386"/>
    <s v="ARJ"/>
    <m/>
    <n v="75"/>
    <n v="-75"/>
    <x v="1"/>
  </r>
  <r>
    <x v="8"/>
    <n v="45931"/>
    <x v="4"/>
    <s v="180510OH"/>
    <s v="Invoice - St. Adalbert School: Managed Backup - Server"/>
    <s v="D-003"/>
    <s v="MSP"/>
    <m/>
    <x v="3"/>
    <s v="mMTS CyberPS"/>
    <x v="151"/>
    <s v="MTS Cyber Protect Servers"/>
    <s v="C-10167"/>
    <m/>
    <n v="23923"/>
    <s v="ARJ"/>
    <m/>
    <n v="75"/>
    <n v="-75"/>
    <x v="1"/>
  </r>
  <r>
    <x v="3"/>
    <n v="45901"/>
    <x v="3"/>
    <s v="179995OH"/>
    <s v="Invoice - St. Adalbert School: Managed Backup Cloud Storage - Per GB"/>
    <s v="D-003"/>
    <s v="MSP"/>
    <m/>
    <x v="3"/>
    <s v="MTS Cloud Storage"/>
    <x v="151"/>
    <s v="MTS Cloud Storage"/>
    <s v="C-10167"/>
    <m/>
    <n v="23386"/>
    <s v="ARJ"/>
    <m/>
    <n v="43.08"/>
    <n v="-43.08"/>
    <x v="1"/>
  </r>
  <r>
    <x v="3"/>
    <n v="45931"/>
    <x v="4"/>
    <s v="180510OH"/>
    <s v="Invoice - St. Adalbert School: Managed Backup Cloud Storage - Per GB"/>
    <s v="D-003"/>
    <s v="MSP"/>
    <m/>
    <x v="3"/>
    <s v="MTS Cloud Storage"/>
    <x v="151"/>
    <s v="MTS Cloud Storage"/>
    <s v="C-10167"/>
    <m/>
    <n v="23923"/>
    <s v="ARJ"/>
    <m/>
    <n v="44.02"/>
    <n v="-44.02"/>
    <x v="1"/>
  </r>
  <r>
    <x v="0"/>
    <n v="45901"/>
    <x v="3"/>
    <s v="179995OH"/>
    <s v="Invoice - St. Adalbert School: Managed Service"/>
    <s v="D-003"/>
    <s v="MSP"/>
    <m/>
    <x v="3"/>
    <s v="Managed Service"/>
    <x v="151"/>
    <s v="Managed Service"/>
    <s v="C-10167"/>
    <m/>
    <n v="23386"/>
    <s v="ARJ"/>
    <m/>
    <n v="149"/>
    <n v="-149"/>
    <x v="1"/>
  </r>
  <r>
    <x v="0"/>
    <n v="45931"/>
    <x v="4"/>
    <s v="180510OH"/>
    <s v="Invoice - St. Adalbert School: Managed Service"/>
    <s v="D-003"/>
    <s v="MSP"/>
    <m/>
    <x v="3"/>
    <s v="Managed Service"/>
    <x v="151"/>
    <s v="Managed Service"/>
    <s v="C-10167"/>
    <m/>
    <n v="23923"/>
    <s v="ARJ"/>
    <m/>
    <n v="149"/>
    <n v="-149"/>
    <x v="1"/>
  </r>
  <r>
    <x v="9"/>
    <n v="45937"/>
    <x v="27"/>
    <s v="180625OH"/>
    <s v="Invoice - St. Adalbert School: Untangle Firewall Public Sector Complete Firewall Security Suite Content Filtering - Unlimited Devices 1 Yr License"/>
    <s v="D-009"/>
    <s v="Admin"/>
    <m/>
    <x v="3"/>
    <s v="PSCUNL"/>
    <x v="151"/>
    <s v="Untangle PSC Unlimited 1yr License "/>
    <s v="C-10167"/>
    <m/>
    <n v="24002"/>
    <s v="ARJ"/>
    <m/>
    <n v="2049.84"/>
    <n v="-2049.84"/>
    <x v="1"/>
  </r>
  <r>
    <x v="9"/>
    <n v="45908"/>
    <x v="13"/>
    <s v="180151OH"/>
    <s v="Invoice - St. John 23rd School: Cisco Systems : Meraki MR Enterprise License, 5YR"/>
    <s v="D-002"/>
    <s v="Administration"/>
    <m/>
    <x v="3"/>
    <s v="LIC-ENT-5YR"/>
    <x v="152"/>
    <s v="Cisco Systems : Meraki MR Enterprise License, 5YR"/>
    <s v="C-10152"/>
    <m/>
    <n v="23576"/>
    <s v="ARJ"/>
    <m/>
    <n v="14000"/>
    <n v="-14000"/>
    <x v="1"/>
  </r>
  <r>
    <x v="9"/>
    <n v="45908"/>
    <x v="13"/>
    <s v="180151OH"/>
    <s v="Invoice - St. John 23rd School: MERAKI MR46 WI-FI 6 INDOOR AP"/>
    <s v="D-002"/>
    <s v="Administration"/>
    <m/>
    <x v="3"/>
    <s v="MR46-HW"/>
    <x v="152"/>
    <s v="MERAKI MR46 WI-FI 6 INDOOR AP"/>
    <s v="C-10152"/>
    <m/>
    <n v="23576"/>
    <s v="ARJ"/>
    <m/>
    <n v="1670"/>
    <n v="-1670"/>
    <x v="1"/>
  </r>
  <r>
    <x v="9"/>
    <n v="45908"/>
    <x v="13"/>
    <s v="180151OH"/>
    <s v="Invoice - St. John 23rd School: Meraki MR86 Dual Band IEEE 802.11 a/b/g/n/ac/ax 3.50 Gbit/s Wireless Access Point - Outdoor - 2.40 GHz, 5 GHz - 4 x External Antenna(s) - External - MIMO Technology - 1 x Network (RJ-45) - 2.5 Gigabit Ethernet - PoE Ports - Pole-mountable, Wall Mountable "/>
    <s v="D-002"/>
    <s v="Administration"/>
    <m/>
    <x v="3"/>
    <s v="MR86-HW"/>
    <x v="152"/>
    <s v="Meraki MR86 Dual Band IEEE 802.11 a/b/g/n/ac/ax 3."/>
    <s v="C-10152"/>
    <m/>
    <n v="23576"/>
    <s v="ARJ"/>
    <m/>
    <n v="2650"/>
    <n v="-2650"/>
    <x v="1"/>
  </r>
  <r>
    <x v="9"/>
    <n v="45908"/>
    <x v="13"/>
    <s v="180151OH"/>
    <s v="Invoice - St. John 23rd School: Vertiv Liebert GXT5 2000VA 120V UPS With RDU101 SNMP/Webcard - 2U Rack/Tower - 3 Hour Recharge - 3 Minute Stand-by - 120 V AC Input - 120 V AC Output - 1 x NEMA L5-20R, 6 x NEMA 5-15/20R"/>
    <s v="D-002"/>
    <s v="Administration"/>
    <m/>
    <x v="3"/>
    <s v="VRT-GXT5-2000LVRT2UXLN-2"/>
    <x v="152"/>
    <s v="Vertiv Liebert GXT5 2000VA 120V UPS With RDU101 SN"/>
    <s v="C-10152"/>
    <m/>
    <n v="23576"/>
    <s v="ARJ"/>
    <m/>
    <n v="1900"/>
    <n v="-1900"/>
    <x v="1"/>
  </r>
  <r>
    <x v="9"/>
    <n v="45908"/>
    <x v="13"/>
    <s v="180151OH"/>
    <s v="Invoice - St. John 23rd School: Vertiv Liebert GXT5 External Battery Cabinet - 1500VA-2000VA/48V|2U - 48 V DC - Lead Acid - Hot Pluggable - Hot Swappable - 3 Year Minimum Battery Life - 5 Year Maximum Battery Life - 3 Hour Recharge Time"/>
    <s v="D-002"/>
    <s v="Administration"/>
    <m/>
    <x v="3"/>
    <s v="GXT5-EBC48VRT2U"/>
    <x v="152"/>
    <s v="Vertiv Liebert GXT5 External Battery Cabinet - 150"/>
    <s v="C-10152"/>
    <m/>
    <n v="23576"/>
    <s v="ARJ"/>
    <m/>
    <n v="673"/>
    <n v="-673"/>
    <x v="1"/>
  </r>
  <r>
    <x v="15"/>
    <n v="45901"/>
    <x v="3"/>
    <n v="179853"/>
    <s v="Invoice - Stanislaus Union School District: Data Path - Remote Management Software"/>
    <s v="D-003"/>
    <s v="MSP"/>
    <m/>
    <x v="1"/>
    <s v="Data Path - Remote S"/>
    <x v="153"/>
    <s v="Data Path - Remote Software"/>
    <s v="C00255"/>
    <m/>
    <n v="23431"/>
    <s v="ARJ"/>
    <m/>
    <n v="352"/>
    <n v="-352"/>
    <x v="1"/>
  </r>
  <r>
    <x v="15"/>
    <n v="45931"/>
    <x v="4"/>
    <n v="180406"/>
    <s v="Invoice - Stanislaus Union School District: Data Path - Remote Management Software"/>
    <s v="D-003"/>
    <s v="MSP"/>
    <m/>
    <x v="1"/>
    <s v="Data Path - Remote S"/>
    <x v="153"/>
    <s v="Data Path - Remote Software"/>
    <s v="C00255"/>
    <m/>
    <n v="23830"/>
    <s v="ARJ"/>
    <m/>
    <n v="352"/>
    <n v="-352"/>
    <x v="1"/>
  </r>
  <r>
    <x v="3"/>
    <n v="45901"/>
    <x v="3"/>
    <n v="179855"/>
    <s v="Invoice - Stanislaus Union School District: Datapath Managed Backup - Offsite Storage - 1 TB - 1 Month"/>
    <s v="D-003"/>
    <s v="MSP"/>
    <m/>
    <x v="1"/>
    <s v="DPMB-STOR-1TB"/>
    <x v="153"/>
    <s v="Datapath Managed Backup - Offsite Storage - per TB"/>
    <s v="C00255"/>
    <m/>
    <n v="23428"/>
    <s v="ARJ"/>
    <m/>
    <n v="120"/>
    <n v="-120"/>
    <x v="1"/>
  </r>
  <r>
    <x v="3"/>
    <n v="45931"/>
    <x v="4"/>
    <n v="180408"/>
    <s v="Invoice - Stanislaus Union School District: Datapath Managed Backup - Offsite Storage - 1 TB - 1 Month"/>
    <s v="D-003"/>
    <s v="MSP"/>
    <m/>
    <x v="1"/>
    <s v="DPMB-STOR-1TB"/>
    <x v="153"/>
    <s v="Datapath Managed Backup - Offsite Storage - per TB"/>
    <s v="C00255"/>
    <m/>
    <n v="23832"/>
    <s v="ARJ"/>
    <m/>
    <n v="120"/>
    <n v="-120"/>
    <x v="1"/>
  </r>
  <r>
    <x v="6"/>
    <n v="45901"/>
    <x v="3"/>
    <n v="179856"/>
    <s v="Invoice - Stanislaus Union School District: Endpoint Advanced Threat Protection - EDR 24x7 Monitoring - Per Endpoint"/>
    <s v="D-005"/>
    <s v="Security"/>
    <m/>
    <x v="1"/>
    <s v="DPM-Huntress"/>
    <x v="153"/>
    <s v="Huntress Advanced Threat Protection"/>
    <s v="C00255"/>
    <m/>
    <n v="23459"/>
    <s v="ARJ"/>
    <m/>
    <n v="2206.75"/>
    <n v="-2206.75"/>
    <x v="1"/>
  </r>
  <r>
    <x v="6"/>
    <n v="45931"/>
    <x v="4"/>
    <n v="180409"/>
    <s v="Invoice - Stanislaus Union School District: Endpoint Advanced Threat Protection - EDR 24x7 Monitoring - Per Endpoint"/>
    <s v="D-005"/>
    <s v="Security"/>
    <m/>
    <x v="1"/>
    <s v="DPM-Huntress"/>
    <x v="153"/>
    <s v="Huntress Advanced Threat Protection"/>
    <s v="C00255"/>
    <m/>
    <n v="23833"/>
    <s v="ARJ"/>
    <m/>
    <n v="2249"/>
    <n v="-2249"/>
    <x v="1"/>
  </r>
  <r>
    <x v="9"/>
    <n v="45937"/>
    <x v="27"/>
    <n v="180626"/>
    <s v="Invoice - Stanislaus Union School District: KnowBe4 Security Awareness Training Subscription Platinum"/>
    <s v="D-029-W"/>
    <s v="EDU - West"/>
    <m/>
    <x v="1"/>
    <s v="KSATP-ND12- G"/>
    <x v="153"/>
    <s v="KnowBe4 Security Awareness Training Subscription P"/>
    <s v="C00255"/>
    <m/>
    <n v="24022"/>
    <s v="ARJ"/>
    <m/>
    <n v="11611.34"/>
    <n v="-11611.34"/>
    <x v="1"/>
  </r>
  <r>
    <x v="8"/>
    <n v="45901"/>
    <x v="3"/>
    <n v="179855"/>
    <s v="Invoice - Stanislaus Union School District: Managed Backup - Virtual Server"/>
    <s v="D-003"/>
    <s v="MSP"/>
    <m/>
    <x v="1"/>
    <s v="CB Prot Vir Mac"/>
    <x v="153"/>
    <s v="MTS Cyber Protect Virtual Machines"/>
    <s v="C00255"/>
    <m/>
    <n v="23428"/>
    <s v="ARJ"/>
    <m/>
    <n v="112.5"/>
    <n v="-112.5"/>
    <x v="1"/>
  </r>
  <r>
    <x v="8"/>
    <n v="45931"/>
    <x v="4"/>
    <n v="180408"/>
    <s v="Invoice - Stanislaus Union School District: Managed Backup - Virtual Server"/>
    <s v="D-003"/>
    <s v="MSP"/>
    <m/>
    <x v="1"/>
    <s v="CB Prot Vir Mac"/>
    <x v="153"/>
    <s v="MTS Cyber Protect Virtual Machines"/>
    <s v="C00255"/>
    <m/>
    <n v="23832"/>
    <s v="ARJ"/>
    <m/>
    <n v="112.5"/>
    <n v="-112.5"/>
    <x v="1"/>
  </r>
  <r>
    <x v="0"/>
    <n v="45901"/>
    <x v="3"/>
    <n v="179854"/>
    <s v="Invoice - Stanislaus Union School District: Managed Service"/>
    <s v="D-003"/>
    <s v="MSP"/>
    <m/>
    <x v="1"/>
    <s v="Hybrid Managed Service"/>
    <x v="153"/>
    <s v="Hybrid Managed Service"/>
    <s v="C00255"/>
    <m/>
    <n v="23524"/>
    <s v="ARJ"/>
    <m/>
    <n v="11139.45"/>
    <n v="-11139.45"/>
    <x v="1"/>
  </r>
  <r>
    <x v="0"/>
    <n v="45931"/>
    <x v="4"/>
    <n v="180407"/>
    <s v="Invoice - Stanislaus Union School District: Managed Service"/>
    <s v="D-003"/>
    <s v="MSP"/>
    <m/>
    <x v="1"/>
    <s v="Hybrid Managed Service"/>
    <x v="153"/>
    <s v="Hybrid Managed Service"/>
    <s v="C00255"/>
    <m/>
    <n v="23831"/>
    <s v="ARJ"/>
    <m/>
    <n v="11139.45"/>
    <n v="-11139.45"/>
    <x v="1"/>
  </r>
  <r>
    <x v="6"/>
    <n v="45901"/>
    <x v="3"/>
    <n v="179857"/>
    <s v="Invoice - Stewart &amp; Jasper: 24x7 Gateway Security Monitoring"/>
    <s v="D-005"/>
    <s v="Security"/>
    <m/>
    <x v="1"/>
    <s v="DPM-FWM-MED"/>
    <x v="154"/>
    <s v="24x7 Gateway Security Monitoring Medium"/>
    <s v="C-10006"/>
    <m/>
    <n v="23510"/>
    <s v="ARJ"/>
    <m/>
    <n v="350"/>
    <n v="-350"/>
    <x v="1"/>
  </r>
  <r>
    <x v="6"/>
    <n v="45901"/>
    <x v="3"/>
    <n v="179857"/>
    <s v="Invoice - Stewart &amp; Jasper: 24x7 Gateway Security Monitoring"/>
    <s v="D-005"/>
    <s v="Security"/>
    <m/>
    <x v="1"/>
    <s v="DPM-FWM-SM"/>
    <x v="154"/>
    <s v="24x7 Gateway Security Monitoring Small"/>
    <s v="C-10006"/>
    <m/>
    <n v="23510"/>
    <s v="ARJ"/>
    <m/>
    <n v="500"/>
    <n v="-500"/>
    <x v="1"/>
  </r>
  <r>
    <x v="6"/>
    <n v="45931"/>
    <x v="4"/>
    <n v="180410"/>
    <s v="Invoice - Stewart &amp; Jasper: 24x7 Gateway Security Monitoring"/>
    <s v="D-005"/>
    <s v="Security"/>
    <m/>
    <x v="1"/>
    <s v="DPM-FWM-MED"/>
    <x v="154"/>
    <s v="24x7 Gateway Security Monitoring Medium"/>
    <s v="C-10006"/>
    <m/>
    <n v="23834"/>
    <s v="ARJ"/>
    <m/>
    <n v="350"/>
    <n v="-350"/>
    <x v="1"/>
  </r>
  <r>
    <x v="6"/>
    <n v="45931"/>
    <x v="4"/>
    <n v="180410"/>
    <s v="Invoice - Stewart &amp; Jasper: 24x7 Gateway Security Monitoring"/>
    <s v="D-005"/>
    <s v="Security"/>
    <m/>
    <x v="1"/>
    <s v="DPM-FWM-SM"/>
    <x v="154"/>
    <s v="24x7 Gateway Security Monitoring Small"/>
    <s v="C-10006"/>
    <m/>
    <n v="23834"/>
    <s v="ARJ"/>
    <m/>
    <n v="500"/>
    <n v="-500"/>
    <x v="1"/>
  </r>
  <r>
    <x v="9"/>
    <n v="45961"/>
    <x v="0"/>
    <n v="181163"/>
    <s v="Invoice - Stewart &amp; Jasper: 3 YEAR EXTENDED WARRANTY"/>
    <s v="D-001-W"/>
    <s v="Sales - West"/>
    <m/>
    <x v="1"/>
    <s v="WBEXTWAR3YR-SP-06"/>
    <x v="154"/>
    <s v="3 YEAR EXTENDED WARRANTY"/>
    <s v="C-10006"/>
    <m/>
    <n v="24209"/>
    <s v="ARJ"/>
    <m/>
    <n v="1455.3"/>
    <n v="-1455.3"/>
    <x v="1"/>
  </r>
  <r>
    <x v="9"/>
    <n v="45961"/>
    <x v="0"/>
    <n v="181163"/>
    <s v="Invoice - Stewart &amp; Jasper: APC Service/Support - 3 Year Extended Warranty "/>
    <s v="D-001-W"/>
    <s v="Sales - West"/>
    <m/>
    <x v="1"/>
    <s v="WBEXTWAR3YR-SP-04"/>
    <x v="154"/>
    <s v="APC Service/Support - 3 Year Extended Warranty"/>
    <s v="C-10006"/>
    <m/>
    <n v="24209"/>
    <s v="ARJ"/>
    <m/>
    <n v="750.96"/>
    <n v="-750.96"/>
    <x v="1"/>
  </r>
  <r>
    <x v="6"/>
    <n v="45901"/>
    <x v="3"/>
    <n v="179857"/>
    <s v="Invoice - Stewart &amp; Jasper: Dark Web Monitoring Service - 1 Domain "/>
    <s v="D-005"/>
    <s v="Security"/>
    <m/>
    <x v="1"/>
    <s v="SecureID"/>
    <x v="154"/>
    <s v="Dark Web Monitoring"/>
    <s v="C-10006"/>
    <m/>
    <n v="23510"/>
    <s v="ARJ"/>
    <m/>
    <n v="100"/>
    <n v="-100"/>
    <x v="1"/>
  </r>
  <r>
    <x v="6"/>
    <n v="45931"/>
    <x v="4"/>
    <n v="180410"/>
    <s v="Invoice - Stewart &amp; Jasper: Dark Web Monitoring Service - 1 Domain "/>
    <s v="D-005"/>
    <s v="Security"/>
    <m/>
    <x v="1"/>
    <s v="SecureID"/>
    <x v="154"/>
    <s v="Dark Web Monitoring"/>
    <s v="C-10006"/>
    <m/>
    <n v="23834"/>
    <s v="ARJ"/>
    <m/>
    <n v="100"/>
    <n v="-100"/>
    <x v="1"/>
  </r>
  <r>
    <x v="6"/>
    <n v="45901"/>
    <x v="3"/>
    <n v="179857"/>
    <s v="Invoice - Stewart &amp; Jasper: Endpoint Advanced Threat Protection - EDR 24x7 Monitoring - Per Endpoint"/>
    <s v="D-005"/>
    <s v="Security"/>
    <m/>
    <x v="1"/>
    <s v="DPM-Huntress"/>
    <x v="154"/>
    <s v="Huntress Advanced Threat Protection"/>
    <s v="C-10006"/>
    <m/>
    <n v="23510"/>
    <s v="ARJ"/>
    <m/>
    <n v="606"/>
    <n v="-606"/>
    <x v="1"/>
  </r>
  <r>
    <x v="6"/>
    <n v="45931"/>
    <x v="4"/>
    <n v="180410"/>
    <s v="Invoice - Stewart &amp; Jasper: Endpoint Advanced Threat Protection - EDR 24x7 Monitoring - Per Endpoint"/>
    <s v="D-005"/>
    <s v="Security"/>
    <m/>
    <x v="1"/>
    <s v="DPM-Huntress"/>
    <x v="154"/>
    <s v="Huntress Advanced Threat Protection"/>
    <s v="C-10006"/>
    <m/>
    <n v="23834"/>
    <s v="ARJ"/>
    <m/>
    <n v="637"/>
    <n v="-637"/>
    <x v="1"/>
  </r>
  <r>
    <x v="5"/>
    <n v="45901"/>
    <x v="3"/>
    <n v="179857"/>
    <s v="Invoice - Stewart &amp; Jasper: Exchange Online (Plan 1) - Annual Commitment, Monthly Billing - 1 User "/>
    <s v="D-003"/>
    <s v="MSP"/>
    <m/>
    <x v="1"/>
    <s v="C0LH16-0001-1Y1M"/>
    <x v="154"/>
    <s v="Exchange Online (Plan 1) Annual Paid Monthly"/>
    <s v="C-10006"/>
    <m/>
    <n v="23510"/>
    <s v="ARJ"/>
    <m/>
    <n v="12"/>
    <n v="-12"/>
    <x v="1"/>
  </r>
  <r>
    <x v="5"/>
    <n v="45931"/>
    <x v="4"/>
    <n v="180410"/>
    <s v="Invoice - Stewart &amp; Jasper: Exchange Online (Plan 1) - Annual Commitment, Monthly Billing - 1 User "/>
    <s v="D-003"/>
    <s v="MSP"/>
    <m/>
    <x v="1"/>
    <s v="C0LH16-0001-1Y1M"/>
    <x v="154"/>
    <s v="Exchange Online (Plan 1) Annual Paid Monthly"/>
    <s v="C-10006"/>
    <m/>
    <n v="23834"/>
    <s v="ARJ"/>
    <m/>
    <n v="12"/>
    <n v="-12"/>
    <x v="1"/>
  </r>
  <r>
    <x v="5"/>
    <n v="45901"/>
    <x v="3"/>
    <n v="179857"/>
    <s v="Invoice - Stewart &amp; Jasper: Exchange Online (Plan 2) - Monthly Commitment, Monthly Billing - 1 User "/>
    <s v="D-003"/>
    <s v="MSP"/>
    <m/>
    <x v="1"/>
    <s v="C0LH1P-0001-1M"/>
    <x v="154"/>
    <s v="Exchange Online Plan 2 Monthly Commit"/>
    <s v="C-10006"/>
    <m/>
    <n v="23510"/>
    <s v="ARJ"/>
    <m/>
    <n v="57.6"/>
    <n v="-57.6"/>
    <x v="1"/>
  </r>
  <r>
    <x v="5"/>
    <n v="45931"/>
    <x v="4"/>
    <n v="180410"/>
    <s v="Invoice - Stewart &amp; Jasper: Exchange Online (Plan 2) - Monthly Commitment, Monthly Billing - 1 User "/>
    <s v="D-003"/>
    <s v="MSP"/>
    <m/>
    <x v="1"/>
    <s v="C0LH1P-0001-1M"/>
    <x v="154"/>
    <s v="Exchange Online Plan 2 Monthly Commit"/>
    <s v="C-10006"/>
    <m/>
    <n v="23834"/>
    <s v="ARJ"/>
    <m/>
    <n v="57.6"/>
    <n v="-57.6"/>
    <x v="1"/>
  </r>
  <r>
    <x v="3"/>
    <n v="45901"/>
    <x v="3"/>
    <n v="179857"/>
    <s v="Invoice - Stewart &amp; Jasper: Managed Backup - 1 Endpoint "/>
    <s v="D-003"/>
    <s v="MSP"/>
    <m/>
    <x v="1"/>
    <s v="DPMB-END"/>
    <x v="154"/>
    <s v="Managed Backup - 1 Endpoint"/>
    <s v="C-10006"/>
    <m/>
    <n v="23510"/>
    <s v="ARJ"/>
    <m/>
    <n v="404.25"/>
    <n v="-404.25"/>
    <x v="1"/>
  </r>
  <r>
    <x v="3"/>
    <n v="45931"/>
    <x v="4"/>
    <n v="180410"/>
    <s v="Invoice - Stewart &amp; Jasper: Managed Backup - 1 Endpoint "/>
    <s v="D-003"/>
    <s v="MSP"/>
    <m/>
    <x v="1"/>
    <s v="DPMB-END"/>
    <x v="154"/>
    <s v="Managed Backup - 1 Endpoint"/>
    <s v="C-10006"/>
    <m/>
    <n v="23834"/>
    <s v="ARJ"/>
    <m/>
    <n v="404.25"/>
    <n v="-404.25"/>
    <x v="1"/>
  </r>
  <r>
    <x v="3"/>
    <n v="45901"/>
    <x v="3"/>
    <n v="179857"/>
    <s v="Invoice - Stewart &amp; Jasper: Managed Office 365 Backup - 1 User - 1 month"/>
    <s v="D-003"/>
    <s v="MSP"/>
    <m/>
    <x v="1"/>
    <s v="DPMB-AFI-O365"/>
    <x v="154"/>
    <s v="Office 365 Backup"/>
    <s v="C-10006"/>
    <m/>
    <n v="23510"/>
    <s v="ARJ"/>
    <m/>
    <n v="240"/>
    <n v="-240"/>
    <x v="1"/>
  </r>
  <r>
    <x v="3"/>
    <n v="45931"/>
    <x v="4"/>
    <n v="180410"/>
    <s v="Invoice - Stewart &amp; Jasper: Managed Office 365 Backup - 1 User - 1 month"/>
    <s v="D-003"/>
    <s v="MSP"/>
    <m/>
    <x v="1"/>
    <s v="DPMB-AFI-O365"/>
    <x v="154"/>
    <s v="Office 365 Backup"/>
    <s v="C-10006"/>
    <m/>
    <n v="23834"/>
    <s v="ARJ"/>
    <m/>
    <n v="240"/>
    <n v="-240"/>
    <x v="1"/>
  </r>
  <r>
    <x v="6"/>
    <n v="45901"/>
    <x v="3"/>
    <n v="179857"/>
    <s v="Invoice - Stewart &amp; Jasper: Managed Security Awareness Training Program"/>
    <s v="D-005"/>
    <s v="Security"/>
    <m/>
    <x v="1"/>
    <s v="DPMSAT"/>
    <x v="154"/>
    <s v="Security Awareness Program"/>
    <s v="C-10006"/>
    <m/>
    <n v="23510"/>
    <s v="ARJ"/>
    <m/>
    <n v="184.8"/>
    <n v="-184.8"/>
    <x v="1"/>
  </r>
  <r>
    <x v="6"/>
    <n v="45931"/>
    <x v="4"/>
    <n v="180410"/>
    <s v="Invoice - Stewart &amp; Jasper: Managed Security Awareness Training Program"/>
    <s v="D-005"/>
    <s v="Security"/>
    <m/>
    <x v="1"/>
    <s v="DPMSAT"/>
    <x v="154"/>
    <s v="Security Awareness Program"/>
    <s v="C-10006"/>
    <m/>
    <n v="23834"/>
    <s v="ARJ"/>
    <m/>
    <n v="184.8"/>
    <n v="-184.8"/>
    <x v="1"/>
  </r>
  <r>
    <x v="0"/>
    <n v="45901"/>
    <x v="3"/>
    <n v="179857"/>
    <s v="Invoice - Stewart &amp; Jasper: Managed Service"/>
    <s v="D-003"/>
    <s v="MSP"/>
    <m/>
    <x v="1"/>
    <s v="Hybrid Managed Service"/>
    <x v="154"/>
    <s v="Hybrid Managed Service"/>
    <s v="C-10006"/>
    <m/>
    <n v="23510"/>
    <s v="ARJ"/>
    <m/>
    <n v="4372.3900000000003"/>
    <n v="-4372.3900000000003"/>
    <x v="1"/>
  </r>
  <r>
    <x v="0"/>
    <n v="45931"/>
    <x v="4"/>
    <n v="180410"/>
    <s v="Invoice - Stewart &amp; Jasper: Managed Service"/>
    <s v="D-003"/>
    <s v="MSP"/>
    <m/>
    <x v="1"/>
    <s v="Hybrid Managed Service"/>
    <x v="154"/>
    <s v="Hybrid Managed Service"/>
    <s v="C-10006"/>
    <m/>
    <n v="23834"/>
    <s v="ARJ"/>
    <m/>
    <n v="4372.3900000000003"/>
    <n v="-4372.3900000000003"/>
    <x v="1"/>
  </r>
  <r>
    <x v="6"/>
    <n v="45901"/>
    <x v="3"/>
    <n v="179857"/>
    <s v="Invoice - Stewart &amp; Jasper: Managed Single Domain Security Certificate"/>
    <s v="D-003"/>
    <s v="MSP"/>
    <m/>
    <x v="1"/>
    <s v="SSLCert"/>
    <x v="154"/>
    <s v="Managed Single Domain Security Certificate"/>
    <s v="C-10006"/>
    <m/>
    <n v="23510"/>
    <s v="ARJ"/>
    <m/>
    <n v="10"/>
    <n v="-10"/>
    <x v="1"/>
  </r>
  <r>
    <x v="6"/>
    <n v="45931"/>
    <x v="4"/>
    <n v="180410"/>
    <s v="Invoice - Stewart &amp; Jasper: Managed Single Domain Security Certificate"/>
    <s v="D-003"/>
    <s v="MSP"/>
    <m/>
    <x v="1"/>
    <s v="SSLCert"/>
    <x v="154"/>
    <s v="Managed Single Domain Security Certificate"/>
    <s v="C-10006"/>
    <m/>
    <n v="23834"/>
    <s v="ARJ"/>
    <m/>
    <n v="10"/>
    <n v="-10"/>
    <x v="1"/>
  </r>
  <r>
    <x v="5"/>
    <n v="45901"/>
    <x v="3"/>
    <n v="179857"/>
    <s v="Invoice - Stewart &amp; Jasper: Microsoft 365 Business Premium - Annual Commitment, Monthly Billing - 1 User "/>
    <s v="D-003"/>
    <s v="MSP"/>
    <m/>
    <x v="1"/>
    <s v="C0LCHC-0002-1Y1M"/>
    <x v="154"/>
    <s v="Microsoft 365 Business Premium Annual Paid Monthly"/>
    <s v="C-10006"/>
    <m/>
    <n v="23510"/>
    <s v="ARJ"/>
    <m/>
    <n v="1210"/>
    <n v="-1210"/>
    <x v="1"/>
  </r>
  <r>
    <x v="5"/>
    <n v="45931"/>
    <x v="4"/>
    <n v="180410"/>
    <s v="Invoice - Stewart &amp; Jasper: Microsoft 365 Business Premium - Annual Commitment, Monthly Billing - 1 User "/>
    <s v="D-003"/>
    <s v="MSP"/>
    <m/>
    <x v="1"/>
    <s v="C0LCHC-0002-1Y1M"/>
    <x v="154"/>
    <s v="Microsoft 365 Business Premium Annual Paid Monthly"/>
    <s v="C-10006"/>
    <m/>
    <n v="23834"/>
    <s v="ARJ"/>
    <m/>
    <n v="1210"/>
    <n v="-1210"/>
    <x v="1"/>
  </r>
  <r>
    <x v="5"/>
    <n v="45901"/>
    <x v="3"/>
    <n v="179857"/>
    <s v="Invoice - Stewart &amp; Jasper: Microsoft 365 Business Premium - Monthly Commitment, Monthly Billing - 1 User "/>
    <s v="D-003"/>
    <s v="MSP"/>
    <m/>
    <x v="1"/>
    <s v="C0LCHC-0002-1M"/>
    <x v="154"/>
    <s v="Microsoft 365 Business Premium Monthly"/>
    <s v="C-10006"/>
    <m/>
    <n v="23510"/>
    <s v="ARJ"/>
    <m/>
    <n v="26.4"/>
    <n v="-26.4"/>
    <x v="1"/>
  </r>
  <r>
    <x v="5"/>
    <n v="45931"/>
    <x v="4"/>
    <n v="180410"/>
    <s v="Invoice - Stewart &amp; Jasper: Microsoft 365 Business Premium - Monthly Commitment, Monthly Billing - 1 User "/>
    <s v="D-003"/>
    <s v="MSP"/>
    <m/>
    <x v="1"/>
    <s v="C0LCHC-0002-1M"/>
    <x v="154"/>
    <s v="Microsoft 365 Business Premium Monthly"/>
    <s v="C-10006"/>
    <m/>
    <n v="23834"/>
    <s v="ARJ"/>
    <m/>
    <n v="26.4"/>
    <n v="-26.4"/>
    <x v="1"/>
  </r>
  <r>
    <x v="5"/>
    <n v="45901"/>
    <x v="3"/>
    <n v="179857"/>
    <s v="Invoice - Stewart &amp; Jasper: Microsoft 365 E3 - Annual Commitment, Monthly Billing - 1 User"/>
    <s v="D-003"/>
    <s v="MSP"/>
    <m/>
    <x v="1"/>
    <s v="C0LFLX-0001-1Y1M"/>
    <x v="154"/>
    <s v="Microsoft 365 E3 Annual Paid Monthly"/>
    <s v="C-10006"/>
    <m/>
    <n v="23510"/>
    <s v="ARJ"/>
    <m/>
    <n v="36"/>
    <n v="-36"/>
    <x v="1"/>
  </r>
  <r>
    <x v="5"/>
    <n v="45931"/>
    <x v="4"/>
    <n v="180410"/>
    <s v="Invoice - Stewart &amp; Jasper: Microsoft 365 E3 - Annual Commitment, Monthly Billing - 1 User"/>
    <s v="D-003"/>
    <s v="MSP"/>
    <m/>
    <x v="1"/>
    <s v="C0LFLX-0001-1Y1M"/>
    <x v="154"/>
    <s v="Microsoft 365 E3 Annual Paid Monthly"/>
    <s v="C-10006"/>
    <m/>
    <n v="23834"/>
    <s v="ARJ"/>
    <m/>
    <n v="36"/>
    <n v="-36"/>
    <x v="1"/>
  </r>
  <r>
    <x v="13"/>
    <n v="45961"/>
    <x v="0"/>
    <n v="181163"/>
    <s v="Invoice - Stewart &amp; Jasper: Shipping"/>
    <s v="D-001-W"/>
    <s v="Sales - West"/>
    <m/>
    <x v="1"/>
    <s v="QWShipping"/>
    <x v="154"/>
    <s v="Shipping"/>
    <s v="C-10006"/>
    <m/>
    <n v="24209"/>
    <s v="ARJ"/>
    <m/>
    <n v="328.83"/>
    <n v="-328.83"/>
    <x v="1"/>
  </r>
  <r>
    <x v="9"/>
    <n v="45961"/>
    <x v="0"/>
    <n v="181163"/>
    <s v="Invoice - Stewart &amp; Jasper: SMART UPS SRT 5000VA 208V"/>
    <s v="D-001-W"/>
    <s v="Sales - West"/>
    <m/>
    <x v="1"/>
    <s v="SRT5KXLT"/>
    <x v="154"/>
    <s v="SMART UPS SRT 5000VA 208V"/>
    <s v="C-10006"/>
    <m/>
    <n v="24209"/>
    <s v="ARJ"/>
    <m/>
    <n v="6647.29"/>
    <n v="-6647.29"/>
    <x v="1"/>
  </r>
  <r>
    <x v="9"/>
    <n v="45961"/>
    <x v="0"/>
    <n v="181163"/>
    <s v="Invoice - Stewart &amp; Jasper: Smart-UPS SRT 192V 5kVA and 6kVA Battery Pack "/>
    <s v="D-001-W"/>
    <s v="Sales - West"/>
    <m/>
    <x v="1"/>
    <s v="SRT192BP"/>
    <x v="154"/>
    <s v="APC by Schneider Electric Smart-UPS SRT 192V 5kVA "/>
    <s v="C-10006"/>
    <m/>
    <n v="24209"/>
    <s v="ARJ"/>
    <m/>
    <n v="3233.02"/>
    <n v="-3233.02"/>
    <x v="1"/>
  </r>
  <r>
    <x v="9"/>
    <n v="45961"/>
    <x v="0"/>
    <n v="181163"/>
    <s v="Invoice - Stewart &amp; Jasper: SMART-UPS SRT 19IN RAIL KIT 5 6 8 10KVA"/>
    <s v="D-001-W"/>
    <s v="Sales - West"/>
    <m/>
    <x v="1"/>
    <s v="SRTRK2"/>
    <x v="154"/>
    <s v="SMART-UPS SRT 19IN RAIL KIT 5 6 8 10KVA"/>
    <s v="C-10006"/>
    <m/>
    <n v="24209"/>
    <s v="ARJ"/>
    <m/>
    <n v="279.72000000000003"/>
    <n v="-279.72000000000003"/>
    <x v="1"/>
  </r>
  <r>
    <x v="15"/>
    <n v="45901"/>
    <x v="3"/>
    <n v="179857"/>
    <s v="Invoice - Stewart &amp; Jasper: Up to 2 Users "/>
    <s v="D-003"/>
    <s v="MSP"/>
    <m/>
    <x v="1"/>
    <s v="PartnerProToolPack"/>
    <x v="154"/>
    <s v="Up to 2 Users Partner Data Dashboard "/>
    <s v="C-10006"/>
    <m/>
    <n v="23510"/>
    <s v="ARJ"/>
    <m/>
    <n v="150"/>
    <n v="-150"/>
    <x v="1"/>
  </r>
  <r>
    <x v="15"/>
    <n v="45931"/>
    <x v="4"/>
    <n v="180410"/>
    <s v="Invoice - Stewart &amp; Jasper: Up to 2 Users "/>
    <s v="D-003"/>
    <s v="MSP"/>
    <m/>
    <x v="1"/>
    <s v="PartnerProToolPack"/>
    <x v="154"/>
    <s v="Up to 2 Users Partner Data Dashboard "/>
    <s v="C-10006"/>
    <m/>
    <n v="23834"/>
    <s v="ARJ"/>
    <m/>
    <n v="150"/>
    <n v="-150"/>
    <x v="1"/>
  </r>
  <r>
    <x v="9"/>
    <n v="45931"/>
    <x v="4"/>
    <s v="180571OH"/>
    <s v="Invoice - Strasburg-Franklin Local Schools: 3CX 24PRO Annual License"/>
    <s v="D-009"/>
    <s v="Admin"/>
    <m/>
    <x v="3"/>
    <s v="VOIP_3CXLIC4"/>
    <x v="155"/>
    <s v="3CX 24PRO Annual License"/>
    <s v="C-10234"/>
    <m/>
    <n v="23945"/>
    <s v="ARJ"/>
    <m/>
    <n v="1051.2"/>
    <n v="-1051.2"/>
    <x v="1"/>
  </r>
  <r>
    <x v="1"/>
    <n v="45901"/>
    <x v="3"/>
    <s v="179989OH"/>
    <s v="Invoice - Strasburg-Franklin Local Schools: Managed VOIP"/>
    <s v="D-003"/>
    <s v="MSP"/>
    <m/>
    <x v="3"/>
    <s v="MSC_MS"/>
    <x v="155"/>
    <s v="Managed VOIP"/>
    <s v="C-10234"/>
    <m/>
    <n v="23416"/>
    <s v="ARJ"/>
    <m/>
    <n v="544"/>
    <n v="-544"/>
    <x v="1"/>
  </r>
  <r>
    <x v="1"/>
    <n v="45931"/>
    <x v="4"/>
    <s v="180511OH"/>
    <s v="Invoice - Strasburg-Franklin Local Schools: Managed VOIP"/>
    <s v="D-003"/>
    <s v="MSP"/>
    <m/>
    <x v="3"/>
    <s v="MSC_MS"/>
    <x v="155"/>
    <s v="Managed VOIP"/>
    <s v="C-10234"/>
    <m/>
    <n v="23924"/>
    <s v="ARJ"/>
    <m/>
    <n v="544"/>
    <n v="-544"/>
    <x v="1"/>
  </r>
  <r>
    <x v="0"/>
    <n v="45901"/>
    <x v="3"/>
    <s v="179977OH"/>
    <s v="Invoice - Sunbridge Schools: Classroom Interactive TV Support"/>
    <s v="D-003"/>
    <s v="MSP"/>
    <m/>
    <x v="3"/>
    <s v="MSCS-Interactive TV"/>
    <x v="156"/>
    <s v="# of interactive TV under management"/>
    <s v="C-10101"/>
    <m/>
    <n v="23388"/>
    <s v="ARJ"/>
    <m/>
    <n v="100"/>
    <n v="-100"/>
    <x v="1"/>
  </r>
  <r>
    <x v="0"/>
    <n v="45931"/>
    <x v="4"/>
    <s v="180513OH"/>
    <s v="Invoice - Sunbridge Schools: Classroom Interactive TV Support"/>
    <s v="D-003"/>
    <s v="MSP"/>
    <m/>
    <x v="3"/>
    <s v="MSCS-Interactive TV"/>
    <x v="156"/>
    <s v="# of interactive TV under management"/>
    <s v="C-10101"/>
    <m/>
    <n v="23926"/>
    <s v="ARJ"/>
    <m/>
    <n v="100"/>
    <n v="-100"/>
    <x v="1"/>
  </r>
  <r>
    <x v="0"/>
    <n v="45901"/>
    <x v="3"/>
    <s v="179977OH"/>
    <s v="Invoice - Sunbridge Schools: Cloud Managed Printing"/>
    <s v="D-003"/>
    <s v="MSP"/>
    <m/>
    <x v="3"/>
    <s v="MSC_PS"/>
    <x v="156"/>
    <s v="Cloud Managed Printing Support"/>
    <s v="C-10101"/>
    <m/>
    <n v="23388"/>
    <s v="ARJ"/>
    <m/>
    <n v="70"/>
    <n v="-70"/>
    <x v="1"/>
  </r>
  <r>
    <x v="0"/>
    <n v="45931"/>
    <x v="4"/>
    <s v="180513OH"/>
    <s v="Invoice - Sunbridge Schools: Cloud Managed Printing"/>
    <s v="D-003"/>
    <s v="MSP"/>
    <m/>
    <x v="3"/>
    <s v="MSC_PS"/>
    <x v="156"/>
    <s v="Cloud Managed Printing Support"/>
    <s v="C-10101"/>
    <m/>
    <n v="23926"/>
    <s v="ARJ"/>
    <m/>
    <n v="70"/>
    <n v="-70"/>
    <x v="1"/>
  </r>
  <r>
    <x v="0"/>
    <n v="45901"/>
    <x v="3"/>
    <s v="179977OH"/>
    <s v="Invoice - Sunbridge Schools: Content Filtering Management"/>
    <s v="D-003"/>
    <s v="MSP"/>
    <m/>
    <x v="3"/>
    <s v="MSC_CF"/>
    <x v="156"/>
    <s v="Content Filtering Management"/>
    <s v="C-10101"/>
    <m/>
    <n v="23388"/>
    <s v="ARJ"/>
    <m/>
    <n v="150"/>
    <n v="-150"/>
    <x v="1"/>
  </r>
  <r>
    <x v="0"/>
    <n v="45931"/>
    <x v="4"/>
    <s v="180513OH"/>
    <s v="Invoice - Sunbridge Schools: Content Filtering Management"/>
    <s v="D-003"/>
    <s v="MSP"/>
    <m/>
    <x v="3"/>
    <s v="MSC_CF"/>
    <x v="156"/>
    <s v="Content Filtering Management"/>
    <s v="C-10101"/>
    <m/>
    <n v="23926"/>
    <s v="ARJ"/>
    <m/>
    <n v="150"/>
    <n v="-150"/>
    <x v="1"/>
  </r>
  <r>
    <x v="8"/>
    <n v="45901"/>
    <x v="3"/>
    <s v="180000OH"/>
    <s v="Invoice - Sunbridge Schools: DP Cyber Protect Servers Cloud &amp; Local Backup"/>
    <s v="D-003"/>
    <s v="MSP"/>
    <m/>
    <x v="3"/>
    <s v="MTS Cyber Protect Ser"/>
    <x v="156"/>
    <s v="MTS Cyber Protect Servers"/>
    <s v="C-10101"/>
    <m/>
    <n v="23389"/>
    <s v="ARJ"/>
    <m/>
    <n v="40"/>
    <n v="-40"/>
    <x v="1"/>
  </r>
  <r>
    <x v="8"/>
    <n v="45931"/>
    <x v="4"/>
    <s v="180512OH"/>
    <s v="Invoice - Sunbridge Schools: DP Cyber Protect Servers Cloud &amp; Local Backup"/>
    <s v="D-003"/>
    <s v="MSP"/>
    <m/>
    <x v="3"/>
    <s v="MTS Cyber Protect Ser"/>
    <x v="156"/>
    <s v="MTS Cyber Protect Servers"/>
    <s v="C-10101"/>
    <m/>
    <n v="23925"/>
    <s v="ARJ"/>
    <m/>
    <n v="40"/>
    <n v="-40"/>
    <x v="1"/>
  </r>
  <r>
    <x v="8"/>
    <n v="45901"/>
    <x v="3"/>
    <s v="180000OH"/>
    <s v="Invoice - Sunbridge Schools: DP Cyber Protect Virtual Machines Cloud &amp; Local Backup"/>
    <s v="D-003"/>
    <s v="MSP"/>
    <m/>
    <x v="3"/>
    <s v="MTS Cyber Protect VM"/>
    <x v="156"/>
    <s v="MTS Cyber Protect Virtual Machines"/>
    <s v="C-10101"/>
    <m/>
    <n v="23389"/>
    <s v="ARJ"/>
    <m/>
    <n v="20"/>
    <n v="-20"/>
    <x v="1"/>
  </r>
  <r>
    <x v="8"/>
    <n v="45931"/>
    <x v="4"/>
    <s v="180512OH"/>
    <s v="Invoice - Sunbridge Schools: DP Cyber Protect Virtual Machines Cloud &amp; Local Backup"/>
    <s v="D-003"/>
    <s v="MSP"/>
    <m/>
    <x v="3"/>
    <s v="MTS Cyber Protect VM"/>
    <x v="156"/>
    <s v="MTS Cyber Protect Virtual Machines"/>
    <s v="C-10101"/>
    <m/>
    <n v="23925"/>
    <s v="ARJ"/>
    <m/>
    <n v="20"/>
    <n v="-20"/>
    <x v="1"/>
  </r>
  <r>
    <x v="9"/>
    <n v="45929"/>
    <x v="14"/>
    <s v="180521OH"/>
    <s v="Invoice - Sunbridge Schools: Dual-port Gigabit Ethernet, 4.3&quot; color LCD"/>
    <s v="D-001"/>
    <s v="Sales"/>
    <m/>
    <x v="3"/>
    <s v="SIP-T46U"/>
    <x v="156"/>
    <s v="Yealink SIP-T46U"/>
    <s v="C-10101"/>
    <m/>
    <n v="23695"/>
    <s v="ARJ"/>
    <m/>
    <n v="148.80000000000001"/>
    <n v="-148.80000000000001"/>
    <x v="1"/>
  </r>
  <r>
    <x v="0"/>
    <n v="45901"/>
    <x v="3"/>
    <s v="179977OH"/>
    <s v="Invoice - Sunbridge Schools: Location Technology Support"/>
    <s v="D-003"/>
    <s v="MSP"/>
    <m/>
    <x v="3"/>
    <s v="MSC_LTS"/>
    <x v="156"/>
    <s v="Location Technology Support"/>
    <s v="C-10101"/>
    <m/>
    <n v="23388"/>
    <s v="ARJ"/>
    <m/>
    <n v="150"/>
    <n v="-150"/>
    <x v="1"/>
  </r>
  <r>
    <x v="0"/>
    <n v="45931"/>
    <x v="4"/>
    <s v="180513OH"/>
    <s v="Invoice - Sunbridge Schools: Location Technology Support"/>
    <s v="D-003"/>
    <s v="MSP"/>
    <m/>
    <x v="3"/>
    <s v="MSC_LTS"/>
    <x v="156"/>
    <s v="Location Technology Support"/>
    <s v="C-10101"/>
    <m/>
    <n v="23926"/>
    <s v="ARJ"/>
    <m/>
    <n v="150"/>
    <n v="-150"/>
    <x v="1"/>
  </r>
  <r>
    <x v="14"/>
    <n v="45939"/>
    <x v="18"/>
    <s v="180740OH"/>
    <s v="Invoice - Sunbridge Schools: Low Voltage Labor"/>
    <s v="D-001"/>
    <s v="Sales"/>
    <m/>
    <x v="3"/>
    <s v="Structured Cab S"/>
    <x v="156"/>
    <s v="Low Voltage Services"/>
    <s v="C-10101"/>
    <m/>
    <n v="24069"/>
    <s v="ARJ"/>
    <m/>
    <n v="550"/>
    <n v="-550"/>
    <x v="1"/>
  </r>
  <r>
    <x v="0"/>
    <n v="45901"/>
    <x v="3"/>
    <s v="179977OH"/>
    <s v="Invoice - Sunbridge Schools: Managed Security System"/>
    <s v="D-003"/>
    <s v="MSP"/>
    <m/>
    <x v="3"/>
    <s v="MSC_MSS"/>
    <x v="156"/>
    <s v="Managed Security System"/>
    <s v="C-10101"/>
    <m/>
    <n v="23388"/>
    <s v="ARJ"/>
    <m/>
    <n v="175"/>
    <n v="-175"/>
    <x v="1"/>
  </r>
  <r>
    <x v="0"/>
    <n v="45931"/>
    <x v="4"/>
    <s v="180513OH"/>
    <s v="Invoice - Sunbridge Schools: Managed Security System"/>
    <s v="D-003"/>
    <s v="MSP"/>
    <m/>
    <x v="3"/>
    <s v="MSC_MSS"/>
    <x v="156"/>
    <s v="Managed Security System"/>
    <s v="C-10101"/>
    <m/>
    <n v="23926"/>
    <s v="ARJ"/>
    <m/>
    <n v="175"/>
    <n v="-175"/>
    <x v="1"/>
  </r>
  <r>
    <x v="1"/>
    <n v="45901"/>
    <x v="3"/>
    <s v="179977OH"/>
    <s v="Invoice - Sunbridge Schools: Managed VOIP"/>
    <s v="D-003"/>
    <s v="MSP"/>
    <m/>
    <x v="3"/>
    <s v="MSC_MS"/>
    <x v="156"/>
    <s v="Managed VOIP"/>
    <s v="C-10101"/>
    <m/>
    <n v="23388"/>
    <s v="ARJ"/>
    <m/>
    <n v="215"/>
    <n v="-215"/>
    <x v="1"/>
  </r>
  <r>
    <x v="1"/>
    <n v="45931"/>
    <x v="4"/>
    <s v="180513OH"/>
    <s v="Invoice - Sunbridge Schools: Managed VOIP"/>
    <s v="D-003"/>
    <s v="MSP"/>
    <m/>
    <x v="3"/>
    <s v="MSC_MS"/>
    <x v="156"/>
    <s v="Managed VOIP"/>
    <s v="C-10101"/>
    <m/>
    <n v="23926"/>
    <s v="ARJ"/>
    <m/>
    <n v="215"/>
    <n v="-215"/>
    <x v="1"/>
  </r>
  <r>
    <x v="5"/>
    <n v="45901"/>
    <x v="3"/>
    <s v="180000OH"/>
    <s v="Invoice - Sunbridge Schools: NCE Office 365 A3 (Education Faculty Pricing)- Monthly Commit"/>
    <s v="D-003"/>
    <s v="MSP"/>
    <m/>
    <x v="3"/>
    <s v="CFQ7TTC0LHPP-000H"/>
    <x v="156"/>
    <s v="NCE Office 365 A3 (Education Faculty Pricing)- Monthly Commi"/>
    <s v="C-10101"/>
    <m/>
    <n v="23389"/>
    <s v="ARJ"/>
    <m/>
    <n v="165"/>
    <n v="-165"/>
    <x v="1"/>
  </r>
  <r>
    <x v="5"/>
    <n v="45931"/>
    <x v="4"/>
    <s v="180512OH"/>
    <s v="Invoice - Sunbridge Schools: NCE Office 365 A3 (Education Faculty Pricing)- Monthly Commit"/>
    <s v="D-003"/>
    <s v="MSP"/>
    <m/>
    <x v="3"/>
    <s v="CFQ7TTC0LHPP-000H"/>
    <x v="156"/>
    <s v="NCE Office 365 A3 (Education Faculty Pricing)- Monthly Commi"/>
    <s v="C-10101"/>
    <m/>
    <n v="23925"/>
    <s v="ARJ"/>
    <m/>
    <n v="165"/>
    <n v="-165"/>
    <x v="1"/>
  </r>
  <r>
    <x v="0"/>
    <n v="45901"/>
    <x v="3"/>
    <s v="179977OH"/>
    <s v="Invoice - Sunbridge Schools: Server &amp; Network Support"/>
    <s v="D-003"/>
    <s v="MSP"/>
    <m/>
    <x v="3"/>
    <s v="MSC_SNS"/>
    <x v="156"/>
    <s v="Server &amp; Network Support"/>
    <s v="C-10101"/>
    <m/>
    <n v="23388"/>
    <s v="ARJ"/>
    <m/>
    <n v="248"/>
    <n v="-248"/>
    <x v="1"/>
  </r>
  <r>
    <x v="0"/>
    <n v="45931"/>
    <x v="4"/>
    <s v="180513OH"/>
    <s v="Invoice - Sunbridge Schools: Server &amp; Network Support"/>
    <s v="D-003"/>
    <s v="MSP"/>
    <m/>
    <x v="3"/>
    <s v="MSC_SNS"/>
    <x v="156"/>
    <s v="Server &amp; Network Support"/>
    <s v="C-10101"/>
    <m/>
    <n v="23926"/>
    <s v="ARJ"/>
    <m/>
    <n v="248"/>
    <n v="-248"/>
    <x v="1"/>
  </r>
  <r>
    <x v="13"/>
    <n v="45929"/>
    <x v="14"/>
    <s v="180521OH"/>
    <s v="Invoice - Sunbridge Schools: Shipping"/>
    <s v="D-001"/>
    <s v="Sales"/>
    <m/>
    <x v="3"/>
    <s v="QWShipping"/>
    <x v="156"/>
    <s v="Shipping"/>
    <s v="C-10101"/>
    <m/>
    <n v="23695"/>
    <s v="ARJ"/>
    <m/>
    <n v="11.24"/>
    <n v="-11.24"/>
    <x v="1"/>
  </r>
  <r>
    <x v="0"/>
    <n v="45901"/>
    <x v="3"/>
    <s v="179977OH"/>
    <s v="Invoice - Sunbridge Schools: Staff Support"/>
    <s v="D-003"/>
    <s v="MSP"/>
    <m/>
    <x v="3"/>
    <s v="MSC_SS"/>
    <x v="156"/>
    <s v="Staff Support"/>
    <s v="C-10101"/>
    <m/>
    <n v="23388"/>
    <s v="ARJ"/>
    <m/>
    <n v="682"/>
    <n v="-682"/>
    <x v="1"/>
  </r>
  <r>
    <x v="0"/>
    <n v="45931"/>
    <x v="4"/>
    <s v="180513OH"/>
    <s v="Invoice - Sunbridge Schools: Staff Support"/>
    <s v="D-003"/>
    <s v="MSP"/>
    <m/>
    <x v="3"/>
    <s v="MSC_SS"/>
    <x v="156"/>
    <s v="Staff Support"/>
    <s v="C-10101"/>
    <m/>
    <n v="23926"/>
    <s v="ARJ"/>
    <m/>
    <n v="682"/>
    <n v="-682"/>
    <x v="1"/>
  </r>
  <r>
    <x v="0"/>
    <n v="45901"/>
    <x v="3"/>
    <s v="179977OH"/>
    <s v="Invoice - Sunbridge Schools: Student Device Management"/>
    <s v="D-003"/>
    <s v="MSP"/>
    <m/>
    <x v="3"/>
    <s v="MSC_SDM"/>
    <x v="156"/>
    <s v="Student Device Management"/>
    <s v="C-10101"/>
    <m/>
    <n v="23388"/>
    <s v="ARJ"/>
    <m/>
    <n v="700"/>
    <n v="-700"/>
    <x v="1"/>
  </r>
  <r>
    <x v="0"/>
    <n v="45931"/>
    <x v="4"/>
    <s v="180513OH"/>
    <s v="Invoice - Sunbridge Schools: Student Device Management"/>
    <s v="D-003"/>
    <s v="MSP"/>
    <m/>
    <x v="3"/>
    <s v="MSC_SDM"/>
    <x v="156"/>
    <s v="Student Device Management"/>
    <s v="C-10101"/>
    <m/>
    <n v="23926"/>
    <s v="ARJ"/>
    <m/>
    <n v="700"/>
    <n v="-700"/>
    <x v="1"/>
  </r>
  <r>
    <x v="6"/>
    <n v="45901"/>
    <x v="3"/>
    <n v="179858"/>
    <s v="Invoice - SVH Law: Endpoint Advanced Threat Protection - EDR 24x7 Monitoring - Per Endpoint"/>
    <s v="D-005"/>
    <s v="Security"/>
    <m/>
    <x v="1"/>
    <s v="DPM-Huntress"/>
    <x v="157"/>
    <s v="Huntress Advanced Threat Protection"/>
    <s v="C00023"/>
    <m/>
    <n v="23468"/>
    <s v="ARJ"/>
    <m/>
    <n v="203"/>
    <n v="-203"/>
    <x v="1"/>
  </r>
  <r>
    <x v="5"/>
    <n v="45901"/>
    <x v="3"/>
    <n v="179858"/>
    <s v="Invoice - SVH Law: Exchange Online (Plan 2) - Annual Commitment, Monthly Billing - 1 User "/>
    <s v="D-003"/>
    <s v="MSP"/>
    <m/>
    <x v="1"/>
    <s v="C0LH1P-0001-1Y1M"/>
    <x v="157"/>
    <s v="Exchange Online (Plan 2) Annual Paid Monthly"/>
    <s v="C00023"/>
    <m/>
    <n v="23468"/>
    <s v="ARJ"/>
    <m/>
    <n v="40"/>
    <n v="-40"/>
    <x v="1"/>
  </r>
  <r>
    <x v="8"/>
    <n v="45901"/>
    <x v="3"/>
    <n v="179858"/>
    <s v="Invoice - SVH Law: Managed Backup - Server"/>
    <s v="D-003"/>
    <s v="MSP"/>
    <m/>
    <x v="1"/>
    <s v="mMTS CyberPS"/>
    <x v="157"/>
    <s v="MTS Cyber Protect Servers"/>
    <s v="C00023"/>
    <m/>
    <n v="23468"/>
    <s v="ARJ"/>
    <m/>
    <n v="50"/>
    <n v="-50"/>
    <x v="1"/>
  </r>
  <r>
    <x v="8"/>
    <n v="45901"/>
    <x v="3"/>
    <n v="179858"/>
    <s v="Invoice - SVH Law: Managed Backup - Virtual Server"/>
    <s v="D-003"/>
    <s v="MSP"/>
    <m/>
    <x v="1"/>
    <s v="CB Prot Vir Mac"/>
    <x v="157"/>
    <s v="MTS Cyber Protect Virtual Machines"/>
    <s v="C00023"/>
    <m/>
    <n v="23468"/>
    <s v="ARJ"/>
    <m/>
    <n v="150"/>
    <n v="-150"/>
    <x v="1"/>
  </r>
  <r>
    <x v="3"/>
    <n v="45901"/>
    <x v="3"/>
    <n v="179858"/>
    <s v="Invoice - SVH Law: Managed Backup Cloud Storage - Per GB"/>
    <s v="D-003"/>
    <s v="MSP"/>
    <m/>
    <x v="1"/>
    <s v="MTS Cloud Storage"/>
    <x v="157"/>
    <s v="MTS Cloud Storage"/>
    <s v="C00023"/>
    <m/>
    <n v="23468"/>
    <s v="ARJ"/>
    <m/>
    <n v="472.52"/>
    <n v="-472.52"/>
    <x v="1"/>
  </r>
  <r>
    <x v="3"/>
    <n v="45901"/>
    <x v="3"/>
    <n v="179858"/>
    <s v="Invoice - SVH Law: Managed Office 365 Backup - 1 User - 1 month"/>
    <s v="D-003"/>
    <s v="MSP"/>
    <m/>
    <x v="1"/>
    <s v="DPMB-AFI-O365"/>
    <x v="157"/>
    <s v="Office 365 Backup"/>
    <s v="C00023"/>
    <m/>
    <n v="23468"/>
    <s v="ARJ"/>
    <m/>
    <n v="100"/>
    <n v="-100"/>
    <x v="1"/>
  </r>
  <r>
    <x v="0"/>
    <n v="45901"/>
    <x v="3"/>
    <n v="179858"/>
    <s v="Invoice - SVH Law: Managed Service"/>
    <s v="D-003"/>
    <s v="MSP"/>
    <m/>
    <x v="1"/>
    <s v="Managed Service"/>
    <x v="157"/>
    <s v="Managed Service"/>
    <s v="C00023"/>
    <m/>
    <n v="23468"/>
    <s v="ARJ"/>
    <m/>
    <n v="1680"/>
    <n v="-1680"/>
    <x v="1"/>
  </r>
  <r>
    <x v="0"/>
    <n v="45923"/>
    <x v="36"/>
    <s v="179858B"/>
    <s v="Invoice - SVH Law: Managed Service"/>
    <s v="D-009"/>
    <s v="Admin"/>
    <m/>
    <x v="1"/>
    <s v="Managed Service"/>
    <x v="157"/>
    <s v="Managed Service"/>
    <s v="C00023"/>
    <m/>
    <n v="23649"/>
    <s v="ARJ"/>
    <m/>
    <n v="3026.01"/>
    <n v="-3026.01"/>
    <x v="1"/>
  </r>
  <r>
    <x v="0"/>
    <n v="45923"/>
    <x v="36"/>
    <s v="179858CR"/>
    <s v="Invoice - SVH Law: Managed Service"/>
    <s v="D-003"/>
    <s v="MSP"/>
    <m/>
    <x v="1"/>
    <s v="Managed Service"/>
    <x v="157"/>
    <s v="Managed Service"/>
    <s v="C00023"/>
    <m/>
    <n v="23648"/>
    <s v="ARJ"/>
    <n v="3026.01"/>
    <m/>
    <n v="3026.01"/>
    <x v="1"/>
  </r>
  <r>
    <x v="6"/>
    <n v="45901"/>
    <x v="3"/>
    <n v="179858"/>
    <s v="Invoice - SVH Law: Managed Single Domain Security Certificate"/>
    <s v="D-003"/>
    <s v="MSP"/>
    <m/>
    <x v="1"/>
    <s v="SSLCert"/>
    <x v="157"/>
    <s v="Managed Single Domain Security Certificate"/>
    <s v="C00023"/>
    <m/>
    <n v="23468"/>
    <s v="ARJ"/>
    <m/>
    <n v="20"/>
    <n v="-20"/>
    <x v="1"/>
  </r>
  <r>
    <x v="5"/>
    <n v="45901"/>
    <x v="3"/>
    <n v="179858"/>
    <s v="Invoice - SVH Law: Microsoft 365 Business Standard - Annual Commitment, Monthly Billing - 1 User "/>
    <s v="D-003"/>
    <s v="MSP"/>
    <m/>
    <x v="1"/>
    <s v="C0LDPB-0001-1Y1M"/>
    <x v="157"/>
    <s v="Microsoft 365 Business Standard Annual Paid Monthly"/>
    <s v="C00023"/>
    <m/>
    <n v="23468"/>
    <s v="ARJ"/>
    <m/>
    <n v="250"/>
    <n v="-250"/>
    <x v="1"/>
  </r>
  <r>
    <x v="10"/>
    <n v="45901"/>
    <x v="3"/>
    <n v="179858"/>
    <s v="Invoice - SVH Law: Premium E-Mail Filtering"/>
    <s v="D-003"/>
    <s v="MSP"/>
    <m/>
    <x v="1"/>
    <s v="DPM-Spam Filter"/>
    <x v="157"/>
    <s v="Managed Spam Filtering"/>
    <s v="C00023"/>
    <m/>
    <n v="23468"/>
    <s v="ARJ"/>
    <m/>
    <n v="60.49"/>
    <n v="-60.49"/>
    <x v="1"/>
  </r>
  <r>
    <x v="6"/>
    <n v="45901"/>
    <x v="3"/>
    <n v="179860"/>
    <s v="Invoice - Sylvan Union School District: 24x7 Gateway Security Monitoring"/>
    <s v="D-005"/>
    <s v="Security"/>
    <m/>
    <x v="1"/>
    <s v="DPM-FWM-LRG"/>
    <x v="158"/>
    <s v="24x7 Gateway Security Monitoring Large"/>
    <s v="C00258"/>
    <m/>
    <n v="23531"/>
    <s v="ARJ"/>
    <m/>
    <n v="1350"/>
    <n v="-1350"/>
    <x v="1"/>
  </r>
  <r>
    <x v="6"/>
    <n v="45931"/>
    <x v="4"/>
    <n v="180413"/>
    <s v="Invoice - Sylvan Union School District: 24x7 Gateway Security Monitoring"/>
    <s v="D-005"/>
    <s v="Security"/>
    <m/>
    <x v="1"/>
    <s v="DPM-FWM-LRG"/>
    <x v="158"/>
    <s v="24x7 Gateway Security Monitoring Large"/>
    <s v="C00258"/>
    <m/>
    <n v="23837"/>
    <s v="ARJ"/>
    <m/>
    <n v="1350"/>
    <n v="-1350"/>
    <x v="1"/>
  </r>
  <r>
    <x v="6"/>
    <n v="45901"/>
    <x v="3"/>
    <n v="179862"/>
    <s v="Invoice - Sylvan Union School District: AI Powered Email Filtering and Phishing Protection "/>
    <s v="D-005"/>
    <s v="Security"/>
    <m/>
    <x v="1"/>
    <s v="IS-ESP-1"/>
    <x v="158"/>
    <s v="Email Security "/>
    <s v="C00258"/>
    <m/>
    <n v="23490"/>
    <s v="ARJ"/>
    <m/>
    <n v="3654"/>
    <n v="-3654"/>
    <x v="1"/>
  </r>
  <r>
    <x v="6"/>
    <n v="45931"/>
    <x v="4"/>
    <n v="180415"/>
    <s v="Invoice - Sylvan Union School District: AI Powered Email Filtering and Phishing Protection "/>
    <s v="D-005"/>
    <s v="Security"/>
    <m/>
    <x v="1"/>
    <s v="IS-ESP-1"/>
    <x v="158"/>
    <s v="Email Security "/>
    <s v="C00258"/>
    <m/>
    <n v="23839"/>
    <s v="ARJ"/>
    <m/>
    <n v="3654"/>
    <n v="-3654"/>
    <x v="1"/>
  </r>
  <r>
    <x v="6"/>
    <n v="45901"/>
    <x v="3"/>
    <n v="179860"/>
    <s v="Invoice - Sylvan Union School District: Endpoint Advanced Threat Protection - EDR 24x7 Monitoring - Per Endpoint"/>
    <s v="D-005"/>
    <s v="Security"/>
    <m/>
    <x v="1"/>
    <s v="DPM-Huntress"/>
    <x v="158"/>
    <s v="Huntress Advanced Threat Protection"/>
    <s v="C00258"/>
    <m/>
    <n v="23531"/>
    <s v="ARJ"/>
    <m/>
    <n v="2876.25"/>
    <n v="-2876.25"/>
    <x v="1"/>
  </r>
  <r>
    <x v="6"/>
    <n v="45931"/>
    <x v="4"/>
    <n v="180413"/>
    <s v="Invoice - Sylvan Union School District: Endpoint Advanced Threat Protection - EDR 24x7 Monitoring - Per Endpoint"/>
    <s v="D-005"/>
    <s v="Security"/>
    <m/>
    <x v="1"/>
    <s v="DPM-Huntress"/>
    <x v="158"/>
    <s v="Huntress Advanced Threat Protection"/>
    <s v="C00258"/>
    <m/>
    <n v="23837"/>
    <s v="ARJ"/>
    <m/>
    <n v="2980.25"/>
    <n v="-2980.25"/>
    <x v="1"/>
  </r>
  <r>
    <x v="8"/>
    <n v="45901"/>
    <x v="3"/>
    <n v="179861"/>
    <s v="Invoice - Sylvan Union School District: Managed Backup - Virtual Server"/>
    <s v="D-003"/>
    <s v="MSP"/>
    <m/>
    <x v="1"/>
    <s v="CB Prot Vir Mac"/>
    <x v="158"/>
    <s v="MTS Cyber Protect Virtual Machines"/>
    <s v="C00258"/>
    <m/>
    <n v="23438"/>
    <s v="ARJ"/>
    <m/>
    <n v="400"/>
    <n v="-400"/>
    <x v="1"/>
  </r>
  <r>
    <x v="8"/>
    <n v="45931"/>
    <x v="4"/>
    <n v="180414"/>
    <s v="Invoice - Sylvan Union School District: Managed Backup - Virtual Server"/>
    <s v="D-003"/>
    <s v="MSP"/>
    <m/>
    <x v="1"/>
    <s v="CB Prot Vir Mac"/>
    <x v="158"/>
    <s v="MTS Cyber Protect Virtual Machines"/>
    <s v="C00258"/>
    <m/>
    <n v="23838"/>
    <s v="ARJ"/>
    <m/>
    <n v="400"/>
    <n v="-400"/>
    <x v="1"/>
  </r>
  <r>
    <x v="3"/>
    <n v="45901"/>
    <x v="3"/>
    <n v="179861"/>
    <s v="Invoice - Sylvan Union School District: Managed Backup Cloud Storage - Per GB"/>
    <s v="D-003"/>
    <s v="MSP"/>
    <m/>
    <x v="1"/>
    <s v="MTS Cloud Storage"/>
    <x v="158"/>
    <s v="MTS Cloud Storage"/>
    <s v="C00258"/>
    <m/>
    <n v="23438"/>
    <s v="ARJ"/>
    <m/>
    <n v="360"/>
    <n v="-360"/>
    <x v="1"/>
  </r>
  <r>
    <x v="3"/>
    <n v="45931"/>
    <x v="4"/>
    <n v="180414"/>
    <s v="Invoice - Sylvan Union School District: Managed Backup Cloud Storage - Per GB"/>
    <s v="D-003"/>
    <s v="MSP"/>
    <m/>
    <x v="1"/>
    <s v="MTS Cloud Storage"/>
    <x v="158"/>
    <s v="MTS Cloud Storage"/>
    <s v="C00258"/>
    <m/>
    <n v="23838"/>
    <s v="ARJ"/>
    <m/>
    <n v="360"/>
    <n v="-360"/>
    <x v="1"/>
  </r>
  <r>
    <x v="12"/>
    <n v="45901"/>
    <x v="3"/>
    <n v="179860"/>
    <s v="Invoice - Sylvan Union School District: Managed Security"/>
    <s v="D-005"/>
    <s v="Security"/>
    <m/>
    <x v="1"/>
    <s v="T-Managed Security"/>
    <x v="158"/>
    <s v="Managed Security"/>
    <s v="C00258"/>
    <m/>
    <n v="23531"/>
    <s v="ARJ"/>
    <m/>
    <n v="3650"/>
    <n v="-3650"/>
    <x v="1"/>
  </r>
  <r>
    <x v="12"/>
    <n v="45931"/>
    <x v="4"/>
    <n v="180413"/>
    <s v="Invoice - Sylvan Union School District: Managed Security"/>
    <s v="D-005"/>
    <s v="Security"/>
    <m/>
    <x v="1"/>
    <s v="T-Managed Security"/>
    <x v="158"/>
    <s v="Managed Security"/>
    <s v="C00258"/>
    <m/>
    <n v="23837"/>
    <s v="ARJ"/>
    <m/>
    <n v="3650"/>
    <n v="-3650"/>
    <x v="1"/>
  </r>
  <r>
    <x v="6"/>
    <n v="45901"/>
    <x v="3"/>
    <n v="179862"/>
    <s v="Invoice - Sylvan Union School District: Managed Security Awareness Training Program"/>
    <s v="D-005"/>
    <s v="Security"/>
    <m/>
    <x v="1"/>
    <s v="DPMSAT"/>
    <x v="158"/>
    <s v="Security Awareness Program"/>
    <s v="C00258"/>
    <m/>
    <n v="23490"/>
    <s v="ARJ"/>
    <m/>
    <n v="1417.5"/>
    <n v="-1417.5"/>
    <x v="1"/>
  </r>
  <r>
    <x v="6"/>
    <n v="45931"/>
    <x v="4"/>
    <n v="180415"/>
    <s v="Invoice - Sylvan Union School District: Managed Security Awareness Training Program"/>
    <s v="D-005"/>
    <s v="Security"/>
    <m/>
    <x v="1"/>
    <s v="DPMSAT"/>
    <x v="158"/>
    <s v="Security Awareness Program"/>
    <s v="C00258"/>
    <m/>
    <n v="23839"/>
    <s v="ARJ"/>
    <m/>
    <n v="1417.5"/>
    <n v="-1417.5"/>
    <x v="1"/>
  </r>
  <r>
    <x v="0"/>
    <n v="45901"/>
    <x v="3"/>
    <n v="179860"/>
    <s v="Invoice - Sylvan Union School District: Managed Service"/>
    <s v="D-003"/>
    <s v="MSP"/>
    <m/>
    <x v="1"/>
    <s v="Hybrid Managed Service"/>
    <x v="158"/>
    <s v="Hybrid Managed Service"/>
    <s v="C00258"/>
    <m/>
    <n v="23531"/>
    <s v="ARJ"/>
    <m/>
    <n v="11509.08"/>
    <n v="-11509.08"/>
    <x v="1"/>
  </r>
  <r>
    <x v="0"/>
    <n v="45931"/>
    <x v="4"/>
    <n v="180413"/>
    <s v="Invoice - Sylvan Union School District: Managed Service"/>
    <s v="D-003"/>
    <s v="MSP"/>
    <m/>
    <x v="1"/>
    <s v="Hybrid Managed Service"/>
    <x v="158"/>
    <s v="Hybrid Managed Service"/>
    <s v="C00258"/>
    <m/>
    <n v="23837"/>
    <s v="ARJ"/>
    <m/>
    <n v="11509.08"/>
    <n v="-11509.08"/>
    <x v="1"/>
  </r>
  <r>
    <x v="1"/>
    <n v="45901"/>
    <x v="3"/>
    <n v="179859"/>
    <s v="Invoice - Sylvan Union School District: Managed Service - VOIP"/>
    <s v="D-003"/>
    <s v="MSP"/>
    <m/>
    <x v="1"/>
    <s v="Managed Service - VOIP"/>
    <x v="158"/>
    <s v="Managed Service - VOIP"/>
    <s v="C00258"/>
    <m/>
    <n v="23436"/>
    <s v="ARJ"/>
    <m/>
    <n v="636.5"/>
    <n v="-636.5"/>
    <x v="1"/>
  </r>
  <r>
    <x v="1"/>
    <n v="45931"/>
    <x v="4"/>
    <n v="180412"/>
    <s v="Invoice - Sylvan Union School District: Managed Service - VOIP"/>
    <s v="D-003"/>
    <s v="MSP"/>
    <m/>
    <x v="1"/>
    <s v="Managed Service - VOIP"/>
    <x v="158"/>
    <s v="Managed Service - VOIP"/>
    <s v="C00258"/>
    <m/>
    <n v="23836"/>
    <s v="ARJ"/>
    <m/>
    <n v="636.5"/>
    <n v="-636.5"/>
    <x v="1"/>
  </r>
  <r>
    <x v="6"/>
    <n v="45901"/>
    <x v="3"/>
    <n v="179861"/>
    <s v="Invoice - Sylvan Union School District: Managed Single Domain Security Certificate"/>
    <s v="D-003"/>
    <s v="MSP"/>
    <m/>
    <x v="1"/>
    <s v="SSLCert"/>
    <x v="158"/>
    <s v="Managed Single Domain Security Certificate"/>
    <s v="C00258"/>
    <m/>
    <n v="23438"/>
    <s v="ARJ"/>
    <m/>
    <n v="21"/>
    <n v="-21"/>
    <x v="1"/>
  </r>
  <r>
    <x v="6"/>
    <n v="45931"/>
    <x v="4"/>
    <n v="180414"/>
    <s v="Invoice - Sylvan Union School District: Managed Single Domain Security Certificate"/>
    <s v="D-003"/>
    <s v="MSP"/>
    <m/>
    <x v="1"/>
    <s v="SSLCert"/>
    <x v="158"/>
    <s v="Managed Single Domain Security Certificate"/>
    <s v="C00258"/>
    <m/>
    <n v="23838"/>
    <s v="ARJ"/>
    <m/>
    <n v="21"/>
    <n v="-21"/>
    <x v="1"/>
  </r>
  <r>
    <x v="6"/>
    <n v="45901"/>
    <x v="3"/>
    <n v="179863"/>
    <s v="Invoice - TCB Industrial: AI Powered Email Filtering and Phishing Protection "/>
    <s v="D-005"/>
    <s v="Security"/>
    <m/>
    <x v="1"/>
    <s v="IS-ESP-1"/>
    <x v="159"/>
    <s v="Email Security "/>
    <s v="C-10333"/>
    <m/>
    <n v="23493"/>
    <s v="ARJ"/>
    <m/>
    <n v="118"/>
    <n v="-118"/>
    <x v="1"/>
  </r>
  <r>
    <x v="6"/>
    <n v="45931"/>
    <x v="4"/>
    <n v="180417"/>
    <s v="Invoice - TCB Industrial: AI Powered Email Filtering and Phishing Protection "/>
    <s v="D-005"/>
    <s v="Security"/>
    <m/>
    <x v="1"/>
    <s v="IS-ESP-1"/>
    <x v="159"/>
    <s v="Email Security "/>
    <s v="C-10333"/>
    <m/>
    <n v="23841"/>
    <s v="ARJ"/>
    <m/>
    <n v="118"/>
    <n v="-118"/>
    <x v="1"/>
  </r>
  <r>
    <x v="6"/>
    <n v="45901"/>
    <x v="3"/>
    <n v="179863"/>
    <s v="Invoice - TCB Industrial: Endpoint Advanced Threat Protection - EDR 24x7 Monitoring - Per Endpoint"/>
    <s v="D-005"/>
    <s v="Security"/>
    <m/>
    <x v="1"/>
    <s v="DPM-Huntress"/>
    <x v="159"/>
    <s v="Huntress Advanced Threat Protection"/>
    <s v="C-10333"/>
    <m/>
    <n v="23493"/>
    <s v="ARJ"/>
    <m/>
    <n v="390"/>
    <n v="-390"/>
    <x v="1"/>
  </r>
  <r>
    <x v="6"/>
    <n v="45931"/>
    <x v="4"/>
    <n v="180417"/>
    <s v="Invoice - TCB Industrial: Endpoint Advanced Threat Protection - EDR 24x7 Monitoring - Per Endpoint"/>
    <s v="D-005"/>
    <s v="Security"/>
    <m/>
    <x v="1"/>
    <s v="DPM-Huntress"/>
    <x v="159"/>
    <s v="Huntress Advanced Threat Protection"/>
    <s v="C-10333"/>
    <m/>
    <n v="23841"/>
    <s v="ARJ"/>
    <m/>
    <n v="396.5"/>
    <n v="-396.5"/>
    <x v="1"/>
  </r>
  <r>
    <x v="5"/>
    <n v="45901"/>
    <x v="3"/>
    <n v="179864"/>
    <s v="Invoice - TCB Industrial: Exchange Online (Plan 2) - Monthly Commitment, Monthly Billing - 1 User "/>
    <s v="D-003"/>
    <s v="MSP"/>
    <m/>
    <x v="1"/>
    <s v="C0LH1P-0001-1M"/>
    <x v="159"/>
    <s v="Exchange Online Plan 2 Monthly Commit"/>
    <s v="C-10333"/>
    <m/>
    <n v="23457"/>
    <s v="ARJ"/>
    <m/>
    <n v="9.6"/>
    <n v="-9.6"/>
    <x v="1"/>
  </r>
  <r>
    <x v="5"/>
    <n v="45931"/>
    <x v="4"/>
    <n v="180416"/>
    <s v="Invoice - TCB Industrial: Exchange Online (Plan 2) - Monthly Commitment, Monthly Billing - 1 User "/>
    <s v="D-003"/>
    <s v="MSP"/>
    <m/>
    <x v="1"/>
    <s v="C0LH1P-0001-1M"/>
    <x v="159"/>
    <s v="Exchange Online Plan 2 Monthly Commit"/>
    <s v="C-10333"/>
    <m/>
    <n v="23840"/>
    <s v="ARJ"/>
    <m/>
    <n v="9.6"/>
    <n v="-9.6"/>
    <x v="1"/>
  </r>
  <r>
    <x v="8"/>
    <n v="45901"/>
    <x v="3"/>
    <n v="179863"/>
    <s v="Invoice - TCB Industrial: Managed Backup - Server"/>
    <s v="D-003"/>
    <s v="MSP"/>
    <m/>
    <x v="1"/>
    <s v="mMTS CyberPS"/>
    <x v="159"/>
    <s v="MTS Cyber Protect Servers"/>
    <s v="C-10333"/>
    <m/>
    <n v="23493"/>
    <s v="ARJ"/>
    <m/>
    <n v="50"/>
    <n v="-50"/>
    <x v="1"/>
  </r>
  <r>
    <x v="8"/>
    <n v="45931"/>
    <x v="4"/>
    <n v="180417"/>
    <s v="Invoice - TCB Industrial: Managed Backup - Server"/>
    <s v="D-003"/>
    <s v="MSP"/>
    <m/>
    <x v="1"/>
    <s v="mMTS CyberPS"/>
    <x v="159"/>
    <s v="MTS Cyber Protect Servers"/>
    <s v="C-10333"/>
    <m/>
    <n v="23841"/>
    <s v="ARJ"/>
    <m/>
    <n v="50"/>
    <n v="-50"/>
    <x v="1"/>
  </r>
  <r>
    <x v="6"/>
    <n v="45901"/>
    <x v="3"/>
    <n v="179863"/>
    <s v="Invoice - TCB Industrial: Managed Detection and Response for Microsoft 365 24x7 Monitoring - Per User"/>
    <s v="D-005"/>
    <s v="Security"/>
    <m/>
    <x v="1"/>
    <s v="DPM-Huntress365"/>
    <x v="159"/>
    <s v="Huntress MDR for M365"/>
    <s v="C-10333"/>
    <m/>
    <n v="23493"/>
    <s v="ARJ"/>
    <m/>
    <n v="200"/>
    <n v="-200"/>
    <x v="1"/>
  </r>
  <r>
    <x v="6"/>
    <n v="45931"/>
    <x v="4"/>
    <n v="180417"/>
    <s v="Invoice - TCB Industrial: Managed Detection and Response for Microsoft 365 24x7 Monitoring - Per User"/>
    <s v="D-005"/>
    <s v="Security"/>
    <m/>
    <x v="1"/>
    <s v="DPM-Huntress365"/>
    <x v="159"/>
    <s v="Huntress MDR for M365"/>
    <s v="C-10333"/>
    <m/>
    <n v="23841"/>
    <s v="ARJ"/>
    <m/>
    <n v="204"/>
    <n v="-204"/>
    <x v="1"/>
  </r>
  <r>
    <x v="0"/>
    <n v="45901"/>
    <x v="3"/>
    <n v="179863"/>
    <s v="Invoice - TCB Industrial: Managed Endpoint Services"/>
    <s v="D-009"/>
    <s v="Admin"/>
    <m/>
    <x v="1"/>
    <s v="T-Managed Endpoint"/>
    <x v="159"/>
    <s v="Managed Endpoint Services"/>
    <s v="C-10333"/>
    <m/>
    <n v="23493"/>
    <s v="ARJ"/>
    <m/>
    <n v="540"/>
    <n v="-540"/>
    <x v="1"/>
  </r>
  <r>
    <x v="0"/>
    <n v="45931"/>
    <x v="4"/>
    <n v="180417"/>
    <s v="Invoice - TCB Industrial: Managed Endpoint Services"/>
    <s v="D-009"/>
    <s v="Admin"/>
    <m/>
    <x v="1"/>
    <s v="T-Managed Endpoint"/>
    <x v="159"/>
    <s v="Managed Endpoint Services"/>
    <s v="C-10333"/>
    <m/>
    <n v="23841"/>
    <s v="ARJ"/>
    <m/>
    <n v="540"/>
    <n v="-540"/>
    <x v="1"/>
  </r>
  <r>
    <x v="3"/>
    <n v="45901"/>
    <x v="3"/>
    <n v="179863"/>
    <s v="Invoice - TCB Industrial: Managed Office 365 Backup - 1 User - 1 month"/>
    <s v="D-003"/>
    <s v="MSP"/>
    <m/>
    <x v="1"/>
    <s v="DPMB-AFI-O365"/>
    <x v="159"/>
    <s v="Office 365 Backup"/>
    <s v="C-10333"/>
    <m/>
    <n v="23493"/>
    <s v="ARJ"/>
    <m/>
    <n v="160"/>
    <n v="-160"/>
    <x v="1"/>
  </r>
  <r>
    <x v="3"/>
    <n v="45931"/>
    <x v="4"/>
    <n v="180417"/>
    <s v="Invoice - TCB Industrial: Managed Office 365 Backup - 1 User - 1 month"/>
    <s v="D-003"/>
    <s v="MSP"/>
    <m/>
    <x v="1"/>
    <s v="DPMB-AFI-O365"/>
    <x v="159"/>
    <s v="Office 365 Backup"/>
    <s v="C-10333"/>
    <m/>
    <n v="23841"/>
    <s v="ARJ"/>
    <m/>
    <n v="156"/>
    <n v="-156"/>
    <x v="1"/>
  </r>
  <r>
    <x v="6"/>
    <n v="45901"/>
    <x v="3"/>
    <n v="179863"/>
    <s v="Invoice - TCB Industrial: Managed Security Awareness Training Program"/>
    <s v="D-005"/>
    <s v="Security"/>
    <m/>
    <x v="1"/>
    <s v="DPMSAT"/>
    <x v="159"/>
    <s v="Security Awareness Program"/>
    <s v="C-10333"/>
    <m/>
    <n v="23493"/>
    <s v="ARJ"/>
    <m/>
    <n v="260"/>
    <n v="-260"/>
    <x v="1"/>
  </r>
  <r>
    <x v="6"/>
    <n v="45931"/>
    <x v="4"/>
    <n v="180417"/>
    <s v="Invoice - TCB Industrial: Managed Security Awareness Training Program"/>
    <s v="D-005"/>
    <s v="Security"/>
    <m/>
    <x v="1"/>
    <s v="DPMSAT"/>
    <x v="159"/>
    <s v="Security Awareness Program"/>
    <s v="C-10333"/>
    <m/>
    <n v="23841"/>
    <s v="ARJ"/>
    <m/>
    <n v="260"/>
    <n v="-260"/>
    <x v="1"/>
  </r>
  <r>
    <x v="0"/>
    <n v="45901"/>
    <x v="3"/>
    <n v="179863"/>
    <s v="Invoice - TCB Industrial: Managed Services-Server"/>
    <s v="D-009"/>
    <s v="Admin"/>
    <m/>
    <x v="1"/>
    <s v="T-Managed Services-Server"/>
    <x v="159"/>
    <s v="Managed Services-Server"/>
    <s v="C-10333"/>
    <m/>
    <n v="23493"/>
    <s v="ARJ"/>
    <m/>
    <n v="150"/>
    <n v="-150"/>
    <x v="1"/>
  </r>
  <r>
    <x v="0"/>
    <n v="45931"/>
    <x v="4"/>
    <n v="180417"/>
    <s v="Invoice - TCB Industrial: Managed Services-Server"/>
    <s v="D-009"/>
    <s v="Admin"/>
    <m/>
    <x v="1"/>
    <s v="T-Managed Services-Server"/>
    <x v="159"/>
    <s v="Managed Services-Server"/>
    <s v="C-10333"/>
    <m/>
    <n v="23841"/>
    <s v="ARJ"/>
    <m/>
    <n v="150"/>
    <n v="-150"/>
    <x v="1"/>
  </r>
  <r>
    <x v="0"/>
    <n v="45901"/>
    <x v="3"/>
    <n v="179863"/>
    <s v="Invoice - TCB Industrial: Managed Services-Site"/>
    <s v="D-009"/>
    <s v="Admin"/>
    <m/>
    <x v="1"/>
    <s v="T-Managed Services Site"/>
    <x v="159"/>
    <s v="Managed Services-Site"/>
    <s v="C-10333"/>
    <m/>
    <n v="23493"/>
    <s v="ARJ"/>
    <m/>
    <n v="200"/>
    <n v="-200"/>
    <x v="1"/>
  </r>
  <r>
    <x v="0"/>
    <n v="45931"/>
    <x v="4"/>
    <n v="180417"/>
    <s v="Invoice - TCB Industrial: Managed Services-Site"/>
    <s v="D-009"/>
    <s v="Admin"/>
    <m/>
    <x v="1"/>
    <s v="T-Managed Services Site"/>
    <x v="159"/>
    <s v="Managed Services-Site"/>
    <s v="C-10333"/>
    <m/>
    <n v="23841"/>
    <s v="ARJ"/>
    <m/>
    <n v="200"/>
    <n v="-200"/>
    <x v="1"/>
  </r>
  <r>
    <x v="0"/>
    <n v="45901"/>
    <x v="3"/>
    <n v="179863"/>
    <s v="Invoice - TCB Industrial: Managed Services-User"/>
    <s v="D-009"/>
    <s v="Admin"/>
    <m/>
    <x v="1"/>
    <s v="T-Managed Services-User"/>
    <x v="159"/>
    <s v="Managed Services-User"/>
    <s v="C-10333"/>
    <m/>
    <n v="23493"/>
    <s v="ARJ"/>
    <m/>
    <n v="3560"/>
    <n v="-3560"/>
    <x v="1"/>
  </r>
  <r>
    <x v="0"/>
    <n v="45931"/>
    <x v="4"/>
    <n v="180417"/>
    <s v="Invoice - TCB Industrial: Managed Services-User"/>
    <s v="D-009"/>
    <s v="Admin"/>
    <m/>
    <x v="1"/>
    <s v="T-Managed Services-User"/>
    <x v="159"/>
    <s v="Managed Services-User"/>
    <s v="C-10333"/>
    <m/>
    <n v="23841"/>
    <s v="ARJ"/>
    <m/>
    <n v="3471"/>
    <n v="-3471"/>
    <x v="1"/>
  </r>
  <r>
    <x v="5"/>
    <n v="45901"/>
    <x v="3"/>
    <n v="179864"/>
    <s v="Invoice - TCB Industrial: Microsoft 365 Audio Conferencing - Monthly Commitment, Monthly Billing - 1 User"/>
    <s v="D-003"/>
    <s v="MSP"/>
    <m/>
    <x v="1"/>
    <s v="C0LHSL-0001-1M"/>
    <x v="159"/>
    <s v="Microsoft 365 Audio Conferencing Monthly"/>
    <s v="C-10333"/>
    <m/>
    <n v="23457"/>
    <s v="ARJ"/>
    <m/>
    <n v="33"/>
    <n v="-33"/>
    <x v="1"/>
  </r>
  <r>
    <x v="5"/>
    <n v="45931"/>
    <x v="4"/>
    <n v="180416"/>
    <s v="Invoice - TCB Industrial: Microsoft 365 Audio Conferencing - Monthly Commitment, Monthly Billing - 1 User"/>
    <s v="D-003"/>
    <s v="MSP"/>
    <m/>
    <x v="1"/>
    <s v="C0LHSL-0001-1M"/>
    <x v="159"/>
    <s v="Microsoft 365 Audio Conferencing Monthly"/>
    <s v="C-10333"/>
    <m/>
    <n v="23840"/>
    <s v="ARJ"/>
    <m/>
    <n v="33"/>
    <n v="-33"/>
    <x v="1"/>
  </r>
  <r>
    <x v="5"/>
    <n v="45901"/>
    <x v="3"/>
    <n v="179864"/>
    <s v="Invoice - TCB Industrial: Microsoft 365 Business Basic - Monthly Commitment, Monthly Billing - 1 User "/>
    <s v="D-003"/>
    <s v="MSP"/>
    <m/>
    <x v="1"/>
    <s v="C0LH18-0001-1M"/>
    <x v="159"/>
    <s v="Microsoft 365 Business Basic Monthly"/>
    <s v="C-10333"/>
    <m/>
    <n v="23457"/>
    <s v="ARJ"/>
    <m/>
    <n v="79.2"/>
    <n v="-79.2"/>
    <x v="1"/>
  </r>
  <r>
    <x v="5"/>
    <n v="45931"/>
    <x v="4"/>
    <n v="180416"/>
    <s v="Invoice - TCB Industrial: Microsoft 365 Business Basic - Monthly Commitment, Monthly Billing - 1 User "/>
    <s v="D-003"/>
    <s v="MSP"/>
    <m/>
    <x v="1"/>
    <s v="C0LH18-0001-1M"/>
    <x v="159"/>
    <s v="Microsoft 365 Business Basic Monthly"/>
    <s v="C-10333"/>
    <m/>
    <n v="23840"/>
    <s v="ARJ"/>
    <m/>
    <n v="79.2"/>
    <n v="-79.2"/>
    <x v="1"/>
  </r>
  <r>
    <x v="5"/>
    <n v="45901"/>
    <x v="3"/>
    <n v="179864"/>
    <s v="Invoice - TCB Industrial: Microsoft 365 Business Premium - Monthly Commitment, Monthly Billing - 1 User "/>
    <s v="D-003"/>
    <s v="MSP"/>
    <m/>
    <x v="1"/>
    <s v="C0LCHC-0002-1M"/>
    <x v="159"/>
    <s v="Microsoft 365 Business Premium Monthly"/>
    <s v="C-10333"/>
    <m/>
    <n v="23457"/>
    <s v="ARJ"/>
    <m/>
    <n v="1267.2"/>
    <n v="-1267.2"/>
    <x v="1"/>
  </r>
  <r>
    <x v="5"/>
    <n v="45931"/>
    <x v="4"/>
    <n v="180416"/>
    <s v="Invoice - TCB Industrial: Microsoft 365 Business Premium - Monthly Commitment, Monthly Billing - 1 User "/>
    <s v="D-003"/>
    <s v="MSP"/>
    <m/>
    <x v="1"/>
    <s v="C0LCHC-0002-1M"/>
    <x v="159"/>
    <s v="Microsoft 365 Business Premium Monthly"/>
    <s v="C-10333"/>
    <m/>
    <n v="23840"/>
    <s v="ARJ"/>
    <m/>
    <n v="1267.2"/>
    <n v="-1267.2"/>
    <x v="1"/>
  </r>
  <r>
    <x v="5"/>
    <n v="45901"/>
    <x v="3"/>
    <n v="179864"/>
    <s v="Invoice - TCB Industrial: Microsoft Defender - Office 365 Plan 2 Monthly Commit "/>
    <s v="D-003"/>
    <s v="MSP"/>
    <m/>
    <x v="1"/>
    <s v="C0LHXH-0001-1M"/>
    <x v="159"/>
    <s v="Microsoft Defender - Office 365 Plan 2 Monthly"/>
    <s v="C-10333"/>
    <m/>
    <n v="23457"/>
    <s v="ARJ"/>
    <m/>
    <n v="228"/>
    <n v="-228"/>
    <x v="1"/>
  </r>
  <r>
    <x v="5"/>
    <n v="45931"/>
    <x v="4"/>
    <n v="180416"/>
    <s v="Invoice - TCB Industrial: Microsoft Defender - Office 365 Plan 2 Monthly Commit "/>
    <s v="D-003"/>
    <s v="MSP"/>
    <m/>
    <x v="1"/>
    <s v="C0LHXH-0001-1M"/>
    <x v="159"/>
    <s v="Microsoft Defender - Office 365 Plan 2 Monthly"/>
    <s v="C-10333"/>
    <m/>
    <n v="23840"/>
    <s v="ARJ"/>
    <m/>
    <n v="228"/>
    <n v="-228"/>
    <x v="1"/>
  </r>
  <r>
    <x v="5"/>
    <n v="45901"/>
    <x v="3"/>
    <n v="179864"/>
    <s v="Invoice - TCB Industrial: NCE Exchange Online Plan 1 Monthly Commit"/>
    <s v="D-003"/>
    <s v="MSP"/>
    <m/>
    <x v="1"/>
    <s v="CFQ7TTC0LH16-0001-1M"/>
    <x v="159"/>
    <s v="NCE Exchange Online Plan 1 Monthly Commit"/>
    <s v="C-10333"/>
    <m/>
    <n v="23457"/>
    <s v="ARJ"/>
    <m/>
    <n v="9.6"/>
    <n v="-9.6"/>
    <x v="1"/>
  </r>
  <r>
    <x v="5"/>
    <n v="45931"/>
    <x v="4"/>
    <n v="180416"/>
    <s v="Invoice - TCB Industrial: NCE Exchange Online Plan 1 Monthly Commit"/>
    <s v="D-003"/>
    <s v="MSP"/>
    <m/>
    <x v="1"/>
    <s v="CFQ7TTC0LH16-0001-1M"/>
    <x v="159"/>
    <s v="NCE Exchange Online Plan 1 Monthly Commit"/>
    <s v="C-10333"/>
    <m/>
    <n v="23840"/>
    <s v="ARJ"/>
    <m/>
    <n v="9.6"/>
    <n v="-9.6"/>
    <x v="1"/>
  </r>
  <r>
    <x v="5"/>
    <n v="45901"/>
    <x v="3"/>
    <n v="179864"/>
    <s v="Invoice - TCB Industrial: NCE Microsoft Teams Rooms Pro Monthly"/>
    <s v="D-003"/>
    <s v="MSP"/>
    <m/>
    <x v="1"/>
    <s v="CFQ7TTC0QW7C-0001-M"/>
    <x v="159"/>
    <s v="NCE Microsoft Teams Rooms Pro Monthly"/>
    <s v="C-10333"/>
    <m/>
    <n v="23457"/>
    <s v="ARJ"/>
    <m/>
    <n v="48"/>
    <n v="-48"/>
    <x v="1"/>
  </r>
  <r>
    <x v="5"/>
    <n v="45931"/>
    <x v="4"/>
    <n v="180416"/>
    <s v="Invoice - TCB Industrial: NCE Microsoft Teams Rooms Pro Monthly"/>
    <s v="D-003"/>
    <s v="MSP"/>
    <m/>
    <x v="1"/>
    <s v="CFQ7TTC0QW7C-0001-M"/>
    <x v="159"/>
    <s v="NCE Microsoft Teams Rooms Pro Monthly"/>
    <s v="C-10333"/>
    <m/>
    <n v="23840"/>
    <s v="ARJ"/>
    <m/>
    <n v="48"/>
    <n v="-48"/>
    <x v="1"/>
  </r>
  <r>
    <x v="2"/>
    <n v="45901"/>
    <x v="3"/>
    <n v="179863"/>
    <s v="Invoice - TCB Industrial: Palo Alto Networks Firewall Service 440"/>
    <s v="D-005"/>
    <s v="Security"/>
    <m/>
    <x v="1"/>
    <s v="PAN-440-HAAS"/>
    <x v="159"/>
    <s v="Palo Alto Networks Firewall Service 440"/>
    <s v="C-10333"/>
    <m/>
    <n v="23493"/>
    <s v="ARJ"/>
    <m/>
    <n v="250"/>
    <n v="-250"/>
    <x v="1"/>
  </r>
  <r>
    <x v="2"/>
    <n v="45931"/>
    <x v="4"/>
    <n v="180417"/>
    <s v="Invoice - TCB Industrial: Palo Alto Networks Firewall Service 440"/>
    <s v="D-005"/>
    <s v="Security"/>
    <m/>
    <x v="1"/>
    <s v="PAN-440-HAAS"/>
    <x v="159"/>
    <s v="Palo Alto Networks Firewall Service 440"/>
    <s v="C-10333"/>
    <m/>
    <n v="23841"/>
    <s v="ARJ"/>
    <m/>
    <n v="250"/>
    <n v="-250"/>
    <x v="1"/>
  </r>
  <r>
    <x v="5"/>
    <n v="45901"/>
    <x v="3"/>
    <n v="179864"/>
    <s v="Invoice - TCB Industrial: Project Plan 3 - Monthly Commitment, Monthly Billing - 1 User "/>
    <s v="D-003"/>
    <s v="MSP"/>
    <m/>
    <x v="1"/>
    <s v="C0HDB0-0002-1M"/>
    <x v="159"/>
    <s v="Project Plan 3 Monthly"/>
    <s v="C-10333"/>
    <m/>
    <n v="23457"/>
    <s v="ARJ"/>
    <m/>
    <n v="288"/>
    <n v="-288"/>
    <x v="1"/>
  </r>
  <r>
    <x v="5"/>
    <n v="45931"/>
    <x v="4"/>
    <n v="180416"/>
    <s v="Invoice - TCB Industrial: Project Plan 3 - Monthly Commitment, Monthly Billing - 1 User "/>
    <s v="D-003"/>
    <s v="MSP"/>
    <m/>
    <x v="1"/>
    <s v="C0HDB0-0002-1M"/>
    <x v="159"/>
    <s v="Project Plan 3 Monthly"/>
    <s v="C-10333"/>
    <m/>
    <n v="23840"/>
    <s v="ARJ"/>
    <m/>
    <n v="324"/>
    <n v="-324"/>
    <x v="1"/>
  </r>
  <r>
    <x v="0"/>
    <n v="45901"/>
    <x v="3"/>
    <n v="179865"/>
    <s v="Invoice - Team Risk Management Strategies: Managed Services-User"/>
    <s v="D-003"/>
    <s v="MSP"/>
    <m/>
    <x v="1"/>
    <s v="T-Managed Services-User"/>
    <x v="160"/>
    <s v="Managed Services-User"/>
    <s v="C-10383"/>
    <m/>
    <n v="23500"/>
    <s v="ARJ"/>
    <m/>
    <n v="6489"/>
    <n v="-6489"/>
    <x v="1"/>
  </r>
  <r>
    <x v="0"/>
    <n v="45931"/>
    <x v="4"/>
    <n v="180418"/>
    <s v="Invoice - Team Risk Management Strategies: Managed Services-User"/>
    <s v="D-003"/>
    <s v="MSP"/>
    <m/>
    <x v="1"/>
    <s v="T-Managed Services-User"/>
    <x v="160"/>
    <s v="Managed Services-User"/>
    <s v="C-10383"/>
    <m/>
    <n v="23842"/>
    <s v="ARJ"/>
    <m/>
    <n v="6489"/>
    <n v="-6489"/>
    <x v="1"/>
  </r>
  <r>
    <x v="6"/>
    <n v="45901"/>
    <x v="3"/>
    <n v="179766"/>
    <s v="Invoice - Terra Linda Farms: 24x7 Gateway Security Monitoring"/>
    <s v="D-005"/>
    <s v="Security"/>
    <m/>
    <x v="2"/>
    <s v="DPM-FWM-SM"/>
    <x v="161"/>
    <s v="24x7 Gateway Security Monitoring Small"/>
    <s v="C00261"/>
    <m/>
    <n v="23325"/>
    <s v="ARJ"/>
    <m/>
    <n v="525"/>
    <n v="-525"/>
    <x v="1"/>
  </r>
  <r>
    <x v="6"/>
    <n v="45931"/>
    <x v="4"/>
    <n v="180318"/>
    <s v="Invoice - Terra Linda Farms: 24x7 Gateway Security Monitoring"/>
    <s v="D-005"/>
    <s v="Security"/>
    <m/>
    <x v="2"/>
    <s v="DPM-FWM-SM"/>
    <x v="161"/>
    <s v="24x7 Gateway Security Monitoring Small"/>
    <s v="C00261"/>
    <m/>
    <n v="23742"/>
    <s v="ARJ"/>
    <m/>
    <n v="525"/>
    <n v="-525"/>
    <x v="1"/>
  </r>
  <r>
    <x v="6"/>
    <n v="45901"/>
    <x v="3"/>
    <n v="179766"/>
    <s v="Invoice - Terra Linda Farms: Dark Web Monitoring Service - 1 Domain "/>
    <s v="D-005"/>
    <s v="Security"/>
    <m/>
    <x v="2"/>
    <s v="SecureID"/>
    <x v="161"/>
    <s v="Dark Web Monitoring"/>
    <s v="C00261"/>
    <m/>
    <n v="23325"/>
    <s v="ARJ"/>
    <m/>
    <n v="105"/>
    <n v="-105"/>
    <x v="1"/>
  </r>
  <r>
    <x v="6"/>
    <n v="45931"/>
    <x v="4"/>
    <n v="180318"/>
    <s v="Invoice - Terra Linda Farms: Dark Web Monitoring Service - 1 Domain "/>
    <s v="D-005"/>
    <s v="Security"/>
    <m/>
    <x v="2"/>
    <s v="SecureID"/>
    <x v="161"/>
    <s v="Dark Web Monitoring"/>
    <s v="C00261"/>
    <m/>
    <n v="23742"/>
    <s v="ARJ"/>
    <m/>
    <n v="105"/>
    <n v="-105"/>
    <x v="1"/>
  </r>
  <r>
    <x v="6"/>
    <n v="45901"/>
    <x v="3"/>
    <n v="179766"/>
    <s v="Invoice - Terra Linda Farms: Duo MFA - 2 Factor Authentication - 1 User - 1 Month"/>
    <s v="D-005"/>
    <s v="Security"/>
    <m/>
    <x v="2"/>
    <s v="DuoMFA"/>
    <x v="161"/>
    <s v="Duo MFA - 1 User"/>
    <s v="C00261"/>
    <m/>
    <n v="23325"/>
    <s v="ARJ"/>
    <m/>
    <n v="56.7"/>
    <n v="-56.7"/>
    <x v="1"/>
  </r>
  <r>
    <x v="6"/>
    <n v="45931"/>
    <x v="4"/>
    <n v="180318"/>
    <s v="Invoice - Terra Linda Farms: Duo MFA - 2 Factor Authentication - 1 User - 1 Month"/>
    <s v="D-005"/>
    <s v="Security"/>
    <m/>
    <x v="2"/>
    <s v="DuoMFA"/>
    <x v="161"/>
    <s v="Duo MFA - 1 User"/>
    <s v="C00261"/>
    <m/>
    <n v="23742"/>
    <s v="ARJ"/>
    <m/>
    <n v="56.7"/>
    <n v="-56.7"/>
    <x v="1"/>
  </r>
  <r>
    <x v="6"/>
    <n v="45901"/>
    <x v="3"/>
    <n v="179766"/>
    <s v="Invoice - Terra Linda Farms: Endpoint Advanced Threat Protection - EDR 24x7 Monitoring - Per Endpoint"/>
    <s v="D-005"/>
    <s v="Security"/>
    <m/>
    <x v="2"/>
    <s v="DPM-Huntress"/>
    <x v="161"/>
    <s v="Huntress Advanced Threat Protection"/>
    <s v="C00261"/>
    <m/>
    <n v="23325"/>
    <s v="ARJ"/>
    <m/>
    <n v="140"/>
    <n v="-140"/>
    <x v="1"/>
  </r>
  <r>
    <x v="6"/>
    <n v="45931"/>
    <x v="4"/>
    <n v="180318"/>
    <s v="Invoice - Terra Linda Farms: Endpoint Advanced Threat Protection - EDR 24x7 Monitoring - Per Endpoint"/>
    <s v="D-005"/>
    <s v="Security"/>
    <m/>
    <x v="2"/>
    <s v="DPM-Huntress"/>
    <x v="161"/>
    <s v="Huntress Advanced Threat Protection"/>
    <s v="C00261"/>
    <m/>
    <n v="23742"/>
    <s v="ARJ"/>
    <m/>
    <n v="140"/>
    <n v="-140"/>
    <x v="1"/>
  </r>
  <r>
    <x v="6"/>
    <n v="45901"/>
    <x v="3"/>
    <n v="179766"/>
    <s v="Invoice - Terra Linda Farms: Managed Detection and Response for Microsoft 365 24x7 Monitoring - Per User"/>
    <s v="D-005"/>
    <s v="Security"/>
    <m/>
    <x v="2"/>
    <s v="DPM-Huntress365"/>
    <x v="161"/>
    <s v="Huntress MDR for M365"/>
    <s v="C00261"/>
    <m/>
    <n v="23325"/>
    <s v="ARJ"/>
    <m/>
    <n v="92"/>
    <n v="-92"/>
    <x v="1"/>
  </r>
  <r>
    <x v="6"/>
    <n v="45931"/>
    <x v="4"/>
    <n v="180318"/>
    <s v="Invoice - Terra Linda Farms: Managed Detection and Response for Microsoft 365 24x7 Monitoring - Per User"/>
    <s v="D-005"/>
    <s v="Security"/>
    <m/>
    <x v="2"/>
    <s v="DPM-Huntress365"/>
    <x v="161"/>
    <s v="Huntress MDR for M365"/>
    <s v="C00261"/>
    <m/>
    <n v="23742"/>
    <s v="ARJ"/>
    <m/>
    <n v="92"/>
    <n v="-92"/>
    <x v="1"/>
  </r>
  <r>
    <x v="3"/>
    <n v="45901"/>
    <x v="3"/>
    <n v="179766"/>
    <s v="Invoice - Terra Linda Farms: Managed Office 365 Backup - 1 User - 1 month"/>
    <s v="D-003"/>
    <s v="MSP"/>
    <m/>
    <x v="2"/>
    <s v="DPMB-AFI-O365"/>
    <x v="161"/>
    <s v="Office 365 Backup"/>
    <s v="C00261"/>
    <m/>
    <n v="23325"/>
    <s v="ARJ"/>
    <m/>
    <n v="90"/>
    <n v="-90"/>
    <x v="1"/>
  </r>
  <r>
    <x v="3"/>
    <n v="45931"/>
    <x v="4"/>
    <n v="180318"/>
    <s v="Invoice - Terra Linda Farms: Managed Office 365 Backup - 1 User - 1 month"/>
    <s v="D-003"/>
    <s v="MSP"/>
    <m/>
    <x v="2"/>
    <s v="DPMB-AFI-O365"/>
    <x v="161"/>
    <s v="Office 365 Backup"/>
    <s v="C00261"/>
    <m/>
    <n v="23742"/>
    <s v="ARJ"/>
    <m/>
    <n v="90"/>
    <n v="-90"/>
    <x v="1"/>
  </r>
  <r>
    <x v="6"/>
    <n v="45901"/>
    <x v="3"/>
    <n v="179766"/>
    <s v="Invoice - Terra Linda Farms: Managed Security Awareness Training Program"/>
    <s v="D-005"/>
    <s v="Security"/>
    <m/>
    <x v="2"/>
    <s v="DPMSAT"/>
    <x v="161"/>
    <s v="Security Awareness Program"/>
    <s v="C00261"/>
    <m/>
    <n v="23325"/>
    <s v="ARJ"/>
    <m/>
    <n v="31.5"/>
    <n v="-31.5"/>
    <x v="1"/>
  </r>
  <r>
    <x v="6"/>
    <n v="45931"/>
    <x v="4"/>
    <n v="180318"/>
    <s v="Invoice - Terra Linda Farms: Managed Security Awareness Training Program"/>
    <s v="D-005"/>
    <s v="Security"/>
    <m/>
    <x v="2"/>
    <s v="DPMSAT"/>
    <x v="161"/>
    <s v="Security Awareness Program"/>
    <s v="C00261"/>
    <m/>
    <n v="23742"/>
    <s v="ARJ"/>
    <m/>
    <n v="31.5"/>
    <n v="-31.5"/>
    <x v="1"/>
  </r>
  <r>
    <x v="0"/>
    <n v="45901"/>
    <x v="3"/>
    <n v="179766"/>
    <s v="Invoice - Terra Linda Farms: Managed Service"/>
    <s v="D-003"/>
    <s v="MSP"/>
    <m/>
    <x v="2"/>
    <s v="Managed Service"/>
    <x v="161"/>
    <s v="Managed Service"/>
    <s v="C00261"/>
    <m/>
    <n v="23325"/>
    <s v="ARJ"/>
    <m/>
    <n v="1801"/>
    <n v="-1801"/>
    <x v="1"/>
  </r>
  <r>
    <x v="0"/>
    <n v="45931"/>
    <x v="4"/>
    <n v="180318"/>
    <s v="Invoice - Terra Linda Farms: Managed Service"/>
    <s v="D-003"/>
    <s v="MSP"/>
    <m/>
    <x v="2"/>
    <s v="Managed Service"/>
    <x v="161"/>
    <s v="Managed Service"/>
    <s v="C00261"/>
    <m/>
    <n v="23742"/>
    <s v="ARJ"/>
    <m/>
    <n v="1801"/>
    <n v="-1801"/>
    <x v="1"/>
  </r>
  <r>
    <x v="6"/>
    <n v="45901"/>
    <x v="3"/>
    <n v="179766"/>
    <s v="Invoice - Terra Linda Farms: Managed Single Domain Security Certificate"/>
    <s v="D-003"/>
    <s v="MSP"/>
    <m/>
    <x v="2"/>
    <s v="SSLCert"/>
    <x v="161"/>
    <s v="Managed Single Domain Security Certificate"/>
    <s v="C00261"/>
    <m/>
    <n v="23325"/>
    <s v="ARJ"/>
    <m/>
    <n v="10"/>
    <n v="-10"/>
    <x v="1"/>
  </r>
  <r>
    <x v="6"/>
    <n v="45931"/>
    <x v="4"/>
    <n v="180318"/>
    <s v="Invoice - Terra Linda Farms: Managed Single Domain Security Certificate"/>
    <s v="D-003"/>
    <s v="MSP"/>
    <m/>
    <x v="2"/>
    <s v="SSLCert"/>
    <x v="161"/>
    <s v="Managed Single Domain Security Certificate"/>
    <s v="C00261"/>
    <m/>
    <n v="23742"/>
    <s v="ARJ"/>
    <m/>
    <n v="10"/>
    <n v="-10"/>
    <x v="1"/>
  </r>
  <r>
    <x v="5"/>
    <n v="45901"/>
    <x v="3"/>
    <n v="179766"/>
    <s v="Invoice - Terra Linda Farms: Microsoft 365 Business Premium - Annual Commitment, Monthly Billing - 1 User "/>
    <s v="D-003"/>
    <s v="MSP"/>
    <m/>
    <x v="2"/>
    <s v="C0LCHC-0002-1Y1M"/>
    <x v="161"/>
    <s v="Microsoft 365 Business Premium Annual Paid Monthly"/>
    <s v="C00261"/>
    <m/>
    <n v="23325"/>
    <s v="ARJ"/>
    <m/>
    <n v="506"/>
    <n v="-506"/>
    <x v="1"/>
  </r>
  <r>
    <x v="5"/>
    <n v="45931"/>
    <x v="4"/>
    <n v="180318"/>
    <s v="Invoice - Terra Linda Farms: Microsoft 365 Business Premium - Annual Commitment, Monthly Billing - 1 User "/>
    <s v="D-003"/>
    <s v="MSP"/>
    <m/>
    <x v="2"/>
    <s v="C0LCHC-0002-1Y1M"/>
    <x v="161"/>
    <s v="Microsoft 365 Business Premium Annual Paid Monthly"/>
    <s v="C00261"/>
    <m/>
    <n v="23742"/>
    <s v="ARJ"/>
    <m/>
    <n v="506"/>
    <n v="-506"/>
    <x v="1"/>
  </r>
  <r>
    <x v="9"/>
    <n v="45953"/>
    <x v="15"/>
    <n v="180840"/>
    <s v="Invoice - Terra Linda Farms: Palo Alto Advanced Threat Prevention - Subscription License (Renewal) - 1 Device - 1 Year"/>
    <s v="D-001"/>
    <s v="Sales"/>
    <m/>
    <x v="2"/>
    <s v="PAN-PA-440-ATP-R"/>
    <x v="161"/>
    <s v="Palo Alto Advanced Threat Prevention - Subscriptio"/>
    <s v="C00261"/>
    <m/>
    <n v="24154"/>
    <s v="ARJ"/>
    <m/>
    <n v="663.28"/>
    <n v="-663.28"/>
    <x v="1"/>
  </r>
  <r>
    <x v="9"/>
    <n v="45953"/>
    <x v="15"/>
    <n v="180840"/>
    <s v="Invoice - Terra Linda Farms: Palo Alto Advanced URL Filtering - Subscription License (Renewal) - 1 Device - 1 Year"/>
    <s v="D-001"/>
    <s v="Sales"/>
    <m/>
    <x v="2"/>
    <s v="PAN-PA-440-ADVURL-R"/>
    <x v="161"/>
    <s v="Palo Alto Advanced URL Filtering - Subscription Li"/>
    <s v="C00261"/>
    <m/>
    <n v="24154"/>
    <s v="ARJ"/>
    <m/>
    <n v="663.28"/>
    <n v="-663.28"/>
    <x v="1"/>
  </r>
  <r>
    <x v="9"/>
    <n v="45953"/>
    <x v="15"/>
    <n v="180840"/>
    <s v="Invoice - Terra Linda Farms: Palo Alto Advanced WildFire - Subscription License (Renewal) - 1 Device - 1 Year"/>
    <s v="D-001"/>
    <s v="Sales"/>
    <m/>
    <x v="2"/>
    <s v="PAN-PA-440-AWF-R"/>
    <x v="161"/>
    <s v="Palo Alto Advanced WildFire - Subscription License"/>
    <s v="C00261"/>
    <m/>
    <n v="24154"/>
    <s v="ARJ"/>
    <m/>
    <n v="663.28"/>
    <n v="-663.28"/>
    <x v="1"/>
  </r>
  <r>
    <x v="2"/>
    <n v="45901"/>
    <x v="3"/>
    <n v="179766"/>
    <s v="Invoice - Terra Linda Farms: Palo Alto Networks Firewall Service 440"/>
    <s v="D-005"/>
    <s v="Security"/>
    <m/>
    <x v="2"/>
    <s v="PAN-440-HAAS"/>
    <x v="161"/>
    <s v="Palo Alto Networks Firewall Service 440"/>
    <s v="C00261"/>
    <m/>
    <n v="23325"/>
    <s v="ARJ"/>
    <m/>
    <n v="250"/>
    <n v="-250"/>
    <x v="1"/>
  </r>
  <r>
    <x v="2"/>
    <n v="45931"/>
    <x v="4"/>
    <n v="180318"/>
    <s v="Invoice - Terra Linda Farms: Palo Alto Networks Firewall Service 440"/>
    <s v="D-005"/>
    <s v="Security"/>
    <m/>
    <x v="2"/>
    <s v="PAN-440-HAAS"/>
    <x v="161"/>
    <s v="Palo Alto Networks Firewall Service 440"/>
    <s v="C00261"/>
    <m/>
    <n v="23742"/>
    <s v="ARJ"/>
    <m/>
    <n v="250"/>
    <n v="-250"/>
    <x v="1"/>
  </r>
  <r>
    <x v="9"/>
    <n v="45953"/>
    <x v="15"/>
    <n v="180840"/>
    <s v="Invoice - Terra Linda Farms: Palo Alto Partner Enabled Premium Support - Extended Service (Renewal) - 1 Year - Service - Service Depot - Exchange - Parts"/>
    <s v="D-001"/>
    <s v="Sales"/>
    <m/>
    <x v="2"/>
    <s v="PAN-SVC-BKLN-440-R"/>
    <x v="161"/>
    <s v="Palo Alto Partner Enabled Premium Support - Extend"/>
    <s v="C00261"/>
    <m/>
    <n v="24154"/>
    <s v="ARJ"/>
    <m/>
    <n v="681.72"/>
    <n v="-681.72"/>
    <x v="1"/>
  </r>
  <r>
    <x v="10"/>
    <n v="45901"/>
    <x v="3"/>
    <n v="179766"/>
    <s v="Invoice - Terra Linda Farms: Premium E-Mail Filtering"/>
    <s v="D-003"/>
    <s v="MSP"/>
    <m/>
    <x v="2"/>
    <s v="DPM-Spam Filter"/>
    <x v="161"/>
    <s v="Managed Spam Filtering"/>
    <s v="C00261"/>
    <m/>
    <n v="23325"/>
    <s v="ARJ"/>
    <m/>
    <n v="47.34"/>
    <n v="-47.34"/>
    <x v="1"/>
  </r>
  <r>
    <x v="10"/>
    <n v="45931"/>
    <x v="4"/>
    <n v="180318"/>
    <s v="Invoice - Terra Linda Farms: Premium E-Mail Filtering"/>
    <s v="D-003"/>
    <s v="MSP"/>
    <m/>
    <x v="2"/>
    <s v="DPM-Spam Filter"/>
    <x v="161"/>
    <s v="Managed Spam Filtering"/>
    <s v="C00261"/>
    <m/>
    <n v="23742"/>
    <s v="ARJ"/>
    <m/>
    <n v="47.34"/>
    <n v="-47.34"/>
    <x v="1"/>
  </r>
  <r>
    <x v="7"/>
    <n v="45922"/>
    <x v="10"/>
    <n v="180255"/>
    <s v="Invoice - The House Modesto"/>
    <s v="D-004"/>
    <s v="Projects"/>
    <m/>
    <x v="1"/>
    <m/>
    <x v="162"/>
    <m/>
    <s v="The House Modesto"/>
    <m/>
    <n v="23679"/>
    <s v="ARJ"/>
    <m/>
    <n v="4256"/>
    <n v="-4256"/>
    <x v="1"/>
  </r>
  <r>
    <x v="7"/>
    <n v="45909"/>
    <x v="33"/>
    <s v="180166OH"/>
    <s v="Invoice - The Richland School of Academic Arts"/>
    <s v="D-028"/>
    <s v="Installation Team"/>
    <m/>
    <x v="3"/>
    <m/>
    <x v="163"/>
    <m/>
    <s v="C-10104"/>
    <m/>
    <n v="23586"/>
    <s v="ARJ"/>
    <m/>
    <n v="175"/>
    <n v="-175"/>
    <x v="1"/>
  </r>
  <r>
    <x v="7"/>
    <n v="45951"/>
    <x v="24"/>
    <s v="180828OH"/>
    <s v="Invoice - The Richland School of Academic Arts"/>
    <s v="D-028"/>
    <s v="Installation Team"/>
    <m/>
    <x v="3"/>
    <m/>
    <x v="163"/>
    <m/>
    <s v="C-10104"/>
    <m/>
    <n v="24141"/>
    <s v="ARJ"/>
    <m/>
    <n v="250"/>
    <n v="-250"/>
    <x v="1"/>
  </r>
  <r>
    <x v="9"/>
    <n v="45929"/>
    <x v="14"/>
    <s v="180531OH"/>
    <s v="Invoice - The Richland School of Academic Arts: Chromebook Repairs"/>
    <s v="D-001"/>
    <s v="Sales"/>
    <m/>
    <x v="3"/>
    <s v="CBRepair"/>
    <x v="163"/>
    <s v="Chromebook Repairs"/>
    <s v="C-10104"/>
    <m/>
    <n v="23704"/>
    <s v="ARJ"/>
    <m/>
    <n v="404.8"/>
    <n v="-404.8"/>
    <x v="1"/>
  </r>
  <r>
    <x v="0"/>
    <n v="45901"/>
    <x v="3"/>
    <s v="179966OH"/>
    <s v="Invoice - The Richland School of Academic Arts: Classroom Support"/>
    <s v="D-003"/>
    <s v="MSP"/>
    <m/>
    <x v="3"/>
    <s v="MSC_CS"/>
    <x v="163"/>
    <s v="Classroom Support"/>
    <s v="C-10104"/>
    <m/>
    <n v="23390"/>
    <s v="ARJ"/>
    <m/>
    <n v="144.19999999999999"/>
    <n v="-144.19999999999999"/>
    <x v="1"/>
  </r>
  <r>
    <x v="0"/>
    <n v="45931"/>
    <x v="4"/>
    <s v="180514OH"/>
    <s v="Invoice - The Richland School of Academic Arts: Classroom Support"/>
    <s v="D-003"/>
    <s v="MSP"/>
    <m/>
    <x v="3"/>
    <s v="MSC_CS"/>
    <x v="163"/>
    <s v="Classroom Support"/>
    <s v="C-10104"/>
    <m/>
    <n v="23927"/>
    <s v="ARJ"/>
    <m/>
    <n v="144.19999999999999"/>
    <n v="-144.19999999999999"/>
    <x v="1"/>
  </r>
  <r>
    <x v="0"/>
    <n v="45901"/>
    <x v="3"/>
    <s v="179966OH"/>
    <s v="Invoice - The Richland School of Academic Arts: Cloud Managed Printing"/>
    <s v="D-003"/>
    <s v="MSP"/>
    <m/>
    <x v="3"/>
    <s v="MSC_PS"/>
    <x v="163"/>
    <s v="Cloud Managed Printing Support"/>
    <s v="C-10104"/>
    <m/>
    <n v="23390"/>
    <s v="ARJ"/>
    <m/>
    <n v="92.7"/>
    <n v="-92.7"/>
    <x v="1"/>
  </r>
  <r>
    <x v="0"/>
    <n v="45931"/>
    <x v="4"/>
    <s v="180514OH"/>
    <s v="Invoice - The Richland School of Academic Arts: Cloud Managed Printing"/>
    <s v="D-003"/>
    <s v="MSP"/>
    <m/>
    <x v="3"/>
    <s v="MSC_PS"/>
    <x v="163"/>
    <s v="Cloud Managed Printing Support"/>
    <s v="C-10104"/>
    <m/>
    <n v="23927"/>
    <s v="ARJ"/>
    <m/>
    <n v="92.7"/>
    <n v="-92.7"/>
    <x v="1"/>
  </r>
  <r>
    <x v="0"/>
    <n v="45901"/>
    <x v="3"/>
    <s v="179966OH"/>
    <s v="Invoice - The Richland School of Academic Arts: Content Filtering Management"/>
    <s v="D-003"/>
    <s v="MSP"/>
    <m/>
    <x v="3"/>
    <s v="MSC_CF"/>
    <x v="163"/>
    <s v="Content Filtering Management"/>
    <s v="C-10104"/>
    <m/>
    <n v="23390"/>
    <s v="ARJ"/>
    <m/>
    <n v="103"/>
    <n v="-103"/>
    <x v="1"/>
  </r>
  <r>
    <x v="0"/>
    <n v="45931"/>
    <x v="4"/>
    <s v="180514OH"/>
    <s v="Invoice - The Richland School of Academic Arts: Content Filtering Management"/>
    <s v="D-003"/>
    <s v="MSP"/>
    <m/>
    <x v="3"/>
    <s v="MSC_CF"/>
    <x v="163"/>
    <s v="Content Filtering Management"/>
    <s v="C-10104"/>
    <m/>
    <n v="23927"/>
    <s v="ARJ"/>
    <m/>
    <n v="103"/>
    <n v="-103"/>
    <x v="1"/>
  </r>
  <r>
    <x v="9"/>
    <n v="45909"/>
    <x v="33"/>
    <s v="180166OH"/>
    <s v="Invoice - The Richland School of Academic Arts: Digital Watchdog MEGApix PANO 5 Megapixel Outdoor Network Camera - Monochrome, Color - Fisheye - TAA Compliant - 80 ft Infrared Night Vision - MJPEG, H.264, H.265 - 2592 x 1944 - 1.55 mm Fixed Lens - CMOS - Pole Mount, Wall Mount, Corner Mou"/>
    <s v="D-002"/>
    <s v="Administration"/>
    <m/>
    <x v="3"/>
    <s v="DWC-PVF5DI1TW"/>
    <x v="163"/>
    <s v="Digital Watchdog MEGApix PANO 5 Megapixel Outd"/>
    <s v="C-10104"/>
    <m/>
    <n v="23586"/>
    <s v="ARJ"/>
    <m/>
    <n v="520"/>
    <n v="-520"/>
    <x v="1"/>
  </r>
  <r>
    <x v="6"/>
    <n v="45901"/>
    <x v="3"/>
    <s v="179966OH"/>
    <s v="Invoice - The Richland School of Academic Arts: Endpoint Advanced Threat Protection - EDR 24x7 Monitoring - Per Endpoint"/>
    <s v="D-005"/>
    <s v="Security"/>
    <m/>
    <x v="3"/>
    <s v="DPM-Huntress"/>
    <x v="163"/>
    <s v="Huntress Advanced Threat Protection"/>
    <s v="C-10104"/>
    <m/>
    <n v="23390"/>
    <s v="ARJ"/>
    <m/>
    <n v="351"/>
    <n v="-351"/>
    <x v="1"/>
  </r>
  <r>
    <x v="6"/>
    <n v="45931"/>
    <x v="4"/>
    <s v="180514OH"/>
    <s v="Invoice - The Richland School of Academic Arts: Endpoint Advanced Threat Protection - EDR 24x7 Monitoring - Per Endpoint"/>
    <s v="D-005"/>
    <s v="Security"/>
    <m/>
    <x v="3"/>
    <s v="DPM-Huntress"/>
    <x v="163"/>
    <s v="Huntress Advanced Threat Protection"/>
    <s v="C-10104"/>
    <m/>
    <n v="23927"/>
    <s v="ARJ"/>
    <m/>
    <n v="351"/>
    <n v="-351"/>
    <x v="1"/>
  </r>
  <r>
    <x v="9"/>
    <n v="45951"/>
    <x v="24"/>
    <s v="180828OH"/>
    <s v="Invoice - The Richland School of Academic Arts: Lenovo ThinkPad E14 Gen 6 14&quot; Notebook - WUXGA - AMD Ryzen 5 7535U - 16 GB - 256 GB SSD - English Keyboard - Black - AMD Chip - 1920 x 1200 - Windows 11 Pro - AMD Radeon 660M Graphics - In-plane Switching (IPS) Technology - Front Camera/Webcam "/>
    <s v="D-001"/>
    <s v="Sales"/>
    <m/>
    <x v="3"/>
    <s v="21M3000NUS"/>
    <x v="163"/>
    <s v="Lenovo ThinkPad E14 Gen 6 14&quot; Notebook - WUXGA - "/>
    <s v="C-10104"/>
    <m/>
    <n v="24141"/>
    <s v="ARJ"/>
    <m/>
    <n v="3900"/>
    <n v="-3900"/>
    <x v="1"/>
  </r>
  <r>
    <x v="3"/>
    <n v="45901"/>
    <x v="3"/>
    <s v="179966OH"/>
    <s v="Invoice - The Richland School of Academic Arts: Local Storage Per GB Pricing"/>
    <s v="D-003"/>
    <s v="MSP"/>
    <m/>
    <x v="3"/>
    <s v="MTS Local Storage"/>
    <x v="163"/>
    <s v="MTS Local Storage"/>
    <s v="C-10104"/>
    <m/>
    <n v="23390"/>
    <s v="ARJ"/>
    <m/>
    <n v="11.82"/>
    <n v="-11.82"/>
    <x v="1"/>
  </r>
  <r>
    <x v="3"/>
    <n v="45931"/>
    <x v="4"/>
    <s v="180514OH"/>
    <s v="Invoice - The Richland School of Academic Arts: Local Storage Per GB Pricing"/>
    <s v="D-003"/>
    <s v="MSP"/>
    <m/>
    <x v="3"/>
    <s v="MTS Local Storage"/>
    <x v="163"/>
    <s v="MTS Local Storage"/>
    <s v="C-10104"/>
    <m/>
    <n v="23927"/>
    <s v="ARJ"/>
    <m/>
    <n v="11.82"/>
    <n v="-11.82"/>
    <x v="1"/>
  </r>
  <r>
    <x v="14"/>
    <n v="45937"/>
    <x v="27"/>
    <s v="180620OH"/>
    <s v="Invoice - The Richland School of Academic Arts: Low Voltage Labor"/>
    <s v="D-001"/>
    <s v="Sales"/>
    <m/>
    <x v="3"/>
    <s v="Structured Cab S"/>
    <x v="163"/>
    <s v="Low Voltage Services"/>
    <s v="C-10104"/>
    <m/>
    <n v="23997"/>
    <s v="ARJ"/>
    <m/>
    <n v="350"/>
    <n v="-350"/>
    <x v="1"/>
  </r>
  <r>
    <x v="8"/>
    <n v="45901"/>
    <x v="3"/>
    <s v="179966OH"/>
    <s v="Invoice - The Richland School of Academic Arts: Managed Backup - Virtual Server"/>
    <s v="D-003"/>
    <s v="MSP"/>
    <m/>
    <x v="3"/>
    <s v="CB Prot Vir Mac"/>
    <x v="163"/>
    <s v="MTS Cyber Protect Virtual Machines"/>
    <s v="C-10104"/>
    <m/>
    <n v="23390"/>
    <s v="ARJ"/>
    <m/>
    <n v="40"/>
    <n v="-40"/>
    <x v="1"/>
  </r>
  <r>
    <x v="8"/>
    <n v="45931"/>
    <x v="4"/>
    <s v="180514OH"/>
    <s v="Invoice - The Richland School of Academic Arts: Managed Backup - Virtual Server"/>
    <s v="D-003"/>
    <s v="MSP"/>
    <m/>
    <x v="3"/>
    <s v="CB Prot Vir Mac"/>
    <x v="163"/>
    <s v="MTS Cyber Protect Virtual Machines"/>
    <s v="C-10104"/>
    <m/>
    <n v="23927"/>
    <s v="ARJ"/>
    <m/>
    <n v="40"/>
    <n v="-40"/>
    <x v="1"/>
  </r>
  <r>
    <x v="8"/>
    <n v="45901"/>
    <x v="3"/>
    <s v="179966OH"/>
    <s v="Invoice - The Richland School of Academic Arts: Managed Backup - Workstation"/>
    <s v="D-003"/>
    <s v="MSP"/>
    <m/>
    <x v="3"/>
    <s v="mMTS CPWKST"/>
    <x v="163"/>
    <s v="MTS Cyber Protect Workstations"/>
    <s v="C-10104"/>
    <m/>
    <n v="23390"/>
    <s v="ARJ"/>
    <m/>
    <n v="15"/>
    <n v="-15"/>
    <x v="1"/>
  </r>
  <r>
    <x v="8"/>
    <n v="45931"/>
    <x v="4"/>
    <s v="180514OH"/>
    <s v="Invoice - The Richland School of Academic Arts: Managed Backup - Workstation"/>
    <s v="D-003"/>
    <s v="MSP"/>
    <m/>
    <x v="3"/>
    <s v="mMTS CPWKST"/>
    <x v="163"/>
    <s v="MTS Cyber Protect Workstations"/>
    <s v="C-10104"/>
    <m/>
    <n v="23927"/>
    <s v="ARJ"/>
    <m/>
    <n v="15"/>
    <n v="-15"/>
    <x v="1"/>
  </r>
  <r>
    <x v="3"/>
    <n v="45901"/>
    <x v="3"/>
    <s v="179966OH"/>
    <s v="Invoice - The Richland School of Academic Arts: Managed Backup Cloud Storage - Per GB"/>
    <s v="D-003"/>
    <s v="MSP"/>
    <m/>
    <x v="3"/>
    <s v="MTS Cloud Storage"/>
    <x v="163"/>
    <s v="MTS Cloud Storage"/>
    <s v="C-10104"/>
    <m/>
    <n v="23390"/>
    <s v="ARJ"/>
    <m/>
    <n v="55.48"/>
    <n v="-55.48"/>
    <x v="1"/>
  </r>
  <r>
    <x v="3"/>
    <n v="45931"/>
    <x v="4"/>
    <s v="180514OH"/>
    <s v="Invoice - The Richland School of Academic Arts: Managed Backup Cloud Storage - Per GB"/>
    <s v="D-003"/>
    <s v="MSP"/>
    <m/>
    <x v="3"/>
    <s v="MTS Cloud Storage"/>
    <x v="163"/>
    <s v="MTS Cloud Storage"/>
    <s v="C-10104"/>
    <m/>
    <n v="23927"/>
    <s v="ARJ"/>
    <m/>
    <n v="56.77"/>
    <n v="-56.77"/>
    <x v="1"/>
  </r>
  <r>
    <x v="0"/>
    <n v="45901"/>
    <x v="3"/>
    <s v="179966OH"/>
    <s v="Invoice - The Richland School of Academic Arts: Managed Security System"/>
    <s v="D-003"/>
    <s v="MSP"/>
    <m/>
    <x v="3"/>
    <s v="MSC_MSS"/>
    <x v="163"/>
    <s v="Managed Security System"/>
    <s v="C-10104"/>
    <m/>
    <n v="23390"/>
    <s v="ARJ"/>
    <m/>
    <n v="115.88"/>
    <n v="-115.88"/>
    <x v="1"/>
  </r>
  <r>
    <x v="0"/>
    <n v="45931"/>
    <x v="4"/>
    <s v="180514OH"/>
    <s v="Invoice - The Richland School of Academic Arts: Managed Security System"/>
    <s v="D-003"/>
    <s v="MSP"/>
    <m/>
    <x v="3"/>
    <s v="MSC_MSS"/>
    <x v="163"/>
    <s v="Managed Security System"/>
    <s v="C-10104"/>
    <m/>
    <n v="23927"/>
    <s v="ARJ"/>
    <m/>
    <n v="115.88"/>
    <n v="-115.88"/>
    <x v="1"/>
  </r>
  <r>
    <x v="1"/>
    <n v="45901"/>
    <x v="3"/>
    <s v="179966OH"/>
    <s v="Invoice - The Richland School of Academic Arts: Managed VOIP"/>
    <s v="D-003"/>
    <s v="MSP"/>
    <m/>
    <x v="3"/>
    <s v="MSC_MS"/>
    <x v="163"/>
    <s v="Managed VOIP"/>
    <s v="C-10104"/>
    <m/>
    <n v="23390"/>
    <s v="ARJ"/>
    <m/>
    <n v="145.22999999999999"/>
    <n v="-145.22999999999999"/>
    <x v="1"/>
  </r>
  <r>
    <x v="1"/>
    <n v="45931"/>
    <x v="4"/>
    <s v="180514OH"/>
    <s v="Invoice - The Richland School of Academic Arts: Managed VOIP"/>
    <s v="D-003"/>
    <s v="MSP"/>
    <m/>
    <x v="3"/>
    <s v="MSC_MS"/>
    <x v="163"/>
    <s v="Managed VOIP"/>
    <s v="C-10104"/>
    <m/>
    <n v="23927"/>
    <s v="ARJ"/>
    <m/>
    <n v="145.22999999999999"/>
    <n v="-145.22999999999999"/>
    <x v="1"/>
  </r>
  <r>
    <x v="5"/>
    <n v="45901"/>
    <x v="3"/>
    <s v="179966OH"/>
    <s v="Invoice - The Richland School of Academic Arts: Microsoft 365 A3 for faculty"/>
    <s v="D-003"/>
    <s v="MSP"/>
    <m/>
    <x v="3"/>
    <s v="MST-0A833DDBCAB0"/>
    <x v="163"/>
    <s v="Microsoft 365 A3 for faculty"/>
    <s v="C-10104"/>
    <m/>
    <n v="23390"/>
    <s v="ARJ"/>
    <m/>
    <n v="261"/>
    <n v="-261"/>
    <x v="1"/>
  </r>
  <r>
    <x v="5"/>
    <n v="45931"/>
    <x v="4"/>
    <s v="180514OH"/>
    <s v="Invoice - The Richland School of Academic Arts: Microsoft 365 A3 for faculty"/>
    <s v="D-003"/>
    <s v="MSP"/>
    <m/>
    <x v="3"/>
    <s v="MST-0A833DDBCAB0"/>
    <x v="163"/>
    <s v="Microsoft 365 A3 for faculty"/>
    <s v="C-10104"/>
    <m/>
    <n v="23927"/>
    <s v="ARJ"/>
    <m/>
    <n v="261"/>
    <n v="-261"/>
    <x v="1"/>
  </r>
  <r>
    <x v="9"/>
    <n v="45937"/>
    <x v="27"/>
    <s v="180621OH"/>
    <s v="Invoice - The Richland School of Academic Arts: Replacement IR Remote for RP Series BenQ Display"/>
    <s v="D-001"/>
    <s v="Sales"/>
    <m/>
    <x v="3"/>
    <s v="TRY01"/>
    <x v="163"/>
    <s v="Replacement IR Remote for RP Series BenQ Display"/>
    <s v="C-10104"/>
    <m/>
    <n v="23998"/>
    <s v="ARJ"/>
    <m/>
    <n v="60"/>
    <n v="-60"/>
    <x v="1"/>
  </r>
  <r>
    <x v="0"/>
    <n v="45901"/>
    <x v="3"/>
    <s v="179966OH"/>
    <s v="Invoice - The Richland School of Academic Arts: Server &amp; Network Support"/>
    <s v="D-003"/>
    <s v="MSP"/>
    <m/>
    <x v="3"/>
    <s v="MSC_SNS"/>
    <x v="163"/>
    <s v="Server &amp; Network Support"/>
    <s v="C-10104"/>
    <m/>
    <n v="23390"/>
    <s v="ARJ"/>
    <m/>
    <n v="224.54"/>
    <n v="-224.54"/>
    <x v="1"/>
  </r>
  <r>
    <x v="0"/>
    <n v="45931"/>
    <x v="4"/>
    <s v="180514OH"/>
    <s v="Invoice - The Richland School of Academic Arts: Server &amp; Network Support"/>
    <s v="D-003"/>
    <s v="MSP"/>
    <m/>
    <x v="3"/>
    <s v="MSC_SNS"/>
    <x v="163"/>
    <s v="Server &amp; Network Support"/>
    <s v="C-10104"/>
    <m/>
    <n v="23927"/>
    <s v="ARJ"/>
    <m/>
    <n v="224.54"/>
    <n v="-224.54"/>
    <x v="1"/>
  </r>
  <r>
    <x v="13"/>
    <n v="45937"/>
    <x v="27"/>
    <s v="180621OH"/>
    <s v="Invoice - The Richland School of Academic Arts: Shipping"/>
    <s v="D-001"/>
    <s v="Sales"/>
    <m/>
    <x v="3"/>
    <s v="QWShipping"/>
    <x v="163"/>
    <s v="Shipping"/>
    <s v="C-10104"/>
    <m/>
    <n v="23998"/>
    <s v="ARJ"/>
    <m/>
    <n v="7.09"/>
    <n v="-7.09"/>
    <x v="1"/>
  </r>
  <r>
    <x v="0"/>
    <n v="45901"/>
    <x v="3"/>
    <s v="179966OH"/>
    <s v="Invoice - The Richland School of Academic Arts: Staff Support"/>
    <s v="D-003"/>
    <s v="MSP"/>
    <m/>
    <x v="3"/>
    <s v="MSC_SS"/>
    <x v="163"/>
    <s v="Staff Support"/>
    <s v="C-10104"/>
    <m/>
    <n v="23390"/>
    <s v="ARJ"/>
    <m/>
    <n v="1266.9000000000001"/>
    <n v="-1266.9000000000001"/>
    <x v="1"/>
  </r>
  <r>
    <x v="0"/>
    <n v="45931"/>
    <x v="4"/>
    <s v="180514OH"/>
    <s v="Invoice - The Richland School of Academic Arts: Staff Support"/>
    <s v="D-003"/>
    <s v="MSP"/>
    <m/>
    <x v="3"/>
    <s v="MSC_SS"/>
    <x v="163"/>
    <s v="Staff Support"/>
    <s v="C-10104"/>
    <m/>
    <n v="23927"/>
    <s v="ARJ"/>
    <m/>
    <n v="1266.9000000000001"/>
    <n v="-1266.9000000000001"/>
    <x v="1"/>
  </r>
  <r>
    <x v="0"/>
    <n v="45901"/>
    <x v="3"/>
    <s v="179966OH"/>
    <s v="Invoice - The Richland School of Academic Arts: Student Device Management"/>
    <s v="D-003"/>
    <s v="MSP"/>
    <m/>
    <x v="3"/>
    <s v="MSC_SDM"/>
    <x v="163"/>
    <s v="Student Device Management"/>
    <s v="C-10104"/>
    <m/>
    <n v="23390"/>
    <s v="ARJ"/>
    <m/>
    <n v="900.74"/>
    <n v="-900.74"/>
    <x v="1"/>
  </r>
  <r>
    <x v="0"/>
    <n v="45931"/>
    <x v="4"/>
    <s v="180514OH"/>
    <s v="Invoice - The Richland School of Academic Arts: Student Device Management"/>
    <s v="D-003"/>
    <s v="MSP"/>
    <m/>
    <x v="3"/>
    <s v="MSC_SDM"/>
    <x v="163"/>
    <s v="Student Device Management"/>
    <s v="C-10104"/>
    <m/>
    <n v="23927"/>
    <s v="ARJ"/>
    <m/>
    <n v="900.74"/>
    <n v="-900.74"/>
    <x v="1"/>
  </r>
  <r>
    <x v="9"/>
    <n v="45937"/>
    <x v="27"/>
    <s v="180621OH"/>
    <s v="Invoice - The Richland School of Academic Arts: Stylus/Pen Replacement"/>
    <s v="D-001"/>
    <s v="Sales"/>
    <m/>
    <x v="3"/>
    <s v="TPY24"/>
    <x v="163"/>
    <s v="Stylus/Pen"/>
    <s v="C-10104"/>
    <m/>
    <n v="23998"/>
    <s v="ARJ"/>
    <m/>
    <n v="48"/>
    <n v="-48"/>
    <x v="1"/>
  </r>
  <r>
    <x v="0"/>
    <n v="45901"/>
    <x v="3"/>
    <s v="179987OH"/>
    <s v="Invoice - The Ummah Center: Cloud Managed Printing"/>
    <s v="D-003"/>
    <s v="MSP"/>
    <m/>
    <x v="3"/>
    <s v="MSC_PS"/>
    <x v="164"/>
    <s v="Cloud Managed Printing Support"/>
    <s v="C-10365"/>
    <m/>
    <n v="23391"/>
    <s v="ARJ"/>
    <m/>
    <n v="60"/>
    <n v="-60"/>
    <x v="1"/>
  </r>
  <r>
    <x v="0"/>
    <n v="45931"/>
    <x v="4"/>
    <s v="180515OH"/>
    <s v="Invoice - The Ummah Center: Cloud Managed Printing"/>
    <s v="D-003"/>
    <s v="MSP"/>
    <m/>
    <x v="3"/>
    <s v="MSC_PS"/>
    <x v="164"/>
    <s v="Cloud Managed Printing Support"/>
    <s v="C-10365"/>
    <m/>
    <n v="23928"/>
    <s v="ARJ"/>
    <m/>
    <n v="60"/>
    <n v="-60"/>
    <x v="1"/>
  </r>
  <r>
    <x v="6"/>
    <n v="45901"/>
    <x v="3"/>
    <s v="179987OH"/>
    <s v="Invoice - The Ummah Center: Endpoint Advanced Threat Protection - EDR 24x7 Monitoring - Per Endpoint"/>
    <s v="D-005"/>
    <s v="Security"/>
    <m/>
    <x v="3"/>
    <s v="DPM-Huntress"/>
    <x v="164"/>
    <s v="Huntress Advanced Threat Protection"/>
    <s v="C-10365"/>
    <m/>
    <n v="23391"/>
    <s v="ARJ"/>
    <m/>
    <n v="147"/>
    <n v="-147"/>
    <x v="1"/>
  </r>
  <r>
    <x v="6"/>
    <n v="45931"/>
    <x v="4"/>
    <s v="180515OH"/>
    <s v="Invoice - The Ummah Center: Endpoint Advanced Threat Protection - EDR 24x7 Monitoring - Per Endpoint"/>
    <s v="D-005"/>
    <s v="Security"/>
    <m/>
    <x v="3"/>
    <s v="DPM-Huntress"/>
    <x v="164"/>
    <s v="Huntress Advanced Threat Protection"/>
    <s v="C-10365"/>
    <m/>
    <n v="23928"/>
    <s v="ARJ"/>
    <m/>
    <n v="168"/>
    <n v="-168"/>
    <x v="1"/>
  </r>
  <r>
    <x v="0"/>
    <n v="45901"/>
    <x v="3"/>
    <s v="179987OH"/>
    <s v="Invoice - The Ummah Center: Physical Virtual Server (VMWare or Hyper V Server)(Non-Primary Domain Server)"/>
    <s v="D-003"/>
    <s v="MSP"/>
    <m/>
    <x v="3"/>
    <s v="MCS_SNS"/>
    <x v="164"/>
    <s v="Maintain Hardware and software of the Physical Ser"/>
    <s v="C-10365"/>
    <m/>
    <n v="23391"/>
    <s v="ARJ"/>
    <m/>
    <n v="375"/>
    <n v="-375"/>
    <x v="1"/>
  </r>
  <r>
    <x v="0"/>
    <n v="45931"/>
    <x v="4"/>
    <s v="180515OH"/>
    <s v="Invoice - The Ummah Center: Physical Virtual Server (VMWare or Hyper V Server)(Non-Primary Domain Server)"/>
    <s v="D-003"/>
    <s v="MSP"/>
    <m/>
    <x v="3"/>
    <s v="MCS_SNS"/>
    <x v="164"/>
    <s v="Maintain Hardware and software of the Physical Ser"/>
    <s v="C-10365"/>
    <m/>
    <n v="23928"/>
    <s v="ARJ"/>
    <m/>
    <n v="375"/>
    <n v="-375"/>
    <x v="1"/>
  </r>
  <r>
    <x v="0"/>
    <n v="45901"/>
    <x v="3"/>
    <s v="179987OH"/>
    <s v="Invoice - The Ummah Center: Staff Support"/>
    <s v="D-003"/>
    <s v="MSP"/>
    <m/>
    <x v="3"/>
    <s v="MSC_SS"/>
    <x v="164"/>
    <s v="Staff Support"/>
    <s v="C-10365"/>
    <m/>
    <n v="23391"/>
    <s v="ARJ"/>
    <m/>
    <n v="375"/>
    <n v="-375"/>
    <x v="1"/>
  </r>
  <r>
    <x v="0"/>
    <n v="45931"/>
    <x v="4"/>
    <s v="180515OH"/>
    <s v="Invoice - The Ummah Center: Staff Support"/>
    <s v="D-003"/>
    <s v="MSP"/>
    <m/>
    <x v="3"/>
    <s v="MSC_SS"/>
    <x v="164"/>
    <s v="Staff Support"/>
    <s v="C-10365"/>
    <m/>
    <n v="23928"/>
    <s v="ARJ"/>
    <m/>
    <n v="375"/>
    <n v="-375"/>
    <x v="1"/>
  </r>
  <r>
    <x v="7"/>
    <n v="45905"/>
    <x v="37"/>
    <s v="180125OH"/>
    <s v="Invoice - Thyssenkrupp Automotive Technology"/>
    <s v="D-028"/>
    <s v="Installation Team"/>
    <m/>
    <x v="3"/>
    <m/>
    <x v="165"/>
    <m/>
    <s v="C-10327"/>
    <m/>
    <n v="23571"/>
    <s v="ARJ"/>
    <m/>
    <n v="1000"/>
    <n v="-1000"/>
    <x v="1"/>
  </r>
  <r>
    <x v="9"/>
    <n v="45905"/>
    <x v="37"/>
    <s v="180125OH"/>
    <s v="Invoice - Thyssenkrupp Automotive Technology: Dual-port Gigabit Ethernet, 3.7&quot; graphical LCD"/>
    <s v="D-001"/>
    <s v="Sales"/>
    <m/>
    <x v="3"/>
    <s v="SIP-T43U"/>
    <x v="165"/>
    <s v="Yealink SIP-T43U"/>
    <s v="C-10327"/>
    <m/>
    <n v="23571"/>
    <s v="ARJ"/>
    <m/>
    <n v="208"/>
    <n v="-208"/>
    <x v="1"/>
  </r>
  <r>
    <x v="14"/>
    <n v="45905"/>
    <x v="37"/>
    <s v="180125OH"/>
    <s v="Invoice - Thyssenkrupp Automotive Technology: Low Voltage Labor"/>
    <s v="D-001"/>
    <s v="Sales"/>
    <m/>
    <x v="3"/>
    <s v="Low Voltage Labor"/>
    <x v="165"/>
    <s v="Low Voltage Labor"/>
    <s v="C-10327"/>
    <m/>
    <n v="23571"/>
    <s v="ARJ"/>
    <m/>
    <n v="3600"/>
    <n v="-3600"/>
    <x v="1"/>
  </r>
  <r>
    <x v="13"/>
    <n v="45905"/>
    <x v="37"/>
    <s v="180125OH"/>
    <s v="Invoice - Thyssenkrupp Automotive Technology: Shipping"/>
    <s v="D-001"/>
    <s v="Sales"/>
    <m/>
    <x v="3"/>
    <s v="QWShipping"/>
    <x v="165"/>
    <s v="Shipping"/>
    <s v="C-10327"/>
    <m/>
    <n v="23571"/>
    <s v="ARJ"/>
    <m/>
    <n v="232"/>
    <n v="-232"/>
    <x v="1"/>
  </r>
  <r>
    <x v="9"/>
    <n v="45905"/>
    <x v="37"/>
    <s v="180125OH"/>
    <s v="Invoice - Thyssenkrupp Automotive Technology: Wahsega IP Panic Button"/>
    <s v="D-001"/>
    <s v="Sales"/>
    <m/>
    <x v="3"/>
    <s v="WL-SPKR-RB-W"/>
    <x v="165"/>
    <s v="Wahsega IP Panic Button"/>
    <s v="C-10327"/>
    <m/>
    <n v="23571"/>
    <s v="ARJ"/>
    <m/>
    <n v="55"/>
    <n v="-55"/>
    <x v="1"/>
  </r>
  <r>
    <x v="9"/>
    <n v="45905"/>
    <x v="37"/>
    <s v="180125OH"/>
    <s v="Invoice - Thyssenkrupp Automotive Technology: Wahsega Large IP Display"/>
    <s v="D-001"/>
    <s v="Sales"/>
    <m/>
    <x v="3"/>
    <s v="WL-IPD-SPKR-520-CAR-F"/>
    <x v="165"/>
    <s v="Wahsegaâ€™s Large IP display is perfect for larger r"/>
    <s v="C-10327"/>
    <m/>
    <n v="23571"/>
    <s v="ARJ"/>
    <m/>
    <n v="1890"/>
    <n v="-1890"/>
    <x v="1"/>
  </r>
  <r>
    <x v="9"/>
    <n v="45905"/>
    <x v="37"/>
    <s v="180125OH"/>
    <s v="Invoice - Thyssenkrupp Automotive Technology: Wahsegaâ€™s Outdoor IP Speaker enables full audio broadcast coverage in extreme weather conditions."/>
    <s v="D-001"/>
    <s v="Sales"/>
    <m/>
    <x v="3"/>
    <s v="WL-SPKR-OF-CAR"/>
    <x v="165"/>
    <s v="Wahsega Outdoor IP Speaker"/>
    <s v="C-10327"/>
    <m/>
    <n v="23571"/>
    <s v="ARJ"/>
    <m/>
    <n v="3060"/>
    <n v="-3060"/>
    <x v="1"/>
  </r>
  <r>
    <x v="9"/>
    <n v="45905"/>
    <x v="37"/>
    <s v="180125OH"/>
    <s v="Invoice - Thyssenkrupp Automotive Technology: Wall Mount Bracket for SIP-T40P/G, SIP-T41P/S, SIP-T42G/S and SIP-T43U"/>
    <s v="D-001"/>
    <s v="Sales"/>
    <m/>
    <x v="3"/>
    <s v="MOUNT-SIP-T42G"/>
    <x v="165"/>
    <s v="Wall Mount Bracket for SIP-T40P/G, SIP-T41P/S, SIP"/>
    <s v="C-10327"/>
    <m/>
    <n v="23571"/>
    <s v="ARJ"/>
    <m/>
    <n v="9.6"/>
    <n v="-9.6"/>
    <x v="1"/>
  </r>
  <r>
    <x v="1"/>
    <n v="45901"/>
    <x v="3"/>
    <s v="179991OH"/>
    <s v="Invoice - Toledo School for the Arts: Managed VOIP"/>
    <s v="D-003"/>
    <s v="MSP"/>
    <m/>
    <x v="3"/>
    <s v="MSC_MS"/>
    <x v="166"/>
    <s v="Managed VOIP"/>
    <s v="C-10182"/>
    <m/>
    <n v="23392"/>
    <s v="ARJ"/>
    <m/>
    <n v="457.8"/>
    <n v="-457.8"/>
    <x v="1"/>
  </r>
  <r>
    <x v="1"/>
    <n v="45931"/>
    <x v="4"/>
    <s v="180516OH"/>
    <s v="Invoice - Toledo School for the Arts: Managed VOIP"/>
    <s v="D-003"/>
    <s v="MSP"/>
    <m/>
    <x v="3"/>
    <s v="MSC_MS"/>
    <x v="166"/>
    <s v="Managed VOIP"/>
    <s v="C-10182"/>
    <m/>
    <n v="23929"/>
    <s v="ARJ"/>
    <m/>
    <n v="457.8"/>
    <n v="-457.8"/>
    <x v="1"/>
  </r>
  <r>
    <x v="2"/>
    <n v="45931"/>
    <x v="4"/>
    <s v="180540OH"/>
    <s v="Invoice - Tolles Career and Technical Center: Managed Network Switch - 48 Port POE GB"/>
    <s v="D-003"/>
    <s v="MSP"/>
    <m/>
    <x v="3"/>
    <s v="DPM - 48 Port POE"/>
    <x v="167"/>
    <s v="Managed Network Switch - 48 Port POE"/>
    <s v="C-10380"/>
    <m/>
    <n v="23932"/>
    <s v="ARJ"/>
    <m/>
    <n v="200"/>
    <n v="-200"/>
    <x v="1"/>
  </r>
  <r>
    <x v="9"/>
    <n v="45957"/>
    <x v="8"/>
    <s v="181023OHB"/>
    <s v="Invoice - Triad Local School District: 3CX Ent 32SC 1 Year"/>
    <s v="D-001"/>
    <s v="Sales"/>
    <m/>
    <x v="3"/>
    <s v="3CX Ent 32SC 1 Year"/>
    <x v="168"/>
    <s v="3CX Ent 32SC 1 Year"/>
    <s v="C-10204"/>
    <m/>
    <n v="24180"/>
    <s v="ARJ"/>
    <m/>
    <n v="1680"/>
    <n v="-1680"/>
    <x v="1"/>
  </r>
  <r>
    <x v="7"/>
    <n v="45910"/>
    <x v="39"/>
    <n v="180176"/>
    <s v="Invoice - United Way of Stanislaus County"/>
    <s v="D-004"/>
    <s v="Projects"/>
    <m/>
    <x v="1"/>
    <m/>
    <x v="169"/>
    <m/>
    <s v="C-10005"/>
    <m/>
    <n v="23595"/>
    <s v="ARJ"/>
    <m/>
    <n v="1200"/>
    <n v="-1200"/>
    <x v="1"/>
  </r>
  <r>
    <x v="6"/>
    <n v="45901"/>
    <x v="3"/>
    <n v="180071"/>
    <s v="Invoice - United Way of Stanislaus County: 24x7 Gateway Security Monitoring"/>
    <s v="D-005"/>
    <s v="Security"/>
    <m/>
    <x v="1"/>
    <s v="DPM-FWM-SM"/>
    <x v="169"/>
    <s v="24x7 Gateway Security Monitoring Small"/>
    <s v="C-10005"/>
    <m/>
    <n v="23454"/>
    <s v="ARJ"/>
    <m/>
    <n v="87.5"/>
    <n v="-87.5"/>
    <x v="1"/>
  </r>
  <r>
    <x v="6"/>
    <n v="45931"/>
    <x v="4"/>
    <n v="180419"/>
    <s v="Invoice - United Way of Stanislaus County: 24x7 Gateway Security Monitoring"/>
    <s v="D-005"/>
    <s v="Security"/>
    <m/>
    <x v="1"/>
    <s v="DPM-FWM-SM"/>
    <x v="169"/>
    <s v="24x7 Gateway Security Monitoring Small"/>
    <s v="C-10005"/>
    <m/>
    <n v="23843"/>
    <s v="ARJ"/>
    <m/>
    <n v="87.5"/>
    <n v="-87.5"/>
    <x v="1"/>
  </r>
  <r>
    <x v="9"/>
    <n v="45910"/>
    <x v="39"/>
    <n v="180175"/>
    <s v="Invoice - United Way of Stanislaus County: Asset Tag QTY 1-499"/>
    <s v="D-001"/>
    <s v="Sales"/>
    <m/>
    <x v="1"/>
    <s v="ITG-ASSET-LABELVP1"/>
    <x v="169"/>
    <s v="Asset Tag QTY 1-499"/>
    <s v="C-10005"/>
    <m/>
    <n v="23594"/>
    <s v="ARJ"/>
    <m/>
    <n v="43.04"/>
    <n v="-43.04"/>
    <x v="1"/>
  </r>
  <r>
    <x v="6"/>
    <n v="45901"/>
    <x v="3"/>
    <n v="180071"/>
    <s v="Invoice - United Way of Stanislaus County: Dark Web Monitoring Service - 1 Domain "/>
    <s v="D-005"/>
    <s v="Security"/>
    <m/>
    <x v="1"/>
    <s v="SecureID"/>
    <x v="169"/>
    <s v="Dark Web Monitoring"/>
    <s v="C-10005"/>
    <m/>
    <n v="23454"/>
    <s v="ARJ"/>
    <m/>
    <n v="105"/>
    <n v="-105"/>
    <x v="1"/>
  </r>
  <r>
    <x v="6"/>
    <n v="45931"/>
    <x v="4"/>
    <n v="180419"/>
    <s v="Invoice - United Way of Stanislaus County: Dark Web Monitoring Service - 1 Domain "/>
    <s v="D-005"/>
    <s v="Security"/>
    <m/>
    <x v="1"/>
    <s v="SecureID"/>
    <x v="169"/>
    <s v="Dark Web Monitoring"/>
    <s v="C-10005"/>
    <m/>
    <n v="23843"/>
    <s v="ARJ"/>
    <m/>
    <n v="105"/>
    <n v="-105"/>
    <x v="1"/>
  </r>
  <r>
    <x v="6"/>
    <n v="45901"/>
    <x v="3"/>
    <n v="180071"/>
    <s v="Invoice - United Way of Stanislaus County: Endpoint Advanced Threat Protection - EDR 24x7 Monitoring - Per Endpoint"/>
    <s v="D-005"/>
    <s v="Security"/>
    <m/>
    <x v="1"/>
    <s v="DPM-Huntress"/>
    <x v="169"/>
    <s v="Huntress Advanced Threat Protection"/>
    <s v="C-10005"/>
    <m/>
    <n v="23454"/>
    <s v="ARJ"/>
    <m/>
    <n v="51.52"/>
    <n v="-51.52"/>
    <x v="1"/>
  </r>
  <r>
    <x v="6"/>
    <n v="45931"/>
    <x v="4"/>
    <n v="180419"/>
    <s v="Invoice - United Way of Stanislaus County: Endpoint Advanced Threat Protection - EDR 24x7 Monitoring - Per Endpoint"/>
    <s v="D-005"/>
    <s v="Security"/>
    <m/>
    <x v="1"/>
    <s v="DPM-Huntress"/>
    <x v="169"/>
    <s v="Huntress Advanced Threat Protection"/>
    <s v="C-10005"/>
    <m/>
    <n v="23843"/>
    <s v="ARJ"/>
    <m/>
    <n v="55.2"/>
    <n v="-55.2"/>
    <x v="1"/>
  </r>
  <r>
    <x v="3"/>
    <n v="45901"/>
    <x v="3"/>
    <n v="180071"/>
    <s v="Invoice - United Way of Stanislaus County: Managed Office 365 Backup - 1 User - 1 month"/>
    <s v="D-003"/>
    <s v="MSP"/>
    <m/>
    <x v="1"/>
    <s v="DPMB-AFI-O365"/>
    <x v="169"/>
    <s v="Office 365 Backup"/>
    <s v="C-10005"/>
    <m/>
    <n v="23454"/>
    <s v="ARJ"/>
    <m/>
    <n v="65"/>
    <n v="-65"/>
    <x v="1"/>
  </r>
  <r>
    <x v="3"/>
    <n v="45931"/>
    <x v="4"/>
    <n v="180419"/>
    <s v="Invoice - United Way of Stanislaus County: Managed Office 365 Backup - 1 User - 1 month"/>
    <s v="D-003"/>
    <s v="MSP"/>
    <m/>
    <x v="1"/>
    <s v="DPMB-AFI-O365"/>
    <x v="169"/>
    <s v="Office 365 Backup"/>
    <s v="C-10005"/>
    <m/>
    <n v="23843"/>
    <s v="ARJ"/>
    <m/>
    <n v="65"/>
    <n v="-65"/>
    <x v="1"/>
  </r>
  <r>
    <x v="6"/>
    <n v="45901"/>
    <x v="3"/>
    <n v="180071"/>
    <s v="Invoice - United Way of Stanislaus County: Managed Security Awareness Training Program"/>
    <s v="D-005"/>
    <s v="Security"/>
    <m/>
    <x v="1"/>
    <s v="DPMSAT"/>
    <x v="169"/>
    <s v="Security Awareness Program"/>
    <s v="C-10005"/>
    <m/>
    <n v="23454"/>
    <s v="ARJ"/>
    <m/>
    <n v="36.75"/>
    <n v="-36.75"/>
    <x v="1"/>
  </r>
  <r>
    <x v="6"/>
    <n v="45931"/>
    <x v="4"/>
    <n v="180419"/>
    <s v="Invoice - United Way of Stanislaus County: Managed Security Awareness Training Program"/>
    <s v="D-005"/>
    <s v="Security"/>
    <m/>
    <x v="1"/>
    <s v="DPMSAT"/>
    <x v="169"/>
    <s v="Security Awareness Program"/>
    <s v="C-10005"/>
    <m/>
    <n v="23843"/>
    <s v="ARJ"/>
    <m/>
    <n v="52.5"/>
    <n v="-52.5"/>
    <x v="1"/>
  </r>
  <r>
    <x v="0"/>
    <n v="45901"/>
    <x v="3"/>
    <n v="180071"/>
    <s v="Invoice - United Way of Stanislaus County: Managed Service"/>
    <s v="D-003"/>
    <s v="MSP"/>
    <m/>
    <x v="1"/>
    <s v="Managed Service"/>
    <x v="169"/>
    <s v="Managed Service"/>
    <s v="C-10005"/>
    <m/>
    <n v="23454"/>
    <s v="ARJ"/>
    <m/>
    <n v="1207.5"/>
    <n v="-1207.5"/>
    <x v="1"/>
  </r>
  <r>
    <x v="0"/>
    <n v="45931"/>
    <x v="4"/>
    <n v="180419"/>
    <s v="Invoice - United Way of Stanislaus County: Managed Service"/>
    <s v="D-003"/>
    <s v="MSP"/>
    <m/>
    <x v="1"/>
    <s v="Managed Service"/>
    <x v="169"/>
    <s v="Managed Service"/>
    <s v="C-10005"/>
    <m/>
    <n v="23843"/>
    <s v="ARJ"/>
    <m/>
    <n v="1207.5"/>
    <n v="-1207.5"/>
    <x v="1"/>
  </r>
  <r>
    <x v="5"/>
    <n v="45901"/>
    <x v="3"/>
    <n v="180071"/>
    <s v="Invoice - United Way of Stanislaus County: Microsoft 365 Business Premium - Nonprofit Staff Pricing"/>
    <s v="D-003"/>
    <s v="MSP"/>
    <m/>
    <x v="1"/>
    <s v="MST-8E19F7D3334E"/>
    <x v="169"/>
    <s v="Microsoft 365 Business Premium (Nonprofit Staff Pricing)"/>
    <s v="C-10005"/>
    <m/>
    <n v="23454"/>
    <s v="ARJ"/>
    <m/>
    <n v="16.5"/>
    <n v="-16.5"/>
    <x v="1"/>
  </r>
  <r>
    <x v="5"/>
    <n v="45931"/>
    <x v="4"/>
    <n v="180419"/>
    <s v="Invoice - United Way of Stanislaus County: Microsoft 365 Business Premium - Nonprofit Staff Pricing"/>
    <s v="D-003"/>
    <s v="MSP"/>
    <m/>
    <x v="1"/>
    <s v="MST-8E19F7D3334E"/>
    <x v="169"/>
    <s v="Microsoft 365 Business Premium (Nonprofit Staff Pricing)"/>
    <s v="C-10005"/>
    <m/>
    <n v="23843"/>
    <s v="ARJ"/>
    <m/>
    <n v="16.5"/>
    <n v="-16.5"/>
    <x v="1"/>
  </r>
  <r>
    <x v="5"/>
    <n v="45901"/>
    <x v="3"/>
    <n v="180071"/>
    <s v="Invoice - United Way of Stanislaus County: NCE Microsoft 365 Business Premium (Nonprofit Staff Pricing)- Annual Commit monthly billing"/>
    <s v="D-003"/>
    <s v="MSP"/>
    <m/>
    <x v="1"/>
    <s v="CFQ7TTC0LCHC-000J"/>
    <x v="169"/>
    <s v="NCE Microsoft 365 Business Premium (Nonprofit Staf"/>
    <s v="C-10005"/>
    <m/>
    <n v="23454"/>
    <s v="ARJ"/>
    <m/>
    <n v="11.56"/>
    <n v="-11.56"/>
    <x v="1"/>
  </r>
  <r>
    <x v="5"/>
    <n v="45931"/>
    <x v="4"/>
    <n v="180419"/>
    <s v="Invoice - United Way of Stanislaus County: NCE Microsoft 365 Business Premium (Nonprofit Staff Pricing)- Annual Commit monthly billing"/>
    <s v="D-003"/>
    <s v="MSP"/>
    <m/>
    <x v="1"/>
    <s v="CFQ7TTC0LCHC-000J"/>
    <x v="169"/>
    <s v="NCE Microsoft 365 Business Premium (Nonprofit Staf"/>
    <s v="C-10005"/>
    <m/>
    <n v="23843"/>
    <s v="ARJ"/>
    <m/>
    <n v="11.56"/>
    <n v="-11.56"/>
    <x v="1"/>
  </r>
  <r>
    <x v="2"/>
    <n v="45901"/>
    <x v="3"/>
    <n v="180071"/>
    <s v="Invoice - United Way of Stanislaus County: Palo Alto Networks Firewall Service 440"/>
    <s v="D-005"/>
    <s v="Security"/>
    <m/>
    <x v="1"/>
    <s v="PAN-440-HAAS"/>
    <x v="169"/>
    <s v="Palo Alto Networks Firewall Service 440"/>
    <s v="C-10005"/>
    <m/>
    <n v="23454"/>
    <s v="ARJ"/>
    <m/>
    <n v="175"/>
    <n v="-175"/>
    <x v="1"/>
  </r>
  <r>
    <x v="2"/>
    <n v="45931"/>
    <x v="4"/>
    <n v="180419"/>
    <s v="Invoice - United Way of Stanislaus County: Palo Alto Networks Firewall Service 440"/>
    <s v="D-005"/>
    <s v="Security"/>
    <m/>
    <x v="1"/>
    <s v="PAN-440-HAAS"/>
    <x v="169"/>
    <s v="Palo Alto Networks Firewall Service 440"/>
    <s v="C-10005"/>
    <m/>
    <n v="23843"/>
    <s v="ARJ"/>
    <m/>
    <n v="175"/>
    <n v="-175"/>
    <x v="1"/>
  </r>
  <r>
    <x v="10"/>
    <n v="45901"/>
    <x v="3"/>
    <n v="180071"/>
    <s v="Invoice - United Way of Stanislaus County: Premium E-Mail Filtering"/>
    <s v="D-003"/>
    <s v="MSP"/>
    <m/>
    <x v="1"/>
    <s v="DPM-Spam Filter"/>
    <x v="169"/>
    <s v="Managed Spam Filtering"/>
    <s v="C-10005"/>
    <m/>
    <n v="23454"/>
    <s v="ARJ"/>
    <m/>
    <n v="49.97"/>
    <n v="-49.97"/>
    <x v="1"/>
  </r>
  <r>
    <x v="10"/>
    <n v="45931"/>
    <x v="4"/>
    <n v="180419"/>
    <s v="Invoice - United Way of Stanislaus County: Premium E-Mail Filtering"/>
    <s v="D-003"/>
    <s v="MSP"/>
    <m/>
    <x v="1"/>
    <s v="DPM-Spam Filter"/>
    <x v="169"/>
    <s v="Managed Spam Filtering"/>
    <s v="C-10005"/>
    <m/>
    <n v="23843"/>
    <s v="ARJ"/>
    <m/>
    <n v="49.97"/>
    <n v="-49.97"/>
    <x v="1"/>
  </r>
  <r>
    <x v="9"/>
    <n v="45910"/>
    <x v="39"/>
    <n v="180175"/>
    <s v="Invoice - United Way of Stanislaus County: Ruckus One Cloud License - 3 Years"/>
    <s v="D-001"/>
    <s v="Sales"/>
    <m/>
    <x v="1"/>
    <s v="CLD-ESNT-APSW-REC3"/>
    <x v="169"/>
    <s v="Ruckus One Cloud License - 3 Years"/>
    <s v="C-10005"/>
    <m/>
    <n v="23594"/>
    <s v="ARJ"/>
    <m/>
    <n v="137.44"/>
    <n v="-137.44"/>
    <x v="1"/>
  </r>
  <r>
    <x v="9"/>
    <n v="45910"/>
    <x v="39"/>
    <n v="180175"/>
    <s v="Invoice - United Way of Stanislaus County: Ruckus R650 - Wireless access point"/>
    <s v="D-001"/>
    <s v="Sales"/>
    <m/>
    <x v="1"/>
    <s v="901-R650-US00"/>
    <x v="169"/>
    <s v="Ruckus R650 - Wireless access point"/>
    <s v="C-10005"/>
    <m/>
    <n v="23594"/>
    <s v="ARJ"/>
    <m/>
    <n v="2335.04"/>
    <n v="-2335.04"/>
    <x v="1"/>
  </r>
  <r>
    <x v="7"/>
    <n v="45931"/>
    <x v="4"/>
    <s v="180275OHB"/>
    <s v="Invoice - USAC"/>
    <s v="D-028"/>
    <s v="Installation Team"/>
    <m/>
    <x v="3"/>
    <m/>
    <x v="170"/>
    <m/>
    <s v="C-10259"/>
    <m/>
    <n v="24061"/>
    <s v="ARJ"/>
    <m/>
    <n v="2510"/>
    <n v="-2510"/>
    <x v="1"/>
  </r>
  <r>
    <x v="7"/>
    <n v="45931"/>
    <x v="4"/>
    <s v="180278OHB"/>
    <s v="Invoice - USAC"/>
    <s v="D-028"/>
    <s v="Installation Team"/>
    <m/>
    <x v="3"/>
    <m/>
    <x v="170"/>
    <m/>
    <s v="C-10259"/>
    <m/>
    <n v="24060"/>
    <s v="ARJ"/>
    <m/>
    <n v="755"/>
    <n v="-755"/>
    <x v="1"/>
  </r>
  <r>
    <x v="9"/>
    <n v="45909"/>
    <x v="33"/>
    <s v="180171OH"/>
    <s v="Invoice - USAC: Extreme Networks ExtremeSwitching 5320 Ethernet Switch - 48 Ports - Gigabit Ethernet, 10 Gigabit Ethernet - 10/100/1000Base-T, 10GBase-X - 2 Layer Supported - Modular - Power Supply - Optical Fiber, Twisted Pair - PoE Ports"/>
    <s v="D-001"/>
    <s v="Sales"/>
    <m/>
    <x v="3"/>
    <s v="5320-48P-8XE"/>
    <x v="170"/>
    <s v="Extreme Networks ExtremeSwitching 5320 Ethernet Sw"/>
    <s v="C-10259"/>
    <m/>
    <n v="23640"/>
    <s v="ARJ"/>
    <m/>
    <n v="3239"/>
    <n v="-3239"/>
    <x v="1"/>
  </r>
  <r>
    <x v="9"/>
    <n v="45909"/>
    <x v="33"/>
    <s v="180171OH"/>
    <s v="Invoice - USAC: Extreme Networks Tri Band Wireless Access Point - Indoor - 2.40 GHz, 5 GHz, 6 GHz - Internal - T-bar Mount"/>
    <s v="D-001"/>
    <s v="Sales"/>
    <m/>
    <x v="3"/>
    <s v="AP4000-WW"/>
    <x v="170"/>
    <s v="Extreme Networks Tri Band Wireless Access Point - "/>
    <s v="C-10259"/>
    <m/>
    <n v="23640"/>
    <s v="ARJ"/>
    <m/>
    <n v="4720"/>
    <n v="-4720"/>
    <x v="1"/>
  </r>
  <r>
    <x v="9"/>
    <n v="45909"/>
    <x v="33"/>
    <s v="180171OH"/>
    <s v="Invoice - USAC: ExtremeCloud IQ Pilot Tier 0 CLOUD RTU License and EW TAC 5Yr (US K-12)"/>
    <s v="D-001"/>
    <s v="Sales"/>
    <m/>
    <x v="3"/>
    <s v="XCIQ-PT0-C-EW-5YR-K12"/>
    <x v="170"/>
    <s v="ExtremeCloud IQ Pilot Tier 0 for 5YR Cloud Subscri"/>
    <s v="C-10259"/>
    <m/>
    <n v="23640"/>
    <s v="ARJ"/>
    <m/>
    <n v="2090"/>
    <n v="-2090"/>
    <x v="1"/>
  </r>
  <r>
    <x v="18"/>
    <n v="45902"/>
    <x v="16"/>
    <s v="179912OH"/>
    <s v="Invoice - USAC: INTERNAL USAC BILLING"/>
    <s v="D-003"/>
    <s v="MSP"/>
    <m/>
    <x v="3"/>
    <s v="USAC"/>
    <x v="170"/>
    <s v="USAC"/>
    <s v="C-10259"/>
    <m/>
    <n v="23395"/>
    <s v="ARJ"/>
    <m/>
    <n v="446"/>
    <n v="-446"/>
    <x v="1"/>
  </r>
  <r>
    <x v="18"/>
    <n v="45902"/>
    <x v="16"/>
    <s v="179913OH"/>
    <s v="Invoice - USAC: INTERNAL USAC BILLING"/>
    <s v="D-003"/>
    <s v="MSP"/>
    <m/>
    <x v="3"/>
    <s v="USAC"/>
    <x v="170"/>
    <s v="USAC"/>
    <s v="C-10259"/>
    <m/>
    <n v="23396"/>
    <s v="ARJ"/>
    <m/>
    <n v="673.4"/>
    <n v="-673.4"/>
    <x v="1"/>
  </r>
  <r>
    <x v="18"/>
    <n v="45902"/>
    <x v="16"/>
    <s v="179914OH"/>
    <s v="Invoice - USAC: INTERNAL USAC BILLING"/>
    <s v="D-003"/>
    <s v="MSP"/>
    <m/>
    <x v="3"/>
    <s v="USAC"/>
    <x v="170"/>
    <s v="USAC"/>
    <s v="C-10259"/>
    <m/>
    <n v="23398"/>
    <s v="ARJ"/>
    <m/>
    <n v="227.23"/>
    <n v="-227.23"/>
    <x v="1"/>
  </r>
  <r>
    <x v="18"/>
    <n v="45902"/>
    <x v="16"/>
    <s v="179915OH"/>
    <s v="Invoice - USAC: INTERNAL USAC BILLING"/>
    <s v="D-003"/>
    <s v="MSP"/>
    <m/>
    <x v="3"/>
    <s v="USAC"/>
    <x v="170"/>
    <s v="USAC"/>
    <s v="C-10259"/>
    <m/>
    <n v="23401"/>
    <s v="ARJ"/>
    <m/>
    <n v="225.41"/>
    <n v="-225.41"/>
    <x v="1"/>
  </r>
  <r>
    <x v="18"/>
    <n v="45902"/>
    <x v="16"/>
    <s v="179916OH"/>
    <s v="Invoice - USAC: INTERNAL USAC BILLING"/>
    <s v="D-003"/>
    <s v="MSP"/>
    <m/>
    <x v="3"/>
    <s v="USAC"/>
    <x v="170"/>
    <s v="USAC"/>
    <s v="C-10259"/>
    <m/>
    <n v="23402"/>
    <s v="ARJ"/>
    <m/>
    <n v="96.46"/>
    <n v="-96.46"/>
    <x v="1"/>
  </r>
  <r>
    <x v="18"/>
    <n v="45902"/>
    <x v="16"/>
    <s v="179917OH"/>
    <s v="Invoice - USAC: INTERNAL USAC BILLING"/>
    <s v="D-003"/>
    <s v="MSP"/>
    <m/>
    <x v="3"/>
    <s v="USAC"/>
    <x v="170"/>
    <s v="USAC"/>
    <s v="C-10259"/>
    <m/>
    <n v="23397"/>
    <s v="ARJ"/>
    <m/>
    <n v="290.58"/>
    <n v="-290.58"/>
    <x v="1"/>
  </r>
  <r>
    <x v="18"/>
    <n v="45902"/>
    <x v="16"/>
    <s v="179918OH"/>
    <s v="Invoice - USAC: INTERNAL USAC BILLING"/>
    <s v="D-003"/>
    <s v="MSP"/>
    <m/>
    <x v="3"/>
    <s v="USAC"/>
    <x v="170"/>
    <s v="USAC"/>
    <s v="C-10259"/>
    <m/>
    <n v="23399"/>
    <s v="ARJ"/>
    <m/>
    <n v="123.46"/>
    <n v="-123.46"/>
    <x v="1"/>
  </r>
  <r>
    <x v="18"/>
    <n v="45902"/>
    <x v="16"/>
    <s v="179919OH"/>
    <s v="Invoice - USAC: INTERNAL USAC BILLING"/>
    <s v="D-003"/>
    <s v="MSP"/>
    <m/>
    <x v="3"/>
    <s v="USAC"/>
    <x v="170"/>
    <s v="USAC"/>
    <s v="C-10259"/>
    <m/>
    <n v="23403"/>
    <s v="ARJ"/>
    <m/>
    <n v="102.28"/>
    <n v="-102.28"/>
    <x v="1"/>
  </r>
  <r>
    <x v="18"/>
    <n v="45902"/>
    <x v="16"/>
    <s v="179920OH"/>
    <s v="Invoice - USAC: INTERNAL USAC BILLING"/>
    <s v="D-003"/>
    <s v="MSP"/>
    <m/>
    <x v="3"/>
    <s v="USAC"/>
    <x v="170"/>
    <s v="USAC"/>
    <s v="C-10259"/>
    <m/>
    <n v="23400"/>
    <s v="ARJ"/>
    <m/>
    <n v="169.5"/>
    <n v="-169.5"/>
    <x v="1"/>
  </r>
  <r>
    <x v="18"/>
    <n v="45902"/>
    <x v="16"/>
    <s v="179921OH"/>
    <s v="Invoice - USAC: INTERNAL USAC BILLING"/>
    <s v="D-003"/>
    <s v="MSP"/>
    <m/>
    <x v="3"/>
    <s v="USAC"/>
    <x v="170"/>
    <s v="USAC"/>
    <s v="C-10259"/>
    <m/>
    <n v="23404"/>
    <s v="ARJ"/>
    <m/>
    <n v="575.66"/>
    <n v="-575.66"/>
    <x v="1"/>
  </r>
  <r>
    <x v="18"/>
    <n v="45902"/>
    <x v="16"/>
    <s v="179922OH"/>
    <s v="Invoice - USAC: INTERNAL USAC BILLING"/>
    <s v="D-003"/>
    <s v="MSP"/>
    <m/>
    <x v="3"/>
    <s v="USAC"/>
    <x v="170"/>
    <s v="USAC"/>
    <s v="C-10259"/>
    <m/>
    <n v="23564"/>
    <s v="ARJ"/>
    <m/>
    <n v="632.4"/>
    <n v="-632.4"/>
    <x v="1"/>
  </r>
  <r>
    <x v="18"/>
    <n v="45902"/>
    <x v="16"/>
    <s v="179923OH"/>
    <s v="Invoice - USAC: INTERNAL USAC BILLING"/>
    <s v="D-003"/>
    <s v="MSP"/>
    <m/>
    <x v="3"/>
    <s v="USAC"/>
    <x v="170"/>
    <s v="USAC"/>
    <s v="C-10259"/>
    <m/>
    <n v="23405"/>
    <s v="ARJ"/>
    <m/>
    <n v="16.25"/>
    <n v="-16.25"/>
    <x v="1"/>
  </r>
  <r>
    <x v="18"/>
    <n v="45902"/>
    <x v="16"/>
    <s v="179924OH"/>
    <s v="Invoice - USAC: INTERNAL USAC BILLING"/>
    <s v="D-003"/>
    <s v="MSP"/>
    <m/>
    <x v="3"/>
    <s v="USAC"/>
    <x v="170"/>
    <s v="USAC"/>
    <s v="C-10259"/>
    <m/>
    <n v="23565"/>
    <s v="ARJ"/>
    <m/>
    <n v="115.03"/>
    <n v="-115.03"/>
    <x v="1"/>
  </r>
  <r>
    <x v="18"/>
    <n v="45902"/>
    <x v="16"/>
    <s v="179925OH"/>
    <s v="Invoice - USAC: INTERNAL USAC BILLING"/>
    <s v="D-003"/>
    <s v="MSP"/>
    <m/>
    <x v="3"/>
    <s v="USAC"/>
    <x v="170"/>
    <s v="USAC"/>
    <s v="C-10259"/>
    <m/>
    <n v="23566"/>
    <s v="ARJ"/>
    <m/>
    <n v="326.82"/>
    <n v="-326.82"/>
    <x v="1"/>
  </r>
  <r>
    <x v="18"/>
    <n v="45902"/>
    <x v="16"/>
    <s v="179926OH"/>
    <s v="Invoice - USAC: INTERNAL USAC BILLING"/>
    <s v="D-003"/>
    <s v="MSP"/>
    <m/>
    <x v="3"/>
    <s v="USAC"/>
    <x v="170"/>
    <s v="USAC"/>
    <s v="C-10259"/>
    <m/>
    <n v="23406"/>
    <s v="ARJ"/>
    <m/>
    <n v="102.21"/>
    <n v="-102.21"/>
    <x v="1"/>
  </r>
  <r>
    <x v="18"/>
    <n v="45902"/>
    <x v="16"/>
    <s v="179927OH"/>
    <s v="Invoice - USAC: INTERNAL USAC BILLING"/>
    <s v="D-003"/>
    <s v="MSP"/>
    <m/>
    <x v="3"/>
    <s v="USAC"/>
    <x v="170"/>
    <s v="USAC"/>
    <s v="C-10259"/>
    <m/>
    <n v="23409"/>
    <s v="ARJ"/>
    <m/>
    <n v="139.68"/>
    <n v="-139.68"/>
    <x v="1"/>
  </r>
  <r>
    <x v="18"/>
    <n v="45902"/>
    <x v="16"/>
    <s v="179928OH"/>
    <s v="Invoice - USAC: INTERNAL USAC BILLING"/>
    <s v="D-003"/>
    <s v="MSP"/>
    <m/>
    <x v="3"/>
    <s v="USAC"/>
    <x v="170"/>
    <s v="USAC"/>
    <s v="C-10259"/>
    <m/>
    <n v="23407"/>
    <s v="ARJ"/>
    <m/>
    <n v="365.7"/>
    <n v="-365.7"/>
    <x v="1"/>
  </r>
  <r>
    <x v="18"/>
    <n v="45902"/>
    <x v="16"/>
    <s v="179929OH"/>
    <s v="Invoice - USAC: INTERNAL USAC BILLING"/>
    <s v="D-003"/>
    <s v="MSP"/>
    <m/>
    <x v="3"/>
    <s v="USAC"/>
    <x v="170"/>
    <s v="USAC"/>
    <s v="C-10259"/>
    <m/>
    <n v="23410"/>
    <s v="ARJ"/>
    <m/>
    <n v="254.41"/>
    <n v="-254.41"/>
    <x v="1"/>
  </r>
  <r>
    <x v="18"/>
    <n v="45902"/>
    <x v="16"/>
    <s v="179930OH"/>
    <s v="Invoice - USAC: INTERNAL USAC BILLING"/>
    <s v="D-003"/>
    <s v="MSP"/>
    <m/>
    <x v="3"/>
    <s v="USAC"/>
    <x v="170"/>
    <s v="USAC"/>
    <s v="C-10259"/>
    <m/>
    <n v="23408"/>
    <s v="ARJ"/>
    <m/>
    <n v="122.43"/>
    <n v="-122.43"/>
    <x v="1"/>
  </r>
  <r>
    <x v="18"/>
    <n v="45902"/>
    <x v="16"/>
    <s v="179931OH"/>
    <s v="Invoice - USAC: INTERNAL USAC BILLING"/>
    <s v="D-003"/>
    <s v="MSP"/>
    <m/>
    <x v="3"/>
    <s v="USAC"/>
    <x v="170"/>
    <s v="USAC"/>
    <s v="C-10259"/>
    <m/>
    <n v="23411"/>
    <s v="ARJ"/>
    <m/>
    <n v="569.5"/>
    <n v="-569.5"/>
    <x v="1"/>
  </r>
  <r>
    <x v="18"/>
    <n v="45902"/>
    <x v="16"/>
    <s v="179932OH"/>
    <s v="Invoice - USAC: INTERNAL USAC BILLING"/>
    <s v="D-003"/>
    <s v="MSP"/>
    <m/>
    <x v="3"/>
    <s v="USAC"/>
    <x v="170"/>
    <s v="USAC"/>
    <s v="C-10259"/>
    <m/>
    <n v="23412"/>
    <s v="ARJ"/>
    <m/>
    <n v="339.2"/>
    <n v="-339.2"/>
    <x v="1"/>
  </r>
  <r>
    <x v="18"/>
    <n v="45932"/>
    <x v="23"/>
    <s v="180426OH"/>
    <s v="Invoice - USAC: INTERNAL USAC BILLING"/>
    <s v="D-003"/>
    <s v="MSP"/>
    <m/>
    <x v="3"/>
    <s v="USAC"/>
    <x v="170"/>
    <s v="USAC"/>
    <s v="C-10259"/>
    <m/>
    <n v="23951"/>
    <s v="ARJ"/>
    <m/>
    <n v="446"/>
    <n v="-446"/>
    <x v="1"/>
  </r>
  <r>
    <x v="18"/>
    <n v="45932"/>
    <x v="23"/>
    <s v="180427OH"/>
    <s v="Invoice - USAC: INTERNAL USAC BILLING"/>
    <s v="D-003"/>
    <s v="MSP"/>
    <m/>
    <x v="3"/>
    <s v="USAC"/>
    <x v="170"/>
    <s v="USAC"/>
    <s v="C-10259"/>
    <m/>
    <n v="23948"/>
    <s v="ARJ"/>
    <m/>
    <n v="673.4"/>
    <n v="-673.4"/>
    <x v="1"/>
  </r>
  <r>
    <x v="18"/>
    <n v="45932"/>
    <x v="23"/>
    <s v="180428OH"/>
    <s v="Invoice - USAC: INTERNAL USAC BILLING"/>
    <s v="D-003"/>
    <s v="MSP"/>
    <m/>
    <x v="3"/>
    <s v="USAC"/>
    <x v="170"/>
    <s v="USAC"/>
    <s v="C-10259"/>
    <m/>
    <n v="23949"/>
    <s v="ARJ"/>
    <m/>
    <n v="227.23"/>
    <n v="-227.23"/>
    <x v="1"/>
  </r>
  <r>
    <x v="18"/>
    <n v="45932"/>
    <x v="23"/>
    <s v="180429OH"/>
    <s v="Invoice - USAC: INTERNAL USAC BILLING"/>
    <s v="D-003"/>
    <s v="MSP"/>
    <m/>
    <x v="3"/>
    <s v="USAC"/>
    <x v="170"/>
    <s v="USAC"/>
    <s v="C-10259"/>
    <m/>
    <n v="23947"/>
    <s v="ARJ"/>
    <m/>
    <n v="225.41"/>
    <n v="-225.41"/>
    <x v="1"/>
  </r>
  <r>
    <x v="18"/>
    <n v="45932"/>
    <x v="23"/>
    <s v="180430OH"/>
    <s v="Invoice - USAC: INTERNAL USAC BILLING"/>
    <s v="D-003"/>
    <s v="MSP"/>
    <m/>
    <x v="3"/>
    <s v="USAC"/>
    <x v="170"/>
    <s v="USAC"/>
    <s v="C-10259"/>
    <m/>
    <n v="23950"/>
    <s v="ARJ"/>
    <m/>
    <n v="96.46"/>
    <n v="-96.46"/>
    <x v="1"/>
  </r>
  <r>
    <x v="18"/>
    <n v="45932"/>
    <x v="23"/>
    <s v="180431OH"/>
    <s v="Invoice - USAC: INTERNAL USAC BILLING"/>
    <s v="D-003"/>
    <s v="MSP"/>
    <m/>
    <x v="3"/>
    <s v="USAC"/>
    <x v="170"/>
    <s v="USAC"/>
    <s v="C-10259"/>
    <m/>
    <n v="23952"/>
    <s v="ARJ"/>
    <m/>
    <n v="290.58"/>
    <n v="-290.58"/>
    <x v="1"/>
  </r>
  <r>
    <x v="18"/>
    <n v="45932"/>
    <x v="23"/>
    <s v="180432OH"/>
    <s v="Invoice - USAC: INTERNAL USAC BILLING"/>
    <s v="D-003"/>
    <s v="MSP"/>
    <m/>
    <x v="3"/>
    <s v="USAC"/>
    <x v="170"/>
    <s v="USAC"/>
    <s v="C-10259"/>
    <m/>
    <n v="23953"/>
    <s v="ARJ"/>
    <m/>
    <n v="123.46"/>
    <n v="-123.46"/>
    <x v="1"/>
  </r>
  <r>
    <x v="18"/>
    <n v="45932"/>
    <x v="23"/>
    <s v="180433OH"/>
    <s v="Invoice - USAC: INTERNAL USAC BILLING"/>
    <s v="D-003"/>
    <s v="MSP"/>
    <m/>
    <x v="3"/>
    <s v="USAC"/>
    <x v="170"/>
    <s v="USAC"/>
    <s v="C-10259"/>
    <m/>
    <n v="23954"/>
    <s v="ARJ"/>
    <m/>
    <n v="102.28"/>
    <n v="-102.28"/>
    <x v="1"/>
  </r>
  <r>
    <x v="18"/>
    <n v="45932"/>
    <x v="23"/>
    <s v="180434OH"/>
    <s v="Invoice - USAC: INTERNAL USAC BILLING"/>
    <s v="D-003"/>
    <s v="MSP"/>
    <m/>
    <x v="3"/>
    <s v="USAC"/>
    <x v="170"/>
    <s v="USAC"/>
    <s v="C-10259"/>
    <m/>
    <n v="23955"/>
    <s v="ARJ"/>
    <m/>
    <n v="169.5"/>
    <n v="-169.5"/>
    <x v="1"/>
  </r>
  <r>
    <x v="18"/>
    <n v="45932"/>
    <x v="23"/>
    <s v="180435OH"/>
    <s v="Invoice - USAC: INTERNAL USAC BILLING"/>
    <s v="D-003"/>
    <s v="MSP"/>
    <m/>
    <x v="3"/>
    <s v="USAC"/>
    <x v="170"/>
    <s v="USAC"/>
    <s v="C-10259"/>
    <m/>
    <n v="23956"/>
    <s v="ARJ"/>
    <m/>
    <n v="575.66"/>
    <n v="-575.66"/>
    <x v="1"/>
  </r>
  <r>
    <x v="18"/>
    <n v="45932"/>
    <x v="23"/>
    <s v="180436OH"/>
    <s v="Invoice - USAC: INTERNAL USAC BILLING"/>
    <s v="D-003"/>
    <s v="MSP"/>
    <m/>
    <x v="3"/>
    <s v="USAC"/>
    <x v="170"/>
    <s v="USAC"/>
    <s v="C-10259"/>
    <m/>
    <n v="23958"/>
    <s v="ARJ"/>
    <m/>
    <n v="632.4"/>
    <n v="-632.4"/>
    <x v="1"/>
  </r>
  <r>
    <x v="18"/>
    <n v="45932"/>
    <x v="23"/>
    <s v="180437OH"/>
    <s v="Invoice - USAC: INTERNAL USAC BILLING"/>
    <s v="D-003"/>
    <s v="MSP"/>
    <m/>
    <x v="3"/>
    <s v="USAC"/>
    <x v="170"/>
    <s v="USAC"/>
    <s v="C-10259"/>
    <m/>
    <n v="23957"/>
    <s v="ARJ"/>
    <m/>
    <n v="16.25"/>
    <n v="-16.25"/>
    <x v="1"/>
  </r>
  <r>
    <x v="18"/>
    <n v="45932"/>
    <x v="23"/>
    <s v="180438OH"/>
    <s v="Invoice - USAC: INTERNAL USAC BILLING"/>
    <s v="D-003"/>
    <s v="MSP"/>
    <m/>
    <x v="3"/>
    <s v="USAC"/>
    <x v="170"/>
    <s v="USAC"/>
    <s v="C-10259"/>
    <m/>
    <n v="23959"/>
    <s v="ARJ"/>
    <m/>
    <n v="115.03"/>
    <n v="-115.03"/>
    <x v="1"/>
  </r>
  <r>
    <x v="18"/>
    <n v="45932"/>
    <x v="23"/>
    <s v="180439OH"/>
    <s v="Invoice - USAC: INTERNAL USAC BILLING"/>
    <s v="D-003"/>
    <s v="MSP"/>
    <m/>
    <x v="3"/>
    <s v="USAC"/>
    <x v="170"/>
    <s v="USAC"/>
    <s v="C-10259"/>
    <m/>
    <n v="23970"/>
    <s v="ARJ"/>
    <m/>
    <n v="326.82"/>
    <n v="-326.82"/>
    <x v="1"/>
  </r>
  <r>
    <x v="18"/>
    <n v="45932"/>
    <x v="23"/>
    <s v="180440OH"/>
    <s v="Invoice - USAC: INTERNAL USAC BILLING"/>
    <s v="D-003"/>
    <s v="MSP"/>
    <m/>
    <x v="3"/>
    <s v="USAC"/>
    <x v="170"/>
    <s v="USAC"/>
    <s v="C-10259"/>
    <m/>
    <n v="23960"/>
    <s v="ARJ"/>
    <m/>
    <n v="102.21"/>
    <n v="-102.21"/>
    <x v="1"/>
  </r>
  <r>
    <x v="18"/>
    <n v="45932"/>
    <x v="23"/>
    <s v="180441OH"/>
    <s v="Invoice - USAC: INTERNAL USAC BILLING"/>
    <s v="D-003"/>
    <s v="MSP"/>
    <m/>
    <x v="3"/>
    <s v="USAC"/>
    <x v="170"/>
    <s v="USAC"/>
    <s v="C-10259"/>
    <m/>
    <n v="23961"/>
    <s v="ARJ"/>
    <m/>
    <n v="365.7"/>
    <n v="-365.7"/>
    <x v="1"/>
  </r>
  <r>
    <x v="18"/>
    <n v="45932"/>
    <x v="23"/>
    <s v="180442OH"/>
    <s v="Invoice - USAC: INTERNAL USAC BILLING"/>
    <s v="D-003"/>
    <s v="MSP"/>
    <m/>
    <x v="3"/>
    <s v="USAC"/>
    <x v="170"/>
    <s v="USAC"/>
    <s v="C-10259"/>
    <m/>
    <n v="23962"/>
    <s v="ARJ"/>
    <m/>
    <n v="254.41"/>
    <n v="-254.41"/>
    <x v="1"/>
  </r>
  <r>
    <x v="18"/>
    <n v="45932"/>
    <x v="23"/>
    <s v="180443OH"/>
    <s v="Invoice - USAC: INTERNAL USAC BILLING"/>
    <s v="D-003"/>
    <s v="MSP"/>
    <m/>
    <x v="3"/>
    <s v="USAC"/>
    <x v="170"/>
    <s v="USAC"/>
    <s v="C-10259"/>
    <m/>
    <n v="23963"/>
    <s v="ARJ"/>
    <m/>
    <n v="122.43"/>
    <n v="-122.43"/>
    <x v="1"/>
  </r>
  <r>
    <x v="18"/>
    <n v="45932"/>
    <x v="23"/>
    <s v="180444OH"/>
    <s v="Invoice - USAC: INTERNAL USAC BILLING"/>
    <s v="D-003"/>
    <s v="MSP"/>
    <m/>
    <x v="3"/>
    <s v="USAC"/>
    <x v="170"/>
    <s v="USAC"/>
    <s v="C-10259"/>
    <m/>
    <n v="23964"/>
    <s v="ARJ"/>
    <m/>
    <n v="569.5"/>
    <n v="-569.5"/>
    <x v="1"/>
  </r>
  <r>
    <x v="18"/>
    <n v="45932"/>
    <x v="23"/>
    <s v="180445OH"/>
    <s v="Invoice - USAC: INTERNAL USAC BILLING"/>
    <s v="D-003"/>
    <s v="MSP"/>
    <m/>
    <x v="3"/>
    <s v="USAC"/>
    <x v="170"/>
    <s v="USAC"/>
    <s v="C-10259"/>
    <m/>
    <n v="23965"/>
    <s v="ARJ"/>
    <m/>
    <n v="339.2"/>
    <n v="-339.2"/>
    <x v="1"/>
  </r>
  <r>
    <x v="14"/>
    <n v="45909"/>
    <x v="33"/>
    <s v="180171OH"/>
    <s v="Invoice - USAC: Low Voltage Labor"/>
    <s v="D-001"/>
    <s v="Sales"/>
    <m/>
    <x v="3"/>
    <s v="Structured Cab S"/>
    <x v="170"/>
    <s v="Low Voltage Services"/>
    <s v="C-10259"/>
    <m/>
    <n v="23640"/>
    <s v="ARJ"/>
    <m/>
    <n v="579"/>
    <n v="-579"/>
    <x v="1"/>
  </r>
  <r>
    <x v="9"/>
    <n v="45931"/>
    <x v="4"/>
    <s v="180275OHB"/>
    <s v="Invoice - USAC: The Q12 delivers next-generation firewall features for mid-to-large-sized offices. This appliance offers fiber connectivity for increased performance and security efficacy. Ideal for networks with 100-500 users*, this 1U rackmount appliance provides a powerful single device to handle anything from content filtering. Includes required public sector complete firewall license."/>
    <s v="D-001"/>
    <s v="Sales"/>
    <m/>
    <x v="3"/>
    <s v="Q12"/>
    <x v="170"/>
    <s v="Arista Q12 Firewall"/>
    <s v="C-10259"/>
    <m/>
    <n v="24061"/>
    <s v="ARJ"/>
    <m/>
    <n v="4775"/>
    <n v="-4775"/>
    <x v="1"/>
  </r>
  <r>
    <x v="9"/>
    <n v="45931"/>
    <x v="4"/>
    <s v="180278OHB"/>
    <s v="Invoice - USAC: The Q12 delivers next-generation firewall features for mid-to-large-sized offices. This appliance offers fiber connectivity for increased performance and security efficacy. Ideal for networks with 100-500 users*, this 1U rackmount appliance provides a powerful single device to handle anything from content filtering. Includes required public sector complete firewall license."/>
    <s v="D-001"/>
    <s v="Sales"/>
    <m/>
    <x v="3"/>
    <s v="Q12"/>
    <x v="170"/>
    <s v="Arista Q12 Firewall"/>
    <s v="C-10259"/>
    <m/>
    <n v="24060"/>
    <s v="ARJ"/>
    <m/>
    <n v="4775"/>
    <n v="-4775"/>
    <x v="1"/>
  </r>
  <r>
    <x v="9"/>
    <n v="45931"/>
    <x v="4"/>
    <s v="180275OHB"/>
    <s v="Invoice - USAC: Ubiquiti Layer 3 Switch - 48 Ports - Manageable - 3 Layer Supported - Modular - Optical Fiber, Twisted Pair - 1U High - Rack-mountable - 1 Year Limited Warranty"/>
    <s v="D-001"/>
    <s v="Sales"/>
    <m/>
    <x v="3"/>
    <s v="USW-PRO-48-POE"/>
    <x v="170"/>
    <s v="Ubiquiti Layer 3 Switch"/>
    <s v="C-10259"/>
    <m/>
    <n v="24061"/>
    <s v="ARJ"/>
    <m/>
    <n v="2494"/>
    <n v="-2494"/>
    <x v="1"/>
  </r>
  <r>
    <x v="9"/>
    <n v="45931"/>
    <x v="4"/>
    <s v="180278OHB"/>
    <s v="Invoice - USAC: Ubiquiti Layer 3 Switch - 48 Ports - Manageable - 3 Layer Supported - Modular - Optical Fiber, Twisted Pair - 1U High - Rack-mountable - 1 Year Limited Warranty"/>
    <s v="D-001"/>
    <s v="Sales"/>
    <m/>
    <x v="3"/>
    <s v="USW-PRO-48-POE"/>
    <x v="170"/>
    <s v="Ubiquiti Layer 3 Switch"/>
    <s v="C-10259"/>
    <m/>
    <n v="24060"/>
    <s v="ARJ"/>
    <m/>
    <n v="1247"/>
    <n v="-1247"/>
    <x v="1"/>
  </r>
  <r>
    <x v="9"/>
    <n v="45931"/>
    <x v="4"/>
    <s v="180275OHB"/>
    <s v="Invoice - USAC: Ubiquti Access Point WiFi 6 Pro"/>
    <s v="D-001"/>
    <s v="Sales"/>
    <m/>
    <x v="3"/>
    <s v="U6-Pro-US"/>
    <x v="170"/>
    <s v="Access Point WiFi 6 Pro"/>
    <s v="C-10259"/>
    <m/>
    <n v="24061"/>
    <s v="ARJ"/>
    <m/>
    <n v="1116"/>
    <n v="-1116"/>
    <x v="1"/>
  </r>
  <r>
    <x v="9"/>
    <n v="45931"/>
    <x v="4"/>
    <s v="180278OHB"/>
    <s v="Invoice - USAC: Ubiquti Access Point WiFi 6 Pro"/>
    <s v="D-001"/>
    <s v="Sales"/>
    <m/>
    <x v="3"/>
    <s v="U6-Pro-US"/>
    <x v="170"/>
    <s v="Access Point WiFi 6 Pro"/>
    <s v="C-10259"/>
    <m/>
    <n v="24060"/>
    <s v="ARJ"/>
    <m/>
    <n v="372"/>
    <n v="-372"/>
    <x v="1"/>
  </r>
  <r>
    <x v="9"/>
    <n v="45931"/>
    <x v="4"/>
    <s v="180275OHB"/>
    <s v="Invoice - USAC: Vertiv Liebert GXT5 UPS - 1500VA/1350W 120V | Online Rack Tower Energy Star - Double Conversion| 2U| Optional RDU101 Card| Color/Graphic LCD| 3-Year Warranty"/>
    <s v="D-001"/>
    <s v="Sales"/>
    <m/>
    <x v="3"/>
    <s v="GXT5-1500LVRT2UXL"/>
    <x v="170"/>
    <s v="Vertiv Liebert GXT5 UPS - 1500VA/1350W 120V | Onli"/>
    <s v="C-10259"/>
    <m/>
    <n v="24061"/>
    <s v="ARJ"/>
    <m/>
    <n v="1349"/>
    <n v="-1349"/>
    <x v="1"/>
  </r>
  <r>
    <x v="9"/>
    <n v="45931"/>
    <x v="4"/>
    <s v="180278OHB"/>
    <s v="Invoice - USAC: Vertiv Liebert GXT5 UPS - 750VA/750W 120V | Online Rack Tower Energy Star - Double Conversion| 2U| Optional RDU101 Card| Color/Graphic LCD| 3-Year Warranty"/>
    <s v="D-001"/>
    <s v="Sales"/>
    <m/>
    <x v="3"/>
    <s v="GXT5-750LVRT2UXL"/>
    <x v="170"/>
    <s v="Vertiv Liebert GXT5 UPS - 750VA/750W 120V | Online"/>
    <s v="C-10259"/>
    <m/>
    <n v="24060"/>
    <s v="ARJ"/>
    <m/>
    <n v="908"/>
    <n v="-908"/>
    <x v="1"/>
  </r>
  <r>
    <x v="9"/>
    <n v="45909"/>
    <x v="33"/>
    <s v="180171OH"/>
    <s v="Invoice - USAC: XCIQ-PT053-C-EW-5YK12"/>
    <s v="D-001"/>
    <s v="Sales"/>
    <m/>
    <x v="3"/>
    <s v="XCIQ-PT053-C-EW-5YK12"/>
    <x v="170"/>
    <s v="XCIQ-PT053-C-EW-5YK12"/>
    <s v="C-10259"/>
    <m/>
    <n v="23640"/>
    <s v="ARJ"/>
    <m/>
    <n v="545"/>
    <n v="-545"/>
    <x v="1"/>
  </r>
  <r>
    <x v="6"/>
    <n v="45901"/>
    <x v="3"/>
    <n v="179767"/>
    <s v="Invoice - Valley Iron: 24x7 Gateway Security Monitoring"/>
    <s v="D-005"/>
    <s v="Security"/>
    <m/>
    <x v="2"/>
    <s v="DPM-FWM-SM"/>
    <x v="171"/>
    <s v="24x7 Gateway Security Monitoring Small"/>
    <s v="C00280"/>
    <m/>
    <n v="23326"/>
    <s v="ARJ"/>
    <m/>
    <n v="900"/>
    <n v="-900"/>
    <x v="1"/>
  </r>
  <r>
    <x v="6"/>
    <n v="45931"/>
    <x v="4"/>
    <n v="180319"/>
    <s v="Invoice - Valley Iron: 24x7 Gateway Security Monitoring"/>
    <s v="D-005"/>
    <s v="Security"/>
    <m/>
    <x v="2"/>
    <s v="DPM-FWM-SM"/>
    <x v="171"/>
    <s v="24x7 Gateway Security Monitoring Small"/>
    <s v="C00280"/>
    <m/>
    <n v="23743"/>
    <s v="ARJ"/>
    <m/>
    <n v="900"/>
    <n v="-900"/>
    <x v="1"/>
  </r>
  <r>
    <x v="6"/>
    <n v="45901"/>
    <x v="3"/>
    <n v="179767"/>
    <s v="Invoice - Valley Iron: AI Powered Email Filtering and Phishing Protection "/>
    <s v="D-003"/>
    <s v="MSP"/>
    <m/>
    <x v="2"/>
    <s v="IS-ESP-1"/>
    <x v="171"/>
    <s v="Email Security "/>
    <s v="C00280"/>
    <m/>
    <n v="23326"/>
    <s v="ARJ"/>
    <m/>
    <n v="468"/>
    <n v="-468"/>
    <x v="1"/>
  </r>
  <r>
    <x v="6"/>
    <n v="45931"/>
    <x v="4"/>
    <n v="180319"/>
    <s v="Invoice - Valley Iron: AI Powered Email Filtering and Phishing Protection "/>
    <s v="D-003"/>
    <s v="MSP"/>
    <m/>
    <x v="2"/>
    <s v="IS-ESP-1"/>
    <x v="171"/>
    <s v="Email Security "/>
    <s v="C00280"/>
    <m/>
    <n v="23743"/>
    <s v="ARJ"/>
    <m/>
    <n v="468"/>
    <n v="-468"/>
    <x v="1"/>
  </r>
  <r>
    <x v="8"/>
    <n v="45901"/>
    <x v="3"/>
    <n v="179767"/>
    <s v="Invoice - Valley Iron: Disaster Recovery Service - Per Server"/>
    <s v="D-003"/>
    <s v="MSP"/>
    <m/>
    <x v="2"/>
    <s v="DPMB-DRServer-Acronis"/>
    <x v="171"/>
    <s v="Disaster Recovery Service - Per Server"/>
    <s v="C00280"/>
    <m/>
    <n v="23326"/>
    <s v="ARJ"/>
    <m/>
    <n v="150"/>
    <n v="-150"/>
    <x v="1"/>
  </r>
  <r>
    <x v="8"/>
    <n v="45931"/>
    <x v="4"/>
    <n v="180319"/>
    <s v="Invoice - Valley Iron: Disaster Recovery Service - Per Server"/>
    <s v="D-003"/>
    <s v="MSP"/>
    <m/>
    <x v="2"/>
    <s v="DPMB-DRServer-Acronis"/>
    <x v="171"/>
    <s v="Disaster Recovery Service - Per Server"/>
    <s v="C00280"/>
    <m/>
    <n v="23743"/>
    <s v="ARJ"/>
    <m/>
    <n v="150"/>
    <n v="-150"/>
    <x v="1"/>
  </r>
  <r>
    <x v="6"/>
    <n v="45901"/>
    <x v="3"/>
    <n v="179767"/>
    <s v="Invoice - Valley Iron: Duo MFA - 2 Factor Authentication - 1 User - 1 Month"/>
    <s v="D-005"/>
    <s v="Security"/>
    <m/>
    <x v="2"/>
    <s v="DuoMFA"/>
    <x v="171"/>
    <s v="Duo MFA - 1 User"/>
    <s v="C00280"/>
    <m/>
    <n v="23326"/>
    <s v="ARJ"/>
    <m/>
    <n v="435"/>
    <n v="-435"/>
    <x v="1"/>
  </r>
  <r>
    <x v="6"/>
    <n v="45931"/>
    <x v="4"/>
    <n v="180319"/>
    <s v="Invoice - Valley Iron: Duo MFA - 2 Factor Authentication - 1 User - 1 Month"/>
    <s v="D-005"/>
    <s v="Security"/>
    <m/>
    <x v="2"/>
    <s v="DuoMFA"/>
    <x v="171"/>
    <s v="Duo MFA - 1 User"/>
    <s v="C00280"/>
    <m/>
    <n v="23743"/>
    <s v="ARJ"/>
    <m/>
    <n v="435"/>
    <n v="-435"/>
    <x v="1"/>
  </r>
  <r>
    <x v="6"/>
    <n v="45901"/>
    <x v="3"/>
    <n v="179767"/>
    <s v="Invoice - Valley Iron: Endpoint Advanced Threat Protection - EDR 24x7 Monitoring - Per Endpoint"/>
    <s v="D-005"/>
    <s v="Security"/>
    <m/>
    <x v="2"/>
    <s v="DPM-Huntress"/>
    <x v="171"/>
    <s v="Huntress Advanced Threat Protection"/>
    <s v="C00280"/>
    <m/>
    <n v="23326"/>
    <s v="ARJ"/>
    <m/>
    <n v="702"/>
    <n v="-702"/>
    <x v="1"/>
  </r>
  <r>
    <x v="6"/>
    <n v="45931"/>
    <x v="4"/>
    <n v="180319"/>
    <s v="Invoice - Valley Iron: Endpoint Advanced Threat Protection - EDR 24x7 Monitoring - Per Endpoint"/>
    <s v="D-005"/>
    <s v="Security"/>
    <m/>
    <x v="2"/>
    <s v="DPM-Huntress"/>
    <x v="171"/>
    <s v="Huntress Advanced Threat Protection"/>
    <s v="C00280"/>
    <m/>
    <n v="23743"/>
    <s v="ARJ"/>
    <m/>
    <n v="768"/>
    <n v="-768"/>
    <x v="1"/>
  </r>
  <r>
    <x v="5"/>
    <n v="45901"/>
    <x v="3"/>
    <n v="179767"/>
    <s v="Invoice - Valley Iron: Exchange Online (Plan 1) - Annual Commitment, Monthly Billing - 1 User "/>
    <s v="D-003"/>
    <s v="MSP"/>
    <m/>
    <x v="2"/>
    <s v="C0LH16-0001-1Y1M"/>
    <x v="171"/>
    <s v="Exchange Online (Plan 1) Annual Paid Monthly"/>
    <s v="C00280"/>
    <m/>
    <n v="23326"/>
    <s v="ARJ"/>
    <m/>
    <n v="12"/>
    <n v="-12"/>
    <x v="1"/>
  </r>
  <r>
    <x v="5"/>
    <n v="45931"/>
    <x v="4"/>
    <n v="180319"/>
    <s v="Invoice - Valley Iron: Exchange Online (Plan 1) - Annual Commitment, Monthly Billing - 1 User "/>
    <s v="D-003"/>
    <s v="MSP"/>
    <m/>
    <x v="2"/>
    <s v="C0LH16-0001-1Y1M"/>
    <x v="171"/>
    <s v="Exchange Online (Plan 1) Annual Paid Monthly"/>
    <s v="C00280"/>
    <m/>
    <n v="23743"/>
    <s v="ARJ"/>
    <m/>
    <n v="12"/>
    <n v="-12"/>
    <x v="1"/>
  </r>
  <r>
    <x v="5"/>
    <n v="45901"/>
    <x v="3"/>
    <n v="179767"/>
    <s v="Invoice - Valley Iron: Exchange Online (Plan 2) - Annual Commitment, Monthly Billing - 1 User "/>
    <s v="D-003"/>
    <s v="MSP"/>
    <m/>
    <x v="2"/>
    <s v="C0LH1P-0001-1Y1M"/>
    <x v="171"/>
    <s v="Exchange Online (Plan 2) Annual Paid Monthly"/>
    <s v="C00280"/>
    <m/>
    <n v="23326"/>
    <s v="ARJ"/>
    <m/>
    <n v="8"/>
    <n v="-8"/>
    <x v="1"/>
  </r>
  <r>
    <x v="5"/>
    <n v="45931"/>
    <x v="4"/>
    <n v="180319"/>
    <s v="Invoice - Valley Iron: Exchange Online (Plan 2) - Annual Commitment, Monthly Billing - 1 User "/>
    <s v="D-003"/>
    <s v="MSP"/>
    <m/>
    <x v="2"/>
    <s v="C0LH1P-0001-1Y1M"/>
    <x v="171"/>
    <s v="Exchange Online (Plan 2) Annual Paid Monthly"/>
    <s v="C00280"/>
    <m/>
    <n v="23743"/>
    <s v="ARJ"/>
    <m/>
    <n v="8"/>
    <n v="-8"/>
    <x v="1"/>
  </r>
  <r>
    <x v="8"/>
    <n v="45901"/>
    <x v="3"/>
    <n v="179767"/>
    <s v="Invoice - Valley Iron: Managed Backup - Virtual Server"/>
    <s v="D-003"/>
    <s v="MSP"/>
    <m/>
    <x v="2"/>
    <s v="CB Prot Vir Mac"/>
    <x v="171"/>
    <s v="MTS Cyber Protect Virtual Machines"/>
    <s v="C00280"/>
    <m/>
    <n v="23326"/>
    <s v="ARJ"/>
    <m/>
    <n v="320"/>
    <n v="-320"/>
    <x v="1"/>
  </r>
  <r>
    <x v="8"/>
    <n v="45931"/>
    <x v="4"/>
    <n v="180319"/>
    <s v="Invoice - Valley Iron: Managed Backup - Virtual Server"/>
    <s v="D-003"/>
    <s v="MSP"/>
    <m/>
    <x v="2"/>
    <s v="CB Prot Vir Mac"/>
    <x v="171"/>
    <s v="MTS Cyber Protect Virtual Machines"/>
    <s v="C00280"/>
    <m/>
    <n v="23743"/>
    <s v="ARJ"/>
    <m/>
    <n v="440"/>
    <n v="-440"/>
    <x v="1"/>
  </r>
  <r>
    <x v="3"/>
    <n v="45901"/>
    <x v="3"/>
    <n v="179767"/>
    <s v="Invoice - Valley Iron: Managed Backup Cloud Storage - Per GB"/>
    <s v="D-003"/>
    <s v="MSP"/>
    <m/>
    <x v="2"/>
    <s v="MTS Cloud Storage"/>
    <x v="171"/>
    <s v="MTS Cloud Storage"/>
    <s v="C00280"/>
    <m/>
    <n v="23326"/>
    <s v="ARJ"/>
    <m/>
    <n v="483.76"/>
    <n v="-483.76"/>
    <x v="1"/>
  </r>
  <r>
    <x v="3"/>
    <n v="45931"/>
    <x v="4"/>
    <n v="180319"/>
    <s v="Invoice - Valley Iron: Managed Backup Cloud Storage - Per GB"/>
    <s v="D-003"/>
    <s v="MSP"/>
    <m/>
    <x v="2"/>
    <s v="MTS Cloud Storage"/>
    <x v="171"/>
    <s v="MTS Cloud Storage"/>
    <s v="C00280"/>
    <m/>
    <n v="23743"/>
    <s v="ARJ"/>
    <m/>
    <n v="533.58000000000004"/>
    <n v="-533.58000000000004"/>
    <x v="1"/>
  </r>
  <r>
    <x v="6"/>
    <n v="45901"/>
    <x v="3"/>
    <n v="179767"/>
    <s v="Invoice - Valley Iron: Managed Detection and Response for Microsoft 365 24x7 Monitoring - Per User"/>
    <s v="D-005"/>
    <s v="Security"/>
    <m/>
    <x v="2"/>
    <s v="DPM-Huntress365"/>
    <x v="171"/>
    <s v="Huntress MDR for M365"/>
    <s v="C00280"/>
    <m/>
    <n v="23326"/>
    <s v="ARJ"/>
    <m/>
    <n v="332"/>
    <n v="-332"/>
    <x v="1"/>
  </r>
  <r>
    <x v="6"/>
    <n v="45931"/>
    <x v="4"/>
    <n v="180319"/>
    <s v="Invoice - Valley Iron: Managed Detection and Response for Microsoft 365 24x7 Monitoring - Per User"/>
    <s v="D-005"/>
    <s v="Security"/>
    <m/>
    <x v="2"/>
    <s v="DPM-Huntress365"/>
    <x v="171"/>
    <s v="Huntress MDR for M365"/>
    <s v="C00280"/>
    <m/>
    <n v="23743"/>
    <s v="ARJ"/>
    <m/>
    <n v="336"/>
    <n v="-336"/>
    <x v="1"/>
  </r>
  <r>
    <x v="0"/>
    <n v="45901"/>
    <x v="3"/>
    <n v="179767"/>
    <s v="Invoice - Valley Iron: Managed Endpoint Services"/>
    <s v="D-003"/>
    <s v="MSP"/>
    <m/>
    <x v="2"/>
    <s v="T-Managed Endpoint"/>
    <x v="171"/>
    <s v="Managed Endpoint Services"/>
    <s v="C00280"/>
    <m/>
    <n v="23326"/>
    <s v="ARJ"/>
    <m/>
    <n v="1356.42"/>
    <n v="-1356.42"/>
    <x v="1"/>
  </r>
  <r>
    <x v="0"/>
    <n v="45931"/>
    <x v="4"/>
    <n v="180319"/>
    <s v="Invoice - Valley Iron: Managed Endpoint Services"/>
    <s v="D-003"/>
    <s v="MSP"/>
    <m/>
    <x v="2"/>
    <s v="T-Managed Endpoint"/>
    <x v="171"/>
    <s v="Managed Endpoint Services"/>
    <s v="C00280"/>
    <m/>
    <n v="23743"/>
    <s v="ARJ"/>
    <m/>
    <n v="1370.85"/>
    <n v="-1370.85"/>
    <x v="1"/>
  </r>
  <r>
    <x v="0"/>
    <n v="45901"/>
    <x v="3"/>
    <n v="179767"/>
    <s v="Invoice - Valley Iron: Managed Services-Server"/>
    <s v="D-003"/>
    <s v="MSP"/>
    <m/>
    <x v="2"/>
    <s v="T-Managed Services-Server"/>
    <x v="171"/>
    <s v="Managed Services-Server"/>
    <s v="C00280"/>
    <m/>
    <n v="23326"/>
    <s v="ARJ"/>
    <m/>
    <n v="2652"/>
    <n v="-2652"/>
    <x v="1"/>
  </r>
  <r>
    <x v="0"/>
    <n v="45931"/>
    <x v="4"/>
    <n v="180319"/>
    <s v="Invoice - Valley Iron: Managed Services-Server"/>
    <s v="D-003"/>
    <s v="MSP"/>
    <m/>
    <x v="2"/>
    <s v="T-Managed Services-Server"/>
    <x v="171"/>
    <s v="Managed Services-Server"/>
    <s v="C00280"/>
    <m/>
    <n v="23743"/>
    <s v="ARJ"/>
    <m/>
    <n v="2652"/>
    <n v="-2652"/>
    <x v="1"/>
  </r>
  <r>
    <x v="0"/>
    <n v="45901"/>
    <x v="3"/>
    <n v="179767"/>
    <s v="Invoice - Valley Iron: Managed Services-Site"/>
    <s v="D-003"/>
    <s v="MSP"/>
    <m/>
    <x v="2"/>
    <s v="T-Managed Services Site"/>
    <x v="171"/>
    <s v="Managed Services-Site"/>
    <s v="C00280"/>
    <m/>
    <n v="23326"/>
    <s v="ARJ"/>
    <m/>
    <n v="1080"/>
    <n v="-1080"/>
    <x v="1"/>
  </r>
  <r>
    <x v="0"/>
    <n v="45931"/>
    <x v="4"/>
    <n v="180319"/>
    <s v="Invoice - Valley Iron: Managed Services-Site"/>
    <s v="D-003"/>
    <s v="MSP"/>
    <m/>
    <x v="2"/>
    <s v="T-Managed Services Site"/>
    <x v="171"/>
    <s v="Managed Services-Site"/>
    <s v="C00280"/>
    <m/>
    <n v="23743"/>
    <s v="ARJ"/>
    <m/>
    <n v="1080"/>
    <n v="-1080"/>
    <x v="1"/>
  </r>
  <r>
    <x v="6"/>
    <n v="45901"/>
    <x v="3"/>
    <n v="179767"/>
    <s v="Invoice - Valley Iron: Managed Single Domain Security Certificate"/>
    <s v="D-003"/>
    <s v="MSP"/>
    <m/>
    <x v="2"/>
    <s v="SSLCert"/>
    <x v="171"/>
    <s v="Managed Single Domain Security Certificate"/>
    <s v="C00280"/>
    <m/>
    <n v="23326"/>
    <s v="ARJ"/>
    <m/>
    <n v="31.5"/>
    <n v="-31.5"/>
    <x v="1"/>
  </r>
  <r>
    <x v="6"/>
    <n v="45931"/>
    <x v="4"/>
    <n v="180319"/>
    <s v="Invoice - Valley Iron: Managed Single Domain Security Certificate"/>
    <s v="D-003"/>
    <s v="MSP"/>
    <m/>
    <x v="2"/>
    <s v="SSLCert"/>
    <x v="171"/>
    <s v="Managed Single Domain Security Certificate"/>
    <s v="C00280"/>
    <m/>
    <n v="23743"/>
    <s v="ARJ"/>
    <m/>
    <n v="31.5"/>
    <n v="-31.5"/>
    <x v="1"/>
  </r>
  <r>
    <x v="5"/>
    <n v="45901"/>
    <x v="3"/>
    <n v="179767"/>
    <s v="Invoice - Valley Iron: Microsoft 365 Business Premium - Annual Commitment, Monthly Billing - 1 User "/>
    <s v="D-003"/>
    <s v="MSP"/>
    <m/>
    <x v="2"/>
    <s v="C0LCHC-0002-1Y1M"/>
    <x v="171"/>
    <s v="Microsoft 365 Business Premium Annual Paid Monthly"/>
    <s v="C00280"/>
    <m/>
    <n v="23326"/>
    <s v="ARJ"/>
    <m/>
    <n v="1760"/>
    <n v="-1760"/>
    <x v="1"/>
  </r>
  <r>
    <x v="5"/>
    <n v="45931"/>
    <x v="4"/>
    <n v="180319"/>
    <s v="Invoice - Valley Iron: Microsoft 365 Business Premium - Annual Commitment, Monthly Billing - 1 User "/>
    <s v="D-003"/>
    <s v="MSP"/>
    <m/>
    <x v="2"/>
    <s v="C0LCHC-0002-1Y1M"/>
    <x v="171"/>
    <s v="Microsoft 365 Business Premium Annual Paid Monthly"/>
    <s v="C00280"/>
    <m/>
    <n v="23743"/>
    <s v="ARJ"/>
    <m/>
    <n v="1760"/>
    <n v="-1760"/>
    <x v="1"/>
  </r>
  <r>
    <x v="15"/>
    <n v="45901"/>
    <x v="3"/>
    <n v="179767"/>
    <s v="Invoice - Valley Iron: Up to 2 Users Partner Data Dashboard Data and Documentation Vault with Read/Write Access Datapath RMM Network Insights Ticket Manager "/>
    <s v="D-003"/>
    <s v="MSP"/>
    <m/>
    <x v="2"/>
    <s v="PartnerProTool"/>
    <x v="171"/>
    <s v="Datapath Partner Pro Tool Pack "/>
    <s v="C00280"/>
    <m/>
    <n v="23326"/>
    <s v="ARJ"/>
    <m/>
    <n v="150"/>
    <n v="-150"/>
    <x v="1"/>
  </r>
  <r>
    <x v="15"/>
    <n v="45931"/>
    <x v="4"/>
    <n v="180319"/>
    <s v="Invoice - Valley Iron: Up to 2 Users Partner Data Dashboard Data and Documentation Vault with Read/Write Access Datapath RMM Network Insights Ticket Manager "/>
    <s v="D-003"/>
    <s v="MSP"/>
    <m/>
    <x v="2"/>
    <s v="PartnerProTool"/>
    <x v="171"/>
    <s v="Datapath Partner Pro Tool Pack "/>
    <s v="C00280"/>
    <m/>
    <n v="23743"/>
    <s v="ARJ"/>
    <m/>
    <n v="150"/>
    <n v="-150"/>
    <x v="1"/>
  </r>
  <r>
    <x v="9"/>
    <n v="45939"/>
    <x v="18"/>
    <n v="180729"/>
    <s v="Invoice - Valley Iron: Windows Server 2025 - 1 User CAL"/>
    <s v="D-001"/>
    <s v="Sales"/>
    <m/>
    <x v="2"/>
    <s v="GMGF0PWHT-0002-P"/>
    <x v="171"/>
    <s v="Windows Server 2025 - 1 User CAL"/>
    <s v="C00280"/>
    <m/>
    <n v="24057"/>
    <s v="ARJ"/>
    <m/>
    <n v="4590"/>
    <n v="-4590"/>
    <x v="1"/>
  </r>
  <r>
    <x v="9"/>
    <n v="45939"/>
    <x v="18"/>
    <n v="180729"/>
    <s v="Invoice - Valley Iron: Windows Server 2025 Datacenter - 16 Core"/>
    <s v="D-001"/>
    <s v="Sales"/>
    <m/>
    <x v="2"/>
    <s v="GMGF0PWHD-0001-P"/>
    <x v="171"/>
    <s v="Windows Server 2025 Datacenter - 16 Core"/>
    <s v="C00280"/>
    <m/>
    <n v="24057"/>
    <s v="ARJ"/>
    <m/>
    <n v="20716.2"/>
    <n v="-20716.2"/>
    <x v="1"/>
  </r>
  <r>
    <x v="6"/>
    <n v="45901"/>
    <x v="3"/>
    <n v="179768"/>
    <s v="Invoice - Valley Urology: Endpoint Advanced Threat Protection - EDR 24x7 Monitoring - Per Endpoint"/>
    <s v="D-005"/>
    <s v="Security"/>
    <m/>
    <x v="2"/>
    <s v="DPM-Huntress"/>
    <x v="172"/>
    <s v="Huntress Advanced Threat Protection"/>
    <s v="C00285"/>
    <m/>
    <n v="23327"/>
    <s v="ARJ"/>
    <m/>
    <n v="217"/>
    <n v="-217"/>
    <x v="1"/>
  </r>
  <r>
    <x v="6"/>
    <n v="45931"/>
    <x v="4"/>
    <n v="180320"/>
    <s v="Invoice - Valley Urology: Endpoint Advanced Threat Protection - EDR 24x7 Monitoring - Per Endpoint"/>
    <s v="D-005"/>
    <s v="Security"/>
    <m/>
    <x v="2"/>
    <s v="DPM-Huntress"/>
    <x v="172"/>
    <s v="Huntress Advanced Threat Protection"/>
    <s v="C00285"/>
    <m/>
    <n v="23744"/>
    <s v="ARJ"/>
    <m/>
    <n v="217"/>
    <n v="-217"/>
    <x v="1"/>
  </r>
  <r>
    <x v="8"/>
    <n v="45901"/>
    <x v="3"/>
    <n v="179768"/>
    <s v="Invoice - Valley Urology: Managed Backup - Virtual Server"/>
    <s v="D-003"/>
    <s v="MSP"/>
    <m/>
    <x v="2"/>
    <s v="CB Prot Vir Mac"/>
    <x v="172"/>
    <s v="MTS Cyber Protect Virtual Machines"/>
    <s v="C00285"/>
    <m/>
    <n v="23327"/>
    <s v="ARJ"/>
    <m/>
    <n v="200"/>
    <n v="-200"/>
    <x v="1"/>
  </r>
  <r>
    <x v="8"/>
    <n v="45931"/>
    <x v="4"/>
    <n v="180320"/>
    <s v="Invoice - Valley Urology: Managed Backup - Virtual Server"/>
    <s v="D-003"/>
    <s v="MSP"/>
    <m/>
    <x v="2"/>
    <s v="CB Prot Vir Mac"/>
    <x v="172"/>
    <s v="MTS Cyber Protect Virtual Machines"/>
    <s v="C00285"/>
    <m/>
    <n v="23744"/>
    <s v="ARJ"/>
    <m/>
    <n v="200"/>
    <n v="-200"/>
    <x v="1"/>
  </r>
  <r>
    <x v="3"/>
    <n v="45901"/>
    <x v="3"/>
    <n v="179768"/>
    <s v="Invoice - Valley Urology: Managed Backup Cloud Storage - Per GB"/>
    <s v="D-003"/>
    <s v="MSP"/>
    <m/>
    <x v="2"/>
    <s v="MTS Cloud Storage"/>
    <x v="172"/>
    <s v="MTS Cloud Storage"/>
    <s v="C00285"/>
    <m/>
    <n v="23327"/>
    <s v="ARJ"/>
    <m/>
    <n v="157.26"/>
    <n v="-157.26"/>
    <x v="1"/>
  </r>
  <r>
    <x v="3"/>
    <n v="45931"/>
    <x v="4"/>
    <n v="180320"/>
    <s v="Invoice - Valley Urology: Managed Backup Cloud Storage - Per GB"/>
    <s v="D-003"/>
    <s v="MSP"/>
    <m/>
    <x v="2"/>
    <s v="MTS Cloud Storage"/>
    <x v="172"/>
    <s v="MTS Cloud Storage"/>
    <s v="C00285"/>
    <m/>
    <n v="23744"/>
    <s v="ARJ"/>
    <m/>
    <n v="162.37"/>
    <n v="-162.37"/>
    <x v="1"/>
  </r>
  <r>
    <x v="0"/>
    <n v="45901"/>
    <x v="3"/>
    <n v="179768"/>
    <s v="Invoice - Valley Urology: Managed Service"/>
    <s v="D-003"/>
    <s v="MSP"/>
    <m/>
    <x v="2"/>
    <s v="Managed Service"/>
    <x v="172"/>
    <s v="Managed Service"/>
    <s v="C00285"/>
    <m/>
    <n v="23327"/>
    <s v="ARJ"/>
    <m/>
    <n v="2118.94"/>
    <n v="-2118.94"/>
    <x v="1"/>
  </r>
  <r>
    <x v="0"/>
    <n v="45931"/>
    <x v="4"/>
    <n v="180320"/>
    <s v="Invoice - Valley Urology: Managed Service"/>
    <s v="D-003"/>
    <s v="MSP"/>
    <m/>
    <x v="2"/>
    <s v="Managed Service"/>
    <x v="172"/>
    <s v="Managed Service"/>
    <s v="C00285"/>
    <m/>
    <n v="23744"/>
    <s v="ARJ"/>
    <m/>
    <n v="2118.94"/>
    <n v="-2118.94"/>
    <x v="1"/>
  </r>
  <r>
    <x v="2"/>
    <n v="45901"/>
    <x v="3"/>
    <n v="179768"/>
    <s v="Invoice - Valley Urology: Palo Alto Networks Firewall Service 440"/>
    <s v="D-005"/>
    <s v="Security"/>
    <m/>
    <x v="2"/>
    <s v="PAN-440-HAAS"/>
    <x v="172"/>
    <s v="Palo Alto Networks Firewall Service 440"/>
    <s v="C00285"/>
    <m/>
    <n v="23327"/>
    <s v="ARJ"/>
    <m/>
    <n v="250"/>
    <n v="-250"/>
    <x v="1"/>
  </r>
  <r>
    <x v="2"/>
    <n v="45931"/>
    <x v="4"/>
    <n v="180320"/>
    <s v="Invoice - Valley Urology: Palo Alto Networks Firewall Service 440"/>
    <s v="D-005"/>
    <s v="Security"/>
    <m/>
    <x v="2"/>
    <s v="PAN-440-HAAS"/>
    <x v="172"/>
    <s v="Palo Alto Networks Firewall Service 440"/>
    <s v="C00285"/>
    <m/>
    <n v="23744"/>
    <s v="ARJ"/>
    <m/>
    <n v="250"/>
    <n v="-250"/>
    <x v="1"/>
  </r>
  <r>
    <x v="6"/>
    <n v="45901"/>
    <x v="3"/>
    <n v="179769"/>
    <s v="Invoice - Vie-Del Company: 24x7 Gateway Security Monitoring"/>
    <s v="D-005"/>
    <s v="Security"/>
    <m/>
    <x v="2"/>
    <s v="DPM-FWM-SM"/>
    <x v="173"/>
    <s v="24x7 Gateway Security Monitoring Small"/>
    <s v="C00290"/>
    <m/>
    <n v="23328"/>
    <s v="ARJ"/>
    <m/>
    <n v="450"/>
    <n v="-450"/>
    <x v="1"/>
  </r>
  <r>
    <x v="6"/>
    <n v="45931"/>
    <x v="4"/>
    <n v="180321"/>
    <s v="Invoice - Vie-Del Company: 24x7 Gateway Security Monitoring"/>
    <s v="D-005"/>
    <s v="Security"/>
    <m/>
    <x v="2"/>
    <s v="DPM-FWM-SM"/>
    <x v="173"/>
    <s v="24x7 Gateway Security Monitoring Small"/>
    <s v="C00290"/>
    <m/>
    <n v="23745"/>
    <s v="ARJ"/>
    <m/>
    <n v="450"/>
    <n v="-450"/>
    <x v="1"/>
  </r>
  <r>
    <x v="9"/>
    <n v="45902"/>
    <x v="16"/>
    <n v="180095"/>
    <s v="Invoice - Vie-Del Company: 3ft (0.9m) Cat6a 26AWG Snagless Shielded (S/FTP) PVC CM Ethernet Network Patch Cable, Black"/>
    <s v="D-001"/>
    <s v="Sales"/>
    <m/>
    <x v="2"/>
    <s v="#73059"/>
    <x v="173"/>
    <s v="3ft (0.9m) Cat6a 26AWG Snagless Cable"/>
    <s v="C00290"/>
    <m/>
    <n v="23542"/>
    <s v="ARJ"/>
    <m/>
    <n v="3.96"/>
    <n v="-3.96"/>
    <x v="1"/>
  </r>
  <r>
    <x v="3"/>
    <n v="45901"/>
    <x v="3"/>
    <n v="179769"/>
    <s v="Invoice - Vie-Del Company: Datapath Managed Backup - 1 Workstation "/>
    <s v="D-003"/>
    <s v="MSP"/>
    <m/>
    <x v="2"/>
    <s v="DPMB-END - WS"/>
    <x v="173"/>
    <s v="Datapath Managed Backup - 1 Workstation Endpoint -"/>
    <s v="C00290"/>
    <m/>
    <n v="23328"/>
    <s v="ARJ"/>
    <m/>
    <n v="10.5"/>
    <n v="-10.5"/>
    <x v="1"/>
  </r>
  <r>
    <x v="3"/>
    <n v="45931"/>
    <x v="4"/>
    <n v="180321"/>
    <s v="Invoice - Vie-Del Company: Datapath Managed Backup - 1 Workstation "/>
    <s v="D-003"/>
    <s v="MSP"/>
    <m/>
    <x v="2"/>
    <s v="DPMB-END - WS"/>
    <x v="173"/>
    <s v="Datapath Managed Backup - 1 Workstation Endpoint -"/>
    <s v="C00290"/>
    <m/>
    <n v="23745"/>
    <s v="ARJ"/>
    <m/>
    <n v="10.5"/>
    <n v="-10.5"/>
    <x v="1"/>
  </r>
  <r>
    <x v="6"/>
    <n v="45901"/>
    <x v="3"/>
    <n v="179769"/>
    <s v="Invoice - Vie-Del Company: Endpoint Advanced Threat Protection - EDR 24x7 Monitoring - Per Endpoint"/>
    <s v="D-005"/>
    <s v="Security"/>
    <m/>
    <x v="2"/>
    <s v="DPM-Huntress"/>
    <x v="173"/>
    <s v="Huntress Advanced Threat Protection"/>
    <s v="C00290"/>
    <m/>
    <n v="23328"/>
    <s v="ARJ"/>
    <m/>
    <n v="350"/>
    <n v="-350"/>
    <x v="1"/>
  </r>
  <r>
    <x v="6"/>
    <n v="45931"/>
    <x v="4"/>
    <n v="180321"/>
    <s v="Invoice - Vie-Del Company: Endpoint Advanced Threat Protection - EDR 24x7 Monitoring - Per Endpoint"/>
    <s v="D-005"/>
    <s v="Security"/>
    <m/>
    <x v="2"/>
    <s v="DPM-Huntress"/>
    <x v="173"/>
    <s v="Huntress Advanced Threat Protection"/>
    <s v="C00290"/>
    <m/>
    <n v="23745"/>
    <s v="ARJ"/>
    <m/>
    <n v="338"/>
    <n v="-338"/>
    <x v="1"/>
  </r>
  <r>
    <x v="5"/>
    <n v="45901"/>
    <x v="3"/>
    <n v="179769"/>
    <s v="Invoice - Vie-Del Company: Exchange Online (Plan 2) - Annual Commitment, Monthly Billing - 1 User "/>
    <s v="D-003"/>
    <s v="MSP"/>
    <m/>
    <x v="2"/>
    <s v="C0LH1P-0001-1Y1M"/>
    <x v="173"/>
    <s v="Exchange Online (Plan 2) Annual Paid Monthly"/>
    <s v="C00290"/>
    <m/>
    <n v="23328"/>
    <s v="ARJ"/>
    <m/>
    <n v="8"/>
    <n v="-8"/>
    <x v="1"/>
  </r>
  <r>
    <x v="5"/>
    <n v="45931"/>
    <x v="4"/>
    <n v="180321"/>
    <s v="Invoice - Vie-Del Company: Exchange Online (Plan 2) - Annual Commitment, Monthly Billing - 1 User "/>
    <s v="D-003"/>
    <s v="MSP"/>
    <m/>
    <x v="2"/>
    <s v="C0LH1P-0001-1Y1M"/>
    <x v="173"/>
    <s v="Exchange Online (Plan 2) Annual Paid Monthly"/>
    <s v="C00290"/>
    <m/>
    <n v="23745"/>
    <s v="ARJ"/>
    <m/>
    <n v="8"/>
    <n v="-8"/>
    <x v="1"/>
  </r>
  <r>
    <x v="8"/>
    <n v="45901"/>
    <x v="3"/>
    <n v="179769"/>
    <s v="Invoice - Vie-Del Company: Managed Backup - Virtual Server"/>
    <s v="D-003"/>
    <s v="MSP"/>
    <m/>
    <x v="2"/>
    <s v="CB Prot Vir Mac"/>
    <x v="173"/>
    <s v="MTS Cyber Protect Virtual Machines"/>
    <s v="C00290"/>
    <m/>
    <n v="23328"/>
    <s v="ARJ"/>
    <m/>
    <n v="75"/>
    <n v="-75"/>
    <x v="1"/>
  </r>
  <r>
    <x v="8"/>
    <n v="45931"/>
    <x v="4"/>
    <n v="180321"/>
    <s v="Invoice - Vie-Del Company: Managed Backup - Virtual Server"/>
    <s v="D-003"/>
    <s v="MSP"/>
    <m/>
    <x v="2"/>
    <s v="CB Prot Vir Mac"/>
    <x v="173"/>
    <s v="MTS Cyber Protect Virtual Machines"/>
    <s v="C00290"/>
    <m/>
    <n v="23745"/>
    <s v="ARJ"/>
    <m/>
    <n v="75"/>
    <n v="-75"/>
    <x v="1"/>
  </r>
  <r>
    <x v="3"/>
    <n v="45901"/>
    <x v="3"/>
    <n v="179769"/>
    <s v="Invoice - Vie-Del Company: Managed Backup Cloud Storage - Per GB"/>
    <s v="D-003"/>
    <s v="MSP"/>
    <m/>
    <x v="2"/>
    <s v="MTS Cloud Storage"/>
    <x v="173"/>
    <s v="MTS Cloud Storage"/>
    <s v="C00290"/>
    <m/>
    <n v="23328"/>
    <s v="ARJ"/>
    <m/>
    <n v="139.94999999999999"/>
    <n v="-139.94999999999999"/>
    <x v="1"/>
  </r>
  <r>
    <x v="3"/>
    <n v="45931"/>
    <x v="4"/>
    <n v="180321"/>
    <s v="Invoice - Vie-Del Company: Managed Backup Cloud Storage - Per GB"/>
    <s v="D-003"/>
    <s v="MSP"/>
    <m/>
    <x v="2"/>
    <s v="MTS Cloud Storage"/>
    <x v="173"/>
    <s v="MTS Cloud Storage"/>
    <s v="C00290"/>
    <m/>
    <n v="23745"/>
    <s v="ARJ"/>
    <m/>
    <n v="141.84"/>
    <n v="-141.84"/>
    <x v="1"/>
  </r>
  <r>
    <x v="3"/>
    <n v="45901"/>
    <x v="3"/>
    <n v="179769"/>
    <s v="Invoice - Vie-Del Company: Managed Office 365 Backup - 1 User - 1 month"/>
    <s v="D-003"/>
    <s v="MSP"/>
    <m/>
    <x v="2"/>
    <s v="DPMB-AFI-O365"/>
    <x v="173"/>
    <s v="Office 365 Backup"/>
    <s v="C00290"/>
    <m/>
    <n v="23328"/>
    <s v="ARJ"/>
    <m/>
    <n v="205"/>
    <n v="-205"/>
    <x v="1"/>
  </r>
  <r>
    <x v="3"/>
    <n v="45931"/>
    <x v="4"/>
    <n v="180321"/>
    <s v="Invoice - Vie-Del Company: Managed Office 365 Backup - 1 User - 1 month"/>
    <s v="D-003"/>
    <s v="MSP"/>
    <m/>
    <x v="2"/>
    <s v="DPMB-AFI-O365"/>
    <x v="173"/>
    <s v="Office 365 Backup"/>
    <s v="C00290"/>
    <m/>
    <n v="23745"/>
    <s v="ARJ"/>
    <m/>
    <n v="205"/>
    <n v="-205"/>
    <x v="1"/>
  </r>
  <r>
    <x v="0"/>
    <n v="45901"/>
    <x v="3"/>
    <n v="179769"/>
    <s v="Invoice - Vie-Del Company: Managed Service"/>
    <s v="D-003"/>
    <s v="MSP"/>
    <m/>
    <x v="2"/>
    <s v="Managed Service"/>
    <x v="173"/>
    <s v="Managed Service"/>
    <s v="C00290"/>
    <m/>
    <n v="23328"/>
    <s v="ARJ"/>
    <m/>
    <n v="5315.63"/>
    <n v="-5315.63"/>
    <x v="1"/>
  </r>
  <r>
    <x v="0"/>
    <n v="45931"/>
    <x v="4"/>
    <n v="180321"/>
    <s v="Invoice - Vie-Del Company: Managed Service"/>
    <s v="D-003"/>
    <s v="MSP"/>
    <m/>
    <x v="2"/>
    <s v="Managed Service"/>
    <x v="173"/>
    <s v="Managed Service"/>
    <s v="C00290"/>
    <m/>
    <n v="23745"/>
    <s v="ARJ"/>
    <m/>
    <n v="5315.63"/>
    <n v="-5315.63"/>
    <x v="1"/>
  </r>
  <r>
    <x v="5"/>
    <n v="45901"/>
    <x v="3"/>
    <n v="179769"/>
    <s v="Invoice - Vie-Del Company: Microsoft 365 Business Premium - Annual Commitment, Monthly Billing - 1 User "/>
    <s v="D-003"/>
    <s v="MSP"/>
    <m/>
    <x v="2"/>
    <s v="C0LCHC-0002-1Y1M"/>
    <x v="173"/>
    <s v="Microsoft 365 Business Premium Annual Paid Monthly"/>
    <s v="C00290"/>
    <m/>
    <n v="23328"/>
    <s v="ARJ"/>
    <m/>
    <n v="968"/>
    <n v="-968"/>
    <x v="1"/>
  </r>
  <r>
    <x v="5"/>
    <n v="45931"/>
    <x v="4"/>
    <n v="180321"/>
    <s v="Invoice - Vie-Del Company: Microsoft 365 Business Premium - Annual Commitment, Monthly Billing - 1 User "/>
    <s v="D-003"/>
    <s v="MSP"/>
    <m/>
    <x v="2"/>
    <s v="C0LCHC-0002-1Y1M"/>
    <x v="173"/>
    <s v="Microsoft 365 Business Premium Annual Paid Monthly"/>
    <s v="C00290"/>
    <m/>
    <n v="23745"/>
    <s v="ARJ"/>
    <m/>
    <n v="968"/>
    <n v="-968"/>
    <x v="1"/>
  </r>
  <r>
    <x v="2"/>
    <n v="45901"/>
    <x v="3"/>
    <n v="179769"/>
    <s v="Invoice - Vie-Del Company: Palo Alto Networks Firewall Service 440"/>
    <s v="D-005"/>
    <s v="Security"/>
    <m/>
    <x v="2"/>
    <s v="PAN-440-HAAS"/>
    <x v="173"/>
    <s v="Palo Alto Networks Firewall Service 440"/>
    <s v="C00290"/>
    <m/>
    <n v="23328"/>
    <s v="ARJ"/>
    <m/>
    <n v="250"/>
    <n v="-250"/>
    <x v="1"/>
  </r>
  <r>
    <x v="2"/>
    <n v="45931"/>
    <x v="4"/>
    <n v="180321"/>
    <s v="Invoice - Vie-Del Company: Palo Alto Networks Firewall Service 440"/>
    <s v="D-005"/>
    <s v="Security"/>
    <m/>
    <x v="2"/>
    <s v="PAN-440-HAAS"/>
    <x v="173"/>
    <s v="Palo Alto Networks Firewall Service 440"/>
    <s v="C00290"/>
    <m/>
    <n v="23745"/>
    <s v="ARJ"/>
    <m/>
    <n v="250"/>
    <n v="-250"/>
    <x v="1"/>
  </r>
  <r>
    <x v="10"/>
    <n v="45901"/>
    <x v="3"/>
    <n v="179769"/>
    <s v="Invoice - Vie-Del Company: Premium E-Mail Filtering"/>
    <s v="D-003"/>
    <s v="MSP"/>
    <m/>
    <x v="2"/>
    <s v="DPM-Spam Filter"/>
    <x v="173"/>
    <s v="Managed Spam Filtering"/>
    <s v="C00290"/>
    <m/>
    <n v="23328"/>
    <s v="ARJ"/>
    <m/>
    <n v="107.83"/>
    <n v="-107.83"/>
    <x v="1"/>
  </r>
  <r>
    <x v="10"/>
    <n v="45931"/>
    <x v="4"/>
    <n v="180321"/>
    <s v="Invoice - Vie-Del Company: Premium E-Mail Filtering"/>
    <s v="D-003"/>
    <s v="MSP"/>
    <m/>
    <x v="2"/>
    <s v="DPM-Spam Filter"/>
    <x v="173"/>
    <s v="Managed Spam Filtering"/>
    <s v="C00290"/>
    <m/>
    <n v="23745"/>
    <s v="ARJ"/>
    <m/>
    <n v="107.83"/>
    <n v="-107.83"/>
    <x v="1"/>
  </r>
  <r>
    <x v="9"/>
    <n v="45902"/>
    <x v="16"/>
    <n v="180095"/>
    <s v="Invoice - Vie-Del Company: Ubiquiti Networks Wall-mounted WiFi 7 AP"/>
    <s v="D-001"/>
    <s v="Sales"/>
    <m/>
    <x v="2"/>
    <s v="U7-PRO-WALL"/>
    <x v="173"/>
    <s v="Ubiquiti Networks Wall-mounted WiFi 7 AP"/>
    <s v="C00290"/>
    <m/>
    <n v="23542"/>
    <s v="ARJ"/>
    <m/>
    <n v="199"/>
    <n v="-199"/>
    <x v="1"/>
  </r>
  <r>
    <x v="7"/>
    <n v="45922"/>
    <x v="10"/>
    <s v="180252OH"/>
    <s v="Invoice - Vital Care"/>
    <s v="D-028"/>
    <s v="Installation Team"/>
    <m/>
    <x v="3"/>
    <m/>
    <x v="174"/>
    <m/>
    <s v="C-10368"/>
    <m/>
    <n v="23681"/>
    <s v="ARJ"/>
    <m/>
    <n v="510"/>
    <n v="-510"/>
    <x v="1"/>
  </r>
  <r>
    <x v="7"/>
    <n v="45936"/>
    <x v="9"/>
    <s v="180581OH"/>
    <s v="Invoice - Vital Care"/>
    <s v="D-028"/>
    <s v="Installation Team"/>
    <m/>
    <x v="3"/>
    <m/>
    <x v="174"/>
    <m/>
    <s v="C-10368"/>
    <m/>
    <n v="23975"/>
    <s v="ARJ"/>
    <m/>
    <n v="336"/>
    <n v="-336"/>
    <x v="1"/>
  </r>
  <r>
    <x v="7"/>
    <n v="45936"/>
    <x v="9"/>
    <s v="180583OH"/>
    <s v="Invoice - Vital Care"/>
    <s v="D-028"/>
    <s v="Installation Team"/>
    <m/>
    <x v="3"/>
    <m/>
    <x v="174"/>
    <m/>
    <s v="C-10368"/>
    <m/>
    <n v="23976"/>
    <s v="ARJ"/>
    <m/>
    <n v="336"/>
    <n v="-336"/>
    <x v="1"/>
  </r>
  <r>
    <x v="7"/>
    <n v="45936"/>
    <x v="9"/>
    <s v="180585OH"/>
    <s v="Invoice - Vital Care"/>
    <s v="D-028"/>
    <s v="Installation Team"/>
    <m/>
    <x v="3"/>
    <m/>
    <x v="174"/>
    <m/>
    <s v="C-10368"/>
    <m/>
    <n v="23977"/>
    <s v="ARJ"/>
    <m/>
    <n v="56"/>
    <n v="-56"/>
    <x v="1"/>
  </r>
  <r>
    <x v="7"/>
    <n v="45936"/>
    <x v="9"/>
    <s v="180587OH"/>
    <s v="Invoice - Vital Care"/>
    <s v="D-028"/>
    <s v="Installation Team"/>
    <m/>
    <x v="3"/>
    <m/>
    <x v="174"/>
    <m/>
    <s v="C-10368"/>
    <m/>
    <n v="23978"/>
    <s v="ARJ"/>
    <m/>
    <n v="56"/>
    <n v="-56"/>
    <x v="1"/>
  </r>
  <r>
    <x v="7"/>
    <n v="45936"/>
    <x v="9"/>
    <s v="180588OH"/>
    <s v="Invoice - Vital Care"/>
    <s v="D-028"/>
    <s v="Installation Team"/>
    <m/>
    <x v="3"/>
    <m/>
    <x v="174"/>
    <m/>
    <s v="C-10368"/>
    <m/>
    <n v="23979"/>
    <s v="ARJ"/>
    <m/>
    <n v="62"/>
    <n v="-62"/>
    <x v="1"/>
  </r>
  <r>
    <x v="7"/>
    <n v="45936"/>
    <x v="9"/>
    <s v="180589OH"/>
    <s v="Invoice - Vital Care"/>
    <s v="D-028"/>
    <s v="Installation Team"/>
    <m/>
    <x v="3"/>
    <m/>
    <x v="174"/>
    <m/>
    <s v="C-10368"/>
    <m/>
    <n v="23980"/>
    <s v="ARJ"/>
    <m/>
    <n v="62"/>
    <n v="-62"/>
    <x v="1"/>
  </r>
  <r>
    <x v="7"/>
    <n v="45936"/>
    <x v="9"/>
    <s v="180590OH"/>
    <s v="Invoice - Vital Care"/>
    <s v="D-028"/>
    <s v="Installation Team"/>
    <m/>
    <x v="3"/>
    <m/>
    <x v="174"/>
    <m/>
    <s v="C-10368"/>
    <m/>
    <n v="23981"/>
    <s v="ARJ"/>
    <m/>
    <n v="24"/>
    <n v="-24"/>
    <x v="1"/>
  </r>
  <r>
    <x v="7"/>
    <n v="45936"/>
    <x v="9"/>
    <s v="180591OH"/>
    <s v="Invoice - Vital Care"/>
    <s v="D-028"/>
    <s v="Installation Team"/>
    <m/>
    <x v="3"/>
    <m/>
    <x v="174"/>
    <m/>
    <s v="C-10368"/>
    <m/>
    <n v="23982"/>
    <s v="ARJ"/>
    <m/>
    <n v="12"/>
    <n v="-12"/>
    <x v="1"/>
  </r>
  <r>
    <x v="7"/>
    <n v="45936"/>
    <x v="9"/>
    <s v="180592OH"/>
    <s v="Invoice - Vital Care"/>
    <s v="D-028"/>
    <s v="Installation Team"/>
    <m/>
    <x v="3"/>
    <m/>
    <x v="174"/>
    <m/>
    <s v="C-10368"/>
    <m/>
    <n v="23983"/>
    <s v="ARJ"/>
    <m/>
    <n v="6"/>
    <n v="-6"/>
    <x v="1"/>
  </r>
  <r>
    <x v="7"/>
    <n v="45936"/>
    <x v="9"/>
    <s v="180601OH"/>
    <s v="Invoice - Vital Care"/>
    <s v="D-028"/>
    <s v="Installation Team"/>
    <m/>
    <x v="3"/>
    <m/>
    <x v="174"/>
    <m/>
    <s v="C-10368"/>
    <m/>
    <n v="23985"/>
    <s v="ARJ"/>
    <m/>
    <n v="6"/>
    <n v="-6"/>
    <x v="1"/>
  </r>
  <r>
    <x v="7"/>
    <n v="45938"/>
    <x v="29"/>
    <s v="180630OH"/>
    <s v="Invoice - Vital Care"/>
    <s v="D-028"/>
    <s v="Installation Team"/>
    <m/>
    <x v="3"/>
    <m/>
    <x v="174"/>
    <m/>
    <s v="C-10368"/>
    <m/>
    <n v="24006"/>
    <s v="ARJ"/>
    <m/>
    <n v="280"/>
    <n v="-280"/>
    <x v="1"/>
  </r>
  <r>
    <x v="7"/>
    <n v="45938"/>
    <x v="29"/>
    <s v="180632OH"/>
    <s v="Invoice - Vital Care"/>
    <s v="D-028"/>
    <s v="Installation Team"/>
    <m/>
    <x v="3"/>
    <m/>
    <x v="174"/>
    <m/>
    <s v="C-10368"/>
    <m/>
    <n v="24007"/>
    <s v="ARJ"/>
    <m/>
    <n v="56"/>
    <n v="-56"/>
    <x v="1"/>
  </r>
  <r>
    <x v="7"/>
    <n v="45938"/>
    <x v="29"/>
    <s v="180633OH"/>
    <s v="Invoice - Vital Care"/>
    <s v="D-028"/>
    <s v="Installation Team"/>
    <m/>
    <x v="3"/>
    <m/>
    <x v="174"/>
    <m/>
    <s v="C-10368"/>
    <m/>
    <n v="24008"/>
    <s v="ARJ"/>
    <m/>
    <n v="124"/>
    <n v="-124"/>
    <x v="1"/>
  </r>
  <r>
    <x v="7"/>
    <n v="45938"/>
    <x v="29"/>
    <s v="180665OH"/>
    <s v="Invoice - Vital Care"/>
    <s v="D-028"/>
    <s v="Installation Team"/>
    <m/>
    <x v="3"/>
    <m/>
    <x v="174"/>
    <m/>
    <s v="C-10368"/>
    <m/>
    <n v="24023"/>
    <s v="ARJ"/>
    <m/>
    <n v="598"/>
    <n v="-598"/>
    <x v="1"/>
  </r>
  <r>
    <x v="7"/>
    <n v="45938"/>
    <x v="29"/>
    <s v="180666OH"/>
    <s v="Invoice - Vital Care"/>
    <s v="D-028"/>
    <s v="Installation Team"/>
    <m/>
    <x v="3"/>
    <m/>
    <x v="174"/>
    <m/>
    <s v="C-10368"/>
    <m/>
    <n v="24024"/>
    <s v="ARJ"/>
    <m/>
    <n v="124"/>
    <n v="-124"/>
    <x v="1"/>
  </r>
  <r>
    <x v="7"/>
    <n v="45938"/>
    <x v="29"/>
    <s v="180667OH"/>
    <s v="Invoice - Vital Care"/>
    <s v="D-028"/>
    <s v="Installation Team"/>
    <m/>
    <x v="3"/>
    <m/>
    <x v="174"/>
    <m/>
    <s v="C-10368"/>
    <m/>
    <n v="24025"/>
    <s v="ARJ"/>
    <m/>
    <n v="112"/>
    <n v="-112"/>
    <x v="1"/>
  </r>
  <r>
    <x v="7"/>
    <n v="45938"/>
    <x v="29"/>
    <s v="180668OH"/>
    <s v="Invoice - Vital Care"/>
    <s v="D-028"/>
    <s v="Installation Team"/>
    <m/>
    <x v="3"/>
    <m/>
    <x v="174"/>
    <m/>
    <s v="C-10368"/>
    <m/>
    <n v="24026"/>
    <s v="ARJ"/>
    <m/>
    <n v="56"/>
    <n v="-56"/>
    <x v="1"/>
  </r>
  <r>
    <x v="7"/>
    <n v="45938"/>
    <x v="29"/>
    <s v="180669OH"/>
    <s v="Invoice - Vital Care"/>
    <s v="D-028"/>
    <s v="Installation Team"/>
    <m/>
    <x v="3"/>
    <m/>
    <x v="174"/>
    <m/>
    <s v="C-10368"/>
    <m/>
    <n v="24027"/>
    <s v="ARJ"/>
    <m/>
    <n v="56"/>
    <n v="-56"/>
    <x v="1"/>
  </r>
  <r>
    <x v="7"/>
    <n v="45938"/>
    <x v="29"/>
    <s v="180670OH"/>
    <s v="Invoice - Vital Care"/>
    <s v="D-028"/>
    <s v="Installation Team"/>
    <m/>
    <x v="3"/>
    <m/>
    <x v="174"/>
    <m/>
    <s v="C-10368"/>
    <m/>
    <n v="24028"/>
    <s v="ARJ"/>
    <m/>
    <n v="112"/>
    <n v="-112"/>
    <x v="1"/>
  </r>
  <r>
    <x v="7"/>
    <n v="45938"/>
    <x v="29"/>
    <s v="180671OH"/>
    <s v="Invoice - Vital Care"/>
    <s v="D-028"/>
    <s v="Installation Team"/>
    <m/>
    <x v="3"/>
    <m/>
    <x v="174"/>
    <m/>
    <s v="C-10368"/>
    <m/>
    <n v="24029"/>
    <s v="ARJ"/>
    <m/>
    <n v="56"/>
    <n v="-56"/>
    <x v="1"/>
  </r>
  <r>
    <x v="7"/>
    <n v="45938"/>
    <x v="29"/>
    <s v="180672OH"/>
    <s v="Invoice - Vital Care"/>
    <s v="D-028"/>
    <s v="Installation Team"/>
    <m/>
    <x v="3"/>
    <m/>
    <x v="174"/>
    <m/>
    <s v="C-10368"/>
    <m/>
    <n v="24030"/>
    <s v="ARJ"/>
    <m/>
    <n v="112"/>
    <n v="-112"/>
    <x v="1"/>
  </r>
  <r>
    <x v="7"/>
    <n v="45938"/>
    <x v="29"/>
    <s v="180673OH"/>
    <s v="Invoice - Vital Care"/>
    <s v="D-028"/>
    <s v="Installation Team"/>
    <m/>
    <x v="3"/>
    <m/>
    <x v="174"/>
    <m/>
    <s v="C-10368"/>
    <m/>
    <n v="24031"/>
    <s v="ARJ"/>
    <m/>
    <n v="62"/>
    <n v="-62"/>
    <x v="1"/>
  </r>
  <r>
    <x v="7"/>
    <n v="45938"/>
    <x v="29"/>
    <s v="180674OH"/>
    <s v="Invoice - Vital Care"/>
    <s v="D-028"/>
    <s v="Installation Team"/>
    <m/>
    <x v="3"/>
    <m/>
    <x v="174"/>
    <m/>
    <s v="C-10368"/>
    <m/>
    <n v="24032"/>
    <s v="ARJ"/>
    <m/>
    <n v="56"/>
    <n v="-56"/>
    <x v="1"/>
  </r>
  <r>
    <x v="7"/>
    <n v="45938"/>
    <x v="29"/>
    <s v="180675OH"/>
    <s v="Invoice - Vital Care"/>
    <s v="D-028"/>
    <s v="Installation Team"/>
    <m/>
    <x v="3"/>
    <m/>
    <x v="174"/>
    <m/>
    <s v="C-10368"/>
    <m/>
    <n v="24033"/>
    <s v="ARJ"/>
    <m/>
    <n v="56"/>
    <n v="-56"/>
    <x v="1"/>
  </r>
  <r>
    <x v="7"/>
    <n v="45938"/>
    <x v="29"/>
    <s v="180676OH"/>
    <s v="Invoice - Vital Care"/>
    <s v="D-028"/>
    <s v="Installation Team"/>
    <m/>
    <x v="3"/>
    <m/>
    <x v="174"/>
    <m/>
    <s v="C-10368"/>
    <m/>
    <n v="24034"/>
    <s v="ARJ"/>
    <m/>
    <n v="56"/>
    <n v="-56"/>
    <x v="1"/>
  </r>
  <r>
    <x v="7"/>
    <n v="45938"/>
    <x v="29"/>
    <s v="180677OH"/>
    <s v="Invoice - Vital Care"/>
    <s v="D-028"/>
    <s v="Installation Team"/>
    <m/>
    <x v="3"/>
    <m/>
    <x v="174"/>
    <m/>
    <s v="C-10368"/>
    <m/>
    <n v="24035"/>
    <s v="ARJ"/>
    <m/>
    <n v="56"/>
    <n v="-56"/>
    <x v="1"/>
  </r>
  <r>
    <x v="7"/>
    <n v="45938"/>
    <x v="29"/>
    <s v="180678OH"/>
    <s v="Invoice - Vital Care"/>
    <s v="D-028"/>
    <s v="Installation Team"/>
    <m/>
    <x v="3"/>
    <m/>
    <x v="174"/>
    <m/>
    <s v="C-10368"/>
    <m/>
    <n v="24036"/>
    <s v="ARJ"/>
    <m/>
    <n v="765"/>
    <n v="-765"/>
    <x v="1"/>
  </r>
  <r>
    <x v="7"/>
    <n v="45938"/>
    <x v="29"/>
    <s v="180681OH"/>
    <s v="Invoice - Vital Care"/>
    <s v="D-028"/>
    <s v="Installation Team"/>
    <m/>
    <x v="3"/>
    <m/>
    <x v="174"/>
    <m/>
    <s v="C-10368"/>
    <m/>
    <n v="24039"/>
    <s v="ARJ"/>
    <m/>
    <n v="6"/>
    <n v="-6"/>
    <x v="1"/>
  </r>
  <r>
    <x v="7"/>
    <n v="45938"/>
    <x v="29"/>
    <s v="180698OH"/>
    <s v="Invoice - Vital Care"/>
    <s v="D-028"/>
    <s v="Installation Team"/>
    <m/>
    <x v="3"/>
    <m/>
    <x v="174"/>
    <m/>
    <s v="C-10368"/>
    <m/>
    <n v="24041"/>
    <s v="ARJ"/>
    <m/>
    <n v="12"/>
    <n v="-12"/>
    <x v="1"/>
  </r>
  <r>
    <x v="7"/>
    <n v="45938"/>
    <x v="29"/>
    <s v="180701OH"/>
    <s v="Invoice - Vital Care"/>
    <s v="D-028"/>
    <s v="Installation Team"/>
    <m/>
    <x v="3"/>
    <m/>
    <x v="174"/>
    <m/>
    <s v="C-10368"/>
    <m/>
    <n v="24043"/>
    <s v="ARJ"/>
    <m/>
    <n v="56"/>
    <n v="-56"/>
    <x v="1"/>
  </r>
  <r>
    <x v="7"/>
    <n v="45938"/>
    <x v="29"/>
    <s v="180702OH"/>
    <s v="Invoice - Vital Care"/>
    <s v="D-028"/>
    <s v="Installation Team"/>
    <m/>
    <x v="3"/>
    <m/>
    <x v="174"/>
    <m/>
    <s v="C-10368"/>
    <m/>
    <n v="24044"/>
    <s v="ARJ"/>
    <m/>
    <n v="6"/>
    <n v="-6"/>
    <x v="1"/>
  </r>
  <r>
    <x v="7"/>
    <n v="45938"/>
    <x v="29"/>
    <s v="180708OH"/>
    <s v="Invoice - Vital Care"/>
    <s v="D-028"/>
    <s v="Installation Team"/>
    <m/>
    <x v="3"/>
    <m/>
    <x v="174"/>
    <m/>
    <s v="C-10368"/>
    <m/>
    <n v="24046"/>
    <s v="ARJ"/>
    <m/>
    <n v="552"/>
    <n v="-552"/>
    <x v="1"/>
  </r>
  <r>
    <x v="7"/>
    <n v="45938"/>
    <x v="29"/>
    <s v="180709OH"/>
    <s v="Invoice - Vital Care"/>
    <s v="D-028"/>
    <s v="Installation Team"/>
    <m/>
    <x v="3"/>
    <m/>
    <x v="174"/>
    <m/>
    <s v="C-10368"/>
    <m/>
    <n v="24047"/>
    <s v="ARJ"/>
    <m/>
    <n v="56"/>
    <n v="-56"/>
    <x v="1"/>
  </r>
  <r>
    <x v="7"/>
    <n v="45938"/>
    <x v="29"/>
    <s v="180711OH"/>
    <s v="Invoice - Vital Care"/>
    <s v="D-028"/>
    <s v="Installation Team"/>
    <m/>
    <x v="3"/>
    <m/>
    <x v="174"/>
    <m/>
    <s v="C-10368"/>
    <m/>
    <n v="24048"/>
    <s v="ARJ"/>
    <m/>
    <n v="6"/>
    <n v="-6"/>
    <x v="1"/>
  </r>
  <r>
    <x v="7"/>
    <n v="45938"/>
    <x v="29"/>
    <s v="180712OH"/>
    <s v="Invoice - Vital Care"/>
    <s v="D-028"/>
    <s v="Installation Team"/>
    <m/>
    <x v="3"/>
    <m/>
    <x v="174"/>
    <m/>
    <s v="C-10368"/>
    <m/>
    <n v="24049"/>
    <s v="ARJ"/>
    <m/>
    <n v="58"/>
    <n v="-58"/>
    <x v="1"/>
  </r>
  <r>
    <x v="7"/>
    <n v="45938"/>
    <x v="29"/>
    <s v="180722OH"/>
    <s v="Invoice - Vital Care"/>
    <s v="D-028"/>
    <s v="Installation Team"/>
    <m/>
    <x v="3"/>
    <m/>
    <x v="174"/>
    <m/>
    <s v="C-10368"/>
    <m/>
    <n v="24052"/>
    <s v="ARJ"/>
    <m/>
    <n v="46"/>
    <n v="-46"/>
    <x v="1"/>
  </r>
  <r>
    <x v="7"/>
    <n v="45944"/>
    <x v="25"/>
    <s v="180773OH"/>
    <s v="Invoice - Vital Care"/>
    <s v="D-028"/>
    <s v="Installation Team"/>
    <m/>
    <x v="3"/>
    <m/>
    <x v="174"/>
    <m/>
    <s v="C-10368"/>
    <m/>
    <n v="24082"/>
    <s v="ARJ"/>
    <m/>
    <n v="56"/>
    <n v="-56"/>
    <x v="1"/>
  </r>
  <r>
    <x v="7"/>
    <n v="45946"/>
    <x v="34"/>
    <s v="180786OH"/>
    <s v="Invoice - Vital Care"/>
    <s v="D-028"/>
    <s v="Installation Team"/>
    <m/>
    <x v="3"/>
    <m/>
    <x v="174"/>
    <m/>
    <s v="C-10368"/>
    <m/>
    <n v="24107"/>
    <s v="ARJ"/>
    <m/>
    <n v="46"/>
    <n v="-46"/>
    <x v="1"/>
  </r>
  <r>
    <x v="7"/>
    <n v="45946"/>
    <x v="34"/>
    <s v="180787OH"/>
    <s v="Invoice - Vital Care"/>
    <s v="D-028"/>
    <s v="Installation Team"/>
    <m/>
    <x v="3"/>
    <m/>
    <x v="174"/>
    <m/>
    <s v="C-10368"/>
    <m/>
    <n v="24108"/>
    <s v="ARJ"/>
    <m/>
    <n v="12"/>
    <n v="-12"/>
    <x v="1"/>
  </r>
  <r>
    <x v="7"/>
    <n v="45946"/>
    <x v="34"/>
    <s v="180792OH"/>
    <s v="Invoice - Vital Care"/>
    <s v="D-028"/>
    <s v="Installation Team"/>
    <m/>
    <x v="3"/>
    <m/>
    <x v="174"/>
    <m/>
    <s v="C-10368"/>
    <m/>
    <n v="24111"/>
    <s v="ARJ"/>
    <m/>
    <n v="112"/>
    <n v="-112"/>
    <x v="1"/>
  </r>
  <r>
    <x v="7"/>
    <n v="45953"/>
    <x v="15"/>
    <s v="180853OH"/>
    <s v="Invoice - Vital Care"/>
    <s v="D-028"/>
    <s v="Installation Team"/>
    <m/>
    <x v="3"/>
    <m/>
    <x v="174"/>
    <m/>
    <s v="C-10368"/>
    <m/>
    <n v="24163"/>
    <s v="ARJ"/>
    <m/>
    <n v="56"/>
    <n v="-56"/>
    <x v="1"/>
  </r>
  <r>
    <x v="7"/>
    <n v="45957"/>
    <x v="8"/>
    <s v="180861OH"/>
    <s v="Invoice - Vital Care"/>
    <s v="D-028"/>
    <s v="Installation Team"/>
    <m/>
    <x v="3"/>
    <m/>
    <x v="174"/>
    <m/>
    <s v="C-10368"/>
    <m/>
    <n v="24168"/>
    <s v="ARJ"/>
    <m/>
    <n v="56"/>
    <n v="-56"/>
    <x v="1"/>
  </r>
  <r>
    <x v="7"/>
    <n v="45957"/>
    <x v="8"/>
    <s v="180862OH"/>
    <s v="Invoice - Vital Care"/>
    <s v="D-028"/>
    <s v="Installation Team"/>
    <m/>
    <x v="3"/>
    <m/>
    <x v="174"/>
    <m/>
    <s v="C-10368"/>
    <m/>
    <n v="24169"/>
    <s v="ARJ"/>
    <m/>
    <n v="56"/>
    <n v="-56"/>
    <x v="1"/>
  </r>
  <r>
    <x v="7"/>
    <n v="45957"/>
    <x v="8"/>
    <s v="180863OH"/>
    <s v="Invoice - Vital Care"/>
    <s v="D-028"/>
    <s v="Installation Team"/>
    <m/>
    <x v="3"/>
    <m/>
    <x v="174"/>
    <m/>
    <s v="C-10368"/>
    <m/>
    <n v="24170"/>
    <s v="ARJ"/>
    <m/>
    <n v="24"/>
    <n v="-24"/>
    <x v="1"/>
  </r>
  <r>
    <x v="7"/>
    <n v="45960"/>
    <x v="30"/>
    <s v="181153OH"/>
    <s v="Invoice - Vital Care"/>
    <s v="D-028"/>
    <s v="Installation Team"/>
    <m/>
    <x v="3"/>
    <m/>
    <x v="174"/>
    <m/>
    <s v="C-10368"/>
    <m/>
    <n v="24203"/>
    <s v="ARJ"/>
    <m/>
    <n v="552"/>
    <n v="-552"/>
    <x v="1"/>
  </r>
  <r>
    <x v="7"/>
    <n v="45960"/>
    <x v="30"/>
    <s v="181154OH"/>
    <s v="Invoice - Vital Care"/>
    <s v="D-028"/>
    <s v="Installation Team"/>
    <m/>
    <x v="3"/>
    <m/>
    <x v="174"/>
    <m/>
    <s v="C-10368"/>
    <m/>
    <n v="24202"/>
    <s v="ARJ"/>
    <m/>
    <n v="46"/>
    <n v="-46"/>
    <x v="1"/>
  </r>
  <r>
    <x v="7"/>
    <n v="45960"/>
    <x v="30"/>
    <s v="181155OH"/>
    <s v="Invoice - Vital Care"/>
    <s v="D-028"/>
    <s v="Installation Team"/>
    <m/>
    <x v="3"/>
    <m/>
    <x v="174"/>
    <m/>
    <s v="C-10368"/>
    <m/>
    <n v="24204"/>
    <s v="ARJ"/>
    <m/>
    <n v="6"/>
    <n v="-6"/>
    <x v="1"/>
  </r>
  <r>
    <x v="6"/>
    <n v="45901"/>
    <x v="3"/>
    <n v="179867"/>
    <s v="Invoice - Vital Care Solutions: AI Powered Email Filtering and Phishing Protection "/>
    <s v="D-005"/>
    <s v="Security"/>
    <m/>
    <x v="1"/>
    <s v="IS-ESP-1"/>
    <x v="175"/>
    <s v="Email Security "/>
    <s v="C-10395"/>
    <m/>
    <n v="23516"/>
    <s v="ARJ"/>
    <m/>
    <n v="408"/>
    <n v="-408"/>
    <x v="1"/>
  </r>
  <r>
    <x v="6"/>
    <n v="45931"/>
    <x v="4"/>
    <n v="180420"/>
    <s v="Invoice - Vital Care Solutions: AI Powered Email Filtering and Phishing Protection "/>
    <s v="D-005"/>
    <s v="Security"/>
    <m/>
    <x v="1"/>
    <s v="IS-ESP-1"/>
    <x v="175"/>
    <s v="Email Security "/>
    <s v="C-10395"/>
    <m/>
    <n v="23844"/>
    <s v="ARJ"/>
    <m/>
    <n v="408"/>
    <n v="-408"/>
    <x v="1"/>
  </r>
  <r>
    <x v="6"/>
    <n v="45901"/>
    <x v="3"/>
    <n v="179867"/>
    <s v="Invoice - Vital Care Solutions: Dark Web Monitoring Service - 1 Domain "/>
    <s v="D-005"/>
    <s v="Security"/>
    <m/>
    <x v="1"/>
    <s v="SecureID"/>
    <x v="175"/>
    <s v="Dark Web Monitoring"/>
    <s v="C-10395"/>
    <m/>
    <n v="23516"/>
    <s v="ARJ"/>
    <m/>
    <n v="100"/>
    <n v="-100"/>
    <x v="1"/>
  </r>
  <r>
    <x v="6"/>
    <n v="45931"/>
    <x v="4"/>
    <n v="180420"/>
    <s v="Invoice - Vital Care Solutions: Dark Web Monitoring Service - 1 Domain "/>
    <s v="D-005"/>
    <s v="Security"/>
    <m/>
    <x v="1"/>
    <s v="SecureID"/>
    <x v="175"/>
    <s v="Dark Web Monitoring"/>
    <s v="C-10395"/>
    <m/>
    <n v="23844"/>
    <s v="ARJ"/>
    <m/>
    <n v="100"/>
    <n v="-100"/>
    <x v="1"/>
  </r>
  <r>
    <x v="3"/>
    <n v="45901"/>
    <x v="3"/>
    <n v="179867"/>
    <s v="Invoice - Vital Care Solutions: Datapath Managed Office 365 Backup - 1 User - 1 month "/>
    <s v="D-003"/>
    <s v="MSP"/>
    <m/>
    <x v="1"/>
    <s v="DPMB-O365"/>
    <x v="175"/>
    <s v="Datapath Managed Office 365 Backup - 1 User - 1 mo"/>
    <s v="C-10395"/>
    <m/>
    <n v="23516"/>
    <s v="ARJ"/>
    <m/>
    <n v="312"/>
    <n v="-312"/>
    <x v="1"/>
  </r>
  <r>
    <x v="3"/>
    <n v="45931"/>
    <x v="4"/>
    <n v="180420"/>
    <s v="Invoice - Vital Care Solutions: Datapath Managed Office 365 Backup - 1 User - 1 month "/>
    <s v="D-003"/>
    <s v="MSP"/>
    <m/>
    <x v="1"/>
    <s v="DPMB-O365"/>
    <x v="175"/>
    <s v="Datapath Managed Office 365 Backup - 1 User - 1 mo"/>
    <s v="C-10395"/>
    <m/>
    <n v="23844"/>
    <s v="ARJ"/>
    <m/>
    <n v="304"/>
    <n v="-304"/>
    <x v="1"/>
  </r>
  <r>
    <x v="6"/>
    <n v="45901"/>
    <x v="3"/>
    <n v="179867"/>
    <s v="Invoice - Vital Care Solutions: Endpoint Advanced Threat Protection - EDR 24x7 Monitoring - Per Endpoint"/>
    <s v="D-005"/>
    <s v="Security"/>
    <m/>
    <x v="1"/>
    <s v="DPM-Huntress"/>
    <x v="175"/>
    <s v="Huntress Advanced Threat Protection"/>
    <s v="C-10395"/>
    <m/>
    <n v="23516"/>
    <s v="ARJ"/>
    <m/>
    <n v="395"/>
    <n v="-395"/>
    <x v="1"/>
  </r>
  <r>
    <x v="6"/>
    <n v="45931"/>
    <x v="4"/>
    <n v="180420"/>
    <s v="Invoice - Vital Care Solutions: Endpoint Advanced Threat Protection - EDR 24x7 Monitoring - Per Endpoint"/>
    <s v="D-005"/>
    <s v="Security"/>
    <m/>
    <x v="1"/>
    <s v="DPM-Huntress"/>
    <x v="175"/>
    <s v="Huntress Advanced Threat Protection"/>
    <s v="C-10395"/>
    <m/>
    <n v="23844"/>
    <s v="ARJ"/>
    <m/>
    <n v="400"/>
    <n v="-400"/>
    <x v="1"/>
  </r>
  <r>
    <x v="5"/>
    <n v="45901"/>
    <x v="3"/>
    <n v="179867"/>
    <s v="Invoice - Vital Care Solutions: Exchange Online (Plan 2) - Annual Commitment, Monthly Billing - 1 User "/>
    <s v="D-003"/>
    <s v="MSP"/>
    <m/>
    <x v="1"/>
    <s v="C0LH1P-0001-1Y1M"/>
    <x v="175"/>
    <s v="Exchange Online (Plan 2) Annual Paid Monthly"/>
    <s v="C-10395"/>
    <m/>
    <n v="23516"/>
    <s v="ARJ"/>
    <m/>
    <n v="16.12"/>
    <n v="-16.12"/>
    <x v="1"/>
  </r>
  <r>
    <x v="5"/>
    <n v="45931"/>
    <x v="4"/>
    <n v="180420"/>
    <s v="Invoice - Vital Care Solutions: Exchange Online (Plan 2) - Annual Commitment, Monthly Billing - 1 User "/>
    <s v="D-003"/>
    <s v="MSP"/>
    <m/>
    <x v="1"/>
    <s v="C0LH1P-0001-1Y1M"/>
    <x v="175"/>
    <s v="Exchange Online (Plan 2) Annual Paid Monthly"/>
    <s v="C-10395"/>
    <m/>
    <n v="23844"/>
    <s v="ARJ"/>
    <m/>
    <n v="16.12"/>
    <n v="-16.12"/>
    <x v="1"/>
  </r>
  <r>
    <x v="6"/>
    <n v="45901"/>
    <x v="3"/>
    <n v="179867"/>
    <s v="Invoice - Vital Care Solutions: Managed Detection and Response for Microsoft 365 24x7 Monitoring - Per User"/>
    <s v="D-005"/>
    <s v="Security"/>
    <m/>
    <x v="1"/>
    <s v="DPM-Huntress365"/>
    <x v="175"/>
    <s v="Huntress MDR for M365"/>
    <s v="C-10395"/>
    <m/>
    <n v="23516"/>
    <s v="ARJ"/>
    <m/>
    <n v="316"/>
    <n v="-316"/>
    <x v="1"/>
  </r>
  <r>
    <x v="6"/>
    <n v="45931"/>
    <x v="4"/>
    <n v="180420"/>
    <s v="Invoice - Vital Care Solutions: Managed Detection and Response for Microsoft 365 24x7 Monitoring - Per User"/>
    <s v="D-005"/>
    <s v="Security"/>
    <m/>
    <x v="1"/>
    <s v="DPM-Huntress365"/>
    <x v="175"/>
    <s v="Huntress MDR for M365"/>
    <s v="C-10395"/>
    <m/>
    <n v="23844"/>
    <s v="ARJ"/>
    <m/>
    <n v="320"/>
    <n v="-320"/>
    <x v="1"/>
  </r>
  <r>
    <x v="0"/>
    <n v="45901"/>
    <x v="3"/>
    <n v="179867"/>
    <s v="Invoice - Vital Care Solutions: Managed Endpoint Services"/>
    <s v="D-003"/>
    <s v="MSP"/>
    <m/>
    <x v="1"/>
    <s v="T-Managed Endpoint"/>
    <x v="175"/>
    <s v="Managed Endpoint Services"/>
    <s v="C-10395"/>
    <m/>
    <n v="23516"/>
    <s v="ARJ"/>
    <m/>
    <n v="546"/>
    <n v="-546"/>
    <x v="1"/>
  </r>
  <r>
    <x v="0"/>
    <n v="45931"/>
    <x v="4"/>
    <n v="180420"/>
    <s v="Invoice - Vital Care Solutions: Managed Endpoint Services"/>
    <s v="D-003"/>
    <s v="MSP"/>
    <m/>
    <x v="1"/>
    <s v="T-Managed Endpoint"/>
    <x v="175"/>
    <s v="Managed Endpoint Services"/>
    <s v="C-10395"/>
    <m/>
    <n v="23844"/>
    <s v="ARJ"/>
    <m/>
    <n v="609"/>
    <n v="-609"/>
    <x v="1"/>
  </r>
  <r>
    <x v="6"/>
    <n v="45901"/>
    <x v="3"/>
    <n v="179867"/>
    <s v="Invoice - Vital Care Solutions: Managed Security Awareness Training Program"/>
    <s v="D-005"/>
    <s v="Security"/>
    <m/>
    <x v="1"/>
    <s v="DPMSAT"/>
    <x v="175"/>
    <s v="Security Awareness Program"/>
    <s v="C-10395"/>
    <m/>
    <n v="23516"/>
    <s v="ARJ"/>
    <m/>
    <n v="415"/>
    <n v="-415"/>
    <x v="1"/>
  </r>
  <r>
    <x v="6"/>
    <n v="45931"/>
    <x v="4"/>
    <n v="180420"/>
    <s v="Invoice - Vital Care Solutions: Managed Security Awareness Training Program"/>
    <s v="D-005"/>
    <s v="Security"/>
    <m/>
    <x v="1"/>
    <s v="DPMSAT"/>
    <x v="175"/>
    <s v="Security Awareness Program"/>
    <s v="C-10395"/>
    <m/>
    <n v="23844"/>
    <s v="ARJ"/>
    <m/>
    <n v="415"/>
    <n v="-415"/>
    <x v="1"/>
  </r>
  <r>
    <x v="0"/>
    <n v="45901"/>
    <x v="3"/>
    <n v="179867"/>
    <s v="Invoice - Vital Care Solutions: Managed Services-Site"/>
    <s v="D-003"/>
    <s v="MSP"/>
    <m/>
    <x v="1"/>
    <s v="T-Managed Services Site"/>
    <x v="175"/>
    <s v="Managed Services-Site"/>
    <s v="C-10395"/>
    <m/>
    <n v="23516"/>
    <s v="ARJ"/>
    <m/>
    <n v="190"/>
    <n v="-190"/>
    <x v="1"/>
  </r>
  <r>
    <x v="0"/>
    <n v="45931"/>
    <x v="4"/>
    <n v="180420"/>
    <s v="Invoice - Vital Care Solutions: Managed Services-Site"/>
    <s v="D-003"/>
    <s v="MSP"/>
    <m/>
    <x v="1"/>
    <s v="T-Managed Services Site"/>
    <x v="175"/>
    <s v="Managed Services-Site"/>
    <s v="C-10395"/>
    <m/>
    <n v="23844"/>
    <s v="ARJ"/>
    <m/>
    <n v="190"/>
    <n v="-190"/>
    <x v="1"/>
  </r>
  <r>
    <x v="0"/>
    <n v="45901"/>
    <x v="3"/>
    <n v="179867"/>
    <s v="Invoice - Vital Care Solutions: Managed Services-User"/>
    <s v="D-003"/>
    <s v="MSP"/>
    <m/>
    <x v="1"/>
    <s v="T-Managed Services-User"/>
    <x v="175"/>
    <s v="Managed Services-User"/>
    <s v="C-10395"/>
    <m/>
    <n v="23516"/>
    <s v="ARJ"/>
    <m/>
    <n v="4290"/>
    <n v="-4290"/>
    <x v="1"/>
  </r>
  <r>
    <x v="0"/>
    <n v="45931"/>
    <x v="4"/>
    <n v="180420"/>
    <s v="Invoice - Vital Care Solutions: Managed Services-User"/>
    <s v="D-003"/>
    <s v="MSP"/>
    <m/>
    <x v="1"/>
    <s v="T-Managed Services-User"/>
    <x v="175"/>
    <s v="Managed Services-User"/>
    <s v="C-10395"/>
    <m/>
    <n v="23844"/>
    <s v="ARJ"/>
    <m/>
    <n v="4180"/>
    <n v="-4180"/>
    <x v="1"/>
  </r>
  <r>
    <x v="5"/>
    <n v="45901"/>
    <x v="3"/>
    <n v="179867"/>
    <s v="Invoice - Vital Care Solutions: Microsoft 365 Business Basic - Annual Commitment, Monthly Billing - 1 User "/>
    <s v="D-003"/>
    <s v="MSP"/>
    <m/>
    <x v="1"/>
    <s v="C0LH18-0001-1Y1M"/>
    <x v="175"/>
    <s v="Microsoft 365 Business Basic Annual Paid Monthly"/>
    <s v="C-10395"/>
    <m/>
    <n v="23516"/>
    <s v="ARJ"/>
    <m/>
    <n v="12.08"/>
    <n v="-12.08"/>
    <x v="1"/>
  </r>
  <r>
    <x v="5"/>
    <n v="45931"/>
    <x v="4"/>
    <n v="180420"/>
    <s v="Invoice - Vital Care Solutions: Microsoft 365 Business Basic - Annual Commitment, Monthly Billing - 1 User "/>
    <s v="D-003"/>
    <s v="MSP"/>
    <m/>
    <x v="1"/>
    <s v="C0LH18-0001-1Y1M"/>
    <x v="175"/>
    <s v="Microsoft 365 Business Basic Annual Paid Monthly"/>
    <s v="C-10395"/>
    <m/>
    <n v="23844"/>
    <s v="ARJ"/>
    <m/>
    <n v="12.08"/>
    <n v="-12.08"/>
    <x v="1"/>
  </r>
  <r>
    <x v="5"/>
    <n v="45901"/>
    <x v="3"/>
    <n v="179867"/>
    <s v="Invoice - Vital Care Solutions: Microsoft 365 Business Premium - Annual Commitment, Monthly Billing - 1 User "/>
    <s v="D-003"/>
    <s v="MSP"/>
    <m/>
    <x v="1"/>
    <s v="C0LCHC-0002-1Y1M"/>
    <x v="175"/>
    <s v="Microsoft 365 Business Premium Annual Paid Monthly"/>
    <s v="C-10395"/>
    <m/>
    <n v="23516"/>
    <s v="ARJ"/>
    <m/>
    <n v="1662.75"/>
    <n v="-1662.75"/>
    <x v="1"/>
  </r>
  <r>
    <x v="5"/>
    <n v="45931"/>
    <x v="4"/>
    <n v="180420"/>
    <s v="Invoice - Vital Care Solutions: Microsoft 365 Business Premium - Annual Commitment, Monthly Billing - 1 User "/>
    <s v="D-003"/>
    <s v="MSP"/>
    <m/>
    <x v="1"/>
    <s v="C0LCHC-0002-1Y1M"/>
    <x v="175"/>
    <s v="Microsoft 365 Business Premium Annual Paid Monthly"/>
    <s v="C-10395"/>
    <m/>
    <n v="23844"/>
    <s v="ARJ"/>
    <m/>
    <n v="1662.75"/>
    <n v="-1662.75"/>
    <x v="1"/>
  </r>
  <r>
    <x v="3"/>
    <n v="45901"/>
    <x v="3"/>
    <n v="179867"/>
    <s v="Invoice - Vital Care Solutions: Remote Access Device"/>
    <s v="D-005"/>
    <s v="Security"/>
    <m/>
    <x v="1"/>
    <s v="DPM-RAD"/>
    <x v="175"/>
    <s v="Remote Access Device"/>
    <s v="C-10395"/>
    <m/>
    <n v="23516"/>
    <s v="ARJ"/>
    <m/>
    <n v="60"/>
    <n v="-60"/>
    <x v="1"/>
  </r>
  <r>
    <x v="3"/>
    <n v="45931"/>
    <x v="4"/>
    <n v="180420"/>
    <s v="Invoice - Vital Care Solutions: Remote Access Device"/>
    <s v="D-005"/>
    <s v="Security"/>
    <m/>
    <x v="1"/>
    <s v="DPM-RAD"/>
    <x v="175"/>
    <s v="Remote Access Device"/>
    <s v="C-10395"/>
    <m/>
    <n v="23844"/>
    <s v="ARJ"/>
    <m/>
    <n v="60"/>
    <n v="-60"/>
    <x v="1"/>
  </r>
  <r>
    <x v="9"/>
    <n v="45936"/>
    <x v="9"/>
    <s v="180581OH"/>
    <s v="Invoice - Vital Care: Display Port Cable"/>
    <s v="D-001"/>
    <s v="Sales"/>
    <m/>
    <x v="3"/>
    <s v="13360-I"/>
    <x v="174"/>
    <s v="Display Port Cable"/>
    <s v="C-10368"/>
    <m/>
    <n v="23975"/>
    <s v="ARJ"/>
    <m/>
    <n v="83.76"/>
    <n v="-83.76"/>
    <x v="1"/>
  </r>
  <r>
    <x v="9"/>
    <n v="45936"/>
    <x v="9"/>
    <s v="180585OH"/>
    <s v="Invoice - Vital Care: Display Port Cable"/>
    <s v="D-001"/>
    <s v="Sales"/>
    <m/>
    <x v="3"/>
    <s v="13360-I"/>
    <x v="174"/>
    <s v="Display Port Cable"/>
    <s v="C-10368"/>
    <m/>
    <n v="23977"/>
    <s v="ARJ"/>
    <m/>
    <n v="13.96"/>
    <n v="-13.96"/>
    <x v="1"/>
  </r>
  <r>
    <x v="9"/>
    <n v="45936"/>
    <x v="9"/>
    <s v="180587OH"/>
    <s v="Invoice - Vital Care: Display Port Cable"/>
    <s v="D-001"/>
    <s v="Sales"/>
    <m/>
    <x v="3"/>
    <s v="13360-I"/>
    <x v="174"/>
    <s v="Display Port Cable"/>
    <s v="C-10368"/>
    <m/>
    <n v="23978"/>
    <s v="ARJ"/>
    <m/>
    <n v="13.96"/>
    <n v="-13.96"/>
    <x v="1"/>
  </r>
  <r>
    <x v="9"/>
    <n v="45938"/>
    <x v="29"/>
    <s v="180630OH"/>
    <s v="Invoice - Vital Care: Display Port Cable"/>
    <s v="D-001"/>
    <s v="Sales"/>
    <m/>
    <x v="3"/>
    <s v="13360-I"/>
    <x v="174"/>
    <s v="Display Port Cable"/>
    <s v="C-10368"/>
    <m/>
    <n v="24006"/>
    <s v="ARJ"/>
    <m/>
    <n v="41.88"/>
    <n v="-41.88"/>
    <x v="1"/>
  </r>
  <r>
    <x v="9"/>
    <n v="45938"/>
    <x v="29"/>
    <s v="180665OH"/>
    <s v="Invoice - Vital Care: Display Port Cable"/>
    <s v="D-001"/>
    <s v="Sales"/>
    <m/>
    <x v="3"/>
    <s v="13360-I"/>
    <x v="174"/>
    <s v="Display Port Cable"/>
    <s v="C-10368"/>
    <m/>
    <n v="24023"/>
    <s v="ARJ"/>
    <m/>
    <n v="181.48"/>
    <n v="-181.48"/>
    <x v="1"/>
  </r>
  <r>
    <x v="9"/>
    <n v="45938"/>
    <x v="29"/>
    <s v="180666OH"/>
    <s v="Invoice - Vital Care: Display Port Cable"/>
    <s v="D-001"/>
    <s v="Sales"/>
    <m/>
    <x v="3"/>
    <s v="13360-I"/>
    <x v="174"/>
    <s v="Display Port Cable"/>
    <s v="C-10368"/>
    <m/>
    <n v="24024"/>
    <s v="ARJ"/>
    <m/>
    <n v="13.96"/>
    <n v="-13.96"/>
    <x v="1"/>
  </r>
  <r>
    <x v="9"/>
    <n v="45938"/>
    <x v="29"/>
    <s v="180669OH"/>
    <s v="Invoice - Vital Care: Display Port Cable"/>
    <s v="D-001"/>
    <s v="Sales"/>
    <m/>
    <x v="3"/>
    <s v="13360-I"/>
    <x v="174"/>
    <s v="Display Port Cable"/>
    <s v="C-10368"/>
    <m/>
    <n v="24027"/>
    <s v="ARJ"/>
    <m/>
    <n v="13.96"/>
    <n v="-13.96"/>
    <x v="1"/>
  </r>
  <r>
    <x v="9"/>
    <n v="45938"/>
    <x v="29"/>
    <s v="180671OH"/>
    <s v="Invoice - Vital Care: Display Port Cable"/>
    <s v="D-001"/>
    <s v="Sales"/>
    <m/>
    <x v="3"/>
    <s v="13360-I"/>
    <x v="174"/>
    <s v="Display Port Cable"/>
    <s v="C-10368"/>
    <m/>
    <n v="24029"/>
    <s v="ARJ"/>
    <m/>
    <n v="13.96"/>
    <n v="-13.96"/>
    <x v="1"/>
  </r>
  <r>
    <x v="9"/>
    <n v="45938"/>
    <x v="29"/>
    <s v="180708OH"/>
    <s v="Invoice - Vital Care: Display Port Cable"/>
    <s v="D-002"/>
    <s v="Administration"/>
    <m/>
    <x v="3"/>
    <s v="13360-I"/>
    <x v="174"/>
    <s v="Display Port Cable"/>
    <s v="C-10368"/>
    <m/>
    <n v="24046"/>
    <s v="ARJ"/>
    <m/>
    <n v="13.96"/>
    <n v="-13.96"/>
    <x v="1"/>
  </r>
  <r>
    <x v="9"/>
    <n v="45944"/>
    <x v="25"/>
    <s v="180773OH"/>
    <s v="Invoice - Vital Care: Display Port Cable"/>
    <s v="D-001"/>
    <s v="Sales"/>
    <m/>
    <x v="3"/>
    <s v="13360-I"/>
    <x v="174"/>
    <s v="Display Port Cable"/>
    <s v="C-10368"/>
    <m/>
    <n v="24082"/>
    <s v="ARJ"/>
    <m/>
    <n v="13.96"/>
    <n v="-13.96"/>
    <x v="1"/>
  </r>
  <r>
    <x v="9"/>
    <n v="45957"/>
    <x v="8"/>
    <s v="180863OH"/>
    <s v="Invoice - Vital Care: Display Port Cable"/>
    <s v="D-001"/>
    <s v="Sales"/>
    <m/>
    <x v="3"/>
    <s v="13360-I"/>
    <x v="174"/>
    <s v="Display Port Cable"/>
    <s v="C-10368"/>
    <m/>
    <n v="24170"/>
    <s v="ARJ"/>
    <m/>
    <n v="27.92"/>
    <n v="-27.92"/>
    <x v="1"/>
  </r>
  <r>
    <x v="9"/>
    <n v="45960"/>
    <x v="30"/>
    <s v="181153OH"/>
    <s v="Invoice - Vital Care: Display Port Cable"/>
    <s v="D-001"/>
    <s v="Sales"/>
    <m/>
    <x v="3"/>
    <s v="13360-I"/>
    <x v="174"/>
    <s v="Display Port Cable"/>
    <s v="C-10368"/>
    <m/>
    <n v="24203"/>
    <s v="ARJ"/>
    <m/>
    <n v="167.52"/>
    <n v="-167.52"/>
    <x v="1"/>
  </r>
  <r>
    <x v="9"/>
    <n v="45936"/>
    <x v="9"/>
    <s v="180581OH"/>
    <s v="Invoice - Vital Care: Eaton Tripp Lite Series Protect It! 7-Outlet Surge Protector, 7 ft. Cord with Right-Angle Plug, 2160 Joules, Diagnostic LEDs, Black Housing - 7 x NEMA 5-15R - 1800 VA - 2160 J - 120 V AC Input"/>
    <s v="D-001"/>
    <s v="Sales"/>
    <m/>
    <x v="3"/>
    <s v="SUPER7B"/>
    <x v="174"/>
    <s v="Eaton Tripp Lite Series Protect It! 7-Outlet Surge"/>
    <s v="C-10368"/>
    <m/>
    <n v="23975"/>
    <s v="ARJ"/>
    <m/>
    <n v="159"/>
    <n v="-159"/>
    <x v="1"/>
  </r>
  <r>
    <x v="9"/>
    <n v="45936"/>
    <x v="9"/>
    <s v="180585OH"/>
    <s v="Invoice - Vital Care: Eaton Tripp Lite Series Protect It! 7-Outlet Surge Protector, 7 ft. Cord with Right-Angle Plug, 2160 Joules, Diagnostic LEDs, Black Housing - 7 x NEMA 5-15R - 1800 VA - 2160 J - 120 V AC Input"/>
    <s v="D-001"/>
    <s v="Sales"/>
    <m/>
    <x v="3"/>
    <s v="SUPER7B"/>
    <x v="174"/>
    <s v="Eaton Tripp Lite Series Protect It! 7-Outlet Surge"/>
    <s v="C-10368"/>
    <m/>
    <n v="23977"/>
    <s v="ARJ"/>
    <m/>
    <n v="23.7"/>
    <n v="-23.7"/>
    <x v="1"/>
  </r>
  <r>
    <x v="9"/>
    <n v="45936"/>
    <x v="9"/>
    <s v="180587OH"/>
    <s v="Invoice - Vital Care: Eaton Tripp Lite Series Protect It! 7-Outlet Surge Protector, 7 ft. Cord with Right-Angle Plug, 2160 Joules, Diagnostic LEDs, Black Housing - 7 x NEMA 5-15R - 1800 VA - 2160 J - 120 V AC Input"/>
    <s v="D-001"/>
    <s v="Sales"/>
    <m/>
    <x v="3"/>
    <s v="SUPER7B"/>
    <x v="174"/>
    <s v="Eaton Tripp Lite Series Protect It! 7-Outlet Surge"/>
    <s v="C-10368"/>
    <m/>
    <n v="23978"/>
    <s v="ARJ"/>
    <m/>
    <n v="26.5"/>
    <n v="-26.5"/>
    <x v="1"/>
  </r>
  <r>
    <x v="9"/>
    <n v="45938"/>
    <x v="29"/>
    <s v="180630OH"/>
    <s v="Invoice - Vital Care: Eaton Tripp Lite Series Protect It! 7-Outlet Surge Protector, 7 ft. Cord with Right-Angle Plug, 2160 Joules, Diagnostic LEDs, Black Housing - 7 x NEMA 5-15R - 1800 VA - 2160 J - 120 V AC Input"/>
    <s v="D-001"/>
    <s v="Sales"/>
    <m/>
    <x v="3"/>
    <s v="SUPER7B"/>
    <x v="174"/>
    <s v="Eaton Tripp Lite Series Protect It! 7-Outlet Surge"/>
    <s v="C-10368"/>
    <m/>
    <n v="24006"/>
    <s v="ARJ"/>
    <m/>
    <n v="71.099999999999994"/>
    <n v="-71.099999999999994"/>
    <x v="1"/>
  </r>
  <r>
    <x v="9"/>
    <n v="45938"/>
    <x v="29"/>
    <s v="180665OH"/>
    <s v="Invoice - Vital Care: Eaton Tripp Lite Series Protect It! 7-Outlet Surge Protector, 7 ft. Cord with Right-Angle Plug, 2160 Joules, Diagnostic LEDs, Black Housing - 7 x NEMA 5-15R - 1800 VA - 2160 J - 120 V AC Input"/>
    <s v="D-001"/>
    <s v="Sales"/>
    <m/>
    <x v="3"/>
    <s v="SUPER7B"/>
    <x v="174"/>
    <s v="Eaton Tripp Lite Series Protect It! 7-Outlet Surge"/>
    <s v="C-10368"/>
    <m/>
    <n v="24023"/>
    <s v="ARJ"/>
    <m/>
    <n v="344.5"/>
    <n v="-344.5"/>
    <x v="1"/>
  </r>
  <r>
    <x v="9"/>
    <n v="45938"/>
    <x v="29"/>
    <s v="180666OH"/>
    <s v="Invoice - Vital Care: Eaton Tripp Lite Series Protect It! 7-Outlet Surge Protector, 7 ft. Cord with Right-Angle Plug, 2160 Joules, Diagnostic LEDs, Black Housing - 7 x NEMA 5-15R - 1800 VA - 2160 J - 120 V AC Input"/>
    <s v="D-001"/>
    <s v="Sales"/>
    <m/>
    <x v="3"/>
    <s v="SUPER7B"/>
    <x v="174"/>
    <s v="Eaton Tripp Lite Series Protect It! 7-Outlet Surge"/>
    <s v="C-10368"/>
    <m/>
    <n v="24024"/>
    <s v="ARJ"/>
    <m/>
    <n v="26.5"/>
    <n v="-26.5"/>
    <x v="1"/>
  </r>
  <r>
    <x v="9"/>
    <n v="45938"/>
    <x v="29"/>
    <s v="180669OH"/>
    <s v="Invoice - Vital Care: Eaton Tripp Lite Series Protect It! 7-Outlet Surge Protector, 7 ft. Cord with Right-Angle Plug, 2160 Joules, Diagnostic LEDs, Black Housing - 7 x NEMA 5-15R - 1800 VA - 2160 J - 120 V AC Input"/>
    <s v="D-001"/>
    <s v="Sales"/>
    <m/>
    <x v="3"/>
    <s v="SUPER7B"/>
    <x v="174"/>
    <s v="Eaton Tripp Lite Series Protect It! 7-Outlet Surge"/>
    <s v="C-10368"/>
    <m/>
    <n v="24027"/>
    <s v="ARJ"/>
    <m/>
    <n v="26.5"/>
    <n v="-26.5"/>
    <x v="1"/>
  </r>
  <r>
    <x v="9"/>
    <n v="45938"/>
    <x v="29"/>
    <s v="180708OH"/>
    <s v="Invoice - Vital Care: Eaton Tripp Lite Series Protect It! 7-Outlet Surge Protector, 7 ft. Cord with Right-Angle Plug, 2160 Joules, Diagnostic LEDs, Black Housing - 7 x NEMA 5-15R - 1800 VA - 2160 J - 120 V AC Input"/>
    <s v="D-002"/>
    <s v="Administration"/>
    <m/>
    <x v="3"/>
    <s v="SUPER7B"/>
    <x v="174"/>
    <s v="Eaton Tripp Lite Series Protect It! 7-Outlet Surge"/>
    <s v="C-10368"/>
    <m/>
    <n v="24046"/>
    <s v="ARJ"/>
    <m/>
    <n v="26.5"/>
    <n v="-26.5"/>
    <x v="1"/>
  </r>
  <r>
    <x v="9"/>
    <n v="45944"/>
    <x v="25"/>
    <s v="180773OH"/>
    <s v="Invoice - Vital Care: Eaton Tripp Lite Series Protect It! 7-Outlet Surge Protector, 7 ft. Cord with Right-Angle Plug, 2160 Joules, Diagnostic LEDs, Black Housing - 7 x NEMA 5-15R - 1800 VA - 2160 J - 120 V AC Input"/>
    <s v="D-001"/>
    <s v="Sales"/>
    <m/>
    <x v="3"/>
    <s v="SUPER7B"/>
    <x v="174"/>
    <s v="Eaton Tripp Lite Series Protect It! 7-Outlet Surge"/>
    <s v="C-10368"/>
    <m/>
    <n v="24082"/>
    <s v="ARJ"/>
    <m/>
    <n v="23.7"/>
    <n v="-23.7"/>
    <x v="1"/>
  </r>
  <r>
    <x v="9"/>
    <n v="45960"/>
    <x v="30"/>
    <s v="181153OH"/>
    <s v="Invoice - Vital Care: Eaton Tripp Lite Series Protect It! 7-Outlet Surge Protector, 7 ft. Cord with Right-Angle Plug, 2160 Joules, Diagnostic LEDs, Black Housing - 7 x NEMA 5-15R - 1800 VA - 2160 J - 120 V AC Input"/>
    <s v="D-001"/>
    <s v="Sales"/>
    <m/>
    <x v="3"/>
    <s v="SUPER7B"/>
    <x v="174"/>
    <s v="Eaton Tripp Lite Series Protect It! 7-Outlet Surge"/>
    <s v="C-10368"/>
    <m/>
    <n v="24203"/>
    <s v="ARJ"/>
    <m/>
    <n v="318"/>
    <n v="-318"/>
    <x v="1"/>
  </r>
  <r>
    <x v="9"/>
    <n v="45938"/>
    <x v="29"/>
    <s v="180665OH"/>
    <s v="Invoice - Vital Care: HP LaserJet Pro 3301fdw Wired &amp; Wireless Laser Multifunction Printer - Color - Copier/Fax/Printer/Scanner - 26 ppm Mono/26 ppm Color Print - 600 x 600 dpi Print - Automatic Duplex Print - Up to 40000 Pages Monthly - Gigabit Ethernet - Wireless LAN - HP Sm"/>
    <s v="D-001"/>
    <s v="Sales"/>
    <m/>
    <x v="3"/>
    <s v="499Q5F#BGJ"/>
    <x v="174"/>
    <s v="HP LaserJet Pro 3301fdw Wired &amp; Wireless Laser Mul"/>
    <s v="C-10368"/>
    <m/>
    <n v="24023"/>
    <s v="ARJ"/>
    <m/>
    <n v="712.93"/>
    <n v="-712.93"/>
    <x v="1"/>
  </r>
  <r>
    <x v="9"/>
    <n v="45938"/>
    <x v="29"/>
    <s v="180665OH"/>
    <s v="Invoice - Vital Care: ITG-REMOVE SW-UPDATE"/>
    <s v="D-001"/>
    <s v="Sales"/>
    <m/>
    <x v="3"/>
    <s v="ITG-REMOVE SW-UPDATE"/>
    <x v="174"/>
    <s v="ITG-REMOVE SW-UPDATE"/>
    <s v="C-10368"/>
    <m/>
    <n v="24023"/>
    <s v="ARJ"/>
    <m/>
    <n v="232.05"/>
    <n v="-232.05"/>
    <x v="1"/>
  </r>
  <r>
    <x v="9"/>
    <n v="45938"/>
    <x v="29"/>
    <s v="180671OH"/>
    <s v="Invoice - Vital Care: ITG-REMOVE SW-UPDATE"/>
    <s v="D-001"/>
    <s v="Sales"/>
    <m/>
    <x v="3"/>
    <s v="ITG-REMOVE SW-UPDATE"/>
    <x v="174"/>
    <s v="ITG-REMOVE SW-UPDATE"/>
    <s v="C-10368"/>
    <m/>
    <n v="24029"/>
    <s v="ARJ"/>
    <m/>
    <n v="17.850000000000001"/>
    <n v="-17.850000000000001"/>
    <x v="1"/>
  </r>
  <r>
    <x v="9"/>
    <n v="45938"/>
    <x v="29"/>
    <s v="180674OH"/>
    <s v="Invoice - Vital Care: ITG-REMOVE SW-UPDATE"/>
    <s v="D-001"/>
    <s v="Sales"/>
    <m/>
    <x v="3"/>
    <s v="ITG-REMOVE SW-UPDATE"/>
    <x v="174"/>
    <s v="ITG-REMOVE SW-UPDATE"/>
    <s v="C-10368"/>
    <m/>
    <n v="24032"/>
    <s v="ARJ"/>
    <m/>
    <n v="17.850000000000001"/>
    <n v="-17.850000000000001"/>
    <x v="1"/>
  </r>
  <r>
    <x v="9"/>
    <n v="45936"/>
    <x v="9"/>
    <s v="180590OH"/>
    <s v="Invoice - Vital Care: KB MICE_BO Eos3 2.4G KM BLK US A1 "/>
    <s v="D-001"/>
    <s v="Sales"/>
    <m/>
    <x v="3"/>
    <s v="4X31R64453"/>
    <x v="174"/>
    <s v="KB MICE_BO Eos3 2.4G KM BLK US A1 "/>
    <s v="C-10368"/>
    <m/>
    <n v="23981"/>
    <s v="ARJ"/>
    <m/>
    <n v="27.68"/>
    <n v="-27.68"/>
    <x v="1"/>
  </r>
  <r>
    <x v="9"/>
    <n v="45938"/>
    <x v="29"/>
    <s v="180712OH"/>
    <s v="Invoice - Vital Care: KB MICE_BO Eos3 2.4G KM BLK US A1 "/>
    <s v="D-001"/>
    <s v="Sales"/>
    <m/>
    <x v="3"/>
    <s v="4X31R64453"/>
    <x v="174"/>
    <s v="KB MICE_BO Eos3 2.4G KM BLK US A1 "/>
    <s v="C-10368"/>
    <m/>
    <n v="24049"/>
    <s v="ARJ"/>
    <m/>
    <n v="27.68"/>
    <n v="-27.68"/>
    <x v="1"/>
  </r>
  <r>
    <x v="9"/>
    <n v="45936"/>
    <x v="9"/>
    <s v="180581OH"/>
    <s v="Invoice - Vital Care: Keyboard, Mouse - QWERTY - Input Device / Keys Qty: 103 - Wireless - USB - Black - Low-profile 2.5-zone keyboard layout"/>
    <s v="D-001"/>
    <s v="Sales"/>
    <m/>
    <x v="3"/>
    <s v="4X31N50708"/>
    <x v="174"/>
    <s v="Keyboard, Mouse - QWERTY - Input Device / Keys Qty: 103 - Wi"/>
    <s v="C-10368"/>
    <m/>
    <n v="23975"/>
    <s v="ARJ"/>
    <m/>
    <n v="166.08"/>
    <n v="-166.08"/>
    <x v="1"/>
  </r>
  <r>
    <x v="9"/>
    <n v="45936"/>
    <x v="9"/>
    <s v="180585OH"/>
    <s v="Invoice - Vital Care: Keyboard, Mouse - QWERTY - Input Device / Keys Qty: 103 - Wireless - USB - Black - Low-profile 2.5-zone keyboard layout"/>
    <s v="D-001"/>
    <s v="Sales"/>
    <m/>
    <x v="3"/>
    <s v="4X31N50708"/>
    <x v="174"/>
    <s v="Keyboard, Mouse - QWERTY - Input Device / Keys Qty: 103 - Wi"/>
    <s v="C-10368"/>
    <m/>
    <n v="23977"/>
    <s v="ARJ"/>
    <m/>
    <n v="24.84"/>
    <n v="-24.84"/>
    <x v="1"/>
  </r>
  <r>
    <x v="9"/>
    <n v="45936"/>
    <x v="9"/>
    <s v="180587OH"/>
    <s v="Invoice - Vital Care: Keyboard, Mouse - QWERTY - Input Device / Keys Qty: 103 - Wireless - USB - Black - Low-profile 2.5-zone keyboard layout"/>
    <s v="D-001"/>
    <s v="Sales"/>
    <m/>
    <x v="3"/>
    <s v="4X31N50708"/>
    <x v="174"/>
    <s v="Keyboard, Mouse - QWERTY - Input Device / Keys Qty: 103 - Wi"/>
    <s v="C-10368"/>
    <m/>
    <n v="23978"/>
    <s v="ARJ"/>
    <m/>
    <n v="27.68"/>
    <n v="-27.68"/>
    <x v="1"/>
  </r>
  <r>
    <x v="9"/>
    <n v="45938"/>
    <x v="29"/>
    <s v="180630OH"/>
    <s v="Invoice - Vital Care: Keyboard, Mouse - QWERTY - Input Device / Keys Qty: 103 - Wireless - USB - Black - Low-profile 2.5-zone keyboard layout"/>
    <s v="D-001"/>
    <s v="Sales"/>
    <m/>
    <x v="3"/>
    <s v="4X31N50708"/>
    <x v="174"/>
    <s v="Keyboard, Mouse - QWERTY - Input Device / Keys Qty: 103 - Wi"/>
    <s v="C-10368"/>
    <m/>
    <n v="24006"/>
    <s v="ARJ"/>
    <m/>
    <n v="74.52"/>
    <n v="-74.52"/>
    <x v="1"/>
  </r>
  <r>
    <x v="9"/>
    <n v="45938"/>
    <x v="29"/>
    <s v="180665OH"/>
    <s v="Invoice - Vital Care: Keyboard, Mouse - QWERTY - Input Device / Keys Qty: 103 - Wireless - USB - Black - Low-profile 2.5-zone keyboard layout"/>
    <s v="D-001"/>
    <s v="Sales"/>
    <m/>
    <x v="3"/>
    <s v="4X31N50708"/>
    <x v="174"/>
    <s v="Keyboard, Mouse - QWERTY - Input Device / Keys Qty: 103 - Wi"/>
    <s v="C-10368"/>
    <m/>
    <n v="24023"/>
    <s v="ARJ"/>
    <m/>
    <n v="359.84"/>
    <n v="-359.84"/>
    <x v="1"/>
  </r>
  <r>
    <x v="9"/>
    <n v="45938"/>
    <x v="29"/>
    <s v="180666OH"/>
    <s v="Invoice - Vital Care: Keyboard, Mouse - QWERTY - Input Device / Keys Qty: 103 - Wireless - USB - Black - Low-profile 2.5-zone keyboard layout"/>
    <s v="D-028"/>
    <s v="Installation Team"/>
    <m/>
    <x v="3"/>
    <s v="4X31N50708"/>
    <x v="174"/>
    <s v="Keyboard, Mouse - QWERTY - Input Device / Keys Qty: 103 - Wi"/>
    <s v="C-10368"/>
    <m/>
    <n v="24024"/>
    <s v="ARJ"/>
    <m/>
    <n v="55.36"/>
    <n v="-55.36"/>
    <x v="1"/>
  </r>
  <r>
    <x v="9"/>
    <n v="45938"/>
    <x v="29"/>
    <s v="180669OH"/>
    <s v="Invoice - Vital Care: Keyboard, Mouse - QWERTY - Input Device / Keys Qty: 103 - Wireless - USB - Black - Low-profile 2.5-zone keyboard layout"/>
    <s v="D-001"/>
    <s v="Sales"/>
    <m/>
    <x v="3"/>
    <s v="4X31N50708"/>
    <x v="174"/>
    <s v="Keyboard, Mouse - QWERTY - Input Device / Keys Qty: 103 - Wi"/>
    <s v="C-10368"/>
    <m/>
    <n v="24027"/>
    <s v="ARJ"/>
    <m/>
    <n v="27.68"/>
    <n v="-27.68"/>
    <x v="1"/>
  </r>
  <r>
    <x v="9"/>
    <n v="45938"/>
    <x v="29"/>
    <s v="180671OH"/>
    <s v="Invoice - Vital Care: Keyboard, Mouse - QWERTY - Input Device / Keys Qty: 103 - Wireless - USB - Black - Low-profile 2.5-zone keyboard layout"/>
    <s v="D-001"/>
    <s v="Sales"/>
    <m/>
    <x v="3"/>
    <s v="4X31N50708"/>
    <x v="174"/>
    <s v="Keyboard, Mouse - QWERTY - Input Device / Keys Qty: 103 - Wi"/>
    <s v="C-10368"/>
    <m/>
    <n v="24029"/>
    <s v="ARJ"/>
    <m/>
    <n v="27.68"/>
    <n v="-27.68"/>
    <x v="1"/>
  </r>
  <r>
    <x v="9"/>
    <n v="45938"/>
    <x v="29"/>
    <s v="180708OH"/>
    <s v="Invoice - Vital Care: Keyboard, Mouse - QWERTY - Input Device / Keys Qty: 103 - Wireless - USB - Black - Low-profile 2.5-zone keyboard layout"/>
    <s v="D-002"/>
    <s v="Administration"/>
    <m/>
    <x v="3"/>
    <s v="4X31N50708"/>
    <x v="174"/>
    <s v="Keyboard, Mouse - QWERTY - Input Device / Keys Qty: 103 - Wi"/>
    <s v="C-10368"/>
    <m/>
    <n v="24046"/>
    <s v="ARJ"/>
    <m/>
    <n v="27.68"/>
    <n v="-27.68"/>
    <x v="1"/>
  </r>
  <r>
    <x v="9"/>
    <n v="45944"/>
    <x v="25"/>
    <s v="180773OH"/>
    <s v="Invoice - Vital Care: Keyboard, Mouse - QWERTY - Input Device / Keys Qty: 103 - Wireless - USB - Black - Low-profile 2.5-zone keyboard layout"/>
    <s v="D-001"/>
    <s v="Sales"/>
    <m/>
    <x v="3"/>
    <s v="4X31N50708"/>
    <x v="174"/>
    <s v="Keyboard, Mouse - QWERTY - Input Device / Keys Qty: 103 - Wi"/>
    <s v="C-10368"/>
    <m/>
    <n v="24082"/>
    <s v="ARJ"/>
    <m/>
    <n v="24.84"/>
    <n v="-24.84"/>
    <x v="1"/>
  </r>
  <r>
    <x v="9"/>
    <n v="45960"/>
    <x v="30"/>
    <s v="181153OH"/>
    <s v="Invoice - Vital Care: Keyboard, Mouse - QWERTY - Input Device / Keys Qty: 103 - Wireless - USB - Black - Low-profile 2.5-zone keyboard layout"/>
    <s v="D-001"/>
    <s v="Sales"/>
    <m/>
    <x v="3"/>
    <s v="4X31N50708"/>
    <x v="174"/>
    <s v="Keyboard, Mouse - QWERTY - Input Device / Keys Qty: 103 - Wi"/>
    <s v="C-10368"/>
    <m/>
    <n v="24203"/>
    <s v="ARJ"/>
    <m/>
    <n v="332.16"/>
    <n v="-332.16"/>
    <x v="1"/>
  </r>
  <r>
    <x v="9"/>
    <n v="45936"/>
    <x v="9"/>
    <s v="180611OH"/>
    <s v="Invoice - Vital Care: Lenovo AC Adapter - 230 W - 110 V AC, 230 V AC Input - Black"/>
    <s v="D-001"/>
    <s v="Sales"/>
    <m/>
    <x v="3"/>
    <s v="4X20S56713"/>
    <x v="174"/>
    <s v="Lenovo AC Adapter"/>
    <s v="C-10368"/>
    <m/>
    <n v="23993"/>
    <s v="ARJ"/>
    <m/>
    <n v="172.52"/>
    <n v="-172.52"/>
    <x v="1"/>
  </r>
  <r>
    <x v="9"/>
    <n v="45936"/>
    <x v="9"/>
    <s v="180583OH"/>
    <s v="Invoice - Vital Care: Lenovo ThinkCentre neo 50q Gen 4 Desktop Computer - Intel Core i5 13th Gen i5-13420H - 16 GB - 256 GB SSD - Tiny - Black - Intel Chip - Windows 11 Pro - Intel UHD Graphics DDR4 SDRAM - English Keyboard - IEEE 802.11ax - 90 W"/>
    <s v="D-001"/>
    <s v="Sales"/>
    <m/>
    <x v="3"/>
    <s v="12LN000BUS"/>
    <x v="174"/>
    <s v="Lenovo ThinkCentre neo 50q Gen 4 Desktop Computer"/>
    <s v="C-10368"/>
    <m/>
    <n v="23976"/>
    <s v="ARJ"/>
    <m/>
    <n v="4884"/>
    <n v="-4884"/>
    <x v="1"/>
  </r>
  <r>
    <x v="9"/>
    <n v="45957"/>
    <x v="8"/>
    <s v="180905OH"/>
    <s v="Invoice - Vital Care: Lenovo ThinkCentre neo 50q Gen 4 Desktop Computer - Intel Core i5 13th Gen i5-13420H - 16 GB - 256 GB SSD - Tiny - Black - Intel Chip - Windows 11 Pro - Intel UHD Graphics DDR4 SDRAM - English Keyboard - IEEE 802.11ax - 90 W"/>
    <s v="D-001"/>
    <s v="Sales"/>
    <m/>
    <x v="3"/>
    <s v="12LN000BUS"/>
    <x v="174"/>
    <s v="Lenovo ThinkCentre neo 50q Gen 4 Desktop Computer"/>
    <s v="C-10368"/>
    <m/>
    <n v="24177"/>
    <s v="ARJ"/>
    <m/>
    <n v="814"/>
    <n v="-814"/>
    <x v="1"/>
  </r>
  <r>
    <x v="9"/>
    <n v="45946"/>
    <x v="34"/>
    <s v="180784OHB"/>
    <s v="Invoice - Vital Care: Lenovo ThinkPad E14 Gen 7 14&quot; Notebook - WUXGA - 60 Hz - Intel Core Ultra 5 225U - 16 GB - 256 GB SSD - English Keyboard - Black - Intel Chip - 1920 x 1200 - Windows 11 Pro - Intel - In-plane Switching (IPS) Technology - Front Camera/Webcam - I"/>
    <s v="D-001"/>
    <s v="Sales"/>
    <m/>
    <x v="3"/>
    <s v="21SX003DUS"/>
    <x v="174"/>
    <s v="Lenovo ThinkPad E14 Gen 7 14&quot; Notebook - WUXGA - "/>
    <s v="C-10368"/>
    <m/>
    <n v="24114"/>
    <s v="ARJ"/>
    <m/>
    <n v="924"/>
    <n v="-924"/>
    <x v="1"/>
  </r>
  <r>
    <x v="9"/>
    <n v="45925"/>
    <x v="2"/>
    <s v="180266OH"/>
    <s v="Invoice - Vital Care: Lenovo ThinkPad T14 Gen 6 14&quot; Notebook - WUXGA - Intel Core Ultra 5 225U - 16 GB - 256 GB SSD - English Keyboard - Gray - Intel Chip - 1920 x 1200 - Windows 11 Pro - Intel - In-plane Switching (IPS) Technology - Front Camera/Webcam - IEEE 802.1"/>
    <s v="D-001"/>
    <s v="Sales"/>
    <m/>
    <x v="3"/>
    <s v="21QC001XUS"/>
    <x v="174"/>
    <s v="Lenovo ThinkPad T14 Gen 6 14&quot; Notebook - WUXGA - "/>
    <s v="C-10368"/>
    <m/>
    <n v="23654"/>
    <s v="ARJ"/>
    <m/>
    <n v="1379.6"/>
    <n v="-1379.6"/>
    <x v="1"/>
  </r>
  <r>
    <x v="9"/>
    <n v="45936"/>
    <x v="9"/>
    <s v="180581OH"/>
    <s v="Invoice - Vital Care: Lenovo ThinkPad Thunderbolt 4 Workstation Dock - for Monitor/Notebook/Workstation - 230 W - Thunderbolt - 4 Displays Supported - 4K, 8K - 3840 x 2160, 7680 x 4320 - 4 x USB Type-A Ports - USB Type-A - 1 x USB Type-C Ports - USB Type-C - 1 x RJ-45 Ports -"/>
    <s v="D-001"/>
    <s v="Sales"/>
    <m/>
    <x v="3"/>
    <s v="40B00135US"/>
    <x v="174"/>
    <s v="Lenovo X1 - TB Dock "/>
    <s v="C-10368"/>
    <m/>
    <n v="23975"/>
    <s v="ARJ"/>
    <m/>
    <n v="1818"/>
    <n v="-1818"/>
    <x v="1"/>
  </r>
  <r>
    <x v="9"/>
    <n v="45936"/>
    <x v="9"/>
    <s v="180585OH"/>
    <s v="Invoice - Vital Care: Lenovo ThinkPad Thunderbolt 4 Workstation Dock - for Monitor/Notebook/Workstation - 230 W - Thunderbolt - 4 Displays Supported - 4K, 8K - 3840 x 2160, 7680 x 4320 - 4 x USB Type-A Ports - USB Type-A - 1 x USB Type-C Ports - USB Type-C - 1 x RJ-45 Ports -"/>
    <s v="D-001"/>
    <s v="Sales"/>
    <m/>
    <x v="3"/>
    <s v="40B00135US"/>
    <x v="174"/>
    <s v="Lenovo X1 - TB Dock "/>
    <s v="C-10368"/>
    <m/>
    <n v="23977"/>
    <s v="ARJ"/>
    <m/>
    <n v="265.45999999999998"/>
    <n v="-265.45999999999998"/>
    <x v="1"/>
  </r>
  <r>
    <x v="9"/>
    <n v="45936"/>
    <x v="9"/>
    <s v="180587OH"/>
    <s v="Invoice - Vital Care: Lenovo ThinkPad Thunderbolt 4 Workstation Dock - for Monitor/Notebook/Workstation - 230 W - Thunderbolt - 4 Displays Supported - 4K, 8K - 3840 x 2160, 7680 x 4320 - 4 x USB Type-A Ports - USB Type-A - 1 x USB Type-C Ports - USB Type-C - 1 x RJ-45 Ports -"/>
    <s v="D-001"/>
    <s v="Sales"/>
    <m/>
    <x v="3"/>
    <s v="40B00135US"/>
    <x v="174"/>
    <s v="Lenovo X1 - TB Dock "/>
    <s v="C-10368"/>
    <m/>
    <n v="23978"/>
    <s v="ARJ"/>
    <m/>
    <n v="303"/>
    <n v="-303"/>
    <x v="1"/>
  </r>
  <r>
    <x v="9"/>
    <n v="45936"/>
    <x v="9"/>
    <s v="180588OH"/>
    <s v="Invoice - Vital Care: Lenovo ThinkPad Thunderbolt 4 Workstation Dock - for Monitor/Notebook/Workstation - 230 W - Thunderbolt - 4 Displays Supported - 4K, 8K - 3840 x 2160, 7680 x 4320 - 4 x USB Type-A Ports - USB Type-A - 1 x USB Type-C Ports - USB Type-C - 1 x RJ-45 Ports -"/>
    <s v="D-001"/>
    <s v="Sales"/>
    <m/>
    <x v="3"/>
    <s v="40B00135US"/>
    <x v="174"/>
    <s v="Lenovo X1 - TB Dock "/>
    <s v="C-10368"/>
    <m/>
    <n v="23979"/>
    <s v="ARJ"/>
    <m/>
    <n v="265.45999999999998"/>
    <n v="-265.45999999999998"/>
    <x v="1"/>
  </r>
  <r>
    <x v="9"/>
    <n v="45936"/>
    <x v="9"/>
    <s v="180589OH"/>
    <s v="Invoice - Vital Care: Lenovo ThinkPad Thunderbolt 4 Workstation Dock - for Monitor/Notebook/Workstation - 230 W - Thunderbolt - 4 Displays Supported - 4K, 8K - 3840 x 2160, 7680 x 4320 - 4 x USB Type-A Ports - USB Type-A - 1 x USB Type-C Ports - USB Type-C - 1 x RJ-45 Ports -"/>
    <s v="D-001"/>
    <s v="Sales"/>
    <m/>
    <x v="3"/>
    <s v="40B00135US"/>
    <x v="174"/>
    <s v="Lenovo X1 - TB Dock "/>
    <s v="C-10368"/>
    <m/>
    <n v="23980"/>
    <s v="ARJ"/>
    <m/>
    <n v="303"/>
    <n v="-303"/>
    <x v="1"/>
  </r>
  <r>
    <x v="9"/>
    <n v="45936"/>
    <x v="9"/>
    <s v="180590OH"/>
    <s v="Invoice - Vital Care: Lenovo ThinkPad Thunderbolt 4 Workstation Dock - for Monitor/Notebook/Workstation - 230 W - Thunderbolt - 4 Displays Supported - 4K, 8K - 3840 x 2160, 7680 x 4320 - 4 x USB Type-A Ports - USB Type-A - 1 x USB Type-C Ports - USB Type-C - 1 x RJ-45 Ports -"/>
    <s v="D-001"/>
    <s v="Sales"/>
    <m/>
    <x v="3"/>
    <s v="40B00135US"/>
    <x v="174"/>
    <s v="Lenovo X1 - TB Dock "/>
    <s v="C-10368"/>
    <m/>
    <n v="23981"/>
    <s v="ARJ"/>
    <m/>
    <n v="303"/>
    <n v="-303"/>
    <x v="1"/>
  </r>
  <r>
    <x v="9"/>
    <n v="45936"/>
    <x v="9"/>
    <s v="180591OH"/>
    <s v="Invoice - Vital Care: Lenovo ThinkPad Thunderbolt 4 Workstation Dock - for Monitor/Notebook/Workstation - 230 W - Thunderbolt - 4 Displays Supported - 4K, 8K - 3840 x 2160, 7680 x 4320 - 4 x USB Type-A Ports - USB Type-A - 1 x USB Type-C Ports - USB Type-C - 1 x RJ-45 Ports -"/>
    <s v="D-001"/>
    <s v="Sales"/>
    <m/>
    <x v="3"/>
    <s v="40B00135US"/>
    <x v="174"/>
    <s v="Lenovo X1 - TB Dock "/>
    <s v="C-10368"/>
    <m/>
    <n v="23982"/>
    <s v="ARJ"/>
    <m/>
    <n v="606"/>
    <n v="-606"/>
    <x v="1"/>
  </r>
  <r>
    <x v="9"/>
    <n v="45936"/>
    <x v="9"/>
    <s v="180592OH"/>
    <s v="Invoice - Vital Care: Lenovo ThinkPad Thunderbolt 4 Workstation Dock - for Monitor/Notebook/Workstation - 230 W - Thunderbolt - 4 Displays Supported - 4K, 8K - 3840 x 2160, 7680 x 4320 - 4 x USB Type-A Ports - USB Type-A - 1 x USB Type-C Ports - USB Type-C - 1 x RJ-45 Ports -"/>
    <s v="D-001"/>
    <s v="Sales"/>
    <m/>
    <x v="3"/>
    <s v="40B00135US"/>
    <x v="174"/>
    <s v="Lenovo X1 - TB Dock "/>
    <s v="C-10368"/>
    <m/>
    <n v="23983"/>
    <s v="ARJ"/>
    <m/>
    <n v="303"/>
    <n v="-303"/>
    <x v="1"/>
  </r>
  <r>
    <x v="9"/>
    <n v="45938"/>
    <x v="29"/>
    <s v="180630OH"/>
    <s v="Invoice - Vital Care: Lenovo ThinkPad Thunderbolt 4 Workstation Dock - for Monitor/Notebook/Workstation - 230 W - Thunderbolt - 4 Displays Supported - 4K, 8K - 3840 x 2160, 7680 x 4320 - 4 x USB Type-A Ports - USB Type-A - 1 x USB Type-C Ports - USB Type-C - 1 x RJ-45 Ports -"/>
    <s v="D-001"/>
    <s v="Sales"/>
    <m/>
    <x v="3"/>
    <s v="40B00135US"/>
    <x v="174"/>
    <s v="Lenovo X1 - TB Dock "/>
    <s v="C-10368"/>
    <m/>
    <n v="24006"/>
    <s v="ARJ"/>
    <m/>
    <n v="796.38"/>
    <n v="-796.38"/>
    <x v="1"/>
  </r>
  <r>
    <x v="9"/>
    <n v="45938"/>
    <x v="29"/>
    <s v="180633OH"/>
    <s v="Invoice - Vital Care: Lenovo ThinkPad Thunderbolt 4 Workstation Dock - for Monitor/Notebook/Workstation - 230 W - Thunderbolt - 4 Displays Supported - 4K, 8K - 3840 x 2160, 7680 x 4320 - 4 x USB Type-A Ports - USB Type-A - 1 x USB Type-C Ports - USB Type-C - 1 x RJ-45 Ports -"/>
    <s v="D-001"/>
    <s v="Sales"/>
    <m/>
    <x v="3"/>
    <s v="40B00135US"/>
    <x v="174"/>
    <s v="Lenovo X1 - TB Dock "/>
    <s v="C-10368"/>
    <m/>
    <n v="24008"/>
    <s v="ARJ"/>
    <m/>
    <n v="606"/>
    <n v="-606"/>
    <x v="1"/>
  </r>
  <r>
    <x v="9"/>
    <n v="45938"/>
    <x v="29"/>
    <s v="180665OH"/>
    <s v="Invoice - Vital Care: Lenovo ThinkPad Thunderbolt 4 Workstation Dock - for Monitor/Notebook/Workstation - 230 W - Thunderbolt - 4 Displays Supported - 4K, 8K - 3840 x 2160, 7680 x 4320 - 4 x USB Type-A Ports - USB Type-A - 1 x USB Type-C Ports - USB Type-C - 1 x RJ-45 Ports -"/>
    <s v="D-001"/>
    <s v="Sales"/>
    <m/>
    <x v="3"/>
    <s v="40B00135US"/>
    <x v="174"/>
    <s v="Lenovo X1 - TB Dock "/>
    <s v="C-10368"/>
    <m/>
    <n v="24023"/>
    <s v="ARJ"/>
    <m/>
    <n v="3939"/>
    <n v="-3939"/>
    <x v="1"/>
  </r>
  <r>
    <x v="9"/>
    <n v="45938"/>
    <x v="29"/>
    <s v="180666OH"/>
    <s v="Invoice - Vital Care: Lenovo ThinkPad Thunderbolt 4 Workstation Dock - for Monitor/Notebook/Workstation - 230 W - Thunderbolt - 4 Displays Supported - 4K, 8K - 3840 x 2160, 7680 x 4320 - 4 x USB Type-A Ports - USB Type-A - 1 x USB Type-C Ports - USB Type-C - 1 x RJ-45 Ports -"/>
    <s v="D-028"/>
    <s v="Installation Team"/>
    <m/>
    <x v="3"/>
    <s v="40B00135US"/>
    <x v="174"/>
    <s v="Lenovo X1 - TB Dock "/>
    <s v="C-10368"/>
    <m/>
    <n v="24024"/>
    <s v="ARJ"/>
    <m/>
    <n v="606"/>
    <n v="-606"/>
    <x v="1"/>
  </r>
  <r>
    <x v="9"/>
    <n v="45938"/>
    <x v="29"/>
    <s v="180669OH"/>
    <s v="Invoice - Vital Care: Lenovo ThinkPad Thunderbolt 4 Workstation Dock - for Monitor/Notebook/Workstation - 230 W - Thunderbolt - 4 Displays Supported - 4K, 8K - 3840 x 2160, 7680 x 4320 - 4 x USB Type-A Ports - USB Type-A - 1 x USB Type-C Ports - USB Type-C - 1 x RJ-45 Ports -"/>
    <s v="D-001"/>
    <s v="Sales"/>
    <m/>
    <x v="3"/>
    <s v="40B00135US"/>
    <x v="174"/>
    <s v="Lenovo X1 - TB Dock "/>
    <s v="C-10368"/>
    <m/>
    <n v="24027"/>
    <s v="ARJ"/>
    <m/>
    <n v="303"/>
    <n v="-303"/>
    <x v="1"/>
  </r>
  <r>
    <x v="9"/>
    <n v="45938"/>
    <x v="29"/>
    <s v="180671OH"/>
    <s v="Invoice - Vital Care: Lenovo ThinkPad Thunderbolt 4 Workstation Dock - for Monitor/Notebook/Workstation - 230 W - Thunderbolt - 4 Displays Supported - 4K, 8K - 3840 x 2160, 7680 x 4320 - 4 x USB Type-A Ports - USB Type-A - 1 x USB Type-C Ports - USB Type-C - 1 x RJ-45 Ports -"/>
    <s v="D-001"/>
    <s v="Sales"/>
    <m/>
    <x v="3"/>
    <s v="40B00135US"/>
    <x v="174"/>
    <s v="Lenovo X1 - TB Dock "/>
    <s v="C-10368"/>
    <m/>
    <n v="24029"/>
    <s v="ARJ"/>
    <m/>
    <n v="300"/>
    <n v="-300"/>
    <x v="1"/>
  </r>
  <r>
    <x v="9"/>
    <n v="45938"/>
    <x v="29"/>
    <s v="180673OH"/>
    <s v="Invoice - Vital Care: Lenovo ThinkPad Thunderbolt 4 Workstation Dock - for Monitor/Notebook/Workstation - 230 W - Thunderbolt - 4 Displays Supported - 4K, 8K - 3840 x 2160, 7680 x 4320 - 4 x USB Type-A Ports - USB Type-A - 1 x USB Type-C Ports - USB Type-C - 1 x RJ-45 Ports -"/>
    <s v="D-001"/>
    <s v="Sales"/>
    <m/>
    <x v="3"/>
    <s v="40B00135US"/>
    <x v="174"/>
    <s v="Lenovo X1 - TB Dock "/>
    <s v="C-10368"/>
    <m/>
    <n v="24031"/>
    <s v="ARJ"/>
    <m/>
    <n v="303"/>
    <n v="-303"/>
    <x v="1"/>
  </r>
  <r>
    <x v="9"/>
    <n v="45938"/>
    <x v="29"/>
    <s v="180698OH"/>
    <s v="Invoice - Vital Care: Lenovo ThinkPad Thunderbolt 4 Workstation Dock - for Monitor/Notebook/Workstation - 230 W - Thunderbolt - 4 Displays Supported - 4K, 8K - 3840 x 2160, 7680 x 4320 - 4 x USB Type-A Ports - USB Type-A - 1 x USB Type-C Ports - USB Type-C - 1 x RJ-45 Ports -"/>
    <s v="D-001"/>
    <s v="Sales"/>
    <m/>
    <x v="3"/>
    <s v="40B00135US"/>
    <x v="174"/>
    <s v="Lenovo X1 - TB Dock "/>
    <s v="C-10368"/>
    <m/>
    <n v="24041"/>
    <s v="ARJ"/>
    <m/>
    <n v="303"/>
    <n v="-303"/>
    <x v="1"/>
  </r>
  <r>
    <x v="9"/>
    <n v="45938"/>
    <x v="29"/>
    <s v="180702OH"/>
    <s v="Invoice - Vital Care: Lenovo ThinkPad Thunderbolt 4 Workstation Dock - for Monitor/Notebook/Workstation - 230 W - Thunderbolt - 4 Displays Supported - 4K, 8K - 3840 x 2160, 7680 x 4320 - 4 x USB Type-A Ports - USB Type-A - 1 x USB Type-C Ports - USB Type-C - 1 x RJ-45 Ports -"/>
    <s v="D-001"/>
    <s v="Sales"/>
    <m/>
    <x v="3"/>
    <s v="40B00135US"/>
    <x v="174"/>
    <s v="Lenovo X1 - TB Dock "/>
    <s v="C-10368"/>
    <m/>
    <n v="24044"/>
    <s v="ARJ"/>
    <m/>
    <n v="303"/>
    <n v="-303"/>
    <x v="1"/>
  </r>
  <r>
    <x v="9"/>
    <n v="45938"/>
    <x v="29"/>
    <s v="180708OH"/>
    <s v="Invoice - Vital Care: Lenovo ThinkPad Thunderbolt 4 Workstation Dock - for Monitor/Notebook/Workstation - 230 W - Thunderbolt - 4 Displays Supported - 4K, 8K - 3840 x 2160, 7680 x 4320 - 4 x USB Type-A Ports - USB Type-A - 1 x USB Type-C Ports - USB Type-C - 1 x RJ-45 Ports -"/>
    <s v="D-002"/>
    <s v="Administration"/>
    <m/>
    <x v="3"/>
    <s v="40B00135US"/>
    <x v="174"/>
    <s v="Lenovo X1 - TB Dock "/>
    <s v="C-10368"/>
    <m/>
    <n v="24046"/>
    <s v="ARJ"/>
    <m/>
    <n v="300"/>
    <n v="-300"/>
    <x v="1"/>
  </r>
  <r>
    <x v="9"/>
    <n v="45938"/>
    <x v="29"/>
    <s v="180712OH"/>
    <s v="Invoice - Vital Care: Lenovo ThinkPad Thunderbolt 4 Workstation Dock - for Monitor/Notebook/Workstation - 230 W - Thunderbolt - 4 Displays Supported - 4K, 8K - 3840 x 2160, 7680 x 4320 - 4 x USB Type-A Ports - USB Type-A - 1 x USB Type-C Ports - USB Type-C - 1 x RJ-45 Ports -"/>
    <s v="D-001"/>
    <s v="Sales"/>
    <m/>
    <x v="3"/>
    <s v="40B00135US"/>
    <x v="174"/>
    <s v="Lenovo X1 - TB Dock "/>
    <s v="C-10368"/>
    <m/>
    <n v="24049"/>
    <s v="ARJ"/>
    <m/>
    <n v="303"/>
    <n v="-303"/>
    <x v="1"/>
  </r>
  <r>
    <x v="9"/>
    <n v="45944"/>
    <x v="25"/>
    <s v="180773OH"/>
    <s v="Invoice - Vital Care: Lenovo ThinkPad Thunderbolt 4 Workstation Dock - for Monitor/Notebook/Workstation - 230 W - Thunderbolt - 4 Displays Supported - 4K, 8K - 3840 x 2160, 7680 x 4320 - 4 x USB Type-A Ports - USB Type-A - 1 x USB Type-C Ports - USB Type-C - 1 x RJ-45 Ports -"/>
    <s v="D-001"/>
    <s v="Sales"/>
    <m/>
    <x v="3"/>
    <s v="40B00135US"/>
    <x v="174"/>
    <s v="Lenovo X1 - TB Dock "/>
    <s v="C-10368"/>
    <m/>
    <n v="24082"/>
    <s v="ARJ"/>
    <m/>
    <n v="265.45999999999998"/>
    <n v="-265.45999999999998"/>
    <x v="1"/>
  </r>
  <r>
    <x v="9"/>
    <n v="45960"/>
    <x v="30"/>
    <s v="181153OH"/>
    <s v="Invoice - Vital Care: Lenovo ThinkPad Thunderbolt 4 Workstation Dock - for Monitor/Notebook/Workstation - 230 W - Thunderbolt - 4 Displays Supported - 4K, 8K - 3840 x 2160, 7680 x 4320 - 4 x USB Type-A Ports - USB Type-A - 1 x USB Type-C Ports - USB Type-C - 1 x RJ-45 Ports -"/>
    <s v="D-001"/>
    <s v="Sales"/>
    <m/>
    <x v="3"/>
    <s v="40B00135US"/>
    <x v="174"/>
    <s v="Lenovo X1 - TB Dock "/>
    <s v="C-10368"/>
    <m/>
    <n v="24203"/>
    <s v="ARJ"/>
    <m/>
    <n v="3600"/>
    <n v="-3600"/>
    <x v="1"/>
  </r>
  <r>
    <x v="9"/>
    <n v="45946"/>
    <x v="34"/>
    <s v="180784OHB"/>
    <s v="Invoice - Vital Care: Lenovo ThinkPad X1 Gen 10 Aura Edition 14&quot; Touchscreen Convertible 2 in 1 Notebook - WUXGA - 60 Hz - Intel Core Ultra 5 2nd Gen 225U - Intel Evo Platform - 16 GB - 512 GB SSD - English Keyboard - Gray - Intel Chip - 1920 x 1200 - Windows 11 Pro"/>
    <s v="D-001"/>
    <s v="Sales"/>
    <m/>
    <x v="3"/>
    <s v="21Q000D5US"/>
    <x v="174"/>
    <s v="Lenovo ThinkPad X1 Gen 10 Aura Edition 14&quot; Touchs"/>
    <s v="C-10368"/>
    <m/>
    <n v="24114"/>
    <s v="ARJ"/>
    <m/>
    <n v="1879.39"/>
    <n v="-1879.39"/>
    <x v="1"/>
  </r>
  <r>
    <x v="9"/>
    <n v="45936"/>
    <x v="9"/>
    <s v="180585OH"/>
    <s v="Invoice - Vital Care: LENOVO:ThinkVision T24i-30 - LCD Monitor"/>
    <s v="D-001"/>
    <s v="Sales"/>
    <m/>
    <x v="3"/>
    <s v="63CFMAT1US"/>
    <x v="174"/>
    <s v="LENOVO:ThinkVision T24i-30 - LCD Monitor"/>
    <s v="C-10368"/>
    <m/>
    <n v="23977"/>
    <s v="ARJ"/>
    <m/>
    <n v="330"/>
    <n v="-330"/>
    <x v="1"/>
  </r>
  <r>
    <x v="9"/>
    <n v="45938"/>
    <x v="29"/>
    <s v="180630OH"/>
    <s v="Invoice - Vital Care: LENOVO:ThinkVision T24i-30 - LCD Monitor"/>
    <s v="D-001"/>
    <s v="Sales"/>
    <m/>
    <x v="3"/>
    <s v="63CFMAT1US"/>
    <x v="174"/>
    <s v="LENOVO:ThinkVision T24i-30 - LCD Monitor"/>
    <s v="C-10368"/>
    <m/>
    <n v="24006"/>
    <s v="ARJ"/>
    <m/>
    <n v="990"/>
    <n v="-990"/>
    <x v="1"/>
  </r>
  <r>
    <x v="9"/>
    <n v="45944"/>
    <x v="25"/>
    <s v="180773OH"/>
    <s v="Invoice - Vital Care: LENOVO:ThinkVision T24i-30 - LCD Monitor"/>
    <s v="D-001"/>
    <s v="Sales"/>
    <m/>
    <x v="3"/>
    <s v="63CFMAT1US"/>
    <x v="174"/>
    <s v="LENOVO:ThinkVision T24i-30 - LCD Monitor"/>
    <s v="C-10368"/>
    <m/>
    <n v="24082"/>
    <s v="ARJ"/>
    <m/>
    <n v="330"/>
    <n v="-330"/>
    <x v="1"/>
  </r>
  <r>
    <x v="9"/>
    <n v="45936"/>
    <x v="9"/>
    <s v="180581OH"/>
    <s v="Invoice - Vital Care: Logitech USB Headset H390 - Stereo - Black, Silver - USB - Wired - 20 Hz - 20 kHz - Over-the-head - Binaural - Circumaural - 8 ft Cable - Noise Cancelling Microphone"/>
    <s v="D-001"/>
    <s v="Sales"/>
    <m/>
    <x v="3"/>
    <s v="981-000014"/>
    <x v="174"/>
    <s v="Logitech USB Headset H390 - Stereo - Black, Sil..."/>
    <s v="C-10368"/>
    <m/>
    <n v="23975"/>
    <s v="ARJ"/>
    <m/>
    <n v="141"/>
    <n v="-141"/>
    <x v="1"/>
  </r>
  <r>
    <x v="9"/>
    <n v="45936"/>
    <x v="9"/>
    <s v="180585OH"/>
    <s v="Invoice - Vital Care: Logitech USB Headset H390 - Stereo - Black, Silver - USB - Wired - 20 Hz - 20 kHz - Over-the-head - Binaural - Circumaural - 8 ft Cable - Noise Cancelling Microphone"/>
    <s v="D-001"/>
    <s v="Sales"/>
    <m/>
    <x v="3"/>
    <s v="981-000014"/>
    <x v="174"/>
    <s v="Logitech USB Headset H390 - Stereo - Black, Sil..."/>
    <s v="C-10368"/>
    <m/>
    <n v="23977"/>
    <s v="ARJ"/>
    <m/>
    <n v="23.5"/>
    <n v="-23.5"/>
    <x v="1"/>
  </r>
  <r>
    <x v="9"/>
    <n v="45936"/>
    <x v="9"/>
    <s v="180587OH"/>
    <s v="Invoice - Vital Care: Logitech USB Headset H390 - Stereo - Black, Silver - USB - Wired - 20 Hz - 20 kHz - Over-the-head - Binaural - Circumaural - 8 ft Cable - Noise Cancelling Microphone"/>
    <s v="D-001"/>
    <s v="Sales"/>
    <m/>
    <x v="3"/>
    <s v="981-000014"/>
    <x v="174"/>
    <s v="Logitech USB Headset H390 - Stereo - Black, Sil..."/>
    <s v="C-10368"/>
    <m/>
    <n v="23978"/>
    <s v="ARJ"/>
    <m/>
    <n v="23.5"/>
    <n v="-23.5"/>
    <x v="1"/>
  </r>
  <r>
    <x v="9"/>
    <n v="45936"/>
    <x v="9"/>
    <s v="180601OH"/>
    <s v="Invoice - Vital Care: Logitech USB Headset H390 - Stereo - Black, Silver - USB - Wired - 20 Hz - 20 kHz - Over-the-head - Binaural - Circumaural - 8 ft Cable - Noise Cancelling Microphone"/>
    <s v="D-001"/>
    <s v="Sales"/>
    <m/>
    <x v="3"/>
    <s v="981-000014"/>
    <x v="174"/>
    <s v="Logitech USB Headset H390 - Stereo - Black, Sil..."/>
    <s v="C-10368"/>
    <m/>
    <n v="23985"/>
    <s v="ARJ"/>
    <m/>
    <n v="23.5"/>
    <n v="-23.5"/>
    <x v="1"/>
  </r>
  <r>
    <x v="9"/>
    <n v="45938"/>
    <x v="29"/>
    <s v="180630OH"/>
    <s v="Invoice - Vital Care: Logitech USB Headset H390 - Stereo - Black, Silver - USB - Wired - 20 Hz - 20 kHz - Over-the-head - Binaural - Circumaural - 8 ft Cable - Noise Cancelling Microphone"/>
    <s v="D-001"/>
    <s v="Sales"/>
    <m/>
    <x v="3"/>
    <s v="981-000014"/>
    <x v="174"/>
    <s v="Logitech USB Headset H390 - Stereo - Black, Sil..."/>
    <s v="C-10368"/>
    <m/>
    <n v="24006"/>
    <s v="ARJ"/>
    <m/>
    <n v="70.5"/>
    <n v="-70.5"/>
    <x v="1"/>
  </r>
  <r>
    <x v="9"/>
    <n v="45938"/>
    <x v="29"/>
    <s v="180665OH"/>
    <s v="Invoice - Vital Care: Logitech USB Headset H390 - Stereo - Black, Silver - USB - Wired - 20 Hz - 20 kHz - Over-the-head - Binaural - Circumaural - 8 ft Cable - Noise Cancelling Microphone"/>
    <s v="D-001"/>
    <s v="Sales"/>
    <m/>
    <x v="3"/>
    <s v="981-000014"/>
    <x v="174"/>
    <s v="Logitech USB Headset H390 - Stereo - Black, Sil..."/>
    <s v="C-10368"/>
    <m/>
    <n v="24023"/>
    <s v="ARJ"/>
    <m/>
    <n v="305.5"/>
    <n v="-305.5"/>
    <x v="1"/>
  </r>
  <r>
    <x v="9"/>
    <n v="45938"/>
    <x v="29"/>
    <s v="180666OH"/>
    <s v="Invoice - Vital Care: Logitech USB Headset H390 - Stereo - Black, Silver - USB - Wired - 20 Hz - 20 kHz - Over-the-head - Binaural - Circumaural - 8 ft Cable - Noise Cancelling Microphone"/>
    <s v="D-001"/>
    <s v="Sales"/>
    <m/>
    <x v="3"/>
    <s v="981-000014"/>
    <x v="174"/>
    <s v="Logitech USB Headset H390 - Stereo - Black, Sil..."/>
    <s v="C-10368"/>
    <m/>
    <n v="24024"/>
    <s v="ARJ"/>
    <m/>
    <n v="23.5"/>
    <n v="-23.5"/>
    <x v="1"/>
  </r>
  <r>
    <x v="9"/>
    <n v="45938"/>
    <x v="29"/>
    <s v="180669OH"/>
    <s v="Invoice - Vital Care: Logitech USB Headset H390 - Stereo - Black, Silver - USB - Wired - 20 Hz - 20 kHz - Over-the-head - Binaural - Circumaural - 8 ft Cable - Noise Cancelling Microphone"/>
    <s v="D-001"/>
    <s v="Sales"/>
    <m/>
    <x v="3"/>
    <s v="981-000014"/>
    <x v="174"/>
    <s v="Logitech USB Headset H390 - Stereo - Black, Sil..."/>
    <s v="C-10368"/>
    <m/>
    <n v="24027"/>
    <s v="ARJ"/>
    <m/>
    <n v="23.5"/>
    <n v="-23.5"/>
    <x v="1"/>
  </r>
  <r>
    <x v="9"/>
    <n v="45938"/>
    <x v="29"/>
    <s v="180708OH"/>
    <s v="Invoice - Vital Care: Logitech USB Headset H390 - Stereo - Black, Silver - USB - Wired - 20 Hz - 20 kHz - Over-the-head - Binaural - Circumaural - 8 ft Cable - Noise Cancelling Microphone"/>
    <s v="D-002"/>
    <s v="Administration"/>
    <m/>
    <x v="3"/>
    <s v="981-000014"/>
    <x v="174"/>
    <s v="Logitech USB Headset H390 - Stereo - Black, Sil..."/>
    <s v="C-10368"/>
    <m/>
    <n v="24046"/>
    <s v="ARJ"/>
    <m/>
    <n v="23.5"/>
    <n v="-23.5"/>
    <x v="1"/>
  </r>
  <r>
    <x v="9"/>
    <n v="45944"/>
    <x v="25"/>
    <s v="180773OH"/>
    <s v="Invoice - Vital Care: Logitech USB Headset H390 - Stereo - Black, Silver - USB - Wired - 20 Hz - 20 kHz - Over-the-head - Binaural - Circumaural - 8 ft Cable - Noise Cancelling Microphone"/>
    <s v="D-001"/>
    <s v="Sales"/>
    <m/>
    <x v="3"/>
    <s v="981-000014"/>
    <x v="174"/>
    <s v="Logitech USB Headset H390 - Stereo - Black, Sil..."/>
    <s v="C-10368"/>
    <m/>
    <n v="24082"/>
    <s v="ARJ"/>
    <m/>
    <n v="23.5"/>
    <n v="-23.5"/>
    <x v="1"/>
  </r>
  <r>
    <x v="9"/>
    <n v="45960"/>
    <x v="30"/>
    <s v="181153OH"/>
    <s v="Invoice - Vital Care: Logitech USB Headset H390 - Stereo - Black, Silver - USB - Wired - 20 Hz - 20 kHz - Over-the-head - Binaural - Circumaural - 8 ft Cable - Noise Cancelling Microphone"/>
    <s v="D-001"/>
    <s v="Sales"/>
    <m/>
    <x v="3"/>
    <s v="981-000014"/>
    <x v="174"/>
    <s v="Logitech USB Headset H390 - Stereo - Black, Sil..."/>
    <s v="C-10368"/>
    <m/>
    <n v="24203"/>
    <s v="ARJ"/>
    <m/>
    <n v="282"/>
    <n v="-282"/>
    <x v="1"/>
  </r>
  <r>
    <x v="9"/>
    <n v="45936"/>
    <x v="9"/>
    <s v="180581OH"/>
    <s v="Invoice - Vital Care: LOGITECH:HD Webcam C270"/>
    <s v="D-001"/>
    <s v="Sales"/>
    <m/>
    <x v="3"/>
    <s v="960-000694.1"/>
    <x v="174"/>
    <s v="LOGITECH:HD Webcam C270"/>
    <s v="C-10368"/>
    <m/>
    <n v="23975"/>
    <s v="ARJ"/>
    <m/>
    <n v="582"/>
    <n v="-582"/>
    <x v="1"/>
  </r>
  <r>
    <x v="9"/>
    <n v="45936"/>
    <x v="9"/>
    <s v="180585OH"/>
    <s v="Invoice - Vital Care: LOGITECH:HD Webcam C270"/>
    <s v="D-001"/>
    <s v="Sales"/>
    <m/>
    <x v="3"/>
    <s v="960-000694.1"/>
    <x v="174"/>
    <s v="LOGITECH:HD Webcam C270"/>
    <s v="C-10368"/>
    <m/>
    <n v="23977"/>
    <s v="ARJ"/>
    <m/>
    <n v="270"/>
    <n v="-270"/>
    <x v="1"/>
  </r>
  <r>
    <x v="9"/>
    <n v="45936"/>
    <x v="9"/>
    <s v="180587OH"/>
    <s v="Invoice - Vital Care: LOGITECH:HD Webcam C270"/>
    <s v="D-001"/>
    <s v="Sales"/>
    <m/>
    <x v="3"/>
    <s v="960-000694.1"/>
    <x v="174"/>
    <s v="LOGITECH:HD Webcam C270"/>
    <s v="C-10368"/>
    <m/>
    <n v="23978"/>
    <s v="ARJ"/>
    <m/>
    <n v="97"/>
    <n v="-97"/>
    <x v="1"/>
  </r>
  <r>
    <x v="9"/>
    <n v="45938"/>
    <x v="29"/>
    <s v="180630OH"/>
    <s v="Invoice - Vital Care: LOGITECH:HD Webcam C270"/>
    <s v="D-001"/>
    <s v="Sales"/>
    <m/>
    <x v="3"/>
    <s v="960-000694.1"/>
    <x v="174"/>
    <s v="LOGITECH:HD Webcam C270"/>
    <s v="C-10368"/>
    <m/>
    <n v="24006"/>
    <s v="ARJ"/>
    <m/>
    <n v="810"/>
    <n v="-810"/>
    <x v="1"/>
  </r>
  <r>
    <x v="9"/>
    <n v="45938"/>
    <x v="29"/>
    <s v="180665OH"/>
    <s v="Invoice - Vital Care: LOGITECH:HD Webcam C270"/>
    <s v="D-001"/>
    <s v="Sales"/>
    <m/>
    <x v="3"/>
    <s v="960-000694.1"/>
    <x v="174"/>
    <s v="LOGITECH:HD Webcam C270"/>
    <s v="C-10368"/>
    <m/>
    <n v="24023"/>
    <s v="ARJ"/>
    <m/>
    <n v="416"/>
    <n v="-416"/>
    <x v="1"/>
  </r>
  <r>
    <x v="9"/>
    <n v="45938"/>
    <x v="29"/>
    <s v="180666OH"/>
    <s v="Invoice - Vital Care: LOGITECH:HD Webcam C270"/>
    <s v="D-001"/>
    <s v="Sales"/>
    <m/>
    <x v="3"/>
    <s v="960-000694.1"/>
    <x v="174"/>
    <s v="LOGITECH:HD Webcam C270"/>
    <s v="C-10368"/>
    <m/>
    <n v="24024"/>
    <s v="ARJ"/>
    <m/>
    <n v="97"/>
    <n v="-97"/>
    <x v="1"/>
  </r>
  <r>
    <x v="9"/>
    <n v="45938"/>
    <x v="29"/>
    <s v="180669OH"/>
    <s v="Invoice - Vital Care: LOGITECH:HD Webcam C270"/>
    <s v="D-001"/>
    <s v="Sales"/>
    <m/>
    <x v="3"/>
    <s v="960-000694.1"/>
    <x v="174"/>
    <s v="LOGITECH:HD Webcam C270"/>
    <s v="C-10368"/>
    <m/>
    <n v="24027"/>
    <s v="ARJ"/>
    <m/>
    <n v="97"/>
    <n v="-97"/>
    <x v="1"/>
  </r>
  <r>
    <x v="9"/>
    <n v="45938"/>
    <x v="29"/>
    <s v="180708OH"/>
    <s v="Invoice - Vital Care: LOGITECH:HD Webcam C270"/>
    <s v="D-002"/>
    <s v="Administration"/>
    <m/>
    <x v="3"/>
    <s v="960-000694.1"/>
    <x v="174"/>
    <s v="LOGITECH:HD Webcam C270"/>
    <s v="C-10368"/>
    <m/>
    <n v="24046"/>
    <s v="ARJ"/>
    <m/>
    <n v="32"/>
    <n v="-32"/>
    <x v="1"/>
  </r>
  <r>
    <x v="9"/>
    <n v="45944"/>
    <x v="25"/>
    <s v="180773OH"/>
    <s v="Invoice - Vital Care: LOGITECH:HD Webcam C270"/>
    <s v="D-001"/>
    <s v="Sales"/>
    <m/>
    <x v="3"/>
    <s v="960-000694.1"/>
    <x v="174"/>
    <s v="LOGITECH:HD Webcam C270"/>
    <s v="C-10368"/>
    <m/>
    <n v="24082"/>
    <s v="ARJ"/>
    <m/>
    <n v="270"/>
    <n v="-270"/>
    <x v="1"/>
  </r>
  <r>
    <x v="9"/>
    <n v="45960"/>
    <x v="30"/>
    <s v="181153OH"/>
    <s v="Invoice - Vital Care: LOGITECH:HD Webcam C270"/>
    <s v="D-001"/>
    <s v="Sales"/>
    <m/>
    <x v="3"/>
    <s v="960-000694.1"/>
    <x v="174"/>
    <s v="LOGITECH:HD Webcam C270"/>
    <s v="C-10368"/>
    <m/>
    <n v="24203"/>
    <s v="ARJ"/>
    <m/>
    <n v="384"/>
    <n v="-384"/>
    <x v="1"/>
  </r>
  <r>
    <x v="9"/>
    <n v="45960"/>
    <x v="30"/>
    <s v="181155OH"/>
    <s v="Invoice - Vital Care: LOGITECH:HD Webcam C270"/>
    <s v="D-001"/>
    <s v="Sales"/>
    <m/>
    <x v="3"/>
    <s v="960-000694.1"/>
    <x v="174"/>
    <s v="LOGITECH:HD Webcam C270"/>
    <s v="C-10368"/>
    <m/>
    <n v="24204"/>
    <s v="ARJ"/>
    <m/>
    <n v="35"/>
    <n v="-35"/>
    <x v="1"/>
  </r>
  <r>
    <x v="9"/>
    <n v="45925"/>
    <x v="2"/>
    <s v="180266OH"/>
    <s v="Invoice - Vital Care: MS Intune Enterprise Hardware Hash Pricing"/>
    <s v="D-001"/>
    <s v="Sales"/>
    <m/>
    <x v="3"/>
    <s v="ITG-INTUNE-VP"/>
    <x v="174"/>
    <s v="MS Intune Enterprise Hardware Hash Pricing"/>
    <s v="C-10368"/>
    <m/>
    <n v="23654"/>
    <s v="ARJ"/>
    <m/>
    <n v="5.15"/>
    <n v="-5.15"/>
    <x v="1"/>
  </r>
  <r>
    <x v="9"/>
    <n v="45904"/>
    <x v="20"/>
    <s v="180110OH"/>
    <s v="Invoice - Vital Care: OnePak Return Package"/>
    <s v="D-001"/>
    <s v="Sales"/>
    <m/>
    <x v="3"/>
    <s v="OnePak"/>
    <x v="174"/>
    <s v="OnePak Return Package"/>
    <s v="C-10368"/>
    <m/>
    <n v="23557"/>
    <s v="ARJ"/>
    <m/>
    <n v="292.8"/>
    <n v="-292.8"/>
    <x v="1"/>
  </r>
  <r>
    <x v="9"/>
    <n v="45904"/>
    <x v="20"/>
    <s v="180113OH"/>
    <s v="Invoice - Vital Care: OnePak Return Package"/>
    <s v="D-001"/>
    <s v="Sales"/>
    <m/>
    <x v="3"/>
    <s v="OnePak"/>
    <x v="174"/>
    <s v="OnePak Return Package"/>
    <s v="C-10368"/>
    <m/>
    <n v="23560"/>
    <s v="ARJ"/>
    <m/>
    <n v="456"/>
    <n v="-456"/>
    <x v="1"/>
  </r>
  <r>
    <x v="9"/>
    <n v="45938"/>
    <x v="29"/>
    <s v="180679OH"/>
    <s v="Invoice - Vital Care: OnePak Return Package"/>
    <s v="D-001"/>
    <s v="Sales"/>
    <m/>
    <x v="3"/>
    <s v="OnePak"/>
    <x v="174"/>
    <s v="OnePak Return Package"/>
    <s v="C-10368"/>
    <m/>
    <n v="24037"/>
    <s v="ARJ"/>
    <m/>
    <n v="292.8"/>
    <n v="-292.8"/>
    <x v="1"/>
  </r>
  <r>
    <x v="9"/>
    <n v="45938"/>
    <x v="29"/>
    <s v="180680OH"/>
    <s v="Invoice - Vital Care: OnePak Return Package"/>
    <s v="D-001"/>
    <s v="Sales"/>
    <m/>
    <x v="3"/>
    <s v="OnePak"/>
    <x v="174"/>
    <s v="OnePak Return Package"/>
    <s v="C-10368"/>
    <m/>
    <n v="24038"/>
    <s v="ARJ"/>
    <m/>
    <n v="273.60000000000002"/>
    <n v="-273.60000000000002"/>
    <x v="1"/>
  </r>
  <r>
    <x v="9"/>
    <n v="45938"/>
    <x v="29"/>
    <s v="180713OH"/>
    <s v="Invoice - Vital Care: OnePak Return Package"/>
    <s v="D-001"/>
    <s v="Sales"/>
    <m/>
    <x v="3"/>
    <s v="OnePak"/>
    <x v="174"/>
    <s v="OnePak Return Package"/>
    <s v="C-10368"/>
    <m/>
    <n v="24050"/>
    <s v="ARJ"/>
    <m/>
    <n v="241"/>
    <n v="-241"/>
    <x v="1"/>
  </r>
  <r>
    <x v="9"/>
    <n v="45938"/>
    <x v="29"/>
    <s v="180714OH"/>
    <s v="Invoice - Vital Care: OnePak Return Package"/>
    <s v="D-001"/>
    <s v="Sales"/>
    <m/>
    <x v="3"/>
    <s v="OnePak"/>
    <x v="174"/>
    <s v="OnePak Return Package"/>
    <s v="C-10368"/>
    <m/>
    <n v="24051"/>
    <s v="ARJ"/>
    <m/>
    <n v="224"/>
    <n v="-224"/>
    <x v="1"/>
  </r>
  <r>
    <x v="9"/>
    <n v="45957"/>
    <x v="8"/>
    <s v="180864OH"/>
    <s v="Invoice - Vital Care: OnePak Return Package"/>
    <s v="D-001"/>
    <s v="Sales"/>
    <m/>
    <x v="3"/>
    <s v="OnePak"/>
    <x v="174"/>
    <s v="OnePak Return Package"/>
    <s v="C-10368"/>
    <m/>
    <n v="24171"/>
    <s v="ARJ"/>
    <m/>
    <n v="113"/>
    <n v="-113"/>
    <x v="1"/>
  </r>
  <r>
    <x v="7"/>
    <n v="45938"/>
    <x v="29"/>
    <s v="180670OH"/>
    <s v="Invoice - Vital Care: Professional Services"/>
    <s v="D-028"/>
    <s v="Installation Team"/>
    <m/>
    <x v="3"/>
    <s v="Service - Fixed Fee"/>
    <x v="174"/>
    <s v="Service - Fixed Fee"/>
    <s v="C-10368"/>
    <m/>
    <n v="24028"/>
    <s v="ARJ"/>
    <m/>
    <n v="50"/>
    <n v="-50"/>
    <x v="1"/>
  </r>
  <r>
    <x v="13"/>
    <n v="45904"/>
    <x v="20"/>
    <s v="180111OH"/>
    <s v="Invoice - Vital Care: Shipping"/>
    <s v="D-001"/>
    <s v="Sales"/>
    <m/>
    <x v="3"/>
    <s v="QWShipping"/>
    <x v="174"/>
    <s v="Shipping"/>
    <s v="C-10368"/>
    <m/>
    <n v="23558"/>
    <s v="ARJ"/>
    <m/>
    <n v="50"/>
    <n v="-50"/>
    <x v="1"/>
  </r>
  <r>
    <x v="13"/>
    <n v="45904"/>
    <x v="20"/>
    <s v="180112OH"/>
    <s v="Invoice - Vital Care: Shipping"/>
    <s v="D-001"/>
    <s v="Sales"/>
    <m/>
    <x v="3"/>
    <s v="QWShipping"/>
    <x v="174"/>
    <s v="Shipping"/>
    <s v="C-10368"/>
    <m/>
    <n v="23559"/>
    <s v="ARJ"/>
    <m/>
    <n v="50"/>
    <n v="-50"/>
    <x v="1"/>
  </r>
  <r>
    <x v="13"/>
    <n v="45904"/>
    <x v="20"/>
    <s v="180114OH"/>
    <s v="Invoice - Vital Care: Shipping"/>
    <s v="D-001"/>
    <s v="Sales"/>
    <m/>
    <x v="3"/>
    <s v="QWShipping"/>
    <x v="174"/>
    <s v="Shipping"/>
    <s v="C-10368"/>
    <m/>
    <n v="23561"/>
    <s v="ARJ"/>
    <m/>
    <n v="150"/>
    <n v="-150"/>
    <x v="1"/>
  </r>
  <r>
    <x v="13"/>
    <n v="45905"/>
    <x v="37"/>
    <s v="180119OH"/>
    <s v="Invoice - Vital Care: Shipping"/>
    <s v="D-001"/>
    <s v="Sales"/>
    <m/>
    <x v="3"/>
    <s v="QWShipping"/>
    <x v="174"/>
    <s v="Shipping"/>
    <s v="C-10368"/>
    <m/>
    <n v="23568"/>
    <s v="ARJ"/>
    <m/>
    <n v="50"/>
    <n v="-50"/>
    <x v="1"/>
  </r>
  <r>
    <x v="13"/>
    <n v="45925"/>
    <x v="2"/>
    <s v="180266OH"/>
    <s v="Invoice - Vital Care: Shipping"/>
    <s v="D-001"/>
    <s v="Sales"/>
    <m/>
    <x v="3"/>
    <s v="QWShipping"/>
    <x v="174"/>
    <s v="Shipping"/>
    <s v="C-10368"/>
    <m/>
    <n v="23654"/>
    <s v="ARJ"/>
    <m/>
    <n v="27.04"/>
    <n v="-27.04"/>
    <x v="1"/>
  </r>
  <r>
    <x v="13"/>
    <n v="45936"/>
    <x v="9"/>
    <s v="180581OH"/>
    <s v="Invoice - Vital Care: Shipping"/>
    <s v="D-028"/>
    <s v="Installation Team"/>
    <m/>
    <x v="3"/>
    <s v="QWShipping"/>
    <x v="174"/>
    <s v="Shipping"/>
    <s v="C-10368"/>
    <m/>
    <n v="23975"/>
    <s v="ARJ"/>
    <m/>
    <n v="235.1"/>
    <n v="-235.1"/>
    <x v="1"/>
  </r>
  <r>
    <x v="13"/>
    <n v="45936"/>
    <x v="9"/>
    <s v="180581OH"/>
    <s v="Invoice - Vital Care: Shipping"/>
    <s v="D-001"/>
    <s v="Sales"/>
    <m/>
    <x v="3"/>
    <s v="QWShipping"/>
    <x v="174"/>
    <s v="Shipping"/>
    <s v="C-10368"/>
    <m/>
    <n v="23975"/>
    <s v="ARJ"/>
    <m/>
    <n v="747.51"/>
    <n v="-747.51"/>
    <x v="1"/>
  </r>
  <r>
    <x v="13"/>
    <n v="45936"/>
    <x v="9"/>
    <s v="180583OH"/>
    <s v="Invoice - Vital Care: Shipping"/>
    <s v="D-001"/>
    <s v="Sales"/>
    <m/>
    <x v="3"/>
    <s v="QWShipping"/>
    <x v="174"/>
    <s v="Shipping"/>
    <s v="C-10368"/>
    <m/>
    <n v="23976"/>
    <s v="ARJ"/>
    <m/>
    <n v="94.98"/>
    <n v="-94.98"/>
    <x v="1"/>
  </r>
  <r>
    <x v="13"/>
    <n v="45936"/>
    <x v="9"/>
    <s v="180583OH"/>
    <s v="Invoice - Vital Care: Shipping"/>
    <s v="D-028"/>
    <s v="Installation Team"/>
    <m/>
    <x v="3"/>
    <s v="QWShipping"/>
    <x v="174"/>
    <s v="Shipping"/>
    <s v="C-10368"/>
    <m/>
    <n v="23976"/>
    <s v="ARJ"/>
    <m/>
    <n v="200"/>
    <n v="-200"/>
    <x v="1"/>
  </r>
  <r>
    <x v="13"/>
    <n v="45936"/>
    <x v="9"/>
    <s v="180585OH"/>
    <s v="Invoice - Vital Care: Shipping"/>
    <s v="D-001"/>
    <s v="Sales"/>
    <m/>
    <x v="3"/>
    <s v="QWShipping"/>
    <x v="174"/>
    <s v="Shipping"/>
    <s v="C-10368"/>
    <m/>
    <n v="23977"/>
    <s v="ARJ"/>
    <m/>
    <n v="158.72999999999999"/>
    <n v="-158.72999999999999"/>
    <x v="1"/>
  </r>
  <r>
    <x v="13"/>
    <n v="45936"/>
    <x v="9"/>
    <s v="180587OH"/>
    <s v="Invoice - Vital Care: Shipping"/>
    <s v="D-001"/>
    <s v="Sales"/>
    <m/>
    <x v="3"/>
    <s v="QWShipping"/>
    <x v="174"/>
    <s v="Shipping"/>
    <s v="C-10368"/>
    <m/>
    <n v="23978"/>
    <s v="ARJ"/>
    <m/>
    <n v="117.55"/>
    <n v="-117.55"/>
    <x v="1"/>
  </r>
  <r>
    <x v="13"/>
    <n v="45936"/>
    <x v="9"/>
    <s v="180588OH"/>
    <s v="Invoice - Vital Care: Shipping"/>
    <s v="D-001"/>
    <s v="Sales"/>
    <m/>
    <x v="3"/>
    <s v="QWShipping"/>
    <x v="174"/>
    <s v="Shipping"/>
    <s v="C-10368"/>
    <m/>
    <n v="23979"/>
    <s v="ARJ"/>
    <m/>
    <n v="147.51"/>
    <n v="-147.51"/>
    <x v="1"/>
  </r>
  <r>
    <x v="13"/>
    <n v="45936"/>
    <x v="9"/>
    <s v="180589OH"/>
    <s v="Invoice - Vital Care: Shipping"/>
    <s v="D-001"/>
    <s v="Sales"/>
    <m/>
    <x v="3"/>
    <s v="QWShipping"/>
    <x v="174"/>
    <s v="Shipping"/>
    <s v="C-10368"/>
    <m/>
    <n v="23980"/>
    <s v="ARJ"/>
    <m/>
    <n v="64.41"/>
    <n v="-64.41"/>
    <x v="1"/>
  </r>
  <r>
    <x v="13"/>
    <n v="45936"/>
    <x v="9"/>
    <s v="180590OH"/>
    <s v="Invoice - Vital Care: Shipping"/>
    <s v="D-001"/>
    <s v="Sales"/>
    <m/>
    <x v="3"/>
    <s v="QWShipping"/>
    <x v="174"/>
    <s v="Shipping"/>
    <s v="C-10368"/>
    <m/>
    <n v="23981"/>
    <s v="ARJ"/>
    <m/>
    <n v="100"/>
    <n v="-100"/>
    <x v="1"/>
  </r>
  <r>
    <x v="13"/>
    <n v="45936"/>
    <x v="9"/>
    <s v="180591OH"/>
    <s v="Invoice - Vital Care: Shipping"/>
    <s v="D-001"/>
    <s v="Sales"/>
    <m/>
    <x v="3"/>
    <s v="QWShipping"/>
    <x v="174"/>
    <s v="Shipping"/>
    <s v="C-10368"/>
    <m/>
    <n v="23982"/>
    <s v="ARJ"/>
    <m/>
    <n v="34.619999999999997"/>
    <n v="-34.619999999999997"/>
    <x v="1"/>
  </r>
  <r>
    <x v="13"/>
    <n v="45936"/>
    <x v="9"/>
    <s v="180592OH"/>
    <s v="Invoice - Vital Care: Shipping"/>
    <s v="D-001"/>
    <s v="Sales"/>
    <m/>
    <x v="3"/>
    <s v="QWShipping"/>
    <x v="174"/>
    <s v="Shipping"/>
    <s v="C-10368"/>
    <m/>
    <n v="23983"/>
    <s v="ARJ"/>
    <m/>
    <n v="65.83"/>
    <n v="-65.83"/>
    <x v="1"/>
  </r>
  <r>
    <x v="13"/>
    <n v="45936"/>
    <x v="9"/>
    <s v="180601OH"/>
    <s v="Invoice - Vital Care: Shipping"/>
    <s v="D-001"/>
    <s v="Sales"/>
    <m/>
    <x v="3"/>
    <s v="QWShipping"/>
    <x v="174"/>
    <s v="Shipping"/>
    <s v="C-10368"/>
    <m/>
    <n v="23985"/>
    <s v="ARJ"/>
    <m/>
    <n v="60.24"/>
    <n v="-60.24"/>
    <x v="1"/>
  </r>
  <r>
    <x v="13"/>
    <n v="45936"/>
    <x v="9"/>
    <s v="180611OH"/>
    <s v="Invoice - Vital Care: Shipping"/>
    <s v="D-001"/>
    <s v="Sales"/>
    <m/>
    <x v="3"/>
    <s v="QWShipping"/>
    <x v="174"/>
    <s v="Shipping"/>
    <s v="C-10368"/>
    <m/>
    <n v="23993"/>
    <s v="ARJ"/>
    <m/>
    <n v="50"/>
    <n v="-50"/>
    <x v="1"/>
  </r>
  <r>
    <x v="13"/>
    <n v="45938"/>
    <x v="29"/>
    <s v="180630OH"/>
    <s v="Invoice - Vital Care: Shipping"/>
    <s v="D-028"/>
    <s v="Installation Team"/>
    <m/>
    <x v="3"/>
    <s v="QWShipping"/>
    <x v="174"/>
    <s v="Shipping"/>
    <s v="C-10368"/>
    <m/>
    <n v="24006"/>
    <s v="ARJ"/>
    <m/>
    <n v="300"/>
    <n v="-300"/>
    <x v="1"/>
  </r>
  <r>
    <x v="13"/>
    <n v="45938"/>
    <x v="29"/>
    <s v="180632OH"/>
    <s v="Invoice - Vital Care: Shipping"/>
    <s v="D-001"/>
    <s v="Sales"/>
    <m/>
    <x v="3"/>
    <s v="QWShipping"/>
    <x v="174"/>
    <s v="Shipping"/>
    <s v="C-10368"/>
    <m/>
    <n v="24007"/>
    <s v="ARJ"/>
    <m/>
    <n v="100"/>
    <n v="-100"/>
    <x v="1"/>
  </r>
  <r>
    <x v="13"/>
    <n v="45938"/>
    <x v="29"/>
    <s v="180633OH"/>
    <s v="Invoice - Vital Care: Shipping"/>
    <s v="D-028"/>
    <s v="Installation Team"/>
    <m/>
    <x v="3"/>
    <s v="QWShipping"/>
    <x v="174"/>
    <s v="Shipping"/>
    <s v="C-10368"/>
    <m/>
    <n v="24008"/>
    <s v="ARJ"/>
    <m/>
    <n v="118.84"/>
    <n v="-118.84"/>
    <x v="1"/>
  </r>
  <r>
    <x v="13"/>
    <n v="45938"/>
    <x v="29"/>
    <s v="180665OH"/>
    <s v="Invoice - Vital Care: Shipping"/>
    <s v="D-001"/>
    <s v="Sales"/>
    <m/>
    <x v="3"/>
    <s v="QWShipping"/>
    <x v="174"/>
    <s v="Shipping"/>
    <s v="C-10368"/>
    <m/>
    <n v="24023"/>
    <s v="ARJ"/>
    <m/>
    <n v="129.44999999999999"/>
    <n v="-129.44999999999999"/>
    <x v="1"/>
  </r>
  <r>
    <x v="13"/>
    <n v="45938"/>
    <x v="29"/>
    <s v="180665OH"/>
    <s v="Invoice - Vital Care: Shipping"/>
    <s v="D-028"/>
    <s v="Installation Team"/>
    <m/>
    <x v="3"/>
    <s v="QWShipping"/>
    <x v="174"/>
    <s v="Shipping"/>
    <s v="C-10368"/>
    <m/>
    <n v="24023"/>
    <s v="ARJ"/>
    <m/>
    <n v="1931.92"/>
    <n v="-1931.92"/>
    <x v="1"/>
  </r>
  <r>
    <x v="13"/>
    <n v="45938"/>
    <x v="29"/>
    <s v="180666OH"/>
    <s v="Invoice - Vital Care: Shipping"/>
    <s v="D-001"/>
    <s v="Sales"/>
    <m/>
    <x v="3"/>
    <s v="QWShipping"/>
    <x v="174"/>
    <s v="Shipping"/>
    <s v="C-10368"/>
    <m/>
    <n v="24024"/>
    <s v="ARJ"/>
    <m/>
    <n v="148.97"/>
    <n v="-148.97"/>
    <x v="1"/>
  </r>
  <r>
    <x v="13"/>
    <n v="45938"/>
    <x v="29"/>
    <s v="180667OH"/>
    <s v="Invoice - Vital Care: Shipping"/>
    <s v="D-028"/>
    <s v="Installation Team"/>
    <m/>
    <x v="3"/>
    <s v="QWShipping"/>
    <x v="174"/>
    <s v="Shipping"/>
    <s v="C-10368"/>
    <m/>
    <n v="24025"/>
    <s v="ARJ"/>
    <m/>
    <n v="200"/>
    <n v="-200"/>
    <x v="1"/>
  </r>
  <r>
    <x v="13"/>
    <n v="45938"/>
    <x v="29"/>
    <s v="180668OH"/>
    <s v="Invoice - Vital Care: Shipping"/>
    <s v="D-002"/>
    <s v="Administration"/>
    <m/>
    <x v="3"/>
    <s v="QWShipping"/>
    <x v="174"/>
    <s v="Shipping"/>
    <s v="C-10368"/>
    <m/>
    <n v="24026"/>
    <s v="ARJ"/>
    <m/>
    <n v="225.07"/>
    <n v="-225.07"/>
    <x v="1"/>
  </r>
  <r>
    <x v="13"/>
    <n v="45938"/>
    <x v="29"/>
    <s v="180669OH"/>
    <s v="Invoice - Vital Care: Shipping"/>
    <s v="D-001"/>
    <s v="Sales"/>
    <m/>
    <x v="3"/>
    <s v="QWShipping"/>
    <x v="174"/>
    <s v="Shipping"/>
    <s v="C-10368"/>
    <m/>
    <n v="24027"/>
    <s v="ARJ"/>
    <m/>
    <n v="112.56"/>
    <n v="-112.56"/>
    <x v="1"/>
  </r>
  <r>
    <x v="13"/>
    <n v="45938"/>
    <x v="29"/>
    <s v="180670OH"/>
    <s v="Invoice - Vital Care: Shipping"/>
    <s v="D-001"/>
    <s v="Sales"/>
    <m/>
    <x v="3"/>
    <s v="QWShipping"/>
    <x v="174"/>
    <s v="Shipping"/>
    <s v="C-10368"/>
    <m/>
    <n v="24028"/>
    <s v="ARJ"/>
    <m/>
    <n v="100"/>
    <n v="-100"/>
    <x v="1"/>
  </r>
  <r>
    <x v="13"/>
    <n v="45938"/>
    <x v="29"/>
    <s v="180671OH"/>
    <s v="Invoice - Vital Care: Shipping"/>
    <s v="D-001"/>
    <s v="Sales"/>
    <m/>
    <x v="3"/>
    <s v="QWShipping"/>
    <x v="174"/>
    <s v="Shipping"/>
    <s v="C-10368"/>
    <m/>
    <n v="24029"/>
    <s v="ARJ"/>
    <m/>
    <n v="100"/>
    <n v="-100"/>
    <x v="1"/>
  </r>
  <r>
    <x v="13"/>
    <n v="45938"/>
    <x v="29"/>
    <s v="180672OH"/>
    <s v="Invoice - Vital Care: Shipping"/>
    <s v="D-001"/>
    <s v="Sales"/>
    <m/>
    <x v="3"/>
    <s v="QWShipping"/>
    <x v="174"/>
    <s v="Shipping"/>
    <s v="C-10368"/>
    <m/>
    <n v="24030"/>
    <s v="ARJ"/>
    <m/>
    <n v="74.849999999999994"/>
    <n v="-74.849999999999994"/>
    <x v="1"/>
  </r>
  <r>
    <x v="13"/>
    <n v="45938"/>
    <x v="29"/>
    <s v="180673OH"/>
    <s v="Invoice - Vital Care: Shipping"/>
    <s v="D-001"/>
    <s v="Sales"/>
    <m/>
    <x v="3"/>
    <s v="QWShipping"/>
    <x v="174"/>
    <s v="Shipping"/>
    <s v="C-10368"/>
    <m/>
    <n v="24031"/>
    <s v="ARJ"/>
    <m/>
    <n v="49.98"/>
    <n v="-49.98"/>
    <x v="1"/>
  </r>
  <r>
    <x v="13"/>
    <n v="45938"/>
    <x v="29"/>
    <s v="180674OH"/>
    <s v="Invoice - Vital Care: Shipping"/>
    <s v="D-001"/>
    <s v="Sales"/>
    <m/>
    <x v="3"/>
    <s v="QWShipping"/>
    <x v="174"/>
    <s v="Shipping"/>
    <s v="C-10368"/>
    <m/>
    <n v="24032"/>
    <s v="ARJ"/>
    <m/>
    <n v="100"/>
    <n v="-100"/>
    <x v="1"/>
  </r>
  <r>
    <x v="13"/>
    <n v="45938"/>
    <x v="29"/>
    <s v="180675OH"/>
    <s v="Invoice - Vital Care: Shipping"/>
    <s v="D-001"/>
    <s v="Sales"/>
    <m/>
    <x v="3"/>
    <s v="QWShipping"/>
    <x v="174"/>
    <s v="Shipping"/>
    <s v="C-10368"/>
    <m/>
    <n v="24033"/>
    <s v="ARJ"/>
    <m/>
    <n v="100"/>
    <n v="-100"/>
    <x v="1"/>
  </r>
  <r>
    <x v="13"/>
    <n v="45938"/>
    <x v="29"/>
    <s v="180676OH"/>
    <s v="Invoice - Vital Care: Shipping"/>
    <s v="D-001"/>
    <s v="Sales"/>
    <m/>
    <x v="3"/>
    <s v="QWShipping"/>
    <x v="174"/>
    <s v="Shipping"/>
    <s v="C-10368"/>
    <m/>
    <n v="24034"/>
    <s v="ARJ"/>
    <m/>
    <n v="100"/>
    <n v="-100"/>
    <x v="1"/>
  </r>
  <r>
    <x v="13"/>
    <n v="45938"/>
    <x v="29"/>
    <s v="180677OH"/>
    <s v="Invoice - Vital Care: Shipping"/>
    <s v="D-001"/>
    <s v="Sales"/>
    <m/>
    <x v="3"/>
    <s v="QWShipping"/>
    <x v="174"/>
    <s v="Shipping"/>
    <s v="C-10368"/>
    <m/>
    <n v="24035"/>
    <s v="ARJ"/>
    <m/>
    <n v="81.45"/>
    <n v="-81.45"/>
    <x v="1"/>
  </r>
  <r>
    <x v="13"/>
    <n v="45938"/>
    <x v="29"/>
    <s v="180681OH"/>
    <s v="Invoice - Vital Care: Shipping"/>
    <s v="D-001"/>
    <s v="Sales"/>
    <m/>
    <x v="3"/>
    <s v="QWShipping"/>
    <x v="174"/>
    <s v="Shipping"/>
    <s v="C-10368"/>
    <m/>
    <n v="24039"/>
    <s v="ARJ"/>
    <m/>
    <n v="61.8"/>
    <n v="-61.8"/>
    <x v="1"/>
  </r>
  <r>
    <x v="13"/>
    <n v="45938"/>
    <x v="29"/>
    <s v="180682OH"/>
    <s v="Invoice - Vital Care: Shipping"/>
    <s v="D-001"/>
    <s v="Sales"/>
    <m/>
    <x v="3"/>
    <s v="QWShipping"/>
    <x v="174"/>
    <s v="Shipping"/>
    <s v="C-10368"/>
    <m/>
    <n v="24040"/>
    <s v="ARJ"/>
    <m/>
    <n v="50"/>
    <n v="-50"/>
    <x v="1"/>
  </r>
  <r>
    <x v="13"/>
    <n v="45938"/>
    <x v="29"/>
    <s v="180698OH"/>
    <s v="Invoice - Vital Care: Shipping"/>
    <s v="D-001"/>
    <s v="Sales"/>
    <m/>
    <x v="3"/>
    <s v="QWShipping"/>
    <x v="174"/>
    <s v="Shipping"/>
    <s v="C-10368"/>
    <m/>
    <n v="24041"/>
    <s v="ARJ"/>
    <m/>
    <n v="73.989999999999995"/>
    <n v="-73.989999999999995"/>
    <x v="1"/>
  </r>
  <r>
    <x v="13"/>
    <n v="45938"/>
    <x v="29"/>
    <s v="180701OH"/>
    <s v="Invoice - Vital Care: Shipping"/>
    <s v="D-001"/>
    <s v="Sales"/>
    <m/>
    <x v="3"/>
    <s v="QWShipping"/>
    <x v="174"/>
    <s v="Shipping"/>
    <s v="C-10368"/>
    <m/>
    <n v="24043"/>
    <s v="ARJ"/>
    <m/>
    <n v="100"/>
    <n v="-100"/>
    <x v="1"/>
  </r>
  <r>
    <x v="13"/>
    <n v="45938"/>
    <x v="29"/>
    <s v="180702OH"/>
    <s v="Invoice - Vital Care: Shipping"/>
    <s v="D-001"/>
    <s v="Sales"/>
    <m/>
    <x v="3"/>
    <s v="QWShipping"/>
    <x v="174"/>
    <s v="Shipping"/>
    <s v="C-10368"/>
    <m/>
    <n v="24044"/>
    <s v="ARJ"/>
    <m/>
    <n v="61.13"/>
    <n v="-61.13"/>
    <x v="1"/>
  </r>
  <r>
    <x v="13"/>
    <n v="45938"/>
    <x v="29"/>
    <s v="180708OH"/>
    <s v="Invoice - Vital Care: Shipping"/>
    <s v="D-002"/>
    <s v="Administration"/>
    <m/>
    <x v="3"/>
    <s v="QWShipping"/>
    <x v="174"/>
    <s v="Shipping"/>
    <s v="C-10368"/>
    <m/>
    <n v="24046"/>
    <s v="ARJ"/>
    <m/>
    <n v="331.01"/>
    <n v="-331.01"/>
    <x v="1"/>
  </r>
  <r>
    <x v="13"/>
    <n v="45938"/>
    <x v="29"/>
    <s v="180709OH"/>
    <s v="Invoice - Vital Care: Shipping"/>
    <s v="D-001"/>
    <s v="Sales"/>
    <m/>
    <x v="3"/>
    <s v="QWShipping"/>
    <x v="174"/>
    <s v="Shipping"/>
    <s v="C-10368"/>
    <m/>
    <n v="24047"/>
    <s v="ARJ"/>
    <m/>
    <n v="100"/>
    <n v="-100"/>
    <x v="1"/>
  </r>
  <r>
    <x v="13"/>
    <n v="45938"/>
    <x v="29"/>
    <s v="180711OH"/>
    <s v="Invoice - Vital Care: Shipping"/>
    <s v="D-001"/>
    <s v="Sales"/>
    <m/>
    <x v="3"/>
    <s v="QWShipping"/>
    <x v="174"/>
    <s v="Shipping"/>
    <s v="C-10368"/>
    <m/>
    <n v="24048"/>
    <s v="ARJ"/>
    <m/>
    <n v="75.03"/>
    <n v="-75.03"/>
    <x v="1"/>
  </r>
  <r>
    <x v="13"/>
    <n v="45938"/>
    <x v="29"/>
    <s v="180712OH"/>
    <s v="Invoice - Vital Care: Shipping"/>
    <s v="D-001"/>
    <s v="Sales"/>
    <m/>
    <x v="3"/>
    <s v="QWShipping"/>
    <x v="174"/>
    <s v="Shipping"/>
    <s v="C-10368"/>
    <m/>
    <n v="24049"/>
    <s v="ARJ"/>
    <m/>
    <n v="203.06"/>
    <n v="-203.06"/>
    <x v="1"/>
  </r>
  <r>
    <x v="13"/>
    <n v="45938"/>
    <x v="29"/>
    <s v="180722OH"/>
    <s v="Invoice - Vital Care: Shipping"/>
    <s v="D-001"/>
    <s v="Sales"/>
    <m/>
    <x v="3"/>
    <s v="QWShipping"/>
    <x v="174"/>
    <s v="Shipping"/>
    <s v="C-10368"/>
    <m/>
    <n v="24052"/>
    <s v="ARJ"/>
    <m/>
    <n v="79.739999999999995"/>
    <n v="-79.739999999999995"/>
    <x v="1"/>
  </r>
  <r>
    <x v="13"/>
    <n v="45944"/>
    <x v="25"/>
    <s v="180773OH"/>
    <s v="Invoice - Vital Care: Shipping"/>
    <s v="D-001"/>
    <s v="Sales"/>
    <m/>
    <x v="3"/>
    <s v="QWShipping"/>
    <x v="174"/>
    <s v="Shipping"/>
    <s v="C-10368"/>
    <m/>
    <n v="24082"/>
    <s v="ARJ"/>
    <m/>
    <n v="100"/>
    <n v="-100"/>
    <x v="1"/>
  </r>
  <r>
    <x v="13"/>
    <n v="45946"/>
    <x v="34"/>
    <s v="180786OH"/>
    <s v="Invoice - Vital Care: Shipping"/>
    <s v="D-001"/>
    <s v="Sales"/>
    <m/>
    <x v="3"/>
    <s v="QWShipping"/>
    <x v="174"/>
    <s v="Shipping"/>
    <s v="C-10368"/>
    <m/>
    <n v="24107"/>
    <s v="ARJ"/>
    <m/>
    <n v="63.43"/>
    <n v="-63.43"/>
    <x v="1"/>
  </r>
  <r>
    <x v="13"/>
    <n v="45946"/>
    <x v="34"/>
    <s v="180792OH"/>
    <s v="Invoice - Vital Care: Shipping"/>
    <s v="D-028"/>
    <s v="Installation Team"/>
    <m/>
    <x v="3"/>
    <s v="QWShipping"/>
    <x v="174"/>
    <s v="Shipping"/>
    <s v="C-10368"/>
    <m/>
    <n v="24111"/>
    <s v="ARJ"/>
    <m/>
    <n v="200"/>
    <n v="-200"/>
    <x v="1"/>
  </r>
  <r>
    <x v="13"/>
    <n v="45950"/>
    <x v="35"/>
    <s v="180811OH"/>
    <s v="Invoice - Vital Care: Shipping"/>
    <s v="D-001"/>
    <s v="Sales"/>
    <m/>
    <x v="3"/>
    <s v="QWShipping"/>
    <x v="174"/>
    <s v="Shipping"/>
    <s v="C-10368"/>
    <m/>
    <n v="24129"/>
    <s v="ARJ"/>
    <m/>
    <n v="68.36"/>
    <n v="-68.36"/>
    <x v="1"/>
  </r>
  <r>
    <x v="13"/>
    <n v="45951"/>
    <x v="24"/>
    <s v="180830OH"/>
    <s v="Invoice - Vital Care: Shipping"/>
    <s v="D-001"/>
    <s v="Sales"/>
    <m/>
    <x v="3"/>
    <s v="QWShipping"/>
    <x v="174"/>
    <s v="Shipping"/>
    <s v="C-10368"/>
    <m/>
    <n v="24143"/>
    <s v="ARJ"/>
    <m/>
    <n v="78.540000000000006"/>
    <n v="-78.540000000000006"/>
    <x v="1"/>
  </r>
  <r>
    <x v="13"/>
    <n v="45953"/>
    <x v="15"/>
    <s v="180853OH"/>
    <s v="Invoice - Vital Care: Shipping"/>
    <s v="D-001"/>
    <s v="Sales"/>
    <m/>
    <x v="3"/>
    <s v="QWShipping"/>
    <x v="174"/>
    <s v="Shipping"/>
    <s v="C-10368"/>
    <m/>
    <n v="24163"/>
    <s v="ARJ"/>
    <m/>
    <n v="100"/>
    <n v="-100"/>
    <x v="1"/>
  </r>
  <r>
    <x v="13"/>
    <n v="45954"/>
    <x v="40"/>
    <s v="180858OH"/>
    <s v="Invoice - Vital Care: Shipping"/>
    <s v="D-001"/>
    <s v="Sales"/>
    <m/>
    <x v="3"/>
    <s v="QWShipping"/>
    <x v="174"/>
    <s v="Shipping"/>
    <s v="C-10368"/>
    <m/>
    <n v="24166"/>
    <s v="ARJ"/>
    <m/>
    <n v="46.34"/>
    <n v="-46.34"/>
    <x v="1"/>
  </r>
  <r>
    <x v="13"/>
    <n v="45957"/>
    <x v="8"/>
    <s v="180861OH"/>
    <s v="Invoice - Vital Care: Shipping"/>
    <s v="D-001"/>
    <s v="Sales"/>
    <m/>
    <x v="3"/>
    <s v="QWShipping"/>
    <x v="174"/>
    <s v="Shipping"/>
    <s v="C-10368"/>
    <m/>
    <n v="24168"/>
    <s v="ARJ"/>
    <m/>
    <n v="100"/>
    <n v="-100"/>
    <x v="1"/>
  </r>
  <r>
    <x v="13"/>
    <n v="45957"/>
    <x v="8"/>
    <s v="180862OH"/>
    <s v="Invoice - Vital Care: Shipping"/>
    <s v="D-001"/>
    <s v="Sales"/>
    <m/>
    <x v="3"/>
    <s v="QWShipping"/>
    <x v="174"/>
    <s v="Shipping"/>
    <s v="C-10368"/>
    <m/>
    <n v="24169"/>
    <s v="ARJ"/>
    <m/>
    <n v="100"/>
    <n v="-100"/>
    <x v="1"/>
  </r>
  <r>
    <x v="13"/>
    <n v="45957"/>
    <x v="8"/>
    <s v="180863OH"/>
    <s v="Invoice - Vital Care: Shipping"/>
    <s v="D-001"/>
    <s v="Sales"/>
    <m/>
    <x v="3"/>
    <s v="QWShipping"/>
    <x v="174"/>
    <s v="Shipping"/>
    <s v="C-10368"/>
    <m/>
    <n v="24170"/>
    <s v="ARJ"/>
    <m/>
    <n v="262.39999999999998"/>
    <n v="-262.39999999999998"/>
    <x v="1"/>
  </r>
  <r>
    <x v="13"/>
    <n v="45957"/>
    <x v="8"/>
    <s v="180905OH"/>
    <s v="Invoice - Vital Care: Shipping"/>
    <s v="D-001"/>
    <s v="Sales"/>
    <m/>
    <x v="3"/>
    <s v="QWShipping"/>
    <x v="174"/>
    <s v="Shipping"/>
    <s v="C-10368"/>
    <m/>
    <n v="24177"/>
    <s v="ARJ"/>
    <m/>
    <n v="36.43"/>
    <n v="-36.43"/>
    <x v="1"/>
  </r>
  <r>
    <x v="13"/>
    <n v="45960"/>
    <x v="30"/>
    <s v="181153OH"/>
    <s v="Invoice - Vital Care: Shipping"/>
    <s v="D-001"/>
    <s v="Sales"/>
    <m/>
    <x v="3"/>
    <s v="QWShipping"/>
    <x v="174"/>
    <s v="Shipping"/>
    <s v="C-10368"/>
    <m/>
    <n v="24203"/>
    <s v="ARJ"/>
    <m/>
    <n v="1102.53"/>
    <n v="-1102.53"/>
    <x v="1"/>
  </r>
  <r>
    <x v="13"/>
    <n v="45960"/>
    <x v="30"/>
    <s v="181153OH"/>
    <s v="Invoice - Vital Care: Shipping"/>
    <s v="D-028"/>
    <s v="Installation Team"/>
    <m/>
    <x v="3"/>
    <s v="QWShipping"/>
    <x v="174"/>
    <s v="Shipping"/>
    <s v="C-10368"/>
    <m/>
    <n v="24203"/>
    <s v="ARJ"/>
    <m/>
    <n v="1901.7"/>
    <n v="-1901.7"/>
    <x v="1"/>
  </r>
  <r>
    <x v="13"/>
    <n v="45960"/>
    <x v="30"/>
    <s v="181154OH"/>
    <s v="Invoice - Vital Care: Shipping"/>
    <s v="D-001"/>
    <s v="Sales"/>
    <m/>
    <x v="3"/>
    <s v="QWShipping"/>
    <x v="174"/>
    <s v="Shipping"/>
    <s v="C-10368"/>
    <m/>
    <n v="24202"/>
    <s v="ARJ"/>
    <m/>
    <n v="73.16"/>
    <n v="-73.16"/>
    <x v="1"/>
  </r>
  <r>
    <x v="13"/>
    <n v="45960"/>
    <x v="30"/>
    <s v="181155OH"/>
    <s v="Invoice - Vital Care: Shipping"/>
    <s v="D-001"/>
    <s v="Sales"/>
    <m/>
    <x v="3"/>
    <s v="QWShipping"/>
    <x v="174"/>
    <s v="Shipping"/>
    <s v="C-10368"/>
    <m/>
    <n v="24204"/>
    <s v="ARJ"/>
    <m/>
    <n v="31.27"/>
    <n v="-31.27"/>
    <x v="1"/>
  </r>
  <r>
    <x v="9"/>
    <n v="45936"/>
    <x v="9"/>
    <s v="180590OH"/>
    <s v="Invoice - Vital Care: T24-40(C25238FT0) 23.8 Monitor-HDMI "/>
    <s v="D-001"/>
    <s v="Sales"/>
    <m/>
    <x v="3"/>
    <s v="64A4MARXUS"/>
    <x v="174"/>
    <s v="T24-40(C25238FT0) 23.8 Monitor-HDMI "/>
    <s v="C-10368"/>
    <m/>
    <n v="23981"/>
    <s v="ARJ"/>
    <m/>
    <n v="494.2"/>
    <n v="-494.2"/>
    <x v="1"/>
  </r>
  <r>
    <x v="9"/>
    <n v="45938"/>
    <x v="29"/>
    <s v="180671OH"/>
    <s v="Invoice - Vital Care: T24-40(C25238FT0) 23.8 Monitor-HDMI "/>
    <s v="D-001"/>
    <s v="Sales"/>
    <m/>
    <x v="3"/>
    <s v="64A4MARXUS"/>
    <x v="174"/>
    <s v="T24-40(C25238FT0) 23.8 Monitor-HDMI "/>
    <s v="C-10368"/>
    <m/>
    <n v="24029"/>
    <s v="ARJ"/>
    <m/>
    <n v="494.2"/>
    <n v="-494.2"/>
    <x v="1"/>
  </r>
  <r>
    <x v="9"/>
    <n v="45938"/>
    <x v="29"/>
    <s v="180708OH"/>
    <s v="Invoice - Vital Care: T24-40(C25238FT0) 23.8 Monitor-HDMI "/>
    <s v="D-002"/>
    <s v="Administration"/>
    <m/>
    <x v="3"/>
    <s v="64A4MARXUS"/>
    <x v="174"/>
    <s v="T24-40(C25238FT0) 23.8 Monitor-HDMI "/>
    <s v="C-10368"/>
    <m/>
    <n v="24046"/>
    <s v="ARJ"/>
    <m/>
    <n v="494.2"/>
    <n v="-494.2"/>
    <x v="1"/>
  </r>
  <r>
    <x v="9"/>
    <n v="45957"/>
    <x v="8"/>
    <s v="180863OH"/>
    <s v="Invoice - Vital Care: T24-40(C25238FT0) 23.8 Monitor-HDMI "/>
    <s v="D-001"/>
    <s v="Sales"/>
    <m/>
    <x v="3"/>
    <s v="64A4MARXUS"/>
    <x v="174"/>
    <s v="T24-40(C25238FT0) 23.8 Monitor-HDMI "/>
    <s v="C-10368"/>
    <m/>
    <n v="24170"/>
    <s v="ARJ"/>
    <m/>
    <n v="494.2"/>
    <n v="-494.2"/>
    <x v="1"/>
  </r>
  <r>
    <x v="9"/>
    <n v="45960"/>
    <x v="30"/>
    <s v="181153OH"/>
    <s v="Invoice - Vital Care: T24-40(C25238FT0) 23.8 Monitor-HDMI "/>
    <s v="D-001"/>
    <s v="Sales"/>
    <m/>
    <x v="3"/>
    <s v="64A4MARXUS"/>
    <x v="174"/>
    <s v="T24-40(C25238FT0) 23.8 Monitor-HDMI "/>
    <s v="C-10368"/>
    <m/>
    <n v="24203"/>
    <s v="ARJ"/>
    <m/>
    <n v="5930.4"/>
    <n v="-5930.4"/>
    <x v="1"/>
  </r>
  <r>
    <x v="9"/>
    <n v="45938"/>
    <x v="29"/>
    <s v="180667OH"/>
    <s v="Invoice - Vital Care: ThinkPad E14 G5, Intel Core i5-1335U (E-cores up to 3.40GHz, 12MB), 14&quot; WUXGA Touch, W11P64 ENG, 16.0GB, 1x512GB SSD M.2 2242 PCIe Gen4 TLC Opal, Intel Iris Xe Graphics, BT5.1 or BT5.2,WiFi6 AX201 2x2, FPR, 1080P FHD RGB, 3 Cell Li-Pol 47Wh, 65W, 1CourierCarryin, Backlit, Black-English (US)"/>
    <s v="D-001"/>
    <s v="Sales"/>
    <m/>
    <x v="3"/>
    <s v="21JK0052US"/>
    <x v="174"/>
    <s v="ThinkPad E14 G5, Intel Core i5-1335U (E-cores up to 3.40GHz,"/>
    <s v="C-10368"/>
    <m/>
    <n v="24025"/>
    <s v="ARJ"/>
    <m/>
    <n v="1718"/>
    <n v="-1718"/>
    <x v="1"/>
  </r>
  <r>
    <x v="9"/>
    <n v="45938"/>
    <x v="29"/>
    <s v="180674OH"/>
    <s v="Invoice - Vital Care: ThinkPad E14 G5, Intel Core i5-1335U (E-cores up to 3.40GHz, 12MB), 14&quot; WUXGA Touch, W11P64 ENG, 16.0GB, 1x512GB SSD M.2 2242 PCIe Gen4 TLC Opal, Intel Iris Xe Graphics, BT5.1 or BT5.2,WiFi6 AX201 2x2, FPR, 1080P FHD RGB, 3 Cell Li-Pol 47Wh, 65W, 1CourierCarryin, Backlit, Black-English (US)"/>
    <s v="D-001"/>
    <s v="Sales"/>
    <m/>
    <x v="3"/>
    <s v="21JK0052US"/>
    <x v="174"/>
    <s v="ThinkPad E14 G5, Intel Core i5-1335U (E-cores up to 3.40GHz,"/>
    <s v="C-10368"/>
    <m/>
    <n v="24032"/>
    <s v="ARJ"/>
    <m/>
    <n v="877.87"/>
    <n v="-877.87"/>
    <x v="1"/>
  </r>
  <r>
    <x v="9"/>
    <n v="45938"/>
    <x v="29"/>
    <s v="180676OH"/>
    <s v="Invoice - Vital Care: ThinkPad E14 G5, Intel Core i5-1335U (E-cores up to 3.40GHz, 12MB), 14&quot; WUXGA Touch, W11P64 ENG, 16.0GB, 1x512GB SSD M.2 2242 PCIe Gen4 TLC Opal, Intel Iris Xe Graphics, BT5.1 or BT5.2,WiFi6 AX201 2x2, FPR, 1080P FHD RGB, 3 Cell Li-Pol 47Wh, 65W, 1CourierCarryin, Backlit, Black-English (US)"/>
    <s v="D-001"/>
    <s v="Sales"/>
    <m/>
    <x v="3"/>
    <s v="21JK0052US"/>
    <x v="174"/>
    <s v="ThinkPad E14 G5, Intel Core i5-1335U (E-cores up to 3.40GHz,"/>
    <s v="C-10368"/>
    <m/>
    <n v="24034"/>
    <s v="ARJ"/>
    <m/>
    <n v="859"/>
    <n v="-859"/>
    <x v="1"/>
  </r>
  <r>
    <x v="9"/>
    <n v="45938"/>
    <x v="29"/>
    <s v="180709OH"/>
    <s v="Invoice - Vital Care: ThinkPad E14 G5, Intel Core i5-1335U (E-cores up to 3.40GHz, 12MB), 14&quot; WUXGA Touch, W11P64 ENG, 16.0GB, 1x512GB SSD M.2 2242 PCIe Gen4 TLC Opal, Intel Iris Xe Graphics, BT5.1 or BT5.2,WiFi6 AX201 2x2, FPR, 1080P FHD RGB, 3 Cell Li-Pol 47Wh, 65W, 1CourierCarryin, Backlit, Black-English (US)"/>
    <s v="D-001"/>
    <s v="Sales"/>
    <m/>
    <x v="3"/>
    <s v="21JK0052US"/>
    <x v="174"/>
    <s v="ThinkPad E14 G5, Intel Core i5-1335U (E-cores up to 3.40GHz,"/>
    <s v="C-10368"/>
    <m/>
    <n v="24047"/>
    <s v="ARJ"/>
    <m/>
    <n v="859"/>
    <n v="-859"/>
    <x v="1"/>
  </r>
  <r>
    <x v="9"/>
    <n v="45946"/>
    <x v="34"/>
    <s v="180792OH"/>
    <s v="Invoice - Vital Care: ThinkPad E14 G5, Intel Core i5-1335U (E-cores up to 3.40GHz, 12MB), 14&quot; WUXGA Touch, W11P64 ENG, 16.0GB, 1x512GB SSD M.2 2242 PCIe Gen4 TLC Opal, Intel Iris Xe Graphics, BT5.1 or BT5.2,WiFi6 AX201 2x2, FPR, 1080P FHD RGB, 3 Cell Li-Pol 47Wh, 65W, 1CourierCarryin, Backlit, Black-English (US)"/>
    <s v="D-001"/>
    <s v="Sales"/>
    <m/>
    <x v="3"/>
    <s v="21JK0052US"/>
    <x v="174"/>
    <s v="ThinkPad E14 G5, Intel Core i5-1335U (E-cores up to 3.40GHz,"/>
    <s v="C-10368"/>
    <m/>
    <n v="24111"/>
    <s v="ARJ"/>
    <m/>
    <n v="1718"/>
    <n v="-1718"/>
    <x v="1"/>
  </r>
  <r>
    <x v="9"/>
    <n v="45957"/>
    <x v="8"/>
    <s v="180861OH"/>
    <s v="Invoice - Vital Care: ThinkPad E14 G5, Intel Core i5-1335U (E-cores up to 3.40GHz, 12MB), 14&quot; WUXGA Touch, W11P64 ENG, 16.0GB, 1x512GB SSD M.2 2242 PCIe Gen4 TLC Opal, Intel Iris Xe Graphics, BT5.1 or BT5.2,WiFi6 AX201 2x2, FPR, 1080P FHD RGB, 3 Cell Li-Pol 47Wh, 65W, 1CourierCarryin, Backlit, Black-English (US)"/>
    <s v="D-001"/>
    <s v="Sales"/>
    <m/>
    <x v="3"/>
    <s v="21JK0052US"/>
    <x v="174"/>
    <s v="ThinkPad E14 G5, Intel Core i5-1335U (E-cores up to 3.40GHz,"/>
    <s v="C-10368"/>
    <m/>
    <n v="24168"/>
    <s v="ARJ"/>
    <m/>
    <n v="859"/>
    <n v="-859"/>
    <x v="1"/>
  </r>
  <r>
    <x v="9"/>
    <n v="45957"/>
    <x v="8"/>
    <s v="180862OH"/>
    <s v="Invoice - Vital Care: ThinkPad E14 G5, Intel Core i5-1335U (E-cores up to 3.40GHz, 12MB), 14&quot; WUXGA Touch, W11P64 ENG, 16.0GB, 1x512GB SSD M.2 2242 PCIe Gen4 TLC Opal, Intel Iris Xe Graphics, BT5.1 or BT5.2,WiFi6 AX201 2x2, FPR, 1080P FHD RGB, 3 Cell Li-Pol 47Wh, 65W, 1CourierCarryin, Backlit, Black-English (US)"/>
    <s v="D-001"/>
    <s v="Sales"/>
    <m/>
    <x v="3"/>
    <s v="21JK0052US"/>
    <x v="174"/>
    <s v="ThinkPad E14 G5, Intel Core i5-1335U (E-cores up to 3.40GHz,"/>
    <s v="C-10368"/>
    <m/>
    <n v="24169"/>
    <s v="ARJ"/>
    <m/>
    <n v="859"/>
    <n v="-859"/>
    <x v="1"/>
  </r>
  <r>
    <x v="9"/>
    <n v="45936"/>
    <x v="9"/>
    <s v="180581OH"/>
    <s v="Invoice - Vital Care: THINKPAD E14 G6, INTEL CORE ULTRA 5 125U (E-CORES UP TO 3.60GHZ, 12MB), 14 1920 X 1200 NON-TOUCH, WINDOWS 11 PRO 64, 16.0GB, 1X256GB SSD M.2 2242 PCIE GEN4 "/>
    <s v="D-001"/>
    <s v="Sales"/>
    <m/>
    <x v="3"/>
    <s v="21M70006US"/>
    <x v="174"/>
    <s v="THINKPAD E14 G6, INTEL CORE ULTRA 5 125U"/>
    <s v="C-10368"/>
    <m/>
    <n v="23975"/>
    <s v="ARJ"/>
    <m/>
    <n v="5574"/>
    <n v="-5574"/>
    <x v="1"/>
  </r>
  <r>
    <x v="9"/>
    <n v="45936"/>
    <x v="9"/>
    <s v="180585OH"/>
    <s v="Invoice - Vital Care: THINKPAD E14 G6, INTEL CORE ULTRA 5 125U (E-CORES UP TO 3.60GHZ, 12MB), 14 1920 X 1200 NON-TOUCH, WINDOWS 11 PRO 64, 16.0GB, 1X256GB SSD M.2 2242 PCIE GEN4 "/>
    <s v="D-001"/>
    <s v="Sales"/>
    <m/>
    <x v="3"/>
    <s v="21M70006US"/>
    <x v="174"/>
    <s v="THINKPAD E14 G6, INTEL CORE ULTRA 5 125U"/>
    <s v="C-10368"/>
    <m/>
    <n v="23977"/>
    <s v="ARJ"/>
    <m/>
    <n v="859"/>
    <n v="-859"/>
    <x v="1"/>
  </r>
  <r>
    <x v="9"/>
    <n v="45936"/>
    <x v="9"/>
    <s v="180587OH"/>
    <s v="Invoice - Vital Care: THINKPAD E14 G6, INTEL CORE ULTRA 5 125U (E-CORES UP TO 3.60GHZ, 12MB), 14 1920 X 1200 NON-TOUCH, WINDOWS 11 PRO 64, 16.0GB, 1X256GB SSD M.2 2242 PCIE GEN4 "/>
    <s v="D-001"/>
    <s v="Sales"/>
    <m/>
    <x v="3"/>
    <s v="21M70006US"/>
    <x v="174"/>
    <s v="THINKPAD E14 G6, INTEL CORE ULTRA 5 125U"/>
    <s v="C-10368"/>
    <m/>
    <n v="23978"/>
    <s v="ARJ"/>
    <m/>
    <n v="929"/>
    <n v="-929"/>
    <x v="1"/>
  </r>
  <r>
    <x v="9"/>
    <n v="45936"/>
    <x v="9"/>
    <s v="180588OH"/>
    <s v="Invoice - Vital Care: THINKPAD E14 G6, INTEL CORE ULTRA 5 125U (E-CORES UP TO 3.60GHZ, 12MB), 14 1920 X 1200 NON-TOUCH, WINDOWS 11 PRO 64, 16.0GB, 1X256GB SSD M.2 2242 PCIE GEN4 "/>
    <s v="D-001"/>
    <s v="Sales"/>
    <m/>
    <x v="3"/>
    <s v="21M70006US"/>
    <x v="174"/>
    <s v="THINKPAD E14 G6, INTEL CORE ULTRA 5 125U"/>
    <s v="C-10368"/>
    <m/>
    <n v="23979"/>
    <s v="ARJ"/>
    <m/>
    <n v="859"/>
    <n v="-859"/>
    <x v="1"/>
  </r>
  <r>
    <x v="9"/>
    <n v="45936"/>
    <x v="9"/>
    <s v="180589OH"/>
    <s v="Invoice - Vital Care: THINKPAD E14 G6, INTEL CORE ULTRA 5 125U (E-CORES UP TO 3.60GHZ, 12MB), 14 1920 X 1200 NON-TOUCH, WINDOWS 11 PRO 64, 16.0GB, 1X256GB SSD M.2 2242 PCIE GEN4 "/>
    <s v="D-001"/>
    <s v="Sales"/>
    <m/>
    <x v="3"/>
    <s v="21M70006US"/>
    <x v="174"/>
    <s v="THINKPAD E14 G6, INTEL CORE ULTRA 5 125U"/>
    <s v="C-10368"/>
    <m/>
    <n v="23980"/>
    <s v="ARJ"/>
    <m/>
    <n v="859"/>
    <n v="-859"/>
    <x v="1"/>
  </r>
  <r>
    <x v="9"/>
    <n v="45938"/>
    <x v="29"/>
    <s v="180630OH"/>
    <s v="Invoice - Vital Care: THINKPAD E14 G6, INTEL CORE ULTRA 5 125U (E-CORES UP TO 3.60GHZ, 12MB), 14 1920 X 1200 NON-TOUCH, WINDOWS 11 PRO 64, 16.0GB, 1X256GB SSD M.2 2242 PCIE GEN4 "/>
    <s v="D-001"/>
    <s v="Sales"/>
    <m/>
    <x v="3"/>
    <s v="21M70006US"/>
    <x v="174"/>
    <s v="THINKPAD E14 G6, INTEL CORE ULTRA 5 125U"/>
    <s v="C-10368"/>
    <m/>
    <n v="24006"/>
    <s v="ARJ"/>
    <m/>
    <n v="4295"/>
    <n v="-4295"/>
    <x v="1"/>
  </r>
  <r>
    <x v="9"/>
    <n v="45938"/>
    <x v="29"/>
    <s v="180633OH"/>
    <s v="Invoice - Vital Care: THINKPAD E14 G6, INTEL CORE ULTRA 5 125U (E-CORES UP TO 3.60GHZ, 12MB), 14 1920 X 1200 NON-TOUCH, WINDOWS 11 PRO 64, 16.0GB, 1X256GB SSD M.2 2242 PCIE GEN4 "/>
    <s v="D-001"/>
    <s v="Sales"/>
    <m/>
    <x v="3"/>
    <s v="21M70006US"/>
    <x v="174"/>
    <s v="THINKPAD E14 G6, INTEL CORE ULTRA 5 125U"/>
    <s v="C-10368"/>
    <m/>
    <n v="24008"/>
    <s v="ARJ"/>
    <m/>
    <n v="1718"/>
    <n v="-1718"/>
    <x v="1"/>
  </r>
  <r>
    <x v="9"/>
    <n v="45938"/>
    <x v="29"/>
    <s v="180665OH"/>
    <s v="Invoice - Vital Care: THINKPAD E14 G6, INTEL CORE ULTRA 5 125U (E-CORES UP TO 3.60GHZ, 12MB), 14 1920 X 1200 NON-TOUCH, WINDOWS 11 PRO 64, 16.0GB, 1X256GB SSD M.2 2242 PCIE GEN4 "/>
    <s v="D-001"/>
    <s v="Sales"/>
    <m/>
    <x v="3"/>
    <s v="21M70006US"/>
    <x v="174"/>
    <s v="THINKPAD E14 G6, INTEL CORE ULTRA 5 125U"/>
    <s v="C-10368"/>
    <m/>
    <n v="24023"/>
    <s v="ARJ"/>
    <m/>
    <n v="12229.62"/>
    <n v="-12229.62"/>
    <x v="1"/>
  </r>
  <r>
    <x v="9"/>
    <n v="45938"/>
    <x v="29"/>
    <s v="180666OH"/>
    <s v="Invoice - Vital Care: THINKPAD E14 G6, INTEL CORE ULTRA 5 125U (E-CORES UP TO 3.60GHZ, 12MB), 14 1920 X 1200 NON-TOUCH, WINDOWS 11 PRO 64, 16.0GB, 1X256GB SSD M.2 2242 PCIE GEN4 "/>
    <s v="D-001"/>
    <s v="Sales"/>
    <m/>
    <x v="3"/>
    <s v="21M70006US"/>
    <x v="174"/>
    <s v="THINKPAD E14 G6, INTEL CORE ULTRA 5 125U"/>
    <s v="C-10368"/>
    <m/>
    <n v="24024"/>
    <s v="ARJ"/>
    <m/>
    <n v="1788"/>
    <n v="-1788"/>
    <x v="1"/>
  </r>
  <r>
    <x v="9"/>
    <n v="45938"/>
    <x v="29"/>
    <s v="180669OH"/>
    <s v="Invoice - Vital Care: THINKPAD E14 G6, INTEL CORE ULTRA 5 125U (E-CORES UP TO 3.60GHZ, 12MB), 14 1920 X 1200 NON-TOUCH, WINDOWS 11 PRO 64, 16.0GB, 1X256GB SSD M.2 2242 PCIE GEN4 "/>
    <s v="D-001"/>
    <s v="Sales"/>
    <m/>
    <x v="3"/>
    <s v="21M70006US"/>
    <x v="174"/>
    <s v="THINKPAD E14 G6, INTEL CORE ULTRA 5 125U"/>
    <s v="C-10368"/>
    <m/>
    <n v="24027"/>
    <s v="ARJ"/>
    <m/>
    <n v="929"/>
    <n v="-929"/>
    <x v="1"/>
  </r>
  <r>
    <x v="9"/>
    <n v="45938"/>
    <x v="29"/>
    <s v="180670OH"/>
    <s v="Invoice - Vital Care: THINKPAD E14 G6, INTEL CORE ULTRA 5 125U (E-CORES UP TO 3.60GHZ, 12MB), 14 1920 X 1200 NON-TOUCH, WINDOWS 11 PRO 64, 16.0GB, 1X256GB SSD M.2 2242 PCIE GEN4 "/>
    <s v="D-001"/>
    <s v="Sales"/>
    <m/>
    <x v="3"/>
    <s v="21M70006US"/>
    <x v="174"/>
    <s v="THINKPAD E14 G6, INTEL CORE ULTRA 5 125U"/>
    <s v="C-10368"/>
    <m/>
    <n v="24028"/>
    <s v="ARJ"/>
    <m/>
    <n v="1718"/>
    <n v="-1718"/>
    <x v="1"/>
  </r>
  <r>
    <x v="9"/>
    <n v="45938"/>
    <x v="29"/>
    <s v="180671OH"/>
    <s v="Invoice - Vital Care: THINKPAD E14 G6, INTEL CORE ULTRA 5 125U (E-CORES UP TO 3.60GHZ, 12MB), 14 1920 X 1200 NON-TOUCH, WINDOWS 11 PRO 64, 16.0GB, 1X256GB SSD M.2 2242 PCIE GEN4 "/>
    <s v="D-001"/>
    <s v="Sales"/>
    <m/>
    <x v="3"/>
    <s v="21M70006US"/>
    <x v="174"/>
    <s v="THINKPAD E14 G6, INTEL CORE ULTRA 5 125U"/>
    <s v="C-10368"/>
    <m/>
    <n v="24029"/>
    <s v="ARJ"/>
    <m/>
    <n v="933.5"/>
    <n v="-933.5"/>
    <x v="1"/>
  </r>
  <r>
    <x v="9"/>
    <n v="45938"/>
    <x v="29"/>
    <s v="180672OH"/>
    <s v="Invoice - Vital Care: THINKPAD E14 G6, INTEL CORE ULTRA 5 125U (E-CORES UP TO 3.60GHZ, 12MB), 14 1920 X 1200 NON-TOUCH, WINDOWS 11 PRO 64, 16.0GB, 1X256GB SSD M.2 2242 PCIE GEN4 "/>
    <s v="D-001"/>
    <s v="Sales"/>
    <m/>
    <x v="3"/>
    <s v="21M70006US"/>
    <x v="174"/>
    <s v="THINKPAD E14 G6, INTEL CORE ULTRA 5 125U"/>
    <s v="C-10368"/>
    <m/>
    <n v="24030"/>
    <s v="ARJ"/>
    <m/>
    <n v="1718"/>
    <n v="-1718"/>
    <x v="1"/>
  </r>
  <r>
    <x v="9"/>
    <n v="45938"/>
    <x v="29"/>
    <s v="180673OH"/>
    <s v="Invoice - Vital Care: THINKPAD E14 G6, INTEL CORE ULTRA 5 125U (E-CORES UP TO 3.60GHZ, 12MB), 14 1920 X 1200 NON-TOUCH, WINDOWS 11 PRO 64, 16.0GB, 1X256GB SSD M.2 2242 PCIE GEN4 "/>
    <s v="D-001"/>
    <s v="Sales"/>
    <m/>
    <x v="3"/>
    <s v="21M70006US"/>
    <x v="174"/>
    <s v="THINKPAD E14 G6, INTEL CORE ULTRA 5 125U"/>
    <s v="C-10368"/>
    <m/>
    <n v="24031"/>
    <s v="ARJ"/>
    <m/>
    <n v="859"/>
    <n v="-859"/>
    <x v="1"/>
  </r>
  <r>
    <x v="9"/>
    <n v="45938"/>
    <x v="29"/>
    <s v="180675OH"/>
    <s v="Invoice - Vital Care: THINKPAD E14 G6, INTEL CORE ULTRA 5 125U (E-CORES UP TO 3.60GHZ, 12MB), 14 1920 X 1200 NON-TOUCH, WINDOWS 11 PRO 64, 16.0GB, 1X256GB SSD M.2 2242 PCIE GEN4 "/>
    <s v="D-001"/>
    <s v="Sales"/>
    <m/>
    <x v="3"/>
    <s v="21M70006US"/>
    <x v="174"/>
    <s v="THINKPAD E14 G6, INTEL CORE ULTRA 5 125U"/>
    <s v="C-10368"/>
    <m/>
    <n v="24033"/>
    <s v="ARJ"/>
    <m/>
    <n v="859"/>
    <n v="-859"/>
    <x v="1"/>
  </r>
  <r>
    <x v="9"/>
    <n v="45938"/>
    <x v="29"/>
    <s v="180677OH"/>
    <s v="Invoice - Vital Care: THINKPAD E14 G6, INTEL CORE ULTRA 5 125U (E-CORES UP TO 3.60GHZ, 12MB), 14 1920 X 1200 NON-TOUCH, WINDOWS 11 PRO 64, 16.0GB, 1X256GB SSD M.2 2242 PCIE GEN4 "/>
    <s v="D-001"/>
    <s v="Sales"/>
    <m/>
    <x v="3"/>
    <s v="21M70006US"/>
    <x v="174"/>
    <s v="THINKPAD E14 G6, INTEL CORE ULTRA 5 125U"/>
    <s v="C-10368"/>
    <m/>
    <n v="24035"/>
    <s v="ARJ"/>
    <m/>
    <n v="859"/>
    <n v="-859"/>
    <x v="1"/>
  </r>
  <r>
    <x v="9"/>
    <n v="45938"/>
    <x v="29"/>
    <s v="180698OH"/>
    <s v="Invoice - Vital Care: THINKPAD E14 G6, INTEL CORE ULTRA 5 125U (E-CORES UP TO 3.60GHZ, 12MB), 14 1920 X 1200 NON-TOUCH, WINDOWS 11 PRO 64, 16.0GB, 1X256GB SSD M.2 2242 PCIE GEN4 "/>
    <s v="D-001"/>
    <s v="Sales"/>
    <m/>
    <x v="3"/>
    <s v="21M70006US"/>
    <x v="174"/>
    <s v="THINKPAD E14 G6, INTEL CORE ULTRA 5 125U"/>
    <s v="C-10368"/>
    <m/>
    <n v="24041"/>
    <s v="ARJ"/>
    <m/>
    <n v="859"/>
    <n v="-859"/>
    <x v="1"/>
  </r>
  <r>
    <x v="9"/>
    <n v="45938"/>
    <x v="29"/>
    <s v="180701OH"/>
    <s v="Invoice - Vital Care: THINKPAD E14 G6, INTEL CORE ULTRA 5 125U (E-CORES UP TO 3.60GHZ, 12MB), 14 1920 X 1200 NON-TOUCH, WINDOWS 11 PRO 64, 16.0GB, 1X256GB SSD M.2 2242 PCIE GEN4 "/>
    <s v="D-001"/>
    <s v="Sales"/>
    <m/>
    <x v="3"/>
    <s v="21M70006US"/>
    <x v="174"/>
    <s v="THINKPAD E14 G6, INTEL CORE ULTRA 5 125U"/>
    <s v="C-10368"/>
    <m/>
    <n v="24043"/>
    <s v="ARJ"/>
    <m/>
    <n v="859"/>
    <n v="-859"/>
    <x v="1"/>
  </r>
  <r>
    <x v="9"/>
    <n v="45938"/>
    <x v="29"/>
    <s v="180708OH"/>
    <s v="Invoice - Vital Care: THINKPAD E14 G6, INTEL CORE ULTRA 5 125U (E-CORES UP TO 3.60GHZ, 12MB), 14 1920 X 1200 NON-TOUCH, WINDOWS 11 PRO 64, 16.0GB, 1X256GB SSD M.2 2242 PCIE GEN4 "/>
    <s v="D-002"/>
    <s v="Administration"/>
    <m/>
    <x v="3"/>
    <s v="21M70006US"/>
    <x v="174"/>
    <s v="THINKPAD E14 G6, INTEL CORE ULTRA 5 125U"/>
    <s v="C-10368"/>
    <m/>
    <n v="24046"/>
    <s v="ARJ"/>
    <m/>
    <n v="933.5"/>
    <n v="-933.5"/>
    <x v="1"/>
  </r>
  <r>
    <x v="9"/>
    <n v="45938"/>
    <x v="29"/>
    <s v="180711OH"/>
    <s v="Invoice - Vital Care: THINKPAD E14 G6, INTEL CORE ULTRA 5 125U (E-CORES UP TO 3.60GHZ, 12MB), 14 1920 X 1200 NON-TOUCH, WINDOWS 11 PRO 64, 16.0GB, 1X256GB SSD M.2 2242 PCIE GEN4 "/>
    <s v="D-001"/>
    <s v="Sales"/>
    <m/>
    <x v="3"/>
    <s v="21M70006US"/>
    <x v="174"/>
    <s v="THINKPAD E14 G6, INTEL CORE ULTRA 5 125U"/>
    <s v="C-10368"/>
    <m/>
    <n v="24048"/>
    <s v="ARJ"/>
    <m/>
    <n v="859"/>
    <n v="-859"/>
    <x v="1"/>
  </r>
  <r>
    <x v="9"/>
    <n v="45938"/>
    <x v="29"/>
    <s v="180722OH"/>
    <s v="Invoice - Vital Care: THINKPAD E14 G6, INTEL CORE ULTRA 5 125U (E-CORES UP TO 3.60GHZ, 12MB), 14 1920 X 1200 NON-TOUCH, WINDOWS 11 PRO 64, 16.0GB, 1X256GB SSD M.2 2242 PCIE GEN4 "/>
    <s v="D-001"/>
    <s v="Sales"/>
    <m/>
    <x v="3"/>
    <s v="21M70006US"/>
    <x v="174"/>
    <s v="THINKPAD E14 G6, INTEL CORE ULTRA 5 125U"/>
    <s v="C-10368"/>
    <m/>
    <n v="24052"/>
    <s v="ARJ"/>
    <m/>
    <n v="859"/>
    <n v="-859"/>
    <x v="1"/>
  </r>
  <r>
    <x v="9"/>
    <n v="45944"/>
    <x v="25"/>
    <s v="180773OH"/>
    <s v="Invoice - Vital Care: THINKPAD E14 G6, INTEL CORE ULTRA 5 125U (E-CORES UP TO 3.60GHZ, 12MB), 14 1920 X 1200 NON-TOUCH, WINDOWS 11 PRO 64, 16.0GB, 1X256GB SSD M.2 2242 PCIE GEN4 "/>
    <s v="D-001"/>
    <s v="Sales"/>
    <m/>
    <x v="3"/>
    <s v="21M70006US"/>
    <x v="174"/>
    <s v="THINKPAD E14 G6, INTEL CORE ULTRA 5 125U"/>
    <s v="C-10368"/>
    <m/>
    <n v="24082"/>
    <s v="ARJ"/>
    <m/>
    <n v="859"/>
    <n v="-859"/>
    <x v="1"/>
  </r>
  <r>
    <x v="9"/>
    <n v="45953"/>
    <x v="15"/>
    <s v="180853OH"/>
    <s v="Invoice - Vital Care: THINKPAD E14 G6, INTEL CORE ULTRA 5 125U (E-CORES UP TO 3.60GHZ, 12MB), 14 1920 X 1200 NON-TOUCH, WINDOWS 11 PRO 64, 16.0GB, 1X256GB SSD M.2 2242 PCIE GEN4 "/>
    <s v="D-001"/>
    <s v="Sales"/>
    <m/>
    <x v="3"/>
    <s v="21M70006US"/>
    <x v="174"/>
    <s v="THINKPAD E14 G6, INTEL CORE ULTRA 5 125U"/>
    <s v="C-10368"/>
    <m/>
    <n v="24163"/>
    <s v="ARJ"/>
    <m/>
    <n v="859"/>
    <n v="-859"/>
    <x v="1"/>
  </r>
  <r>
    <x v="9"/>
    <n v="45960"/>
    <x v="30"/>
    <s v="181153OH"/>
    <s v="Invoice - Vital Care: THINKPAD E14 G6, INTEL CORE ULTRA 5 125U (E-CORES UP TO 3.60GHZ, 12MB), 14 1920 X 1200 NON-TOUCH, WINDOWS 11 PRO 64, 16.0GB, 1X256GB SSD M.2 2242 PCIE GEN4 "/>
    <s v="D-001"/>
    <s v="Sales"/>
    <m/>
    <x v="3"/>
    <s v="21M70006US"/>
    <x v="174"/>
    <s v="THINKPAD E14 G6, INTEL CORE ULTRA 5 125U"/>
    <s v="C-10368"/>
    <m/>
    <n v="24203"/>
    <s v="ARJ"/>
    <m/>
    <n v="11202"/>
    <n v="-11202"/>
    <x v="1"/>
  </r>
  <r>
    <x v="9"/>
    <n v="45938"/>
    <x v="29"/>
    <s v="180668OH"/>
    <s v="Invoice - Vital Care: THINKPAD P16S G3 INTEL CORE ULTRA 7 155H 16 1920 X 1200 NON-TOUCH WIN 11 PRO 64 16.0GB 1X512GB SSD M.2 2280 PCIE GEN4 PERFORMANCE TLC OPAL INTEL ARC GRAPH INTEL AX211VPRO BT5.1 OR BT5.3 WIRED ETH 5MP RGB+IR 3 CELL LI-POL 75WH 3YR PREMIER NBD BACKLIT BLK W/ NUMBER PAD-ENGLISH US "/>
    <s v="D-002"/>
    <s v="Administration"/>
    <m/>
    <x v="3"/>
    <s v="21KS001HUS"/>
    <x v="174"/>
    <s v="THINKPAD P16S G3 INTEL CORE ULTRA 7 155H 16 1920 X 1200 NON-"/>
    <s v="C-10368"/>
    <m/>
    <n v="24026"/>
    <s v="ARJ"/>
    <m/>
    <n v="1744"/>
    <n v="-1744"/>
    <x v="1"/>
  </r>
  <r>
    <x v="9"/>
    <n v="45936"/>
    <x v="9"/>
    <s v="180581OH"/>
    <s v="Invoice - Vital Care: ThinkVision T24-40 - LED Backlight - Flat - 1920 x 1080 - 23.8Inch - 6Ms response time - 120 Hz refresh rate - 0.2745 x 0.2745 - 1500:1 - 250 cd/m2 - 178/178 - 16:9 - 99% sRGB, 99% BT.709. - Anti-glare - VGA,DisplayPort,HDMI - Raven Black - 100 x 100 mm - 3-year warranty"/>
    <s v="D-001"/>
    <s v="Sales"/>
    <m/>
    <x v="3"/>
    <s v="64A4MATXUS"/>
    <x v="174"/>
    <s v="ThinkVision T24-40 - LED Backlight - Flat - 1920 x 1080 - 23"/>
    <s v="C-10368"/>
    <m/>
    <n v="23975"/>
    <s v="ARJ"/>
    <m/>
    <n v="2356.6799999999998"/>
    <n v="-2356.6799999999998"/>
    <x v="1"/>
  </r>
  <r>
    <x v="9"/>
    <n v="45936"/>
    <x v="9"/>
    <s v="180587OH"/>
    <s v="Invoice - Vital Care: ThinkVision T24-40 - LED Backlight - Flat - 1920 x 1080 - 23.8Inch - 6Ms response time - 120 Hz refresh rate - 0.2745 x 0.2745 - 1500:1 - 250 cd/m2 - 178/178 - 16:9 - 99% sRGB, 99% BT.709. - Anti-glare - VGA,DisplayPort,HDMI - Raven Black - 100 x 100 mm - 3-year warranty"/>
    <s v="D-001"/>
    <s v="Sales"/>
    <m/>
    <x v="3"/>
    <s v="64A4MATXUS"/>
    <x v="174"/>
    <s v="ThinkVision T24-40 - LED Backlight - Flat - 1920 x 1080 - 23"/>
    <s v="C-10368"/>
    <m/>
    <n v="23978"/>
    <s v="ARJ"/>
    <m/>
    <n v="392.78"/>
    <n v="-392.78"/>
    <x v="1"/>
  </r>
  <r>
    <x v="9"/>
    <n v="45938"/>
    <x v="29"/>
    <s v="180665OH"/>
    <s v="Invoice - Vital Care: ThinkVision T24-40 - LED Backlight - Flat - 1920 x 1080 - 23.8Inch - 6Ms response time - 120 Hz refresh rate - 0.2745 x 0.2745 - 1500:1 - 250 cd/m2 - 178/178 - 16:9 - 99% sRGB, 99% BT.709. - Anti-glare - VGA,DisplayPort,HDMI - Raven Black - 100 x 100 mm - 3-year warranty"/>
    <s v="D-001"/>
    <s v="Sales"/>
    <m/>
    <x v="3"/>
    <s v="64A4MATXUS"/>
    <x v="174"/>
    <s v="ThinkVision T24-40 - LED Backlight - Flat - 1920 x 1080 - 23"/>
    <s v="C-10368"/>
    <m/>
    <n v="24023"/>
    <s v="ARJ"/>
    <m/>
    <n v="2590"/>
    <n v="-2590"/>
    <x v="1"/>
  </r>
  <r>
    <x v="9"/>
    <n v="45938"/>
    <x v="29"/>
    <s v="180666OH"/>
    <s v="Invoice - Vital Care: ThinkVision T24-40 - LED Backlight - Flat - 1920 x 1080 - 23.8Inch - 6Ms response time - 120 Hz refresh rate - 0.2745 x 0.2745 - 1500:1 - 250 cd/m2 - 178/178 - 16:9 - 99% sRGB, 99% BT.709. - Anti-glare - VGA,DisplayPort,HDMI - Raven Black - 100 x 100 mm - 3-year warranty"/>
    <s v="D-001"/>
    <s v="Sales"/>
    <m/>
    <x v="3"/>
    <s v="64A4MATXUS"/>
    <x v="174"/>
    <s v="ThinkVision T24-40 - LED Backlight - Flat - 1920 x 1080 - 23"/>
    <s v="C-10368"/>
    <m/>
    <n v="24024"/>
    <s v="ARJ"/>
    <m/>
    <n v="392.78"/>
    <n v="-392.78"/>
    <x v="1"/>
  </r>
  <r>
    <x v="9"/>
    <n v="45938"/>
    <x v="29"/>
    <s v="180669OH"/>
    <s v="Invoice - Vital Care: ThinkVision T24-40 - LED Backlight - Flat - 1920 x 1080 - 23.8Inch - 6Ms response time - 120 Hz refresh rate - 0.2745 x 0.2745 - 1500:1 - 250 cd/m2 - 178/178 - 16:9 - 99% sRGB, 99% BT.709. - Anti-glare - VGA,DisplayPort,HDMI - Raven Black - 100 x 100 mm - 3-year warranty"/>
    <s v="D-001"/>
    <s v="Sales"/>
    <m/>
    <x v="3"/>
    <s v="64A4MATXUS"/>
    <x v="174"/>
    <s v="ThinkVision T24-40 - LED Backlight - Flat - 1920 x 1080 - 23"/>
    <s v="C-10368"/>
    <m/>
    <n v="24027"/>
    <s v="ARJ"/>
    <m/>
    <n v="392.78"/>
    <n v="-392.78"/>
    <x v="1"/>
  </r>
  <r>
    <x v="9"/>
    <n v="45938"/>
    <x v="29"/>
    <s v="180632OH"/>
    <s v="Invoice - Vital Care: X1 2-IN-1 G9 INTEL CORE ULTRA 5 125U 14 1920 X 1200 TOUCH W11PRO64"/>
    <s v="D-001"/>
    <s v="Sales"/>
    <m/>
    <x v="3"/>
    <s v="21KE006YUS"/>
    <x v="174"/>
    <s v="X1 2-IN-1 G9 INTEL CORE ULTRA 5 125U 14 1920 X 1200 TOUCH W1"/>
    <s v="C-10368"/>
    <m/>
    <n v="24007"/>
    <s v="ARJ"/>
    <m/>
    <n v="2704.56"/>
    <n v="-2704.56"/>
    <x v="1"/>
  </r>
  <r>
    <x v="6"/>
    <n v="45901"/>
    <x v="3"/>
    <n v="179868"/>
    <s v="Invoice - Warden's: 24x7 Gateway Security Monitoring"/>
    <s v="D-005"/>
    <s v="Security"/>
    <m/>
    <x v="1"/>
    <s v="DPM-FWM-SM"/>
    <x v="176"/>
    <s v="24x7 Gateway Security Monitoring Small"/>
    <s v="C00293"/>
    <m/>
    <n v="23481"/>
    <s v="ARJ"/>
    <m/>
    <n v="400"/>
    <n v="-400"/>
    <x v="1"/>
  </r>
  <r>
    <x v="6"/>
    <n v="45931"/>
    <x v="4"/>
    <n v="180421"/>
    <s v="Invoice - Warden's: 24x7 Gateway Security Monitoring"/>
    <s v="D-005"/>
    <s v="Security"/>
    <m/>
    <x v="1"/>
    <s v="DPM-FWM-SM"/>
    <x v="176"/>
    <s v="24x7 Gateway Security Monitoring Small"/>
    <s v="C00293"/>
    <m/>
    <n v="23845"/>
    <s v="ARJ"/>
    <m/>
    <n v="400"/>
    <n v="-400"/>
    <x v="1"/>
  </r>
  <r>
    <x v="6"/>
    <n v="45901"/>
    <x v="3"/>
    <n v="179868"/>
    <s v="Invoice - Warden's: AI Powered Email Filtering and Phishing Protection "/>
    <s v="D-005"/>
    <s v="Security"/>
    <m/>
    <x v="1"/>
    <s v="IS-ESP-1"/>
    <x v="176"/>
    <s v="Email Security "/>
    <s v="C00293"/>
    <m/>
    <n v="23481"/>
    <s v="ARJ"/>
    <m/>
    <n v="46"/>
    <n v="-46"/>
    <x v="1"/>
  </r>
  <r>
    <x v="6"/>
    <n v="45931"/>
    <x v="4"/>
    <n v="180421"/>
    <s v="Invoice - Warden's: AI Powered Email Filtering and Phishing Protection "/>
    <s v="D-005"/>
    <s v="Security"/>
    <m/>
    <x v="1"/>
    <s v="IS-ESP-1"/>
    <x v="176"/>
    <s v="Email Security "/>
    <s v="C00293"/>
    <m/>
    <n v="23845"/>
    <s v="ARJ"/>
    <m/>
    <n v="46"/>
    <n v="-46"/>
    <x v="1"/>
  </r>
  <r>
    <x v="3"/>
    <n v="45901"/>
    <x v="3"/>
    <n v="179868"/>
    <s v="Invoice - Warden's: Datapath Managed Backup - Offsite Storage - 1 TB - 1 Month"/>
    <s v="D-003"/>
    <s v="MSP"/>
    <m/>
    <x v="1"/>
    <s v="DPMB-STOR-1TB"/>
    <x v="176"/>
    <s v="Datapath Managed Backup - Offsite Storage - per TB"/>
    <s v="C00293"/>
    <m/>
    <n v="23481"/>
    <s v="ARJ"/>
    <m/>
    <n v="63"/>
    <n v="-63"/>
    <x v="1"/>
  </r>
  <r>
    <x v="3"/>
    <n v="45931"/>
    <x v="4"/>
    <n v="180421"/>
    <s v="Invoice - Warden's: Datapath Managed Backup - Offsite Storage - 1 TB - 1 Month"/>
    <s v="D-003"/>
    <s v="MSP"/>
    <m/>
    <x v="1"/>
    <s v="DPMB-STOR-1TB"/>
    <x v="176"/>
    <s v="Datapath Managed Backup - Offsite Storage - per TB"/>
    <s v="C00293"/>
    <m/>
    <n v="23845"/>
    <s v="ARJ"/>
    <m/>
    <n v="63"/>
    <n v="-63"/>
    <x v="1"/>
  </r>
  <r>
    <x v="9"/>
    <n v="45912"/>
    <x v="32"/>
    <n v="180205"/>
    <s v="Invoice - Warden's: Dell 1TB SSD TLC 2230 Gen4"/>
    <s v="D-001"/>
    <s v="Sales"/>
    <m/>
    <x v="1"/>
    <s v="AC280179"/>
    <x v="176"/>
    <s v="Dell 1TB SSD TLC 2230 Gen4"/>
    <s v="C00293"/>
    <m/>
    <n v="23609"/>
    <s v="ARJ"/>
    <m/>
    <n v="315.58999999999997"/>
    <n v="-315.58999999999997"/>
    <x v="1"/>
  </r>
  <r>
    <x v="9"/>
    <n v="45912"/>
    <x v="32"/>
    <n v="180205"/>
    <s v="Invoice - Warden's: Dell Memory Upgrade - 16 GB - 1Rx8 DDR5 UDIMM 5600 MT/s"/>
    <s v="D-001"/>
    <s v="Sales"/>
    <m/>
    <x v="1"/>
    <s v="AC774044"/>
    <x v="176"/>
    <s v="Dell Memory Upgrade - 16 GB - 1Rx8 DDR5 UDIMM 5600"/>
    <s v="C00293"/>
    <m/>
    <n v="23609"/>
    <s v="ARJ"/>
    <m/>
    <n v="268.79000000000002"/>
    <n v="-268.79000000000002"/>
    <x v="1"/>
  </r>
  <r>
    <x v="6"/>
    <n v="45901"/>
    <x v="3"/>
    <n v="179868"/>
    <s v="Invoice - Warden's: Endpoint Advanced Threat Protection - EDR 24x7 Monitoring - Per Endpoint"/>
    <s v="D-005"/>
    <s v="Security"/>
    <m/>
    <x v="1"/>
    <s v="DPM-Huntress"/>
    <x v="176"/>
    <s v="Huntress Advanced Threat Protection"/>
    <s v="C00293"/>
    <m/>
    <n v="23481"/>
    <s v="ARJ"/>
    <m/>
    <n v="252"/>
    <n v="-252"/>
    <x v="1"/>
  </r>
  <r>
    <x v="6"/>
    <n v="45910"/>
    <x v="39"/>
    <s v="179868CR"/>
    <s v="Invoice - Warden's: Endpoint Advanced Threat Protection - EDR 24x7 Monitoring - Per Endpoint"/>
    <s v="D-003"/>
    <s v="MSP"/>
    <m/>
    <x v="1"/>
    <s v="DPM-Huntress"/>
    <x v="176"/>
    <s v="Huntress Advanced Threat Protection"/>
    <s v="C00293"/>
    <m/>
    <n v="23597"/>
    <s v="ARJ"/>
    <n v="63"/>
    <m/>
    <n v="63"/>
    <x v="1"/>
  </r>
  <r>
    <x v="6"/>
    <n v="45931"/>
    <x v="4"/>
    <n v="180421"/>
    <s v="Invoice - Warden's: Endpoint Advanced Threat Protection - EDR 24x7 Monitoring - Per Endpoint"/>
    <s v="D-005"/>
    <s v="Security"/>
    <m/>
    <x v="1"/>
    <s v="DPM-Huntress"/>
    <x v="176"/>
    <s v="Huntress Advanced Threat Protection"/>
    <s v="C00293"/>
    <m/>
    <n v="23845"/>
    <s v="ARJ"/>
    <m/>
    <n v="189"/>
    <n v="-189"/>
    <x v="1"/>
  </r>
  <r>
    <x v="6"/>
    <n v="45932"/>
    <x v="23"/>
    <s v="180421CR"/>
    <s v="Invoice - Warden's: Endpoint Advanced Threat Protection - EDR 24x7 Monitoring - Per Endpoint"/>
    <s v="D-003"/>
    <s v="MSP"/>
    <m/>
    <x v="1"/>
    <s v="DPM-Huntress"/>
    <x v="176"/>
    <s v="Huntress Advanced Threat Protection"/>
    <s v="C00293"/>
    <m/>
    <n v="23971"/>
    <s v="ARJ"/>
    <n v="7"/>
    <m/>
    <n v="7"/>
    <x v="1"/>
  </r>
  <r>
    <x v="5"/>
    <n v="45901"/>
    <x v="3"/>
    <n v="179868"/>
    <s v="Invoice - Warden's: Exchange Online (Plan 1) - Annual Commitment, Monthly Billing - 1 User "/>
    <s v="D-003"/>
    <s v="MSP"/>
    <m/>
    <x v="1"/>
    <s v="C0LH16-0001-1Y1M"/>
    <x v="176"/>
    <s v="Exchange Online (Plan 1) Annual Paid Monthly"/>
    <s v="C00293"/>
    <m/>
    <n v="23481"/>
    <s v="ARJ"/>
    <m/>
    <n v="4.05"/>
    <n v="-4.05"/>
    <x v="1"/>
  </r>
  <r>
    <x v="5"/>
    <n v="45931"/>
    <x v="4"/>
    <n v="180421"/>
    <s v="Invoice - Warden's: Exchange Online (Plan 1) - Annual Commitment, Monthly Billing - 1 User "/>
    <s v="D-003"/>
    <s v="MSP"/>
    <m/>
    <x v="1"/>
    <s v="C0LH16-0001-1Y1M"/>
    <x v="176"/>
    <s v="Exchange Online (Plan 1) Annual Paid Monthly"/>
    <s v="C00293"/>
    <m/>
    <n v="23845"/>
    <s v="ARJ"/>
    <m/>
    <n v="4.05"/>
    <n v="-4.05"/>
    <x v="1"/>
  </r>
  <r>
    <x v="3"/>
    <n v="45901"/>
    <x v="3"/>
    <n v="179868"/>
    <s v="Invoice - Warden's: Managed Backup - 1 Endpoint "/>
    <s v="D-003"/>
    <s v="MSP"/>
    <m/>
    <x v="1"/>
    <s v="DPMB-END"/>
    <x v="176"/>
    <s v="Managed Backup - 1 Endpoint"/>
    <s v="C00293"/>
    <m/>
    <n v="23481"/>
    <s v="ARJ"/>
    <m/>
    <n v="157.5"/>
    <n v="-157.5"/>
    <x v="1"/>
  </r>
  <r>
    <x v="3"/>
    <n v="45931"/>
    <x v="4"/>
    <n v="180421"/>
    <s v="Invoice - Warden's: Managed Backup - 1 Endpoint "/>
    <s v="D-003"/>
    <s v="MSP"/>
    <m/>
    <x v="1"/>
    <s v="DPMB-END"/>
    <x v="176"/>
    <s v="Managed Backup - 1 Endpoint"/>
    <s v="C00293"/>
    <m/>
    <n v="23845"/>
    <s v="ARJ"/>
    <m/>
    <n v="157.5"/>
    <n v="-157.5"/>
    <x v="1"/>
  </r>
  <r>
    <x v="3"/>
    <n v="45901"/>
    <x v="3"/>
    <n v="179868"/>
    <s v="Invoice - Warden's: Managed Office 365 Backup - 1 User - 1 month"/>
    <s v="D-003"/>
    <s v="MSP"/>
    <m/>
    <x v="1"/>
    <s v="DPMB-AFI-O365"/>
    <x v="176"/>
    <s v="Office 365 Backup"/>
    <s v="C00293"/>
    <m/>
    <n v="23481"/>
    <s v="ARJ"/>
    <m/>
    <n v="115"/>
    <n v="-115"/>
    <x v="1"/>
  </r>
  <r>
    <x v="3"/>
    <n v="45931"/>
    <x v="4"/>
    <n v="180421"/>
    <s v="Invoice - Warden's: Managed Office 365 Backup - 1 User - 1 month"/>
    <s v="D-003"/>
    <s v="MSP"/>
    <m/>
    <x v="1"/>
    <s v="DPMB-AFI-O365"/>
    <x v="176"/>
    <s v="Office 365 Backup"/>
    <s v="C00293"/>
    <m/>
    <n v="23845"/>
    <s v="ARJ"/>
    <m/>
    <n v="115"/>
    <n v="-115"/>
    <x v="1"/>
  </r>
  <r>
    <x v="6"/>
    <n v="45901"/>
    <x v="3"/>
    <n v="179868"/>
    <s v="Invoice - Warden's: Managed Security Awareness Training Program"/>
    <s v="D-005"/>
    <s v="Security"/>
    <m/>
    <x v="1"/>
    <s v="DPMSAT"/>
    <x v="176"/>
    <s v="Security Awareness Program"/>
    <s v="C00293"/>
    <m/>
    <n v="23481"/>
    <s v="ARJ"/>
    <m/>
    <n v="110"/>
    <n v="-110"/>
    <x v="1"/>
  </r>
  <r>
    <x v="6"/>
    <n v="45931"/>
    <x v="4"/>
    <n v="180421"/>
    <s v="Invoice - Warden's: Managed Security Awareness Training Program"/>
    <s v="D-005"/>
    <s v="Security"/>
    <m/>
    <x v="1"/>
    <s v="DPMSAT"/>
    <x v="176"/>
    <s v="Security Awareness Program"/>
    <s v="C00293"/>
    <m/>
    <n v="23845"/>
    <s v="ARJ"/>
    <m/>
    <n v="115"/>
    <n v="-115"/>
    <x v="1"/>
  </r>
  <r>
    <x v="0"/>
    <n v="45901"/>
    <x v="3"/>
    <n v="179868"/>
    <s v="Invoice - Warden's: Managed Services-Site"/>
    <s v="D-003"/>
    <s v="MSP"/>
    <m/>
    <x v="1"/>
    <s v="T-Managed Services Site"/>
    <x v="176"/>
    <s v="Managed Services-Site"/>
    <s v="C00293"/>
    <m/>
    <n v="23481"/>
    <s v="ARJ"/>
    <m/>
    <n v="250"/>
    <n v="-250"/>
    <x v="1"/>
  </r>
  <r>
    <x v="0"/>
    <n v="45931"/>
    <x v="4"/>
    <n v="180421"/>
    <s v="Invoice - Warden's: Managed Services-Site"/>
    <s v="D-003"/>
    <s v="MSP"/>
    <m/>
    <x v="1"/>
    <s v="T-Managed Services Site"/>
    <x v="176"/>
    <s v="Managed Services-Site"/>
    <s v="C00293"/>
    <m/>
    <n v="23845"/>
    <s v="ARJ"/>
    <m/>
    <n v="250"/>
    <n v="-250"/>
    <x v="1"/>
  </r>
  <r>
    <x v="0"/>
    <n v="45901"/>
    <x v="3"/>
    <n v="179868"/>
    <s v="Invoice - Warden's: Managed Services-User"/>
    <s v="D-003"/>
    <s v="MSP"/>
    <m/>
    <x v="1"/>
    <s v="T-Managed Services-User"/>
    <x v="176"/>
    <s v="Managed Services-User"/>
    <s v="C00293"/>
    <m/>
    <n v="23481"/>
    <s v="ARJ"/>
    <m/>
    <n v="1725"/>
    <n v="-1725"/>
    <x v="1"/>
  </r>
  <r>
    <x v="0"/>
    <n v="45931"/>
    <x v="4"/>
    <n v="180421"/>
    <s v="Invoice - Warden's: Managed Services-User"/>
    <s v="D-003"/>
    <s v="MSP"/>
    <m/>
    <x v="1"/>
    <s v="T-Managed Services-User"/>
    <x v="176"/>
    <s v="Managed Services-User"/>
    <s v="C00293"/>
    <m/>
    <n v="23845"/>
    <s v="ARJ"/>
    <m/>
    <n v="1800"/>
    <n v="-1800"/>
    <x v="1"/>
  </r>
  <r>
    <x v="5"/>
    <n v="45901"/>
    <x v="3"/>
    <n v="179868"/>
    <s v="Invoice - Warden's: Microsoft 365 Business Premium - Annual Commitment, Monthly Billing - 1 User "/>
    <s v="D-003"/>
    <s v="MSP"/>
    <m/>
    <x v="1"/>
    <s v="C0LCHC-0002-1Y1M"/>
    <x v="176"/>
    <s v="Microsoft 365 Business Premium Annual Paid Monthly"/>
    <s v="C00293"/>
    <m/>
    <n v="23481"/>
    <s v="ARJ"/>
    <m/>
    <n v="528"/>
    <n v="-528"/>
    <x v="1"/>
  </r>
  <r>
    <x v="5"/>
    <n v="45931"/>
    <x v="4"/>
    <n v="180421"/>
    <s v="Invoice - Warden's: Microsoft 365 Business Premium - Annual Commitment, Monthly Billing - 1 User "/>
    <s v="D-003"/>
    <s v="MSP"/>
    <m/>
    <x v="1"/>
    <s v="C0LCHC-0002-1Y1M"/>
    <x v="176"/>
    <s v="Microsoft 365 Business Premium Annual Paid Monthly"/>
    <s v="C00293"/>
    <m/>
    <n v="23845"/>
    <s v="ARJ"/>
    <m/>
    <n v="528"/>
    <n v="-528"/>
    <x v="1"/>
  </r>
  <r>
    <x v="2"/>
    <n v="45901"/>
    <x v="3"/>
    <n v="179868"/>
    <s v="Invoice - Warden's: Palo Alto Networks Firewall Service 440"/>
    <s v="D-005"/>
    <s v="Security"/>
    <m/>
    <x v="1"/>
    <s v="PAN-440-HAAS"/>
    <x v="176"/>
    <s v="Palo Alto Networks Firewall Service 440"/>
    <s v="C00293"/>
    <m/>
    <n v="23481"/>
    <s v="ARJ"/>
    <m/>
    <n v="250"/>
    <n v="-250"/>
    <x v="1"/>
  </r>
  <r>
    <x v="2"/>
    <n v="45931"/>
    <x v="4"/>
    <n v="180421"/>
    <s v="Invoice - Warden's: Palo Alto Networks Firewall Service 440"/>
    <s v="D-005"/>
    <s v="Security"/>
    <m/>
    <x v="1"/>
    <s v="PAN-440-HAAS"/>
    <x v="176"/>
    <s v="Palo Alto Networks Firewall Service 440"/>
    <s v="C00293"/>
    <m/>
    <n v="23845"/>
    <s v="ARJ"/>
    <m/>
    <n v="250"/>
    <n v="-250"/>
    <x v="1"/>
  </r>
  <r>
    <x v="13"/>
    <n v="45912"/>
    <x v="32"/>
    <n v="180205"/>
    <s v="Invoice - Warden's: Shipping"/>
    <s v="D-001"/>
    <s v="Sales"/>
    <m/>
    <x v="1"/>
    <s v="QWShipping"/>
    <x v="176"/>
    <s v="Shipping"/>
    <s v="C00293"/>
    <m/>
    <n v="23609"/>
    <s v="ARJ"/>
    <m/>
    <n v="22.8"/>
    <n v="-22.8"/>
    <x v="1"/>
  </r>
  <r>
    <x v="6"/>
    <n v="45901"/>
    <x v="3"/>
    <n v="179770"/>
    <s v="Invoice - Warren &amp; Baerg Manufacturing, Inc.: Endpoint Advanced Threat Protection - EDR 24x7 Monitoring - Per Endpoint"/>
    <s v="D-005"/>
    <s v="Security"/>
    <m/>
    <x v="2"/>
    <s v="DPM-Huntress"/>
    <x v="177"/>
    <s v="Huntress Advanced Threat Protection"/>
    <s v="C00296"/>
    <m/>
    <n v="23329"/>
    <s v="ARJ"/>
    <m/>
    <n v="147"/>
    <n v="-147"/>
    <x v="1"/>
  </r>
  <r>
    <x v="6"/>
    <n v="45931"/>
    <x v="4"/>
    <n v="180322"/>
    <s v="Invoice - Warren &amp; Baerg Manufacturing, Inc.: Endpoint Advanced Threat Protection - EDR 24x7 Monitoring - Per Endpoint"/>
    <s v="D-005"/>
    <s v="Security"/>
    <m/>
    <x v="2"/>
    <s v="DPM-Huntress"/>
    <x v="177"/>
    <s v="Huntress Advanced Threat Protection"/>
    <s v="C00296"/>
    <m/>
    <n v="23746"/>
    <s v="ARJ"/>
    <m/>
    <n v="147"/>
    <n v="-147"/>
    <x v="1"/>
  </r>
  <r>
    <x v="5"/>
    <n v="45901"/>
    <x v="3"/>
    <n v="179770"/>
    <s v="Invoice - Warren &amp; Baerg Manufacturing, Inc.: Exchange Online (Plan 2) - Annual Commitment, Monthly Billing - 1 User "/>
    <s v="D-003"/>
    <s v="MSP"/>
    <m/>
    <x v="2"/>
    <s v="C0LH1P-0001-1Y1M"/>
    <x v="177"/>
    <s v="Exchange Online (Plan 2) Annual Paid Monthly"/>
    <s v="C00296"/>
    <m/>
    <n v="23329"/>
    <s v="ARJ"/>
    <m/>
    <n v="24"/>
    <n v="-24"/>
    <x v="1"/>
  </r>
  <r>
    <x v="5"/>
    <n v="45931"/>
    <x v="4"/>
    <n v="180322"/>
    <s v="Invoice - Warren &amp; Baerg Manufacturing, Inc.: Exchange Online (Plan 2) - Annual Commitment, Monthly Billing - 1 User "/>
    <s v="D-003"/>
    <s v="MSP"/>
    <m/>
    <x v="2"/>
    <s v="C0LH1P-0001-1Y1M"/>
    <x v="177"/>
    <s v="Exchange Online (Plan 2) Annual Paid Monthly"/>
    <s v="C00296"/>
    <m/>
    <n v="23746"/>
    <s v="ARJ"/>
    <m/>
    <n v="24"/>
    <n v="-24"/>
    <x v="1"/>
  </r>
  <r>
    <x v="3"/>
    <n v="45901"/>
    <x v="3"/>
    <n v="179770"/>
    <s v="Invoice - Warren &amp; Baerg Manufacturing, Inc.: Managed Office 365 Backup - 1 User - 1 month"/>
    <s v="D-003"/>
    <s v="MSP"/>
    <m/>
    <x v="2"/>
    <s v="DPMB-AFI-O365"/>
    <x v="177"/>
    <s v="Office 365 Backup"/>
    <s v="C00296"/>
    <m/>
    <n v="23329"/>
    <s v="ARJ"/>
    <m/>
    <n v="80"/>
    <n v="-80"/>
    <x v="1"/>
  </r>
  <r>
    <x v="3"/>
    <n v="45931"/>
    <x v="4"/>
    <n v="180322"/>
    <s v="Invoice - Warren &amp; Baerg Manufacturing, Inc.: Managed Office 365 Backup - 1 User - 1 month"/>
    <s v="D-003"/>
    <s v="MSP"/>
    <m/>
    <x v="2"/>
    <s v="DPMB-AFI-O365"/>
    <x v="177"/>
    <s v="Office 365 Backup"/>
    <s v="C00296"/>
    <m/>
    <n v="23746"/>
    <s v="ARJ"/>
    <m/>
    <n v="80"/>
    <n v="-80"/>
    <x v="1"/>
  </r>
  <r>
    <x v="0"/>
    <n v="45901"/>
    <x v="3"/>
    <n v="179770"/>
    <s v="Invoice - Warren &amp; Baerg Manufacturing, Inc.: Managed Service"/>
    <s v="D-003"/>
    <s v="MSP"/>
    <m/>
    <x v="2"/>
    <s v="Managed Service"/>
    <x v="177"/>
    <s v="Managed Service"/>
    <s v="C00296"/>
    <m/>
    <n v="23329"/>
    <s v="ARJ"/>
    <m/>
    <n v="1473.22"/>
    <n v="-1473.22"/>
    <x v="1"/>
  </r>
  <r>
    <x v="0"/>
    <n v="45931"/>
    <x v="4"/>
    <n v="180322"/>
    <s v="Invoice - Warren &amp; Baerg Manufacturing, Inc.: Managed Service"/>
    <s v="D-003"/>
    <s v="MSP"/>
    <m/>
    <x v="2"/>
    <s v="Managed Service"/>
    <x v="177"/>
    <s v="Managed Service"/>
    <s v="C00296"/>
    <m/>
    <n v="23746"/>
    <s v="ARJ"/>
    <m/>
    <n v="1473.22"/>
    <n v="-1473.22"/>
    <x v="1"/>
  </r>
  <r>
    <x v="5"/>
    <n v="45901"/>
    <x v="3"/>
    <n v="179770"/>
    <s v="Invoice - Warren &amp; Baerg Manufacturing, Inc.: Microsoft 365 Business Premium - Annual Commitment, Monthly Billing - 1 User "/>
    <s v="D-003"/>
    <s v="MSP"/>
    <m/>
    <x v="2"/>
    <s v="C0LCHC-0002-1Y1M"/>
    <x v="177"/>
    <s v="Microsoft 365 Business Premium Annual Paid Monthly"/>
    <s v="C00296"/>
    <m/>
    <n v="23329"/>
    <s v="ARJ"/>
    <m/>
    <n v="396"/>
    <n v="-396"/>
    <x v="1"/>
  </r>
  <r>
    <x v="5"/>
    <n v="45931"/>
    <x v="4"/>
    <n v="180322"/>
    <s v="Invoice - Warren &amp; Baerg Manufacturing, Inc.: Microsoft 365 Business Premium - Annual Commitment, Monthly Billing - 1 User "/>
    <s v="D-003"/>
    <s v="MSP"/>
    <m/>
    <x v="2"/>
    <s v="C0LCHC-0002-1Y1M"/>
    <x v="177"/>
    <s v="Microsoft 365 Business Premium Annual Paid Monthly"/>
    <s v="C00296"/>
    <m/>
    <n v="23746"/>
    <s v="ARJ"/>
    <m/>
    <n v="396"/>
    <n v="-396"/>
    <x v="1"/>
  </r>
  <r>
    <x v="3"/>
    <n v="45901"/>
    <x v="3"/>
    <n v="179771"/>
    <s v="Invoice - Weakley &amp; Arendt, LLP: Datapath Managed Backup - Offsite Storage - 1 TB - 1 Month"/>
    <s v="D-003"/>
    <s v="MSP"/>
    <m/>
    <x v="2"/>
    <s v="DPMB-STOR-1TB"/>
    <x v="178"/>
    <s v="Datapath Managed Backup - Offsite Storage - per TB"/>
    <s v="C00298"/>
    <m/>
    <n v="23330"/>
    <s v="ARJ"/>
    <m/>
    <n v="551.25"/>
    <n v="-551.25"/>
    <x v="1"/>
  </r>
  <r>
    <x v="3"/>
    <n v="45931"/>
    <x v="4"/>
    <n v="180323"/>
    <s v="Invoice - Weakley &amp; Arendt, LLP: Datapath Managed Backup - Offsite Storage - 1 TB - 1 Month"/>
    <s v="D-003"/>
    <s v="MSP"/>
    <m/>
    <x v="2"/>
    <s v="DPMB-STOR-1TB"/>
    <x v="178"/>
    <s v="Datapath Managed Backup - Offsite Storage - per TB"/>
    <s v="C00298"/>
    <m/>
    <n v="23747"/>
    <s v="ARJ"/>
    <m/>
    <n v="551.25"/>
    <n v="-551.25"/>
    <x v="1"/>
  </r>
  <r>
    <x v="9"/>
    <n v="45939"/>
    <x v="18"/>
    <n v="180743"/>
    <s v="Invoice - Weakley &amp; Arendt, LLP: Dell Pro 16 (PC16250) XCTO Base 16&quot; Notebook - Full HD Plus - Intel Core 7 150U - 32 GB - 256 GB SSD - English (US) Keyboard - Magnetite - Intel Chip - 1920 x 1200 - Windows 11 Pro - Intel - In-plane Switching (IPS) Technology - Front Camera/Webcam"/>
    <s v="D-001"/>
    <s v="Sales"/>
    <m/>
    <x v="2"/>
    <s v="C8G51"/>
    <x v="178"/>
    <s v="Dell Pro 16 PC16250 16&quot; Notebook - Full HD Plus - "/>
    <s v="C00298"/>
    <m/>
    <n v="24071"/>
    <s v="ARJ"/>
    <m/>
    <n v="861.59"/>
    <n v="-861.59"/>
    <x v="1"/>
  </r>
  <r>
    <x v="9"/>
    <n v="45939"/>
    <x v="18"/>
    <n v="180743"/>
    <s v="Invoice - Weakley &amp; Arendt, LLP: Dell Pro Dock WD25 - for Desktop PC, Notebook - Charging Capability - 130 W - USB Type C - 4 Displays Supported - 5K @ 60Hz, 6K @ 60Hz, 4K @ 60Hz, QHD @ 60Hz, SXGA, FHD @ 60Hz, WQHD @ 60Hz - 3440 x 1440, 5120 x 2160, 6144 x 3456, 3840 x 2160, 2560 x 1440,"/>
    <s v="D-001"/>
    <s v="Sales"/>
    <m/>
    <x v="2"/>
    <s v="DELL-WD25"/>
    <x v="178"/>
    <s v="Dell Pro Dock WD25"/>
    <s v="C00298"/>
    <m/>
    <n v="24071"/>
    <s v="ARJ"/>
    <m/>
    <n v="202.08"/>
    <n v="-202.08"/>
    <x v="1"/>
  </r>
  <r>
    <x v="6"/>
    <n v="45901"/>
    <x v="3"/>
    <n v="179771"/>
    <s v="Invoice - Weakley &amp; Arendt, LLP: Duo MFA - 2 Factor Authentication - 1 User - 1 Month"/>
    <s v="D-005"/>
    <s v="Security"/>
    <m/>
    <x v="2"/>
    <s v="DuoMFA"/>
    <x v="178"/>
    <s v="Duo MFA - 1 User"/>
    <s v="C00298"/>
    <m/>
    <n v="23330"/>
    <s v="ARJ"/>
    <m/>
    <n v="75.599999999999994"/>
    <n v="-75.599999999999994"/>
    <x v="1"/>
  </r>
  <r>
    <x v="6"/>
    <n v="45931"/>
    <x v="4"/>
    <n v="180323"/>
    <s v="Invoice - Weakley &amp; Arendt, LLP: Duo MFA - 2 Factor Authentication - 1 User - 1 Month"/>
    <s v="D-005"/>
    <s v="Security"/>
    <m/>
    <x v="2"/>
    <s v="DuoMFA"/>
    <x v="178"/>
    <s v="Duo MFA - 1 User"/>
    <s v="C00298"/>
    <m/>
    <n v="23747"/>
    <s v="ARJ"/>
    <m/>
    <n v="75.599999999999994"/>
    <n v="-75.599999999999994"/>
    <x v="1"/>
  </r>
  <r>
    <x v="2"/>
    <n v="45901"/>
    <x v="3"/>
    <n v="179771"/>
    <s v="Invoice - Weakley &amp; Arendt, LLP: Enterprise Class Wireless Access Point - Low Density "/>
    <s v="D-003"/>
    <s v="MSP"/>
    <m/>
    <x v="2"/>
    <s v="Managed Wireless - Low Density"/>
    <x v="178"/>
    <s v="Managed Wireless Access Point - Low Density"/>
    <s v="C00298"/>
    <m/>
    <n v="23330"/>
    <s v="ARJ"/>
    <m/>
    <n v="94.5"/>
    <n v="-94.5"/>
    <x v="1"/>
  </r>
  <r>
    <x v="2"/>
    <n v="45931"/>
    <x v="4"/>
    <n v="180323"/>
    <s v="Invoice - Weakley &amp; Arendt, LLP: Enterprise Class Wireless Access Point - Low Density "/>
    <s v="D-003"/>
    <s v="MSP"/>
    <m/>
    <x v="2"/>
    <s v="Managed Wireless - Low Density"/>
    <x v="178"/>
    <s v="Managed Wireless Access Point - Low Density"/>
    <s v="C00298"/>
    <m/>
    <n v="23747"/>
    <s v="ARJ"/>
    <m/>
    <n v="94.5"/>
    <n v="-94.5"/>
    <x v="1"/>
  </r>
  <r>
    <x v="3"/>
    <n v="45901"/>
    <x v="3"/>
    <n v="179771"/>
    <s v="Invoice - Weakley &amp; Arendt, LLP: Managed Office 365 Backup - 1 User - 1 month"/>
    <s v="D-003"/>
    <s v="MSP"/>
    <m/>
    <x v="2"/>
    <s v="DPMB-AFI-O365"/>
    <x v="178"/>
    <s v="Office 365 Backup"/>
    <s v="C00298"/>
    <m/>
    <n v="23330"/>
    <s v="ARJ"/>
    <m/>
    <n v="120"/>
    <n v="-120"/>
    <x v="1"/>
  </r>
  <r>
    <x v="3"/>
    <n v="45931"/>
    <x v="4"/>
    <n v="180323"/>
    <s v="Invoice - Weakley &amp; Arendt, LLP: Managed Office 365 Backup - 1 User - 1 month"/>
    <s v="D-003"/>
    <s v="MSP"/>
    <m/>
    <x v="2"/>
    <s v="DPMB-AFI-O365"/>
    <x v="178"/>
    <s v="Office 365 Backup"/>
    <s v="C00298"/>
    <m/>
    <n v="23747"/>
    <s v="ARJ"/>
    <m/>
    <n v="120"/>
    <n v="-120"/>
    <x v="1"/>
  </r>
  <r>
    <x v="0"/>
    <n v="45901"/>
    <x v="3"/>
    <n v="179771"/>
    <s v="Invoice - Weakley &amp; Arendt, LLP: Managed Service"/>
    <s v="D-003"/>
    <s v="MSP"/>
    <m/>
    <x v="2"/>
    <s v="Managed Service"/>
    <x v="178"/>
    <s v="Managed Service"/>
    <s v="C00298"/>
    <m/>
    <n v="23330"/>
    <s v="ARJ"/>
    <m/>
    <n v="1752.61"/>
    <n v="-1752.61"/>
    <x v="1"/>
  </r>
  <r>
    <x v="0"/>
    <n v="45931"/>
    <x v="4"/>
    <n v="180323"/>
    <s v="Invoice - Weakley &amp; Arendt, LLP: Managed Service"/>
    <s v="D-003"/>
    <s v="MSP"/>
    <m/>
    <x v="2"/>
    <s v="Managed Service"/>
    <x v="178"/>
    <s v="Managed Service"/>
    <s v="C00298"/>
    <m/>
    <n v="23747"/>
    <s v="ARJ"/>
    <m/>
    <n v="1752.61"/>
    <n v="-1752.61"/>
    <x v="1"/>
  </r>
  <r>
    <x v="6"/>
    <n v="45901"/>
    <x v="3"/>
    <n v="179771"/>
    <s v="Invoice - Weakley &amp; Arendt, LLP: Managed Single Domain Security Certificate"/>
    <s v="D-003"/>
    <s v="MSP"/>
    <m/>
    <x v="2"/>
    <s v="SSLCert"/>
    <x v="178"/>
    <s v="Managed Single Domain Security Certificate"/>
    <s v="C00298"/>
    <m/>
    <n v="23330"/>
    <s v="ARJ"/>
    <m/>
    <n v="10"/>
    <n v="-10"/>
    <x v="1"/>
  </r>
  <r>
    <x v="6"/>
    <n v="45931"/>
    <x v="4"/>
    <n v="180323"/>
    <s v="Invoice - Weakley &amp; Arendt, LLP: Managed Single Domain Security Certificate"/>
    <s v="D-003"/>
    <s v="MSP"/>
    <m/>
    <x v="2"/>
    <s v="SSLCert"/>
    <x v="178"/>
    <s v="Managed Single Domain Security Certificate"/>
    <s v="C00298"/>
    <m/>
    <n v="23747"/>
    <s v="ARJ"/>
    <m/>
    <n v="10"/>
    <n v="-10"/>
    <x v="1"/>
  </r>
  <r>
    <x v="5"/>
    <n v="45901"/>
    <x v="3"/>
    <n v="179771"/>
    <s v="Invoice - Weakley &amp; Arendt, LLP: Microsoft 365 Apps for Business - Annual Commitment, Monthly Billing - 1 User"/>
    <s v="D-003"/>
    <s v="MSP"/>
    <m/>
    <x v="2"/>
    <s v="C0LH1G-0001-1Y1M"/>
    <x v="178"/>
    <s v="Microsoft 365 Apps For Business Annual Paid Monthly"/>
    <s v="C00298"/>
    <m/>
    <n v="23330"/>
    <s v="ARJ"/>
    <m/>
    <n v="107.9"/>
    <n v="-107.9"/>
    <x v="1"/>
  </r>
  <r>
    <x v="5"/>
    <n v="45931"/>
    <x v="4"/>
    <n v="180323"/>
    <s v="Invoice - Weakley &amp; Arendt, LLP: Microsoft 365 Apps for Business - Annual Commitment, Monthly Billing - 1 User"/>
    <s v="D-003"/>
    <s v="MSP"/>
    <m/>
    <x v="2"/>
    <s v="C0LH1G-0001-1Y1M"/>
    <x v="178"/>
    <s v="Microsoft 365 Apps For Business Annual Paid Monthly"/>
    <s v="C00298"/>
    <m/>
    <n v="23747"/>
    <s v="ARJ"/>
    <m/>
    <n v="107.9"/>
    <n v="-107.9"/>
    <x v="1"/>
  </r>
  <r>
    <x v="2"/>
    <n v="45901"/>
    <x v="3"/>
    <n v="179771"/>
    <s v="Invoice - Weakley &amp; Arendt, LLP: Palo Alto Networks Firewall Service 440"/>
    <s v="D-005"/>
    <s v="Security"/>
    <m/>
    <x v="2"/>
    <s v="PAN-440-HAAS"/>
    <x v="178"/>
    <s v="Palo Alto Networks Firewall Service 440"/>
    <s v="C00298"/>
    <m/>
    <n v="23330"/>
    <s v="ARJ"/>
    <m/>
    <n v="262.5"/>
    <n v="-262.5"/>
    <x v="1"/>
  </r>
  <r>
    <x v="2"/>
    <n v="45931"/>
    <x v="4"/>
    <n v="180323"/>
    <s v="Invoice - Weakley &amp; Arendt, LLP: Palo Alto Networks Firewall Service 440"/>
    <s v="D-005"/>
    <s v="Security"/>
    <m/>
    <x v="2"/>
    <s v="PAN-440-HAAS"/>
    <x v="178"/>
    <s v="Palo Alto Networks Firewall Service 440"/>
    <s v="C00298"/>
    <m/>
    <n v="23747"/>
    <s v="ARJ"/>
    <m/>
    <n v="262.5"/>
    <n v="-262.5"/>
    <x v="1"/>
  </r>
  <r>
    <x v="13"/>
    <n v="45939"/>
    <x v="18"/>
    <n v="180743"/>
    <s v="Invoice - Weakley &amp; Arendt, LLP: Shipping"/>
    <s v="D-001"/>
    <s v="Sales"/>
    <m/>
    <x v="2"/>
    <s v="QWShipping"/>
    <x v="178"/>
    <s v="Shipping"/>
    <s v="C00298"/>
    <m/>
    <n v="24071"/>
    <s v="ARJ"/>
    <m/>
    <n v="13.8"/>
    <n v="-13.8"/>
    <x v="1"/>
  </r>
  <r>
    <x v="9"/>
    <n v="45939"/>
    <x v="18"/>
    <n v="180743"/>
    <s v="Invoice - Weakley &amp; Arendt, LLP: StarTech.com 6.6ft (2m) DisplayPort to HDMI Adapter Cable, 4K 60Hz with HDR, DP to HDMI 2.0b Cable, Active Video Converter - 6.6ft (2m) DisplayPort to HDMI Adapter Cable connects a DisplayPort-enabled desktop to an HDR-capable 4K 60Hz HDMI display; 4:4:4"/>
    <s v="D-001"/>
    <s v="Sales"/>
    <m/>
    <x v="2"/>
    <s v="6F-DP-HDMI-4K60-HDR"/>
    <x v="178"/>
    <s v="StarTech.com 6.6ft (2m) DisplayPort to HDMI Adapte"/>
    <s v="C00298"/>
    <m/>
    <n v="24071"/>
    <s v="ARJ"/>
    <m/>
    <n v="26.16"/>
    <n v="-26.16"/>
    <x v="1"/>
  </r>
  <r>
    <x v="6"/>
    <n v="45901"/>
    <x v="3"/>
    <n v="179869"/>
    <s v="Invoice - Western Steel Buildings: 24x7 Gateway Security Monitoring"/>
    <s v="D-005"/>
    <s v="Security"/>
    <m/>
    <x v="1"/>
    <s v="DPM-FWM-SM"/>
    <x v="179"/>
    <s v="24x7 Gateway Security Monitoring Small"/>
    <s v="C-10335"/>
    <m/>
    <n v="23502"/>
    <s v="ARJ"/>
    <m/>
    <n v="800"/>
    <n v="-800"/>
    <x v="1"/>
  </r>
  <r>
    <x v="6"/>
    <n v="45931"/>
    <x v="4"/>
    <n v="180422"/>
    <s v="Invoice - Western Steel Buildings: 24x7 Gateway Security Monitoring"/>
    <s v="D-005"/>
    <s v="Security"/>
    <m/>
    <x v="1"/>
    <s v="DPM-FWM-SM"/>
    <x v="179"/>
    <s v="24x7 Gateway Security Monitoring Small"/>
    <s v="C-10335"/>
    <m/>
    <n v="23846"/>
    <s v="ARJ"/>
    <m/>
    <n v="800"/>
    <n v="-800"/>
    <x v="1"/>
  </r>
  <r>
    <x v="6"/>
    <n v="45901"/>
    <x v="3"/>
    <n v="179869"/>
    <s v="Invoice - Western Steel Buildings: AI Powered Email Filtering and Phishing Protection "/>
    <s v="D-005"/>
    <s v="Security"/>
    <m/>
    <x v="1"/>
    <s v="IS-ESP-1"/>
    <x v="179"/>
    <s v="Email Security "/>
    <s v="C-10335"/>
    <m/>
    <n v="23502"/>
    <s v="ARJ"/>
    <m/>
    <n v="64"/>
    <n v="-64"/>
    <x v="1"/>
  </r>
  <r>
    <x v="6"/>
    <n v="45931"/>
    <x v="4"/>
    <n v="180422"/>
    <s v="Invoice - Western Steel Buildings: AI Powered Email Filtering and Phishing Protection "/>
    <s v="D-005"/>
    <s v="Security"/>
    <m/>
    <x v="1"/>
    <s v="IS-ESP-1"/>
    <x v="179"/>
    <s v="Email Security "/>
    <s v="C-10335"/>
    <m/>
    <n v="23846"/>
    <s v="ARJ"/>
    <m/>
    <n v="64"/>
    <n v="-64"/>
    <x v="1"/>
  </r>
  <r>
    <x v="3"/>
    <n v="45901"/>
    <x v="3"/>
    <n v="179869"/>
    <s v="Invoice - Western Steel Buildings: Datapath Managed Office 365 Backup - 1 User - 1 month "/>
    <s v="D-003"/>
    <s v="MSP"/>
    <m/>
    <x v="1"/>
    <s v="DPMB-O365"/>
    <x v="179"/>
    <s v="Datapath Managed Office 365 Backup - 1 User - 1 mo"/>
    <s v="C-10335"/>
    <m/>
    <n v="23502"/>
    <s v="ARJ"/>
    <m/>
    <n v="128"/>
    <n v="-128"/>
    <x v="1"/>
  </r>
  <r>
    <x v="3"/>
    <n v="45931"/>
    <x v="4"/>
    <n v="180422"/>
    <s v="Invoice - Western Steel Buildings: Datapath Managed Office 365 Backup - 1 User - 1 month "/>
    <s v="D-003"/>
    <s v="MSP"/>
    <m/>
    <x v="1"/>
    <s v="DPMB-O365"/>
    <x v="179"/>
    <s v="Datapath Managed Office 365 Backup - 1 User - 1 mo"/>
    <s v="C-10335"/>
    <m/>
    <n v="23846"/>
    <s v="ARJ"/>
    <m/>
    <n v="128"/>
    <n v="-128"/>
    <x v="1"/>
  </r>
  <r>
    <x v="4"/>
    <n v="45901"/>
    <x v="3"/>
    <n v="179869"/>
    <s v="Invoice - Western Steel Buildings: Datapath Managed RDS Service - 1 User"/>
    <s v="D-001-W"/>
    <s v="Sales - West"/>
    <m/>
    <x v="1"/>
    <s v="DPM-HRDS-PU"/>
    <x v="179"/>
    <s v="Datapath Managed RDS Service - 1 User"/>
    <s v="C-10335"/>
    <m/>
    <n v="23502"/>
    <s v="ARJ"/>
    <m/>
    <n v="478.95"/>
    <n v="-478.95"/>
    <x v="1"/>
  </r>
  <r>
    <x v="4"/>
    <n v="45931"/>
    <x v="4"/>
    <n v="180422"/>
    <s v="Invoice - Western Steel Buildings: Datapath Managed RDS Service - 1 User"/>
    <s v="D-001-W"/>
    <s v="Sales - West"/>
    <m/>
    <x v="1"/>
    <s v="DPM-HRDS-PU"/>
    <x v="179"/>
    <s v="Datapath Managed RDS Service - 1 User"/>
    <s v="C-10335"/>
    <m/>
    <n v="23846"/>
    <s v="ARJ"/>
    <m/>
    <n v="478.95"/>
    <n v="-478.95"/>
    <x v="1"/>
  </r>
  <r>
    <x v="6"/>
    <n v="45901"/>
    <x v="3"/>
    <n v="179869"/>
    <s v="Invoice - Western Steel Buildings: Endpoint Advanced Threat Protection - EDR 24x7 Monitoring - Per Endpoint"/>
    <s v="D-005"/>
    <s v="Security"/>
    <m/>
    <x v="1"/>
    <s v="DPM-Huntress"/>
    <x v="179"/>
    <s v="Huntress Advanced Threat Protection"/>
    <s v="C-10335"/>
    <m/>
    <n v="23502"/>
    <s v="ARJ"/>
    <m/>
    <n v="280"/>
    <n v="-280"/>
    <x v="1"/>
  </r>
  <r>
    <x v="6"/>
    <n v="45931"/>
    <x v="4"/>
    <n v="180422"/>
    <s v="Invoice - Western Steel Buildings: Endpoint Advanced Threat Protection - EDR 24x7 Monitoring - Per Endpoint"/>
    <s v="D-005"/>
    <s v="Security"/>
    <m/>
    <x v="1"/>
    <s v="DPM-Huntress"/>
    <x v="179"/>
    <s v="Huntress Advanced Threat Protection"/>
    <s v="C-10335"/>
    <m/>
    <n v="23846"/>
    <s v="ARJ"/>
    <m/>
    <n v="266"/>
    <n v="-266"/>
    <x v="1"/>
  </r>
  <r>
    <x v="0"/>
    <n v="45901"/>
    <x v="3"/>
    <n v="179869"/>
    <s v="Invoice - Western Steel Buildings: Managed Endpoint Services"/>
    <s v="D-003"/>
    <s v="MSP"/>
    <m/>
    <x v="1"/>
    <s v="T-Managed Endpoint"/>
    <x v="179"/>
    <s v="Managed Endpoint Services"/>
    <s v="C-10335"/>
    <m/>
    <n v="23502"/>
    <s v="ARJ"/>
    <m/>
    <n v="414"/>
    <n v="-414"/>
    <x v="1"/>
  </r>
  <r>
    <x v="0"/>
    <n v="45931"/>
    <x v="4"/>
    <n v="180422"/>
    <s v="Invoice - Western Steel Buildings: Managed Endpoint Services"/>
    <s v="D-003"/>
    <s v="MSP"/>
    <m/>
    <x v="1"/>
    <s v="T-Managed Endpoint"/>
    <x v="179"/>
    <s v="Managed Endpoint Services"/>
    <s v="C-10335"/>
    <m/>
    <n v="23846"/>
    <s v="ARJ"/>
    <m/>
    <n v="414"/>
    <n v="-414"/>
    <x v="1"/>
  </r>
  <r>
    <x v="6"/>
    <n v="45901"/>
    <x v="3"/>
    <n v="179869"/>
    <s v="Invoice - Western Steel Buildings: Managed Security Awareness Training Program"/>
    <s v="D-005"/>
    <s v="Security"/>
    <m/>
    <x v="1"/>
    <s v="DPMSAT"/>
    <x v="179"/>
    <s v="Security Awareness Program"/>
    <s v="C-10335"/>
    <m/>
    <n v="23502"/>
    <s v="ARJ"/>
    <m/>
    <n v="270"/>
    <n v="-270"/>
    <x v="1"/>
  </r>
  <r>
    <x v="6"/>
    <n v="45931"/>
    <x v="4"/>
    <n v="180422"/>
    <s v="Invoice - Western Steel Buildings: Managed Security Awareness Training Program"/>
    <s v="D-005"/>
    <s v="Security"/>
    <m/>
    <x v="1"/>
    <s v="DPMSAT"/>
    <x v="179"/>
    <s v="Security Awareness Program"/>
    <s v="C-10335"/>
    <m/>
    <n v="23846"/>
    <s v="ARJ"/>
    <m/>
    <n v="275"/>
    <n v="-275"/>
    <x v="1"/>
  </r>
  <r>
    <x v="0"/>
    <n v="45901"/>
    <x v="3"/>
    <n v="179869"/>
    <s v="Invoice - Western Steel Buildings: Managed Services-Server"/>
    <s v="D-003"/>
    <s v="MSP"/>
    <m/>
    <x v="1"/>
    <s v="T-Managed Services-Server"/>
    <x v="179"/>
    <s v="Managed Services-Server"/>
    <s v="C-10335"/>
    <m/>
    <n v="23502"/>
    <s v="ARJ"/>
    <m/>
    <n v="150"/>
    <n v="-150"/>
    <x v="1"/>
  </r>
  <r>
    <x v="0"/>
    <n v="45931"/>
    <x v="4"/>
    <n v="180422"/>
    <s v="Invoice - Western Steel Buildings: Managed Services-Server"/>
    <s v="D-003"/>
    <s v="MSP"/>
    <m/>
    <x v="1"/>
    <s v="T-Managed Services-Server"/>
    <x v="179"/>
    <s v="Managed Services-Server"/>
    <s v="C-10335"/>
    <m/>
    <n v="23846"/>
    <s v="ARJ"/>
    <m/>
    <n v="150"/>
    <n v="-150"/>
    <x v="1"/>
  </r>
  <r>
    <x v="0"/>
    <n v="45901"/>
    <x v="3"/>
    <n v="179869"/>
    <s v="Invoice - Western Steel Buildings: Managed Services-Site"/>
    <s v="D-003"/>
    <s v="MSP"/>
    <m/>
    <x v="1"/>
    <s v="T-Managed Services Site"/>
    <x v="179"/>
    <s v="Managed Services-Site"/>
    <s v="C-10335"/>
    <m/>
    <n v="23502"/>
    <s v="ARJ"/>
    <m/>
    <n v="400"/>
    <n v="-400"/>
    <x v="1"/>
  </r>
  <r>
    <x v="0"/>
    <n v="45931"/>
    <x v="4"/>
    <n v="180422"/>
    <s v="Invoice - Western Steel Buildings: Managed Services-Site"/>
    <s v="D-003"/>
    <s v="MSP"/>
    <m/>
    <x v="1"/>
    <s v="T-Managed Services Site"/>
    <x v="179"/>
    <s v="Managed Services-Site"/>
    <s v="C-10335"/>
    <m/>
    <n v="23846"/>
    <s v="ARJ"/>
    <m/>
    <n v="400"/>
    <n v="-400"/>
    <x v="1"/>
  </r>
  <r>
    <x v="0"/>
    <n v="45901"/>
    <x v="3"/>
    <n v="179869"/>
    <s v="Invoice - Western Steel Buildings: Managed Services-User"/>
    <s v="D-003"/>
    <s v="MSP"/>
    <m/>
    <x v="1"/>
    <s v="T-Managed Services-User"/>
    <x v="179"/>
    <s v="Managed Services-User"/>
    <s v="C-10335"/>
    <m/>
    <n v="23502"/>
    <s v="ARJ"/>
    <m/>
    <n v="3200"/>
    <n v="-3200"/>
    <x v="1"/>
  </r>
  <r>
    <x v="0"/>
    <n v="45931"/>
    <x v="4"/>
    <n v="180422"/>
    <s v="Invoice - Western Steel Buildings: Managed Services-User"/>
    <s v="D-003"/>
    <s v="MSP"/>
    <m/>
    <x v="1"/>
    <s v="T-Managed Services-User"/>
    <x v="179"/>
    <s v="Managed Services-User"/>
    <s v="C-10335"/>
    <m/>
    <n v="23846"/>
    <s v="ARJ"/>
    <m/>
    <n v="3200"/>
    <n v="-3200"/>
    <x v="1"/>
  </r>
  <r>
    <x v="2"/>
    <n v="45901"/>
    <x v="3"/>
    <n v="179869"/>
    <s v="Invoice - Western Steel Buildings: Palo Alto Networks Firewall Service 440"/>
    <s v="D-005"/>
    <s v="Security"/>
    <m/>
    <x v="1"/>
    <s v="PAN-440-HAAS"/>
    <x v="179"/>
    <s v="Palo Alto Networks Firewall Service 440"/>
    <s v="C-10335"/>
    <m/>
    <n v="23502"/>
    <s v="ARJ"/>
    <m/>
    <n v="600"/>
    <n v="-600"/>
    <x v="1"/>
  </r>
  <r>
    <x v="2"/>
    <n v="45931"/>
    <x v="4"/>
    <n v="180422"/>
    <s v="Invoice - Western Steel Buildings: Palo Alto Networks Firewall Service 440"/>
    <s v="D-005"/>
    <s v="Security"/>
    <m/>
    <x v="1"/>
    <s v="PAN-440-HAAS"/>
    <x v="179"/>
    <s v="Palo Alto Networks Firewall Service 440"/>
    <s v="C-10335"/>
    <m/>
    <n v="23846"/>
    <s v="ARJ"/>
    <m/>
    <n v="600"/>
    <n v="-600"/>
    <x v="1"/>
  </r>
  <r>
    <x v="7"/>
    <n v="45936"/>
    <x v="9"/>
    <n v="180599"/>
    <s v="Invoice - Westmark Incorporated"/>
    <s v="D-004"/>
    <s v="Projects"/>
    <m/>
    <x v="1"/>
    <m/>
    <x v="180"/>
    <m/>
    <s v="C-10002"/>
    <m/>
    <n v="23984"/>
    <s v="ARJ"/>
    <m/>
    <n v="200"/>
    <n v="-200"/>
    <x v="1"/>
  </r>
  <r>
    <x v="6"/>
    <n v="45901"/>
    <x v="3"/>
    <n v="179870"/>
    <s v="Invoice - Westmark Incorporated: 24x7 Gateway Security Monitoring"/>
    <s v="D-005"/>
    <s v="Security"/>
    <m/>
    <x v="1"/>
    <s v="DPM-FWM-SM"/>
    <x v="180"/>
    <s v="24x7 Gateway Security Monitoring Small"/>
    <s v="C-10002"/>
    <m/>
    <n v="23520"/>
    <s v="ARJ"/>
    <m/>
    <n v="700"/>
    <n v="-700"/>
    <x v="1"/>
  </r>
  <r>
    <x v="6"/>
    <n v="45931"/>
    <x v="4"/>
    <n v="180728"/>
    <s v="Invoice - Westmark Incorporated: 24x7 Gateway Security Monitoring"/>
    <s v="D-005"/>
    <s v="Security"/>
    <m/>
    <x v="1"/>
    <s v="DPM-FWM-SM"/>
    <x v="180"/>
    <s v="24x7 Gateway Security Monitoring Small"/>
    <s v="C-10002"/>
    <m/>
    <n v="24056"/>
    <s v="ARJ"/>
    <m/>
    <n v="700"/>
    <n v="-700"/>
    <x v="1"/>
  </r>
  <r>
    <x v="9"/>
    <n v="45929"/>
    <x v="14"/>
    <n v="180528"/>
    <s v="Invoice - Westmark Incorporated: Aerohive - ExtremeCloud IQ: Indoor WiFi6 AP 2x2 Radios with Dual 5GHz and 1x1GbE Port Integrated Light/Power Sensors &amp; BLE/Zigbee AI/ML Green Mode Internal Antennas Built-In Ceiling Mounts Included"/>
    <s v="D-001-W"/>
    <s v="Sales - West"/>
    <m/>
    <x v="1"/>
    <s v="AP305C-FCC"/>
    <x v="180"/>
    <s v="Indoor WiFi6 AP"/>
    <s v="C-10002"/>
    <m/>
    <n v="23701"/>
    <s v="ARJ"/>
    <m/>
    <n v="382.1"/>
    <n v="-382.1"/>
    <x v="1"/>
  </r>
  <r>
    <x v="4"/>
    <n v="45901"/>
    <x v="3"/>
    <n v="179870"/>
    <s v="Invoice - Westmark Incorporated: Datapath Private Cloud - 1 Terabyte Managed Storage"/>
    <s v="D-027"/>
    <s v="Cloud"/>
    <m/>
    <x v="1"/>
    <s v="DP-PRIV-STOR-1TB"/>
    <x v="180"/>
    <s v="Datapath Private Cloud - 1 Terabyte Managed storag"/>
    <s v="C-10002"/>
    <m/>
    <n v="23520"/>
    <s v="ARJ"/>
    <m/>
    <n v="154.5"/>
    <n v="-154.5"/>
    <x v="1"/>
  </r>
  <r>
    <x v="4"/>
    <n v="45931"/>
    <x v="4"/>
    <n v="180728"/>
    <s v="Invoice - Westmark Incorporated: Datapath Private Cloud - 1 Terabyte Managed Storage"/>
    <s v="D-003"/>
    <s v="MSP"/>
    <m/>
    <x v="1"/>
    <s v="DP-PRIV-STOR-1TB"/>
    <x v="180"/>
    <s v="Datapath Private Cloud - 1 Terabyte Managed storag"/>
    <s v="C-10002"/>
    <m/>
    <n v="24056"/>
    <s v="ARJ"/>
    <m/>
    <n v="154.5"/>
    <n v="-154.5"/>
    <x v="1"/>
  </r>
  <r>
    <x v="3"/>
    <n v="45931"/>
    <x v="4"/>
    <n v="180728"/>
    <s v="Invoice - Westmark Incorporated: Discount From Previous Extreme Refresh Project"/>
    <s v="D-003"/>
    <s v="MSP"/>
    <m/>
    <x v="1"/>
    <s v="DISCOUNT-WM-EX2025"/>
    <x v="180"/>
    <s v="Discount From Previous Extreme Refresh Project"/>
    <s v="C-10002"/>
    <m/>
    <n v="24056"/>
    <s v="ARJ"/>
    <n v="500"/>
    <m/>
    <n v="500"/>
    <x v="1"/>
  </r>
  <r>
    <x v="6"/>
    <n v="45901"/>
    <x v="3"/>
    <n v="179870"/>
    <s v="Invoice - Westmark Incorporated: Endpoint Advanced Threat Protection - EDR 24x7 Monitoring - Per Endpoint"/>
    <s v="D-005"/>
    <s v="Security"/>
    <m/>
    <x v="1"/>
    <s v="DPM-Huntress"/>
    <x v="180"/>
    <s v="Huntress Advanced Threat Protection"/>
    <s v="C-10002"/>
    <m/>
    <n v="23520"/>
    <s v="ARJ"/>
    <m/>
    <n v="936"/>
    <n v="-936"/>
    <x v="1"/>
  </r>
  <r>
    <x v="6"/>
    <n v="45931"/>
    <x v="4"/>
    <n v="180728"/>
    <s v="Invoice - Westmark Incorporated: Endpoint Advanced Threat Protection - EDR 24x7 Monitoring - Per Endpoint"/>
    <s v="D-005"/>
    <s v="Security"/>
    <m/>
    <x v="1"/>
    <s v="DPM-Huntress"/>
    <x v="180"/>
    <s v="Huntress Advanced Threat Protection"/>
    <s v="C-10002"/>
    <m/>
    <n v="24056"/>
    <s v="ARJ"/>
    <m/>
    <n v="936"/>
    <n v="-936"/>
    <x v="1"/>
  </r>
  <r>
    <x v="9"/>
    <n v="45929"/>
    <x v="14"/>
    <n v="180528"/>
    <s v="Invoice - Westmark Incorporated: EW Software &amp; TAC - AP305C-FCC This Term: 1095 Days"/>
    <s v="D-001-W"/>
    <s v="Sales - West"/>
    <m/>
    <x v="1"/>
    <s v="97000-AP305C-FCC"/>
    <x v="180"/>
    <s v="EW Software &amp; TAC - AP305C-FCC This Term: 1095 Da"/>
    <s v="C-10002"/>
    <m/>
    <n v="23701"/>
    <s v="ARJ"/>
    <m/>
    <n v="30"/>
    <n v="-30"/>
    <x v="1"/>
  </r>
  <r>
    <x v="3"/>
    <n v="45931"/>
    <x v="4"/>
    <n v="180728"/>
    <s v="Invoice - Westmark Incorporated: Local Storage Per GB Pricing"/>
    <s v="D-003"/>
    <s v="MSP"/>
    <m/>
    <x v="1"/>
    <s v="MTS Local Storage"/>
    <x v="180"/>
    <s v="MTS Local Storage"/>
    <s v="C-10002"/>
    <m/>
    <n v="24056"/>
    <s v="ARJ"/>
    <m/>
    <n v="744.05"/>
    <n v="-744.05"/>
    <x v="1"/>
  </r>
  <r>
    <x v="0"/>
    <n v="45901"/>
    <x v="3"/>
    <n v="179870"/>
    <s v="Invoice - Westmark Incorporated: Managed Endpoint Services"/>
    <s v="D-003"/>
    <s v="MSP"/>
    <m/>
    <x v="1"/>
    <s v="T-Managed Endpoint"/>
    <x v="180"/>
    <s v="Managed Endpoint Services"/>
    <s v="C-10002"/>
    <m/>
    <n v="23520"/>
    <s v="ARJ"/>
    <m/>
    <n v="2780"/>
    <n v="-2780"/>
    <x v="1"/>
  </r>
  <r>
    <x v="0"/>
    <n v="45931"/>
    <x v="4"/>
    <n v="180728"/>
    <s v="Invoice - Westmark Incorporated: Managed Endpoint Services"/>
    <s v="D-003"/>
    <s v="MSP"/>
    <m/>
    <x v="1"/>
    <s v="T-Managed Endpoint"/>
    <x v="180"/>
    <s v="Managed Endpoint Services"/>
    <s v="C-10002"/>
    <m/>
    <n v="24056"/>
    <s v="ARJ"/>
    <m/>
    <n v="2780"/>
    <n v="-2780"/>
    <x v="1"/>
  </r>
  <r>
    <x v="0"/>
    <n v="45901"/>
    <x v="3"/>
    <n v="179870"/>
    <s v="Invoice - Westmark Incorporated: Managed Services-Server"/>
    <s v="D-003"/>
    <s v="MSP"/>
    <m/>
    <x v="1"/>
    <s v="T-Managed Services-Server"/>
    <x v="180"/>
    <s v="Managed Services-Server"/>
    <s v="C-10002"/>
    <m/>
    <n v="23520"/>
    <s v="ARJ"/>
    <m/>
    <n v="1975"/>
    <n v="-1975"/>
    <x v="1"/>
  </r>
  <r>
    <x v="0"/>
    <n v="45931"/>
    <x v="4"/>
    <n v="180728"/>
    <s v="Invoice - Westmark Incorporated: Managed Services-Server"/>
    <s v="D-003"/>
    <s v="MSP"/>
    <m/>
    <x v="1"/>
    <s v="T-Managed Services-Server"/>
    <x v="180"/>
    <s v="Managed Services-Server"/>
    <s v="C-10002"/>
    <m/>
    <n v="24056"/>
    <s v="ARJ"/>
    <m/>
    <n v="1900"/>
    <n v="-1900"/>
    <x v="1"/>
  </r>
  <r>
    <x v="0"/>
    <n v="45901"/>
    <x v="3"/>
    <n v="179870"/>
    <s v="Invoice - Westmark Incorporated: Managed Services-Site"/>
    <s v="D-003"/>
    <s v="MSP"/>
    <m/>
    <x v="1"/>
    <s v="T-Managed Services Site"/>
    <x v="180"/>
    <s v="Managed Services-Site"/>
    <s v="C-10002"/>
    <m/>
    <n v="23520"/>
    <s v="ARJ"/>
    <m/>
    <n v="300"/>
    <n v="-300"/>
    <x v="1"/>
  </r>
  <r>
    <x v="0"/>
    <n v="45931"/>
    <x v="4"/>
    <n v="180728"/>
    <s v="Invoice - Westmark Incorporated: Managed Services-Site"/>
    <s v="D-003"/>
    <s v="MSP"/>
    <m/>
    <x v="1"/>
    <s v="T-Managed Services Site"/>
    <x v="180"/>
    <s v="Managed Services-Site"/>
    <s v="C-10002"/>
    <m/>
    <n v="24056"/>
    <s v="ARJ"/>
    <m/>
    <n v="300"/>
    <n v="-300"/>
    <x v="1"/>
  </r>
  <r>
    <x v="6"/>
    <n v="45901"/>
    <x v="3"/>
    <n v="179870"/>
    <s v="Invoice - Westmark Incorporated: Managed Single Domain Security Certificate"/>
    <s v="D-003"/>
    <s v="MSP"/>
    <m/>
    <x v="1"/>
    <s v="SSLCert"/>
    <x v="180"/>
    <s v="Managed Single Domain Security Certificate"/>
    <s v="C-10002"/>
    <m/>
    <n v="23520"/>
    <s v="ARJ"/>
    <m/>
    <n v="31.5"/>
    <n v="-31.5"/>
    <x v="1"/>
  </r>
  <r>
    <x v="6"/>
    <n v="45931"/>
    <x v="4"/>
    <n v="180728"/>
    <s v="Invoice - Westmark Incorporated: Managed Single Domain Security Certificate"/>
    <s v="D-003"/>
    <s v="MSP"/>
    <m/>
    <x v="1"/>
    <s v="SSLCert"/>
    <x v="180"/>
    <s v="Managed Single Domain Security Certificate"/>
    <s v="C-10002"/>
    <m/>
    <n v="24056"/>
    <s v="ARJ"/>
    <m/>
    <n v="31.5"/>
    <n v="-31.5"/>
    <x v="1"/>
  </r>
  <r>
    <x v="3"/>
    <n v="45901"/>
    <x v="3"/>
    <n v="179870"/>
    <s v="Invoice - Westmark Incorporated: Netwrix Auditor Bundle - Priced Per Active Directory Account (User and Service) Includes Active Directory, Exchange, SQL, VMWare, Windows File Server, Windows Server Auditor Applications"/>
    <s v="D-003"/>
    <s v="MSP"/>
    <m/>
    <x v="1"/>
    <s v="NetwrixMSP"/>
    <x v="180"/>
    <s v="Netwrix Auditor"/>
    <s v="C-10002"/>
    <m/>
    <n v="23520"/>
    <s v="ARJ"/>
    <m/>
    <n v="375"/>
    <n v="-375"/>
    <x v="1"/>
  </r>
  <r>
    <x v="3"/>
    <n v="45931"/>
    <x v="4"/>
    <n v="180728"/>
    <s v="Invoice - Westmark Incorporated: Netwrix Auditor Bundle - Priced Per Active Directory Account (User and Service) Includes Active Directory, Exchange, SQL, VMWare, Windows File Server, Windows Server Auditor Applications"/>
    <s v="D-003"/>
    <s v="MSP"/>
    <m/>
    <x v="1"/>
    <s v="NetwrixMSP"/>
    <x v="180"/>
    <s v="Netwrix Auditor"/>
    <s v="C-10002"/>
    <m/>
    <n v="24056"/>
    <s v="ARJ"/>
    <m/>
    <n v="375"/>
    <n v="-375"/>
    <x v="1"/>
  </r>
  <r>
    <x v="2"/>
    <n v="45901"/>
    <x v="3"/>
    <n v="179870"/>
    <s v="Invoice - Westmark Incorporated: Palo Alto Networks Firewall Service 440"/>
    <s v="D-005"/>
    <s v="Security"/>
    <m/>
    <x v="1"/>
    <s v="PAN-440-HAAS"/>
    <x v="180"/>
    <s v="Palo Alto Networks Firewall Service 440"/>
    <s v="C-10002"/>
    <m/>
    <n v="23520"/>
    <s v="ARJ"/>
    <m/>
    <n v="1000"/>
    <n v="-1000"/>
    <x v="1"/>
  </r>
  <r>
    <x v="2"/>
    <n v="45931"/>
    <x v="4"/>
    <n v="180728"/>
    <s v="Invoice - Westmark Incorporated: Palo Alto Networks Firewall Service 440"/>
    <s v="D-003"/>
    <s v="MSP"/>
    <m/>
    <x v="1"/>
    <s v="PAN-440-HAAS"/>
    <x v="180"/>
    <s v="Palo Alto Networks Firewall Service 440"/>
    <s v="C-10002"/>
    <m/>
    <n v="24056"/>
    <s v="ARJ"/>
    <m/>
    <n v="1000"/>
    <n v="-1000"/>
    <x v="1"/>
  </r>
  <r>
    <x v="4"/>
    <n v="45901"/>
    <x v="3"/>
    <n v="179870"/>
    <s v="Invoice - Westmark Incorporated: Private Cloud Server Instance - 32GB"/>
    <s v="D-027"/>
    <s v="Cloud"/>
    <m/>
    <x v="1"/>
    <s v="Cloud-Server-32GB"/>
    <x v="180"/>
    <s v="Datapath Managed Instance Large"/>
    <s v="C-10002"/>
    <m/>
    <n v="23520"/>
    <s v="ARJ"/>
    <m/>
    <n v="1081.5"/>
    <n v="-1081.5"/>
    <x v="1"/>
  </r>
  <r>
    <x v="4"/>
    <n v="45931"/>
    <x v="4"/>
    <n v="180728"/>
    <s v="Invoice - Westmark Incorporated: Private Cloud Server Instance - 32GB"/>
    <s v="D-003"/>
    <s v="MSP"/>
    <m/>
    <x v="1"/>
    <s v="Cloud-Server-32GB"/>
    <x v="180"/>
    <s v="Datapath Managed Instance Large"/>
    <s v="C-10002"/>
    <m/>
    <n v="24056"/>
    <s v="ARJ"/>
    <m/>
    <n v="1081.5"/>
    <n v="-1081.5"/>
    <x v="1"/>
  </r>
  <r>
    <x v="4"/>
    <n v="45901"/>
    <x v="3"/>
    <n v="179870"/>
    <s v="Invoice - Westmark Incorporated: Private Cloud Server Instance - 8GB"/>
    <s v="D-027"/>
    <s v="Cloud"/>
    <m/>
    <x v="1"/>
    <s v="Cloud-Server-8GB"/>
    <x v="180"/>
    <s v="Datapath Managed Instance Small"/>
    <s v="C-10002"/>
    <m/>
    <n v="23520"/>
    <s v="ARJ"/>
    <m/>
    <n v="772.5"/>
    <n v="-772.5"/>
    <x v="1"/>
  </r>
  <r>
    <x v="4"/>
    <n v="45931"/>
    <x v="4"/>
    <n v="180728"/>
    <s v="Invoice - Westmark Incorporated: Private Cloud Server Instance - 8GB"/>
    <s v="D-003"/>
    <s v="MSP"/>
    <m/>
    <x v="1"/>
    <s v="Cloud-Server-8GB"/>
    <x v="180"/>
    <s v="Datapath Managed Instance Small"/>
    <s v="C-10002"/>
    <m/>
    <n v="24056"/>
    <s v="ARJ"/>
    <m/>
    <n v="772.5"/>
    <n v="-772.5"/>
    <x v="1"/>
  </r>
  <r>
    <x v="13"/>
    <n v="45929"/>
    <x v="14"/>
    <n v="180528"/>
    <s v="Invoice - Westmark Incorporated: Shipping"/>
    <s v="D-001-W"/>
    <s v="Sales - West"/>
    <m/>
    <x v="1"/>
    <s v="QWShipping"/>
    <x v="180"/>
    <s v="Shipping"/>
    <s v="C-10002"/>
    <m/>
    <n v="23701"/>
    <s v="ARJ"/>
    <m/>
    <n v="45"/>
    <n v="-45"/>
    <x v="1"/>
  </r>
  <r>
    <x v="15"/>
    <n v="45901"/>
    <x v="3"/>
    <n v="179870"/>
    <s v="Invoice - Westmark Incorporated: Single User - Remote Access for Up to 2 Endpoints "/>
    <s v="D-003"/>
    <s v="MSP"/>
    <m/>
    <x v="1"/>
    <s v="PartnerRMM"/>
    <x v="180"/>
    <s v="Datapath Partner RMM"/>
    <s v="C-10002"/>
    <m/>
    <n v="23520"/>
    <s v="ARJ"/>
    <m/>
    <n v="84"/>
    <n v="-84"/>
    <x v="1"/>
  </r>
  <r>
    <x v="15"/>
    <n v="45931"/>
    <x v="4"/>
    <n v="180728"/>
    <s v="Invoice - Westmark Incorporated: Single User - Remote Access for Up to 2 Endpoints "/>
    <s v="D-003"/>
    <s v="MSP"/>
    <m/>
    <x v="1"/>
    <s v="PartnerRMM"/>
    <x v="180"/>
    <s v="Datapath Partner RMM"/>
    <s v="C-10002"/>
    <m/>
    <n v="24056"/>
    <s v="ARJ"/>
    <m/>
    <n v="84"/>
    <n v="-84"/>
    <x v="1"/>
  </r>
  <r>
    <x v="0"/>
    <n v="45901"/>
    <x v="3"/>
    <s v="179960OH"/>
    <s v="Invoice - Westwood Prep: Cloud Managed Printing"/>
    <s v="D-003"/>
    <s v="MSP"/>
    <m/>
    <x v="3"/>
    <s v="MSC_PS"/>
    <x v="181"/>
    <s v="Cloud Managed Printing Support"/>
    <s v="C-10105"/>
    <m/>
    <n v="23550"/>
    <s v="ARJ"/>
    <m/>
    <n v="463.5"/>
    <n v="-463.5"/>
    <x v="1"/>
  </r>
  <r>
    <x v="0"/>
    <n v="45931"/>
    <x v="4"/>
    <s v="180517OH"/>
    <s v="Invoice - Westwood Prep: Cloud Managed Printing"/>
    <s v="D-003"/>
    <s v="MSP"/>
    <m/>
    <x v="3"/>
    <s v="MSC_PS"/>
    <x v="181"/>
    <s v="Cloud Managed Printing Support"/>
    <s v="C-10105"/>
    <m/>
    <n v="23937"/>
    <s v="ARJ"/>
    <m/>
    <n v="463.5"/>
    <n v="-463.5"/>
    <x v="1"/>
  </r>
  <r>
    <x v="6"/>
    <n v="45901"/>
    <x v="3"/>
    <s v="179960OH"/>
    <s v="Invoice - Westwood Prep: Endpoint Advanced Threat Protection - EDR 24x7 Monitoring - Per Endpoint"/>
    <s v="D-003"/>
    <s v="MSP"/>
    <m/>
    <x v="3"/>
    <s v="DPM-Huntress"/>
    <x v="181"/>
    <s v="Huntress Advanced Threat Protection"/>
    <s v="C-10105"/>
    <m/>
    <n v="23550"/>
    <s v="ARJ"/>
    <m/>
    <n v="475.7"/>
    <n v="-475.7"/>
    <x v="1"/>
  </r>
  <r>
    <x v="6"/>
    <n v="45931"/>
    <x v="4"/>
    <s v="180517OH"/>
    <s v="Invoice - Westwood Prep: Endpoint Advanced Threat Protection - EDR 24x7 Monitoring - Per Endpoint"/>
    <s v="D-003"/>
    <s v="MSP"/>
    <m/>
    <x v="3"/>
    <s v="DPM-Huntress"/>
    <x v="181"/>
    <s v="Huntress Advanced Threat Protection"/>
    <s v="C-10105"/>
    <m/>
    <n v="23937"/>
    <s v="ARJ"/>
    <m/>
    <n v="455.6"/>
    <n v="-455.6"/>
    <x v="1"/>
  </r>
  <r>
    <x v="0"/>
    <n v="45901"/>
    <x v="3"/>
    <s v="179960OH"/>
    <s v="Invoice - Westwood Prep: Location Technology Support"/>
    <s v="D-003"/>
    <s v="MSP"/>
    <m/>
    <x v="3"/>
    <s v="MSC_LTS"/>
    <x v="181"/>
    <s v="Location Technology Support"/>
    <s v="C-10105"/>
    <m/>
    <n v="23550"/>
    <s v="ARJ"/>
    <m/>
    <n v="350.2"/>
    <n v="-350.2"/>
    <x v="1"/>
  </r>
  <r>
    <x v="0"/>
    <n v="45931"/>
    <x v="4"/>
    <s v="180517OH"/>
    <s v="Invoice - Westwood Prep: Location Technology Support"/>
    <s v="D-003"/>
    <s v="MSP"/>
    <m/>
    <x v="3"/>
    <s v="MSC_LTS"/>
    <x v="181"/>
    <s v="Location Technology Support"/>
    <s v="C-10105"/>
    <m/>
    <n v="23937"/>
    <s v="ARJ"/>
    <m/>
    <n v="350.2"/>
    <n v="-350.2"/>
    <x v="1"/>
  </r>
  <r>
    <x v="0"/>
    <n v="45901"/>
    <x v="3"/>
    <s v="179960OH"/>
    <s v="Invoice - Westwood Prep: Manage Blocksi Filtering and Management Support 500 User"/>
    <s v="D-003"/>
    <s v="MSP"/>
    <m/>
    <x v="3"/>
    <s v="Blocksi Mgmt"/>
    <x v="181"/>
    <s v="Manage Filtering and Management Support"/>
    <s v="C-10105"/>
    <m/>
    <n v="23550"/>
    <s v="ARJ"/>
    <m/>
    <n v="843.76"/>
    <n v="-843.76"/>
    <x v="1"/>
  </r>
  <r>
    <x v="0"/>
    <n v="45931"/>
    <x v="4"/>
    <s v="180517OH"/>
    <s v="Invoice - Westwood Prep: Manage Blocksi Filtering and Management Support 500 User"/>
    <s v="D-003"/>
    <s v="MSP"/>
    <m/>
    <x v="3"/>
    <s v="Blocksi Mgmt"/>
    <x v="181"/>
    <s v="Manage Filtering and Management Support"/>
    <s v="C-10105"/>
    <m/>
    <n v="23937"/>
    <s v="ARJ"/>
    <m/>
    <n v="843.76"/>
    <n v="-843.76"/>
    <x v="1"/>
  </r>
  <r>
    <x v="0"/>
    <n v="45901"/>
    <x v="3"/>
    <s v="179960OH"/>
    <s v="Invoice - Westwood Prep: Server &amp; Network Support"/>
    <s v="D-003"/>
    <s v="MSP"/>
    <m/>
    <x v="3"/>
    <s v="MSC_SNS"/>
    <x v="181"/>
    <s v="Server &amp; Network Support"/>
    <s v="C-10105"/>
    <m/>
    <n v="23550"/>
    <s v="ARJ"/>
    <m/>
    <n v="309"/>
    <n v="-309"/>
    <x v="1"/>
  </r>
  <r>
    <x v="0"/>
    <n v="45931"/>
    <x v="4"/>
    <s v="180517OH"/>
    <s v="Invoice - Westwood Prep: Server &amp; Network Support"/>
    <s v="D-003"/>
    <s v="MSP"/>
    <m/>
    <x v="3"/>
    <s v="MSC_SNS"/>
    <x v="181"/>
    <s v="Server &amp; Network Support"/>
    <s v="C-10105"/>
    <m/>
    <n v="23937"/>
    <s v="ARJ"/>
    <m/>
    <n v="309"/>
    <n v="-309"/>
    <x v="1"/>
  </r>
  <r>
    <x v="0"/>
    <n v="45901"/>
    <x v="3"/>
    <s v="179960OH"/>
    <s v="Invoice - Westwood Prep: Staff Support"/>
    <s v="D-003"/>
    <s v="MSP"/>
    <m/>
    <x v="3"/>
    <s v="MSC_SS"/>
    <x v="181"/>
    <s v="Staff Support"/>
    <s v="C-10105"/>
    <m/>
    <n v="23550"/>
    <s v="ARJ"/>
    <m/>
    <n v="1570.75"/>
    <n v="-1570.75"/>
    <x v="1"/>
  </r>
  <r>
    <x v="0"/>
    <n v="45931"/>
    <x v="4"/>
    <s v="180517OH"/>
    <s v="Invoice - Westwood Prep: Staff Support"/>
    <s v="D-003"/>
    <s v="MSP"/>
    <m/>
    <x v="3"/>
    <s v="MSC_SS"/>
    <x v="181"/>
    <s v="Staff Support"/>
    <s v="C-10105"/>
    <m/>
    <n v="23937"/>
    <s v="ARJ"/>
    <m/>
    <n v="1570.75"/>
    <n v="-1570.75"/>
    <x v="1"/>
  </r>
  <r>
    <x v="0"/>
    <n v="45901"/>
    <x v="3"/>
    <s v="179960OH"/>
    <s v="Invoice - Westwood Prep: Student Device Management"/>
    <s v="D-003"/>
    <s v="MSP"/>
    <m/>
    <x v="3"/>
    <s v="MSC_SDM"/>
    <x v="181"/>
    <s v="Student Device Management"/>
    <s v="C-10105"/>
    <m/>
    <n v="23550"/>
    <s v="ARJ"/>
    <m/>
    <n v="718.94"/>
    <n v="-718.94"/>
    <x v="1"/>
  </r>
  <r>
    <x v="0"/>
    <n v="45931"/>
    <x v="4"/>
    <s v="180517OH"/>
    <s v="Invoice - Westwood Prep: Student Device Management"/>
    <s v="D-003"/>
    <s v="MSP"/>
    <m/>
    <x v="3"/>
    <s v="MSC_SDM"/>
    <x v="181"/>
    <s v="Student Device Management"/>
    <s v="C-10105"/>
    <m/>
    <n v="23937"/>
    <s v="ARJ"/>
    <m/>
    <n v="718.94"/>
    <n v="-718.94"/>
    <x v="1"/>
  </r>
  <r>
    <x v="6"/>
    <n v="45901"/>
    <x v="3"/>
    <n v="179871"/>
    <s v="Invoice - Winton-Ireland, Strom &amp; Green: 24x7 Gateway Security Monitoring"/>
    <s v="D-005"/>
    <s v="Security"/>
    <m/>
    <x v="1"/>
    <s v="DPM-FWM-MED"/>
    <x v="182"/>
    <s v="24x7 Gateway Security Monitoring Medium"/>
    <s v="C00300"/>
    <m/>
    <n v="23521"/>
    <s v="ARJ"/>
    <m/>
    <n v="550"/>
    <n v="-550"/>
    <x v="1"/>
  </r>
  <r>
    <x v="6"/>
    <n v="45931"/>
    <x v="4"/>
    <n v="180424"/>
    <s v="Invoice - Winton-Ireland, Strom &amp; Green: 24x7 Gateway Security Monitoring"/>
    <s v="D-005"/>
    <s v="Security"/>
    <m/>
    <x v="1"/>
    <s v="DPM-FWM-MED"/>
    <x v="182"/>
    <s v="24x7 Gateway Security Monitoring Medium"/>
    <s v="C00300"/>
    <m/>
    <n v="23847"/>
    <s v="ARJ"/>
    <m/>
    <n v="550"/>
    <n v="-550"/>
    <x v="1"/>
  </r>
  <r>
    <x v="6"/>
    <n v="45901"/>
    <x v="3"/>
    <n v="179871"/>
    <s v="Invoice - Winton-Ireland, Strom &amp; Green: Endpoint Advanced Threat Protection - EDR 24x7 Monitoring - Per Endpoint"/>
    <s v="D-005"/>
    <s v="Security"/>
    <m/>
    <x v="1"/>
    <s v="DPM-Huntress"/>
    <x v="182"/>
    <s v="Huntress Advanced Threat Protection"/>
    <s v="C00300"/>
    <m/>
    <n v="23521"/>
    <s v="ARJ"/>
    <m/>
    <n v="1194"/>
    <n v="-1194"/>
    <x v="1"/>
  </r>
  <r>
    <x v="6"/>
    <n v="45931"/>
    <x v="4"/>
    <n v="180424"/>
    <s v="Invoice - Winton-Ireland, Strom &amp; Green: Endpoint Advanced Threat Protection - EDR 24x7 Monitoring - Per Endpoint"/>
    <s v="D-005"/>
    <s v="Security"/>
    <m/>
    <x v="1"/>
    <s v="DPM-Huntress"/>
    <x v="182"/>
    <s v="Huntress Advanced Threat Protection"/>
    <s v="C00300"/>
    <m/>
    <n v="23847"/>
    <s v="ARJ"/>
    <m/>
    <n v="1110"/>
    <n v="-1110"/>
    <x v="1"/>
  </r>
  <r>
    <x v="5"/>
    <n v="45901"/>
    <x v="3"/>
    <n v="179871"/>
    <s v="Invoice - Winton-Ireland, Strom &amp; Green: Exchange Online (Plan 1) - Annual Commitment, Monthly Billing - 1 User "/>
    <s v="D-003"/>
    <s v="MSP"/>
    <m/>
    <x v="1"/>
    <s v="C0LH16-0001-1Y1M"/>
    <x v="182"/>
    <s v="Exchange Online (Plan 1) Annual Paid Monthly"/>
    <s v="C00300"/>
    <m/>
    <n v="23521"/>
    <s v="ARJ"/>
    <m/>
    <n v="8"/>
    <n v="-8"/>
    <x v="1"/>
  </r>
  <r>
    <x v="5"/>
    <n v="45931"/>
    <x v="4"/>
    <n v="180424"/>
    <s v="Invoice - Winton-Ireland, Strom &amp; Green: Exchange Online (Plan 1) - Annual Commitment, Monthly Billing - 1 User "/>
    <s v="D-003"/>
    <s v="MSP"/>
    <m/>
    <x v="1"/>
    <s v="C0LH16-0001-1Y1M"/>
    <x v="182"/>
    <s v="Exchange Online (Plan 1) Annual Paid Monthly"/>
    <s v="C00300"/>
    <m/>
    <n v="23847"/>
    <s v="ARJ"/>
    <m/>
    <n v="8"/>
    <n v="-8"/>
    <x v="1"/>
  </r>
  <r>
    <x v="0"/>
    <n v="45901"/>
    <x v="3"/>
    <n v="179871"/>
    <s v="Invoice - Winton-Ireland, Strom &amp; Green: Managed Service"/>
    <s v="D-003"/>
    <s v="MSP"/>
    <m/>
    <x v="1"/>
    <s v="Hybrid Managed Service"/>
    <x v="182"/>
    <s v="Hybrid Managed Service"/>
    <s v="C00300"/>
    <m/>
    <n v="23521"/>
    <s v="ARJ"/>
    <m/>
    <n v="5992"/>
    <n v="-5992"/>
    <x v="1"/>
  </r>
  <r>
    <x v="0"/>
    <n v="45931"/>
    <x v="4"/>
    <n v="180424"/>
    <s v="Invoice - Winton-Ireland, Strom &amp; Green: Managed Service"/>
    <s v="D-003"/>
    <s v="MSP"/>
    <m/>
    <x v="1"/>
    <s v="Hybrid Managed Service"/>
    <x v="182"/>
    <s v="Hybrid Managed Service"/>
    <s v="C00300"/>
    <m/>
    <n v="23847"/>
    <s v="ARJ"/>
    <m/>
    <n v="5992"/>
    <n v="-5992"/>
    <x v="1"/>
  </r>
  <r>
    <x v="5"/>
    <n v="45901"/>
    <x v="3"/>
    <n v="179871"/>
    <s v="Invoice - Winton-Ireland, Strom &amp; Green: Microsoft 365 Business Premium - Annual Commitment, Monthly Billing - 1 User "/>
    <s v="D-003"/>
    <s v="MSP"/>
    <m/>
    <x v="1"/>
    <s v="C0LCHC-0002-1Y1M"/>
    <x v="182"/>
    <s v="Microsoft 365 Business Premium Annual Paid Monthly"/>
    <s v="C00300"/>
    <m/>
    <n v="23521"/>
    <s v="ARJ"/>
    <m/>
    <n v="2552"/>
    <n v="-2552"/>
    <x v="1"/>
  </r>
  <r>
    <x v="5"/>
    <n v="45931"/>
    <x v="4"/>
    <n v="180424"/>
    <s v="Invoice - Winton-Ireland, Strom &amp; Green: Microsoft 365 Business Premium - Annual Commitment, Monthly Billing - 1 User "/>
    <s v="D-003"/>
    <s v="MSP"/>
    <m/>
    <x v="1"/>
    <s v="C0LCHC-0002-1Y1M"/>
    <x v="182"/>
    <s v="Microsoft 365 Business Premium Annual Paid Monthly"/>
    <s v="C00300"/>
    <m/>
    <n v="23847"/>
    <s v="ARJ"/>
    <m/>
    <n v="2552"/>
    <n v="-2552"/>
    <x v="1"/>
  </r>
  <r>
    <x v="2"/>
    <n v="45901"/>
    <x v="3"/>
    <n v="179871"/>
    <s v="Invoice - Winton-Ireland, Strom &amp; Green: Palo Alto Networks Firewall Service 440"/>
    <s v="D-005"/>
    <s v="Security"/>
    <m/>
    <x v="1"/>
    <s v="PAN-440-HAAS"/>
    <x v="182"/>
    <s v="Palo Alto Networks Firewall Service 440"/>
    <s v="C00300"/>
    <m/>
    <n v="23521"/>
    <s v="ARJ"/>
    <m/>
    <n v="250"/>
    <n v="-250"/>
    <x v="1"/>
  </r>
  <r>
    <x v="2"/>
    <n v="45931"/>
    <x v="4"/>
    <n v="180424"/>
    <s v="Invoice - Winton-Ireland, Strom &amp; Green: Palo Alto Networks Firewall Service 440"/>
    <s v="D-005"/>
    <s v="Security"/>
    <m/>
    <x v="1"/>
    <s v="PAN-440-HAAS"/>
    <x v="182"/>
    <s v="Palo Alto Networks Firewall Service 440"/>
    <s v="C00300"/>
    <m/>
    <n v="23847"/>
    <s v="ARJ"/>
    <m/>
    <n v="250"/>
    <n v="-250"/>
    <x v="1"/>
  </r>
  <r>
    <x v="9"/>
    <n v="45908"/>
    <x v="13"/>
    <s v="180152OH"/>
    <s v="Invoice - Worthington Christian School: 3CX 16PRO Annual License"/>
    <s v="D-001"/>
    <s v="Sales"/>
    <m/>
    <x v="3"/>
    <s v="VOIP_3CXLIC3"/>
    <x v="183"/>
    <s v="3CX 16PRO Annual License"/>
    <s v="C-10107"/>
    <m/>
    <n v="23577"/>
    <s v="ARJ"/>
    <m/>
    <n v="720"/>
    <n v="-720"/>
    <x v="1"/>
  </r>
  <r>
    <x v="8"/>
    <n v="45901"/>
    <x v="3"/>
    <s v="179962OH"/>
    <s v="Invoice - Worthington Christian School: Acronis Advanced Backup - Per Physical Server"/>
    <s v="D-003"/>
    <s v="MSP"/>
    <m/>
    <x v="3"/>
    <s v="DPMB-ACR-ADV-SVR"/>
    <x v="183"/>
    <s v="Acronis Advanced Backup - Per Physical Server"/>
    <s v="C-10107"/>
    <m/>
    <n v="23393"/>
    <s v="ARJ"/>
    <m/>
    <n v="150"/>
    <n v="-150"/>
    <x v="1"/>
  </r>
  <r>
    <x v="8"/>
    <n v="45931"/>
    <x v="4"/>
    <s v="180518OH"/>
    <s v="Invoice - Worthington Christian School: Acronis Advanced Backup - Per Physical Server"/>
    <s v="D-003"/>
    <s v="MSP"/>
    <m/>
    <x v="3"/>
    <s v="DPMB-ACR-ADV-SVR"/>
    <x v="183"/>
    <s v="Acronis Advanced Backup - Per Physical Server"/>
    <s v="C-10107"/>
    <m/>
    <n v="23930"/>
    <s v="ARJ"/>
    <m/>
    <n v="150"/>
    <n v="-150"/>
    <x v="1"/>
  </r>
  <r>
    <x v="8"/>
    <n v="45901"/>
    <x v="3"/>
    <s v="179962OH"/>
    <s v="Invoice - Worthington Christian School: Acronis Advanced Backup - Per VM"/>
    <s v="D-003"/>
    <s v="MSP"/>
    <m/>
    <x v="3"/>
    <s v="DPMB-ACR-ADV-VM"/>
    <x v="183"/>
    <s v="Acronis Advanced Backup - Per VM"/>
    <s v="C-10107"/>
    <m/>
    <n v="23393"/>
    <s v="ARJ"/>
    <m/>
    <n v="100"/>
    <n v="-100"/>
    <x v="1"/>
  </r>
  <r>
    <x v="8"/>
    <n v="45931"/>
    <x v="4"/>
    <s v="180518OH"/>
    <s v="Invoice - Worthington Christian School: Acronis Advanced Backup - Per VM"/>
    <s v="D-003"/>
    <s v="MSP"/>
    <m/>
    <x v="3"/>
    <s v="DPMB-ACR-ADV-VM"/>
    <x v="183"/>
    <s v="Acronis Advanced Backup - Per VM"/>
    <s v="C-10107"/>
    <m/>
    <n v="23930"/>
    <s v="ARJ"/>
    <m/>
    <n v="100"/>
    <n v="-100"/>
    <x v="1"/>
  </r>
  <r>
    <x v="8"/>
    <n v="45901"/>
    <x v="3"/>
    <s v="179962OH"/>
    <s v="Invoice - Worthington Christian School: Acronis Standard Protection - Microsoft 365 Seats"/>
    <s v="D-003"/>
    <s v="MSP"/>
    <m/>
    <x v="3"/>
    <s v="DPMB-ACR-STD-M365-SEATS"/>
    <x v="183"/>
    <s v="Acronis Standard Protection - Microsoft 365 Seats"/>
    <s v="C-10107"/>
    <m/>
    <n v="23393"/>
    <s v="ARJ"/>
    <m/>
    <n v="173.25"/>
    <n v="-173.25"/>
    <x v="1"/>
  </r>
  <r>
    <x v="8"/>
    <n v="45931"/>
    <x v="4"/>
    <s v="180518OH"/>
    <s v="Invoice - Worthington Christian School: Acronis Standard Protection - Microsoft 365 Seats"/>
    <s v="D-003"/>
    <s v="MSP"/>
    <m/>
    <x v="3"/>
    <s v="DPMB-ACR-STD-M365-SEATS"/>
    <x v="183"/>
    <s v="Acronis Standard Protection - Microsoft 365 Seats"/>
    <s v="C-10107"/>
    <m/>
    <n v="23930"/>
    <s v="ARJ"/>
    <m/>
    <n v="173.25"/>
    <n v="-173.25"/>
    <x v="1"/>
  </r>
  <r>
    <x v="6"/>
    <n v="45901"/>
    <x v="3"/>
    <s v="179962OH"/>
    <s v="Invoice - Worthington Christian School: Endpoint Advanced Threat Protection - EDR 24x7 Monitoring - Per Endpoint"/>
    <s v="D-005"/>
    <s v="Security"/>
    <m/>
    <x v="3"/>
    <s v="DPM-Huntress"/>
    <x v="183"/>
    <s v="Huntress Advanced Threat Protection"/>
    <s v="C-10107"/>
    <m/>
    <n v="23393"/>
    <s v="ARJ"/>
    <m/>
    <n v="1518"/>
    <n v="-1518"/>
    <x v="1"/>
  </r>
  <r>
    <x v="6"/>
    <n v="45931"/>
    <x v="4"/>
    <s v="180518OH"/>
    <s v="Invoice - Worthington Christian School: Endpoint Advanced Threat Protection - EDR 24x7 Monitoring - Per Endpoint"/>
    <s v="D-005"/>
    <s v="Security"/>
    <m/>
    <x v="3"/>
    <s v="DPM-Huntress"/>
    <x v="183"/>
    <s v="Huntress Advanced Threat Protection"/>
    <s v="C-10107"/>
    <m/>
    <n v="23930"/>
    <s v="ARJ"/>
    <m/>
    <n v="1524"/>
    <n v="-1524"/>
    <x v="1"/>
  </r>
  <r>
    <x v="0"/>
    <n v="45901"/>
    <x v="3"/>
    <s v="179933OH"/>
    <s v="Invoice - Worthington Christian School: E-Rate MIBS Support for E-Rate Eligible Equipment"/>
    <s v="D-003"/>
    <s v="MSP"/>
    <m/>
    <x v="3"/>
    <s v="T-Managed"/>
    <x v="183"/>
    <s v="E-Rate MIBS Support"/>
    <s v="C-10107"/>
    <m/>
    <n v="23394"/>
    <s v="ARJ"/>
    <m/>
    <n v="508.8"/>
    <n v="-508.8"/>
    <x v="1"/>
  </r>
  <r>
    <x v="0"/>
    <n v="45931"/>
    <x v="4"/>
    <s v="180519OH"/>
    <s v="Invoice - Worthington Christian School: E-Rate MIBS Support for E-Rate Eligible Equipment"/>
    <s v="D-003"/>
    <s v="MSP"/>
    <m/>
    <x v="3"/>
    <s v="T-Managed"/>
    <x v="183"/>
    <s v="E-Rate MIBS Support"/>
    <s v="C-10107"/>
    <m/>
    <n v="23931"/>
    <s v="ARJ"/>
    <m/>
    <n v="508.8"/>
    <n v="-508.8"/>
    <x v="1"/>
  </r>
  <r>
    <x v="0"/>
    <n v="45901"/>
    <x v="3"/>
    <s v="179962OH"/>
    <s v="Invoice - Worthington Christian School: Manage Printing"/>
    <s v="D-003"/>
    <s v="MSP"/>
    <m/>
    <x v="3"/>
    <s v="Print_Mgmt"/>
    <x v="183"/>
    <s v="Manage Printing at School"/>
    <s v="C-10107"/>
    <m/>
    <n v="23393"/>
    <s v="ARJ"/>
    <m/>
    <n v="188.5"/>
    <n v="-188.5"/>
    <x v="1"/>
  </r>
  <r>
    <x v="0"/>
    <n v="45931"/>
    <x v="4"/>
    <s v="180518OH"/>
    <s v="Invoice - Worthington Christian School: Manage Printing"/>
    <s v="D-003"/>
    <s v="MSP"/>
    <m/>
    <x v="3"/>
    <s v="Print_Mgmt"/>
    <x v="183"/>
    <s v="Manage Printing at School"/>
    <s v="C-10107"/>
    <m/>
    <n v="23930"/>
    <s v="ARJ"/>
    <m/>
    <n v="188.5"/>
    <n v="-188.5"/>
    <x v="1"/>
  </r>
  <r>
    <x v="3"/>
    <n v="45901"/>
    <x v="3"/>
    <s v="179962OH"/>
    <s v="Invoice - Worthington Christian School: Managed Backup Cloud Storage - Per GB"/>
    <s v="D-003"/>
    <s v="MSP"/>
    <m/>
    <x v="3"/>
    <s v="MTS Cloud Storage"/>
    <x v="183"/>
    <s v="MTS Cloud Storage"/>
    <s v="C-10107"/>
    <m/>
    <n v="23393"/>
    <s v="ARJ"/>
    <m/>
    <n v="305"/>
    <n v="-305"/>
    <x v="1"/>
  </r>
  <r>
    <x v="3"/>
    <n v="45931"/>
    <x v="4"/>
    <s v="180518OH"/>
    <s v="Invoice - Worthington Christian School: Managed Backup Cloud Storage - Per GB"/>
    <s v="D-003"/>
    <s v="MSP"/>
    <m/>
    <x v="3"/>
    <s v="MTS Cloud Storage"/>
    <x v="183"/>
    <s v="MTS Cloud Storage"/>
    <s v="C-10107"/>
    <m/>
    <n v="23930"/>
    <s v="ARJ"/>
    <m/>
    <n v="305"/>
    <n v="-305"/>
    <x v="1"/>
  </r>
  <r>
    <x v="0"/>
    <n v="45901"/>
    <x v="3"/>
    <s v="179962OH"/>
    <s v="Invoice - Worthington Christian School: Managed Endpoint Services"/>
    <s v="D-003"/>
    <s v="MSP"/>
    <m/>
    <x v="3"/>
    <s v="T-Managed Endpoint"/>
    <x v="183"/>
    <s v="Managed Endpoint Services"/>
    <s v="C-10107"/>
    <m/>
    <n v="23393"/>
    <s v="ARJ"/>
    <m/>
    <n v="299.25"/>
    <n v="-299.25"/>
    <x v="1"/>
  </r>
  <r>
    <x v="0"/>
    <n v="45931"/>
    <x v="4"/>
    <s v="180518OH"/>
    <s v="Invoice - Worthington Christian School: Managed Endpoint Services"/>
    <s v="D-003"/>
    <s v="MSP"/>
    <m/>
    <x v="3"/>
    <s v="T-Managed Endpoint"/>
    <x v="183"/>
    <s v="Managed Endpoint Services"/>
    <s v="C-10107"/>
    <m/>
    <n v="23930"/>
    <s v="ARJ"/>
    <m/>
    <n v="299.25"/>
    <n v="-299.25"/>
    <x v="1"/>
  </r>
  <r>
    <x v="0"/>
    <n v="45901"/>
    <x v="3"/>
    <s v="179962OH"/>
    <s v="Invoice - Worthington Christian School: Managed Service"/>
    <s v="D-003"/>
    <s v="MSP"/>
    <m/>
    <x v="3"/>
    <s v="Managed Service"/>
    <x v="183"/>
    <s v="Managed Service"/>
    <s v="C-10107"/>
    <m/>
    <n v="23393"/>
    <s v="ARJ"/>
    <m/>
    <n v="752"/>
    <n v="-752"/>
    <x v="1"/>
  </r>
  <r>
    <x v="0"/>
    <n v="45931"/>
    <x v="4"/>
    <s v="180518OH"/>
    <s v="Invoice - Worthington Christian School: Managed Service"/>
    <s v="D-003"/>
    <s v="MSP"/>
    <m/>
    <x v="3"/>
    <s v="Managed Service"/>
    <x v="183"/>
    <s v="Managed Service"/>
    <s v="C-10107"/>
    <m/>
    <n v="23930"/>
    <s v="ARJ"/>
    <m/>
    <n v="752"/>
    <n v="-752"/>
    <x v="1"/>
  </r>
  <r>
    <x v="0"/>
    <n v="45901"/>
    <x v="3"/>
    <s v="179962OH"/>
    <s v="Invoice - Worthington Christian School: Managed Services-Server"/>
    <s v="D-003"/>
    <s v="MSP"/>
    <m/>
    <x v="3"/>
    <s v="T-Managed Services-Server"/>
    <x v="183"/>
    <s v="Managed Services-Server"/>
    <s v="C-10107"/>
    <m/>
    <n v="23393"/>
    <s v="ARJ"/>
    <m/>
    <n v="1039"/>
    <n v="-1039"/>
    <x v="1"/>
  </r>
  <r>
    <x v="0"/>
    <n v="45931"/>
    <x v="4"/>
    <s v="180518OH"/>
    <s v="Invoice - Worthington Christian School: Managed Services-Server"/>
    <s v="D-003"/>
    <s v="MSP"/>
    <m/>
    <x v="3"/>
    <s v="T-Managed Services-Server"/>
    <x v="183"/>
    <s v="Managed Services-Server"/>
    <s v="C-10107"/>
    <m/>
    <n v="23930"/>
    <s v="ARJ"/>
    <m/>
    <n v="1039"/>
    <n v="-1039"/>
    <x v="1"/>
  </r>
  <r>
    <x v="0"/>
    <n v="45901"/>
    <x v="3"/>
    <n v="179872"/>
    <s v="Invoice - Yosemite Farm Credit: Managed Services-Site"/>
    <s v="D-003"/>
    <s v="MSP"/>
    <m/>
    <x v="1"/>
    <s v="T-Managed Services Site"/>
    <x v="184"/>
    <s v="Managed Services-Site"/>
    <s v="C-10403"/>
    <m/>
    <n v="23440"/>
    <s v="ARJ"/>
    <m/>
    <n v="1000"/>
    <n v="-1000"/>
    <x v="1"/>
  </r>
  <r>
    <x v="0"/>
    <n v="45931"/>
    <x v="4"/>
    <n v="180425"/>
    <s v="Invoice - Yosemite Farm Credit: Managed Services-Site"/>
    <s v="D-003"/>
    <s v="MSP"/>
    <m/>
    <x v="1"/>
    <s v="T-Managed Services Site"/>
    <x v="184"/>
    <s v="Managed Services-Site"/>
    <s v="C-10403"/>
    <m/>
    <n v="23848"/>
    <s v="ARJ"/>
    <m/>
    <n v="1000"/>
    <n v="-1000"/>
    <x v="1"/>
  </r>
  <r>
    <x v="9"/>
    <n v="45915"/>
    <x v="5"/>
    <s v="180211OHB"/>
    <s v="Invoice - YOUNGSTOWN COMMUNITY SCHOOL: Dell Pro 14 Plus 14&quot; Touchscreen Convertible Copilot+ PC 2 in 1 Notebook - Full HD Plus - Intel Core Ultra 7 268V - vPro Technology - 32 GB - 512 GB SSD - English (US) Keyboard - Intel Chip - 1920 x 1200 - Windows 11 Pro - Intel Arc Graphics - In-"/>
    <s v="D-001"/>
    <s v="Sales"/>
    <m/>
    <x v="3"/>
    <s v="437NW"/>
    <x v="185"/>
    <s v="Dell Pro 14 Plus PB14250 14&quot; Touchscreen Convertib"/>
    <s v="C-10151"/>
    <m/>
    <n v="23631"/>
    <s v="ARJ"/>
    <m/>
    <n v="3887"/>
    <n v="-3887"/>
    <x v="1"/>
  </r>
  <r>
    <x v="9"/>
    <n v="45915"/>
    <x v="5"/>
    <s v="180208OH"/>
    <s v="Invoice - YOUNGSTOWN COMMUNITY SCHOOL: Microsoft Windows Education - Upgrade &amp; Software Assurance - 1 License - Academic, Volume, CompanyWide Non Platform, Annual Fee - PC"/>
    <s v="D-001"/>
    <s v="Sales"/>
    <m/>
    <x v="3"/>
    <s v="KW5-00359"/>
    <x v="185"/>
    <s v="Microsoft Windows Education - Upgrade &amp; Software A"/>
    <s v="C-10151"/>
    <m/>
    <n v="23628"/>
    <s v="ARJ"/>
    <m/>
    <n v="739.55"/>
    <n v="-739.55"/>
    <x v="1"/>
  </r>
  <r>
    <x v="9"/>
    <n v="45915"/>
    <x v="5"/>
    <s v="180208OH"/>
    <s v="Invoice - YOUNGSTOWN COMMUNITY SCHOOL: Microsoft Windows Server Standard - License &amp; Software Assurance - 16 Core - Price Level E - Additional Product, Academic, Volume, Annual Fee - Microsoft Open Value Subscription"/>
    <s v="D-001"/>
    <s v="Sales"/>
    <m/>
    <x v="3"/>
    <s v="9EM-00292"/>
    <x v="185"/>
    <s v="Microsoft Windows Server Standard - License &amp; Soft"/>
    <s v="C-10151"/>
    <m/>
    <n v="23628"/>
    <s v="ARJ"/>
    <m/>
    <n v="127.68"/>
    <n v="-127.68"/>
    <x v="1"/>
  </r>
  <r>
    <x v="0"/>
    <n v="45915"/>
    <x v="5"/>
    <n v="180197"/>
    <s v="Invoice - Your Escrow Company: Datapath Managed Endpoint Continuous Remote Monitoring and Maintenance. Unlimited Remote Updates, Patches and Fixes Unlimited Remote Support Endpoint Security Managed Data Backup"/>
    <s v="D-003"/>
    <s v="MSP"/>
    <m/>
    <x v="0"/>
    <s v="Manage Endpoint SoCal"/>
    <x v="2"/>
    <s v="Datapath Managed Endpoint"/>
    <s v="C-10008"/>
    <m/>
    <n v="23625"/>
    <s v="ARJ"/>
    <m/>
    <n v="341.25"/>
    <n v="-341.25"/>
    <x v="1"/>
  </r>
  <r>
    <x v="0"/>
    <n v="45945"/>
    <x v="6"/>
    <n v="180764"/>
    <s v="Invoice - Your Escrow Company: Datapath Managed Endpoint Continuous Remote Monitoring and Maintenance. Unlimited Remote Updates, Patches and Fixes Unlimited Remote Support Endpoint Security Managed Data Backup"/>
    <s v="D-003"/>
    <s v="MSP"/>
    <m/>
    <x v="0"/>
    <s v="Manage Endpoint SoCal"/>
    <x v="2"/>
    <s v="Datapath Managed Endpoint"/>
    <s v="C-10008"/>
    <m/>
    <n v="24098"/>
    <s v="ARJ"/>
    <m/>
    <n v="341.25"/>
    <n v="-341.25"/>
    <x v="1"/>
  </r>
  <r>
    <x v="0"/>
    <n v="45915"/>
    <x v="5"/>
    <n v="180197"/>
    <s v="Invoice - Your Escrow Company: Datapath Managed Site Content Filtering Identify Theft and Phishing Defense Continuous Network Monitoring Gateway Security VPN Connectivity ISP Management Network Attached Device Support"/>
    <s v="D-003"/>
    <s v="MSP"/>
    <m/>
    <x v="0"/>
    <s v="Managed Site So Cal"/>
    <x v="2"/>
    <s v="Datapath Managed Site So Cal"/>
    <s v="C-10008"/>
    <m/>
    <n v="23625"/>
    <s v="ARJ"/>
    <m/>
    <n v="108.15"/>
    <n v="-108.15"/>
    <x v="1"/>
  </r>
  <r>
    <x v="0"/>
    <n v="45945"/>
    <x v="6"/>
    <n v="180764"/>
    <s v="Invoice - Your Escrow Company: Datapath Managed Site Content Filtering Identify Theft and Phishing Defense Continuous Network Monitoring Gateway Security VPN Connectivity ISP Management Network Attached Device Support"/>
    <s v="D-003"/>
    <s v="MSP"/>
    <m/>
    <x v="0"/>
    <s v="Managed Site So Cal"/>
    <x v="2"/>
    <s v="Datapath Managed Site So Cal"/>
    <s v="C-10008"/>
    <m/>
    <n v="24098"/>
    <s v="ARJ"/>
    <m/>
    <n v="108.15"/>
    <n v="-108.15"/>
    <x v="1"/>
  </r>
  <r>
    <x v="4"/>
    <n v="45915"/>
    <x v="5"/>
    <n v="180197"/>
    <s v="Invoice - Your Escrow Company: DatapathFax Cloud Fax Gateway "/>
    <s v="D-003"/>
    <s v="MSP"/>
    <m/>
    <x v="0"/>
    <s v="DatapathFax Cloud GW"/>
    <x v="2"/>
    <s v="DatapathFax Cloud Gateway"/>
    <s v="C-10008"/>
    <m/>
    <n v="23625"/>
    <s v="ARJ"/>
    <m/>
    <n v="21.63"/>
    <n v="-21.63"/>
    <x v="1"/>
  </r>
  <r>
    <x v="4"/>
    <n v="45945"/>
    <x v="6"/>
    <n v="180764"/>
    <s v="Invoice - Your Escrow Company: DatapathFax Cloud Fax Gateway "/>
    <s v="D-003"/>
    <s v="MSP"/>
    <m/>
    <x v="0"/>
    <s v="DatapathFax Cloud GW"/>
    <x v="2"/>
    <s v="DatapathFax Cloud Gateway"/>
    <s v="C-10008"/>
    <m/>
    <n v="24098"/>
    <s v="ARJ"/>
    <m/>
    <n v="21.63"/>
    <n v="-21.63"/>
    <x v="1"/>
  </r>
  <r>
    <x v="3"/>
    <n v="45915"/>
    <x v="5"/>
    <n v="180197"/>
    <s v="Invoice - Your Escrow Company: Email - Hosted Exchange Service"/>
    <s v="D-003"/>
    <s v="MSP"/>
    <m/>
    <x v="0"/>
    <s v="Hosted Exchange"/>
    <x v="2"/>
    <s v="Hosted Exchange"/>
    <s v="C-10008"/>
    <m/>
    <n v="23625"/>
    <s v="ARJ"/>
    <m/>
    <n v="84"/>
    <n v="-84"/>
    <x v="1"/>
  </r>
  <r>
    <x v="3"/>
    <n v="45945"/>
    <x v="6"/>
    <n v="180764"/>
    <s v="Invoice - Your Escrow Company: Email - Hosted Exchange Service"/>
    <s v="D-003"/>
    <s v="MSP"/>
    <m/>
    <x v="0"/>
    <s v="Hosted Exchange"/>
    <x v="2"/>
    <s v="Hosted Exchange"/>
    <s v="C-10008"/>
    <m/>
    <n v="24098"/>
    <s v="ARJ"/>
    <m/>
    <n v="84"/>
    <n v="-84"/>
    <x v="1"/>
  </r>
  <r>
    <x v="3"/>
    <n v="45915"/>
    <x v="5"/>
    <n v="180197"/>
    <s v="Invoice - Your Escrow Company: Email Archiving for Hosted Exchange Mailbox"/>
    <s v="D-003"/>
    <s v="MSP"/>
    <m/>
    <x v="0"/>
    <s v="Archiving Hosted Mailbox"/>
    <x v="2"/>
    <s v="Archiving for Hosted Exchange Mailbox"/>
    <s v="C-10008"/>
    <m/>
    <n v="23625"/>
    <s v="ARJ"/>
    <m/>
    <n v="37.840000000000003"/>
    <n v="-37.840000000000003"/>
    <x v="1"/>
  </r>
  <r>
    <x v="3"/>
    <n v="45945"/>
    <x v="6"/>
    <n v="180764"/>
    <s v="Invoice - Your Escrow Company: Email Archiving for Hosted Exchange Mailbox"/>
    <s v="D-003"/>
    <s v="MSP"/>
    <m/>
    <x v="0"/>
    <s v="Archiving Hosted Mailbox"/>
    <x v="2"/>
    <s v="Archiving for Hosted Exchange Mailbox"/>
    <s v="C-10008"/>
    <m/>
    <n v="24098"/>
    <s v="ARJ"/>
    <m/>
    <n v="37.840000000000003"/>
    <n v="-37.840000000000003"/>
    <x v="1"/>
  </r>
  <r>
    <x v="3"/>
    <n v="45915"/>
    <x v="5"/>
    <n v="180197"/>
    <s v="Invoice - Your Escrow Company: Email Encryption "/>
    <s v="D-003"/>
    <s v="MSP"/>
    <m/>
    <x v="0"/>
    <s v="Email Encryption"/>
    <x v="2"/>
    <s v="Email Encryption"/>
    <s v="C-10008"/>
    <m/>
    <n v="23625"/>
    <s v="ARJ"/>
    <m/>
    <n v="57.12"/>
    <n v="-57.12"/>
    <x v="1"/>
  </r>
  <r>
    <x v="3"/>
    <n v="45945"/>
    <x v="6"/>
    <n v="180764"/>
    <s v="Invoice - Your Escrow Company: Email Encryption "/>
    <s v="D-003"/>
    <s v="MSP"/>
    <m/>
    <x v="0"/>
    <s v="Email Encryption"/>
    <x v="2"/>
    <s v="Email Encryption"/>
    <s v="C-10008"/>
    <m/>
    <n v="24098"/>
    <s v="ARJ"/>
    <m/>
    <n v="57.12"/>
    <n v="-57.12"/>
    <x v="1"/>
  </r>
  <r>
    <x v="6"/>
    <n v="45915"/>
    <x v="5"/>
    <n v="180197"/>
    <s v="Invoice - Your Escrow Company: Endpoint Advanced Threat Protection - EDR 24x7 Monitoring - Per Endpoint"/>
    <s v="D-005"/>
    <s v="Security"/>
    <m/>
    <x v="0"/>
    <s v="DPM-Huntress"/>
    <x v="2"/>
    <s v="Huntress Advanced Threat Protection"/>
    <s v="C-10008"/>
    <m/>
    <n v="23625"/>
    <s v="ARJ"/>
    <m/>
    <n v="35"/>
    <n v="-35"/>
    <x v="1"/>
  </r>
  <r>
    <x v="6"/>
    <n v="45945"/>
    <x v="6"/>
    <n v="180764"/>
    <s v="Invoice - Your Escrow Company: Endpoint Advanced Threat Protection - EDR 24x7 Monitoring - Per Endpoint"/>
    <s v="D-005"/>
    <s v="Security"/>
    <m/>
    <x v="0"/>
    <s v="DPM-Huntress"/>
    <x v="2"/>
    <s v="Huntress Advanced Threat Protection"/>
    <s v="C-10008"/>
    <m/>
    <n v="24098"/>
    <s v="ARJ"/>
    <m/>
    <n v="35"/>
    <n v="-35"/>
    <x v="1"/>
  </r>
  <r>
    <x v="3"/>
    <n v="45915"/>
    <x v="5"/>
    <n v="180197"/>
    <s v="Invoice - Your Escrow Company: ShareSync Cloud File Sharing "/>
    <s v="D-003"/>
    <s v="MSP"/>
    <m/>
    <x v="0"/>
    <s v="ShareSync Cloud File Sharing"/>
    <x v="2"/>
    <s v="ShareSync Cloud File Sharing"/>
    <s v="C-10008"/>
    <m/>
    <n v="23625"/>
    <s v="ARJ"/>
    <m/>
    <n v="12.98"/>
    <n v="-12.98"/>
    <x v="1"/>
  </r>
  <r>
    <x v="3"/>
    <n v="45945"/>
    <x v="6"/>
    <n v="180764"/>
    <s v="Invoice - Your Escrow Company: ShareSync Cloud File Sharing "/>
    <s v="D-003"/>
    <s v="MSP"/>
    <m/>
    <x v="0"/>
    <s v="ShareSync Cloud File Sharing"/>
    <x v="2"/>
    <s v="ShareSync Cloud File Sharing"/>
    <s v="C-10008"/>
    <m/>
    <n v="24098"/>
    <s v="ARJ"/>
    <m/>
    <n v="12.98"/>
    <n v="-12.98"/>
    <x v="1"/>
  </r>
  <r>
    <x v="9"/>
    <n v="45904"/>
    <x v="20"/>
    <s v="180108OH"/>
    <s v="Invoice - Youthbuild Columbus Community: Digital Watchdog MEGApix 5MP WDR IR Turret IP Camera, 2.8-12mm Motorized Varifocal Lens"/>
    <s v="D-003"/>
    <s v="MSP"/>
    <m/>
    <x v="3"/>
    <s v="DWC-MT95WIATW"/>
    <x v="186"/>
    <s v="Digital Watchdog MEGApix 5MP WDR IR Turret IP Camera, 2.8-1"/>
    <s v="C-10108"/>
    <m/>
    <n v="23555"/>
    <s v="ARJ"/>
    <m/>
    <n v="387.24"/>
    <n v="-387.24"/>
    <x v="1"/>
  </r>
  <r>
    <x v="14"/>
    <n v="45904"/>
    <x v="20"/>
    <s v="180108OH"/>
    <s v="Invoice - Youthbuild Columbus Community: Low Voltage Labor"/>
    <s v="D-003"/>
    <s v="MSP"/>
    <m/>
    <x v="3"/>
    <s v="Structured Cab S"/>
    <x v="186"/>
    <s v="Low Voltage Services"/>
    <s v="C-10108"/>
    <m/>
    <n v="23555"/>
    <s v="ARJ"/>
    <m/>
    <n v="150"/>
    <n v="-150"/>
    <x v="1"/>
  </r>
  <r>
    <x v="7"/>
    <n v="45961"/>
    <x v="0"/>
    <m/>
    <s v="NRR Accrual Entry for Oct 2025"/>
    <s v="D-004-W"/>
    <s v="Projects - West"/>
    <m/>
    <x v="4"/>
    <m/>
    <x v="187"/>
    <m/>
    <m/>
    <m/>
    <n v="24487"/>
    <s v="ARJ"/>
    <m/>
    <n v="4800"/>
    <n v="-4800"/>
    <x v="0"/>
  </r>
  <r>
    <x v="7"/>
    <n v="45961"/>
    <x v="0"/>
    <m/>
    <s v="NRR Accrual Entry for Oct 2025"/>
    <s v="D-004-E"/>
    <s v="Projects - East"/>
    <m/>
    <x v="5"/>
    <m/>
    <x v="187"/>
    <m/>
    <m/>
    <m/>
    <n v="24487"/>
    <s v="ARJ"/>
    <m/>
    <n v="748"/>
    <n v="-748"/>
    <x v="0"/>
  </r>
  <r>
    <x v="9"/>
    <n v="45961"/>
    <x v="0"/>
    <m/>
    <s v="NRR Accrual Entry for Oct 2025"/>
    <s v="D-004-W"/>
    <s v="Projects - West"/>
    <m/>
    <x v="4"/>
    <m/>
    <x v="187"/>
    <m/>
    <m/>
    <m/>
    <n v="24487"/>
    <s v="ARJ"/>
    <m/>
    <n v="28753.89"/>
    <n v="-28753.89"/>
    <x v="0"/>
  </r>
  <r>
    <x v="9"/>
    <n v="45961"/>
    <x v="0"/>
    <m/>
    <s v="NRR Accrual Entry for Oct 2025"/>
    <s v="D-004-E"/>
    <s v="Projects - East"/>
    <m/>
    <x v="5"/>
    <m/>
    <x v="187"/>
    <m/>
    <m/>
    <m/>
    <n v="24487"/>
    <s v="ARJ"/>
    <m/>
    <n v="17238.84"/>
    <n v="-17238.84"/>
    <x v="0"/>
  </r>
  <r>
    <x v="13"/>
    <n v="45961"/>
    <x v="0"/>
    <m/>
    <s v="NRR Accrual Entry for Oct 2025"/>
    <s v="D-004-E"/>
    <s v="Projects - East"/>
    <m/>
    <x v="5"/>
    <m/>
    <x v="187"/>
    <m/>
    <m/>
    <m/>
    <n v="24487"/>
    <s v="ARJ"/>
    <m/>
    <n v="702.65"/>
    <n v="-702.65"/>
    <x v="0"/>
  </r>
  <r>
    <x v="7"/>
    <n v="45930"/>
    <x v="1"/>
    <m/>
    <s v="NRR Accrual Entry for Sept 2025"/>
    <s v="D-004-E"/>
    <s v="Projects - East"/>
    <m/>
    <x v="5"/>
    <m/>
    <x v="187"/>
    <m/>
    <m/>
    <m/>
    <n v="24075"/>
    <s v="ARJ"/>
    <m/>
    <n v="3265"/>
    <n v="-3265"/>
    <x v="0"/>
  </r>
  <r>
    <x v="9"/>
    <n v="45930"/>
    <x v="1"/>
    <m/>
    <s v="NRR Accrual Entry for Sept 2025"/>
    <s v="D-004-W"/>
    <s v="Projects - West"/>
    <m/>
    <x v="4"/>
    <m/>
    <x v="187"/>
    <m/>
    <m/>
    <m/>
    <n v="24075"/>
    <s v="ARJ"/>
    <m/>
    <n v="15453.6"/>
    <n v="-15453.6"/>
    <x v="0"/>
  </r>
  <r>
    <x v="9"/>
    <n v="45930"/>
    <x v="1"/>
    <m/>
    <s v="NRR Accrual Entry for Sept 2025"/>
    <s v="D-004-E"/>
    <s v="Projects - East"/>
    <m/>
    <x v="5"/>
    <m/>
    <x v="187"/>
    <m/>
    <m/>
    <m/>
    <n v="24075"/>
    <s v="ARJ"/>
    <m/>
    <n v="21191.84"/>
    <n v="-21191.84"/>
    <x v="0"/>
  </r>
  <r>
    <x v="13"/>
    <n v="45930"/>
    <x v="1"/>
    <m/>
    <s v="NRR Accrual Entry for Sept 2025"/>
    <s v="D-004-W"/>
    <s v="Projects - West"/>
    <m/>
    <x v="4"/>
    <m/>
    <x v="187"/>
    <m/>
    <m/>
    <m/>
    <n v="24075"/>
    <s v="ARJ"/>
    <m/>
    <n v="38.42"/>
    <n v="-38.42"/>
    <x v="0"/>
  </r>
  <r>
    <x v="19"/>
    <n v="45946"/>
    <x v="34"/>
    <s v="EFT"/>
    <s v="Other Receipt: commission"/>
    <s v="D-002"/>
    <s v="Administration"/>
    <s v="Ingram Micro"/>
    <x v="4"/>
    <m/>
    <x v="187"/>
    <m/>
    <m/>
    <m/>
    <n v="16827"/>
    <s v="CR"/>
    <m/>
    <n v="284.54000000000002"/>
    <n v="-284.54000000000002"/>
    <x v="1"/>
  </r>
  <r>
    <x v="19"/>
    <n v="45960"/>
    <x v="30"/>
    <s v="EFT"/>
    <s v="Other Receipt: commission"/>
    <s v="D-002"/>
    <s v="Administration"/>
    <s v="Ingram Micro"/>
    <x v="4"/>
    <m/>
    <x v="187"/>
    <m/>
    <m/>
    <m/>
    <n v="16984"/>
    <s v="CR"/>
    <m/>
    <n v="284.54000000000002"/>
    <n v="-284.54000000000002"/>
    <x v="1"/>
  </r>
  <r>
    <x v="19"/>
    <n v="45902"/>
    <x v="16"/>
    <s v="EFT"/>
    <s v="Other Receipt: commissions"/>
    <m/>
    <m/>
    <m/>
    <x v="4"/>
    <m/>
    <x v="187"/>
    <m/>
    <m/>
    <m/>
    <n v="16433"/>
    <s v="CR"/>
    <m/>
    <n v="1951.41"/>
    <n v="-1951.41"/>
    <x v="1"/>
  </r>
  <r>
    <x v="19"/>
    <n v="45915"/>
    <x v="5"/>
    <s v="EFT"/>
    <s v="Other Receipt: commissions"/>
    <s v="D-002"/>
    <s v="Administration"/>
    <m/>
    <x v="4"/>
    <m/>
    <x v="187"/>
    <m/>
    <m/>
    <m/>
    <n v="16449"/>
    <s v="CR"/>
    <m/>
    <n v="534.95000000000005"/>
    <n v="-534.95000000000005"/>
    <x v="1"/>
  </r>
  <r>
    <x v="19"/>
    <n v="45931"/>
    <x v="4"/>
    <s v="EFT"/>
    <s v="Other Receipt: commissions"/>
    <m/>
    <m/>
    <m/>
    <x v="4"/>
    <m/>
    <x v="187"/>
    <m/>
    <m/>
    <m/>
    <n v="17059"/>
    <s v="CR"/>
    <m/>
    <n v="1909.15"/>
    <n v="-1909.15"/>
    <x v="1"/>
  </r>
  <r>
    <x v="19"/>
    <n v="45945"/>
    <x v="6"/>
    <s v="EFT"/>
    <s v="Other Receipt: commissions"/>
    <s v="D-002"/>
    <s v="Administration"/>
    <m/>
    <x v="4"/>
    <m/>
    <x v="187"/>
    <m/>
    <m/>
    <m/>
    <n v="16798"/>
    <s v="CR"/>
    <m/>
    <n v="533.63"/>
    <n v="-533.63"/>
    <x v="1"/>
  </r>
  <r>
    <x v="19"/>
    <n v="45938"/>
    <x v="29"/>
    <n v="9000104239"/>
    <s v="Other Receipt: Customer Refund 37820"/>
    <s v="D-002"/>
    <s v="Administration"/>
    <m/>
    <x v="5"/>
    <m/>
    <x v="187"/>
    <m/>
    <m/>
    <m/>
    <n v="16683"/>
    <s v="CR"/>
    <m/>
    <n v="408.88"/>
    <n v="-408.88"/>
    <x v="1"/>
  </r>
  <r>
    <x v="19"/>
    <n v="45916"/>
    <x v="26"/>
    <s v="EFT"/>
    <s v="Other Receipt: Microsoft Corporation"/>
    <s v="D-009"/>
    <s v="Admin"/>
    <m/>
    <x v="4"/>
    <m/>
    <x v="187"/>
    <m/>
    <m/>
    <m/>
    <n v="16491"/>
    <s v="CR"/>
    <m/>
    <n v="3097.85"/>
    <n v="-3097.85"/>
    <x v="1"/>
  </r>
  <r>
    <x v="19"/>
    <n v="45945"/>
    <x v="6"/>
    <s v="EFT"/>
    <s v="Other Receipt: Microsoft Corporation"/>
    <s v="D-009"/>
    <s v="Admin"/>
    <m/>
    <x v="4"/>
    <m/>
    <x v="187"/>
    <m/>
    <m/>
    <m/>
    <n v="16798"/>
    <s v="CR"/>
    <m/>
    <n v="4865.83"/>
    <n v="-4865.83"/>
    <x v="1"/>
  </r>
  <r>
    <x v="19"/>
    <n v="45909"/>
    <x v="33"/>
    <s v="EFT"/>
    <s v="Other Receipt: Rebates"/>
    <s v="D-002"/>
    <s v="Administration"/>
    <m/>
    <x v="3"/>
    <m/>
    <x v="187"/>
    <m/>
    <m/>
    <m/>
    <n v="16353"/>
    <s v="CR"/>
    <m/>
    <n v="720.95"/>
    <n v="-720.95"/>
    <x v="1"/>
  </r>
  <r>
    <x v="19"/>
    <n v="45938"/>
    <x v="29"/>
    <s v="EFT"/>
    <s v="Other Receipt: Rebates"/>
    <s v="D-002"/>
    <s v="Administration"/>
    <m/>
    <x v="3"/>
    <m/>
    <x v="187"/>
    <m/>
    <m/>
    <m/>
    <n v="16683"/>
    <s v="CR"/>
    <m/>
    <n v="821.53"/>
    <n v="-821.53"/>
    <x v="1"/>
  </r>
  <r>
    <x v="0"/>
    <n v="45931"/>
    <x v="4"/>
    <m/>
    <s v="Reversed -- Accrual for Irvine Invoices- Sept REV Aug 2025 INV"/>
    <m/>
    <m/>
    <m/>
    <x v="0"/>
    <m/>
    <x v="0"/>
    <m/>
    <s v="C00002"/>
    <m/>
    <n v="24081"/>
    <s v="ARJ"/>
    <m/>
    <n v="351.5"/>
    <n v="-351.5"/>
    <x v="0"/>
  </r>
  <r>
    <x v="0"/>
    <n v="45931"/>
    <x v="4"/>
    <m/>
    <s v="Reversed -- Accrual for Irvine Invoices- Sept REV Aug 2025 INV"/>
    <m/>
    <m/>
    <m/>
    <x v="0"/>
    <m/>
    <x v="1"/>
    <m/>
    <s v="C00302"/>
    <m/>
    <n v="24081"/>
    <s v="ARJ"/>
    <m/>
    <n v="368.58"/>
    <n v="-368.58"/>
    <x v="0"/>
  </r>
  <r>
    <x v="0"/>
    <n v="45931"/>
    <x v="4"/>
    <m/>
    <s v="Reversed -- Accrual for Irvine Invoices- Sept REV Aug 2025 INV"/>
    <m/>
    <m/>
    <m/>
    <x v="0"/>
    <m/>
    <x v="2"/>
    <m/>
    <s v="C-10008"/>
    <m/>
    <n v="24081"/>
    <s v="ARJ"/>
    <m/>
    <n v="449.4"/>
    <n v="-449.4"/>
    <x v="0"/>
  </r>
  <r>
    <x v="0"/>
    <n v="45931"/>
    <x v="4"/>
    <m/>
    <s v="Reversed -- Accrual for Irvine Invoices- Sept REV Aug 2025 INV"/>
    <m/>
    <m/>
    <m/>
    <x v="0"/>
    <m/>
    <x v="3"/>
    <m/>
    <s v="C00165"/>
    <m/>
    <n v="24081"/>
    <s v="ARJ"/>
    <m/>
    <n v="614.25"/>
    <n v="-614.25"/>
    <x v="0"/>
  </r>
  <r>
    <x v="0"/>
    <n v="45931"/>
    <x v="4"/>
    <m/>
    <s v="Reversed -- Accrual for Irvine Invoices- Sept REV Aug 2025 INV"/>
    <m/>
    <m/>
    <m/>
    <x v="0"/>
    <m/>
    <x v="4"/>
    <m/>
    <s v="C00215"/>
    <m/>
    <n v="24081"/>
    <s v="ARJ"/>
    <m/>
    <n v="653.38"/>
    <n v="-653.38"/>
    <x v="0"/>
  </r>
  <r>
    <x v="0"/>
    <n v="45931"/>
    <x v="4"/>
    <m/>
    <s v="Reversed -- Accrual for Irvine Invoices- Sept REV Aug 2025 INV"/>
    <m/>
    <m/>
    <m/>
    <x v="0"/>
    <m/>
    <x v="5"/>
    <m/>
    <s v="C00224"/>
    <m/>
    <n v="24081"/>
    <s v="ARJ"/>
    <m/>
    <n v="843.6"/>
    <n v="-843.6"/>
    <x v="0"/>
  </r>
  <r>
    <x v="0"/>
    <n v="45931"/>
    <x v="4"/>
    <m/>
    <s v="Reversed -- Accrual for Irvine Invoices- Sept REV Aug 2025 INV"/>
    <m/>
    <m/>
    <m/>
    <x v="0"/>
    <m/>
    <x v="6"/>
    <m/>
    <s v="C00060"/>
    <m/>
    <n v="24081"/>
    <s v="ARJ"/>
    <m/>
    <n v="1125.3"/>
    <n v="-1125.3"/>
    <x v="0"/>
  </r>
  <r>
    <x v="0"/>
    <n v="45931"/>
    <x v="4"/>
    <m/>
    <s v="Reversed -- Accrual for Irvine Invoices- Sept REV Aug 2025 INV"/>
    <m/>
    <m/>
    <m/>
    <x v="0"/>
    <m/>
    <x v="7"/>
    <m/>
    <s v="C00178"/>
    <m/>
    <n v="24081"/>
    <s v="ARJ"/>
    <m/>
    <n v="1338.75"/>
    <n v="-1338.75"/>
    <x v="0"/>
  </r>
  <r>
    <x v="0"/>
    <n v="45931"/>
    <x v="4"/>
    <m/>
    <s v="Reversed -- Accrual for Irvine Invoices- Sept REV Aug 2025 INV"/>
    <m/>
    <m/>
    <m/>
    <x v="0"/>
    <m/>
    <x v="8"/>
    <m/>
    <s v="C00216"/>
    <m/>
    <n v="24081"/>
    <s v="ARJ"/>
    <m/>
    <n v="1492.52"/>
    <n v="-1492.52"/>
    <x v="0"/>
  </r>
  <r>
    <x v="0"/>
    <n v="45931"/>
    <x v="4"/>
    <m/>
    <s v="Reversed -- Accrual for Irvine Invoices- Sept REV Aug 2025 INV"/>
    <m/>
    <m/>
    <m/>
    <x v="0"/>
    <m/>
    <x v="10"/>
    <m/>
    <s v="C00204"/>
    <m/>
    <n v="24081"/>
    <s v="ARJ"/>
    <m/>
    <n v="2581"/>
    <n v="-2581"/>
    <x v="0"/>
  </r>
  <r>
    <x v="0"/>
    <n v="45931"/>
    <x v="4"/>
    <m/>
    <s v="Reversed -- Accrual for Irvine Invoices- Sept REV Aug 2025 INV"/>
    <m/>
    <m/>
    <m/>
    <x v="0"/>
    <m/>
    <x v="9"/>
    <m/>
    <s v="C00020"/>
    <m/>
    <n v="24081"/>
    <s v="ARJ"/>
    <m/>
    <n v="2595.6"/>
    <n v="-2595.6"/>
    <x v="0"/>
  </r>
  <r>
    <x v="0"/>
    <n v="45931"/>
    <x v="4"/>
    <m/>
    <s v="Reversed -- Accrual for Irvine Invoices- Sept REV Aug 2025 INV"/>
    <m/>
    <m/>
    <m/>
    <x v="0"/>
    <m/>
    <x v="11"/>
    <m/>
    <s v="C00116"/>
    <m/>
    <n v="24081"/>
    <s v="ARJ"/>
    <m/>
    <n v="2661.6"/>
    <n v="-2661.6"/>
    <x v="0"/>
  </r>
  <r>
    <x v="0"/>
    <n v="45931"/>
    <x v="4"/>
    <m/>
    <s v="Reversed -- Accrual for Irvine Invoices- Sept REV Aug 2025 INV"/>
    <m/>
    <m/>
    <m/>
    <x v="0"/>
    <m/>
    <x v="12"/>
    <m/>
    <s v="C00170"/>
    <m/>
    <n v="24081"/>
    <s v="ARJ"/>
    <m/>
    <n v="7951.5"/>
    <n v="-7951.5"/>
    <x v="0"/>
  </r>
  <r>
    <x v="0"/>
    <n v="45931"/>
    <x v="4"/>
    <m/>
    <s v="Reversed -- Accrual for Irvine Invoices- Sept REV Aug 2025 INV"/>
    <m/>
    <m/>
    <m/>
    <x v="0"/>
    <m/>
    <x v="13"/>
    <m/>
    <s v="C00139"/>
    <m/>
    <n v="24081"/>
    <s v="ARJ"/>
    <m/>
    <n v="11153.75"/>
    <n v="-11153.75"/>
    <x v="0"/>
  </r>
  <r>
    <x v="1"/>
    <n v="45931"/>
    <x v="4"/>
    <m/>
    <s v="Reversed -- Accrual for Irvine Invoices- Sept REV Aug 2025 INV"/>
    <m/>
    <m/>
    <m/>
    <x v="0"/>
    <m/>
    <x v="11"/>
    <m/>
    <s v="C00116"/>
    <m/>
    <n v="24081"/>
    <s v="ARJ"/>
    <m/>
    <n v="189"/>
    <n v="-189"/>
    <x v="0"/>
  </r>
  <r>
    <x v="2"/>
    <n v="45931"/>
    <x v="4"/>
    <m/>
    <s v="Reversed -- Accrual for Irvine Invoices- Sept REV Aug 2025 INV"/>
    <m/>
    <m/>
    <m/>
    <x v="0"/>
    <m/>
    <x v="14"/>
    <m/>
    <s v="C00197"/>
    <m/>
    <n v="24081"/>
    <s v="ARJ"/>
    <m/>
    <n v="15.44"/>
    <n v="-15.44"/>
    <x v="0"/>
  </r>
  <r>
    <x v="2"/>
    <n v="45931"/>
    <x v="4"/>
    <m/>
    <s v="Reversed -- Accrual for Irvine Invoices- Sept REV Aug 2025 INV"/>
    <m/>
    <m/>
    <m/>
    <x v="0"/>
    <m/>
    <x v="11"/>
    <m/>
    <s v="C00116"/>
    <m/>
    <n v="24081"/>
    <s v="ARJ"/>
    <m/>
    <n v="246.75"/>
    <n v="-246.75"/>
    <x v="0"/>
  </r>
  <r>
    <x v="2"/>
    <n v="45931"/>
    <x v="4"/>
    <m/>
    <s v="Reversed -- Accrual for Irvine Invoices- Sept REV Aug 2025 INV"/>
    <m/>
    <m/>
    <m/>
    <x v="0"/>
    <m/>
    <x v="6"/>
    <m/>
    <s v="C00060"/>
    <m/>
    <n v="24081"/>
    <s v="ARJ"/>
    <m/>
    <n v="250"/>
    <n v="-250"/>
    <x v="0"/>
  </r>
  <r>
    <x v="2"/>
    <n v="45931"/>
    <x v="4"/>
    <m/>
    <s v="Reversed -- Accrual for Irvine Invoices- Sept REV Aug 2025 INV"/>
    <m/>
    <m/>
    <m/>
    <x v="0"/>
    <m/>
    <x v="1"/>
    <m/>
    <s v="C00302"/>
    <m/>
    <n v="24081"/>
    <s v="ARJ"/>
    <m/>
    <n v="250"/>
    <n v="-250"/>
    <x v="0"/>
  </r>
  <r>
    <x v="2"/>
    <n v="45931"/>
    <x v="4"/>
    <m/>
    <s v="Reversed -- Accrual for Irvine Invoices- Sept REV Aug 2025 INV"/>
    <m/>
    <m/>
    <m/>
    <x v="0"/>
    <m/>
    <x v="3"/>
    <m/>
    <s v="C00165"/>
    <m/>
    <n v="24081"/>
    <s v="ARJ"/>
    <m/>
    <n v="262.5"/>
    <n v="-262.5"/>
    <x v="0"/>
  </r>
  <r>
    <x v="2"/>
    <n v="45931"/>
    <x v="4"/>
    <m/>
    <s v="Reversed -- Accrual for Irvine Invoices- Sept REV Aug 2025 INV"/>
    <m/>
    <m/>
    <m/>
    <x v="0"/>
    <m/>
    <x v="8"/>
    <m/>
    <s v="C00216"/>
    <m/>
    <n v="24081"/>
    <s v="ARJ"/>
    <m/>
    <n v="275"/>
    <n v="-275"/>
    <x v="0"/>
  </r>
  <r>
    <x v="2"/>
    <n v="45931"/>
    <x v="4"/>
    <m/>
    <s v="Reversed -- Accrual for Irvine Invoices- Sept REV Aug 2025 INV"/>
    <m/>
    <m/>
    <m/>
    <x v="0"/>
    <m/>
    <x v="0"/>
    <m/>
    <s v="C00002"/>
    <m/>
    <n v="24081"/>
    <s v="ARJ"/>
    <m/>
    <n v="290.88"/>
    <n v="-290.88"/>
    <x v="0"/>
  </r>
  <r>
    <x v="2"/>
    <n v="45931"/>
    <x v="4"/>
    <m/>
    <s v="Reversed -- Accrual for Irvine Invoices- Sept REV Aug 2025 INV"/>
    <m/>
    <m/>
    <m/>
    <x v="0"/>
    <m/>
    <x v="4"/>
    <m/>
    <s v="C00215"/>
    <m/>
    <n v="24081"/>
    <s v="ARJ"/>
    <m/>
    <n v="297.24"/>
    <n v="-297.24"/>
    <x v="0"/>
  </r>
  <r>
    <x v="2"/>
    <n v="45931"/>
    <x v="4"/>
    <m/>
    <s v="Reversed -- Accrual for Irvine Invoices- Sept REV Aug 2025 INV"/>
    <m/>
    <m/>
    <m/>
    <x v="0"/>
    <m/>
    <x v="12"/>
    <m/>
    <s v="C00170"/>
    <m/>
    <n v="24081"/>
    <s v="ARJ"/>
    <m/>
    <n v="467.13"/>
    <n v="-467.13"/>
    <x v="0"/>
  </r>
  <r>
    <x v="2"/>
    <n v="45931"/>
    <x v="4"/>
    <m/>
    <s v="Reversed -- Accrual for Irvine Invoices- Sept REV Aug 2025 INV"/>
    <m/>
    <m/>
    <m/>
    <x v="0"/>
    <m/>
    <x v="9"/>
    <m/>
    <s v="C00020"/>
    <m/>
    <n v="24081"/>
    <s v="ARJ"/>
    <m/>
    <n v="477.12"/>
    <n v="-477.12"/>
    <x v="0"/>
  </r>
  <r>
    <x v="2"/>
    <n v="45931"/>
    <x v="4"/>
    <m/>
    <s v="Reversed -- Accrual for Irvine Invoices- Sept REV Aug 2025 INV"/>
    <m/>
    <m/>
    <m/>
    <x v="0"/>
    <m/>
    <x v="13"/>
    <m/>
    <s v="C00139"/>
    <m/>
    <n v="24081"/>
    <s v="ARJ"/>
    <m/>
    <n v="2875"/>
    <n v="-2875"/>
    <x v="0"/>
  </r>
  <r>
    <x v="3"/>
    <n v="45931"/>
    <x v="4"/>
    <m/>
    <s v="Reversed -- Accrual for Irvine Invoices- Sept REV Aug 2025 INV"/>
    <m/>
    <m/>
    <m/>
    <x v="0"/>
    <m/>
    <x v="5"/>
    <m/>
    <s v="C00224"/>
    <m/>
    <n v="24081"/>
    <s v="ARJ"/>
    <m/>
    <n v="45"/>
    <n v="-45"/>
    <x v="0"/>
  </r>
  <r>
    <x v="3"/>
    <n v="45931"/>
    <x v="4"/>
    <m/>
    <s v="Reversed -- Accrual for Irvine Invoices- Sept REV Aug 2025 INV"/>
    <m/>
    <m/>
    <m/>
    <x v="0"/>
    <m/>
    <x v="3"/>
    <m/>
    <s v="C00165"/>
    <m/>
    <n v="24081"/>
    <s v="ARJ"/>
    <m/>
    <n v="113.5"/>
    <n v="-113.5"/>
    <x v="0"/>
  </r>
  <r>
    <x v="3"/>
    <n v="45931"/>
    <x v="4"/>
    <m/>
    <s v="Reversed -- Accrual for Irvine Invoices- Sept REV Aug 2025 INV"/>
    <m/>
    <m/>
    <m/>
    <x v="0"/>
    <m/>
    <x v="8"/>
    <m/>
    <s v="C00216"/>
    <m/>
    <n v="24081"/>
    <s v="ARJ"/>
    <m/>
    <n v="152"/>
    <n v="-152"/>
    <x v="0"/>
  </r>
  <r>
    <x v="3"/>
    <n v="45931"/>
    <x v="4"/>
    <m/>
    <s v="Reversed -- Accrual for Irvine Invoices- Sept REV Aug 2025 INV"/>
    <m/>
    <m/>
    <m/>
    <x v="0"/>
    <m/>
    <x v="10"/>
    <m/>
    <s v="C00204"/>
    <m/>
    <n v="24081"/>
    <s v="ARJ"/>
    <m/>
    <n v="175"/>
    <n v="-175"/>
    <x v="0"/>
  </r>
  <r>
    <x v="3"/>
    <n v="45931"/>
    <x v="4"/>
    <m/>
    <s v="Reversed -- Accrual for Irvine Invoices- Sept REV Aug 2025 INV"/>
    <m/>
    <m/>
    <m/>
    <x v="0"/>
    <m/>
    <x v="2"/>
    <m/>
    <s v="C-10008"/>
    <m/>
    <n v="24081"/>
    <s v="ARJ"/>
    <m/>
    <n v="191.94"/>
    <n v="-191.94"/>
    <x v="0"/>
  </r>
  <r>
    <x v="3"/>
    <n v="45931"/>
    <x v="4"/>
    <m/>
    <s v="Reversed -- Accrual for Irvine Invoices- Sept REV Aug 2025 INV"/>
    <m/>
    <m/>
    <m/>
    <x v="0"/>
    <m/>
    <x v="11"/>
    <m/>
    <s v="C00116"/>
    <m/>
    <n v="24081"/>
    <s v="ARJ"/>
    <m/>
    <n v="230"/>
    <n v="-230"/>
    <x v="0"/>
  </r>
  <r>
    <x v="3"/>
    <n v="45931"/>
    <x v="4"/>
    <m/>
    <s v="Reversed -- Accrual for Irvine Invoices- Sept REV Aug 2025 INV"/>
    <m/>
    <m/>
    <m/>
    <x v="0"/>
    <m/>
    <x v="12"/>
    <m/>
    <s v="C00170"/>
    <m/>
    <n v="24081"/>
    <s v="ARJ"/>
    <m/>
    <n v="288"/>
    <n v="-288"/>
    <x v="0"/>
  </r>
  <r>
    <x v="3"/>
    <n v="45931"/>
    <x v="4"/>
    <m/>
    <s v="Reversed -- Accrual for Irvine Invoices- Sept REV Aug 2025 INV"/>
    <m/>
    <m/>
    <m/>
    <x v="0"/>
    <m/>
    <x v="14"/>
    <m/>
    <s v="C00197"/>
    <m/>
    <n v="24081"/>
    <s v="ARJ"/>
    <m/>
    <n v="293.8"/>
    <n v="-293.8"/>
    <x v="0"/>
  </r>
  <r>
    <x v="3"/>
    <n v="45931"/>
    <x v="4"/>
    <m/>
    <s v="Reversed -- Accrual for Irvine Invoices- Sept REV Aug 2025 INV"/>
    <m/>
    <m/>
    <m/>
    <x v="0"/>
    <m/>
    <x v="4"/>
    <m/>
    <s v="C00215"/>
    <m/>
    <n v="24081"/>
    <s v="ARJ"/>
    <m/>
    <n v="326.44"/>
    <n v="-326.44"/>
    <x v="0"/>
  </r>
  <r>
    <x v="3"/>
    <n v="45931"/>
    <x v="4"/>
    <m/>
    <s v="Reversed -- Accrual for Irvine Invoices- Sept REV Aug 2025 INV"/>
    <m/>
    <m/>
    <m/>
    <x v="0"/>
    <m/>
    <x v="0"/>
    <m/>
    <s v="C00002"/>
    <m/>
    <n v="24081"/>
    <s v="ARJ"/>
    <m/>
    <n v="521.55999999999995"/>
    <n v="-521.55999999999995"/>
    <x v="0"/>
  </r>
  <r>
    <x v="3"/>
    <n v="45931"/>
    <x v="4"/>
    <m/>
    <s v="Reversed -- Accrual for Irvine Invoices- Sept REV Aug 2025 INV"/>
    <m/>
    <m/>
    <m/>
    <x v="0"/>
    <m/>
    <x v="13"/>
    <m/>
    <s v="C00139"/>
    <m/>
    <n v="24081"/>
    <s v="ARJ"/>
    <m/>
    <n v="580.66999999999996"/>
    <n v="-580.66999999999996"/>
    <x v="0"/>
  </r>
  <r>
    <x v="3"/>
    <n v="45931"/>
    <x v="4"/>
    <m/>
    <s v="Reversed -- Accrual for Irvine Invoices- Sept REV Aug 2025 INV"/>
    <m/>
    <m/>
    <m/>
    <x v="0"/>
    <m/>
    <x v="9"/>
    <m/>
    <s v="C00020"/>
    <m/>
    <n v="24081"/>
    <s v="ARJ"/>
    <m/>
    <n v="1797.5"/>
    <n v="-1797.5"/>
    <x v="0"/>
  </r>
  <r>
    <x v="4"/>
    <n v="45931"/>
    <x v="4"/>
    <m/>
    <s v="Reversed -- Accrual for Irvine Invoices- Sept REV Aug 2025 INV"/>
    <m/>
    <m/>
    <m/>
    <x v="0"/>
    <m/>
    <x v="2"/>
    <m/>
    <s v="C-10008"/>
    <m/>
    <n v="24081"/>
    <s v="ARJ"/>
    <m/>
    <n v="21.63"/>
    <n v="-21.63"/>
    <x v="0"/>
  </r>
  <r>
    <x v="4"/>
    <n v="45931"/>
    <x v="4"/>
    <m/>
    <s v="Reversed -- Accrual for Irvine Invoices- Sept REV Aug 2025 INV"/>
    <m/>
    <m/>
    <m/>
    <x v="0"/>
    <m/>
    <x v="12"/>
    <m/>
    <s v="C00170"/>
    <m/>
    <n v="24081"/>
    <s v="ARJ"/>
    <m/>
    <n v="45"/>
    <n v="-45"/>
    <x v="0"/>
  </r>
  <r>
    <x v="4"/>
    <n v="45931"/>
    <x v="4"/>
    <m/>
    <s v="Reversed -- Accrual for Irvine Invoices- Sept REV Aug 2025 INV"/>
    <m/>
    <m/>
    <m/>
    <x v="0"/>
    <m/>
    <x v="6"/>
    <m/>
    <s v="C00060"/>
    <m/>
    <n v="24081"/>
    <s v="ARJ"/>
    <m/>
    <n v="128.75"/>
    <n v="-128.75"/>
    <x v="0"/>
  </r>
  <r>
    <x v="4"/>
    <n v="45931"/>
    <x v="4"/>
    <m/>
    <s v="Reversed -- Accrual for Irvine Invoices- Sept REV Aug 2025 INV"/>
    <m/>
    <m/>
    <m/>
    <x v="0"/>
    <m/>
    <x v="11"/>
    <m/>
    <s v="C00116"/>
    <m/>
    <n v="24081"/>
    <s v="ARJ"/>
    <m/>
    <n v="200"/>
    <n v="-200"/>
    <x v="0"/>
  </r>
  <r>
    <x v="4"/>
    <n v="45931"/>
    <x v="4"/>
    <m/>
    <s v="Reversed -- Accrual for Irvine Invoices- Sept REV Aug 2025 INV"/>
    <m/>
    <m/>
    <m/>
    <x v="0"/>
    <m/>
    <x v="3"/>
    <m/>
    <s v="C00165"/>
    <m/>
    <n v="24081"/>
    <s v="ARJ"/>
    <m/>
    <n v="360.5"/>
    <n v="-360.5"/>
    <x v="0"/>
  </r>
  <r>
    <x v="4"/>
    <n v="45931"/>
    <x v="4"/>
    <m/>
    <s v="Reversed -- Accrual for Irvine Invoices- Sept REV Aug 2025 INV"/>
    <m/>
    <m/>
    <m/>
    <x v="0"/>
    <m/>
    <x v="4"/>
    <m/>
    <s v="C00215"/>
    <m/>
    <n v="24081"/>
    <s v="ARJ"/>
    <m/>
    <n v="450.8"/>
    <n v="-450.8"/>
    <x v="0"/>
  </r>
  <r>
    <x v="4"/>
    <n v="45931"/>
    <x v="4"/>
    <m/>
    <s v="Reversed -- Accrual for Irvine Invoices- Sept REV Aug 2025 INV"/>
    <m/>
    <m/>
    <m/>
    <x v="0"/>
    <m/>
    <x v="0"/>
    <m/>
    <s v="C00002"/>
    <m/>
    <n v="24081"/>
    <s v="ARJ"/>
    <m/>
    <n v="458.54"/>
    <n v="-458.54"/>
    <x v="0"/>
  </r>
  <r>
    <x v="4"/>
    <n v="45931"/>
    <x v="4"/>
    <m/>
    <s v="Reversed -- Accrual for Irvine Invoices- Sept REV Aug 2025 INV"/>
    <m/>
    <m/>
    <m/>
    <x v="0"/>
    <m/>
    <x v="1"/>
    <m/>
    <s v="C00302"/>
    <m/>
    <n v="24081"/>
    <s v="ARJ"/>
    <m/>
    <n v="1746.16"/>
    <n v="-1746.16"/>
    <x v="0"/>
  </r>
  <r>
    <x v="4"/>
    <n v="45931"/>
    <x v="4"/>
    <m/>
    <s v="Reversed -- Accrual for Irvine Invoices- Sept REV Aug 2025 INV"/>
    <m/>
    <m/>
    <m/>
    <x v="0"/>
    <m/>
    <x v="13"/>
    <m/>
    <s v="C00139"/>
    <m/>
    <n v="24081"/>
    <s v="ARJ"/>
    <m/>
    <n v="1966.5"/>
    <n v="-1966.5"/>
    <x v="0"/>
  </r>
  <r>
    <x v="5"/>
    <n v="45931"/>
    <x v="4"/>
    <m/>
    <s v="Reversed -- Accrual for Irvine Invoices- Sept REV Aug 2025 INV"/>
    <m/>
    <m/>
    <m/>
    <x v="0"/>
    <m/>
    <x v="1"/>
    <m/>
    <s v="C00302"/>
    <m/>
    <n v="24081"/>
    <s v="ARJ"/>
    <m/>
    <n v="176"/>
    <n v="-176"/>
    <x v="0"/>
  </r>
  <r>
    <x v="5"/>
    <n v="45931"/>
    <x v="4"/>
    <m/>
    <s v="Reversed -- Accrual for Irvine Invoices- Sept REV Aug 2025 INV"/>
    <m/>
    <m/>
    <m/>
    <x v="0"/>
    <m/>
    <x v="10"/>
    <m/>
    <s v="C00204"/>
    <m/>
    <n v="24081"/>
    <s v="ARJ"/>
    <m/>
    <n v="209"/>
    <n v="-209"/>
    <x v="0"/>
  </r>
  <r>
    <x v="5"/>
    <n v="45931"/>
    <x v="4"/>
    <m/>
    <s v="Reversed -- Accrual for Irvine Invoices- Sept REV Aug 2025 INV"/>
    <m/>
    <m/>
    <m/>
    <x v="0"/>
    <m/>
    <x v="8"/>
    <m/>
    <s v="C00216"/>
    <m/>
    <n v="24081"/>
    <s v="ARJ"/>
    <m/>
    <n v="245.5"/>
    <n v="-245.5"/>
    <x v="0"/>
  </r>
  <r>
    <x v="5"/>
    <n v="45931"/>
    <x v="4"/>
    <m/>
    <s v="Reversed -- Accrual for Irvine Invoices- Sept REV Aug 2025 INV"/>
    <m/>
    <m/>
    <m/>
    <x v="0"/>
    <m/>
    <x v="5"/>
    <m/>
    <s v="C00224"/>
    <m/>
    <n v="24081"/>
    <s v="ARJ"/>
    <m/>
    <n v="415.2"/>
    <n v="-415.2"/>
    <x v="0"/>
  </r>
  <r>
    <x v="5"/>
    <n v="45931"/>
    <x v="4"/>
    <m/>
    <s v="Reversed -- Accrual for Irvine Invoices- Sept REV Aug 2025 INV"/>
    <m/>
    <m/>
    <m/>
    <x v="0"/>
    <m/>
    <x v="11"/>
    <m/>
    <s v="C00116"/>
    <m/>
    <n v="24081"/>
    <s v="ARJ"/>
    <m/>
    <n v="2178.56"/>
    <n v="-2178.56"/>
    <x v="0"/>
  </r>
  <r>
    <x v="5"/>
    <n v="45931"/>
    <x v="4"/>
    <m/>
    <s v="Reversed -- Accrual for Irvine Invoices- Sept REV Aug 2025 INV"/>
    <m/>
    <m/>
    <m/>
    <x v="0"/>
    <m/>
    <x v="12"/>
    <m/>
    <s v="C00170"/>
    <m/>
    <n v="24081"/>
    <s v="ARJ"/>
    <m/>
    <n v="3432"/>
    <n v="-3432"/>
    <x v="0"/>
  </r>
  <r>
    <x v="5"/>
    <n v="45931"/>
    <x v="4"/>
    <m/>
    <s v="Reversed -- Accrual for Irvine Invoices- Sept REV Aug 2025 INV"/>
    <m/>
    <m/>
    <m/>
    <x v="0"/>
    <m/>
    <x v="13"/>
    <m/>
    <s v="C00139"/>
    <m/>
    <n v="24081"/>
    <s v="ARJ"/>
    <m/>
    <n v="4957"/>
    <n v="-4957"/>
    <x v="0"/>
  </r>
  <r>
    <x v="6"/>
    <n v="45931"/>
    <x v="4"/>
    <m/>
    <s v="Reversed -- Accrual for Irvine Invoices- Sept REV Aug 2025 INV"/>
    <m/>
    <m/>
    <m/>
    <x v="0"/>
    <m/>
    <x v="2"/>
    <m/>
    <s v="C-10008"/>
    <m/>
    <n v="24081"/>
    <s v="ARJ"/>
    <m/>
    <n v="35"/>
    <n v="-35"/>
    <x v="0"/>
  </r>
  <r>
    <x v="6"/>
    <n v="45931"/>
    <x v="4"/>
    <m/>
    <s v="Reversed -- Accrual for Irvine Invoices- Sept REV Aug 2025 INV"/>
    <m/>
    <m/>
    <m/>
    <x v="0"/>
    <m/>
    <x v="0"/>
    <m/>
    <s v="C00002"/>
    <m/>
    <n v="24081"/>
    <s v="ARJ"/>
    <m/>
    <n v="42"/>
    <n v="-42"/>
    <x v="0"/>
  </r>
  <r>
    <x v="6"/>
    <n v="45931"/>
    <x v="4"/>
    <m/>
    <s v="Reversed -- Accrual for Irvine Invoices- Sept REV Aug 2025 INV"/>
    <m/>
    <m/>
    <m/>
    <x v="0"/>
    <m/>
    <x v="6"/>
    <m/>
    <s v="C00060"/>
    <m/>
    <n v="24081"/>
    <s v="ARJ"/>
    <m/>
    <n v="49"/>
    <n v="-49"/>
    <x v="0"/>
  </r>
  <r>
    <x v="6"/>
    <n v="45931"/>
    <x v="4"/>
    <m/>
    <s v="Reversed -- Accrual for Irvine Invoices- Sept REV Aug 2025 INV"/>
    <m/>
    <m/>
    <m/>
    <x v="0"/>
    <m/>
    <x v="1"/>
    <m/>
    <s v="C00302"/>
    <m/>
    <n v="24081"/>
    <s v="ARJ"/>
    <m/>
    <n v="70"/>
    <n v="-70"/>
    <x v="0"/>
  </r>
  <r>
    <x v="6"/>
    <n v="45931"/>
    <x v="4"/>
    <m/>
    <s v="Reversed -- Accrual for Irvine Invoices- Sept REV Aug 2025 INV"/>
    <m/>
    <m/>
    <m/>
    <x v="0"/>
    <m/>
    <x v="7"/>
    <m/>
    <s v="C00178"/>
    <m/>
    <n v="24081"/>
    <s v="ARJ"/>
    <m/>
    <n v="77"/>
    <n v="-77"/>
    <x v="0"/>
  </r>
  <r>
    <x v="6"/>
    <n v="45931"/>
    <x v="4"/>
    <m/>
    <s v="Reversed -- Accrual for Irvine Invoices- Sept REV Aug 2025 INV"/>
    <m/>
    <m/>
    <m/>
    <x v="0"/>
    <m/>
    <x v="4"/>
    <m/>
    <s v="C00215"/>
    <m/>
    <n v="24081"/>
    <s v="ARJ"/>
    <m/>
    <n v="84"/>
    <n v="-84"/>
    <x v="0"/>
  </r>
  <r>
    <x v="6"/>
    <n v="45931"/>
    <x v="4"/>
    <m/>
    <s v="Reversed -- Accrual for Irvine Invoices- Sept REV Aug 2025 INV"/>
    <m/>
    <m/>
    <m/>
    <x v="0"/>
    <m/>
    <x v="3"/>
    <m/>
    <s v="C00165"/>
    <m/>
    <n v="24081"/>
    <s v="ARJ"/>
    <m/>
    <n v="107.1"/>
    <n v="-107.1"/>
    <x v="0"/>
  </r>
  <r>
    <x v="6"/>
    <n v="45931"/>
    <x v="4"/>
    <m/>
    <s v="Reversed -- Accrual for Irvine Invoices- Sept REV Aug 2025 INV"/>
    <m/>
    <m/>
    <m/>
    <x v="0"/>
    <m/>
    <x v="5"/>
    <m/>
    <s v="C00224"/>
    <m/>
    <n v="24081"/>
    <s v="ARJ"/>
    <m/>
    <n v="153.25"/>
    <n v="-153.25"/>
    <x v="0"/>
  </r>
  <r>
    <x v="6"/>
    <n v="45931"/>
    <x v="4"/>
    <m/>
    <s v="Reversed -- Accrual for Irvine Invoices- Sept REV Aug 2025 INV"/>
    <m/>
    <m/>
    <m/>
    <x v="0"/>
    <m/>
    <x v="10"/>
    <m/>
    <s v="C00204"/>
    <m/>
    <n v="24081"/>
    <s v="ARJ"/>
    <m/>
    <n v="416.5"/>
    <n v="-416.5"/>
    <x v="0"/>
  </r>
  <r>
    <x v="6"/>
    <n v="45931"/>
    <x v="4"/>
    <m/>
    <s v="Reversed -- Accrual for Irvine Invoices- Sept REV Aug 2025 INV"/>
    <m/>
    <m/>
    <m/>
    <x v="0"/>
    <m/>
    <x v="11"/>
    <m/>
    <s v="C00116"/>
    <m/>
    <n v="24081"/>
    <s v="ARJ"/>
    <m/>
    <n v="547.4"/>
    <n v="-547.4"/>
    <x v="0"/>
  </r>
  <r>
    <x v="6"/>
    <n v="45931"/>
    <x v="4"/>
    <m/>
    <s v="Reversed -- Accrual for Irvine Invoices- Sept REV Aug 2025 INV"/>
    <m/>
    <m/>
    <m/>
    <x v="0"/>
    <m/>
    <x v="8"/>
    <m/>
    <s v="C00216"/>
    <m/>
    <n v="24081"/>
    <s v="ARJ"/>
    <m/>
    <n v="612"/>
    <n v="-612"/>
    <x v="0"/>
  </r>
  <r>
    <x v="6"/>
    <n v="45931"/>
    <x v="4"/>
    <m/>
    <s v="Reversed -- Accrual for Irvine Invoices- Sept REV Aug 2025 INV"/>
    <m/>
    <m/>
    <m/>
    <x v="0"/>
    <m/>
    <x v="12"/>
    <m/>
    <s v="C00170"/>
    <m/>
    <n v="24081"/>
    <s v="ARJ"/>
    <m/>
    <n v="744"/>
    <n v="-744"/>
    <x v="0"/>
  </r>
  <r>
    <x v="6"/>
    <n v="45931"/>
    <x v="4"/>
    <m/>
    <s v="Reversed -- Accrual for Irvine Invoices- Sept REV Aug 2025 INV"/>
    <m/>
    <m/>
    <m/>
    <x v="0"/>
    <m/>
    <x v="13"/>
    <m/>
    <s v="C00139"/>
    <m/>
    <n v="24081"/>
    <s v="ARJ"/>
    <m/>
    <n v="1055"/>
    <n v="-1055"/>
    <x v="0"/>
  </r>
  <r>
    <x v="7"/>
    <n v="45901"/>
    <x v="3"/>
    <m/>
    <s v="Reversed -- NRR Accrual Entry for Aug 2025"/>
    <s v="D-004-E"/>
    <s v="Projects - East"/>
    <m/>
    <x v="5"/>
    <m/>
    <x v="187"/>
    <m/>
    <m/>
    <m/>
    <n v="23599"/>
    <s v="ARJ"/>
    <n v="43198"/>
    <m/>
    <n v="43198"/>
    <x v="0"/>
  </r>
  <r>
    <x v="9"/>
    <n v="45901"/>
    <x v="3"/>
    <m/>
    <s v="Reversed -- NRR Accrual Entry for Aug 2025"/>
    <s v="D-004-W"/>
    <s v="Projects - West"/>
    <m/>
    <x v="4"/>
    <m/>
    <x v="187"/>
    <m/>
    <m/>
    <m/>
    <n v="23599"/>
    <s v="ARJ"/>
    <n v="4278.17"/>
    <m/>
    <n v="4278.17"/>
    <x v="0"/>
  </r>
  <r>
    <x v="9"/>
    <n v="45901"/>
    <x v="3"/>
    <m/>
    <s v="Reversed -- NRR Accrual Entry for Aug 2025"/>
    <s v="D-004-W"/>
    <s v="Projects - West"/>
    <m/>
    <x v="6"/>
    <m/>
    <x v="187"/>
    <m/>
    <m/>
    <m/>
    <n v="23599"/>
    <s v="ARJ"/>
    <n v="202.96"/>
    <m/>
    <n v="202.96"/>
    <x v="0"/>
  </r>
  <r>
    <x v="9"/>
    <n v="45901"/>
    <x v="3"/>
    <m/>
    <s v="Reversed -- NRR Accrual Entry for Aug 2025"/>
    <s v="D-004-E"/>
    <s v="Projects - East"/>
    <m/>
    <x v="5"/>
    <m/>
    <x v="187"/>
    <m/>
    <m/>
    <m/>
    <n v="23599"/>
    <s v="ARJ"/>
    <n v="83712.289999999994"/>
    <m/>
    <n v="83712.289999999994"/>
    <x v="0"/>
  </r>
  <r>
    <x v="13"/>
    <n v="45901"/>
    <x v="3"/>
    <m/>
    <s v="Reversed -- NRR Accrual Entry for Aug 2025"/>
    <s v="D-004-E"/>
    <s v="Projects - East"/>
    <m/>
    <x v="5"/>
    <m/>
    <x v="187"/>
    <m/>
    <m/>
    <m/>
    <n v="23599"/>
    <s v="ARJ"/>
    <n v="557.49"/>
    <m/>
    <n v="557.49"/>
    <x v="0"/>
  </r>
  <r>
    <x v="7"/>
    <n v="45931"/>
    <x v="4"/>
    <m/>
    <s v="Reversed -- NRR Accrual Entry for Sept 2025"/>
    <s v="D-004-E"/>
    <s v="Projects - East"/>
    <m/>
    <x v="5"/>
    <m/>
    <x v="187"/>
    <m/>
    <m/>
    <m/>
    <n v="24076"/>
    <s v="ARJ"/>
    <n v="3265"/>
    <m/>
    <n v="3265"/>
    <x v="0"/>
  </r>
  <r>
    <x v="9"/>
    <n v="45931"/>
    <x v="4"/>
    <m/>
    <s v="Reversed -- NRR Accrual Entry for Sept 2025"/>
    <s v="D-004-W"/>
    <s v="Projects - West"/>
    <m/>
    <x v="4"/>
    <m/>
    <x v="187"/>
    <m/>
    <m/>
    <m/>
    <n v="24076"/>
    <s v="ARJ"/>
    <n v="15453.6"/>
    <m/>
    <n v="15453.6"/>
    <x v="0"/>
  </r>
  <r>
    <x v="9"/>
    <n v="45931"/>
    <x v="4"/>
    <m/>
    <s v="Reversed -- NRR Accrual Entry for Sept 2025"/>
    <s v="D-004-E"/>
    <s v="Projects - East"/>
    <m/>
    <x v="5"/>
    <m/>
    <x v="187"/>
    <m/>
    <m/>
    <m/>
    <n v="24076"/>
    <s v="ARJ"/>
    <n v="21191.84"/>
    <m/>
    <n v="21191.84"/>
    <x v="0"/>
  </r>
  <r>
    <x v="13"/>
    <n v="45931"/>
    <x v="4"/>
    <m/>
    <s v="Reversed -- NRR Accrual Entry for Sept 2025"/>
    <s v="D-004-W"/>
    <s v="Projects - West"/>
    <m/>
    <x v="4"/>
    <m/>
    <x v="187"/>
    <m/>
    <m/>
    <m/>
    <n v="24076"/>
    <s v="ARJ"/>
    <n v="38.42"/>
    <m/>
    <n v="38.42"/>
    <x v="0"/>
  </r>
  <r>
    <x v="7"/>
    <n v="45931"/>
    <x v="4"/>
    <m/>
    <s v="Reversed -- Vital Care Accrual"/>
    <m/>
    <m/>
    <m/>
    <x v="5"/>
    <m/>
    <x v="174"/>
    <m/>
    <s v="C-10368"/>
    <m/>
    <n v="2524"/>
    <s v="GJ"/>
    <n v="3420"/>
    <m/>
    <n v="3420"/>
    <x v="0"/>
  </r>
  <r>
    <x v="9"/>
    <n v="45931"/>
    <x v="4"/>
    <m/>
    <s v="Reversed -- Vital Care Accrual"/>
    <m/>
    <m/>
    <m/>
    <x v="5"/>
    <m/>
    <x v="174"/>
    <m/>
    <s v="C-10368"/>
    <m/>
    <n v="2524"/>
    <s v="GJ"/>
    <n v="77360.77"/>
    <m/>
    <n v="77360.77"/>
    <x v="0"/>
  </r>
  <r>
    <x v="13"/>
    <n v="45931"/>
    <x v="4"/>
    <m/>
    <s v="Reversed -- Vital Care Accrual"/>
    <m/>
    <m/>
    <m/>
    <x v="5"/>
    <m/>
    <x v="174"/>
    <m/>
    <s v="C-10368"/>
    <m/>
    <n v="2524"/>
    <s v="GJ"/>
    <n v="6490.72"/>
    <m/>
    <n v="6490.72"/>
    <x v="0"/>
  </r>
  <r>
    <x v="7"/>
    <n v="45930"/>
    <x v="1"/>
    <m/>
    <s v="Vital Care Accrual"/>
    <m/>
    <m/>
    <m/>
    <x v="5"/>
    <m/>
    <x v="174"/>
    <m/>
    <s v="C-10368"/>
    <m/>
    <n v="2523"/>
    <s v="GJ"/>
    <m/>
    <n v="3420"/>
    <n v="-3420"/>
    <x v="0"/>
  </r>
  <r>
    <x v="9"/>
    <n v="45930"/>
    <x v="1"/>
    <m/>
    <s v="Vital Care Accrual"/>
    <m/>
    <m/>
    <m/>
    <x v="5"/>
    <m/>
    <x v="174"/>
    <m/>
    <s v="C-10368"/>
    <m/>
    <n v="2523"/>
    <s v="GJ"/>
    <m/>
    <n v="77360.77"/>
    <n v="-77360.77"/>
    <x v="0"/>
  </r>
  <r>
    <x v="13"/>
    <n v="45930"/>
    <x v="1"/>
    <m/>
    <s v="Vital Care Accrual"/>
    <m/>
    <m/>
    <m/>
    <x v="5"/>
    <m/>
    <x v="174"/>
    <m/>
    <s v="C-10368"/>
    <m/>
    <n v="2523"/>
    <s v="GJ"/>
    <m/>
    <n v="6490.72"/>
    <n v="-6490.72"/>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62">
  <r>
    <x v="0"/>
    <d v="2025-09-01T00:00:00"/>
    <x v="0"/>
    <s v="a1f25859-9c72-4f7c-9a51-8fd5397dbf22"/>
    <s v="Charge Card Transaction - Ramp: David Craig - G Suite Monthly"/>
    <m/>
    <m/>
    <m/>
    <x v="0"/>
    <m/>
    <x v="0"/>
    <m/>
    <m/>
    <m/>
    <n v="4251"/>
    <s v="APJ"/>
    <n v="1393.8"/>
    <m/>
    <n v="1393.8"/>
    <m/>
  </r>
  <r>
    <x v="0"/>
    <d v="2025-09-01T00:00:00"/>
    <x v="0"/>
    <s v="c86ed39b-7d62-4177-b023-f4520db4e449"/>
    <s v="Charge Card Transaction - Ramp: Marshall Rownd - CWM Slack Integration"/>
    <s v="D-006"/>
    <s v="Central Services"/>
    <m/>
    <x v="0"/>
    <m/>
    <x v="0"/>
    <m/>
    <m/>
    <m/>
    <n v="4251"/>
    <s v="APJ"/>
    <n v="1110"/>
    <m/>
    <n v="1110"/>
    <m/>
  </r>
  <r>
    <x v="0"/>
    <d v="2025-09-01T00:00:00"/>
    <x v="0"/>
    <s v="COGS - 179740"/>
    <s v="COGS - 179740"/>
    <s v="D-003"/>
    <s v="MSP"/>
    <m/>
    <x v="1"/>
    <s v="Tools-NMM-Total-Bill"/>
    <x v="1"/>
    <s v="Tools-NMM-Total-Bill"/>
    <s v="C00004"/>
    <m/>
    <n v="10674"/>
    <s v="COG"/>
    <n v="126"/>
    <m/>
    <n v="126"/>
    <m/>
  </r>
  <r>
    <x v="0"/>
    <d v="2025-09-01T00:00:00"/>
    <x v="0"/>
    <s v="COGS - 179741"/>
    <s v="COGS - 179741"/>
    <s v="D-003"/>
    <s v="MSP"/>
    <m/>
    <x v="1"/>
    <s v="Tools-NMM-Total-Bill"/>
    <x v="2"/>
    <s v="Tools-NMM-Total-Bill"/>
    <s v="C00005"/>
    <m/>
    <n v="10675"/>
    <s v="COG"/>
    <n v="27"/>
    <m/>
    <n v="27"/>
    <m/>
  </r>
  <r>
    <x v="0"/>
    <d v="2025-09-01T00:00:00"/>
    <x v="0"/>
    <s v="COGS - 179742"/>
    <s v="COGS - 179742"/>
    <s v="D-003"/>
    <s v="MSP"/>
    <m/>
    <x v="1"/>
    <s v="Tools-NMM-Total-Bill"/>
    <x v="3"/>
    <s v="Tools-NMM-Total-Bill"/>
    <s v="C00032"/>
    <m/>
    <n v="10676"/>
    <s v="COG"/>
    <n v="13.5"/>
    <m/>
    <n v="13.5"/>
    <m/>
  </r>
  <r>
    <x v="0"/>
    <d v="2025-09-01T00:00:00"/>
    <x v="0"/>
    <s v="COGS - 179743"/>
    <s v="COGS - 179743"/>
    <s v="D-003"/>
    <s v="MSP"/>
    <m/>
    <x v="1"/>
    <s v="Tools-NMM-Total-Bill"/>
    <x v="4"/>
    <s v="Tools-NMM-Total-Bill"/>
    <s v="C00045"/>
    <m/>
    <n v="10677"/>
    <s v="COG"/>
    <n v="13.5"/>
    <m/>
    <n v="13.5"/>
    <m/>
  </r>
  <r>
    <x v="0"/>
    <d v="2025-09-01T00:00:00"/>
    <x v="0"/>
    <s v="COGS - 179744"/>
    <s v="COGS - 179744"/>
    <s v="D-003"/>
    <s v="MSP"/>
    <m/>
    <x v="1"/>
    <s v="Tools-NMM-Total-Bill"/>
    <x v="5"/>
    <s v="Tools-NMM-Total-Bill"/>
    <s v="C00073"/>
    <m/>
    <n v="10678"/>
    <s v="COG"/>
    <n v="4.5"/>
    <m/>
    <n v="4.5"/>
    <m/>
  </r>
  <r>
    <x v="0"/>
    <d v="2025-09-01T00:00:00"/>
    <x v="0"/>
    <s v="COGS - 179746"/>
    <s v="COGS - 179746"/>
    <s v="D-003"/>
    <s v="MSP"/>
    <m/>
    <x v="1"/>
    <s v="Tools-NMM-Total-Bill"/>
    <x v="6"/>
    <s v="Tools-NMM-Total-Bill"/>
    <s v="C00077"/>
    <m/>
    <n v="10680"/>
    <s v="COG"/>
    <n v="81"/>
    <m/>
    <n v="81"/>
    <m/>
  </r>
  <r>
    <x v="0"/>
    <d v="2025-09-01T00:00:00"/>
    <x v="0"/>
    <s v="COGS - 179747"/>
    <s v="COGS - 179747"/>
    <s v="D-003"/>
    <s v="MSP"/>
    <m/>
    <x v="1"/>
    <s v="Tools-NMM-Total-Bill"/>
    <x v="7"/>
    <s v="Tools-NMM-Total-Bill"/>
    <s v="C00081"/>
    <m/>
    <n v="10681"/>
    <s v="COG"/>
    <n v="9"/>
    <m/>
    <n v="9"/>
    <m/>
  </r>
  <r>
    <x v="0"/>
    <d v="2025-09-01T00:00:00"/>
    <x v="0"/>
    <s v="COGS - 179748"/>
    <s v="COGS - 179748"/>
    <s v="D-003"/>
    <s v="MSP"/>
    <m/>
    <x v="1"/>
    <s v="Tools-NMM-Total-Bill"/>
    <x v="8"/>
    <s v="Tools-NMM-Total-Bill"/>
    <s v="C00082"/>
    <m/>
    <n v="10682"/>
    <s v="COG"/>
    <n v="171"/>
    <m/>
    <n v="171"/>
    <m/>
  </r>
  <r>
    <x v="0"/>
    <d v="2025-09-01T00:00:00"/>
    <x v="0"/>
    <s v="COGS - 179753"/>
    <s v="COGS - 179753"/>
    <s v="D-003"/>
    <s v="MSP"/>
    <m/>
    <x v="1"/>
    <s v="Tools-NMM-Total-Bill"/>
    <x v="9"/>
    <s v="Tools-NMM-Total-Bill"/>
    <s v="C00088"/>
    <m/>
    <n v="10687"/>
    <s v="COG"/>
    <n v="9"/>
    <m/>
    <n v="9"/>
    <m/>
  </r>
  <r>
    <x v="0"/>
    <d v="2025-09-01T00:00:00"/>
    <x v="0"/>
    <s v="COGS - 179755"/>
    <s v="COGS - 179755"/>
    <s v="D-003"/>
    <s v="MSP"/>
    <m/>
    <x v="1"/>
    <s v="Tools-NMM-Total-Bill"/>
    <x v="10"/>
    <s v="Tools-NMM-Total-Bill"/>
    <s v="C00115"/>
    <m/>
    <n v="10689"/>
    <s v="COG"/>
    <n v="4.5"/>
    <m/>
    <n v="4.5"/>
    <m/>
  </r>
  <r>
    <x v="0"/>
    <d v="2025-09-01T00:00:00"/>
    <x v="0"/>
    <s v="COGS - 179762"/>
    <s v="COGS - 179762"/>
    <s v="D-003"/>
    <s v="MSP"/>
    <m/>
    <x v="1"/>
    <s v="Tools-NMM-Total-Bill"/>
    <x v="11"/>
    <s v="Tools-NMM-Total-Bill"/>
    <s v="C00158"/>
    <m/>
    <n v="10694"/>
    <s v="COG"/>
    <n v="13.5"/>
    <m/>
    <n v="13.5"/>
    <m/>
  </r>
  <r>
    <x v="0"/>
    <d v="2025-09-01T00:00:00"/>
    <x v="0"/>
    <s v="COGS - 179763"/>
    <s v="COGS - 179763"/>
    <s v="D-003"/>
    <s v="MSP"/>
    <m/>
    <x v="1"/>
    <s v="Tools-NMM-Total-Bill"/>
    <x v="12"/>
    <s v="Tools-NMM-Total-Bill"/>
    <s v="C00181"/>
    <m/>
    <n v="10695"/>
    <s v="COG"/>
    <n v="9"/>
    <m/>
    <n v="9"/>
    <m/>
  </r>
  <r>
    <x v="0"/>
    <d v="2025-09-01T00:00:00"/>
    <x v="0"/>
    <s v="COGS - 179764"/>
    <s v="COGS - 179764"/>
    <s v="D-003"/>
    <s v="MSP"/>
    <m/>
    <x v="1"/>
    <s v="Tools-NMM-Total-Bill"/>
    <x v="13"/>
    <s v="Tools-NMM-Total-Bill"/>
    <s v="C00209"/>
    <m/>
    <n v="10696"/>
    <s v="COG"/>
    <n v="54"/>
    <m/>
    <n v="54"/>
    <m/>
  </r>
  <r>
    <x v="0"/>
    <d v="2025-09-01T00:00:00"/>
    <x v="0"/>
    <s v="COGS - 179765"/>
    <s v="COGS - 179765"/>
    <s v="D-003"/>
    <s v="MSP"/>
    <m/>
    <x v="1"/>
    <s v="Tools-NMM-Total-Bill"/>
    <x v="14"/>
    <s v="Tools-NMM-Total-Bill"/>
    <s v="C00217"/>
    <m/>
    <n v="10697"/>
    <s v="COG"/>
    <n v="40.5"/>
    <m/>
    <n v="40.5"/>
    <m/>
  </r>
  <r>
    <x v="0"/>
    <d v="2025-09-01T00:00:00"/>
    <x v="0"/>
    <s v="COGS - 179766"/>
    <s v="COGS - 179766"/>
    <s v="D-003"/>
    <s v="MSP"/>
    <m/>
    <x v="1"/>
    <s v="Tools-NMM-Total-Bill"/>
    <x v="15"/>
    <s v="Tools-NMM-Total-Bill"/>
    <s v="C00261"/>
    <m/>
    <n v="10698"/>
    <s v="COG"/>
    <n v="18"/>
    <m/>
    <n v="18"/>
    <m/>
  </r>
  <r>
    <x v="0"/>
    <d v="2025-09-01T00:00:00"/>
    <x v="0"/>
    <s v="COGS - 179768"/>
    <s v="COGS - 179768"/>
    <s v="D-003"/>
    <s v="MSP"/>
    <m/>
    <x v="1"/>
    <s v="Tools-NMM-Total-Bill"/>
    <x v="16"/>
    <s v="Tools-NMM-Total-Bill"/>
    <s v="C00285"/>
    <m/>
    <n v="10700"/>
    <s v="COG"/>
    <n v="13.5"/>
    <m/>
    <n v="13.5"/>
    <m/>
  </r>
  <r>
    <x v="0"/>
    <d v="2025-09-01T00:00:00"/>
    <x v="0"/>
    <s v="COGS - 179769"/>
    <s v="COGS - 179769"/>
    <s v="D-003"/>
    <s v="MSP"/>
    <m/>
    <x v="1"/>
    <s v="Tools-NMM-Total-Bill"/>
    <x v="17"/>
    <s v="Tools-NMM-Total-Bill"/>
    <s v="C00290"/>
    <m/>
    <n v="10701"/>
    <s v="COG"/>
    <n v="72"/>
    <m/>
    <n v="72"/>
    <m/>
  </r>
  <r>
    <x v="0"/>
    <d v="2025-09-01T00:00:00"/>
    <x v="0"/>
    <s v="COGS - 179770"/>
    <s v="COGS - 179770"/>
    <s v="D-003"/>
    <s v="MSP"/>
    <m/>
    <x v="1"/>
    <s v="Tools-NMM-Total-Bill"/>
    <x v="18"/>
    <s v="Tools-NMM-Total-Bill"/>
    <s v="C00296"/>
    <m/>
    <n v="10702"/>
    <s v="COG"/>
    <n v="18"/>
    <m/>
    <n v="18"/>
    <m/>
  </r>
  <r>
    <x v="0"/>
    <d v="2025-09-01T00:00:00"/>
    <x v="0"/>
    <s v="COGS - 179771"/>
    <s v="COGS - 179771"/>
    <s v="D-003"/>
    <s v="MSP"/>
    <m/>
    <x v="1"/>
    <s v="Tools-NMM-Total-Bill"/>
    <x v="19"/>
    <s v="Tools-NMM-Total-Bill"/>
    <s v="C00298"/>
    <m/>
    <n v="10703"/>
    <s v="COG"/>
    <n v="13.5"/>
    <m/>
    <n v="13.5"/>
    <m/>
  </r>
  <r>
    <x v="0"/>
    <d v="2025-09-01T00:00:00"/>
    <x v="0"/>
    <s v="COGS - 179777"/>
    <s v="COGS - 179777"/>
    <s v="D-003"/>
    <s v="MSP"/>
    <m/>
    <x v="2"/>
    <s v="Tools-NMM-Total-Bill"/>
    <x v="20"/>
    <s v="Tools-NMM-Total-Bill"/>
    <s v="C00003"/>
    <m/>
    <n v="10793"/>
    <s v="COG"/>
    <n v="40.5"/>
    <m/>
    <n v="40.5"/>
    <m/>
  </r>
  <r>
    <x v="0"/>
    <d v="2025-09-01T00:00:00"/>
    <x v="0"/>
    <s v="COGS - 179782"/>
    <s v="COGS - 179782"/>
    <s v="D-003"/>
    <s v="MSP"/>
    <m/>
    <x v="2"/>
    <s v="Tools-NMM-Total-Bill"/>
    <x v="21"/>
    <s v="Tools-NMM-Total-Bill"/>
    <s v="C00022"/>
    <m/>
    <n v="10803"/>
    <s v="COG"/>
    <n v="9"/>
    <m/>
    <n v="9"/>
    <m/>
  </r>
  <r>
    <x v="0"/>
    <d v="2025-09-01T00:00:00"/>
    <x v="0"/>
    <s v="COGS - 179784"/>
    <s v="COGS - 179784"/>
    <s v="D-003"/>
    <s v="MSP"/>
    <m/>
    <x v="2"/>
    <s v="Tools-NMM-Total-Bill"/>
    <x v="22"/>
    <s v="Tools-NMM-Total-Bill"/>
    <s v="C00041"/>
    <m/>
    <n v="10834"/>
    <s v="COG"/>
    <n v="63"/>
    <m/>
    <n v="63"/>
    <m/>
  </r>
  <r>
    <x v="0"/>
    <d v="2025-09-01T00:00:00"/>
    <x v="0"/>
    <s v="COGS - 179785"/>
    <s v="COGS - 179785"/>
    <s v="D-003"/>
    <s v="MSP"/>
    <m/>
    <x v="2"/>
    <s v="Tools-NMM-Total-Bill"/>
    <x v="23"/>
    <s v="Tools-NMM-Total-Bill"/>
    <s v="C00058"/>
    <m/>
    <n v="10811"/>
    <s v="COG"/>
    <n v="45"/>
    <m/>
    <n v="45"/>
    <m/>
  </r>
  <r>
    <x v="0"/>
    <d v="2025-09-01T00:00:00"/>
    <x v="0"/>
    <s v="COGS - 179787"/>
    <s v="COGS - 179787"/>
    <s v="D-003"/>
    <s v="MSP"/>
    <m/>
    <x v="2"/>
    <s v="Tools-NMM-Total-Bill"/>
    <x v="24"/>
    <s v="Tools-NMM-Total-Bill"/>
    <s v="C00066"/>
    <m/>
    <n v="10799"/>
    <s v="COG"/>
    <n v="18"/>
    <m/>
    <n v="18"/>
    <m/>
  </r>
  <r>
    <x v="0"/>
    <d v="2025-09-01T00:00:00"/>
    <x v="0"/>
    <s v="COGS - 179794"/>
    <s v="COGS - 179794"/>
    <s v="D-003"/>
    <s v="MSP"/>
    <m/>
    <x v="2"/>
    <s v="Tools-NMM-Total-Bill"/>
    <x v="25"/>
    <s v="Tools-NMM-Total-Bill"/>
    <s v="C-10028"/>
    <m/>
    <n v="10828"/>
    <s v="COG"/>
    <n v="90"/>
    <m/>
    <n v="90"/>
    <m/>
  </r>
  <r>
    <x v="0"/>
    <d v="2025-09-01T00:00:00"/>
    <x v="0"/>
    <s v="COGS - 179798B"/>
    <s v="COGS - 179798B"/>
    <s v="D-003"/>
    <s v="MSP"/>
    <m/>
    <x v="2"/>
    <s v="Tools-NMM-Total-Bill"/>
    <x v="26"/>
    <s v="Tools-NMM-Total-Bill"/>
    <s v="C-10197"/>
    <m/>
    <n v="10857"/>
    <s v="COG"/>
    <n v="22.5"/>
    <m/>
    <n v="22.5"/>
    <m/>
  </r>
  <r>
    <x v="0"/>
    <d v="2025-09-01T00:00:00"/>
    <x v="0"/>
    <s v="COGS - 179801"/>
    <s v="COGS - 179801"/>
    <s v="D-003"/>
    <s v="MSP"/>
    <m/>
    <x v="2"/>
    <s v="Tools-NMM-Total-Bill"/>
    <x v="27"/>
    <s v="Tools-NMM-Total-Bill"/>
    <s v="C00095"/>
    <m/>
    <n v="10819"/>
    <s v="COG"/>
    <n v="31.5"/>
    <m/>
    <n v="31.5"/>
    <m/>
  </r>
  <r>
    <x v="0"/>
    <d v="2025-09-01T00:00:00"/>
    <x v="0"/>
    <s v="COGS - 179806"/>
    <s v="COGS - 179806"/>
    <s v="D-003"/>
    <s v="MSP"/>
    <m/>
    <x v="2"/>
    <s v="Tools-NMM-Total-Bill"/>
    <x v="28"/>
    <s v="Tools-NMM-Total-Bill"/>
    <s v="C00099"/>
    <m/>
    <n v="10816"/>
    <s v="COG"/>
    <n v="63"/>
    <m/>
    <n v="63"/>
    <m/>
  </r>
  <r>
    <x v="0"/>
    <d v="2025-09-01T00:00:00"/>
    <x v="0"/>
    <s v="COGS - 179807"/>
    <s v="COGS - 179807"/>
    <s v="D-003"/>
    <s v="MSP"/>
    <m/>
    <x v="2"/>
    <s v="Tools-NMM-Total-Bill"/>
    <x v="29"/>
    <s v="Tools-NMM-Total-Bill"/>
    <s v="C00100"/>
    <m/>
    <n v="10794"/>
    <s v="COG"/>
    <n v="27"/>
    <m/>
    <n v="27"/>
    <m/>
  </r>
  <r>
    <x v="0"/>
    <d v="2025-09-01T00:00:00"/>
    <x v="0"/>
    <s v="COGS - 179814"/>
    <s v="COGS - 179814"/>
    <s v="D-003"/>
    <s v="MSP"/>
    <m/>
    <x v="2"/>
    <s v="Tools-NMM-Total-Bill"/>
    <x v="30"/>
    <s v="Tools-NMM-Total-Bill"/>
    <s v="C-10173"/>
    <m/>
    <n v="10781"/>
    <s v="COG"/>
    <n v="18"/>
    <m/>
    <n v="18"/>
    <m/>
  </r>
  <r>
    <x v="0"/>
    <d v="2025-09-01T00:00:00"/>
    <x v="0"/>
    <s v="COGS - 179815"/>
    <s v="COGS - 179815"/>
    <s v="D-003"/>
    <s v="MSP"/>
    <m/>
    <x v="2"/>
    <s v="Tools-NMM-Total-Bill"/>
    <x v="31"/>
    <s v="Tools-NMM-Total-Bill"/>
    <s v="C00114"/>
    <m/>
    <n v="10807"/>
    <s v="COG"/>
    <n v="27"/>
    <m/>
    <n v="27"/>
    <m/>
  </r>
  <r>
    <x v="0"/>
    <d v="2025-09-01T00:00:00"/>
    <x v="0"/>
    <s v="COGS - 179818"/>
    <s v="COGS - 179818"/>
    <s v="D-003"/>
    <s v="MSP"/>
    <m/>
    <x v="2"/>
    <s v="Tools-NMM-Total-Bill"/>
    <x v="32"/>
    <s v="Tools-NMM-Total-Bill"/>
    <s v="C-10056"/>
    <m/>
    <n v="10832"/>
    <s v="COG"/>
    <n v="139.5"/>
    <m/>
    <n v="139.5"/>
    <m/>
  </r>
  <r>
    <x v="0"/>
    <d v="2025-09-01T00:00:00"/>
    <x v="0"/>
    <s v="COGS - 179821"/>
    <s v="COGS - 179821"/>
    <s v="D-003"/>
    <s v="MSP"/>
    <m/>
    <x v="2"/>
    <s v="Tools-NMM-Total-Bill"/>
    <x v="33"/>
    <s v="Tools-NMM-Total-Bill"/>
    <s v="C00161"/>
    <m/>
    <n v="10790"/>
    <s v="COG"/>
    <n v="4.5"/>
    <m/>
    <n v="4.5"/>
    <m/>
  </r>
  <r>
    <x v="0"/>
    <d v="2025-09-01T00:00:00"/>
    <x v="0"/>
    <s v="COGS - 179830"/>
    <s v="COGS - 179830"/>
    <s v="D-003"/>
    <s v="MSP"/>
    <m/>
    <x v="2"/>
    <s v="Tools-NMM-Total-Bill"/>
    <x v="34"/>
    <s v="Tools-NMM-Total-Bill"/>
    <s v="C-10337"/>
    <m/>
    <n v="10788"/>
    <s v="COG"/>
    <n v="13.5"/>
    <m/>
    <n v="13.5"/>
    <m/>
  </r>
  <r>
    <x v="0"/>
    <d v="2025-09-01T00:00:00"/>
    <x v="0"/>
    <s v="COGS - 179832"/>
    <s v="COGS - 179832"/>
    <s v="D-003"/>
    <s v="MSP"/>
    <m/>
    <x v="2"/>
    <s v="Tools-NMM-Total-Bill"/>
    <x v="35"/>
    <s v="Tools-NMM-Total-Bill"/>
    <s v="C-10025"/>
    <m/>
    <n v="10835"/>
    <s v="COG"/>
    <n v="40.5"/>
    <m/>
    <n v="40.5"/>
    <m/>
  </r>
  <r>
    <x v="0"/>
    <d v="2025-09-01T00:00:00"/>
    <x v="0"/>
    <s v="COGS - 179844"/>
    <s v="COGS - 179844"/>
    <s v="D-003"/>
    <s v="MSP"/>
    <m/>
    <x v="2"/>
    <s v="Tools-NMM-Total-Bill"/>
    <x v="36"/>
    <s v="Tools-NMM-Total-Bill"/>
    <s v="C-10022"/>
    <m/>
    <n v="10829"/>
    <s v="COG"/>
    <n v="49.5"/>
    <m/>
    <n v="49.5"/>
    <m/>
  </r>
  <r>
    <x v="0"/>
    <d v="2025-09-01T00:00:00"/>
    <x v="0"/>
    <s v="COGS - 179846"/>
    <s v="COGS - 179846"/>
    <s v="D-003"/>
    <s v="MSP"/>
    <m/>
    <x v="2"/>
    <s v="Tools-NMM-Total-Bill"/>
    <x v="37"/>
    <s v="Tools-NMM-Total-Bill"/>
    <s v="C00233"/>
    <m/>
    <n v="10815"/>
    <s v="COG"/>
    <n v="90"/>
    <m/>
    <n v="90"/>
    <m/>
  </r>
  <r>
    <x v="0"/>
    <d v="2025-09-01T00:00:00"/>
    <x v="0"/>
    <s v="COGS - 179847"/>
    <s v="COGS - 179847"/>
    <s v="D-003"/>
    <s v="MSP"/>
    <m/>
    <x v="2"/>
    <s v="Tools-NMM-Total-Bill"/>
    <x v="38"/>
    <s v="Tools-NMM-Total-Bill"/>
    <s v="C00237"/>
    <m/>
    <n v="10780"/>
    <s v="COG"/>
    <n v="9"/>
    <m/>
    <n v="9"/>
    <m/>
  </r>
  <r>
    <x v="0"/>
    <d v="2025-09-01T00:00:00"/>
    <x v="0"/>
    <s v="COGS - 179848"/>
    <s v="COGS - 179848"/>
    <s v="D-003"/>
    <s v="MSP"/>
    <m/>
    <x v="2"/>
    <s v="Tools-NMM-Total-Bill"/>
    <x v="39"/>
    <s v="Tools-NMM-Total-Bill"/>
    <s v="C00238"/>
    <m/>
    <n v="10789"/>
    <s v="COG"/>
    <n v="13.5"/>
    <m/>
    <n v="13.5"/>
    <m/>
  </r>
  <r>
    <x v="0"/>
    <d v="2025-09-01T00:00:00"/>
    <x v="0"/>
    <s v="COGS - 179849"/>
    <s v="COGS - 179849"/>
    <s v="D-003"/>
    <s v="MSP"/>
    <m/>
    <x v="2"/>
    <s v="Tools-NMM-Total-Bill"/>
    <x v="40"/>
    <s v="Tools-NMM-Total-Bill"/>
    <s v="C00240"/>
    <m/>
    <n v="10822"/>
    <s v="COG"/>
    <n v="157.5"/>
    <m/>
    <n v="157.5"/>
    <m/>
  </r>
  <r>
    <x v="0"/>
    <d v="2025-09-01T00:00:00"/>
    <x v="0"/>
    <s v="COGS - 179850"/>
    <s v="COGS - 179850"/>
    <s v="D-003"/>
    <s v="MSP"/>
    <m/>
    <x v="2"/>
    <s v="Tools-NMM-Total-Bill"/>
    <x v="41"/>
    <s v="Tools-NMM-Total-Bill"/>
    <s v="C00241"/>
    <m/>
    <n v="10777"/>
    <s v="COG"/>
    <n v="18"/>
    <m/>
    <n v="18"/>
    <m/>
  </r>
  <r>
    <x v="0"/>
    <d v="2025-09-01T00:00:00"/>
    <x v="0"/>
    <s v="COGS - 179851"/>
    <s v="COGS - 179851"/>
    <s v="D-003"/>
    <s v="MSP"/>
    <m/>
    <x v="2"/>
    <s v="Tools-NMM-Total-Bill"/>
    <x v="42"/>
    <s v="Tools-NMM-Total-Bill"/>
    <s v="C00246"/>
    <m/>
    <n v="10785"/>
    <s v="COG"/>
    <n v="22.5"/>
    <m/>
    <n v="22.5"/>
    <m/>
  </r>
  <r>
    <x v="0"/>
    <d v="2025-09-01T00:00:00"/>
    <x v="0"/>
    <s v="COGS - 179852"/>
    <s v="COGS - 179852"/>
    <s v="D-003"/>
    <s v="MSP"/>
    <m/>
    <x v="2"/>
    <s v="Tools-NMM-Total-Bill"/>
    <x v="43"/>
    <s v="Tools-NMM-Total-Bill"/>
    <s v="C00248"/>
    <m/>
    <n v="10802"/>
    <s v="COG"/>
    <n v="9"/>
    <m/>
    <n v="9"/>
    <m/>
  </r>
  <r>
    <x v="0"/>
    <d v="2025-09-01T00:00:00"/>
    <x v="0"/>
    <s v="COGS - 179857"/>
    <s v="COGS - 179857"/>
    <s v="D-003"/>
    <s v="MSP"/>
    <m/>
    <x v="2"/>
    <s v="Tools-NMM-Total-Bill"/>
    <x v="44"/>
    <s v="Tools-NMM-Total-Bill"/>
    <s v="C-10006"/>
    <m/>
    <n v="10827"/>
    <s v="COG"/>
    <n v="112.5"/>
    <m/>
    <n v="112.5"/>
    <m/>
  </r>
  <r>
    <x v="0"/>
    <d v="2025-09-01T00:00:00"/>
    <x v="0"/>
    <s v="COGS - 179858"/>
    <s v="COGS - 179858"/>
    <s v="D-003"/>
    <s v="MSP"/>
    <m/>
    <x v="2"/>
    <s v="Tools-NMM-Total-Bill"/>
    <x v="45"/>
    <s v="Tools-NMM-Total-Bill"/>
    <s v="C00023"/>
    <m/>
    <n v="10787"/>
    <s v="COG"/>
    <n v="9"/>
    <m/>
    <n v="9"/>
    <m/>
  </r>
  <r>
    <x v="0"/>
    <d v="2025-09-01T00:00:00"/>
    <x v="0"/>
    <s v="COGS - 179860"/>
    <s v="COGS - 179860"/>
    <s v="D-003"/>
    <s v="MSP"/>
    <m/>
    <x v="2"/>
    <s v="Tools-NMM-Total-Bill"/>
    <x v="46"/>
    <s v="Tools-NMM-Total-Bill"/>
    <s v="C00258"/>
    <m/>
    <n v="10845"/>
    <s v="COG"/>
    <n v="1012.5"/>
    <m/>
    <n v="1012.5"/>
    <m/>
  </r>
  <r>
    <x v="0"/>
    <d v="2025-09-01T00:00:00"/>
    <x v="0"/>
    <s v="COGS - 179863"/>
    <s v="COGS - 179863"/>
    <s v="D-009"/>
    <s v="Admin"/>
    <m/>
    <x v="2"/>
    <s v="Tools-NMM-Total-Bill"/>
    <x v="47"/>
    <s v="Tools-NMM-Total-Bill"/>
    <s v="C-10333"/>
    <m/>
    <n v="10812"/>
    <s v="COG"/>
    <n v="31.5"/>
    <m/>
    <n v="31.5"/>
    <m/>
  </r>
  <r>
    <x v="0"/>
    <d v="2025-09-01T00:00:00"/>
    <x v="0"/>
    <s v="COGS - 179868"/>
    <s v="COGS - 179868"/>
    <s v="D-003"/>
    <s v="MSP"/>
    <m/>
    <x v="2"/>
    <s v="Tools-NMM-Total-Bill"/>
    <x v="48"/>
    <s v="Tools-NMM-Total-Bill"/>
    <s v="C00293"/>
    <m/>
    <n v="10800"/>
    <s v="COG"/>
    <n v="18"/>
    <m/>
    <n v="18"/>
    <m/>
  </r>
  <r>
    <x v="0"/>
    <d v="2025-09-01T00:00:00"/>
    <x v="0"/>
    <s v="COGS - 179869"/>
    <s v="COGS - 179869"/>
    <s v="D-003"/>
    <s v="MSP"/>
    <m/>
    <x v="2"/>
    <s v="Tools-NMM-Total-Bill"/>
    <x v="49"/>
    <s v="Tools-NMM-Total-Bill"/>
    <s v="C-10335"/>
    <m/>
    <n v="10820"/>
    <s v="COG"/>
    <n v="4.5"/>
    <m/>
    <n v="4.5"/>
    <m/>
  </r>
  <r>
    <x v="0"/>
    <d v="2025-09-01T00:00:00"/>
    <x v="0"/>
    <s v="COGS - 179870"/>
    <s v="COGS - 179870"/>
    <s v="D-003"/>
    <s v="MSP"/>
    <m/>
    <x v="2"/>
    <s v="Tools-NMM-Total-Bill"/>
    <x v="50"/>
    <s v="Tools-NMM-Total-Bill"/>
    <s v="C-10002"/>
    <m/>
    <n v="10837"/>
    <s v="COG"/>
    <n v="58.5"/>
    <m/>
    <n v="58.5"/>
    <m/>
  </r>
  <r>
    <x v="0"/>
    <d v="2025-09-01T00:00:00"/>
    <x v="0"/>
    <s v="COGS - 179871"/>
    <s v="COGS - 179871"/>
    <s v="D-003"/>
    <s v="MSP"/>
    <m/>
    <x v="2"/>
    <s v="Tools-NMM-Total-Bill"/>
    <x v="51"/>
    <s v="Tools-NMM-Total-Bill"/>
    <s v="C00300"/>
    <m/>
    <n v="10838"/>
    <s v="COG"/>
    <n v="49.5"/>
    <m/>
    <n v="49.5"/>
    <m/>
  </r>
  <r>
    <x v="0"/>
    <d v="2025-09-01T00:00:00"/>
    <x v="0"/>
    <s v="COGS - 179955OH"/>
    <s v="COGS - 179955OH"/>
    <s v="D-003"/>
    <s v="MSP"/>
    <m/>
    <x v="3"/>
    <s v="Tools-NMM-Total-Bill"/>
    <x v="52"/>
    <s v="Tools-NMM-Total-Bill"/>
    <s v="C-10080"/>
    <m/>
    <n v="10715"/>
    <s v="COG"/>
    <n v="108"/>
    <m/>
    <n v="108"/>
    <m/>
  </r>
  <r>
    <x v="0"/>
    <d v="2025-09-01T00:00:00"/>
    <x v="0"/>
    <s v="COGS - 179956OH"/>
    <s v="COGS - 179956OH"/>
    <s v="D-003"/>
    <s v="MSP"/>
    <m/>
    <x v="3"/>
    <s v="Tools-NMM-Total-Bill"/>
    <x v="53"/>
    <s v="Tools-NMM-Total-Bill"/>
    <s v="C-10079"/>
    <m/>
    <n v="10714"/>
    <s v="COG"/>
    <n v="72"/>
    <m/>
    <n v="72"/>
    <m/>
  </r>
  <r>
    <x v="0"/>
    <d v="2025-09-01T00:00:00"/>
    <x v="0"/>
    <s v="COGS - 179957OH"/>
    <s v="COGS - 179957OH"/>
    <s v="D-003"/>
    <s v="MSP"/>
    <m/>
    <x v="3"/>
    <s v="Tools-NMM-Total-Bill"/>
    <x v="54"/>
    <s v="Tools-NMM-Total-Bill"/>
    <s v="C-10093"/>
    <m/>
    <n v="10723"/>
    <s v="COG"/>
    <n v="90"/>
    <m/>
    <n v="90"/>
    <m/>
  </r>
  <r>
    <x v="0"/>
    <d v="2025-09-01T00:00:00"/>
    <x v="0"/>
    <s v="COGS - 179966OH"/>
    <s v="COGS - 179966OH"/>
    <s v="D-003"/>
    <s v="MSP"/>
    <m/>
    <x v="3"/>
    <s v="Tools-NMM-Total-Bill"/>
    <x v="55"/>
    <s v="Tools-NMM-Total-Bill"/>
    <s v="C-10104"/>
    <m/>
    <n v="10733"/>
    <s v="COG"/>
    <n v="40.5"/>
    <m/>
    <n v="40.5"/>
    <m/>
  </r>
  <r>
    <x v="0"/>
    <d v="2025-09-01T00:00:00"/>
    <x v="0"/>
    <s v="COGS - 179974OH"/>
    <s v="COGS - 179974OH"/>
    <s v="D-003"/>
    <s v="MSP"/>
    <m/>
    <x v="3"/>
    <s v="Tools-NMM-Total-Bill"/>
    <x v="56"/>
    <s v="Tools-NMM-Total-Bill"/>
    <s v="C-10064"/>
    <m/>
    <n v="10706"/>
    <s v="COG"/>
    <n v="31.5"/>
    <m/>
    <n v="31.5"/>
    <m/>
  </r>
  <r>
    <x v="0"/>
    <d v="2025-09-01T00:00:00"/>
    <x v="0"/>
    <s v="COGS - 179975OH"/>
    <s v="COGS - 179975OH"/>
    <s v="D-003"/>
    <s v="MSP"/>
    <m/>
    <x v="3"/>
    <s v="Tools-NMM-Total-Bill"/>
    <x v="57"/>
    <s v="Tools-NMM-Total-Bill"/>
    <s v="C-10096"/>
    <m/>
    <n v="10727"/>
    <s v="COG"/>
    <n v="22.5"/>
    <m/>
    <n v="22.5"/>
    <m/>
  </r>
  <r>
    <x v="0"/>
    <d v="2025-09-01T00:00:00"/>
    <x v="0"/>
    <s v="COGS - 180071"/>
    <s v="COGS - 180071"/>
    <s v="D-003"/>
    <s v="MSP"/>
    <m/>
    <x v="2"/>
    <s v="Tools-NMM-Total-Bill"/>
    <x v="58"/>
    <s v="Tools-NMM-Total-Bill"/>
    <s v="C-10005"/>
    <m/>
    <n v="10773"/>
    <s v="COG"/>
    <n v="22.5"/>
    <m/>
    <n v="22.5"/>
    <m/>
  </r>
  <r>
    <x v="0"/>
    <d v="2025-09-02T00:00:00"/>
    <x v="1"/>
    <s v="3f5b85c0-e513-4057-9aef-ee6728cb11e1"/>
    <s v="Charge Card Transaction - Ramp: Genelyn Terrones - PO# 25709"/>
    <s v="D-014-E"/>
    <s v="Procurement - East"/>
    <m/>
    <x v="4"/>
    <m/>
    <x v="0"/>
    <m/>
    <m/>
    <m/>
    <n v="4255"/>
    <s v="APJ"/>
    <n v="281.95999999999998"/>
    <m/>
    <n v="281.95999999999998"/>
    <m/>
  </r>
  <r>
    <x v="0"/>
    <d v="2025-09-02T00:00:00"/>
    <x v="1"/>
    <s v="6122768903 - Sept 2025"/>
    <s v="Bill - Verizon Wireless: Cradle Points"/>
    <s v="D-002"/>
    <s v="Administration"/>
    <s v="Verizon Wireless"/>
    <x v="0"/>
    <m/>
    <x v="0"/>
    <m/>
    <m/>
    <m/>
    <n v="4230"/>
    <s v="APJ"/>
    <n v="227.73"/>
    <m/>
    <n v="227.73"/>
    <m/>
  </r>
  <r>
    <x v="0"/>
    <d v="2025-09-03T00:00:00"/>
    <x v="2"/>
    <s v="afea811f-267c-44d4-82d2-a9690947ff03"/>
    <s v="Charge Card Transaction - Ramp: David Craig"/>
    <m/>
    <m/>
    <m/>
    <x v="0"/>
    <m/>
    <x v="0"/>
    <m/>
    <m/>
    <m/>
    <n v="4256"/>
    <s v="APJ"/>
    <n v="41"/>
    <m/>
    <n v="41"/>
    <m/>
  </r>
  <r>
    <x v="0"/>
    <d v="2025-09-04T00:00:00"/>
    <x v="3"/>
    <s v="1c372ff1-0ee9-4fa6-ae9a-fc86bddcce77"/>
    <s v="Charge Card Transaction - Ramp: David Craig - Monthly Auvik Invoice"/>
    <m/>
    <m/>
    <m/>
    <x v="0"/>
    <m/>
    <x v="0"/>
    <m/>
    <m/>
    <m/>
    <n v="4275"/>
    <s v="APJ"/>
    <n v="7041.29"/>
    <m/>
    <n v="7041.29"/>
    <m/>
  </r>
  <r>
    <x v="0"/>
    <d v="2025-09-04T00:00:00"/>
    <x v="3"/>
    <s v="b68caeeb-0ac4-490e-b79e-4e92f78d9d6b"/>
    <s v="Charge Card Transaction - Ramp: David Craig - printer logic - Ohio"/>
    <m/>
    <m/>
    <m/>
    <x v="0"/>
    <m/>
    <x v="0"/>
    <m/>
    <m/>
    <m/>
    <n v="4275"/>
    <s v="APJ"/>
    <n v="931.13"/>
    <m/>
    <n v="931.13"/>
    <m/>
  </r>
  <r>
    <x v="0"/>
    <d v="2025-09-05T00:00:00"/>
    <x v="4"/>
    <s v="22354f9d-42d4-4a44-a472-56c52cfc0863"/>
    <s v="Charge Card Transaction - Ramp: Genelyn Terrones - PO# 25725"/>
    <s v="D-014-E"/>
    <s v="Procurement - East"/>
    <s v="Amazon"/>
    <x v="4"/>
    <m/>
    <x v="0"/>
    <m/>
    <m/>
    <m/>
    <n v="4277"/>
    <s v="APJ"/>
    <n v="89.99"/>
    <m/>
    <n v="89.99"/>
    <m/>
  </r>
  <r>
    <x v="0"/>
    <d v="2025-09-05T00:00:00"/>
    <x v="4"/>
    <s v="97882d45-f3bd-4b57-9975-bc0d3089c02c"/>
    <s v="Charge Card Transaction - Ramp: Genelyn Terrones - PO#25716"/>
    <s v="D-014-E"/>
    <s v="Procurement - East"/>
    <s v="B&amp;H Photo"/>
    <x v="4"/>
    <m/>
    <x v="0"/>
    <m/>
    <m/>
    <m/>
    <n v="4277"/>
    <s v="APJ"/>
    <n v="53.5"/>
    <m/>
    <n v="53.5"/>
    <m/>
  </r>
  <r>
    <x v="0"/>
    <d v="2025-09-09T00:00:00"/>
    <x v="5"/>
    <s v="0196ef93-43a0-497b-a665-105ce781474e"/>
    <s v="Charge Card Transaction - Ramp: David Craig - Purchase for Brian Jump - One Time Virtual."/>
    <m/>
    <m/>
    <s v="Ingram Micro"/>
    <x v="0"/>
    <m/>
    <x v="0"/>
    <m/>
    <m/>
    <m/>
    <n v="4273"/>
    <s v="APJ"/>
    <n v="664.29"/>
    <m/>
    <n v="664.29"/>
    <m/>
  </r>
  <r>
    <x v="0"/>
    <d v="2025-09-09T00:00:00"/>
    <x v="5"/>
    <s v="82831d6c-d822-4168-8238-86d7a30dabae"/>
    <s v="Charge Card Transaction - Ramp: David Craig"/>
    <m/>
    <m/>
    <m/>
    <x v="0"/>
    <m/>
    <x v="0"/>
    <m/>
    <m/>
    <m/>
    <n v="4273"/>
    <s v="APJ"/>
    <n v="25"/>
    <m/>
    <n v="25"/>
    <m/>
  </r>
  <r>
    <x v="0"/>
    <d v="2025-09-11T00:00:00"/>
    <x v="6"/>
    <s v="98a7b18c-e5d3-4aed-98e4-a30aa0869b3f"/>
    <s v="Charge Card Transaction - Ramp: Marshall Rownd - Recurring CWA plug-in"/>
    <s v="D-006"/>
    <s v="Central Services"/>
    <m/>
    <x v="0"/>
    <m/>
    <x v="0"/>
    <m/>
    <m/>
    <m/>
    <n v="4271"/>
    <s v="APJ"/>
    <n v="9.9499999999999993"/>
    <m/>
    <n v="9.9499999999999993"/>
    <m/>
  </r>
  <r>
    <x v="0"/>
    <d v="2025-09-14T00:00:00"/>
    <x v="7"/>
    <s v="2c4a26f6-0591-49c7-983c-17e95edfcb4c"/>
    <s v="Charge Card Transaction - Ramp: David Craig - Monthly recurring expense for Brian Jump."/>
    <m/>
    <m/>
    <s v="FastSpring"/>
    <x v="0"/>
    <m/>
    <x v="0"/>
    <m/>
    <m/>
    <m/>
    <n v="4276"/>
    <s v="APJ"/>
    <n v="75"/>
    <m/>
    <n v="75"/>
    <m/>
  </r>
  <r>
    <x v="0"/>
    <d v="2025-09-15T00:00:00"/>
    <x v="8"/>
    <s v="5a9aac9a-a4b5-4c7d-840a-817f32709a35"/>
    <s v="Charge Card Transaction - Ramp: David Craig - Monthly Huntresss MSP"/>
    <m/>
    <m/>
    <s v="Huntress Labs"/>
    <x v="0"/>
    <m/>
    <x v="0"/>
    <m/>
    <m/>
    <m/>
    <n v="4274"/>
    <s v="APJ"/>
    <n v="34829.11"/>
    <m/>
    <n v="34829.11"/>
    <m/>
  </r>
  <r>
    <x v="0"/>
    <d v="2025-09-16T00:00:00"/>
    <x v="9"/>
    <s v="fe13d952-c534-4804-919b-979ecf949e82"/>
    <s v="Charge Card Transaction - Ramp: David Craig"/>
    <m/>
    <m/>
    <s v="US Internet"/>
    <x v="0"/>
    <m/>
    <x v="0"/>
    <m/>
    <m/>
    <m/>
    <n v="4280"/>
    <s v="APJ"/>
    <n v="313.60000000000002"/>
    <m/>
    <n v="313.60000000000002"/>
    <m/>
  </r>
  <r>
    <x v="0"/>
    <d v="2025-09-17T00:00:00"/>
    <x v="10"/>
    <s v="c1808e5e-6abb-4319-ace2-5f4ab67cfc90"/>
    <s v="Charge Card Transaction - Ramp: Marshall Rownd - CWA Plug-in"/>
    <s v="D-006"/>
    <s v="Central Services"/>
    <m/>
    <x v="0"/>
    <m/>
    <x v="0"/>
    <m/>
    <m/>
    <m/>
    <n v="4302"/>
    <s v="APJ"/>
    <n v="299"/>
    <m/>
    <n v="299"/>
    <m/>
  </r>
  <r>
    <x v="0"/>
    <d v="2025-09-18T00:00:00"/>
    <x v="11"/>
    <s v="53ab07a5-6964-47dd-b1e3-009eb57f7dd5"/>
    <s v="Charge Card Transaction - Ramp: Genelyn Terrones - PO# 25828"/>
    <s v="D-014-E"/>
    <s v="Procurement - East"/>
    <s v="B&amp;H Photo"/>
    <x v="4"/>
    <m/>
    <x v="0"/>
    <m/>
    <m/>
    <m/>
    <n v="4296"/>
    <s v="APJ"/>
    <n v="411.74"/>
    <m/>
    <n v="411.74"/>
    <m/>
  </r>
  <r>
    <x v="0"/>
    <d v="2025-09-20T00:00:00"/>
    <x v="12"/>
    <s v="06523e2a-ae20-4733-b41a-243ad7c81a13"/>
    <s v="Charge Card Transaction - Ramp: Dinyero Johnson - Hamina Wireless purchase for operational needs."/>
    <s v="D-015-W"/>
    <s v="Engineering - West"/>
    <m/>
    <x v="0"/>
    <m/>
    <x v="0"/>
    <m/>
    <m/>
    <m/>
    <n v="4303"/>
    <s v="APJ"/>
    <n v="590"/>
    <m/>
    <n v="590"/>
    <m/>
  </r>
  <r>
    <x v="0"/>
    <d v="2025-09-21T00:00:00"/>
    <x v="13"/>
    <s v="3907184f-1253-4d83-a482-43a562e0b11e"/>
    <s v="Charge Card Transaction - Ramp: Kerr Conkle - Re-occuring subscription for ClickUp service management tool."/>
    <s v="D-003-E"/>
    <s v="MSP - East"/>
    <s v="ClickUp"/>
    <x v="4"/>
    <m/>
    <x v="0"/>
    <m/>
    <m/>
    <m/>
    <n v="4301"/>
    <s v="APJ"/>
    <n v="60"/>
    <m/>
    <n v="60"/>
    <m/>
  </r>
  <r>
    <x v="0"/>
    <d v="2025-09-25T00:00:00"/>
    <x v="14"/>
    <s v="368c73a1-3808-4ceb-8613-92ec1adbc7b9"/>
    <s v="Charge Card Transaction - Ramp: Timothy Stewart - 3D-Printer Filament for Items for Specific team members Excellent Service Team Performance. Discussed with and Approved with Brandon Johnson"/>
    <m/>
    <m/>
    <s v="Bambu Lab"/>
    <x v="2"/>
    <m/>
    <x v="0"/>
    <m/>
    <m/>
    <m/>
    <n v="4304"/>
    <s v="APJ"/>
    <n v="75.150000000000006"/>
    <m/>
    <n v="75.150000000000006"/>
    <m/>
  </r>
  <r>
    <x v="0"/>
    <d v="2025-09-25T00:00:00"/>
    <x v="14"/>
    <s v="456e2c9f-a051-4105-8817-610a26f958c6"/>
    <s v="Charge Card Transaction - Ramp: Genelyn Terrones - PO# 25873"/>
    <s v="D-014-E"/>
    <s v="Procurement - East"/>
    <m/>
    <x v="4"/>
    <m/>
    <x v="0"/>
    <m/>
    <m/>
    <m/>
    <n v="4304"/>
    <s v="APJ"/>
    <n v="5342.27"/>
    <m/>
    <n v="5342.27"/>
    <m/>
  </r>
  <r>
    <x v="0"/>
    <d v="2025-09-25T00:00:00"/>
    <x v="14"/>
    <s v="c2f388f5-72d0-4ead-a950-447f27830023"/>
    <s v="Charge Card Transaction - Ramp: David Craig - 25866"/>
    <m/>
    <m/>
    <m/>
    <x v="0"/>
    <m/>
    <x v="0"/>
    <m/>
    <m/>
    <m/>
    <n v="4304"/>
    <s v="APJ"/>
    <n v="6513.15"/>
    <m/>
    <n v="6513.15"/>
    <m/>
  </r>
  <r>
    <x v="0"/>
    <d v="2025-09-27T00:00:00"/>
    <x v="15"/>
    <s v="04753898-c04b-45d3-9326-7d19ed4ad300"/>
    <s v="Charge Card Transaction - Ramp: David Craig - 25869"/>
    <m/>
    <m/>
    <s v="Amazon"/>
    <x v="0"/>
    <m/>
    <x v="0"/>
    <m/>
    <m/>
    <m/>
    <n v="4327"/>
    <s v="APJ"/>
    <n v="1392.84"/>
    <m/>
    <n v="1392.84"/>
    <m/>
  </r>
  <r>
    <x v="0"/>
    <d v="2025-09-27T00:00:00"/>
    <x v="15"/>
    <s v="ce2a6f9c-44c2-4994-9c29-77f07eeec1e5"/>
    <s v="Charge Card Transaction - Ramp: David Craig - Monthly C360 Payment - Internal"/>
    <m/>
    <m/>
    <s v="Cognition360"/>
    <x v="0"/>
    <m/>
    <x v="0"/>
    <m/>
    <m/>
    <m/>
    <n v="4327"/>
    <s v="APJ"/>
    <n v="1297"/>
    <m/>
    <n v="1297"/>
    <m/>
  </r>
  <r>
    <x v="0"/>
    <d v="2025-09-27T00:00:00"/>
    <x v="15"/>
    <s v="fbd18ee5-8f96-4306-83b5-74b220e41e64"/>
    <s v="Charge Card Transaction - Ramp: Marshall Rownd - Recurring CWA plug-in for internal use."/>
    <s v="D-006"/>
    <s v="Central Services"/>
    <m/>
    <x v="0"/>
    <m/>
    <x v="0"/>
    <m/>
    <m/>
    <m/>
    <n v="4327"/>
    <s v="APJ"/>
    <n v="39.950000000000003"/>
    <m/>
    <n v="39.950000000000003"/>
    <m/>
  </r>
  <r>
    <x v="0"/>
    <d v="2025-09-29T00:00:00"/>
    <x v="16"/>
    <s v="6bf492d0-ae1e-4f3d-800e-dfd34950b736"/>
    <s v="Charge Card Transaction - Ramp: David Craig - Monthly Bitwarden subscription for security services."/>
    <m/>
    <m/>
    <m/>
    <x v="0"/>
    <m/>
    <x v="0"/>
    <m/>
    <m/>
    <m/>
    <n v="4320"/>
    <s v="APJ"/>
    <n v="56.88"/>
    <m/>
    <n v="56.88"/>
    <m/>
  </r>
  <r>
    <x v="0"/>
    <d v="2025-09-30T00:00:00"/>
    <x v="17"/>
    <m/>
    <s v="Pager Duty Annual Subscription"/>
    <m/>
    <m/>
    <m/>
    <x v="0"/>
    <m/>
    <x v="0"/>
    <m/>
    <m/>
    <m/>
    <n v="2489"/>
    <s v="GJ"/>
    <n v="1393.88"/>
    <m/>
    <n v="1393.88"/>
    <m/>
  </r>
  <r>
    <x v="0"/>
    <d v="2025-09-30T00:00:00"/>
    <x v="17"/>
    <m/>
    <s v="Adjust monthly Huntress bill"/>
    <m/>
    <m/>
    <s v="Huntress Labs"/>
    <x v="0"/>
    <m/>
    <x v="0"/>
    <m/>
    <m/>
    <m/>
    <n v="2522"/>
    <s v="GJ"/>
    <m/>
    <n v="34829.11"/>
    <n v="-34829.11"/>
    <m/>
  </r>
  <r>
    <x v="0"/>
    <d v="2025-09-30T00:00:00"/>
    <x v="17"/>
    <m/>
    <s v="To reverse miscoded Sept Ramp card transactions"/>
    <m/>
    <m/>
    <m/>
    <x v="0"/>
    <m/>
    <x v="0"/>
    <m/>
    <m/>
    <m/>
    <n v="2529"/>
    <s v="GJ"/>
    <m/>
    <n v="14546.22"/>
    <n v="-14546.22"/>
    <m/>
  </r>
  <r>
    <x v="0"/>
    <d v="2025-09-30T00:00:00"/>
    <x v="17"/>
    <s v="09f21cef-5ba6-44de-969e-2018ff2dbf50"/>
    <s v="Charge Card Transaction - Ramp: David Craig - 25897"/>
    <m/>
    <m/>
    <s v="Amazon"/>
    <x v="0"/>
    <m/>
    <x v="0"/>
    <m/>
    <m/>
    <m/>
    <n v="4321"/>
    <s v="APJ"/>
    <n v="415.03"/>
    <m/>
    <n v="415.03"/>
    <m/>
  </r>
  <r>
    <x v="0"/>
    <d v="2025-09-30T00:00:00"/>
    <x v="17"/>
    <s v="INV01475212"/>
    <s v="Bill - ConnectWise: ConnectWise PSA User StreamlineIT"/>
    <m/>
    <m/>
    <s v="ConnectWise"/>
    <x v="0"/>
    <m/>
    <x v="0"/>
    <m/>
    <m/>
    <m/>
    <n v="4311"/>
    <s v="APJ"/>
    <n v="1540"/>
    <m/>
    <n v="1540"/>
    <m/>
  </r>
  <r>
    <x v="0"/>
    <d v="2025-09-30T00:00:00"/>
    <x v="17"/>
    <s v="INV01475212"/>
    <s v="Bill - ConnectWise: Automate Standard Subscription"/>
    <m/>
    <m/>
    <s v="ConnectWise"/>
    <x v="0"/>
    <m/>
    <x v="0"/>
    <m/>
    <m/>
    <m/>
    <n v="4311"/>
    <s v="APJ"/>
    <n v="3894.25"/>
    <m/>
    <n v="3894.25"/>
    <m/>
  </r>
  <r>
    <x v="0"/>
    <d v="2025-09-30T00:00:00"/>
    <x v="17"/>
    <s v="INV01475212"/>
    <s v="Bill - ConnectWise: ConnectWise PSA User StreamlineIT"/>
    <m/>
    <m/>
    <s v="ConnectWise"/>
    <x v="4"/>
    <m/>
    <x v="0"/>
    <m/>
    <m/>
    <m/>
    <n v="4311"/>
    <s v="APJ"/>
    <n v="1540"/>
    <m/>
    <n v="1540"/>
    <m/>
  </r>
  <r>
    <x v="0"/>
    <d v="2025-09-30T00:00:00"/>
    <x v="17"/>
    <s v="INV01475212"/>
    <s v="Bill - ConnectWise: Automate Standard Subscription"/>
    <m/>
    <m/>
    <s v="ConnectWise"/>
    <x v="4"/>
    <m/>
    <x v="0"/>
    <m/>
    <m/>
    <m/>
    <n v="4311"/>
    <s v="APJ"/>
    <n v="3894.25"/>
    <m/>
    <n v="3894.25"/>
    <m/>
  </r>
  <r>
    <x v="0"/>
    <d v="2025-09-30T00:00:00"/>
    <x v="17"/>
    <s v="e2180ad8-6b9f-4956-8fed-f7a168185879"/>
    <s v="Charge Card Transaction - Ramp: Genelyn Terrones - PO# 25900"/>
    <s v="D-014-E"/>
    <s v="Procurement - East"/>
    <m/>
    <x v="4"/>
    <m/>
    <x v="0"/>
    <m/>
    <m/>
    <m/>
    <n v="4321"/>
    <s v="APJ"/>
    <n v="20.9"/>
    <m/>
    <n v="20.9"/>
    <m/>
  </r>
  <r>
    <x v="0"/>
    <d v="2025-10-01T00:00:00"/>
    <x v="18"/>
    <s v="61778c98-dcad-475c-8a93-53f40b45b479"/>
    <s v="Charge Card Transaction - Ramp: David Craig - G Suite for brightbear.net"/>
    <m/>
    <m/>
    <m/>
    <x v="0"/>
    <m/>
    <x v="0"/>
    <m/>
    <m/>
    <m/>
    <n v="4318"/>
    <s v="APJ"/>
    <n v="50.4"/>
    <m/>
    <n v="50.4"/>
    <m/>
  </r>
  <r>
    <x v="0"/>
    <d v="2025-10-01T00:00:00"/>
    <x v="18"/>
    <s v="6d449aa4-a77b-4b40-92fa-6b1538b4cef6"/>
    <s v="Charge Card Transaction - Ramp: Marshall Rownd - CWM Slack Integration"/>
    <s v="D-006"/>
    <s v="Central Services"/>
    <m/>
    <x v="0"/>
    <m/>
    <x v="0"/>
    <m/>
    <m/>
    <m/>
    <n v="4318"/>
    <s v="APJ"/>
    <n v="1110"/>
    <m/>
    <n v="1110"/>
    <m/>
  </r>
  <r>
    <x v="0"/>
    <d v="2025-10-01T00:00:00"/>
    <x v="18"/>
    <s v="76284061-246c-485d-b9ac-8371a6b8bb3f"/>
    <s v="Charge Card Transaction - Ramp: Genelyn Terrones - PO# 25903"/>
    <s v="D-014-E"/>
    <s v="Procurement - East"/>
    <m/>
    <x v="4"/>
    <m/>
    <x v="0"/>
    <m/>
    <m/>
    <m/>
    <n v="4318"/>
    <s v="APJ"/>
    <n v="1510.5"/>
    <m/>
    <n v="1510.5"/>
    <m/>
  </r>
  <r>
    <x v="0"/>
    <d v="2025-10-01T00:00:00"/>
    <x v="18"/>
    <s v="COGS - 180292"/>
    <s v="COGS - 180292"/>
    <s v="D-003"/>
    <s v="MSP"/>
    <m/>
    <x v="1"/>
    <s v="Tools-NMM-Total-Bill"/>
    <x v="1"/>
    <s v="Tools-NMM-Total-Bill"/>
    <s v="C00004"/>
    <m/>
    <n v="10982"/>
    <s v="COG"/>
    <n v="126"/>
    <m/>
    <n v="126"/>
    <m/>
  </r>
  <r>
    <x v="0"/>
    <d v="2025-10-01T00:00:00"/>
    <x v="18"/>
    <s v="COGS - 180293"/>
    <s v="COGS - 180293"/>
    <s v="D-003"/>
    <s v="MSP"/>
    <m/>
    <x v="1"/>
    <s v="Tools-NMM-Total-Bill"/>
    <x v="2"/>
    <s v="Tools-NMM-Total-Bill"/>
    <s v="C00005"/>
    <m/>
    <n v="10983"/>
    <s v="COG"/>
    <n v="27"/>
    <m/>
    <n v="27"/>
    <m/>
  </r>
  <r>
    <x v="0"/>
    <d v="2025-10-01T00:00:00"/>
    <x v="18"/>
    <s v="COGS - 180294"/>
    <s v="COGS - 180294"/>
    <s v="D-003"/>
    <s v="MSP"/>
    <m/>
    <x v="1"/>
    <s v="Tools-NMM-Total-Bill"/>
    <x v="3"/>
    <s v="Tools-NMM-Total-Bill"/>
    <s v="C00032"/>
    <m/>
    <n v="10984"/>
    <s v="COG"/>
    <n v="13.5"/>
    <m/>
    <n v="13.5"/>
    <m/>
  </r>
  <r>
    <x v="0"/>
    <d v="2025-10-01T00:00:00"/>
    <x v="18"/>
    <s v="COGS - 180295"/>
    <s v="COGS - 180295"/>
    <s v="D-003"/>
    <s v="MSP"/>
    <m/>
    <x v="1"/>
    <s v="Tools-NMM-Total-Bill"/>
    <x v="4"/>
    <s v="Tools-NMM-Total-Bill"/>
    <s v="C00045"/>
    <m/>
    <n v="10985"/>
    <s v="COG"/>
    <n v="13.5"/>
    <m/>
    <n v="13.5"/>
    <m/>
  </r>
  <r>
    <x v="0"/>
    <d v="2025-10-01T00:00:00"/>
    <x v="18"/>
    <s v="COGS - 180296"/>
    <s v="COGS - 180296"/>
    <s v="D-003"/>
    <s v="MSP"/>
    <m/>
    <x v="1"/>
    <s v="Tools-NMM-Total-Bill"/>
    <x v="5"/>
    <s v="Tools-NMM-Total-Bill"/>
    <s v="C00073"/>
    <m/>
    <n v="10986"/>
    <s v="COG"/>
    <n v="4.5"/>
    <m/>
    <n v="4.5"/>
    <m/>
  </r>
  <r>
    <x v="0"/>
    <d v="2025-10-01T00:00:00"/>
    <x v="18"/>
    <s v="COGS - 180298"/>
    <s v="COGS - 180298"/>
    <s v="D-003"/>
    <s v="MSP"/>
    <m/>
    <x v="1"/>
    <s v="Tools-NMM-Total-Bill"/>
    <x v="6"/>
    <s v="Tools-NMM-Total-Bill"/>
    <s v="C00077"/>
    <m/>
    <n v="10988"/>
    <s v="COG"/>
    <n v="81"/>
    <m/>
    <n v="81"/>
    <m/>
  </r>
  <r>
    <x v="0"/>
    <d v="2025-10-01T00:00:00"/>
    <x v="18"/>
    <s v="COGS - 180299"/>
    <s v="COGS - 180299"/>
    <s v="D-003"/>
    <s v="MSP"/>
    <m/>
    <x v="1"/>
    <s v="Tools-NMM-Total-Bill"/>
    <x v="7"/>
    <s v="Tools-NMM-Total-Bill"/>
    <s v="C00081"/>
    <m/>
    <n v="10989"/>
    <s v="COG"/>
    <n v="9"/>
    <m/>
    <n v="9"/>
    <m/>
  </r>
  <r>
    <x v="0"/>
    <d v="2025-10-01T00:00:00"/>
    <x v="18"/>
    <s v="COGS - 180300"/>
    <s v="COGS - 180300"/>
    <s v="D-003"/>
    <s v="MSP"/>
    <m/>
    <x v="1"/>
    <s v="Tools-NMM-Total-Bill"/>
    <x v="8"/>
    <s v="Tools-NMM-Total-Bill"/>
    <s v="C00082"/>
    <m/>
    <n v="10990"/>
    <s v="COG"/>
    <n v="171"/>
    <m/>
    <n v="171"/>
    <m/>
  </r>
  <r>
    <x v="0"/>
    <d v="2025-10-01T00:00:00"/>
    <x v="18"/>
    <s v="COGS - 180305"/>
    <s v="COGS - 180305"/>
    <s v="D-003"/>
    <s v="MSP"/>
    <m/>
    <x v="1"/>
    <s v="Tools-NMM-Total-Bill"/>
    <x v="9"/>
    <s v="Tools-NMM-Total-Bill"/>
    <s v="C00088"/>
    <m/>
    <n v="10995"/>
    <s v="COG"/>
    <n v="9"/>
    <m/>
    <n v="9"/>
    <m/>
  </r>
  <r>
    <x v="0"/>
    <d v="2025-10-01T00:00:00"/>
    <x v="18"/>
    <s v="COGS - 180307"/>
    <s v="COGS - 180307"/>
    <s v="D-003"/>
    <s v="MSP"/>
    <m/>
    <x v="1"/>
    <s v="Tools-NMM-Total-Bill"/>
    <x v="10"/>
    <s v="Tools-NMM-Total-Bill"/>
    <s v="C00115"/>
    <m/>
    <n v="10997"/>
    <s v="COG"/>
    <n v="4.5"/>
    <m/>
    <n v="4.5"/>
    <m/>
  </r>
  <r>
    <x v="0"/>
    <d v="2025-10-01T00:00:00"/>
    <x v="18"/>
    <s v="COGS - 180314"/>
    <s v="COGS - 180314"/>
    <s v="D-003"/>
    <s v="MSP"/>
    <m/>
    <x v="1"/>
    <s v="Tools-NMM-Total-Bill"/>
    <x v="11"/>
    <s v="Tools-NMM-Total-Bill"/>
    <s v="C00158"/>
    <m/>
    <n v="11002"/>
    <s v="COG"/>
    <n v="13.5"/>
    <m/>
    <n v="13.5"/>
    <m/>
  </r>
  <r>
    <x v="0"/>
    <d v="2025-10-01T00:00:00"/>
    <x v="18"/>
    <s v="COGS - 180315"/>
    <s v="COGS - 180315"/>
    <s v="D-003"/>
    <s v="MSP"/>
    <m/>
    <x v="1"/>
    <s v="Tools-NMM-Total-Bill"/>
    <x v="12"/>
    <s v="Tools-NMM-Total-Bill"/>
    <s v="C00181"/>
    <m/>
    <n v="11003"/>
    <s v="COG"/>
    <n v="9"/>
    <m/>
    <n v="9"/>
    <m/>
  </r>
  <r>
    <x v="0"/>
    <d v="2025-10-01T00:00:00"/>
    <x v="18"/>
    <s v="COGS - 180316"/>
    <s v="COGS - 180316"/>
    <s v="D-003"/>
    <s v="MSP"/>
    <m/>
    <x v="1"/>
    <s v="Tools-NMM-Total-Bill"/>
    <x v="13"/>
    <s v="Tools-NMM-Total-Bill"/>
    <s v="C00209"/>
    <m/>
    <n v="11004"/>
    <s v="COG"/>
    <n v="54"/>
    <m/>
    <n v="54"/>
    <m/>
  </r>
  <r>
    <x v="0"/>
    <d v="2025-10-01T00:00:00"/>
    <x v="18"/>
    <s v="COGS - 180317"/>
    <s v="COGS - 180317"/>
    <s v="D-003"/>
    <s v="MSP"/>
    <m/>
    <x v="1"/>
    <s v="Tools-NMM-Total-Bill"/>
    <x v="14"/>
    <s v="Tools-NMM-Total-Bill"/>
    <s v="C00217"/>
    <m/>
    <n v="11005"/>
    <s v="COG"/>
    <n v="40.5"/>
    <m/>
    <n v="40.5"/>
    <m/>
  </r>
  <r>
    <x v="0"/>
    <d v="2025-10-01T00:00:00"/>
    <x v="18"/>
    <s v="COGS - 180318"/>
    <s v="COGS - 180318"/>
    <s v="D-003"/>
    <s v="MSP"/>
    <m/>
    <x v="1"/>
    <s v="Tools-NMM-Total-Bill"/>
    <x v="15"/>
    <s v="Tools-NMM-Total-Bill"/>
    <s v="C00261"/>
    <m/>
    <n v="11006"/>
    <s v="COG"/>
    <n v="18"/>
    <m/>
    <n v="18"/>
    <m/>
  </r>
  <r>
    <x v="0"/>
    <d v="2025-10-01T00:00:00"/>
    <x v="18"/>
    <s v="COGS - 180320"/>
    <s v="COGS - 180320"/>
    <s v="D-003"/>
    <s v="MSP"/>
    <m/>
    <x v="1"/>
    <s v="Tools-NMM-Total-Bill"/>
    <x v="16"/>
    <s v="Tools-NMM-Total-Bill"/>
    <s v="C00285"/>
    <m/>
    <n v="11008"/>
    <s v="COG"/>
    <n v="13.5"/>
    <m/>
    <n v="13.5"/>
    <m/>
  </r>
  <r>
    <x v="0"/>
    <d v="2025-10-01T00:00:00"/>
    <x v="18"/>
    <s v="COGS - 180321"/>
    <s v="COGS - 180321"/>
    <s v="D-003"/>
    <s v="MSP"/>
    <m/>
    <x v="1"/>
    <s v="Tools-NMM-Total-Bill"/>
    <x v="17"/>
    <s v="Tools-NMM-Total-Bill"/>
    <s v="C00290"/>
    <m/>
    <n v="11009"/>
    <s v="COG"/>
    <n v="72"/>
    <m/>
    <n v="72"/>
    <m/>
  </r>
  <r>
    <x v="0"/>
    <d v="2025-10-01T00:00:00"/>
    <x v="18"/>
    <s v="COGS - 180322"/>
    <s v="COGS - 180322"/>
    <s v="D-003"/>
    <s v="MSP"/>
    <m/>
    <x v="1"/>
    <s v="Tools-NMM-Total-Bill"/>
    <x v="18"/>
    <s v="Tools-NMM-Total-Bill"/>
    <s v="C00296"/>
    <m/>
    <n v="11010"/>
    <s v="COG"/>
    <n v="18"/>
    <m/>
    <n v="18"/>
    <m/>
  </r>
  <r>
    <x v="0"/>
    <d v="2025-10-01T00:00:00"/>
    <x v="18"/>
    <s v="COGS - 180323"/>
    <s v="COGS - 180323"/>
    <s v="D-003"/>
    <s v="MSP"/>
    <m/>
    <x v="1"/>
    <s v="Tools-NMM-Total-Bill"/>
    <x v="19"/>
    <s v="Tools-NMM-Total-Bill"/>
    <s v="C00298"/>
    <m/>
    <n v="11011"/>
    <s v="COG"/>
    <n v="13.5"/>
    <m/>
    <n v="13.5"/>
    <m/>
  </r>
  <r>
    <x v="0"/>
    <d v="2025-10-01T00:00:00"/>
    <x v="18"/>
    <s v="COGS - 180330"/>
    <s v="COGS - 180330"/>
    <s v="D-003"/>
    <s v="MSP"/>
    <m/>
    <x v="2"/>
    <s v="Tools-NMM-Total-Bill"/>
    <x v="20"/>
    <s v="Tools-NMM-Total-Bill"/>
    <s v="C00003"/>
    <m/>
    <n v="11019"/>
    <s v="COG"/>
    <n v="40.5"/>
    <m/>
    <n v="40.5"/>
    <m/>
  </r>
  <r>
    <x v="0"/>
    <d v="2025-10-01T00:00:00"/>
    <x v="18"/>
    <s v="COGS - 180335"/>
    <s v="COGS - 180335"/>
    <s v="D-003"/>
    <s v="MSP"/>
    <m/>
    <x v="2"/>
    <s v="Tools-NMM-Total-Bill"/>
    <x v="21"/>
    <s v="Tools-NMM-Total-Bill"/>
    <s v="C00022"/>
    <m/>
    <n v="11024"/>
    <s v="COG"/>
    <n v="9"/>
    <m/>
    <n v="9"/>
    <m/>
  </r>
  <r>
    <x v="0"/>
    <d v="2025-10-01T00:00:00"/>
    <x v="18"/>
    <s v="COGS - 180337"/>
    <s v="COGS - 180337"/>
    <s v="D-003"/>
    <s v="MSP"/>
    <m/>
    <x v="2"/>
    <s v="Tools-NMM-Total-Bill"/>
    <x v="22"/>
    <s v="Tools-NMM-Total-Bill"/>
    <s v="C00041"/>
    <m/>
    <n v="11026"/>
    <s v="COG"/>
    <n v="63"/>
    <m/>
    <n v="63"/>
    <m/>
  </r>
  <r>
    <x v="0"/>
    <d v="2025-10-01T00:00:00"/>
    <x v="18"/>
    <s v="COGS - 180338"/>
    <s v="COGS - 180338"/>
    <s v="D-003"/>
    <s v="MSP"/>
    <m/>
    <x v="2"/>
    <s v="Tools-NMM-Total-Bill"/>
    <x v="23"/>
    <s v="Tools-NMM-Total-Bill"/>
    <s v="C00058"/>
    <m/>
    <n v="11027"/>
    <s v="COG"/>
    <n v="45"/>
    <m/>
    <n v="45"/>
    <m/>
  </r>
  <r>
    <x v="0"/>
    <d v="2025-10-01T00:00:00"/>
    <x v="18"/>
    <s v="COGS - 180340"/>
    <s v="COGS - 180340"/>
    <s v="D-003"/>
    <s v="MSP"/>
    <m/>
    <x v="2"/>
    <s v="Tools-NMM-Total-Bill"/>
    <x v="24"/>
    <s v="Tools-NMM-Total-Bill"/>
    <s v="C00066"/>
    <m/>
    <n v="11029"/>
    <s v="COG"/>
    <n v="18"/>
    <m/>
    <n v="18"/>
    <m/>
  </r>
  <r>
    <x v="0"/>
    <d v="2025-10-01T00:00:00"/>
    <x v="18"/>
    <s v="COGS - 180348"/>
    <s v="COGS - 180348"/>
    <s v="D-003"/>
    <s v="MSP"/>
    <m/>
    <x v="2"/>
    <s v="Tools-NMM-Total-Bill"/>
    <x v="25"/>
    <s v="Tools-NMM-Total-Bill"/>
    <s v="C-10028"/>
    <m/>
    <n v="11037"/>
    <s v="COG"/>
    <n v="90"/>
    <m/>
    <n v="90"/>
    <m/>
  </r>
  <r>
    <x v="0"/>
    <d v="2025-10-01T00:00:00"/>
    <x v="18"/>
    <s v="COGS - 180352C"/>
    <s v="COGS - 180352C"/>
    <s v="D-003"/>
    <s v="MSP"/>
    <m/>
    <x v="2"/>
    <s v="Tools-NMM-Total-Bill"/>
    <x v="26"/>
    <s v="Tools-NMM-Total-Bill"/>
    <s v="C-10197"/>
    <m/>
    <n v="11242"/>
    <s v="COG"/>
    <n v="22.5"/>
    <m/>
    <n v="22.5"/>
    <m/>
  </r>
  <r>
    <x v="0"/>
    <d v="2025-10-01T00:00:00"/>
    <x v="18"/>
    <s v="COGS - 180355"/>
    <s v="COGS - 180355"/>
    <s v="D-003"/>
    <s v="MSP"/>
    <m/>
    <x v="2"/>
    <s v="Tools-NMM-Total-Bill"/>
    <x v="27"/>
    <s v="Tools-NMM-Total-Bill"/>
    <s v="C00095"/>
    <m/>
    <n v="11044"/>
    <s v="COG"/>
    <n v="31.5"/>
    <m/>
    <n v="31.5"/>
    <m/>
  </r>
  <r>
    <x v="0"/>
    <d v="2025-10-01T00:00:00"/>
    <x v="18"/>
    <s v="COGS - 180360"/>
    <s v="COGS - 180360"/>
    <s v="D-003"/>
    <s v="MSP"/>
    <m/>
    <x v="2"/>
    <s v="Tools-NMM-Total-Bill"/>
    <x v="28"/>
    <s v="Tools-NMM-Total-Bill"/>
    <s v="C00099"/>
    <m/>
    <n v="11049"/>
    <s v="COG"/>
    <n v="63"/>
    <m/>
    <n v="63"/>
    <m/>
  </r>
  <r>
    <x v="0"/>
    <d v="2025-10-01T00:00:00"/>
    <x v="18"/>
    <s v="COGS - 180361"/>
    <s v="COGS - 180361"/>
    <s v="D-003"/>
    <s v="MSP"/>
    <m/>
    <x v="2"/>
    <s v="Tools-NMM-Total-Bill"/>
    <x v="29"/>
    <s v="Tools-NMM-Total-Bill"/>
    <s v="C00100"/>
    <m/>
    <n v="11050"/>
    <s v="COG"/>
    <n v="27"/>
    <m/>
    <n v="27"/>
    <m/>
  </r>
  <r>
    <x v="0"/>
    <d v="2025-10-01T00:00:00"/>
    <x v="18"/>
    <s v="COGS - 180368"/>
    <s v="COGS - 180368"/>
    <s v="D-003"/>
    <s v="MSP"/>
    <m/>
    <x v="2"/>
    <s v="Tools-NMM-Total-Bill"/>
    <x v="30"/>
    <s v="Tools-NMM-Total-Bill"/>
    <s v="C-10173"/>
    <m/>
    <n v="11057"/>
    <s v="COG"/>
    <n v="18"/>
    <m/>
    <n v="18"/>
    <m/>
  </r>
  <r>
    <x v="0"/>
    <d v="2025-10-01T00:00:00"/>
    <x v="18"/>
    <s v="COGS - 180369"/>
    <s v="COGS - 180369"/>
    <s v="D-003"/>
    <s v="MSP"/>
    <m/>
    <x v="2"/>
    <s v="Tools-NMM-Total-Bill"/>
    <x v="31"/>
    <s v="Tools-NMM-Total-Bill"/>
    <s v="C00114"/>
    <m/>
    <n v="11058"/>
    <s v="COG"/>
    <n v="27"/>
    <m/>
    <n v="27"/>
    <m/>
  </r>
  <r>
    <x v="0"/>
    <d v="2025-10-01T00:00:00"/>
    <x v="18"/>
    <s v="COGS - 180372"/>
    <s v="COGS - 180372"/>
    <s v="D-003"/>
    <s v="MSP"/>
    <m/>
    <x v="2"/>
    <s v="Tools-NMM-Total-Bill"/>
    <x v="32"/>
    <s v="Tools-NMM-Total-Bill"/>
    <s v="C-10056"/>
    <m/>
    <n v="11061"/>
    <s v="COG"/>
    <n v="139.5"/>
    <m/>
    <n v="139.5"/>
    <m/>
  </r>
  <r>
    <x v="0"/>
    <d v="2025-10-01T00:00:00"/>
    <x v="18"/>
    <s v="COGS - 180376"/>
    <s v="COGS - 180376"/>
    <s v="D-003"/>
    <s v="MSP"/>
    <m/>
    <x v="2"/>
    <s v="Tools-NMM-Total-Bill"/>
    <x v="33"/>
    <s v="Tools-NMM-Total-Bill"/>
    <s v="C00161"/>
    <m/>
    <n v="11065"/>
    <s v="COG"/>
    <n v="4.5"/>
    <m/>
    <n v="4.5"/>
    <m/>
  </r>
  <r>
    <x v="0"/>
    <d v="2025-10-01T00:00:00"/>
    <x v="18"/>
    <s v="COGS - 180385"/>
    <s v="COGS - 180385"/>
    <s v="D-003"/>
    <s v="MSP"/>
    <m/>
    <x v="2"/>
    <s v="Tools-NMM-Total-Bill"/>
    <x v="34"/>
    <s v="Tools-NMM-Total-Bill"/>
    <s v="C-10337"/>
    <m/>
    <n v="11072"/>
    <s v="COG"/>
    <n v="13.5"/>
    <m/>
    <n v="13.5"/>
    <m/>
  </r>
  <r>
    <x v="0"/>
    <d v="2025-10-01T00:00:00"/>
    <x v="18"/>
    <s v="COGS - 180387"/>
    <s v="COGS - 180387"/>
    <s v="D-003"/>
    <s v="MSP"/>
    <m/>
    <x v="2"/>
    <s v="Tools-NMM-Total-Bill"/>
    <x v="35"/>
    <s v="Tools-NMM-Total-Bill"/>
    <s v="C-10025"/>
    <m/>
    <n v="11074"/>
    <s v="COG"/>
    <n v="40.5"/>
    <m/>
    <n v="40.5"/>
    <m/>
  </r>
  <r>
    <x v="0"/>
    <d v="2025-10-01T00:00:00"/>
    <x v="18"/>
    <s v="COGS - 180398"/>
    <s v="COGS - 180398"/>
    <s v="D-003"/>
    <s v="MSP"/>
    <m/>
    <x v="2"/>
    <s v="Tools-NMM-Total-Bill"/>
    <x v="36"/>
    <s v="Tools-NMM-Total-Bill"/>
    <s v="C-10022"/>
    <m/>
    <n v="11084"/>
    <s v="COG"/>
    <n v="49.5"/>
    <m/>
    <n v="49.5"/>
    <m/>
  </r>
  <r>
    <x v="0"/>
    <d v="2025-10-01T00:00:00"/>
    <x v="18"/>
    <s v="COGS - 180399"/>
    <s v="COGS - 180399"/>
    <s v="D-003"/>
    <s v="MSP"/>
    <m/>
    <x v="2"/>
    <s v="Tools-NMM-Total-Bill"/>
    <x v="37"/>
    <s v="Tools-NMM-Total-Bill"/>
    <s v="C00233"/>
    <m/>
    <n v="11085"/>
    <s v="COG"/>
    <n v="90"/>
    <m/>
    <n v="90"/>
    <m/>
  </r>
  <r>
    <x v="0"/>
    <d v="2025-10-01T00:00:00"/>
    <x v="18"/>
    <s v="COGS - 180400"/>
    <s v="COGS - 180400"/>
    <s v="D-003"/>
    <s v="MSP"/>
    <m/>
    <x v="2"/>
    <s v="Tools-NMM-Total-Bill"/>
    <x v="38"/>
    <s v="Tools-NMM-Total-Bill"/>
    <s v="C00237"/>
    <m/>
    <n v="11086"/>
    <s v="COG"/>
    <n v="9"/>
    <m/>
    <n v="9"/>
    <m/>
  </r>
  <r>
    <x v="0"/>
    <d v="2025-10-01T00:00:00"/>
    <x v="18"/>
    <s v="COGS - 180401"/>
    <s v="COGS - 180401"/>
    <s v="D-003"/>
    <s v="MSP"/>
    <m/>
    <x v="2"/>
    <s v="Tools-NMM-Total-Bill"/>
    <x v="39"/>
    <s v="Tools-NMM-Total-Bill"/>
    <s v="C00238"/>
    <m/>
    <n v="11087"/>
    <s v="COG"/>
    <n v="13.5"/>
    <m/>
    <n v="13.5"/>
    <s v="x"/>
  </r>
  <r>
    <x v="0"/>
    <d v="2025-10-01T00:00:00"/>
    <x v="18"/>
    <s v="COGS - 180402"/>
    <s v="COGS - 180402"/>
    <s v="D-003"/>
    <s v="MSP"/>
    <m/>
    <x v="2"/>
    <s v="Tools-NMM-Total-Bill"/>
    <x v="40"/>
    <s v="Tools-NMM-Total-Bill"/>
    <s v="C00240"/>
    <m/>
    <n v="11088"/>
    <s v="COG"/>
    <n v="157.5"/>
    <m/>
    <n v="157.5"/>
    <s v="x"/>
  </r>
  <r>
    <x v="0"/>
    <d v="2025-10-01T00:00:00"/>
    <x v="18"/>
    <s v="COGS - 180403"/>
    <s v="COGS - 180403"/>
    <s v="D-003"/>
    <s v="MSP"/>
    <m/>
    <x v="2"/>
    <s v="Tools-NMM-Total-Bill"/>
    <x v="41"/>
    <s v="Tools-NMM-Total-Bill"/>
    <s v="C00241"/>
    <m/>
    <n v="11089"/>
    <s v="COG"/>
    <n v="18"/>
    <m/>
    <n v="18"/>
    <s v="x"/>
  </r>
  <r>
    <x v="0"/>
    <d v="2025-10-01T00:00:00"/>
    <x v="18"/>
    <s v="COGS - 180404"/>
    <s v="COGS - 180404"/>
    <s v="D-003"/>
    <s v="MSP"/>
    <m/>
    <x v="2"/>
    <s v="Tools-NMM-Total-Bill"/>
    <x v="42"/>
    <s v="Tools-NMM-Total-Bill"/>
    <s v="C00246"/>
    <m/>
    <n v="11090"/>
    <s v="COG"/>
    <n v="22.5"/>
    <m/>
    <n v="22.5"/>
    <s v="x"/>
  </r>
  <r>
    <x v="0"/>
    <d v="2025-10-01T00:00:00"/>
    <x v="18"/>
    <s v="COGS - 180405"/>
    <s v="COGS - 180405"/>
    <s v="D-003"/>
    <s v="MSP"/>
    <m/>
    <x v="2"/>
    <s v="Tools-NMM-Total-Bill"/>
    <x v="43"/>
    <s v="Tools-NMM-Total-Bill"/>
    <s v="C00248"/>
    <m/>
    <n v="11091"/>
    <s v="COG"/>
    <n v="9"/>
    <m/>
    <n v="9"/>
    <s v="x"/>
  </r>
  <r>
    <x v="0"/>
    <d v="2025-10-01T00:00:00"/>
    <x v="18"/>
    <s v="COGS - 180410"/>
    <s v="COGS - 180410"/>
    <s v="D-003"/>
    <s v="MSP"/>
    <m/>
    <x v="2"/>
    <s v="Tools-NMM-Total-Bill"/>
    <x v="44"/>
    <s v="Tools-NMM-Total-Bill"/>
    <s v="C-10006"/>
    <m/>
    <n v="11095"/>
    <s v="COG"/>
    <n v="112.5"/>
    <m/>
    <n v="112.5"/>
    <s v="x"/>
  </r>
  <r>
    <x v="0"/>
    <d v="2025-10-01T00:00:00"/>
    <x v="18"/>
    <s v="COGS - 180413"/>
    <s v="COGS - 180413"/>
    <s v="D-003"/>
    <s v="MSP"/>
    <m/>
    <x v="2"/>
    <s v="Tools-NMM-Total-Bill"/>
    <x v="46"/>
    <s v="Tools-NMM-Total-Bill"/>
    <s v="C00258"/>
    <m/>
    <n v="11097"/>
    <s v="COG"/>
    <n v="1012.5"/>
    <m/>
    <n v="1012.5"/>
    <s v="x"/>
  </r>
  <r>
    <x v="0"/>
    <d v="2025-10-01T00:00:00"/>
    <x v="18"/>
    <s v="COGS - 180417"/>
    <s v="COGS - 180417"/>
    <s v="D-009"/>
    <s v="Admin"/>
    <m/>
    <x v="2"/>
    <s v="Tools-NMM-Total-Bill"/>
    <x v="47"/>
    <s v="Tools-NMM-Total-Bill"/>
    <s v="C-10333"/>
    <m/>
    <n v="11101"/>
    <s v="COG"/>
    <n v="31.5"/>
    <m/>
    <n v="31.5"/>
    <s v="x"/>
  </r>
  <r>
    <x v="0"/>
    <d v="2025-10-01T00:00:00"/>
    <x v="18"/>
    <s v="COGS - 180419"/>
    <s v="COGS - 180419"/>
    <s v="D-003"/>
    <s v="MSP"/>
    <m/>
    <x v="2"/>
    <s v="Tools-NMM-Total-Bill"/>
    <x v="58"/>
    <s v="Tools-NMM-Total-Bill"/>
    <s v="C-10005"/>
    <m/>
    <n v="11102"/>
    <s v="COG"/>
    <n v="22.5"/>
    <m/>
    <n v="22.5"/>
    <s v="x"/>
  </r>
  <r>
    <x v="0"/>
    <d v="2025-10-01T00:00:00"/>
    <x v="18"/>
    <s v="COGS - 180421"/>
    <s v="COGS - 180421"/>
    <s v="D-003"/>
    <s v="MSP"/>
    <m/>
    <x v="2"/>
    <s v="Tools-NMM-Total-Bill"/>
    <x v="48"/>
    <s v="Tools-NMM-Total-Bill"/>
    <s v="C00293"/>
    <m/>
    <n v="11104"/>
    <s v="COG"/>
    <n v="18"/>
    <m/>
    <n v="18"/>
    <s v="x"/>
  </r>
  <r>
    <x v="0"/>
    <d v="2025-10-01T00:00:00"/>
    <x v="18"/>
    <s v="COGS - 180422"/>
    <s v="COGS - 180422"/>
    <s v="D-003"/>
    <s v="MSP"/>
    <m/>
    <x v="2"/>
    <s v="Tools-NMM-Total-Bill"/>
    <x v="49"/>
    <s v="Tools-NMM-Total-Bill"/>
    <s v="C-10335"/>
    <m/>
    <n v="11105"/>
    <s v="COG"/>
    <n v="4.5"/>
    <m/>
    <n v="4.5"/>
    <s v="x"/>
  </r>
  <r>
    <x v="0"/>
    <d v="2025-10-01T00:00:00"/>
    <x v="18"/>
    <s v="COGS - 180424"/>
    <s v="COGS - 180424"/>
    <s v="D-003"/>
    <s v="MSP"/>
    <m/>
    <x v="2"/>
    <s v="Tools-NMM-Total-Bill"/>
    <x v="51"/>
    <s v="Tools-NMM-Total-Bill"/>
    <s v="C00300"/>
    <m/>
    <n v="11106"/>
    <s v="COG"/>
    <n v="49.5"/>
    <m/>
    <n v="49.5"/>
    <s v="x"/>
  </r>
  <r>
    <x v="0"/>
    <d v="2025-10-01T00:00:00"/>
    <x v="18"/>
    <s v="COGS - 180453OH"/>
    <s v="COGS - 180453OH"/>
    <s v="D-003"/>
    <s v="MSP"/>
    <m/>
    <x v="3"/>
    <s v="Tools-NMM-Total-Bill"/>
    <x v="56"/>
    <s v="Tools-NMM-Total-Bill"/>
    <s v="C-10064"/>
    <m/>
    <n v="11125"/>
    <s v="COG"/>
    <n v="31.5"/>
    <m/>
    <n v="31.5"/>
    <s v="x"/>
  </r>
  <r>
    <x v="0"/>
    <d v="2025-10-01T00:00:00"/>
    <x v="18"/>
    <s v="COGS - 180482OH"/>
    <s v="COGS - 180482OH"/>
    <s v="D-003"/>
    <s v="MSP"/>
    <m/>
    <x v="3"/>
    <s v="Tools-NMM-Total-Bill"/>
    <x v="53"/>
    <s v="Tools-NMM-Total-Bill"/>
    <s v="C-10079"/>
    <m/>
    <n v="11135"/>
    <s v="COG"/>
    <n v="72"/>
    <m/>
    <n v="72"/>
    <s v="x"/>
  </r>
  <r>
    <x v="0"/>
    <d v="2025-10-01T00:00:00"/>
    <x v="18"/>
    <s v="COGS - 180483OH"/>
    <s v="COGS - 180483OH"/>
    <s v="D-003"/>
    <s v="MSP"/>
    <m/>
    <x v="3"/>
    <s v="Tools-NMM-Total-Bill"/>
    <x v="52"/>
    <s v="Tools-NMM-Total-Bill"/>
    <s v="C-10080"/>
    <m/>
    <n v="11136"/>
    <s v="COG"/>
    <n v="108"/>
    <m/>
    <n v="108"/>
    <s v="x"/>
  </r>
  <r>
    <x v="0"/>
    <d v="2025-10-01T00:00:00"/>
    <x v="18"/>
    <s v="COGS - 180499OH"/>
    <s v="COGS - 180499OH"/>
    <s v="D-003"/>
    <s v="MSP"/>
    <m/>
    <x v="3"/>
    <s v="Tools-NMM-Total-Bill"/>
    <x v="54"/>
    <s v="Tools-NMM-Total-Bill"/>
    <s v="C-10093"/>
    <m/>
    <n v="11144"/>
    <s v="COG"/>
    <n v="90"/>
    <m/>
    <n v="90"/>
    <s v="x"/>
  </r>
  <r>
    <x v="0"/>
    <d v="2025-10-01T00:00:00"/>
    <x v="18"/>
    <s v="COGS - 180504OH"/>
    <s v="COGS - 180504OH"/>
    <s v="D-003"/>
    <s v="MSP"/>
    <m/>
    <x v="3"/>
    <s v="Tools-NMM-Total-Bill"/>
    <x v="57"/>
    <s v="Tools-NMM-Total-Bill"/>
    <s v="C-10096"/>
    <m/>
    <n v="11148"/>
    <s v="COG"/>
    <n v="22.5"/>
    <m/>
    <n v="22.5"/>
    <s v="x"/>
  </r>
  <r>
    <x v="0"/>
    <d v="2025-10-01T00:00:00"/>
    <x v="18"/>
    <s v="COGS - 180514OH"/>
    <s v="COGS - 180514OH"/>
    <s v="D-003"/>
    <s v="MSP"/>
    <m/>
    <x v="3"/>
    <s v="Tools-NMM-Total-Bill"/>
    <x v="55"/>
    <s v="Tools-NMM-Total-Bill"/>
    <s v="C-10104"/>
    <m/>
    <n v="11154"/>
    <s v="COG"/>
    <n v="40.5"/>
    <m/>
    <n v="40.5"/>
    <s v="x"/>
  </r>
  <r>
    <x v="0"/>
    <d v="2025-10-01T00:00:00"/>
    <x v="18"/>
    <s v="d5cb8de2-7665-433d-b637-864e30ea76ad"/>
    <s v="Charge Card Transaction - Ramp: David Craig - Monthly AWS"/>
    <m/>
    <m/>
    <s v="Amazon Web Services"/>
    <x v="0"/>
    <m/>
    <x v="0"/>
    <m/>
    <m/>
    <m/>
    <n v="4318"/>
    <s v="APJ"/>
    <n v="902.31"/>
    <m/>
    <n v="902.31"/>
    <s v="x"/>
  </r>
  <r>
    <x v="0"/>
    <d v="2025-10-01T00:00:00"/>
    <x v="18"/>
    <s v="25412 - S2505061"/>
    <s v="Bill - Cal Coast Telecom: 00 - HealthyU, 2 x WAPs &amp; Cabling"/>
    <m/>
    <m/>
    <s v="Cal Coast Telecom"/>
    <x v="0"/>
    <m/>
    <x v="0"/>
    <m/>
    <m/>
    <m/>
    <n v="4268"/>
    <s v="APJ"/>
    <n v="1370"/>
    <m/>
    <n v="1370"/>
    <s v="x"/>
  </r>
  <r>
    <x v="0"/>
    <d v="2025-10-01T00:00:00"/>
    <x v="18"/>
    <s v="ed9c76c0-ef9f-46f6-9cd8-37d77683387e"/>
    <s v="Charge Card Transaction - Ramp: David Craig - Auto recharge for Twilio account - mis of internal and client use"/>
    <m/>
    <m/>
    <s v="Twilio"/>
    <x v="0"/>
    <m/>
    <x v="0"/>
    <m/>
    <m/>
    <m/>
    <n v="4318"/>
    <s v="APJ"/>
    <n v="190.01"/>
    <m/>
    <n v="190.01"/>
    <s v="x"/>
  </r>
  <r>
    <x v="0"/>
    <d v="2025-10-01T00:00:00"/>
    <x v="18"/>
    <s v="I/VC2025/0079/DATC/1"/>
    <s v="Bill - VyOS: Production Support Subscription for VyOS Router"/>
    <m/>
    <m/>
    <s v="VyOS"/>
    <x v="0"/>
    <m/>
    <x v="0"/>
    <m/>
    <m/>
    <m/>
    <n v="4268"/>
    <s v="APJ"/>
    <n v="3000"/>
    <m/>
    <n v="3000"/>
    <s v="x"/>
  </r>
  <r>
    <x v="0"/>
    <d v="2025-10-01T00:00:00"/>
    <x v="18"/>
    <n v="17874444"/>
    <s v="Bill - Field Nation: UPS and Switch rack and mount 2832"/>
    <m/>
    <m/>
    <s v="Field Nation"/>
    <x v="4"/>
    <m/>
    <x v="0"/>
    <m/>
    <m/>
    <m/>
    <n v="4268"/>
    <s v="APJ"/>
    <n v="354.2"/>
    <m/>
    <n v="354.2"/>
    <s v="x"/>
  </r>
  <r>
    <x v="0"/>
    <d v="2025-10-02T00:00:00"/>
    <x v="19"/>
    <s v="6122768903 - Oct 2025"/>
    <s v="Bill - Verizon Wireless: Cradle Points"/>
    <s v="D-002"/>
    <s v="Administration"/>
    <s v="Verizon Wireless"/>
    <x v="0"/>
    <m/>
    <x v="0"/>
    <m/>
    <m/>
    <m/>
    <n v="4312"/>
    <s v="APJ"/>
    <n v="228.6"/>
    <m/>
    <n v="228.6"/>
    <s v="x"/>
  </r>
  <r>
    <x v="0"/>
    <d v="2025-10-02T00:00:00"/>
    <x v="19"/>
    <s v="9c0e9805-8e18-4eb0-898b-0fc530a5bf3c"/>
    <s v="Charge Card Transaction - Ramp: David Craig - 25934"/>
    <m/>
    <m/>
    <s v="Amazon"/>
    <x v="0"/>
    <m/>
    <x v="0"/>
    <m/>
    <m/>
    <m/>
    <n v="4322"/>
    <s v="APJ"/>
    <n v="57.7"/>
    <m/>
    <n v="57.7"/>
    <s v="x"/>
  </r>
  <r>
    <x v="0"/>
    <d v="2025-10-03T00:00:00"/>
    <x v="20"/>
    <s v="1cb1ce73-7d71-446a-8c7e-ac11c7878139"/>
    <s v="Charge Card Transaction - Ramp: David Craig - Monthly Auvik Invoice"/>
    <m/>
    <m/>
    <m/>
    <x v="0"/>
    <m/>
    <x v="0"/>
    <m/>
    <m/>
    <m/>
    <n v="4323"/>
    <s v="APJ"/>
    <n v="6941.01"/>
    <m/>
    <n v="6941.01"/>
    <s v="x"/>
  </r>
  <r>
    <x v="0"/>
    <d v="2025-10-03T00:00:00"/>
    <x v="20"/>
    <s v="a847f2f3-147f-44b9-8292-420329c3f1f3"/>
    <s v="Charge Card Transaction - Ramp: David Craig - printer logic - Ohio"/>
    <m/>
    <m/>
    <m/>
    <x v="0"/>
    <m/>
    <x v="0"/>
    <m/>
    <m/>
    <m/>
    <n v="4323"/>
    <s v="APJ"/>
    <n v="953.15"/>
    <m/>
    <n v="953.15"/>
    <s v="x"/>
  </r>
  <r>
    <x v="0"/>
    <d v="2025-10-08T00:00:00"/>
    <x v="21"/>
    <s v="38e7a7cd-8c41-4e19-9bb3-0b60b543f10b"/>
    <s v="Charge Card Transaction - Ramp: Jaquelene Dizon - Monthly subscription for ZoomInfo services."/>
    <m/>
    <m/>
    <m/>
    <x v="0"/>
    <m/>
    <x v="0"/>
    <m/>
    <m/>
    <m/>
    <n v="4339"/>
    <s v="APJ"/>
    <n v="3850.01"/>
    <m/>
    <n v="3850.01"/>
    <s v="x"/>
  </r>
  <r>
    <x v="0"/>
    <d v="2025-10-11T00:00:00"/>
    <x v="22"/>
    <s v="941e89f0-6ae5-4bb2-83bd-bd5ad6f54b95"/>
    <s v="Charge Card Transaction - Ramp: Marshall Rownd - Recurring CWA plug-in for internal use."/>
    <s v="D-006"/>
    <s v="Central Services"/>
    <m/>
    <x v="0"/>
    <m/>
    <x v="0"/>
    <m/>
    <m/>
    <m/>
    <n v="4336"/>
    <s v="APJ"/>
    <n v="9.9499999999999993"/>
    <m/>
    <n v="9.9499999999999993"/>
    <s v="x"/>
  </r>
  <r>
    <x v="0"/>
    <d v="2025-10-13T00:00:00"/>
    <x v="23"/>
    <s v="056aac0d-2083-49de-b629-b70a0414b2ac"/>
    <s v="Charge Card Transaction - Ramp: Jaquelene Dizon - Monthly bills payment for managed IT services."/>
    <m/>
    <m/>
    <m/>
    <x v="0"/>
    <m/>
    <x v="0"/>
    <m/>
    <m/>
    <m/>
    <n v="4345"/>
    <s v="APJ"/>
    <n v="528.94000000000005"/>
    <m/>
    <n v="528.94000000000005"/>
    <s v="x"/>
  </r>
  <r>
    <x v="0"/>
    <d v="2025-10-13T00:00:00"/>
    <x v="23"/>
    <s v="81f6b164-d0fc-4663-8c7f-8c63713e8d13"/>
    <s v="Charge Card Transaction - Ramp: Jaquelene Dizon - Monthly bills payment for managed IT services."/>
    <m/>
    <m/>
    <m/>
    <x v="0"/>
    <m/>
    <x v="0"/>
    <m/>
    <m/>
    <m/>
    <n v="4345"/>
    <s v="APJ"/>
    <n v="528.94000000000005"/>
    <m/>
    <n v="528.94000000000005"/>
    <s v="x"/>
  </r>
  <r>
    <x v="0"/>
    <d v="2025-10-13T00:00:00"/>
    <x v="23"/>
    <s v="aca2a3ec-1f78-42bb-be87-9fab7bc01f84"/>
    <s v="Charge Card Transaction - Ramp: Jaquelene Dizon - Monthly bills payment for managed IT services."/>
    <m/>
    <m/>
    <m/>
    <x v="0"/>
    <m/>
    <x v="0"/>
    <m/>
    <m/>
    <m/>
    <n v="4345"/>
    <s v="APJ"/>
    <n v="528.94000000000005"/>
    <m/>
    <n v="528.94000000000005"/>
    <s v="x"/>
  </r>
  <r>
    <x v="0"/>
    <d v="2025-10-13T00:00:00"/>
    <x v="23"/>
    <s v="b80ec5c5-3493-4c3e-9660-f7b9957bd687"/>
    <s v="Charge Card Transaction - Ramp: Jaquelene Dizon - Monthly bills payment for IT services."/>
    <m/>
    <m/>
    <m/>
    <x v="0"/>
    <m/>
    <x v="0"/>
    <m/>
    <m/>
    <m/>
    <n v="4345"/>
    <s v="APJ"/>
    <n v="229"/>
    <m/>
    <n v="229"/>
    <s v="x"/>
  </r>
  <r>
    <x v="0"/>
    <d v="2025-10-13T00:00:00"/>
    <x v="23"/>
    <s v="deb78c01-6b86-4210-b3b4-80e163c2e518"/>
    <s v="Charge Card Transaction - Ramp: Jaquelene Dizon - Monthly bills payment for managed IT services."/>
    <m/>
    <m/>
    <m/>
    <x v="0"/>
    <m/>
    <x v="0"/>
    <m/>
    <m/>
    <m/>
    <n v="4345"/>
    <s v="APJ"/>
    <n v="528.94000000000005"/>
    <m/>
    <n v="528.94000000000005"/>
    <s v="x"/>
  </r>
  <r>
    <x v="0"/>
    <d v="2025-10-14T00:00:00"/>
    <x v="24"/>
    <s v="0185a008-f746-4d60-bcac-13f00e39637f"/>
    <s v="Charge Card Transaction - Ramp: Jaquelene Dizon - Monthly bills payment for IT services."/>
    <m/>
    <m/>
    <m/>
    <x v="0"/>
    <m/>
    <x v="0"/>
    <m/>
    <m/>
    <m/>
    <n v="4358"/>
    <s v="APJ"/>
    <n v="528.94000000000005"/>
    <m/>
    <n v="528.94000000000005"/>
    <s v="x"/>
  </r>
  <r>
    <x v="0"/>
    <d v="2025-10-14T00:00:00"/>
    <x v="24"/>
    <s v="1f3f66a5-924f-401d-987e-a9633acd3ce9"/>
    <s v="Charge Card Transaction - Ramp: David Craig - Monthly Microsoft Store subscription for Brian Jump."/>
    <m/>
    <m/>
    <m/>
    <x v="0"/>
    <m/>
    <x v="0"/>
    <m/>
    <m/>
    <m/>
    <n v="4358"/>
    <s v="APJ"/>
    <n v="8"/>
    <m/>
    <n v="8"/>
    <s v="x"/>
  </r>
  <r>
    <x v="0"/>
    <d v="2025-10-14T00:00:00"/>
    <x v="24"/>
    <s v="2c103793-4a0e-4205-879e-3a8e75ac9d56"/>
    <s v="Charge Card Transaction - Ramp: David Craig - Monthly recurring expense for Brian Jump."/>
    <m/>
    <m/>
    <s v="FastSpring"/>
    <x v="0"/>
    <m/>
    <x v="0"/>
    <m/>
    <m/>
    <m/>
    <n v="4358"/>
    <s v="APJ"/>
    <n v="75"/>
    <m/>
    <n v="75"/>
    <s v="x"/>
  </r>
  <r>
    <x v="0"/>
    <d v="2025-10-14T00:00:00"/>
    <x v="24"/>
    <s v="428aa34b-dd5f-4b35-af64-df2db385f95f"/>
    <s v="Charge Card Transaction - Ramp: David Craig - Monthly Microsoft Store subscription for October."/>
    <m/>
    <m/>
    <m/>
    <x v="0"/>
    <m/>
    <x v="0"/>
    <m/>
    <m/>
    <m/>
    <n v="4358"/>
    <s v="APJ"/>
    <n v="45"/>
    <m/>
    <n v="45"/>
    <s v="x"/>
  </r>
  <r>
    <x v="0"/>
    <d v="2025-10-14T00:00:00"/>
    <x v="24"/>
    <s v="59335d1d-2996-47d2-a1a7-7d9b4ad9b216"/>
    <s v="Charge Card Transaction - Ramp: David Craig - Monthly Microsoft Store subscription for Brian Jump."/>
    <m/>
    <m/>
    <m/>
    <x v="0"/>
    <m/>
    <x v="0"/>
    <m/>
    <m/>
    <m/>
    <n v="4358"/>
    <s v="APJ"/>
    <n v="319.68"/>
    <m/>
    <n v="319.68"/>
    <s v="x"/>
  </r>
  <r>
    <x v="0"/>
    <d v="2025-10-16T00:00:00"/>
    <x v="25"/>
    <s v="2cf8b007-3526-415d-b938-c14637220438"/>
    <s v="Charge Card Transaction - Ramp: Jaquelene Dizon - Monthly bills payment for managed IT services."/>
    <m/>
    <m/>
    <m/>
    <x v="0"/>
    <m/>
    <x v="0"/>
    <m/>
    <m/>
    <m/>
    <n v="4362"/>
    <s v="APJ"/>
    <n v="1815.82"/>
    <m/>
    <n v="1815.82"/>
    <s v="x"/>
  </r>
  <r>
    <x v="0"/>
    <d v="2025-10-16T00:00:00"/>
    <x v="25"/>
    <s v="5c4e2243-1d84-4130-a2f9-fb0862150beb"/>
    <s v="Charge Card Transaction - Ramp: Genelyn Terrones - PO# 26023"/>
    <s v="D-014-E"/>
    <s v="Procurement - East"/>
    <m/>
    <x v="4"/>
    <m/>
    <x v="0"/>
    <m/>
    <m/>
    <m/>
    <n v="4362"/>
    <s v="APJ"/>
    <n v="15.5"/>
    <m/>
    <n v="15.5"/>
    <s v="x"/>
  </r>
  <r>
    <x v="0"/>
    <d v="2025-10-17T00:00:00"/>
    <x v="26"/>
    <s v="c0a4f7e5-241e-440c-9610-3e50b6ea2e3c"/>
    <s v="Charge Card Transaction - Ramp: Marshall Rownd - CWA Plug-in"/>
    <s v="D-006"/>
    <s v="Central Services"/>
    <m/>
    <x v="0"/>
    <m/>
    <x v="0"/>
    <m/>
    <m/>
    <m/>
    <n v="4370"/>
    <s v="APJ"/>
    <n v="299"/>
    <m/>
    <n v="299"/>
    <s v="x"/>
  </r>
  <r>
    <x v="0"/>
    <d v="2025-10-20T00:00:00"/>
    <x v="27"/>
    <s v="afcad44d-d617-4c97-8cfb-4a3548686bd4"/>
    <s v="Charge Card Transaction - Ramp: Marshall Rownd - CWA Plug-in"/>
    <s v="D-006"/>
    <s v="Central Services"/>
    <s v="Paypal"/>
    <x v="0"/>
    <m/>
    <x v="0"/>
    <m/>
    <m/>
    <m/>
    <n v="4359"/>
    <s v="APJ"/>
    <n v="50"/>
    <m/>
    <n v="50"/>
    <s v="x"/>
  </r>
  <r>
    <x v="0"/>
    <d v="2025-10-21T00:00:00"/>
    <x v="28"/>
    <s v="ea6745b7-bd3b-462e-8001-1e0590294a8e"/>
    <s v="Charge Card Transaction - Ramp: Kerr Conkle - Recurring expense for ClickUp service management tool."/>
    <s v="D-003-E"/>
    <s v="MSP - East"/>
    <s v="ClickUp"/>
    <x v="4"/>
    <m/>
    <x v="0"/>
    <m/>
    <m/>
    <m/>
    <n v="4371"/>
    <s v="APJ"/>
    <n v="50"/>
    <m/>
    <n v="50"/>
    <s v="x"/>
  </r>
  <r>
    <x v="0"/>
    <d v="2025-10-27T00:00:00"/>
    <x v="29"/>
    <s v="07e7da73-509a-492d-a2cd-902a7be681a1"/>
    <s v="Charge Card Transaction - Ramp: Marshall Rownd - Recurring CWA plug-in for internal use."/>
    <s v="D-006"/>
    <s v="Central Services"/>
    <m/>
    <x v="0"/>
    <m/>
    <x v="0"/>
    <m/>
    <m/>
    <m/>
    <n v="4379"/>
    <s v="APJ"/>
    <n v="39.950000000000003"/>
    <m/>
    <n v="39.950000000000003"/>
    <s v="x"/>
  </r>
  <r>
    <x v="0"/>
    <d v="2025-10-29T00:00:00"/>
    <x v="30"/>
    <s v="e7e21a41-a8ef-4683-a6c8-695bfa78543e"/>
    <s v="Charge Card Transaction - Ramp: David Craig - Monthly Bitwarden subscription for security services."/>
    <m/>
    <m/>
    <m/>
    <x v="0"/>
    <m/>
    <x v="0"/>
    <m/>
    <m/>
    <m/>
    <n v="4390"/>
    <s v="APJ"/>
    <n v="54.6"/>
    <m/>
    <n v="54.6"/>
    <s v="x"/>
  </r>
  <r>
    <x v="0"/>
    <d v="2025-10-31T00:00:00"/>
    <x v="31"/>
    <m/>
    <s v="Pager Duty Annual Subscription"/>
    <m/>
    <m/>
    <m/>
    <x v="0"/>
    <m/>
    <x v="0"/>
    <m/>
    <m/>
    <m/>
    <n v="2537"/>
    <s v="GJ"/>
    <n v="1393.88"/>
    <m/>
    <n v="1393.88"/>
    <s v="x"/>
  </r>
  <r>
    <x v="0"/>
    <d v="2025-10-31T00:00:00"/>
    <x v="31"/>
    <m/>
    <s v="To adjust October COGS Ramp miscoding"/>
    <m/>
    <m/>
    <m/>
    <x v="0"/>
    <m/>
    <x v="0"/>
    <m/>
    <m/>
    <m/>
    <n v="2563"/>
    <s v="GJ"/>
    <m/>
    <n v="3850.01"/>
    <n v="-3850.01"/>
    <s v="x"/>
  </r>
  <r>
    <x v="0"/>
    <d v="2025-10-31T00:00:00"/>
    <x v="31"/>
    <s v="INV01495952"/>
    <s v="Bill - ConnectWise: ConnectWise software subscriptions, remote support, and professional services View this bill in Ramp: https://app.ramp.com/bills/paid/bills/17673054-3ca1-4a73-86f6-ee4770574940"/>
    <m/>
    <m/>
    <s v="ConnectWise"/>
    <x v="0"/>
    <m/>
    <x v="0"/>
    <m/>
    <m/>
    <m/>
    <n v="4381"/>
    <s v="APJ"/>
    <n v="5593.75"/>
    <m/>
    <n v="5593.75"/>
    <s v="x"/>
  </r>
  <r>
    <x v="0"/>
    <d v="2025-10-31T00:00:00"/>
    <x v="31"/>
    <s v="INV01495952"/>
    <s v="Bill - ConnectWise: ConnectWise software subscriptions, remote support, and professional services View this bill in Ramp: https://app.ramp.com/bills/paid/bills/17673054-3ca1-4a73-86f6-ee4770574940"/>
    <m/>
    <m/>
    <s v="ConnectWise"/>
    <x v="4"/>
    <m/>
    <x v="0"/>
    <m/>
    <m/>
    <m/>
    <n v="4381"/>
    <s v="APJ"/>
    <n v="5593.75"/>
    <m/>
    <n v="5593.75"/>
    <s v="x"/>
  </r>
  <r>
    <x v="1"/>
    <d v="2025-09-01T00:00:00"/>
    <x v="0"/>
    <s v="COGS - 179740"/>
    <s v="COGS - 179740"/>
    <s v="D-003"/>
    <s v="MSP"/>
    <m/>
    <x v="1"/>
    <s v="CB Prot Vir Mac"/>
    <x v="1"/>
    <s v="MTS Cyber Protect Virtual Machines"/>
    <s v="C00004"/>
    <m/>
    <n v="10674"/>
    <s v="COG"/>
    <n v="82"/>
    <m/>
    <n v="82"/>
    <s v="x"/>
  </r>
  <r>
    <x v="1"/>
    <d v="2025-09-01T00:00:00"/>
    <x v="0"/>
    <s v="COGS - 179741"/>
    <s v="COGS - 179741"/>
    <s v="D-003"/>
    <s v="MSP"/>
    <m/>
    <x v="1"/>
    <s v="mMTS CyberPS"/>
    <x v="2"/>
    <s v="MTS Cyber Protect Servers"/>
    <s v="C00005"/>
    <m/>
    <n v="10675"/>
    <s v="COG"/>
    <n v="13.8"/>
    <m/>
    <n v="13.8"/>
    <s v="x"/>
  </r>
  <r>
    <x v="1"/>
    <d v="2025-09-01T00:00:00"/>
    <x v="0"/>
    <s v="COGS - 179741"/>
    <s v="COGS - 179741"/>
    <s v="D-003"/>
    <s v="MSP"/>
    <m/>
    <x v="1"/>
    <s v="CB Prot Vir Mac"/>
    <x v="2"/>
    <s v="MTS Cyber Protect Virtual Machines"/>
    <s v="C00005"/>
    <m/>
    <n v="10675"/>
    <s v="COG"/>
    <n v="16.399999999999999"/>
    <m/>
    <n v="16.399999999999999"/>
    <s v="x"/>
  </r>
  <r>
    <x v="1"/>
    <d v="2025-09-01T00:00:00"/>
    <x v="0"/>
    <s v="COGS - 179742"/>
    <s v="COGS - 179742"/>
    <s v="D-003"/>
    <s v="MSP"/>
    <m/>
    <x v="1"/>
    <s v="CB Prot Vir Mac"/>
    <x v="3"/>
    <s v="MTS Cyber Protect Virtual Machines"/>
    <s v="C00032"/>
    <m/>
    <n v="10676"/>
    <s v="COG"/>
    <n v="32.799999999999997"/>
    <m/>
    <n v="32.799999999999997"/>
    <s v="x"/>
  </r>
  <r>
    <x v="1"/>
    <d v="2025-09-01T00:00:00"/>
    <x v="0"/>
    <s v="COGS - 179743"/>
    <s v="COGS - 179743"/>
    <s v="D-003"/>
    <s v="MSP"/>
    <m/>
    <x v="1"/>
    <s v="CB Prot Vir Mac"/>
    <x v="4"/>
    <s v="MTS Cyber Protect Virtual Machines"/>
    <s v="C00045"/>
    <m/>
    <n v="10677"/>
    <s v="COG"/>
    <n v="12.3"/>
    <m/>
    <n v="12.3"/>
    <s v="x"/>
  </r>
  <r>
    <x v="1"/>
    <d v="2025-09-01T00:00:00"/>
    <x v="0"/>
    <s v="COGS - 179746"/>
    <s v="COGS - 179746"/>
    <s v="D-003"/>
    <s v="MSP"/>
    <m/>
    <x v="1"/>
    <s v="mMTS CyberPS"/>
    <x v="6"/>
    <s v="MTS Cyber Protect Servers"/>
    <s v="C00077"/>
    <m/>
    <n v="10680"/>
    <s v="COG"/>
    <n v="358.8"/>
    <m/>
    <n v="358.8"/>
    <s v="x"/>
  </r>
  <r>
    <x v="1"/>
    <d v="2025-09-01T00:00:00"/>
    <x v="0"/>
    <s v="COGS - 179747"/>
    <s v="COGS - 179747"/>
    <s v="D-003"/>
    <s v="MSP"/>
    <m/>
    <x v="1"/>
    <s v="CB Prot Vir Mac"/>
    <x v="7"/>
    <s v="MTS Cyber Protect Virtual Machines"/>
    <s v="C00081"/>
    <m/>
    <n v="10681"/>
    <s v="COG"/>
    <n v="16.399999999999999"/>
    <m/>
    <n v="16.399999999999999"/>
    <s v="x"/>
  </r>
  <r>
    <x v="1"/>
    <d v="2025-09-01T00:00:00"/>
    <x v="0"/>
    <s v="COGS - 179749"/>
    <s v="COGS - 179749"/>
    <s v="D-003"/>
    <s v="MSP"/>
    <m/>
    <x v="1"/>
    <s v="CB Prot Vir Mac"/>
    <x v="8"/>
    <s v="MTS Cyber Protect Virtual Machines"/>
    <s v="C00082"/>
    <m/>
    <n v="10683"/>
    <s v="COG"/>
    <n v="45.1"/>
    <m/>
    <n v="45.1"/>
    <s v="x"/>
  </r>
  <r>
    <x v="1"/>
    <d v="2025-09-01T00:00:00"/>
    <x v="0"/>
    <s v="COGS - 179753"/>
    <s v="COGS - 179753"/>
    <s v="D-003"/>
    <s v="MSP"/>
    <m/>
    <x v="1"/>
    <s v="mMTS CyberPS"/>
    <x v="9"/>
    <s v="MTS Cyber Protect Servers"/>
    <s v="C00088"/>
    <m/>
    <n v="10687"/>
    <s v="COG"/>
    <n v="14"/>
    <m/>
    <n v="14"/>
    <s v="x"/>
  </r>
  <r>
    <x v="1"/>
    <d v="2025-09-01T00:00:00"/>
    <x v="0"/>
    <s v="COGS - 179755"/>
    <s v="COGS - 179755"/>
    <s v="D-003"/>
    <s v="MSP"/>
    <m/>
    <x v="1"/>
    <s v="CB Prot Vir Mac"/>
    <x v="10"/>
    <s v="MTS Cyber Protect Virtual Machines"/>
    <s v="C00115"/>
    <m/>
    <n v="10689"/>
    <s v="COG"/>
    <n v="4.0999999999999996"/>
    <m/>
    <n v="4.0999999999999996"/>
    <s v="x"/>
  </r>
  <r>
    <x v="1"/>
    <d v="2025-09-01T00:00:00"/>
    <x v="0"/>
    <s v="COGS - 179756"/>
    <s v="COGS - 179756"/>
    <s v="D-003"/>
    <s v="MSP"/>
    <m/>
    <x v="1"/>
    <s v="CB Prot Vir Mac"/>
    <x v="59"/>
    <s v="MTS Cyber Protect Virtual Machines"/>
    <s v="C00119"/>
    <m/>
    <n v="10690"/>
    <s v="COG"/>
    <n v="20.5"/>
    <m/>
    <n v="20.5"/>
    <s v="x"/>
  </r>
  <r>
    <x v="1"/>
    <d v="2025-09-01T00:00:00"/>
    <x v="0"/>
    <s v="COGS - 179757"/>
    <s v="COGS - 179757"/>
    <s v="D-003"/>
    <s v="MSP"/>
    <m/>
    <x v="1"/>
    <s v="DPMB-ACR-CP"/>
    <x v="60"/>
    <s v="Acronis DR Compute Points"/>
    <s v="C-10015"/>
    <m/>
    <n v="10691"/>
    <s v="COG"/>
    <n v="1.44"/>
    <m/>
    <n v="1.44"/>
    <s v="x"/>
  </r>
  <r>
    <x v="1"/>
    <d v="2025-09-01T00:00:00"/>
    <x v="0"/>
    <s v="COGS - 179757"/>
    <s v="COGS - 179757"/>
    <s v="D-003"/>
    <s v="MSP"/>
    <m/>
    <x v="1"/>
    <s v="DPMB-ACR-IP"/>
    <x v="60"/>
    <s v="Acronis Public IP"/>
    <s v="C-10015"/>
    <m/>
    <n v="10691"/>
    <s v="COG"/>
    <n v="1.57"/>
    <m/>
    <n v="1.57"/>
    <s v="x"/>
  </r>
  <r>
    <x v="1"/>
    <d v="2025-09-01T00:00:00"/>
    <x v="0"/>
    <s v="COGS - 179757"/>
    <s v="COGS - 179757"/>
    <s v="D-003"/>
    <s v="MSP"/>
    <m/>
    <x v="1"/>
    <s v="DPMB-ACR-DRADV"/>
    <x v="60"/>
    <s v="Acronis Disaster Recovery Advanced"/>
    <s v="C-10015"/>
    <m/>
    <n v="10691"/>
    <s v="COG"/>
    <n v="65.7"/>
    <m/>
    <n v="65.7"/>
    <s v="x"/>
  </r>
  <r>
    <x v="1"/>
    <d v="2025-09-01T00:00:00"/>
    <x v="0"/>
    <s v="COGS - 179757"/>
    <s v="COGS - 179757"/>
    <s v="D-003"/>
    <s v="MSP"/>
    <m/>
    <x v="1"/>
    <s v="DPMB-ACR-CLDSERVER"/>
    <x v="60"/>
    <s v="Acronis Cloud Server"/>
    <s v="C-10015"/>
    <m/>
    <n v="10691"/>
    <s v="COG"/>
    <n v="75.599999999999994"/>
    <m/>
    <n v="75.599999999999994"/>
    <s v="x"/>
  </r>
  <r>
    <x v="1"/>
    <d v="2025-09-01T00:00:00"/>
    <x v="0"/>
    <s v="COGS - 179760"/>
    <s v="COGS - 179760"/>
    <s v="D-003"/>
    <s v="MSP"/>
    <m/>
    <x v="1"/>
    <s v="mMTS CyberPS"/>
    <x v="61"/>
    <s v="MTS Cyber Protect Servers"/>
    <s v="C00152"/>
    <m/>
    <n v="10693"/>
    <s v="COG"/>
    <n v="13.8"/>
    <m/>
    <n v="13.8"/>
    <s v="x"/>
  </r>
  <r>
    <x v="1"/>
    <d v="2025-09-01T00:00:00"/>
    <x v="0"/>
    <s v="COGS - 179760"/>
    <s v="COGS - 179760"/>
    <s v="D-003"/>
    <s v="MSP"/>
    <m/>
    <x v="1"/>
    <s v="CB Prot Vir Mac"/>
    <x v="61"/>
    <s v="MTS Cyber Protect Virtual Machines"/>
    <s v="C00152"/>
    <m/>
    <n v="10693"/>
    <s v="COG"/>
    <n v="49.2"/>
    <m/>
    <n v="49.2"/>
    <s v="x"/>
  </r>
  <r>
    <x v="1"/>
    <d v="2025-09-01T00:00:00"/>
    <x v="0"/>
    <s v="COGS - 179762"/>
    <s v="COGS - 179762"/>
    <s v="D-003"/>
    <s v="MSP"/>
    <m/>
    <x v="1"/>
    <s v="CB Prot Vir Mac"/>
    <x v="11"/>
    <s v="MTS Cyber Protect Virtual Machines"/>
    <s v="C00158"/>
    <m/>
    <n v="10694"/>
    <s v="COG"/>
    <n v="16.399999999999999"/>
    <m/>
    <n v="16.399999999999999"/>
    <s v="x"/>
  </r>
  <r>
    <x v="1"/>
    <d v="2025-09-01T00:00:00"/>
    <x v="0"/>
    <s v="COGS - 179764"/>
    <s v="COGS - 179764"/>
    <s v="D-003"/>
    <s v="MSP"/>
    <m/>
    <x v="1"/>
    <s v="CB Prot Vir Mac"/>
    <x v="13"/>
    <s v="MTS Cyber Protect Virtual Machines"/>
    <s v="C00209"/>
    <m/>
    <n v="10696"/>
    <s v="COG"/>
    <n v="12.3"/>
    <m/>
    <n v="12.3"/>
    <s v="x"/>
  </r>
  <r>
    <x v="1"/>
    <d v="2025-09-01T00:00:00"/>
    <x v="0"/>
    <s v="COGS - 179764"/>
    <s v="COGS - 179764"/>
    <s v="D-003"/>
    <s v="MSP"/>
    <m/>
    <x v="1"/>
    <s v="mMTS CyberPS"/>
    <x v="13"/>
    <s v="MTS Cyber Protect Servers"/>
    <s v="C00209"/>
    <m/>
    <n v="10696"/>
    <s v="COG"/>
    <n v="27.6"/>
    <m/>
    <n v="27.6"/>
    <s v="x"/>
  </r>
  <r>
    <x v="1"/>
    <d v="2025-09-01T00:00:00"/>
    <x v="0"/>
    <s v="COGS - 179765"/>
    <s v="COGS - 179765"/>
    <s v="D-003"/>
    <s v="MSP"/>
    <m/>
    <x v="1"/>
    <s v="CB Prot Vir Mac"/>
    <x v="14"/>
    <s v="MTS Cyber Protect Virtual Machines"/>
    <s v="C00217"/>
    <m/>
    <n v="10697"/>
    <s v="COG"/>
    <n v="16.399999999999999"/>
    <m/>
    <n v="16.399999999999999"/>
    <s v="x"/>
  </r>
  <r>
    <x v="1"/>
    <d v="2025-09-01T00:00:00"/>
    <x v="0"/>
    <s v="COGS - 179766"/>
    <s v="COGS - 179766"/>
    <s v="D-003"/>
    <s v="MSP"/>
    <m/>
    <x v="1"/>
    <s v="CB Prot Vir Mac"/>
    <x v="15"/>
    <s v="MTS Cyber Protect Virtual Machines"/>
    <s v="C00261"/>
    <m/>
    <n v="10698"/>
    <s v="COG"/>
    <n v="16.399999999999999"/>
    <m/>
    <n v="16.399999999999999"/>
    <s v="x"/>
  </r>
  <r>
    <x v="1"/>
    <d v="2025-09-01T00:00:00"/>
    <x v="0"/>
    <s v="COGS - 179767"/>
    <s v="COGS - 179767"/>
    <s v="D-003"/>
    <s v="MSP"/>
    <m/>
    <x v="1"/>
    <s v="CB Prot Vir Mac"/>
    <x v="62"/>
    <s v="MTS Cyber Protect Virtual Machines"/>
    <s v="C00280"/>
    <m/>
    <n v="10699"/>
    <s v="COG"/>
    <n v="65.599999999999994"/>
    <m/>
    <n v="65.599999999999994"/>
    <s v="x"/>
  </r>
  <r>
    <x v="1"/>
    <d v="2025-09-01T00:00:00"/>
    <x v="0"/>
    <s v="COGS - 179768"/>
    <s v="COGS - 179768"/>
    <s v="D-003"/>
    <s v="MSP"/>
    <m/>
    <x v="1"/>
    <s v="CB Prot Vir Mac"/>
    <x v="16"/>
    <s v="MTS Cyber Protect Virtual Machines"/>
    <s v="C00285"/>
    <m/>
    <n v="10700"/>
    <s v="COG"/>
    <n v="16.399999999999999"/>
    <m/>
    <n v="16.399999999999999"/>
    <s v="x"/>
  </r>
  <r>
    <x v="1"/>
    <d v="2025-09-01T00:00:00"/>
    <x v="0"/>
    <s v="COGS - 179769"/>
    <s v="COGS - 179769"/>
    <s v="D-003"/>
    <s v="MSP"/>
    <m/>
    <x v="1"/>
    <s v="CB Prot Vir Mac"/>
    <x v="17"/>
    <s v="MTS Cyber Protect Virtual Machines"/>
    <s v="C00290"/>
    <m/>
    <n v="10701"/>
    <s v="COG"/>
    <n v="24.6"/>
    <m/>
    <n v="24.6"/>
    <s v="x"/>
  </r>
  <r>
    <x v="1"/>
    <d v="2025-09-01T00:00:00"/>
    <x v="0"/>
    <s v="COGS - 179770"/>
    <s v="COGS - 179770"/>
    <s v="D-003"/>
    <s v="MSP"/>
    <m/>
    <x v="1"/>
    <s v="mMTS CPWKST"/>
    <x v="18"/>
    <s v="MTS Cyber Protect Workstations"/>
    <s v="C00296"/>
    <m/>
    <n v="10702"/>
    <s v="COG"/>
    <n v="2.1"/>
    <m/>
    <n v="2.1"/>
    <s v="x"/>
  </r>
  <r>
    <x v="1"/>
    <d v="2025-09-01T00:00:00"/>
    <x v="0"/>
    <s v="COGS - 179770"/>
    <s v="COGS - 179770"/>
    <s v="D-003"/>
    <s v="MSP"/>
    <m/>
    <x v="1"/>
    <s v="CB Prot Vir Mac"/>
    <x v="18"/>
    <s v="MTS Cyber Protect Virtual Machines"/>
    <s v="C00296"/>
    <m/>
    <n v="10702"/>
    <s v="COG"/>
    <n v="16.399999999999999"/>
    <m/>
    <n v="16.399999999999999"/>
    <s v="x"/>
  </r>
  <r>
    <x v="1"/>
    <d v="2025-09-01T00:00:00"/>
    <x v="0"/>
    <s v="COGS - 179771"/>
    <s v="COGS - 179771"/>
    <s v="D-003"/>
    <s v="MSP"/>
    <m/>
    <x v="1"/>
    <s v="CB Prot Vir Mac"/>
    <x v="19"/>
    <s v="MTS Cyber Protect Virtual Machines"/>
    <s v="C00298"/>
    <m/>
    <n v="10703"/>
    <s v="COG"/>
    <n v="16.399999999999999"/>
    <m/>
    <n v="16.399999999999999"/>
    <s v="x"/>
  </r>
  <r>
    <x v="1"/>
    <d v="2025-09-01T00:00:00"/>
    <x v="0"/>
    <s v="COGS - 179772"/>
    <s v="COGS - 179772"/>
    <s v="D-003"/>
    <s v="MSP"/>
    <m/>
    <x v="2"/>
    <s v="CB Prot Vir Mac"/>
    <x v="63"/>
    <s v="MTS Cyber Protect Virtual Machines"/>
    <s v="24hrcares"/>
    <m/>
    <n v="10848"/>
    <s v="COG"/>
    <n v="24.6"/>
    <m/>
    <n v="24.6"/>
    <s v="x"/>
  </r>
  <r>
    <x v="1"/>
    <d v="2025-09-01T00:00:00"/>
    <x v="0"/>
    <s v="COGS - 179773"/>
    <s v="COGS - 179773"/>
    <s v="D-003"/>
    <s v="MSP"/>
    <m/>
    <x v="2"/>
    <s v="mMTS CyberPS"/>
    <x v="64"/>
    <s v="MTS Cyber Protect Servers"/>
    <s v="C-10392"/>
    <m/>
    <n v="10769"/>
    <s v="COG"/>
    <n v="14"/>
    <m/>
    <n v="14"/>
    <s v="x"/>
  </r>
  <r>
    <x v="1"/>
    <d v="2025-09-01T00:00:00"/>
    <x v="0"/>
    <s v="COGS - 179775"/>
    <s v="COGS - 179775"/>
    <s v="D-003"/>
    <s v="MSP"/>
    <m/>
    <x v="2"/>
    <s v="CB Prot Vir Mac"/>
    <x v="65"/>
    <s v="MTS Cyber Protect Virtual Machines"/>
    <s v="C-10397"/>
    <m/>
    <n v="10801"/>
    <s v="COG"/>
    <n v="4.0999999999999996"/>
    <m/>
    <n v="4.0999999999999996"/>
    <s v="x"/>
  </r>
  <r>
    <x v="1"/>
    <d v="2025-09-01T00:00:00"/>
    <x v="0"/>
    <s v="COGS - 179775"/>
    <s v="COGS - 179775"/>
    <s v="D-003"/>
    <s v="MSP"/>
    <m/>
    <x v="2"/>
    <s v="mMTS CyberPS"/>
    <x v="65"/>
    <s v="MTS Cyber Protect Servers"/>
    <s v="C-10397"/>
    <m/>
    <n v="10801"/>
    <s v="COG"/>
    <n v="14"/>
    <m/>
    <n v="14"/>
    <s v="x"/>
  </r>
  <r>
    <x v="1"/>
    <d v="2025-09-01T00:00:00"/>
    <x v="0"/>
    <s v="COGS - 179779"/>
    <s v="COGS - 179779"/>
    <s v="D-003"/>
    <s v="MSP"/>
    <m/>
    <x v="2"/>
    <s v="mMTS CyberPS"/>
    <x v="66"/>
    <s v="MTS Cyber Protect Servers"/>
    <s v="C-10369"/>
    <m/>
    <n v="10798"/>
    <s v="COG"/>
    <n v="13.8"/>
    <m/>
    <n v="13.8"/>
    <s v="x"/>
  </r>
  <r>
    <x v="1"/>
    <d v="2025-09-01T00:00:00"/>
    <x v="0"/>
    <s v="COGS - 179780"/>
    <s v="COGS - 179780"/>
    <s v="D-003"/>
    <s v="MSP"/>
    <m/>
    <x v="2"/>
    <s v="CB Prot Vir Mac"/>
    <x v="67"/>
    <s v="MTS Cyber Protect Virtual Machines"/>
    <s v="C-10400"/>
    <m/>
    <n v="10843"/>
    <s v="COG"/>
    <n v="12.3"/>
    <m/>
    <n v="12.3"/>
    <s v="x"/>
  </r>
  <r>
    <x v="1"/>
    <d v="2025-09-01T00:00:00"/>
    <x v="0"/>
    <s v="COGS - 179782"/>
    <s v="COGS - 179782"/>
    <s v="D-003"/>
    <s v="MSP"/>
    <m/>
    <x v="2"/>
    <s v="CB Prot Vir Mac"/>
    <x v="21"/>
    <s v="MTS Cyber Protect Virtual Machines"/>
    <s v="C00022"/>
    <m/>
    <n v="10803"/>
    <s v="COG"/>
    <n v="8.1999999999999993"/>
    <m/>
    <n v="8.1999999999999993"/>
    <s v="x"/>
  </r>
  <r>
    <x v="1"/>
    <d v="2025-09-01T00:00:00"/>
    <x v="0"/>
    <s v="COGS - 179784"/>
    <s v="COGS - 179784"/>
    <s v="D-003"/>
    <s v="MSP"/>
    <m/>
    <x v="2"/>
    <s v="CB Prot Vir Mac"/>
    <x v="22"/>
    <s v="MTS Cyber Protect Virtual Machines"/>
    <s v="C00041"/>
    <m/>
    <n v="10834"/>
    <s v="COG"/>
    <n v="20.5"/>
    <m/>
    <n v="20.5"/>
    <s v="x"/>
  </r>
  <r>
    <x v="1"/>
    <d v="2025-09-01T00:00:00"/>
    <x v="0"/>
    <s v="COGS - 179785"/>
    <s v="COGS - 179785"/>
    <s v="D-003"/>
    <s v="MSP"/>
    <m/>
    <x v="2"/>
    <s v="CB Prot Vir Mac"/>
    <x v="23"/>
    <s v="MTS Cyber Protect Virtual Machines"/>
    <s v="C00058"/>
    <m/>
    <n v="10811"/>
    <s v="COG"/>
    <n v="8.1999999999999993"/>
    <m/>
    <n v="8.1999999999999993"/>
    <s v="x"/>
  </r>
  <r>
    <x v="1"/>
    <d v="2025-09-01T00:00:00"/>
    <x v="0"/>
    <s v="COGS - 179787"/>
    <s v="COGS - 179787"/>
    <s v="D-003"/>
    <s v="MSP"/>
    <m/>
    <x v="2"/>
    <s v="CB Prot Vir Mac"/>
    <x v="24"/>
    <s v="MTS Cyber Protect Virtual Machines"/>
    <s v="C00066"/>
    <m/>
    <n v="10799"/>
    <s v="COG"/>
    <n v="8.1999999999999993"/>
    <m/>
    <n v="8.1999999999999993"/>
    <s v="x"/>
  </r>
  <r>
    <x v="1"/>
    <d v="2025-09-01T00:00:00"/>
    <x v="0"/>
    <s v="COGS - 179789"/>
    <s v="COGS - 179789"/>
    <s v="D-003"/>
    <s v="MSP"/>
    <m/>
    <x v="2"/>
    <s v="mMTS CPWKST"/>
    <x v="68"/>
    <s v="MTS Cyber Protect Workstations"/>
    <s v="C-10386"/>
    <m/>
    <n v="10775"/>
    <s v="COG"/>
    <n v="14.7"/>
    <m/>
    <n v="14.7"/>
    <s v="x"/>
  </r>
  <r>
    <x v="1"/>
    <d v="2025-09-01T00:00:00"/>
    <x v="0"/>
    <s v="COGS - 179795"/>
    <s v="COGS - 179795"/>
    <s v="D-003"/>
    <s v="MSP"/>
    <m/>
    <x v="2"/>
    <s v="CB Prot Vir Mac"/>
    <x v="25"/>
    <s v="MTS Cyber Protect Virtual Machines"/>
    <s v="C-10028"/>
    <m/>
    <n v="10796"/>
    <s v="COG"/>
    <n v="49.2"/>
    <m/>
    <n v="49.2"/>
    <s v="x"/>
  </r>
  <r>
    <x v="1"/>
    <d v="2025-09-01T00:00:00"/>
    <x v="0"/>
    <s v="COGS - 179795"/>
    <s v="COGS - 179795"/>
    <s v="D-003"/>
    <s v="MSP"/>
    <m/>
    <x v="2"/>
    <s v="mMTS CyberPS"/>
    <x v="25"/>
    <s v="MTS Cyber Protect Servers"/>
    <s v="C-10028"/>
    <m/>
    <n v="10796"/>
    <s v="COG"/>
    <n v="55.2"/>
    <m/>
    <n v="55.2"/>
    <s v="x"/>
  </r>
  <r>
    <x v="1"/>
    <d v="2025-09-01T00:00:00"/>
    <x v="0"/>
    <s v="COGS - 179797"/>
    <s v="COGS - 179797"/>
    <s v="D-003"/>
    <s v="MSP"/>
    <m/>
    <x v="2"/>
    <s v="CB Prot Vir Mac"/>
    <x v="69"/>
    <s v="MTS Cyber Protect Virtual Machines"/>
    <s v="C-10408"/>
    <m/>
    <n v="10806"/>
    <s v="COG"/>
    <n v="12.3"/>
    <m/>
    <n v="12.3"/>
    <s v="x"/>
  </r>
  <r>
    <x v="1"/>
    <d v="2025-09-01T00:00:00"/>
    <x v="0"/>
    <s v="COGS - 179797"/>
    <s v="COGS - 179797"/>
    <s v="D-003"/>
    <s v="MSP"/>
    <m/>
    <x v="2"/>
    <s v="mMTS CyberPS"/>
    <x v="69"/>
    <s v="MTS Cyber Protect Servers"/>
    <s v="C-10408"/>
    <m/>
    <n v="10806"/>
    <s v="COG"/>
    <n v="28"/>
    <m/>
    <n v="28"/>
    <s v="x"/>
  </r>
  <r>
    <x v="1"/>
    <d v="2025-09-01T00:00:00"/>
    <x v="0"/>
    <s v="COGS - 179798B"/>
    <s v="COGS - 179798B"/>
    <s v="D-003"/>
    <s v="MSP"/>
    <m/>
    <x v="2"/>
    <s v="CB Prot Vir Mac"/>
    <x v="26"/>
    <s v="MTS Cyber Protect Virtual Machines"/>
    <s v="C-10197"/>
    <m/>
    <n v="10857"/>
    <s v="COG"/>
    <n v="20.5"/>
    <m/>
    <n v="20.5"/>
    <s v="x"/>
  </r>
  <r>
    <x v="1"/>
    <d v="2025-09-01T00:00:00"/>
    <x v="0"/>
    <s v="COGS - 179798B"/>
    <s v="COGS - 179798B"/>
    <s v="D-003"/>
    <s v="MSP"/>
    <m/>
    <x v="2"/>
    <s v="mMTS CyberPS"/>
    <x v="26"/>
    <s v="MTS Cyber Protect Servers"/>
    <s v="C-10197"/>
    <m/>
    <n v="10857"/>
    <s v="COG"/>
    <n v="27.6"/>
    <m/>
    <n v="27.6"/>
    <s v="x"/>
  </r>
  <r>
    <x v="1"/>
    <d v="2025-09-01T00:00:00"/>
    <x v="0"/>
    <s v="COGS - 179798B"/>
    <s v="COGS - 179798B"/>
    <s v="D-003"/>
    <s v="MSP"/>
    <m/>
    <x v="2"/>
    <s v="mMTS CPWKST"/>
    <x v="26"/>
    <s v="MTS Cyber Protect Workstations"/>
    <s v="C-10197"/>
    <m/>
    <n v="10857"/>
    <s v="COG"/>
    <n v="56.7"/>
    <m/>
    <n v="56.7"/>
    <s v="x"/>
  </r>
  <r>
    <x v="1"/>
    <d v="2025-09-01T00:00:00"/>
    <x v="0"/>
    <s v="COGS - 179801"/>
    <s v="COGS - 179801"/>
    <s v="D-003"/>
    <s v="MSP"/>
    <m/>
    <x v="2"/>
    <s v="CB Prot Vir Mac"/>
    <x v="27"/>
    <s v="MTS Cyber Protect Virtual Machines"/>
    <s v="C00095"/>
    <m/>
    <n v="10819"/>
    <s v="COG"/>
    <n v="28.7"/>
    <m/>
    <n v="28.7"/>
    <s v="x"/>
  </r>
  <r>
    <x v="1"/>
    <d v="2025-09-01T00:00:00"/>
    <x v="0"/>
    <s v="COGS - 179801"/>
    <s v="COGS - 179801"/>
    <s v="D-003"/>
    <s v="MSP"/>
    <m/>
    <x v="2"/>
    <s v="DPMB-ACR-DRADV"/>
    <x v="27"/>
    <s v="Acronis Disaster Recovery Advanced"/>
    <s v="C00095"/>
    <m/>
    <n v="10819"/>
    <s v="COG"/>
    <n v="83.17"/>
    <m/>
    <n v="83.17"/>
    <s v="x"/>
  </r>
  <r>
    <x v="1"/>
    <d v="2025-09-01T00:00:00"/>
    <x v="0"/>
    <s v="COGS - 179801"/>
    <s v="COGS - 179801"/>
    <s v="D-003"/>
    <s v="MSP"/>
    <m/>
    <x v="2"/>
    <s v="DPMB-ACR-CLDSERVER"/>
    <x v="27"/>
    <s v="Acronis Cloud Server"/>
    <s v="C00095"/>
    <m/>
    <n v="10819"/>
    <s v="COG"/>
    <n v="126"/>
    <m/>
    <n v="126"/>
    <s v="x"/>
  </r>
  <r>
    <x v="1"/>
    <d v="2025-09-01T00:00:00"/>
    <x v="0"/>
    <s v="COGS - 179804"/>
    <s v="COGS - 179804"/>
    <s v="D-003"/>
    <s v="MSP"/>
    <m/>
    <x v="2"/>
    <s v="mMTS CyberPS"/>
    <x v="70"/>
    <s v="MTS Cyber Protect Servers"/>
    <s v="C00097"/>
    <m/>
    <n v="10839"/>
    <s v="COG"/>
    <n v="56"/>
    <m/>
    <n v="56"/>
    <s v="x"/>
  </r>
  <r>
    <x v="1"/>
    <d v="2025-09-01T00:00:00"/>
    <x v="0"/>
    <s v="COGS - 179806"/>
    <s v="COGS - 179806"/>
    <s v="D-003"/>
    <s v="MSP"/>
    <m/>
    <x v="2"/>
    <s v="CB Prot Vir Mac"/>
    <x v="28"/>
    <s v="MTS Cyber Protect Virtual Machines"/>
    <s v="C00099"/>
    <m/>
    <n v="10816"/>
    <s v="COG"/>
    <n v="57.4"/>
    <m/>
    <n v="57.4"/>
    <s v="x"/>
  </r>
  <r>
    <x v="1"/>
    <d v="2025-09-01T00:00:00"/>
    <x v="0"/>
    <s v="COGS - 179807"/>
    <s v="COGS - 179807"/>
    <s v="D-003"/>
    <s v="MSP"/>
    <m/>
    <x v="2"/>
    <s v="mMTS CyberPS"/>
    <x v="29"/>
    <s v="MTS Cyber Protect Servers"/>
    <s v="C00100"/>
    <m/>
    <n v="10794"/>
    <s v="COG"/>
    <n v="13.8"/>
    <m/>
    <n v="13.8"/>
    <s v="x"/>
  </r>
  <r>
    <x v="1"/>
    <d v="2025-09-01T00:00:00"/>
    <x v="0"/>
    <s v="COGS - 179808"/>
    <s v="COGS - 179808"/>
    <s v="D-003"/>
    <s v="MSP"/>
    <m/>
    <x v="2"/>
    <s v="CB Prot Vir Mac"/>
    <x v="71"/>
    <s v="MTS Cyber Protect Virtual Machines"/>
    <s v="C-10058"/>
    <m/>
    <n v="10792"/>
    <s v="COG"/>
    <n v="4.0999999999999996"/>
    <m/>
    <n v="4.0999999999999996"/>
    <s v="x"/>
  </r>
  <r>
    <x v="1"/>
    <d v="2025-09-01T00:00:00"/>
    <x v="0"/>
    <s v="COGS - 179808"/>
    <s v="COGS - 179808"/>
    <s v="D-003"/>
    <s v="MSP"/>
    <m/>
    <x v="2"/>
    <s v="mMTS CyberPS"/>
    <x v="71"/>
    <s v="MTS Cyber Protect Servers"/>
    <s v="C-10058"/>
    <m/>
    <n v="10792"/>
    <s v="COG"/>
    <n v="96.6"/>
    <m/>
    <n v="96.6"/>
    <s v="x"/>
  </r>
  <r>
    <x v="1"/>
    <d v="2025-09-01T00:00:00"/>
    <x v="0"/>
    <s v="COGS - 179809"/>
    <s v="COGS - 179809"/>
    <s v="D-003"/>
    <s v="MSP"/>
    <m/>
    <x v="2"/>
    <s v="mMTS CyberPS"/>
    <x v="72"/>
    <s v="MTS Cyber Protect Servers"/>
    <s v="C00105"/>
    <m/>
    <n v="10823"/>
    <s v="COG"/>
    <n v="224"/>
    <m/>
    <n v="224"/>
    <s v="x"/>
  </r>
  <r>
    <x v="1"/>
    <d v="2025-09-01T00:00:00"/>
    <x v="0"/>
    <s v="COGS - 179813"/>
    <s v="COGS - 179813"/>
    <s v="D-003"/>
    <s v="MSP"/>
    <m/>
    <x v="2"/>
    <s v="mMTS CyberPS"/>
    <x v="73"/>
    <s v="MTS Cyber Protect Servers"/>
    <s v="C00109"/>
    <m/>
    <n v="10830"/>
    <s v="COG"/>
    <n v="165.6"/>
    <m/>
    <n v="165.6"/>
    <s v="x"/>
  </r>
  <r>
    <x v="1"/>
    <d v="2025-09-01T00:00:00"/>
    <x v="0"/>
    <s v="COGS - 179815"/>
    <s v="COGS - 179815"/>
    <s v="D-003"/>
    <s v="MSP"/>
    <m/>
    <x v="2"/>
    <s v="mMTS CyberPS"/>
    <x v="31"/>
    <s v="MTS Cyber Protect Servers"/>
    <s v="C00114"/>
    <m/>
    <n v="10807"/>
    <s v="COG"/>
    <n v="56"/>
    <m/>
    <n v="56"/>
    <s v="x"/>
  </r>
  <r>
    <x v="1"/>
    <d v="2025-09-01T00:00:00"/>
    <x v="0"/>
    <s v="COGS - 179816"/>
    <s v="COGS - 179816"/>
    <s v="D-005"/>
    <s v="Security"/>
    <m/>
    <x v="2"/>
    <s v="mMTS CyberPS"/>
    <x v="74"/>
    <s v="MTS Cyber Protect Servers"/>
    <s v="C00126"/>
    <m/>
    <n v="10774"/>
    <s v="COG"/>
    <n v="42"/>
    <m/>
    <n v="42"/>
    <s v="x"/>
  </r>
  <r>
    <x v="1"/>
    <d v="2025-09-01T00:00:00"/>
    <x v="0"/>
    <s v="COGS - 179817"/>
    <s v="COGS - 179817"/>
    <s v="D-003"/>
    <s v="MSP"/>
    <m/>
    <x v="2"/>
    <s v="CB Prot Vir Mac"/>
    <x v="75"/>
    <s v="MTS Cyber Protect Virtual Machines"/>
    <s v="C-10394"/>
    <m/>
    <n v="10842"/>
    <s v="COG"/>
    <n v="12.3"/>
    <m/>
    <n v="12.3"/>
    <s v="x"/>
  </r>
  <r>
    <x v="1"/>
    <d v="2025-09-01T00:00:00"/>
    <x v="0"/>
    <s v="COGS - 179817"/>
    <s v="COGS - 179817"/>
    <s v="D-003"/>
    <s v="MSP"/>
    <m/>
    <x v="2"/>
    <s v="mMTS CyberPS"/>
    <x v="75"/>
    <s v="MTS Cyber Protect Servers"/>
    <s v="C-10394"/>
    <m/>
    <n v="10842"/>
    <s v="COG"/>
    <n v="12.6"/>
    <m/>
    <n v="12.6"/>
    <s v="x"/>
  </r>
  <r>
    <x v="1"/>
    <d v="2025-09-01T00:00:00"/>
    <x v="0"/>
    <s v="COGS - 179818"/>
    <s v="COGS - 179818"/>
    <s v="D-003"/>
    <s v="MSP"/>
    <m/>
    <x v="2"/>
    <s v="CB Prot Vir Mac"/>
    <x v="32"/>
    <s v="MTS Cyber Protect Virtual Machines"/>
    <s v="C-10056"/>
    <m/>
    <n v="10832"/>
    <s v="COG"/>
    <n v="65.599999999999994"/>
    <m/>
    <n v="65.599999999999994"/>
    <s v="x"/>
  </r>
  <r>
    <x v="1"/>
    <d v="2025-09-01T00:00:00"/>
    <x v="0"/>
    <s v="COGS - 179820"/>
    <s v="COGS - 179820"/>
    <s v="D-003"/>
    <s v="MSP"/>
    <m/>
    <x v="2"/>
    <s v="CB Prot Vir Mac"/>
    <x v="76"/>
    <s v="MTS Cyber Protect Virtual Machines"/>
    <s v="C-10407"/>
    <m/>
    <n v="10826"/>
    <s v="COG"/>
    <n v="12.3"/>
    <m/>
    <n v="12.3"/>
    <s v="x"/>
  </r>
  <r>
    <x v="1"/>
    <d v="2025-09-01T00:00:00"/>
    <x v="0"/>
    <s v="COGS - 179822"/>
    <s v="COGS - 179822"/>
    <s v="D-003"/>
    <s v="MSP"/>
    <m/>
    <x v="2"/>
    <s v="mMTS CyberPS"/>
    <x v="77"/>
    <s v="MTS Cyber Protect Servers"/>
    <s v="C-10391"/>
    <m/>
    <n v="10814"/>
    <s v="COG"/>
    <n v="13.8"/>
    <m/>
    <n v="13.8"/>
    <s v="x"/>
  </r>
  <r>
    <x v="1"/>
    <d v="2025-09-01T00:00:00"/>
    <x v="0"/>
    <s v="COGS - 179824"/>
    <s v="COGS - 179824"/>
    <s v="D-003"/>
    <s v="MSP"/>
    <m/>
    <x v="2"/>
    <s v="mMTS CyberPS"/>
    <x v="78"/>
    <s v="MTS Cyber Protect Servers"/>
    <s v="C00167"/>
    <m/>
    <n v="10764"/>
    <s v="COG"/>
    <n v="13.8"/>
    <m/>
    <n v="13.8"/>
    <s v="x"/>
  </r>
  <r>
    <x v="1"/>
    <d v="2025-09-01T00:00:00"/>
    <x v="0"/>
    <s v="COGS - 179824"/>
    <s v="COGS - 179824"/>
    <s v="D-003"/>
    <s v="MSP"/>
    <m/>
    <x v="2"/>
    <s v="CB Prot Vir Mac"/>
    <x v="78"/>
    <s v="MTS Cyber Protect Virtual Machines"/>
    <s v="C00167"/>
    <m/>
    <n v="10764"/>
    <s v="COG"/>
    <n v="24.6"/>
    <m/>
    <n v="24.6"/>
    <s v="x"/>
  </r>
  <r>
    <x v="1"/>
    <d v="2025-09-01T00:00:00"/>
    <x v="0"/>
    <s v="COGS - 179830"/>
    <s v="COGS - 179830"/>
    <s v="D-003"/>
    <s v="MSP"/>
    <m/>
    <x v="2"/>
    <s v="CB Prot Vir Mac"/>
    <x v="34"/>
    <s v="MTS Cyber Protect Virtual Machines"/>
    <s v="C-10337"/>
    <m/>
    <n v="10788"/>
    <s v="COG"/>
    <n v="16.399999999999999"/>
    <m/>
    <n v="16.399999999999999"/>
    <s v="x"/>
  </r>
  <r>
    <x v="1"/>
    <d v="2025-09-01T00:00:00"/>
    <x v="0"/>
    <s v="COGS - 179832"/>
    <s v="COGS - 179832"/>
    <s v="D-003"/>
    <s v="MSP"/>
    <m/>
    <x v="2"/>
    <s v="mMTS CyberPS"/>
    <x v="35"/>
    <s v="MTS Cyber Protect Servers"/>
    <s v="C-10025"/>
    <m/>
    <n v="10835"/>
    <s v="COG"/>
    <n v="13.8"/>
    <m/>
    <n v="13.8"/>
    <s v="x"/>
  </r>
  <r>
    <x v="1"/>
    <d v="2025-09-01T00:00:00"/>
    <x v="0"/>
    <s v="COGS - 179832"/>
    <s v="COGS - 179832"/>
    <s v="D-003"/>
    <s v="MSP"/>
    <m/>
    <x v="2"/>
    <s v="mMTS CyberPS"/>
    <x v="35"/>
    <s v="MTS Cyber Protect Servers"/>
    <s v="C-10025"/>
    <m/>
    <n v="10835"/>
    <s v="COG"/>
    <n v="13.8"/>
    <m/>
    <n v="13.8"/>
    <s v="x"/>
  </r>
  <r>
    <x v="1"/>
    <d v="2025-09-01T00:00:00"/>
    <x v="0"/>
    <s v="COGS - 179832"/>
    <s v="COGS - 179832"/>
    <s v="D-003"/>
    <s v="MSP"/>
    <m/>
    <x v="2"/>
    <s v="CB Prot Vir Mac"/>
    <x v="35"/>
    <s v="MTS Cyber Protect Virtual Machines"/>
    <s v="C-10025"/>
    <m/>
    <n v="10835"/>
    <s v="COG"/>
    <n v="28.7"/>
    <m/>
    <n v="28.7"/>
    <s v="x"/>
  </r>
  <r>
    <x v="1"/>
    <d v="2025-09-01T00:00:00"/>
    <x v="0"/>
    <s v="COGS - 179836"/>
    <s v="COGS - 179836"/>
    <s v="D-003"/>
    <s v="MSP"/>
    <m/>
    <x v="2"/>
    <s v="CB Prot Vir Mac"/>
    <x v="79"/>
    <s v="MTS Cyber Protect Virtual Machines"/>
    <s v="C-10399"/>
    <m/>
    <n v="10847"/>
    <s v="COG"/>
    <n v="61.5"/>
    <m/>
    <n v="61.5"/>
    <s v="x"/>
  </r>
  <r>
    <x v="1"/>
    <d v="2025-09-01T00:00:00"/>
    <x v="0"/>
    <s v="COGS - 179840"/>
    <s v="COGS - 179840"/>
    <s v="D-003"/>
    <s v="MSP"/>
    <m/>
    <x v="2"/>
    <s v="mMTS CyberPS"/>
    <x v="80"/>
    <s v="MTS Cyber Protect Servers"/>
    <s v="C00221"/>
    <m/>
    <n v="10821"/>
    <s v="COG"/>
    <n v="13.8"/>
    <m/>
    <n v="13.8"/>
    <s v="x"/>
  </r>
  <r>
    <x v="1"/>
    <d v="2025-09-01T00:00:00"/>
    <x v="0"/>
    <s v="COGS - 179841"/>
    <s v="COGS - 179841"/>
    <s v="D-003"/>
    <s v="MSP"/>
    <m/>
    <x v="2"/>
    <s v="mMTS CyberPS"/>
    <x v="81"/>
    <s v="MTS Cyber Protect Servers"/>
    <s v="C00225"/>
    <m/>
    <n v="10841"/>
    <s v="COG"/>
    <n v="13.8"/>
    <m/>
    <n v="13.8"/>
    <s v="x"/>
  </r>
  <r>
    <x v="1"/>
    <d v="2025-09-01T00:00:00"/>
    <x v="0"/>
    <s v="COGS - 179841"/>
    <s v="COGS - 179841"/>
    <s v="D-003"/>
    <s v="MSP"/>
    <m/>
    <x v="2"/>
    <s v="CB Prot Vir Mac"/>
    <x v="81"/>
    <s v="MTS Cyber Protect Virtual Machines"/>
    <s v="C00225"/>
    <m/>
    <n v="10841"/>
    <s v="COG"/>
    <n v="16.399999999999999"/>
    <m/>
    <n v="16.399999999999999"/>
    <s v="x"/>
  </r>
  <r>
    <x v="1"/>
    <d v="2025-09-01T00:00:00"/>
    <x v="0"/>
    <s v="COGS - 179843"/>
    <s v="COGS - 179843"/>
    <s v="D-003"/>
    <s v="MSP"/>
    <m/>
    <x v="2"/>
    <s v="mMTS CyberPS"/>
    <x v="82"/>
    <s v="MTS Cyber Protect Servers"/>
    <s v="C00227"/>
    <m/>
    <n v="10810"/>
    <s v="COG"/>
    <n v="168"/>
    <m/>
    <n v="168"/>
    <s v="x"/>
  </r>
  <r>
    <x v="1"/>
    <d v="2025-09-01T00:00:00"/>
    <x v="0"/>
    <s v="COGS - 179844"/>
    <s v="COGS - 179844"/>
    <s v="D-003"/>
    <s v="MSP"/>
    <m/>
    <x v="2"/>
    <s v="mMTS CyberPS"/>
    <x v="36"/>
    <s v="MTS Cyber Protect Servers"/>
    <s v="C-10022"/>
    <m/>
    <n v="10829"/>
    <s v="COG"/>
    <n v="13.8"/>
    <m/>
    <n v="13.8"/>
    <s v="x"/>
  </r>
  <r>
    <x v="1"/>
    <d v="2025-09-01T00:00:00"/>
    <x v="0"/>
    <s v="COGS - 179844"/>
    <s v="COGS - 179844"/>
    <s v="D-003"/>
    <s v="MSP"/>
    <m/>
    <x v="2"/>
    <s v="CB Prot Vir Mac"/>
    <x v="36"/>
    <s v="MTS Cyber Protect Virtual Machines"/>
    <s v="C-10022"/>
    <m/>
    <n v="10829"/>
    <s v="COG"/>
    <n v="32.799999999999997"/>
    <m/>
    <n v="32.799999999999997"/>
    <s v="x"/>
  </r>
  <r>
    <x v="1"/>
    <d v="2025-09-01T00:00:00"/>
    <x v="0"/>
    <s v="COGS - 179846"/>
    <s v="COGS - 179846"/>
    <s v="D-003"/>
    <s v="MSP"/>
    <m/>
    <x v="2"/>
    <s v="CB Prot Vir Mac"/>
    <x v="37"/>
    <s v="MTS Cyber Protect Virtual Machines"/>
    <s v="C00233"/>
    <m/>
    <n v="10815"/>
    <s v="COG"/>
    <n v="45.1"/>
    <m/>
    <n v="45.1"/>
    <s v="x"/>
  </r>
  <r>
    <x v="1"/>
    <d v="2025-09-01T00:00:00"/>
    <x v="0"/>
    <s v="COGS - 179847"/>
    <s v="COGS - 179847"/>
    <s v="D-003"/>
    <s v="MSP"/>
    <m/>
    <x v="2"/>
    <s v="CB Prot Vir Mac"/>
    <x v="38"/>
    <s v="MTS Cyber Protect Virtual Machines"/>
    <s v="C00237"/>
    <m/>
    <n v="10780"/>
    <s v="COG"/>
    <n v="8.1999999999999993"/>
    <m/>
    <n v="8.1999999999999993"/>
    <s v="x"/>
  </r>
  <r>
    <x v="1"/>
    <d v="2025-09-01T00:00:00"/>
    <x v="0"/>
    <s v="COGS - 179847"/>
    <s v="COGS - 179847"/>
    <s v="D-003"/>
    <s v="MSP"/>
    <m/>
    <x v="2"/>
    <s v="mMTS CyberPS"/>
    <x v="38"/>
    <s v="MTS Cyber Protect Servers"/>
    <s v="C00237"/>
    <m/>
    <n v="10780"/>
    <s v="COG"/>
    <n v="13.8"/>
    <m/>
    <n v="13.8"/>
    <s v="x"/>
  </r>
  <r>
    <x v="1"/>
    <d v="2025-09-01T00:00:00"/>
    <x v="0"/>
    <s v="COGS - 179849"/>
    <s v="COGS - 179849"/>
    <s v="D-003"/>
    <s v="MSP"/>
    <m/>
    <x v="2"/>
    <s v="mMTS CyberPS"/>
    <x v="40"/>
    <s v="MTS Cyber Protect Servers"/>
    <s v="C00240"/>
    <m/>
    <n v="10822"/>
    <s v="COG"/>
    <n v="41.4"/>
    <m/>
    <n v="41.4"/>
    <s v="x"/>
  </r>
  <r>
    <x v="1"/>
    <d v="2025-09-01T00:00:00"/>
    <x v="0"/>
    <s v="COGS - 179849"/>
    <s v="COGS - 179849"/>
    <s v="D-003"/>
    <s v="MSP"/>
    <m/>
    <x v="2"/>
    <s v="CB Prot Vir Mac"/>
    <x v="40"/>
    <s v="MTS Cyber Protect Virtual Machines"/>
    <s v="C00240"/>
    <m/>
    <n v="10822"/>
    <s v="COG"/>
    <n v="73.8"/>
    <m/>
    <n v="73.8"/>
    <s v="x"/>
  </r>
  <r>
    <x v="1"/>
    <d v="2025-09-01T00:00:00"/>
    <x v="0"/>
    <s v="COGS - 179850"/>
    <s v="COGS - 179850"/>
    <s v="D-003"/>
    <s v="MSP"/>
    <m/>
    <x v="2"/>
    <s v="mMTS CyberPS"/>
    <x v="41"/>
    <s v="MTS Cyber Protect Servers"/>
    <s v="C00241"/>
    <m/>
    <n v="10777"/>
    <s v="COG"/>
    <n v="13.8"/>
    <m/>
    <n v="13.8"/>
    <s v="x"/>
  </r>
  <r>
    <x v="1"/>
    <d v="2025-09-01T00:00:00"/>
    <x v="0"/>
    <s v="COGS - 179850"/>
    <s v="COGS - 179850"/>
    <s v="D-003"/>
    <s v="MSP"/>
    <m/>
    <x v="2"/>
    <s v="CB Prot Vir Mac"/>
    <x v="41"/>
    <s v="MTS Cyber Protect Virtual Machines"/>
    <s v="C00241"/>
    <m/>
    <n v="10777"/>
    <s v="COG"/>
    <n v="24.6"/>
    <m/>
    <n v="24.6"/>
    <s v="x"/>
  </r>
  <r>
    <x v="1"/>
    <d v="2025-09-01T00:00:00"/>
    <x v="0"/>
    <s v="COGS - 179851"/>
    <s v="COGS - 179851"/>
    <s v="D-003"/>
    <s v="MSP"/>
    <m/>
    <x v="2"/>
    <s v="CB Prot Vir Mac"/>
    <x v="42"/>
    <s v="MTS Cyber Protect Virtual Machines"/>
    <s v="C00246"/>
    <m/>
    <n v="10785"/>
    <s v="COG"/>
    <n v="12.3"/>
    <m/>
    <n v="12.3"/>
    <s v="x"/>
  </r>
  <r>
    <x v="1"/>
    <d v="2025-09-01T00:00:00"/>
    <x v="0"/>
    <s v="COGS - 179851"/>
    <s v="COGS - 179851"/>
    <s v="D-003"/>
    <s v="MSP"/>
    <m/>
    <x v="2"/>
    <s v="mMTS CyberPS"/>
    <x v="42"/>
    <s v="MTS Cyber Protect Servers"/>
    <s v="C00246"/>
    <m/>
    <n v="10785"/>
    <s v="COG"/>
    <n v="13.8"/>
    <m/>
    <n v="13.8"/>
    <s v="x"/>
  </r>
  <r>
    <x v="1"/>
    <d v="2025-09-01T00:00:00"/>
    <x v="0"/>
    <s v="COGS - 179852"/>
    <s v="COGS - 179852"/>
    <s v="D-003"/>
    <s v="MSP"/>
    <m/>
    <x v="2"/>
    <s v="CB Prot Vir Mac"/>
    <x v="43"/>
    <s v="MTS Cyber Protect Virtual Machines"/>
    <s v="C00248"/>
    <m/>
    <n v="10802"/>
    <s v="COG"/>
    <n v="16.399999999999999"/>
    <m/>
    <n v="16.399999999999999"/>
    <s v="x"/>
  </r>
  <r>
    <x v="1"/>
    <d v="2025-09-01T00:00:00"/>
    <x v="0"/>
    <s v="COGS - 179855"/>
    <s v="COGS - 179855"/>
    <s v="D-003"/>
    <s v="MSP"/>
    <m/>
    <x v="2"/>
    <s v="CB Prot Vir Mac"/>
    <x v="83"/>
    <s v="MTS Cyber Protect Virtual Machines"/>
    <s v="C00255"/>
    <m/>
    <n v="10749"/>
    <s v="COG"/>
    <n v="36.9"/>
    <m/>
    <n v="36.9"/>
    <s v="x"/>
  </r>
  <r>
    <x v="1"/>
    <d v="2025-09-01T00:00:00"/>
    <x v="0"/>
    <s v="COGS - 179857"/>
    <s v="COGS - 179857"/>
    <s v="D-003"/>
    <s v="MSP"/>
    <m/>
    <x v="2"/>
    <s v="mMTS CyberPS"/>
    <x v="44"/>
    <s v="MTS Cyber Protect Servers"/>
    <s v="C-10006"/>
    <m/>
    <n v="10827"/>
    <s v="COG"/>
    <n v="13.8"/>
    <m/>
    <n v="13.8"/>
    <s v="x"/>
  </r>
  <r>
    <x v="1"/>
    <d v="2025-09-01T00:00:00"/>
    <x v="0"/>
    <s v="COGS - 179857"/>
    <s v="COGS - 179857"/>
    <s v="D-003"/>
    <s v="MSP"/>
    <m/>
    <x v="2"/>
    <s v="CB Prot Vir Mac"/>
    <x v="44"/>
    <s v="MTS Cyber Protect Virtual Machines"/>
    <s v="C-10006"/>
    <m/>
    <n v="10827"/>
    <s v="COG"/>
    <n v="36.9"/>
    <m/>
    <n v="36.9"/>
    <s v="x"/>
  </r>
  <r>
    <x v="1"/>
    <d v="2025-09-01T00:00:00"/>
    <x v="0"/>
    <s v="COGS - 179858"/>
    <s v="COGS - 179858"/>
    <s v="D-003"/>
    <s v="MSP"/>
    <m/>
    <x v="2"/>
    <s v="CB Prot Vir Mac"/>
    <x v="45"/>
    <s v="MTS Cyber Protect Virtual Machines"/>
    <s v="C00023"/>
    <m/>
    <n v="10787"/>
    <s v="COG"/>
    <n v="12.3"/>
    <m/>
    <n v="12.3"/>
    <s v="x"/>
  </r>
  <r>
    <x v="1"/>
    <d v="2025-09-01T00:00:00"/>
    <x v="0"/>
    <s v="COGS - 179858"/>
    <s v="COGS - 179858"/>
    <s v="D-003"/>
    <s v="MSP"/>
    <m/>
    <x v="2"/>
    <s v="mMTS CyberPS"/>
    <x v="45"/>
    <s v="MTS Cyber Protect Servers"/>
    <s v="C00023"/>
    <m/>
    <n v="10787"/>
    <s v="COG"/>
    <n v="13.8"/>
    <m/>
    <n v="13.8"/>
    <s v="x"/>
  </r>
  <r>
    <x v="1"/>
    <d v="2025-09-01T00:00:00"/>
    <x v="0"/>
    <s v="COGS - 179861"/>
    <s v="COGS - 179861"/>
    <s v="D-003"/>
    <s v="MSP"/>
    <m/>
    <x v="2"/>
    <s v="CB Prot Vir Mac"/>
    <x v="46"/>
    <s v="MTS Cyber Protect Virtual Machines"/>
    <s v="C00258"/>
    <m/>
    <n v="10758"/>
    <s v="COG"/>
    <n v="50.4"/>
    <m/>
    <n v="50.4"/>
    <s v="x"/>
  </r>
  <r>
    <x v="1"/>
    <d v="2025-09-01T00:00:00"/>
    <x v="0"/>
    <s v="COGS - 179863"/>
    <s v="COGS - 179863"/>
    <s v="D-003"/>
    <s v="MSP"/>
    <m/>
    <x v="2"/>
    <s v="mMTS CyberPS"/>
    <x v="47"/>
    <s v="MTS Cyber Protect Servers"/>
    <s v="C-10333"/>
    <m/>
    <n v="10812"/>
    <s v="COG"/>
    <n v="13.8"/>
    <m/>
    <n v="13.8"/>
    <s v="x"/>
  </r>
  <r>
    <x v="1"/>
    <d v="2025-09-01T00:00:00"/>
    <x v="0"/>
    <s v="COGS - 179868"/>
    <s v="COGS - 179868"/>
    <s v="D-003"/>
    <s v="MSP"/>
    <m/>
    <x v="2"/>
    <s v="CB Prot Vir Mac"/>
    <x v="48"/>
    <s v="MTS Cyber Protect Virtual Machines"/>
    <s v="C00293"/>
    <m/>
    <n v="10800"/>
    <s v="COG"/>
    <n v="4.0999999999999996"/>
    <m/>
    <n v="4.0999999999999996"/>
    <s v="x"/>
  </r>
  <r>
    <x v="1"/>
    <d v="2025-09-01T00:00:00"/>
    <x v="0"/>
    <s v="COGS - 179868"/>
    <s v="COGS - 179868"/>
    <s v="D-003"/>
    <s v="MSP"/>
    <m/>
    <x v="2"/>
    <s v="mMTS CyberPS"/>
    <x v="48"/>
    <s v="MTS Cyber Protect Servers"/>
    <s v="C00293"/>
    <m/>
    <n v="10800"/>
    <s v="COG"/>
    <n v="13.8"/>
    <m/>
    <n v="13.8"/>
    <s v="x"/>
  </r>
  <r>
    <x v="1"/>
    <d v="2025-09-01T00:00:00"/>
    <x v="0"/>
    <s v="COGS - 179869"/>
    <s v="COGS - 179869"/>
    <s v="D-003"/>
    <s v="MSP"/>
    <m/>
    <x v="2"/>
    <s v="CB Prot Vir Mac"/>
    <x v="49"/>
    <s v="MTS Cyber Protect Virtual Machines"/>
    <s v="C-10335"/>
    <m/>
    <n v="10820"/>
    <s v="COG"/>
    <n v="8.1999999999999993"/>
    <m/>
    <n v="8.1999999999999993"/>
    <s v="x"/>
  </r>
  <r>
    <x v="1"/>
    <d v="2025-09-01T00:00:00"/>
    <x v="0"/>
    <s v="COGS - 179870"/>
    <s v="COGS - 179870"/>
    <s v="D-003"/>
    <s v="MSP"/>
    <m/>
    <x v="2"/>
    <s v="CB Prot Vir Mac"/>
    <x v="50"/>
    <s v="MTS Cyber Protect Virtual Machines"/>
    <s v="C-10002"/>
    <m/>
    <n v="10837"/>
    <s v="COG"/>
    <n v="32.799999999999997"/>
    <m/>
    <n v="32.799999999999997"/>
    <s v="x"/>
  </r>
  <r>
    <x v="1"/>
    <d v="2025-09-01T00:00:00"/>
    <x v="0"/>
    <s v="COGS - 179958OH"/>
    <s v="COGS - 179958OH"/>
    <s v="D-003"/>
    <s v="MSP"/>
    <m/>
    <x v="3"/>
    <s v="mMTS CyberPS"/>
    <x v="84"/>
    <s v="MTS Cyber Protect Servers"/>
    <s v="C-10083"/>
    <m/>
    <n v="10718"/>
    <s v="COG"/>
    <n v="13.8"/>
    <m/>
    <n v="13.8"/>
    <s v="x"/>
  </r>
  <r>
    <x v="1"/>
    <d v="2025-09-01T00:00:00"/>
    <x v="0"/>
    <s v="COGS - 179959OH"/>
    <s v="COGS - 179959OH"/>
    <s v="D-003"/>
    <s v="MSP"/>
    <m/>
    <x v="3"/>
    <s v="mMTS CyberPS"/>
    <x v="85"/>
    <s v="MTS Cyber Protect Servers"/>
    <s v="C-10068"/>
    <m/>
    <n v="10739"/>
    <s v="COG"/>
    <n v="27.6"/>
    <m/>
    <n v="27.6"/>
    <s v="x"/>
  </r>
  <r>
    <x v="1"/>
    <d v="2025-09-01T00:00:00"/>
    <x v="0"/>
    <s v="COGS - 179961OH"/>
    <s v="COGS - 179961OH"/>
    <s v="D-003"/>
    <s v="MSP"/>
    <m/>
    <x v="3"/>
    <s v="mMTS CyberPS"/>
    <x v="86"/>
    <s v="MTS Cyber Protect Servers"/>
    <s v="C-10081"/>
    <m/>
    <n v="10716"/>
    <s v="COG"/>
    <n v="75.599999999999994"/>
    <m/>
    <n v="75.599999999999994"/>
    <s v="x"/>
  </r>
  <r>
    <x v="1"/>
    <d v="2025-09-01T00:00:00"/>
    <x v="0"/>
    <s v="COGS - 179962OH"/>
    <s v="COGS - 179962OH"/>
    <s v="D-003"/>
    <s v="MSP"/>
    <m/>
    <x v="3"/>
    <s v="DPMB-ACR-ADV-SVR"/>
    <x v="87"/>
    <s v="Acronis Advanced Backup - Per Physical Server"/>
    <s v="C-10107"/>
    <m/>
    <n v="10735"/>
    <s v="COG"/>
    <n v="32"/>
    <m/>
    <n v="32"/>
    <s v="x"/>
  </r>
  <r>
    <x v="1"/>
    <d v="2025-09-01T00:00:00"/>
    <x v="0"/>
    <s v="COGS - 179962OH"/>
    <s v="COGS - 179962OH"/>
    <s v="D-003"/>
    <s v="MSP"/>
    <m/>
    <x v="3"/>
    <s v="DPMB-ACR-ADV-VM"/>
    <x v="87"/>
    <s v="Acronis Advanced Backup - Per VM"/>
    <s v="C-10107"/>
    <m/>
    <n v="10735"/>
    <s v="COG"/>
    <n v="45"/>
    <m/>
    <n v="45"/>
    <s v="x"/>
  </r>
  <r>
    <x v="1"/>
    <d v="2025-09-01T00:00:00"/>
    <x v="0"/>
    <s v="COGS - 179964OH"/>
    <s v="COGS - 179964OH"/>
    <s v="D-003"/>
    <s v="MSP"/>
    <m/>
    <x v="3"/>
    <s v="mMTS CyberPS"/>
    <x v="88"/>
    <s v="MTS Cyber Protect Servers"/>
    <s v="C-10085"/>
    <m/>
    <n v="10720"/>
    <s v="COG"/>
    <n v="41.4"/>
    <m/>
    <n v="41.4"/>
    <s v="x"/>
  </r>
  <r>
    <x v="1"/>
    <d v="2025-09-01T00:00:00"/>
    <x v="0"/>
    <s v="COGS - 179965OH"/>
    <s v="COGS - 179965OH"/>
    <s v="D-003"/>
    <s v="MSP"/>
    <m/>
    <x v="3"/>
    <s v="mMTS CyberPS"/>
    <x v="89"/>
    <s v="MTS Cyber Protect Servers"/>
    <s v="C-10086"/>
    <m/>
    <n v="10721"/>
    <s v="COG"/>
    <n v="41.4"/>
    <m/>
    <n v="41.4"/>
    <s v="x"/>
  </r>
  <r>
    <x v="1"/>
    <d v="2025-09-01T00:00:00"/>
    <x v="0"/>
    <s v="COGS - 179966OH"/>
    <s v="COGS - 179966OH"/>
    <s v="D-003"/>
    <s v="MSP"/>
    <m/>
    <x v="3"/>
    <s v="mMTS CPWKST"/>
    <x v="55"/>
    <s v="MTS Cyber Protect Workstations"/>
    <s v="C-10104"/>
    <m/>
    <n v="10733"/>
    <s v="COG"/>
    <n v="4.2"/>
    <m/>
    <n v="4.2"/>
    <s v="x"/>
  </r>
  <r>
    <x v="1"/>
    <d v="2025-09-01T00:00:00"/>
    <x v="0"/>
    <s v="COGS - 179966OH"/>
    <s v="COGS - 179966OH"/>
    <s v="D-003"/>
    <s v="MSP"/>
    <m/>
    <x v="3"/>
    <s v="CB Prot Vir Mac"/>
    <x v="55"/>
    <s v="MTS Cyber Protect Virtual Machines"/>
    <s v="C-10104"/>
    <m/>
    <n v="10733"/>
    <s v="COG"/>
    <n v="8.1999999999999993"/>
    <m/>
    <n v="8.1999999999999993"/>
    <s v="x"/>
  </r>
  <r>
    <x v="1"/>
    <d v="2025-09-01T00:00:00"/>
    <x v="0"/>
    <s v="COGS - 179970OHB"/>
    <s v="COGS - 179970OHB"/>
    <s v="D-003"/>
    <s v="MSP"/>
    <m/>
    <x v="3"/>
    <s v="MTS Cyber Protect Servers"/>
    <x v="90"/>
    <s v="MTS Cyber Protect Servers"/>
    <s v="C-10072"/>
    <m/>
    <n v="10882"/>
    <s v="COG"/>
    <n v="32"/>
    <m/>
    <n v="32"/>
    <s v="x"/>
  </r>
  <r>
    <x v="1"/>
    <d v="2025-09-01T00:00:00"/>
    <x v="0"/>
    <s v="COGS - 179971OH"/>
    <s v="COGS - 179971OH"/>
    <s v="D-003"/>
    <s v="MSP"/>
    <m/>
    <x v="3"/>
    <s v="CB Prot Vir Mac"/>
    <x v="91"/>
    <s v="MTS Cyber Protect Virtual Machines"/>
    <s v="C-10062"/>
    <m/>
    <n v="10705"/>
    <s v="COG"/>
    <n v="9"/>
    <m/>
    <n v="9"/>
    <s v="x"/>
  </r>
  <r>
    <x v="1"/>
    <d v="2025-09-01T00:00:00"/>
    <x v="0"/>
    <s v="COGS - 179971OH"/>
    <s v="COGS - 179971OH"/>
    <s v="D-003"/>
    <s v="MSP"/>
    <m/>
    <x v="3"/>
    <s v="mMTS CyberPS"/>
    <x v="91"/>
    <s v="MTS Cyber Protect Servers"/>
    <s v="C-10062"/>
    <m/>
    <n v="10705"/>
    <s v="COG"/>
    <n v="32"/>
    <m/>
    <n v="32"/>
    <s v="x"/>
  </r>
  <r>
    <x v="1"/>
    <d v="2025-09-01T00:00:00"/>
    <x v="0"/>
    <s v="COGS - 179972OH"/>
    <s v="COGS - 179972OH"/>
    <s v="D-003"/>
    <s v="MSP"/>
    <m/>
    <x v="3"/>
    <s v="mMTS CyberPS"/>
    <x v="92"/>
    <s v="MTS Cyber Protect Servers"/>
    <s v="C-10077"/>
    <m/>
    <n v="10740"/>
    <s v="COG"/>
    <n v="50.4"/>
    <m/>
    <n v="50.4"/>
    <s v="x"/>
  </r>
  <r>
    <x v="1"/>
    <d v="2025-09-01T00:00:00"/>
    <x v="0"/>
    <s v="COGS - 179974OH"/>
    <s v="COGS - 179974OH"/>
    <s v="D-003"/>
    <s v="MSP"/>
    <m/>
    <x v="3"/>
    <s v="mMTS CPWKST"/>
    <x v="56"/>
    <s v="MTS Cyber Protect Workstations"/>
    <s v="C-10064"/>
    <m/>
    <n v="10706"/>
    <s v="COG"/>
    <n v="2.1"/>
    <m/>
    <n v="2.1"/>
    <s v="x"/>
  </r>
  <r>
    <x v="1"/>
    <d v="2025-09-01T00:00:00"/>
    <x v="0"/>
    <s v="COGS - 179974OH"/>
    <s v="COGS - 179974OH"/>
    <s v="D-003"/>
    <s v="MSP"/>
    <m/>
    <x v="3"/>
    <s v="mMTS CyberPS"/>
    <x v="56"/>
    <s v="MTS Cyber Protect Servers"/>
    <s v="C-10064"/>
    <m/>
    <n v="10706"/>
    <s v="COG"/>
    <n v="27.6"/>
    <m/>
    <n v="27.6"/>
    <s v="x"/>
  </r>
  <r>
    <x v="1"/>
    <d v="2025-09-01T00:00:00"/>
    <x v="0"/>
    <s v="COGS - 179976OH"/>
    <s v="COGS - 179976OH"/>
    <s v="D-003"/>
    <s v="MSP"/>
    <m/>
    <x v="3"/>
    <s v="mMTS CyberPS"/>
    <x v="93"/>
    <s v="MTS Cyber Protect Servers"/>
    <s v="C-10076"/>
    <m/>
    <n v="10713"/>
    <s v="COG"/>
    <n v="13.8"/>
    <m/>
    <n v="13.8"/>
    <s v="x"/>
  </r>
  <r>
    <x v="1"/>
    <d v="2025-09-01T00:00:00"/>
    <x v="0"/>
    <s v="COGS - 179979OH"/>
    <s v="COGS - 179979OH"/>
    <s v="D-003"/>
    <s v="MSP"/>
    <m/>
    <x v="3"/>
    <s v="mMTS CyberPS"/>
    <x v="94"/>
    <s v="MTS Cyber Protect Servers"/>
    <s v="C-10097"/>
    <m/>
    <n v="10728"/>
    <s v="COG"/>
    <n v="13.8"/>
    <m/>
    <n v="13.8"/>
    <s v="x"/>
  </r>
  <r>
    <x v="1"/>
    <d v="2025-09-01T00:00:00"/>
    <x v="0"/>
    <s v="COGS - 179982OH"/>
    <s v="COGS - 179982OH"/>
    <s v="D-003"/>
    <s v="MSP"/>
    <m/>
    <x v="3"/>
    <s v="mMTS CyberPS"/>
    <x v="95"/>
    <s v="MTS Cyber Protect Servers"/>
    <s v="C-10207"/>
    <m/>
    <n v="10730"/>
    <s v="COG"/>
    <n v="12.6"/>
    <m/>
    <n v="12.6"/>
    <s v="x"/>
  </r>
  <r>
    <x v="1"/>
    <d v="2025-09-01T00:00:00"/>
    <x v="0"/>
    <s v="COGS - 179988OH"/>
    <s v="COGS - 179988OH"/>
    <s v="D-003"/>
    <s v="MSP"/>
    <m/>
    <x v="3"/>
    <s v="CB Prot Vir Mac"/>
    <x v="54"/>
    <s v="MTS Cyber Protect Virtual Machines"/>
    <s v="C-10093"/>
    <m/>
    <n v="10724"/>
    <s v="COG"/>
    <n v="8.1999999999999993"/>
    <m/>
    <n v="8.1999999999999993"/>
    <s v="x"/>
  </r>
  <r>
    <x v="1"/>
    <d v="2025-09-01T00:00:00"/>
    <x v="0"/>
    <s v="COGS - 179988OH"/>
    <s v="COGS - 179988OH"/>
    <s v="D-003"/>
    <s v="MSP"/>
    <m/>
    <x v="3"/>
    <s v="mMTS CyberPS"/>
    <x v="54"/>
    <s v="MTS Cyber Protect Servers"/>
    <s v="C-10093"/>
    <m/>
    <n v="10724"/>
    <s v="COG"/>
    <n v="13.8"/>
    <m/>
    <n v="13.8"/>
    <s v="x"/>
  </r>
  <r>
    <x v="1"/>
    <d v="2025-09-01T00:00:00"/>
    <x v="0"/>
    <s v="COGS - 179995OH"/>
    <s v="COGS - 179995OH"/>
    <s v="D-003"/>
    <s v="MSP"/>
    <m/>
    <x v="3"/>
    <s v="mMTS CyberPS"/>
    <x v="96"/>
    <s v="MTS Cyber Protect Servers"/>
    <s v="C-10167"/>
    <m/>
    <n v="10731"/>
    <s v="COG"/>
    <n v="13.8"/>
    <m/>
    <n v="13.8"/>
    <s v="x"/>
  </r>
  <r>
    <x v="1"/>
    <d v="2025-09-01T00:00:00"/>
    <x v="0"/>
    <s v="COGS - 180000OH"/>
    <s v="COGS - 180000OH"/>
    <s v="D-003"/>
    <s v="MSP"/>
    <m/>
    <x v="3"/>
    <s v="MTS Cyber Protect VM"/>
    <x v="97"/>
    <s v="MTS Cyber Protect Virtual Machines"/>
    <s v="C-10101"/>
    <m/>
    <n v="10732"/>
    <s v="COG"/>
    <n v="4.5"/>
    <m/>
    <n v="4.5"/>
    <s v="x"/>
  </r>
  <r>
    <x v="1"/>
    <d v="2025-09-01T00:00:00"/>
    <x v="0"/>
    <s v="COGS - 180000OH"/>
    <s v="COGS - 180000OH"/>
    <s v="D-003"/>
    <s v="MSP"/>
    <m/>
    <x v="3"/>
    <s v="MTS Cyber Protect Ser"/>
    <x v="97"/>
    <s v="MTS Cyber Protect Servers"/>
    <s v="C-10101"/>
    <m/>
    <n v="10732"/>
    <s v="COG"/>
    <n v="16"/>
    <m/>
    <n v="16"/>
    <s v="x"/>
  </r>
  <r>
    <x v="1"/>
    <d v="2025-09-01T00:00:00"/>
    <x v="0"/>
    <s v="COGS - 180004OH"/>
    <s v="COGS - 180004OH"/>
    <s v="D-003"/>
    <s v="MSP"/>
    <m/>
    <x v="3"/>
    <s v="mMTS CyberPS"/>
    <x v="98"/>
    <s v="MTS Cyber Protect Servers"/>
    <s v="C-10186"/>
    <m/>
    <n v="10711"/>
    <s v="COG"/>
    <n v="13.8"/>
    <m/>
    <n v="13.8"/>
    <s v="x"/>
  </r>
  <r>
    <x v="1"/>
    <d v="2025-09-01T00:00:00"/>
    <x v="0"/>
    <s v="COGS - 180004OH"/>
    <s v="COGS - 180004OH"/>
    <s v="D-003"/>
    <s v="MSP"/>
    <m/>
    <x v="3"/>
    <s v="CB Prot Vir Mac"/>
    <x v="98"/>
    <s v="MTS Cyber Protect Virtual Machines"/>
    <s v="C-10186"/>
    <m/>
    <n v="10711"/>
    <s v="COG"/>
    <n v="41"/>
    <m/>
    <n v="41"/>
    <s v="x"/>
  </r>
  <r>
    <x v="1"/>
    <d v="2025-09-01T00:00:00"/>
    <x v="0"/>
    <s v="COGS - 180041"/>
    <s v="COGS - 180041"/>
    <s v="D-003"/>
    <s v="MSP"/>
    <m/>
    <x v="2"/>
    <s v="DPMB-ACR-CP"/>
    <x v="99"/>
    <s v="Acronis DR Compute Points"/>
    <s v="C-10417"/>
    <m/>
    <n v="10782"/>
    <s v="COG"/>
    <n v="1.44"/>
    <m/>
    <n v="1.44"/>
    <s v="x"/>
  </r>
  <r>
    <x v="1"/>
    <d v="2025-09-01T00:00:00"/>
    <x v="0"/>
    <s v="COGS - 180041"/>
    <s v="COGS - 180041"/>
    <s v="D-003"/>
    <s v="MSP"/>
    <m/>
    <x v="2"/>
    <s v="DPMB-ACR-IP"/>
    <x v="99"/>
    <s v="Acronis Public IP"/>
    <s v="C-10417"/>
    <m/>
    <n v="10782"/>
    <s v="COG"/>
    <n v="1.57"/>
    <m/>
    <n v="1.57"/>
    <s v="x"/>
  </r>
  <r>
    <x v="1"/>
    <d v="2025-09-01T00:00:00"/>
    <x v="0"/>
    <s v="COGS - 180041"/>
    <s v="COGS - 180041"/>
    <s v="D-003"/>
    <s v="MSP"/>
    <m/>
    <x v="2"/>
    <s v="mMTS CPWKST"/>
    <x v="99"/>
    <s v="MTS Cyber Protect Workstations"/>
    <s v="C-10417"/>
    <m/>
    <n v="10782"/>
    <s v="COG"/>
    <n v="18"/>
    <m/>
    <n v="18"/>
    <s v="x"/>
  </r>
  <r>
    <x v="1"/>
    <d v="2025-09-01T00:00:00"/>
    <x v="0"/>
    <s v="COGS - 180041"/>
    <s v="COGS - 180041"/>
    <s v="D-003"/>
    <s v="MSP"/>
    <m/>
    <x v="2"/>
    <s v="DPMB-ACR-DRADV"/>
    <x v="99"/>
    <s v="Acronis Disaster Recovery Advanced"/>
    <s v="C-10417"/>
    <m/>
    <n v="10782"/>
    <s v="COG"/>
    <n v="65.7"/>
    <m/>
    <n v="65.7"/>
    <s v="x"/>
  </r>
  <r>
    <x v="1"/>
    <d v="2025-09-01T00:00:00"/>
    <x v="0"/>
    <s v="COGS - 180041"/>
    <s v="COGS - 180041"/>
    <s v="D-003"/>
    <s v="MSP"/>
    <m/>
    <x v="2"/>
    <s v="DPMB-ACR-CLDSERVER"/>
    <x v="99"/>
    <s v="Acronis Cloud Server"/>
    <s v="C-10417"/>
    <m/>
    <n v="10782"/>
    <s v="COG"/>
    <n v="75.599999999999994"/>
    <m/>
    <n v="75.599999999999994"/>
    <s v="x"/>
  </r>
  <r>
    <x v="1"/>
    <d v="2025-09-01T00:00:00"/>
    <x v="0"/>
    <s v="COGS - 180088OH"/>
    <s v="COGS - 180088OH"/>
    <s v="D-003"/>
    <s v="MSP"/>
    <m/>
    <x v="3"/>
    <s v="mMTS CyberPS"/>
    <x v="100"/>
    <s v="MTS Cyber Protect Servers"/>
    <s v="C-10084"/>
    <m/>
    <n v="10719"/>
    <s v="COG"/>
    <n v="25.2"/>
    <m/>
    <n v="25.2"/>
    <s v="x"/>
  </r>
  <r>
    <x v="1"/>
    <d v="2025-09-15T00:00:00"/>
    <x v="8"/>
    <s v="COGS - 180181"/>
    <s v="COGS - 180181"/>
    <s v="D-003"/>
    <s v="MSP"/>
    <m/>
    <x v="5"/>
    <s v="CB Prot Vir Mac"/>
    <x v="101"/>
    <s v="MTS Cyber Protect Virtual Machines"/>
    <s v="C00002"/>
    <m/>
    <n v="10904"/>
    <s v="COG"/>
    <n v="4.0999999999999996"/>
    <m/>
    <n v="4.0999999999999996"/>
    <s v="x"/>
  </r>
  <r>
    <x v="1"/>
    <d v="2025-09-15T00:00:00"/>
    <x v="8"/>
    <s v="COGS - 180182"/>
    <s v="COGS - 180182"/>
    <s v="D-003"/>
    <s v="MSP"/>
    <m/>
    <x v="5"/>
    <s v="mMTS CPWKST"/>
    <x v="102"/>
    <s v="MTS Cyber Protect Workstations"/>
    <s v="C00020"/>
    <m/>
    <n v="10905"/>
    <s v="COG"/>
    <n v="94.5"/>
    <m/>
    <n v="94.5"/>
    <s v="x"/>
  </r>
  <r>
    <x v="1"/>
    <d v="2025-09-15T00:00:00"/>
    <x v="8"/>
    <s v="COGS - 180183"/>
    <s v="COGS - 180183"/>
    <s v="D-003"/>
    <s v="MSP"/>
    <m/>
    <x v="5"/>
    <s v="CB Prot Vir Mac"/>
    <x v="103"/>
    <s v="MTS Cyber Protect Virtual Machines"/>
    <s v="C00060"/>
    <m/>
    <n v="10906"/>
    <s v="COG"/>
    <n v="4.0999999999999996"/>
    <m/>
    <n v="4.0999999999999996"/>
    <s v="x"/>
  </r>
  <r>
    <x v="1"/>
    <d v="2025-09-15T00:00:00"/>
    <x v="8"/>
    <s v="COGS - 180183"/>
    <s v="COGS - 180183"/>
    <s v="D-003"/>
    <s v="MSP"/>
    <m/>
    <x v="5"/>
    <s v="mMTS CPWKST"/>
    <x v="103"/>
    <s v="MTS Cyber Protect Workstations"/>
    <s v="C00060"/>
    <m/>
    <n v="10906"/>
    <s v="COG"/>
    <n v="21"/>
    <m/>
    <n v="21"/>
    <s v="x"/>
  </r>
  <r>
    <x v="1"/>
    <d v="2025-09-15T00:00:00"/>
    <x v="8"/>
    <s v="COGS - 180186"/>
    <s v="COGS - 180186"/>
    <s v="D-003"/>
    <s v="MSP"/>
    <m/>
    <x v="5"/>
    <s v="CB Prot Vir Mac"/>
    <x v="104"/>
    <s v="MTS Cyber Protect Virtual Machines"/>
    <s v="C00139"/>
    <m/>
    <n v="10908"/>
    <s v="COG"/>
    <n v="36.9"/>
    <m/>
    <n v="36.9"/>
    <s v="x"/>
  </r>
  <r>
    <x v="1"/>
    <d v="2025-09-15T00:00:00"/>
    <x v="8"/>
    <s v="COGS - 180186"/>
    <s v="COGS - 180186"/>
    <s v="D-003"/>
    <s v="MSP"/>
    <m/>
    <x v="5"/>
    <s v="mMTS CyberPS"/>
    <x v="104"/>
    <s v="MTS Cyber Protect Servers"/>
    <s v="C00139"/>
    <m/>
    <n v="10908"/>
    <s v="COG"/>
    <n v="55.2"/>
    <m/>
    <n v="55.2"/>
    <s v="x"/>
  </r>
  <r>
    <x v="1"/>
    <d v="2025-09-15T00:00:00"/>
    <x v="8"/>
    <s v="COGS - 180186"/>
    <s v="COGS - 180186"/>
    <s v="D-003"/>
    <s v="MSP"/>
    <m/>
    <x v="5"/>
    <s v="mMTS CPWKST"/>
    <x v="104"/>
    <s v="MTS Cyber Protect Workstations"/>
    <s v="C00139"/>
    <m/>
    <n v="10908"/>
    <s v="COG"/>
    <n v="483"/>
    <m/>
    <n v="483"/>
    <s v="x"/>
  </r>
  <r>
    <x v="1"/>
    <d v="2025-09-15T00:00:00"/>
    <x v="8"/>
    <s v="COGS - 180187"/>
    <s v="COGS - 180187"/>
    <s v="D-003"/>
    <s v="MSP"/>
    <m/>
    <x v="5"/>
    <s v="CB Prot Vir Mac"/>
    <x v="105"/>
    <s v="MTS Cyber Protect Virtual Machines"/>
    <s v="C00165"/>
    <m/>
    <n v="10909"/>
    <s v="COG"/>
    <n v="4.0999999999999996"/>
    <m/>
    <n v="4.0999999999999996"/>
    <s v="x"/>
  </r>
  <r>
    <x v="1"/>
    <d v="2025-09-15T00:00:00"/>
    <x v="8"/>
    <s v="COGS - 180187"/>
    <s v="COGS - 180187"/>
    <s v="D-003"/>
    <s v="MSP"/>
    <m/>
    <x v="5"/>
    <s v="mMTS CPWKST"/>
    <x v="105"/>
    <s v="MTS Cyber Protect Workstations"/>
    <s v="C00165"/>
    <m/>
    <n v="10909"/>
    <s v="COG"/>
    <n v="21"/>
    <m/>
    <n v="21"/>
    <s v="x"/>
  </r>
  <r>
    <x v="1"/>
    <d v="2025-09-15T00:00:00"/>
    <x v="8"/>
    <s v="COGS - 180188"/>
    <s v="COGS - 180188"/>
    <s v="D-003"/>
    <s v="MSP"/>
    <m/>
    <x v="5"/>
    <s v="mMTS CPWKST"/>
    <x v="106"/>
    <s v="MTS Cyber Protect Workstations"/>
    <s v="C00170"/>
    <m/>
    <n v="10910"/>
    <s v="COG"/>
    <n v="243.6"/>
    <m/>
    <n v="243.6"/>
    <s v="x"/>
  </r>
  <r>
    <x v="1"/>
    <d v="2025-09-15T00:00:00"/>
    <x v="8"/>
    <s v="COGS - 180189"/>
    <s v="COGS - 180189"/>
    <s v="D-003"/>
    <s v="MSP"/>
    <m/>
    <x v="5"/>
    <s v="CB Prot Vir Mac"/>
    <x v="107"/>
    <s v="MTS Cyber Protect Virtual Machines"/>
    <s v="C00178"/>
    <m/>
    <n v="10911"/>
    <s v="COG"/>
    <n v="4.0999999999999996"/>
    <m/>
    <n v="4.0999999999999996"/>
    <s v="x"/>
  </r>
  <r>
    <x v="1"/>
    <d v="2025-09-15T00:00:00"/>
    <x v="8"/>
    <s v="COGS - 180189"/>
    <s v="COGS - 180189"/>
    <s v="D-003"/>
    <s v="MSP"/>
    <m/>
    <x v="5"/>
    <s v="mMTS CPWKST"/>
    <x v="107"/>
    <s v="MTS Cyber Protect Workstations"/>
    <s v="C00178"/>
    <m/>
    <n v="10911"/>
    <s v="COG"/>
    <n v="54.6"/>
    <m/>
    <n v="54.6"/>
    <s v="x"/>
  </r>
  <r>
    <x v="1"/>
    <d v="2025-09-15T00:00:00"/>
    <x v="8"/>
    <s v="COGS - 180190"/>
    <s v="COGS - 180190"/>
    <s v="D-003"/>
    <s v="MSP"/>
    <m/>
    <x v="5"/>
    <s v="mMTS CPWKST"/>
    <x v="108"/>
    <s v="MTS Cyber Protect Workstations"/>
    <s v="C00224"/>
    <m/>
    <n v="10912"/>
    <s v="COG"/>
    <n v="39.9"/>
    <m/>
    <n v="39.9"/>
    <s v="x"/>
  </r>
  <r>
    <x v="1"/>
    <d v="2025-09-15T00:00:00"/>
    <x v="8"/>
    <s v="COGS - 180192"/>
    <s v="COGS - 180192"/>
    <s v="D-003"/>
    <s v="MSP"/>
    <m/>
    <x v="5"/>
    <s v="mMTS CPWKST"/>
    <x v="109"/>
    <s v="MTS Cyber Protect Workstations"/>
    <s v="C00204"/>
    <m/>
    <n v="10914"/>
    <s v="COG"/>
    <n v="96.6"/>
    <m/>
    <n v="96.6"/>
    <s v="x"/>
  </r>
  <r>
    <x v="1"/>
    <d v="2025-09-15T00:00:00"/>
    <x v="8"/>
    <s v="COGS - 180193"/>
    <s v="COGS - 180193"/>
    <s v="D-003"/>
    <s v="MSP"/>
    <m/>
    <x v="5"/>
    <s v="CB Prot Vir Mac"/>
    <x v="110"/>
    <s v="MTS Cyber Protect Virtual Machines"/>
    <s v="C00302"/>
    <m/>
    <n v="10915"/>
    <s v="COG"/>
    <n v="16.399999999999999"/>
    <m/>
    <n v="16.399999999999999"/>
    <s v="x"/>
  </r>
  <r>
    <x v="1"/>
    <d v="2025-09-15T00:00:00"/>
    <x v="8"/>
    <s v="COGS - 180193"/>
    <s v="COGS - 180193"/>
    <s v="D-003"/>
    <s v="MSP"/>
    <m/>
    <x v="5"/>
    <s v="mMTS CPWKST"/>
    <x v="110"/>
    <s v="MTS Cyber Protect Workstations"/>
    <s v="C00302"/>
    <m/>
    <n v="10915"/>
    <s v="COG"/>
    <n v="18.899999999999999"/>
    <m/>
    <n v="18.899999999999999"/>
    <s v="x"/>
  </r>
  <r>
    <x v="1"/>
    <d v="2025-09-15T00:00:00"/>
    <x v="8"/>
    <s v="COGS - 180194"/>
    <s v="COGS - 180194"/>
    <s v="D-003"/>
    <s v="MSP"/>
    <m/>
    <x v="5"/>
    <s v="CB Prot Vir Mac"/>
    <x v="111"/>
    <s v="MTS Cyber Protect Virtual Machines"/>
    <s v="C00215"/>
    <m/>
    <n v="10916"/>
    <s v="COG"/>
    <n v="4.0999999999999996"/>
    <m/>
    <n v="4.0999999999999996"/>
    <s v="x"/>
  </r>
  <r>
    <x v="1"/>
    <d v="2025-09-15T00:00:00"/>
    <x v="8"/>
    <s v="COGS - 180195"/>
    <s v="COGS - 180195"/>
    <s v="D-003"/>
    <s v="MSP"/>
    <m/>
    <x v="5"/>
    <s v="mMTS CPWKST"/>
    <x v="112"/>
    <s v="MTS Cyber Protect Workstations"/>
    <s v="C00216"/>
    <m/>
    <n v="10921"/>
    <s v="COG"/>
    <n v="98.7"/>
    <m/>
    <n v="98.7"/>
    <s v="x"/>
  </r>
  <r>
    <x v="1"/>
    <d v="2025-09-30T00:00:00"/>
    <x v="17"/>
    <m/>
    <s v="Accrual for Irvine Invoices- Sept REV Aug 2025 INV"/>
    <m/>
    <m/>
    <m/>
    <x v="5"/>
    <m/>
    <x v="101"/>
    <m/>
    <s v="C00002"/>
    <m/>
    <n v="24080"/>
    <s v="ARJ"/>
    <m/>
    <n v="4.0999999999999996"/>
    <n v="-4.0999999999999996"/>
    <s v="x"/>
  </r>
  <r>
    <x v="1"/>
    <d v="2025-09-30T00:00:00"/>
    <x v="17"/>
    <m/>
    <s v="Accrual for Irvine Invoices- Sept REV Aug 2025 INV"/>
    <m/>
    <m/>
    <m/>
    <x v="5"/>
    <m/>
    <x v="111"/>
    <m/>
    <s v="C00215"/>
    <m/>
    <n v="24080"/>
    <s v="ARJ"/>
    <m/>
    <n v="4.0999999999999996"/>
    <n v="-4.0999999999999996"/>
    <s v="x"/>
  </r>
  <r>
    <x v="1"/>
    <d v="2025-09-30T00:00:00"/>
    <x v="17"/>
    <m/>
    <s v="Accrual for Irvine Invoices- Sept REV Aug 2025 INV"/>
    <m/>
    <m/>
    <m/>
    <x v="5"/>
    <m/>
    <x v="103"/>
    <m/>
    <s v="C00060"/>
    <m/>
    <n v="24080"/>
    <s v="ARJ"/>
    <m/>
    <n v="25.1"/>
    <n v="-25.1"/>
    <s v="x"/>
  </r>
  <r>
    <x v="1"/>
    <d v="2025-09-30T00:00:00"/>
    <x v="17"/>
    <m/>
    <s v="Accrual for Irvine Invoices- Sept REV Aug 2025 INV"/>
    <m/>
    <m/>
    <m/>
    <x v="5"/>
    <m/>
    <x v="105"/>
    <m/>
    <s v="C00165"/>
    <m/>
    <n v="24080"/>
    <s v="ARJ"/>
    <m/>
    <n v="25.1"/>
    <n v="-25.1"/>
    <s v="x"/>
  </r>
  <r>
    <x v="1"/>
    <d v="2025-09-30T00:00:00"/>
    <x v="17"/>
    <m/>
    <s v="Accrual for Irvine Invoices- Sept REV Aug 2025 INV"/>
    <m/>
    <m/>
    <m/>
    <x v="5"/>
    <m/>
    <x v="110"/>
    <m/>
    <s v="C00302"/>
    <m/>
    <n v="24080"/>
    <s v="ARJ"/>
    <m/>
    <n v="35.299999999999997"/>
    <n v="-35.299999999999997"/>
    <s v="x"/>
  </r>
  <r>
    <x v="1"/>
    <d v="2025-09-30T00:00:00"/>
    <x v="17"/>
    <m/>
    <s v="Accrual for Irvine Invoices- Sept REV Aug 2025 INV"/>
    <m/>
    <m/>
    <m/>
    <x v="5"/>
    <m/>
    <x v="108"/>
    <m/>
    <s v="C00224"/>
    <m/>
    <n v="24080"/>
    <s v="ARJ"/>
    <m/>
    <n v="39.9"/>
    <n v="-39.9"/>
    <s v="x"/>
  </r>
  <r>
    <x v="1"/>
    <d v="2025-09-30T00:00:00"/>
    <x v="17"/>
    <m/>
    <s v="Accrual for Irvine Invoices- Sept REV Aug 2025 INV"/>
    <m/>
    <m/>
    <m/>
    <x v="5"/>
    <m/>
    <x v="107"/>
    <m/>
    <s v="C00178"/>
    <m/>
    <n v="24080"/>
    <s v="ARJ"/>
    <m/>
    <n v="58.7"/>
    <n v="-58.7"/>
    <s v="x"/>
  </r>
  <r>
    <x v="1"/>
    <d v="2025-09-30T00:00:00"/>
    <x v="17"/>
    <m/>
    <s v="Accrual for Irvine Invoices- Sept REV Aug 2025 INV"/>
    <m/>
    <m/>
    <m/>
    <x v="5"/>
    <m/>
    <x v="102"/>
    <m/>
    <s v="C00020"/>
    <m/>
    <n v="24080"/>
    <s v="ARJ"/>
    <m/>
    <n v="94.5"/>
    <n v="-94.5"/>
    <s v="x"/>
  </r>
  <r>
    <x v="1"/>
    <d v="2025-09-30T00:00:00"/>
    <x v="17"/>
    <m/>
    <s v="Accrual for Irvine Invoices- Sept REV Aug 2025 INV"/>
    <m/>
    <m/>
    <m/>
    <x v="5"/>
    <m/>
    <x v="109"/>
    <m/>
    <s v="C00204"/>
    <m/>
    <n v="24080"/>
    <s v="ARJ"/>
    <m/>
    <n v="96.6"/>
    <n v="-96.6"/>
    <s v="x"/>
  </r>
  <r>
    <x v="1"/>
    <d v="2025-09-30T00:00:00"/>
    <x v="17"/>
    <m/>
    <s v="Accrual for Irvine Invoices- Sept REV Aug 2025 INV"/>
    <m/>
    <m/>
    <m/>
    <x v="5"/>
    <m/>
    <x v="112"/>
    <m/>
    <s v="C00216"/>
    <m/>
    <n v="24080"/>
    <s v="ARJ"/>
    <m/>
    <n v="98.7"/>
    <n v="-98.7"/>
    <s v="x"/>
  </r>
  <r>
    <x v="1"/>
    <d v="2025-09-30T00:00:00"/>
    <x v="17"/>
    <m/>
    <s v="Accrual for Irvine Invoices- Sept REV Aug 2025 INV"/>
    <m/>
    <m/>
    <m/>
    <x v="5"/>
    <m/>
    <x v="106"/>
    <m/>
    <s v="C00170"/>
    <m/>
    <n v="24080"/>
    <s v="ARJ"/>
    <m/>
    <n v="243.6"/>
    <n v="-243.6"/>
    <s v="x"/>
  </r>
  <r>
    <x v="1"/>
    <d v="2025-09-30T00:00:00"/>
    <x v="17"/>
    <m/>
    <s v="Accrual for Irvine Invoices- Sept REV Aug 2025 INV"/>
    <m/>
    <m/>
    <m/>
    <x v="5"/>
    <m/>
    <x v="104"/>
    <m/>
    <s v="C00139"/>
    <m/>
    <n v="24080"/>
    <s v="ARJ"/>
    <m/>
    <n v="575.1"/>
    <n v="-575.1"/>
    <s v="x"/>
  </r>
  <r>
    <x v="1"/>
    <d v="2025-10-01T00:00:00"/>
    <x v="18"/>
    <m/>
    <s v="Reversed -- Accrual for Irvine Invoices- Sept REV Aug 2025 INV"/>
    <m/>
    <m/>
    <m/>
    <x v="5"/>
    <m/>
    <x v="101"/>
    <m/>
    <s v="C00002"/>
    <m/>
    <n v="24081"/>
    <s v="ARJ"/>
    <n v="4.0999999999999996"/>
    <m/>
    <n v="4.0999999999999996"/>
    <s v="x"/>
  </r>
  <r>
    <x v="1"/>
    <d v="2025-10-01T00:00:00"/>
    <x v="18"/>
    <m/>
    <s v="Reversed -- Accrual for Irvine Invoices- Sept REV Aug 2025 INV"/>
    <m/>
    <m/>
    <m/>
    <x v="5"/>
    <m/>
    <x v="111"/>
    <m/>
    <s v="C00215"/>
    <m/>
    <n v="24081"/>
    <s v="ARJ"/>
    <n v="4.0999999999999996"/>
    <m/>
    <n v="4.0999999999999996"/>
    <s v="x"/>
  </r>
  <r>
    <x v="1"/>
    <d v="2025-10-01T00:00:00"/>
    <x v="18"/>
    <m/>
    <s v="Reversed -- Accrual for Irvine Invoices- Sept REV Aug 2025 INV"/>
    <m/>
    <m/>
    <m/>
    <x v="5"/>
    <m/>
    <x v="103"/>
    <m/>
    <s v="C00060"/>
    <m/>
    <n v="24081"/>
    <s v="ARJ"/>
    <n v="25.1"/>
    <m/>
    <n v="25.1"/>
    <s v="x"/>
  </r>
  <r>
    <x v="1"/>
    <d v="2025-10-01T00:00:00"/>
    <x v="18"/>
    <m/>
    <s v="Reversed -- Accrual for Irvine Invoices- Sept REV Aug 2025 INV"/>
    <m/>
    <m/>
    <m/>
    <x v="5"/>
    <m/>
    <x v="105"/>
    <m/>
    <s v="C00165"/>
    <m/>
    <n v="24081"/>
    <s v="ARJ"/>
    <n v="25.1"/>
    <m/>
    <n v="25.1"/>
    <s v="x"/>
  </r>
  <r>
    <x v="1"/>
    <d v="2025-10-01T00:00:00"/>
    <x v="18"/>
    <m/>
    <s v="Reversed -- Accrual for Irvine Invoices- Sept REV Aug 2025 INV"/>
    <m/>
    <m/>
    <m/>
    <x v="5"/>
    <m/>
    <x v="110"/>
    <m/>
    <s v="C00302"/>
    <m/>
    <n v="24081"/>
    <s v="ARJ"/>
    <n v="35.299999999999997"/>
    <m/>
    <n v="35.299999999999997"/>
    <s v="x"/>
  </r>
  <r>
    <x v="1"/>
    <d v="2025-10-01T00:00:00"/>
    <x v="18"/>
    <m/>
    <s v="Reversed -- Accrual for Irvine Invoices- Sept REV Aug 2025 INV"/>
    <m/>
    <m/>
    <m/>
    <x v="5"/>
    <m/>
    <x v="108"/>
    <m/>
    <s v="C00224"/>
    <m/>
    <n v="24081"/>
    <s v="ARJ"/>
    <n v="39.9"/>
    <m/>
    <n v="39.9"/>
    <s v="x"/>
  </r>
  <r>
    <x v="1"/>
    <d v="2025-10-01T00:00:00"/>
    <x v="18"/>
    <m/>
    <s v="Reversed -- Accrual for Irvine Invoices- Sept REV Aug 2025 INV"/>
    <m/>
    <m/>
    <m/>
    <x v="5"/>
    <m/>
    <x v="107"/>
    <m/>
    <s v="C00178"/>
    <m/>
    <n v="24081"/>
    <s v="ARJ"/>
    <n v="58.7"/>
    <m/>
    <n v="58.7"/>
    <s v="x"/>
  </r>
  <r>
    <x v="1"/>
    <d v="2025-10-01T00:00:00"/>
    <x v="18"/>
    <m/>
    <s v="Reversed -- Accrual for Irvine Invoices- Sept REV Aug 2025 INV"/>
    <m/>
    <m/>
    <m/>
    <x v="5"/>
    <m/>
    <x v="102"/>
    <m/>
    <s v="C00020"/>
    <m/>
    <n v="24081"/>
    <s v="ARJ"/>
    <n v="94.5"/>
    <m/>
    <n v="94.5"/>
    <s v="x"/>
  </r>
  <r>
    <x v="1"/>
    <d v="2025-10-01T00:00:00"/>
    <x v="18"/>
    <m/>
    <s v="Reversed -- Accrual for Irvine Invoices- Sept REV Aug 2025 INV"/>
    <m/>
    <m/>
    <m/>
    <x v="5"/>
    <m/>
    <x v="109"/>
    <m/>
    <s v="C00204"/>
    <m/>
    <n v="24081"/>
    <s v="ARJ"/>
    <n v="96.6"/>
    <m/>
    <n v="96.6"/>
    <s v="x"/>
  </r>
  <r>
    <x v="1"/>
    <d v="2025-10-01T00:00:00"/>
    <x v="18"/>
    <m/>
    <s v="Reversed -- Accrual for Irvine Invoices- Sept REV Aug 2025 INV"/>
    <m/>
    <m/>
    <m/>
    <x v="5"/>
    <m/>
    <x v="112"/>
    <m/>
    <s v="C00216"/>
    <m/>
    <n v="24081"/>
    <s v="ARJ"/>
    <n v="98.7"/>
    <m/>
    <n v="98.7"/>
    <s v="x"/>
  </r>
  <r>
    <x v="1"/>
    <d v="2025-10-01T00:00:00"/>
    <x v="18"/>
    <m/>
    <s v="Reversed -- Accrual for Irvine Invoices- Sept REV Aug 2025 INV"/>
    <m/>
    <m/>
    <m/>
    <x v="5"/>
    <m/>
    <x v="106"/>
    <m/>
    <s v="C00170"/>
    <m/>
    <n v="24081"/>
    <s v="ARJ"/>
    <n v="243.6"/>
    <m/>
    <n v="243.6"/>
    <s v="x"/>
  </r>
  <r>
    <x v="1"/>
    <d v="2025-10-01T00:00:00"/>
    <x v="18"/>
    <m/>
    <s v="Reversed -- Accrual for Irvine Invoices- Sept REV Aug 2025 INV"/>
    <m/>
    <m/>
    <m/>
    <x v="5"/>
    <m/>
    <x v="104"/>
    <m/>
    <s v="C00139"/>
    <m/>
    <n v="24081"/>
    <s v="ARJ"/>
    <n v="575.1"/>
    <m/>
    <n v="575.1"/>
    <s v="x"/>
  </r>
  <r>
    <x v="1"/>
    <d v="2025-10-01T00:00:00"/>
    <x v="18"/>
    <s v="COGS - 180292"/>
    <s v="COGS - 180292"/>
    <s v="D-003"/>
    <s v="MSP"/>
    <m/>
    <x v="1"/>
    <s v="CB Prot Vir Mac"/>
    <x v="1"/>
    <s v="MTS Cyber Protect Virtual Machines"/>
    <s v="C00004"/>
    <m/>
    <n v="10982"/>
    <s v="COG"/>
    <n v="82"/>
    <m/>
    <n v="82"/>
    <s v="x"/>
  </r>
  <r>
    <x v="1"/>
    <d v="2025-10-01T00:00:00"/>
    <x v="18"/>
    <s v="COGS - 180293"/>
    <s v="COGS - 180293"/>
    <s v="D-003"/>
    <s v="MSP"/>
    <m/>
    <x v="1"/>
    <s v="mMTS CyberPS"/>
    <x v="2"/>
    <s v="MTS Cyber Protect Servers"/>
    <s v="C00005"/>
    <m/>
    <n v="10983"/>
    <s v="COG"/>
    <n v="13.8"/>
    <m/>
    <n v="13.8"/>
    <s v="x"/>
  </r>
  <r>
    <x v="1"/>
    <d v="2025-10-01T00:00:00"/>
    <x v="18"/>
    <s v="COGS - 180293"/>
    <s v="COGS - 180293"/>
    <s v="D-003"/>
    <s v="MSP"/>
    <m/>
    <x v="1"/>
    <s v="CB Prot Vir Mac"/>
    <x v="2"/>
    <s v="MTS Cyber Protect Virtual Machines"/>
    <s v="C00005"/>
    <m/>
    <n v="10983"/>
    <s v="COG"/>
    <n v="16.399999999999999"/>
    <m/>
    <n v="16.399999999999999"/>
    <s v="x"/>
  </r>
  <r>
    <x v="1"/>
    <d v="2025-10-01T00:00:00"/>
    <x v="18"/>
    <s v="COGS - 180294"/>
    <s v="COGS - 180294"/>
    <s v="D-003"/>
    <s v="MSP"/>
    <m/>
    <x v="1"/>
    <s v="CB Prot Vir Mac"/>
    <x v="3"/>
    <s v="MTS Cyber Protect Virtual Machines"/>
    <s v="C00032"/>
    <m/>
    <n v="10984"/>
    <s v="COG"/>
    <n v="32.799999999999997"/>
    <m/>
    <n v="32.799999999999997"/>
    <s v="x"/>
  </r>
  <r>
    <x v="1"/>
    <d v="2025-10-01T00:00:00"/>
    <x v="18"/>
    <s v="COGS - 180295"/>
    <s v="COGS - 180295"/>
    <s v="D-003"/>
    <s v="MSP"/>
    <m/>
    <x v="1"/>
    <s v="CB Prot Vir Mac"/>
    <x v="4"/>
    <s v="MTS Cyber Protect Virtual Machines"/>
    <s v="C00045"/>
    <m/>
    <n v="10985"/>
    <s v="COG"/>
    <n v="12.3"/>
    <m/>
    <n v="12.3"/>
    <s v="x"/>
  </r>
  <r>
    <x v="1"/>
    <d v="2025-10-01T00:00:00"/>
    <x v="18"/>
    <s v="COGS - 180298"/>
    <s v="COGS - 180298"/>
    <s v="D-003"/>
    <s v="MSP"/>
    <m/>
    <x v="1"/>
    <s v="mMTS CyberPS"/>
    <x v="6"/>
    <s v="MTS Cyber Protect Servers"/>
    <s v="C00077"/>
    <m/>
    <n v="10988"/>
    <s v="COG"/>
    <n v="358.8"/>
    <m/>
    <n v="358.8"/>
    <s v="x"/>
  </r>
  <r>
    <x v="1"/>
    <d v="2025-10-01T00:00:00"/>
    <x v="18"/>
    <s v="COGS - 180299"/>
    <s v="COGS - 180299"/>
    <s v="D-003"/>
    <s v="MSP"/>
    <m/>
    <x v="1"/>
    <s v="CB Prot Vir Mac"/>
    <x v="7"/>
    <s v="MTS Cyber Protect Virtual Machines"/>
    <s v="C00081"/>
    <m/>
    <n v="10989"/>
    <s v="COG"/>
    <n v="16.399999999999999"/>
    <m/>
    <n v="16.399999999999999"/>
    <s v="x"/>
  </r>
  <r>
    <x v="1"/>
    <d v="2025-10-01T00:00:00"/>
    <x v="18"/>
    <s v="COGS - 180301"/>
    <s v="COGS - 180301"/>
    <s v="D-003"/>
    <s v="MSP"/>
    <m/>
    <x v="1"/>
    <s v="CB Prot Vir Mac"/>
    <x v="8"/>
    <s v="MTS Cyber Protect Virtual Machines"/>
    <s v="C00082"/>
    <m/>
    <n v="10991"/>
    <s v="COG"/>
    <n v="45.1"/>
    <m/>
    <n v="45.1"/>
    <s v="x"/>
  </r>
  <r>
    <x v="1"/>
    <d v="2025-10-01T00:00:00"/>
    <x v="18"/>
    <s v="COGS - 180305"/>
    <s v="COGS - 180305"/>
    <s v="D-003"/>
    <s v="MSP"/>
    <m/>
    <x v="1"/>
    <s v="mMTS CyberPS"/>
    <x v="9"/>
    <s v="MTS Cyber Protect Servers"/>
    <s v="C00088"/>
    <m/>
    <n v="10995"/>
    <s v="COG"/>
    <n v="14"/>
    <m/>
    <n v="14"/>
    <s v="x"/>
  </r>
  <r>
    <x v="1"/>
    <d v="2025-10-01T00:00:00"/>
    <x v="18"/>
    <s v="COGS - 180307"/>
    <s v="COGS - 180307"/>
    <s v="D-003"/>
    <s v="MSP"/>
    <m/>
    <x v="1"/>
    <s v="CB Prot Vir Mac"/>
    <x v="10"/>
    <s v="MTS Cyber Protect Virtual Machines"/>
    <s v="C00115"/>
    <m/>
    <n v="10997"/>
    <s v="COG"/>
    <n v="4.0999999999999996"/>
    <m/>
    <n v="4.0999999999999996"/>
    <s v="x"/>
  </r>
  <r>
    <x v="1"/>
    <d v="2025-10-01T00:00:00"/>
    <x v="18"/>
    <s v="COGS - 180308"/>
    <s v="COGS - 180308"/>
    <s v="D-003"/>
    <s v="MSP"/>
    <m/>
    <x v="1"/>
    <s v="CB Prot Vir Mac"/>
    <x v="59"/>
    <s v="MTS Cyber Protect Virtual Machines"/>
    <s v="C00119"/>
    <m/>
    <n v="10998"/>
    <s v="COG"/>
    <n v="20.5"/>
    <m/>
    <n v="20.5"/>
    <s v="x"/>
  </r>
  <r>
    <x v="1"/>
    <d v="2025-10-01T00:00:00"/>
    <x v="18"/>
    <s v="COGS - 180309"/>
    <s v="COGS - 180309"/>
    <s v="D-003"/>
    <s v="MSP"/>
    <m/>
    <x v="1"/>
    <s v="DPMB-ACR-CP"/>
    <x v="60"/>
    <s v="Acronis DR Compute Points"/>
    <s v="C-10015"/>
    <m/>
    <n v="10999"/>
    <s v="COG"/>
    <n v="1.44"/>
    <m/>
    <n v="1.44"/>
    <s v="x"/>
  </r>
  <r>
    <x v="1"/>
    <d v="2025-10-01T00:00:00"/>
    <x v="18"/>
    <s v="COGS - 180309"/>
    <s v="COGS - 180309"/>
    <s v="D-003"/>
    <s v="MSP"/>
    <m/>
    <x v="1"/>
    <s v="DPMB-ACR-IP"/>
    <x v="60"/>
    <s v="Acronis Public IP"/>
    <s v="C-10015"/>
    <m/>
    <n v="10999"/>
    <s v="COG"/>
    <n v="1.57"/>
    <m/>
    <n v="1.57"/>
    <s v="x"/>
  </r>
  <r>
    <x v="1"/>
    <d v="2025-10-01T00:00:00"/>
    <x v="18"/>
    <s v="COGS - 180309"/>
    <s v="COGS - 180309"/>
    <s v="D-003"/>
    <s v="MSP"/>
    <m/>
    <x v="1"/>
    <s v="DPMB-ACR-DRADV"/>
    <x v="60"/>
    <s v="Acronis Disaster Recovery Advanced"/>
    <s v="C-10015"/>
    <m/>
    <n v="10999"/>
    <s v="COG"/>
    <n v="65.7"/>
    <m/>
    <n v="65.7"/>
    <s v="x"/>
  </r>
  <r>
    <x v="1"/>
    <d v="2025-10-01T00:00:00"/>
    <x v="18"/>
    <s v="COGS - 180309"/>
    <s v="COGS - 180309"/>
    <s v="D-003"/>
    <s v="MSP"/>
    <m/>
    <x v="1"/>
    <s v="DPMB-ACR-CLDSERVER"/>
    <x v="60"/>
    <s v="Acronis Cloud Server"/>
    <s v="C-10015"/>
    <m/>
    <n v="10999"/>
    <s v="COG"/>
    <n v="75.599999999999994"/>
    <m/>
    <n v="75.599999999999994"/>
    <s v="x"/>
  </r>
  <r>
    <x v="1"/>
    <d v="2025-10-01T00:00:00"/>
    <x v="18"/>
    <s v="COGS - 180312"/>
    <s v="COGS - 180312"/>
    <s v="D-003"/>
    <s v="MSP"/>
    <m/>
    <x v="1"/>
    <s v="mMTS CyberPS"/>
    <x v="61"/>
    <s v="MTS Cyber Protect Servers"/>
    <s v="C00152"/>
    <m/>
    <n v="11001"/>
    <s v="COG"/>
    <n v="13.8"/>
    <m/>
    <n v="13.8"/>
    <s v="x"/>
  </r>
  <r>
    <x v="1"/>
    <d v="2025-10-01T00:00:00"/>
    <x v="18"/>
    <s v="COGS - 180312"/>
    <s v="COGS - 180312"/>
    <s v="D-003"/>
    <s v="MSP"/>
    <m/>
    <x v="1"/>
    <s v="CB Prot Vir Mac"/>
    <x v="61"/>
    <s v="MTS Cyber Protect Virtual Machines"/>
    <s v="C00152"/>
    <m/>
    <n v="11001"/>
    <s v="COG"/>
    <n v="49.2"/>
    <m/>
    <n v="49.2"/>
    <s v="x"/>
  </r>
  <r>
    <x v="1"/>
    <d v="2025-10-01T00:00:00"/>
    <x v="18"/>
    <s v="COGS - 180314"/>
    <s v="COGS - 180314"/>
    <s v="D-003"/>
    <s v="MSP"/>
    <m/>
    <x v="1"/>
    <s v="CB Prot Vir Mac"/>
    <x v="11"/>
    <s v="MTS Cyber Protect Virtual Machines"/>
    <s v="C00158"/>
    <m/>
    <n v="11002"/>
    <s v="COG"/>
    <n v="16.399999999999999"/>
    <m/>
    <n v="16.399999999999999"/>
    <s v="x"/>
  </r>
  <r>
    <x v="1"/>
    <d v="2025-10-01T00:00:00"/>
    <x v="18"/>
    <s v="COGS - 180316"/>
    <s v="COGS - 180316"/>
    <s v="D-003"/>
    <s v="MSP"/>
    <m/>
    <x v="1"/>
    <s v="CB Prot Vir Mac"/>
    <x v="13"/>
    <s v="MTS Cyber Protect Virtual Machines"/>
    <s v="C00209"/>
    <m/>
    <n v="11004"/>
    <s v="COG"/>
    <n v="12.3"/>
    <m/>
    <n v="12.3"/>
    <s v="x"/>
  </r>
  <r>
    <x v="1"/>
    <d v="2025-10-01T00:00:00"/>
    <x v="18"/>
    <s v="COGS - 180316"/>
    <s v="COGS - 180316"/>
    <s v="D-003"/>
    <s v="MSP"/>
    <m/>
    <x v="1"/>
    <s v="mMTS CyberPS"/>
    <x v="13"/>
    <s v="MTS Cyber Protect Servers"/>
    <s v="C00209"/>
    <m/>
    <n v="11004"/>
    <s v="COG"/>
    <n v="27.6"/>
    <m/>
    <n v="27.6"/>
    <s v="x"/>
  </r>
  <r>
    <x v="1"/>
    <d v="2025-10-01T00:00:00"/>
    <x v="18"/>
    <s v="COGS - 180317"/>
    <s v="COGS - 180317"/>
    <s v="D-003"/>
    <s v="MSP"/>
    <m/>
    <x v="1"/>
    <s v="CB Prot Vir Mac"/>
    <x v="14"/>
    <s v="MTS Cyber Protect Virtual Machines"/>
    <s v="C00217"/>
    <m/>
    <n v="11005"/>
    <s v="COG"/>
    <n v="16.399999999999999"/>
    <m/>
    <n v="16.399999999999999"/>
    <s v="x"/>
  </r>
  <r>
    <x v="1"/>
    <d v="2025-10-01T00:00:00"/>
    <x v="18"/>
    <s v="COGS - 180318"/>
    <s v="COGS - 180318"/>
    <s v="D-003"/>
    <s v="MSP"/>
    <m/>
    <x v="1"/>
    <s v="CB Prot Vir Mac"/>
    <x v="15"/>
    <s v="MTS Cyber Protect Virtual Machines"/>
    <s v="C00261"/>
    <m/>
    <n v="11006"/>
    <s v="COG"/>
    <n v="16.399999999999999"/>
    <m/>
    <n v="16.399999999999999"/>
    <s v="x"/>
  </r>
  <r>
    <x v="1"/>
    <d v="2025-10-01T00:00:00"/>
    <x v="18"/>
    <s v="COGS - 180319"/>
    <s v="COGS - 180319"/>
    <s v="D-003"/>
    <s v="MSP"/>
    <m/>
    <x v="1"/>
    <s v="CB Prot Vir Mac"/>
    <x v="62"/>
    <s v="MTS Cyber Protect Virtual Machines"/>
    <s v="C00280"/>
    <m/>
    <n v="11007"/>
    <s v="COG"/>
    <n v="90.2"/>
    <m/>
    <n v="90.2"/>
    <s v="x"/>
  </r>
  <r>
    <x v="1"/>
    <d v="2025-10-01T00:00:00"/>
    <x v="18"/>
    <s v="COGS - 180320"/>
    <s v="COGS - 180320"/>
    <s v="D-003"/>
    <s v="MSP"/>
    <m/>
    <x v="1"/>
    <s v="CB Prot Vir Mac"/>
    <x v="16"/>
    <s v="MTS Cyber Protect Virtual Machines"/>
    <s v="C00285"/>
    <m/>
    <n v="11008"/>
    <s v="COG"/>
    <n v="16.399999999999999"/>
    <m/>
    <n v="16.399999999999999"/>
    <s v="x"/>
  </r>
  <r>
    <x v="1"/>
    <d v="2025-10-01T00:00:00"/>
    <x v="18"/>
    <s v="COGS - 180321"/>
    <s v="COGS - 180321"/>
    <s v="D-003"/>
    <s v="MSP"/>
    <m/>
    <x v="1"/>
    <s v="CB Prot Vir Mac"/>
    <x v="17"/>
    <s v="MTS Cyber Protect Virtual Machines"/>
    <s v="C00290"/>
    <m/>
    <n v="11009"/>
    <s v="COG"/>
    <n v="24.6"/>
    <m/>
    <n v="24.6"/>
    <s v="x"/>
  </r>
  <r>
    <x v="1"/>
    <d v="2025-10-01T00:00:00"/>
    <x v="18"/>
    <s v="COGS - 180322"/>
    <s v="COGS - 180322"/>
    <s v="D-003"/>
    <s v="MSP"/>
    <m/>
    <x v="1"/>
    <s v="mMTS CPWKST"/>
    <x v="18"/>
    <s v="MTS Cyber Protect Workstations"/>
    <s v="C00296"/>
    <m/>
    <n v="11010"/>
    <s v="COG"/>
    <n v="2.1"/>
    <m/>
    <n v="2.1"/>
    <s v="x"/>
  </r>
  <r>
    <x v="1"/>
    <d v="2025-10-01T00:00:00"/>
    <x v="18"/>
    <s v="COGS - 180322"/>
    <s v="COGS - 180322"/>
    <s v="D-003"/>
    <s v="MSP"/>
    <m/>
    <x v="1"/>
    <s v="CB Prot Vir Mac"/>
    <x v="18"/>
    <s v="MTS Cyber Protect Virtual Machines"/>
    <s v="C00296"/>
    <m/>
    <n v="11010"/>
    <s v="COG"/>
    <n v="16.399999999999999"/>
    <m/>
    <n v="16.399999999999999"/>
    <s v="x"/>
  </r>
  <r>
    <x v="1"/>
    <d v="2025-10-01T00:00:00"/>
    <x v="18"/>
    <s v="COGS - 180323"/>
    <s v="COGS - 180323"/>
    <s v="D-003"/>
    <s v="MSP"/>
    <m/>
    <x v="1"/>
    <s v="CB Prot Vir Mac"/>
    <x v="19"/>
    <s v="MTS Cyber Protect Virtual Machines"/>
    <s v="C00298"/>
    <m/>
    <n v="11011"/>
    <s v="COG"/>
    <n v="20.5"/>
    <m/>
    <n v="20.5"/>
    <s v="x"/>
  </r>
  <r>
    <x v="1"/>
    <d v="2025-10-01T00:00:00"/>
    <x v="18"/>
    <s v="COGS - 180324"/>
    <s v="COGS - 180324"/>
    <s v="D-003"/>
    <s v="MSP"/>
    <m/>
    <x v="2"/>
    <s v="CB Prot Vir Mac"/>
    <x v="63"/>
    <s v="MTS Cyber Protect Virtual Machines"/>
    <s v="24hrcares"/>
    <m/>
    <n v="11013"/>
    <s v="COG"/>
    <n v="24.6"/>
    <m/>
    <n v="24.6"/>
    <s v="x"/>
  </r>
  <r>
    <x v="1"/>
    <d v="2025-10-01T00:00:00"/>
    <x v="18"/>
    <s v="COGS - 180326"/>
    <s v="COGS - 180326"/>
    <s v="D-003"/>
    <s v="MSP"/>
    <m/>
    <x v="2"/>
    <s v="mMTS CyberPS"/>
    <x v="64"/>
    <s v="MTS Cyber Protect Servers"/>
    <s v="C-10392"/>
    <m/>
    <n v="11015"/>
    <s v="COG"/>
    <n v="14"/>
    <m/>
    <n v="14"/>
    <s v="x"/>
  </r>
  <r>
    <x v="1"/>
    <d v="2025-10-01T00:00:00"/>
    <x v="18"/>
    <s v="COGS - 180328"/>
    <s v="COGS - 180328"/>
    <s v="D-003"/>
    <s v="MSP"/>
    <m/>
    <x v="2"/>
    <s v="CB Prot Vir Mac"/>
    <x v="65"/>
    <s v="MTS Cyber Protect Virtual Machines"/>
    <s v="C-10397"/>
    <m/>
    <n v="11017"/>
    <s v="COG"/>
    <n v="4.0999999999999996"/>
    <m/>
    <n v="4.0999999999999996"/>
    <s v="x"/>
  </r>
  <r>
    <x v="1"/>
    <d v="2025-10-01T00:00:00"/>
    <x v="18"/>
    <s v="COGS - 180328"/>
    <s v="COGS - 180328"/>
    <s v="D-003"/>
    <s v="MSP"/>
    <m/>
    <x v="2"/>
    <s v="mMTS CyberPS"/>
    <x v="65"/>
    <s v="MTS Cyber Protect Servers"/>
    <s v="C-10397"/>
    <m/>
    <n v="11017"/>
    <s v="COG"/>
    <n v="14"/>
    <m/>
    <n v="14"/>
    <s v="x"/>
  </r>
  <r>
    <x v="1"/>
    <d v="2025-10-01T00:00:00"/>
    <x v="18"/>
    <s v="COGS - 180332"/>
    <s v="COGS - 180332"/>
    <s v="D-003"/>
    <s v="MSP"/>
    <m/>
    <x v="2"/>
    <s v="mMTS CyberPS"/>
    <x v="66"/>
    <s v="MTS Cyber Protect Servers"/>
    <s v="C-10369"/>
    <m/>
    <n v="11021"/>
    <s v="COG"/>
    <n v="13.8"/>
    <m/>
    <n v="13.8"/>
    <s v="x"/>
  </r>
  <r>
    <x v="1"/>
    <d v="2025-10-01T00:00:00"/>
    <x v="18"/>
    <s v="COGS - 180333"/>
    <s v="COGS - 180333"/>
    <s v="D-003"/>
    <s v="MSP"/>
    <m/>
    <x v="2"/>
    <s v="CB Prot Vir Mac"/>
    <x v="67"/>
    <s v="MTS Cyber Protect Virtual Machines"/>
    <s v="C-10400"/>
    <m/>
    <n v="11022"/>
    <s v="COG"/>
    <n v="12.3"/>
    <m/>
    <n v="12.3"/>
    <s v="x"/>
  </r>
  <r>
    <x v="1"/>
    <d v="2025-10-01T00:00:00"/>
    <x v="18"/>
    <s v="COGS - 180335"/>
    <s v="COGS - 180335"/>
    <s v="D-003"/>
    <s v="MSP"/>
    <m/>
    <x v="2"/>
    <s v="CB Prot Vir Mac"/>
    <x v="21"/>
    <s v="MTS Cyber Protect Virtual Machines"/>
    <s v="C00022"/>
    <m/>
    <n v="11024"/>
    <s v="COG"/>
    <n v="8.1999999999999993"/>
    <m/>
    <n v="8.1999999999999993"/>
    <s v="x"/>
  </r>
  <r>
    <x v="1"/>
    <d v="2025-10-01T00:00:00"/>
    <x v="18"/>
    <s v="COGS - 180337"/>
    <s v="COGS - 180337"/>
    <s v="D-003"/>
    <s v="MSP"/>
    <m/>
    <x v="2"/>
    <s v="CB Prot Vir Mac"/>
    <x v="22"/>
    <s v="MTS Cyber Protect Virtual Machines"/>
    <s v="C00041"/>
    <m/>
    <n v="11026"/>
    <s v="COG"/>
    <n v="20.5"/>
    <m/>
    <n v="20.5"/>
    <s v="x"/>
  </r>
  <r>
    <x v="1"/>
    <d v="2025-10-01T00:00:00"/>
    <x v="18"/>
    <s v="COGS - 180338"/>
    <s v="COGS - 180338"/>
    <s v="D-003"/>
    <s v="MSP"/>
    <m/>
    <x v="2"/>
    <s v="CB Prot Vir Mac"/>
    <x v="23"/>
    <s v="MTS Cyber Protect Virtual Machines"/>
    <s v="C00058"/>
    <m/>
    <n v="11027"/>
    <s v="COG"/>
    <n v="8.1999999999999993"/>
    <m/>
    <n v="8.1999999999999993"/>
    <s v="x"/>
  </r>
  <r>
    <x v="1"/>
    <d v="2025-10-01T00:00:00"/>
    <x v="18"/>
    <s v="COGS - 180340"/>
    <s v="COGS - 180340"/>
    <s v="D-003"/>
    <s v="MSP"/>
    <m/>
    <x v="2"/>
    <s v="CB Prot Vir Mac"/>
    <x v="24"/>
    <s v="MTS Cyber Protect Virtual Machines"/>
    <s v="C00066"/>
    <m/>
    <n v="11029"/>
    <s v="COG"/>
    <n v="8.1999999999999993"/>
    <m/>
    <n v="8.1999999999999993"/>
    <s v="x"/>
  </r>
  <r>
    <x v="1"/>
    <d v="2025-10-01T00:00:00"/>
    <x v="18"/>
    <s v="COGS - 180343"/>
    <s v="COGS - 180343"/>
    <s v="D-003"/>
    <s v="MSP"/>
    <m/>
    <x v="2"/>
    <s v="mMTS CPWKST"/>
    <x v="68"/>
    <s v="MTS Cyber Protect Workstations"/>
    <s v="C-10386"/>
    <m/>
    <n v="11032"/>
    <s v="COG"/>
    <n v="14.7"/>
    <m/>
    <n v="14.7"/>
    <s v="x"/>
  </r>
  <r>
    <x v="1"/>
    <d v="2025-10-01T00:00:00"/>
    <x v="18"/>
    <s v="COGS - 180349"/>
    <s v="COGS - 180349"/>
    <s v="D-003"/>
    <s v="MSP"/>
    <m/>
    <x v="2"/>
    <s v="CB Prot Vir Mac"/>
    <x v="25"/>
    <s v="MTS Cyber Protect Virtual Machines"/>
    <s v="C-10028"/>
    <m/>
    <n v="11038"/>
    <s v="COG"/>
    <n v="45.1"/>
    <m/>
    <n v="45.1"/>
    <s v="x"/>
  </r>
  <r>
    <x v="1"/>
    <d v="2025-10-01T00:00:00"/>
    <x v="18"/>
    <s v="COGS - 180349"/>
    <s v="COGS - 180349"/>
    <s v="D-003"/>
    <s v="MSP"/>
    <m/>
    <x v="2"/>
    <s v="mMTS CyberPS"/>
    <x v="25"/>
    <s v="MTS Cyber Protect Servers"/>
    <s v="C-10028"/>
    <m/>
    <n v="11038"/>
    <s v="COG"/>
    <n v="55.2"/>
    <m/>
    <n v="55.2"/>
    <s v="x"/>
  </r>
  <r>
    <x v="1"/>
    <d v="2025-10-01T00:00:00"/>
    <x v="18"/>
    <s v="COGS - 180351"/>
    <s v="COGS - 180351"/>
    <s v="D-003"/>
    <s v="MSP"/>
    <m/>
    <x v="2"/>
    <s v="CB Prot Vir Mac"/>
    <x v="69"/>
    <s v="MTS Cyber Protect Virtual Machines"/>
    <s v="C-10408"/>
    <m/>
    <n v="11040"/>
    <s v="COG"/>
    <n v="12.3"/>
    <m/>
    <n v="12.3"/>
    <s v="x"/>
  </r>
  <r>
    <x v="1"/>
    <d v="2025-10-01T00:00:00"/>
    <x v="18"/>
    <s v="COGS - 180351"/>
    <s v="COGS - 180351"/>
    <s v="D-003"/>
    <s v="MSP"/>
    <m/>
    <x v="2"/>
    <s v="mMTS CyberPS"/>
    <x v="69"/>
    <s v="MTS Cyber Protect Servers"/>
    <s v="C-10408"/>
    <m/>
    <n v="11040"/>
    <s v="COG"/>
    <n v="28"/>
    <m/>
    <n v="28"/>
    <s v="x"/>
  </r>
  <r>
    <x v="1"/>
    <d v="2025-10-01T00:00:00"/>
    <x v="18"/>
    <s v="COGS - 180352C"/>
    <s v="COGS - 180352C"/>
    <s v="D-003"/>
    <s v="MSP"/>
    <m/>
    <x v="2"/>
    <s v="CB Prot Vir Mac"/>
    <x v="26"/>
    <s v="MTS Cyber Protect Virtual Machines"/>
    <s v="C-10197"/>
    <m/>
    <n v="11242"/>
    <s v="COG"/>
    <n v="20.5"/>
    <m/>
    <n v="20.5"/>
    <s v="x"/>
  </r>
  <r>
    <x v="1"/>
    <d v="2025-10-01T00:00:00"/>
    <x v="18"/>
    <s v="COGS - 180352C"/>
    <s v="COGS - 180352C"/>
    <s v="D-003"/>
    <s v="MSP"/>
    <m/>
    <x v="2"/>
    <s v="mMTS CyberPS"/>
    <x v="26"/>
    <s v="MTS Cyber Protect Servers"/>
    <s v="C-10197"/>
    <m/>
    <n v="11242"/>
    <s v="COG"/>
    <n v="27.6"/>
    <m/>
    <n v="27.6"/>
    <s v="x"/>
  </r>
  <r>
    <x v="1"/>
    <d v="2025-10-01T00:00:00"/>
    <x v="18"/>
    <s v="COGS - 180352C"/>
    <s v="COGS - 180352C"/>
    <s v="D-003"/>
    <s v="MSP"/>
    <m/>
    <x v="2"/>
    <s v="mMTS CPWKST"/>
    <x v="26"/>
    <s v="MTS Cyber Protect Workstations"/>
    <s v="C-10197"/>
    <m/>
    <n v="11242"/>
    <s v="COG"/>
    <n v="56.7"/>
    <m/>
    <n v="56.7"/>
    <s v="x"/>
  </r>
  <r>
    <x v="1"/>
    <d v="2025-10-01T00:00:00"/>
    <x v="18"/>
    <s v="COGS - 180355"/>
    <s v="COGS - 180355"/>
    <s v="D-003"/>
    <s v="MSP"/>
    <m/>
    <x v="2"/>
    <s v="CB Prot Vir Mac"/>
    <x v="27"/>
    <s v="MTS Cyber Protect Virtual Machines"/>
    <s v="C00095"/>
    <m/>
    <n v="11044"/>
    <s v="COG"/>
    <n v="28.7"/>
    <m/>
    <n v="28.7"/>
    <s v="x"/>
  </r>
  <r>
    <x v="1"/>
    <d v="2025-10-01T00:00:00"/>
    <x v="18"/>
    <s v="COGS - 180355"/>
    <s v="COGS - 180355"/>
    <s v="D-003"/>
    <s v="MSP"/>
    <m/>
    <x v="2"/>
    <s v="DPMB-ACR-DRADV"/>
    <x v="27"/>
    <s v="Acronis Disaster Recovery Advanced"/>
    <s v="C00095"/>
    <m/>
    <n v="11044"/>
    <s v="COG"/>
    <n v="83.6"/>
    <m/>
    <n v="83.6"/>
    <s v="x"/>
  </r>
  <r>
    <x v="1"/>
    <d v="2025-10-01T00:00:00"/>
    <x v="18"/>
    <s v="COGS - 180355"/>
    <s v="COGS - 180355"/>
    <s v="D-003"/>
    <s v="MSP"/>
    <m/>
    <x v="2"/>
    <s v="DPMB-ACR-CLDSERVER"/>
    <x v="27"/>
    <s v="Acronis Cloud Server"/>
    <s v="C00095"/>
    <m/>
    <n v="11044"/>
    <s v="COG"/>
    <n v="126"/>
    <m/>
    <n v="126"/>
    <s v="x"/>
  </r>
  <r>
    <x v="1"/>
    <d v="2025-10-01T00:00:00"/>
    <x v="18"/>
    <s v="COGS - 180358"/>
    <s v="COGS - 180358"/>
    <s v="D-003"/>
    <s v="MSP"/>
    <m/>
    <x v="2"/>
    <s v="mMTS CyberPS"/>
    <x v="70"/>
    <s v="MTS Cyber Protect Servers"/>
    <s v="C00097"/>
    <m/>
    <n v="11047"/>
    <s v="COG"/>
    <n v="56"/>
    <m/>
    <n v="56"/>
    <s v="x"/>
  </r>
  <r>
    <x v="1"/>
    <d v="2025-10-01T00:00:00"/>
    <x v="18"/>
    <s v="COGS - 180360"/>
    <s v="COGS - 180360"/>
    <s v="D-003"/>
    <s v="MSP"/>
    <m/>
    <x v="2"/>
    <s v="CB Prot Vir Mac"/>
    <x v="28"/>
    <s v="MTS Cyber Protect Virtual Machines"/>
    <s v="C00099"/>
    <m/>
    <n v="11049"/>
    <s v="COG"/>
    <n v="57.4"/>
    <m/>
    <n v="57.4"/>
    <s v="x"/>
  </r>
  <r>
    <x v="1"/>
    <d v="2025-10-01T00:00:00"/>
    <x v="18"/>
    <s v="COGS - 180361"/>
    <s v="COGS - 180361"/>
    <s v="D-003"/>
    <s v="MSP"/>
    <m/>
    <x v="2"/>
    <s v="mMTS CyberPS"/>
    <x v="29"/>
    <s v="MTS Cyber Protect Servers"/>
    <s v="C00100"/>
    <m/>
    <n v="11050"/>
    <s v="COG"/>
    <n v="13.8"/>
    <m/>
    <n v="13.8"/>
    <s v="x"/>
  </r>
  <r>
    <x v="1"/>
    <d v="2025-10-01T00:00:00"/>
    <x v="18"/>
    <s v="COGS - 180362"/>
    <s v="COGS - 180362"/>
    <s v="D-003"/>
    <s v="MSP"/>
    <m/>
    <x v="2"/>
    <s v="CB Prot Vir Mac"/>
    <x v="71"/>
    <s v="MTS Cyber Protect Virtual Machines"/>
    <s v="C-10058"/>
    <m/>
    <n v="11051"/>
    <s v="COG"/>
    <n v="4.0999999999999996"/>
    <m/>
    <n v="4.0999999999999996"/>
    <s v="x"/>
  </r>
  <r>
    <x v="1"/>
    <d v="2025-10-01T00:00:00"/>
    <x v="18"/>
    <s v="COGS - 180362"/>
    <s v="COGS - 180362"/>
    <s v="D-003"/>
    <s v="MSP"/>
    <m/>
    <x v="2"/>
    <s v="mMTS CyberPS"/>
    <x v="71"/>
    <s v="MTS Cyber Protect Servers"/>
    <s v="C-10058"/>
    <m/>
    <n v="11051"/>
    <s v="COG"/>
    <n v="96.6"/>
    <m/>
    <n v="96.6"/>
    <s v="x"/>
  </r>
  <r>
    <x v="1"/>
    <d v="2025-10-01T00:00:00"/>
    <x v="18"/>
    <s v="COGS - 180364"/>
    <s v="COGS - 180364"/>
    <s v="D-003"/>
    <s v="MSP"/>
    <m/>
    <x v="2"/>
    <s v="mMTS CyberPS"/>
    <x v="72"/>
    <s v="MTS Cyber Protect Servers"/>
    <s v="C00105"/>
    <m/>
    <n v="11053"/>
    <s v="COG"/>
    <n v="224"/>
    <m/>
    <n v="224"/>
    <s v="x"/>
  </r>
  <r>
    <x v="1"/>
    <d v="2025-10-01T00:00:00"/>
    <x v="18"/>
    <s v="COGS - 180367"/>
    <s v="COGS - 180367"/>
    <s v="D-003"/>
    <s v="MSP"/>
    <m/>
    <x v="2"/>
    <s v="mMTS CyberPS"/>
    <x v="73"/>
    <s v="MTS Cyber Protect Servers"/>
    <s v="C00109"/>
    <m/>
    <n v="11056"/>
    <s v="COG"/>
    <n v="165.6"/>
    <m/>
    <n v="165.6"/>
    <s v="x"/>
  </r>
  <r>
    <x v="1"/>
    <d v="2025-10-01T00:00:00"/>
    <x v="18"/>
    <s v="COGS - 180369"/>
    <s v="COGS - 180369"/>
    <s v="D-003"/>
    <s v="MSP"/>
    <m/>
    <x v="2"/>
    <s v="mMTS CyberPS"/>
    <x v="31"/>
    <s v="MTS Cyber Protect Servers"/>
    <s v="C00114"/>
    <m/>
    <n v="11058"/>
    <s v="COG"/>
    <n v="14"/>
    <m/>
    <n v="14"/>
    <s v="x"/>
  </r>
  <r>
    <x v="1"/>
    <d v="2025-10-01T00:00:00"/>
    <x v="18"/>
    <s v="COGS - 180370"/>
    <s v="COGS - 180370"/>
    <s v="D-005"/>
    <s v="Security"/>
    <m/>
    <x v="2"/>
    <s v="mMTS CyberPS"/>
    <x v="74"/>
    <s v="MTS Cyber Protect Servers"/>
    <s v="C00126"/>
    <m/>
    <n v="11059"/>
    <s v="COG"/>
    <n v="42"/>
    <m/>
    <n v="42"/>
    <s v="x"/>
  </r>
  <r>
    <x v="1"/>
    <d v="2025-10-01T00:00:00"/>
    <x v="18"/>
    <s v="COGS - 180371"/>
    <s v="COGS - 180371"/>
    <s v="D-003"/>
    <s v="MSP"/>
    <m/>
    <x v="2"/>
    <s v="CB Prot Vir Mac"/>
    <x v="75"/>
    <s v="MTS Cyber Protect Virtual Machines"/>
    <s v="C-10394"/>
    <m/>
    <n v="11060"/>
    <s v="COG"/>
    <n v="12.3"/>
    <m/>
    <n v="12.3"/>
    <s v="x"/>
  </r>
  <r>
    <x v="1"/>
    <d v="2025-10-01T00:00:00"/>
    <x v="18"/>
    <s v="COGS - 180371"/>
    <s v="COGS - 180371"/>
    <s v="D-003"/>
    <s v="MSP"/>
    <m/>
    <x v="2"/>
    <s v="mMTS CyberPS"/>
    <x v="75"/>
    <s v="MTS Cyber Protect Servers"/>
    <s v="C-10394"/>
    <m/>
    <n v="11060"/>
    <s v="COG"/>
    <n v="12.6"/>
    <m/>
    <n v="12.6"/>
    <s v="x"/>
  </r>
  <r>
    <x v="1"/>
    <d v="2025-10-01T00:00:00"/>
    <x v="18"/>
    <s v="COGS - 180372"/>
    <s v="COGS - 180372"/>
    <s v="D-003"/>
    <s v="MSP"/>
    <m/>
    <x v="2"/>
    <s v="CB Prot Vir Mac"/>
    <x v="32"/>
    <s v="MTS Cyber Protect Virtual Machines"/>
    <s v="C-10056"/>
    <m/>
    <n v="11061"/>
    <s v="COG"/>
    <n v="65.599999999999994"/>
    <m/>
    <n v="65.599999999999994"/>
    <s v="x"/>
  </r>
  <r>
    <x v="1"/>
    <d v="2025-10-01T00:00:00"/>
    <x v="18"/>
    <s v="COGS - 180374"/>
    <s v="COGS - 180374"/>
    <s v="D-003"/>
    <s v="MSP"/>
    <m/>
    <x v="2"/>
    <s v="CB Prot Vir Mac"/>
    <x v="76"/>
    <s v="MTS Cyber Protect Virtual Machines"/>
    <s v="C-10407"/>
    <m/>
    <n v="11063"/>
    <s v="COG"/>
    <n v="12.3"/>
    <m/>
    <n v="12.3"/>
    <s v="x"/>
  </r>
  <r>
    <x v="1"/>
    <d v="2025-10-01T00:00:00"/>
    <x v="18"/>
    <s v="COGS - 180375"/>
    <s v="COGS - 180375"/>
    <s v="D-003"/>
    <s v="MSP"/>
    <m/>
    <x v="2"/>
    <s v="DPMB-ACR-CP"/>
    <x v="99"/>
    <s v="Acronis DR Compute Points"/>
    <s v="C-10417"/>
    <m/>
    <n v="11064"/>
    <s v="COG"/>
    <n v="1.44"/>
    <m/>
    <n v="1.44"/>
    <s v="x"/>
  </r>
  <r>
    <x v="1"/>
    <d v="2025-10-01T00:00:00"/>
    <x v="18"/>
    <s v="COGS - 180375"/>
    <s v="COGS - 180375"/>
    <s v="D-003"/>
    <s v="MSP"/>
    <m/>
    <x v="2"/>
    <s v="DPMB-ACR-IP"/>
    <x v="99"/>
    <s v="Acronis Public IP"/>
    <s v="C-10417"/>
    <m/>
    <n v="11064"/>
    <s v="COG"/>
    <n v="1.57"/>
    <m/>
    <n v="1.57"/>
    <s v="x"/>
  </r>
  <r>
    <x v="1"/>
    <d v="2025-10-01T00:00:00"/>
    <x v="18"/>
    <s v="COGS - 180375"/>
    <s v="COGS - 180375"/>
    <s v="D-003"/>
    <s v="MSP"/>
    <m/>
    <x v="2"/>
    <s v="mMTS CPWKST"/>
    <x v="99"/>
    <s v="MTS Cyber Protect Workstations"/>
    <s v="C-10417"/>
    <m/>
    <n v="11064"/>
    <s v="COG"/>
    <n v="18"/>
    <m/>
    <n v="18"/>
    <s v="x"/>
  </r>
  <r>
    <x v="1"/>
    <d v="2025-10-01T00:00:00"/>
    <x v="18"/>
    <s v="COGS - 180375"/>
    <s v="COGS - 180375"/>
    <s v="D-003"/>
    <s v="MSP"/>
    <m/>
    <x v="2"/>
    <s v="DPMB-ACR-DRADV"/>
    <x v="99"/>
    <s v="Acronis Disaster Recovery Advanced"/>
    <s v="C-10417"/>
    <m/>
    <n v="11064"/>
    <s v="COG"/>
    <n v="65.7"/>
    <m/>
    <n v="65.7"/>
    <s v="x"/>
  </r>
  <r>
    <x v="1"/>
    <d v="2025-10-01T00:00:00"/>
    <x v="18"/>
    <s v="COGS - 180375"/>
    <s v="COGS - 180375"/>
    <s v="D-003"/>
    <s v="MSP"/>
    <m/>
    <x v="2"/>
    <s v="DPMB-ACR-CLDSERVER"/>
    <x v="99"/>
    <s v="Acronis Cloud Server"/>
    <s v="C-10417"/>
    <m/>
    <n v="11064"/>
    <s v="COG"/>
    <n v="75.599999999999994"/>
    <m/>
    <n v="75.599999999999994"/>
    <s v="x"/>
  </r>
  <r>
    <x v="1"/>
    <d v="2025-10-01T00:00:00"/>
    <x v="18"/>
    <s v="COGS - 180377"/>
    <s v="COGS - 180377"/>
    <s v="D-003"/>
    <s v="MSP"/>
    <m/>
    <x v="2"/>
    <s v="mMTS CyberPS"/>
    <x v="77"/>
    <s v="MTS Cyber Protect Servers"/>
    <s v="C-10391"/>
    <m/>
    <n v="11066"/>
    <s v="COG"/>
    <n v="13.8"/>
    <m/>
    <n v="13.8"/>
    <s v="x"/>
  </r>
  <r>
    <x v="1"/>
    <d v="2025-10-01T00:00:00"/>
    <x v="18"/>
    <s v="COGS - 180379"/>
    <s v="COGS - 180379"/>
    <s v="D-003"/>
    <s v="MSP"/>
    <m/>
    <x v="2"/>
    <s v="mMTS CyberPS"/>
    <x v="78"/>
    <s v="MTS Cyber Protect Servers"/>
    <s v="C00167"/>
    <m/>
    <n v="11067"/>
    <s v="COG"/>
    <n v="13.8"/>
    <m/>
    <n v="13.8"/>
    <s v="x"/>
  </r>
  <r>
    <x v="1"/>
    <d v="2025-10-01T00:00:00"/>
    <x v="18"/>
    <s v="COGS - 180379"/>
    <s v="COGS - 180379"/>
    <s v="D-003"/>
    <s v="MSP"/>
    <m/>
    <x v="2"/>
    <s v="CB Prot Vir Mac"/>
    <x v="78"/>
    <s v="MTS Cyber Protect Virtual Machines"/>
    <s v="C00167"/>
    <m/>
    <n v="11067"/>
    <s v="COG"/>
    <n v="24.6"/>
    <m/>
    <n v="24.6"/>
    <s v="x"/>
  </r>
  <r>
    <x v="1"/>
    <d v="2025-10-01T00:00:00"/>
    <x v="18"/>
    <s v="COGS - 180385"/>
    <s v="COGS - 180385"/>
    <s v="D-003"/>
    <s v="MSP"/>
    <m/>
    <x v="2"/>
    <s v="CB Prot Vir Mac"/>
    <x v="34"/>
    <s v="MTS Cyber Protect Virtual Machines"/>
    <s v="C-10337"/>
    <m/>
    <n v="11072"/>
    <s v="COG"/>
    <n v="16.399999999999999"/>
    <m/>
    <n v="16.399999999999999"/>
    <s v="x"/>
  </r>
  <r>
    <x v="1"/>
    <d v="2025-10-01T00:00:00"/>
    <x v="18"/>
    <s v="COGS - 180387"/>
    <s v="COGS - 180387"/>
    <s v="D-003"/>
    <s v="MSP"/>
    <m/>
    <x v="2"/>
    <s v="mMTS CyberPS"/>
    <x v="35"/>
    <s v="MTS Cyber Protect Servers"/>
    <s v="C-10025"/>
    <m/>
    <n v="11074"/>
    <s v="COG"/>
    <n v="13.8"/>
    <m/>
    <n v="13.8"/>
    <s v="x"/>
  </r>
  <r>
    <x v="1"/>
    <d v="2025-10-01T00:00:00"/>
    <x v="18"/>
    <s v="COGS - 180387"/>
    <s v="COGS - 180387"/>
    <s v="D-003"/>
    <s v="MSP"/>
    <m/>
    <x v="2"/>
    <s v="mMTS CyberPS"/>
    <x v="35"/>
    <s v="MTS Cyber Protect Servers"/>
    <s v="C-10025"/>
    <m/>
    <n v="11074"/>
    <s v="COG"/>
    <n v="13.8"/>
    <m/>
    <n v="13.8"/>
    <s v="x"/>
  </r>
  <r>
    <x v="1"/>
    <d v="2025-10-01T00:00:00"/>
    <x v="18"/>
    <s v="COGS - 180387"/>
    <s v="COGS - 180387"/>
    <s v="D-003"/>
    <s v="MSP"/>
    <m/>
    <x v="2"/>
    <s v="CB Prot Vir Mac"/>
    <x v="35"/>
    <s v="MTS Cyber Protect Virtual Machines"/>
    <s v="C-10025"/>
    <m/>
    <n v="11074"/>
    <s v="COG"/>
    <n v="28.7"/>
    <m/>
    <n v="28.7"/>
    <s v="x"/>
  </r>
  <r>
    <x v="1"/>
    <d v="2025-10-01T00:00:00"/>
    <x v="18"/>
    <s v="COGS - 180391"/>
    <s v="COGS - 180391"/>
    <s v="D-003"/>
    <s v="MSP"/>
    <m/>
    <x v="2"/>
    <s v="CB Prot Vir Mac"/>
    <x v="79"/>
    <s v="MTS Cyber Protect Virtual Machines"/>
    <s v="C-10399"/>
    <m/>
    <n v="11077"/>
    <s v="COG"/>
    <n v="61.5"/>
    <m/>
    <n v="61.5"/>
    <s v="x"/>
  </r>
  <r>
    <x v="1"/>
    <d v="2025-10-01T00:00:00"/>
    <x v="18"/>
    <s v="COGS - 180396"/>
    <s v="COGS - 180396"/>
    <s v="D-003"/>
    <s v="MSP"/>
    <m/>
    <x v="2"/>
    <s v="mMTS CyberPS"/>
    <x v="81"/>
    <s v="MTS Cyber Protect Servers"/>
    <s v="C00225"/>
    <m/>
    <n v="11082"/>
    <s v="COG"/>
    <n v="13.8"/>
    <m/>
    <n v="13.8"/>
    <s v="x"/>
  </r>
  <r>
    <x v="1"/>
    <d v="2025-10-01T00:00:00"/>
    <x v="18"/>
    <s v="COGS - 180396"/>
    <s v="COGS - 180396"/>
    <s v="D-003"/>
    <s v="MSP"/>
    <m/>
    <x v="2"/>
    <s v="CB Prot Vir Mac"/>
    <x v="81"/>
    <s v="MTS Cyber Protect Virtual Machines"/>
    <s v="C00225"/>
    <m/>
    <n v="11082"/>
    <s v="COG"/>
    <n v="16.399999999999999"/>
    <m/>
    <n v="16.399999999999999"/>
    <s v="x"/>
  </r>
  <r>
    <x v="1"/>
    <d v="2025-10-01T00:00:00"/>
    <x v="18"/>
    <s v="COGS - 180397"/>
    <s v="COGS - 180397"/>
    <s v="D-003"/>
    <s v="MSP"/>
    <m/>
    <x v="2"/>
    <s v="mMTS CyberPS"/>
    <x v="82"/>
    <s v="MTS Cyber Protect Servers"/>
    <s v="C00227"/>
    <m/>
    <n v="11083"/>
    <s v="COG"/>
    <n v="168"/>
    <m/>
    <n v="168"/>
    <s v="x"/>
  </r>
  <r>
    <x v="1"/>
    <d v="2025-10-01T00:00:00"/>
    <x v="18"/>
    <s v="COGS - 180398"/>
    <s v="COGS - 180398"/>
    <s v="D-003"/>
    <s v="MSP"/>
    <m/>
    <x v="2"/>
    <s v="mMTS CyberPS"/>
    <x v="36"/>
    <s v="MTS Cyber Protect Servers"/>
    <s v="C-10022"/>
    <m/>
    <n v="11084"/>
    <s v="COG"/>
    <n v="13.8"/>
    <m/>
    <n v="13.8"/>
    <s v="x"/>
  </r>
  <r>
    <x v="1"/>
    <d v="2025-10-01T00:00:00"/>
    <x v="18"/>
    <s v="COGS - 180398"/>
    <s v="COGS - 180398"/>
    <s v="D-003"/>
    <s v="MSP"/>
    <m/>
    <x v="2"/>
    <s v="CB Prot Vir Mac"/>
    <x v="36"/>
    <s v="MTS Cyber Protect Virtual Machines"/>
    <s v="C-10022"/>
    <m/>
    <n v="11084"/>
    <s v="COG"/>
    <n v="32.799999999999997"/>
    <m/>
    <n v="32.799999999999997"/>
    <s v="x"/>
  </r>
  <r>
    <x v="1"/>
    <d v="2025-10-01T00:00:00"/>
    <x v="18"/>
    <s v="COGS - 180399"/>
    <s v="COGS - 180399"/>
    <s v="D-003"/>
    <s v="MSP"/>
    <m/>
    <x v="2"/>
    <s v="CB Prot Vir Mac"/>
    <x v="37"/>
    <s v="MTS Cyber Protect Virtual Machines"/>
    <s v="C00233"/>
    <m/>
    <n v="11085"/>
    <s v="COG"/>
    <n v="45.1"/>
    <m/>
    <n v="45.1"/>
    <s v="x"/>
  </r>
  <r>
    <x v="1"/>
    <d v="2025-10-01T00:00:00"/>
    <x v="18"/>
    <s v="COGS - 180400"/>
    <s v="COGS - 180400"/>
    <s v="D-003"/>
    <s v="MSP"/>
    <m/>
    <x v="2"/>
    <s v="CB Prot Vir Mac"/>
    <x v="38"/>
    <s v="MTS Cyber Protect Virtual Machines"/>
    <s v="C00237"/>
    <m/>
    <n v="11086"/>
    <s v="COG"/>
    <n v="8.1999999999999993"/>
    <m/>
    <n v="8.1999999999999993"/>
    <s v="x"/>
  </r>
  <r>
    <x v="1"/>
    <d v="2025-10-01T00:00:00"/>
    <x v="18"/>
    <s v="COGS - 180400"/>
    <s v="COGS - 180400"/>
    <s v="D-003"/>
    <s v="MSP"/>
    <m/>
    <x v="2"/>
    <s v="mMTS CyberPS"/>
    <x v="38"/>
    <s v="MTS Cyber Protect Servers"/>
    <s v="C00237"/>
    <m/>
    <n v="11086"/>
    <s v="COG"/>
    <n v="13.8"/>
    <m/>
    <n v="13.8"/>
    <s v="x"/>
  </r>
  <r>
    <x v="1"/>
    <d v="2025-10-01T00:00:00"/>
    <x v="18"/>
    <s v="COGS - 180402"/>
    <s v="COGS - 180402"/>
    <s v="D-003"/>
    <s v="MSP"/>
    <m/>
    <x v="2"/>
    <s v="mMTS CyberPS"/>
    <x v="40"/>
    <s v="MTS Cyber Protect Servers"/>
    <s v="C00240"/>
    <m/>
    <n v="11088"/>
    <s v="COG"/>
    <n v="41.4"/>
    <m/>
    <n v="41.4"/>
    <s v="x"/>
  </r>
  <r>
    <x v="1"/>
    <d v="2025-10-01T00:00:00"/>
    <x v="18"/>
    <s v="COGS - 180402"/>
    <s v="COGS - 180402"/>
    <s v="D-003"/>
    <s v="MSP"/>
    <m/>
    <x v="2"/>
    <s v="CB Prot Vir Mac"/>
    <x v="40"/>
    <s v="MTS Cyber Protect Virtual Machines"/>
    <s v="C00240"/>
    <m/>
    <n v="11088"/>
    <s v="COG"/>
    <n v="73.8"/>
    <m/>
    <n v="73.8"/>
    <s v="x"/>
  </r>
  <r>
    <x v="1"/>
    <d v="2025-10-01T00:00:00"/>
    <x v="18"/>
    <s v="COGS - 180403"/>
    <s v="COGS - 180403"/>
    <s v="D-003"/>
    <s v="MSP"/>
    <m/>
    <x v="2"/>
    <s v="mMTS CyberPS"/>
    <x v="41"/>
    <s v="MTS Cyber Protect Servers"/>
    <s v="C00241"/>
    <m/>
    <n v="11089"/>
    <s v="COG"/>
    <n v="13.8"/>
    <m/>
    <n v="13.8"/>
    <s v="x"/>
  </r>
  <r>
    <x v="1"/>
    <d v="2025-10-01T00:00:00"/>
    <x v="18"/>
    <s v="COGS - 180403"/>
    <s v="COGS - 180403"/>
    <s v="D-003"/>
    <s v="MSP"/>
    <m/>
    <x v="2"/>
    <s v="CB Prot Vir Mac"/>
    <x v="41"/>
    <s v="MTS Cyber Protect Virtual Machines"/>
    <s v="C00241"/>
    <m/>
    <n v="11089"/>
    <s v="COG"/>
    <n v="24.6"/>
    <m/>
    <n v="24.6"/>
    <s v="x"/>
  </r>
  <r>
    <x v="1"/>
    <d v="2025-10-01T00:00:00"/>
    <x v="18"/>
    <s v="COGS - 180404"/>
    <s v="COGS - 180404"/>
    <s v="D-003"/>
    <s v="MSP"/>
    <m/>
    <x v="2"/>
    <s v="CB Prot Vir Mac"/>
    <x v="42"/>
    <s v="MTS Cyber Protect Virtual Machines"/>
    <s v="C00246"/>
    <m/>
    <n v="11090"/>
    <s v="COG"/>
    <n v="12.3"/>
    <m/>
    <n v="12.3"/>
    <s v="x"/>
  </r>
  <r>
    <x v="1"/>
    <d v="2025-10-01T00:00:00"/>
    <x v="18"/>
    <s v="COGS - 180404"/>
    <s v="COGS - 180404"/>
    <s v="D-003"/>
    <s v="MSP"/>
    <m/>
    <x v="2"/>
    <s v="mMTS CyberPS"/>
    <x v="42"/>
    <s v="MTS Cyber Protect Servers"/>
    <s v="C00246"/>
    <m/>
    <n v="11090"/>
    <s v="COG"/>
    <n v="13.8"/>
    <m/>
    <n v="13.8"/>
    <s v="x"/>
  </r>
  <r>
    <x v="1"/>
    <d v="2025-10-01T00:00:00"/>
    <x v="18"/>
    <s v="COGS - 180405"/>
    <s v="COGS - 180405"/>
    <s v="D-003"/>
    <s v="MSP"/>
    <m/>
    <x v="2"/>
    <s v="CB Prot Vir Mac"/>
    <x v="43"/>
    <s v="MTS Cyber Protect Virtual Machines"/>
    <s v="C00248"/>
    <m/>
    <n v="11091"/>
    <s v="COG"/>
    <n v="16.399999999999999"/>
    <m/>
    <n v="16.399999999999999"/>
    <s v="x"/>
  </r>
  <r>
    <x v="1"/>
    <d v="2025-10-01T00:00:00"/>
    <x v="18"/>
    <s v="COGS - 180408"/>
    <s v="COGS - 180408"/>
    <s v="D-003"/>
    <s v="MSP"/>
    <m/>
    <x v="2"/>
    <s v="CB Prot Vir Mac"/>
    <x v="83"/>
    <s v="MTS Cyber Protect Virtual Machines"/>
    <s v="C00255"/>
    <m/>
    <n v="11093"/>
    <s v="COG"/>
    <n v="36.9"/>
    <m/>
    <n v="36.9"/>
    <s v="x"/>
  </r>
  <r>
    <x v="1"/>
    <d v="2025-10-01T00:00:00"/>
    <x v="18"/>
    <s v="COGS - 180410"/>
    <s v="COGS - 180410"/>
    <s v="D-003"/>
    <s v="MSP"/>
    <m/>
    <x v="2"/>
    <s v="mMTS CyberPS"/>
    <x v="44"/>
    <s v="MTS Cyber Protect Servers"/>
    <s v="C-10006"/>
    <m/>
    <n v="11095"/>
    <s v="COG"/>
    <n v="13.8"/>
    <m/>
    <n v="13.8"/>
    <s v="x"/>
  </r>
  <r>
    <x v="1"/>
    <d v="2025-10-01T00:00:00"/>
    <x v="18"/>
    <s v="COGS - 180410"/>
    <s v="COGS - 180410"/>
    <s v="D-003"/>
    <s v="MSP"/>
    <m/>
    <x v="2"/>
    <s v="CB Prot Vir Mac"/>
    <x v="44"/>
    <s v="MTS Cyber Protect Virtual Machines"/>
    <s v="C-10006"/>
    <m/>
    <n v="11095"/>
    <s v="COG"/>
    <n v="36.9"/>
    <m/>
    <n v="36.9"/>
    <s v="x"/>
  </r>
  <r>
    <x v="1"/>
    <d v="2025-10-01T00:00:00"/>
    <x v="18"/>
    <s v="COGS - 180414"/>
    <s v="COGS - 180414"/>
    <s v="D-003"/>
    <s v="MSP"/>
    <m/>
    <x v="2"/>
    <s v="CB Prot Vir Mac"/>
    <x v="46"/>
    <s v="MTS Cyber Protect Virtual Machines"/>
    <s v="C00258"/>
    <m/>
    <n v="11098"/>
    <s v="COG"/>
    <n v="50.4"/>
    <m/>
    <n v="50.4"/>
    <s v="x"/>
  </r>
  <r>
    <x v="1"/>
    <d v="2025-10-01T00:00:00"/>
    <x v="18"/>
    <s v="COGS - 180417"/>
    <s v="COGS - 180417"/>
    <s v="D-003"/>
    <s v="MSP"/>
    <m/>
    <x v="2"/>
    <s v="mMTS CyberPS"/>
    <x v="47"/>
    <s v="MTS Cyber Protect Servers"/>
    <s v="C-10333"/>
    <m/>
    <n v="11101"/>
    <s v="COG"/>
    <n v="13.8"/>
    <m/>
    <n v="13.8"/>
    <s v="x"/>
  </r>
  <r>
    <x v="1"/>
    <d v="2025-10-01T00:00:00"/>
    <x v="18"/>
    <s v="COGS - 180422"/>
    <s v="COGS - 180422"/>
    <s v="D-003"/>
    <s v="MSP"/>
    <m/>
    <x v="2"/>
    <s v="CB Prot Vir Mac"/>
    <x v="49"/>
    <s v="MTS Cyber Protect Virtual Machines"/>
    <s v="C-10335"/>
    <m/>
    <n v="11105"/>
    <s v="COG"/>
    <n v="8.1999999999999993"/>
    <m/>
    <n v="8.1999999999999993"/>
    <s v="x"/>
  </r>
  <r>
    <x v="1"/>
    <d v="2025-10-01T00:00:00"/>
    <x v="18"/>
    <s v="COGS - 180449OH"/>
    <s v="COGS - 180449OH"/>
    <s v="D-003"/>
    <s v="MSP"/>
    <m/>
    <x v="3"/>
    <s v="CB Prot Vir Mac"/>
    <x v="91"/>
    <s v="MTS Cyber Protect Virtual Machines"/>
    <s v="C-10062"/>
    <m/>
    <n v="11124"/>
    <s v="COG"/>
    <n v="9"/>
    <m/>
    <n v="9"/>
    <s v="x"/>
  </r>
  <r>
    <x v="1"/>
    <d v="2025-10-01T00:00:00"/>
    <x v="18"/>
    <s v="COGS - 180449OH"/>
    <s v="COGS - 180449OH"/>
    <s v="D-003"/>
    <s v="MSP"/>
    <m/>
    <x v="3"/>
    <s v="mMTS CyberPS"/>
    <x v="91"/>
    <s v="MTS Cyber Protect Servers"/>
    <s v="C-10062"/>
    <m/>
    <n v="11124"/>
    <s v="COG"/>
    <n v="32"/>
    <m/>
    <n v="32"/>
    <s v="x"/>
  </r>
  <r>
    <x v="1"/>
    <d v="2025-10-01T00:00:00"/>
    <x v="18"/>
    <s v="COGS - 180453OH"/>
    <s v="COGS - 180453OH"/>
    <s v="D-003"/>
    <s v="MSP"/>
    <m/>
    <x v="3"/>
    <s v="mMTS CPWKST"/>
    <x v="56"/>
    <s v="MTS Cyber Protect Workstations"/>
    <s v="C-10064"/>
    <m/>
    <n v="11125"/>
    <s v="COG"/>
    <n v="2.1"/>
    <m/>
    <n v="2.1"/>
    <s v="x"/>
  </r>
  <r>
    <x v="1"/>
    <d v="2025-10-01T00:00:00"/>
    <x v="18"/>
    <s v="COGS - 180453OH"/>
    <s v="COGS - 180453OH"/>
    <s v="D-003"/>
    <s v="MSP"/>
    <m/>
    <x v="3"/>
    <s v="mMTS CyberPS"/>
    <x v="56"/>
    <s v="MTS Cyber Protect Servers"/>
    <s v="C-10064"/>
    <m/>
    <n v="11125"/>
    <s v="COG"/>
    <n v="27.6"/>
    <m/>
    <n v="27.6"/>
    <s v="x"/>
  </r>
  <r>
    <x v="1"/>
    <d v="2025-10-01T00:00:00"/>
    <x v="18"/>
    <s v="COGS - 180462OH"/>
    <s v="COGS - 180462OH"/>
    <s v="D-003"/>
    <s v="MSP"/>
    <m/>
    <x v="3"/>
    <s v="mMTS CyberPS"/>
    <x v="98"/>
    <s v="MTS Cyber Protect Servers"/>
    <s v="C-10186"/>
    <m/>
    <n v="11130"/>
    <s v="COG"/>
    <n v="13.8"/>
    <m/>
    <n v="13.8"/>
    <s v="x"/>
  </r>
  <r>
    <x v="1"/>
    <d v="2025-10-01T00:00:00"/>
    <x v="18"/>
    <s v="COGS - 180462OH"/>
    <s v="COGS - 180462OH"/>
    <s v="D-003"/>
    <s v="MSP"/>
    <m/>
    <x v="3"/>
    <s v="CB Prot Vir Mac"/>
    <x v="98"/>
    <s v="MTS Cyber Protect Virtual Machines"/>
    <s v="C-10186"/>
    <m/>
    <n v="11130"/>
    <s v="COG"/>
    <n v="36.9"/>
    <m/>
    <n v="36.9"/>
    <s v="x"/>
  </r>
  <r>
    <x v="1"/>
    <d v="2025-10-01T00:00:00"/>
    <x v="18"/>
    <s v="COGS - 180465OH"/>
    <s v="COGS - 180465OH"/>
    <s v="D-003"/>
    <s v="MSP"/>
    <m/>
    <x v="3"/>
    <s v="mMTS CyberPS"/>
    <x v="85"/>
    <s v="MTS Cyber Protect Servers"/>
    <s v="C-10068"/>
    <m/>
    <n v="11132"/>
    <s v="COG"/>
    <n v="27.6"/>
    <m/>
    <n v="27.6"/>
    <s v="x"/>
  </r>
  <r>
    <x v="1"/>
    <d v="2025-10-01T00:00:00"/>
    <x v="18"/>
    <s v="COGS - 180468OH"/>
    <s v="COGS - 180468OH"/>
    <s v="D-003"/>
    <s v="MSP"/>
    <m/>
    <x v="3"/>
    <s v="MTS Cyber Protect Virtual"/>
    <x v="90"/>
    <s v="MTS Cyber Protect Virtual Machines"/>
    <s v="C-10072"/>
    <m/>
    <n v="11163"/>
    <s v="COG"/>
    <n v="4.5"/>
    <m/>
    <n v="4.5"/>
    <s v="x"/>
  </r>
  <r>
    <x v="1"/>
    <d v="2025-10-01T00:00:00"/>
    <x v="18"/>
    <s v="COGS - 180468OH"/>
    <s v="COGS - 180468OH"/>
    <s v="D-003"/>
    <s v="MSP"/>
    <m/>
    <x v="3"/>
    <s v="MTS Cyber Protect Servers"/>
    <x v="90"/>
    <s v="MTS Cyber Protect Servers"/>
    <s v="C-10072"/>
    <m/>
    <n v="11163"/>
    <s v="COG"/>
    <n v="32"/>
    <m/>
    <n v="32"/>
    <s v="x"/>
  </r>
  <r>
    <x v="1"/>
    <d v="2025-10-01T00:00:00"/>
    <x v="18"/>
    <s v="COGS - 180477OH"/>
    <s v="COGS - 180477OH"/>
    <s v="D-003"/>
    <s v="MSP"/>
    <m/>
    <x v="3"/>
    <s v="mMTS CyberPS"/>
    <x v="93"/>
    <s v="MTS Cyber Protect Servers"/>
    <s v="C-10076"/>
    <m/>
    <n v="11133"/>
    <s v="COG"/>
    <n v="13.8"/>
    <m/>
    <n v="13.8"/>
    <s v="x"/>
  </r>
  <r>
    <x v="1"/>
    <d v="2025-10-01T00:00:00"/>
    <x v="18"/>
    <s v="COGS - 180478OH"/>
    <s v="COGS - 180478OH"/>
    <s v="D-003"/>
    <s v="MSP"/>
    <m/>
    <x v="3"/>
    <s v="mMTS CyberPS"/>
    <x v="92"/>
    <s v="MTS Cyber Protect Servers"/>
    <s v="C-10077"/>
    <m/>
    <n v="11134"/>
    <s v="COG"/>
    <n v="50.4"/>
    <m/>
    <n v="50.4"/>
    <s v="x"/>
  </r>
  <r>
    <x v="1"/>
    <d v="2025-10-01T00:00:00"/>
    <x v="18"/>
    <s v="COGS - 180485OH"/>
    <s v="COGS - 180485OH"/>
    <s v="D-003"/>
    <s v="MSP"/>
    <m/>
    <x v="3"/>
    <s v="mMTS CyberPS"/>
    <x v="86"/>
    <s v="MTS Cyber Protect Servers"/>
    <s v="C-10081"/>
    <m/>
    <n v="11137"/>
    <s v="COG"/>
    <n v="75.599999999999994"/>
    <m/>
    <n v="75.599999999999994"/>
    <s v="x"/>
  </r>
  <r>
    <x v="1"/>
    <d v="2025-10-01T00:00:00"/>
    <x v="18"/>
    <s v="COGS - 180486OH"/>
    <s v="COGS - 180486OH"/>
    <s v="D-005"/>
    <s v="Security"/>
    <m/>
    <x v="3"/>
    <s v="mMTS CyberPS"/>
    <x v="113"/>
    <s v="MTS Cyber Protect Servers"/>
    <s v="C-10082"/>
    <m/>
    <n v="11138"/>
    <s v="COG"/>
    <n v="13.8"/>
    <m/>
    <n v="13.8"/>
    <s v="x"/>
  </r>
  <r>
    <x v="1"/>
    <d v="2025-10-01T00:00:00"/>
    <x v="18"/>
    <s v="COGS - 180491OH"/>
    <s v="COGS - 180491OH"/>
    <s v="D-003"/>
    <s v="MSP"/>
    <m/>
    <x v="3"/>
    <s v="mMTS CyberPS"/>
    <x v="100"/>
    <s v="MTS Cyber Protect Servers"/>
    <s v="C-10084"/>
    <m/>
    <n v="11139"/>
    <s v="COG"/>
    <n v="25.2"/>
    <m/>
    <n v="25.2"/>
    <s v="x"/>
  </r>
  <r>
    <x v="1"/>
    <d v="2025-10-01T00:00:00"/>
    <x v="18"/>
    <s v="COGS - 180493OH"/>
    <s v="COGS - 180493OH"/>
    <s v="D-003"/>
    <s v="MSP"/>
    <m/>
    <x v="3"/>
    <s v="mMTS CyberPS"/>
    <x v="88"/>
    <s v="MTS Cyber Protect Servers"/>
    <s v="C-10085"/>
    <m/>
    <n v="11140"/>
    <s v="COG"/>
    <n v="41.4"/>
    <m/>
    <n v="41.4"/>
    <s v="x"/>
  </r>
  <r>
    <x v="1"/>
    <d v="2025-10-01T00:00:00"/>
    <x v="18"/>
    <s v="COGS - 180494OH"/>
    <s v="COGS - 180494OH"/>
    <s v="D-003"/>
    <s v="MSP"/>
    <m/>
    <x v="3"/>
    <s v="mMTS CyberPS"/>
    <x v="89"/>
    <s v="MTS Cyber Protect Servers"/>
    <s v="C-10086"/>
    <m/>
    <n v="11141"/>
    <s v="COG"/>
    <n v="41.4"/>
    <m/>
    <n v="41.4"/>
    <s v="x"/>
  </r>
  <r>
    <x v="1"/>
    <d v="2025-10-01T00:00:00"/>
    <x v="18"/>
    <s v="COGS - 180501OH"/>
    <s v="COGS - 180501OH"/>
    <s v="D-003"/>
    <s v="MSP"/>
    <m/>
    <x v="3"/>
    <s v="CB Prot Vir Mac"/>
    <x v="54"/>
    <s v="MTS Cyber Protect Virtual Machines"/>
    <s v="C-10093"/>
    <m/>
    <n v="11146"/>
    <s v="COG"/>
    <n v="8.1999999999999993"/>
    <m/>
    <n v="8.1999999999999993"/>
    <s v="x"/>
  </r>
  <r>
    <x v="1"/>
    <d v="2025-10-01T00:00:00"/>
    <x v="18"/>
    <s v="COGS - 180501OH"/>
    <s v="COGS - 180501OH"/>
    <s v="D-003"/>
    <s v="MSP"/>
    <m/>
    <x v="3"/>
    <s v="mMTS CyberPS"/>
    <x v="54"/>
    <s v="MTS Cyber Protect Servers"/>
    <s v="C-10093"/>
    <m/>
    <n v="11146"/>
    <s v="COG"/>
    <n v="13.8"/>
    <m/>
    <n v="13.8"/>
    <s v="x"/>
  </r>
  <r>
    <x v="1"/>
    <d v="2025-10-01T00:00:00"/>
    <x v="18"/>
    <s v="COGS - 180505OH"/>
    <s v="COGS - 180505OH"/>
    <s v="D-003"/>
    <s v="MSP"/>
    <m/>
    <x v="3"/>
    <s v="mMTS CyberPS"/>
    <x v="94"/>
    <s v="MTS Cyber Protect Servers"/>
    <s v="C-10097"/>
    <m/>
    <n v="11149"/>
    <s v="COG"/>
    <n v="13.8"/>
    <m/>
    <n v="13.8"/>
    <s v="x"/>
  </r>
  <r>
    <x v="1"/>
    <d v="2025-10-01T00:00:00"/>
    <x v="18"/>
    <s v="COGS - 180508OH"/>
    <s v="COGS - 180508OH"/>
    <s v="D-003"/>
    <s v="MSP"/>
    <m/>
    <x v="3"/>
    <s v="mMTS CyberPS"/>
    <x v="95"/>
    <s v="MTS Cyber Protect Servers"/>
    <s v="C-10207"/>
    <m/>
    <n v="11151"/>
    <s v="COG"/>
    <n v="12.6"/>
    <m/>
    <n v="12.6"/>
    <s v="x"/>
  </r>
  <r>
    <x v="1"/>
    <d v="2025-10-01T00:00:00"/>
    <x v="18"/>
    <s v="COGS - 180510OH"/>
    <s v="COGS - 180510OH"/>
    <s v="D-003"/>
    <s v="MSP"/>
    <m/>
    <x v="3"/>
    <s v="mMTS CyberPS"/>
    <x v="96"/>
    <s v="MTS Cyber Protect Servers"/>
    <s v="C-10167"/>
    <m/>
    <n v="11152"/>
    <s v="COG"/>
    <n v="13.8"/>
    <m/>
    <n v="13.8"/>
    <s v="x"/>
  </r>
  <r>
    <x v="1"/>
    <d v="2025-10-01T00:00:00"/>
    <x v="18"/>
    <s v="COGS - 180512OH"/>
    <s v="COGS - 180512OH"/>
    <s v="D-003"/>
    <s v="MSP"/>
    <m/>
    <x v="3"/>
    <s v="MTS Cyber Protect VM"/>
    <x v="97"/>
    <s v="MTS Cyber Protect Virtual Machines"/>
    <s v="C-10101"/>
    <m/>
    <n v="11153"/>
    <s v="COG"/>
    <n v="4.5"/>
    <m/>
    <n v="4.5"/>
    <s v="x"/>
  </r>
  <r>
    <x v="1"/>
    <d v="2025-10-01T00:00:00"/>
    <x v="18"/>
    <s v="COGS - 180512OH"/>
    <s v="COGS - 180512OH"/>
    <s v="D-003"/>
    <s v="MSP"/>
    <m/>
    <x v="3"/>
    <s v="MTS Cyber Protect Ser"/>
    <x v="97"/>
    <s v="MTS Cyber Protect Servers"/>
    <s v="C-10101"/>
    <m/>
    <n v="11153"/>
    <s v="COG"/>
    <n v="16"/>
    <m/>
    <n v="16"/>
    <s v="x"/>
  </r>
  <r>
    <x v="1"/>
    <d v="2025-10-01T00:00:00"/>
    <x v="18"/>
    <s v="COGS - 180514OH"/>
    <s v="COGS - 180514OH"/>
    <s v="D-003"/>
    <s v="MSP"/>
    <m/>
    <x v="3"/>
    <s v="mMTS CPWKST"/>
    <x v="55"/>
    <s v="MTS Cyber Protect Workstations"/>
    <s v="C-10104"/>
    <m/>
    <n v="11154"/>
    <s v="COG"/>
    <n v="4.2"/>
    <m/>
    <n v="4.2"/>
    <s v="x"/>
  </r>
  <r>
    <x v="1"/>
    <d v="2025-10-01T00:00:00"/>
    <x v="18"/>
    <s v="COGS - 180514OH"/>
    <s v="COGS - 180514OH"/>
    <s v="D-003"/>
    <s v="MSP"/>
    <m/>
    <x v="3"/>
    <s v="CB Prot Vir Mac"/>
    <x v="55"/>
    <s v="MTS Cyber Protect Virtual Machines"/>
    <s v="C-10104"/>
    <m/>
    <n v="11154"/>
    <s v="COG"/>
    <n v="8.1999999999999993"/>
    <m/>
    <n v="8.1999999999999993"/>
    <s v="x"/>
  </r>
  <r>
    <x v="1"/>
    <d v="2025-10-01T00:00:00"/>
    <x v="18"/>
    <s v="COGS - 180518OH"/>
    <s v="COGS - 180518OH"/>
    <s v="D-003"/>
    <s v="MSP"/>
    <m/>
    <x v="3"/>
    <s v="DPMB-ACR-ADV-SVR"/>
    <x v="87"/>
    <s v="Acronis Advanced Backup - Per Physical Server"/>
    <s v="C-10107"/>
    <m/>
    <n v="11156"/>
    <s v="COG"/>
    <n v="32"/>
    <m/>
    <n v="32"/>
    <s v="x"/>
  </r>
  <r>
    <x v="1"/>
    <d v="2025-10-01T00:00:00"/>
    <x v="18"/>
    <s v="COGS - 180518OH"/>
    <s v="COGS - 180518OH"/>
    <s v="D-003"/>
    <s v="MSP"/>
    <m/>
    <x v="3"/>
    <s v="DPMB-ACR-ADV-VM"/>
    <x v="87"/>
    <s v="Acronis Advanced Backup - Per VM"/>
    <s v="C-10107"/>
    <m/>
    <n v="11156"/>
    <s v="COG"/>
    <n v="45"/>
    <m/>
    <n v="45"/>
    <s v="x"/>
  </r>
  <r>
    <x v="1"/>
    <d v="2025-10-01T00:00:00"/>
    <x v="18"/>
    <s v="COGS - 180560OH"/>
    <s v="COGS - 180560OH"/>
    <s v="D-003"/>
    <s v="MSP"/>
    <m/>
    <x v="3"/>
    <s v="mMTS CyberPS"/>
    <x v="84"/>
    <s v="MTS Cyber Protect Servers"/>
    <s v="C-10083"/>
    <m/>
    <n v="11158"/>
    <s v="COG"/>
    <n v="13.8"/>
    <m/>
    <n v="13.8"/>
    <s v="x"/>
  </r>
  <r>
    <x v="1"/>
    <d v="2025-10-15T00:00:00"/>
    <x v="32"/>
    <s v="COGS - 180748"/>
    <s v="COGS - 180748"/>
    <s v="D-003"/>
    <s v="MSP"/>
    <m/>
    <x v="5"/>
    <s v="CB Prot Vir Mac"/>
    <x v="101"/>
    <s v="MTS Cyber Protect Virtual Machines"/>
    <s v="C00002"/>
    <m/>
    <n v="11270"/>
    <s v="COG"/>
    <n v="4.0999999999999996"/>
    <m/>
    <n v="4.0999999999999996"/>
    <s v="x"/>
  </r>
  <r>
    <x v="1"/>
    <d v="2025-10-15T00:00:00"/>
    <x v="32"/>
    <s v="COGS - 180749"/>
    <s v="COGS - 180749"/>
    <s v="D-003"/>
    <s v="MSP"/>
    <m/>
    <x v="5"/>
    <s v="mMTS CPWKST"/>
    <x v="102"/>
    <s v="MTS Cyber Protect Workstations"/>
    <s v="C00020"/>
    <m/>
    <n v="11271"/>
    <s v="COG"/>
    <n v="94.5"/>
    <m/>
    <n v="94.5"/>
    <s v="x"/>
  </r>
  <r>
    <x v="1"/>
    <d v="2025-10-15T00:00:00"/>
    <x v="32"/>
    <s v="COGS - 180750"/>
    <s v="COGS - 180750"/>
    <s v="D-003"/>
    <s v="MSP"/>
    <m/>
    <x v="5"/>
    <s v="CB Prot Vir Mac"/>
    <x v="103"/>
    <s v="MTS Cyber Protect Virtual Machines"/>
    <s v="C00060"/>
    <m/>
    <n v="11272"/>
    <s v="COG"/>
    <n v="4.0999999999999996"/>
    <m/>
    <n v="4.0999999999999996"/>
    <s v="x"/>
  </r>
  <r>
    <x v="1"/>
    <d v="2025-10-15T00:00:00"/>
    <x v="32"/>
    <s v="COGS - 180750"/>
    <s v="COGS - 180750"/>
    <s v="D-003"/>
    <s v="MSP"/>
    <m/>
    <x v="5"/>
    <s v="mMTS CPWKST"/>
    <x v="103"/>
    <s v="MTS Cyber Protect Workstations"/>
    <s v="C00060"/>
    <m/>
    <n v="11272"/>
    <s v="COG"/>
    <n v="14.7"/>
    <m/>
    <n v="14.7"/>
    <s v="x"/>
  </r>
  <r>
    <x v="1"/>
    <d v="2025-10-15T00:00:00"/>
    <x v="32"/>
    <s v="COGS - 180753"/>
    <s v="COGS - 180753"/>
    <s v="D-003"/>
    <s v="MSP"/>
    <m/>
    <x v="5"/>
    <s v="mMTS CPWKST"/>
    <x v="109"/>
    <s v="MTS Cyber Protect Workstations"/>
    <s v="C00204"/>
    <m/>
    <n v="11273"/>
    <s v="COG"/>
    <n v="96.6"/>
    <m/>
    <n v="96.6"/>
    <s v="x"/>
  </r>
  <r>
    <x v="1"/>
    <d v="2025-10-15T00:00:00"/>
    <x v="32"/>
    <s v="COGS - 180754"/>
    <s v="COGS - 180754"/>
    <s v="D-003"/>
    <s v="MSP"/>
    <m/>
    <x v="5"/>
    <s v="CB Prot Vir Mac"/>
    <x v="104"/>
    <s v="MTS Cyber Protect Virtual Machines"/>
    <s v="C00139"/>
    <m/>
    <n v="11274"/>
    <s v="COG"/>
    <n v="36.9"/>
    <m/>
    <n v="36.9"/>
    <s v="x"/>
  </r>
  <r>
    <x v="1"/>
    <d v="2025-10-15T00:00:00"/>
    <x v="32"/>
    <s v="COGS - 180754"/>
    <s v="COGS - 180754"/>
    <s v="D-003"/>
    <s v="MSP"/>
    <m/>
    <x v="5"/>
    <s v="mMTS CyberPS"/>
    <x v="104"/>
    <s v="MTS Cyber Protect Servers"/>
    <s v="C00139"/>
    <m/>
    <n v="11274"/>
    <s v="COG"/>
    <n v="55.2"/>
    <m/>
    <n v="55.2"/>
    <s v="x"/>
  </r>
  <r>
    <x v="1"/>
    <d v="2025-10-15T00:00:00"/>
    <x v="32"/>
    <s v="COGS - 180754"/>
    <s v="COGS - 180754"/>
    <s v="D-003"/>
    <s v="MSP"/>
    <m/>
    <x v="5"/>
    <s v="mMTS CPWKST"/>
    <x v="104"/>
    <s v="MTS Cyber Protect Workstations"/>
    <s v="C00139"/>
    <m/>
    <n v="11274"/>
    <s v="COG"/>
    <n v="483"/>
    <m/>
    <n v="483"/>
    <s v="x"/>
  </r>
  <r>
    <x v="1"/>
    <d v="2025-10-15T00:00:00"/>
    <x v="32"/>
    <s v="COGS - 180755"/>
    <s v="COGS - 180755"/>
    <s v="D-003"/>
    <s v="MSP"/>
    <m/>
    <x v="5"/>
    <s v="CB Prot Vir Mac"/>
    <x v="105"/>
    <s v="MTS Cyber Protect Virtual Machines"/>
    <s v="C00165"/>
    <m/>
    <n v="11275"/>
    <s v="COG"/>
    <n v="4.0999999999999996"/>
    <m/>
    <n v="4.0999999999999996"/>
    <s v="x"/>
  </r>
  <r>
    <x v="1"/>
    <d v="2025-10-15T00:00:00"/>
    <x v="32"/>
    <s v="COGS - 180755"/>
    <s v="COGS - 180755"/>
    <s v="D-003"/>
    <s v="MSP"/>
    <m/>
    <x v="5"/>
    <s v="mMTS CPWKST"/>
    <x v="105"/>
    <s v="MTS Cyber Protect Workstations"/>
    <s v="C00165"/>
    <m/>
    <n v="11275"/>
    <s v="COG"/>
    <n v="21"/>
    <m/>
    <n v="21"/>
    <s v="x"/>
  </r>
  <r>
    <x v="1"/>
    <d v="2025-10-15T00:00:00"/>
    <x v="32"/>
    <s v="COGS - 180756"/>
    <s v="COGS - 180756"/>
    <s v="D-003"/>
    <s v="MSP"/>
    <m/>
    <x v="5"/>
    <s v="mMTS CPWKST"/>
    <x v="106"/>
    <s v="MTS Cyber Protect Workstations"/>
    <s v="C00170"/>
    <m/>
    <n v="11276"/>
    <s v="COG"/>
    <n v="241.5"/>
    <m/>
    <n v="241.5"/>
    <s v="x"/>
  </r>
  <r>
    <x v="1"/>
    <d v="2025-10-15T00:00:00"/>
    <x v="32"/>
    <s v="COGS - 180758"/>
    <s v="COGS - 180758"/>
    <s v="D-003"/>
    <s v="MSP"/>
    <m/>
    <x v="5"/>
    <s v="mMTS CPWKST"/>
    <x v="108"/>
    <s v="MTS Cyber Protect Workstations"/>
    <s v="C00224"/>
    <m/>
    <n v="11277"/>
    <s v="COG"/>
    <n v="39.9"/>
    <m/>
    <n v="39.9"/>
    <s v="x"/>
  </r>
  <r>
    <x v="1"/>
    <d v="2025-10-15T00:00:00"/>
    <x v="32"/>
    <s v="COGS - 180760"/>
    <s v="COGS - 180760"/>
    <s v="D-003"/>
    <s v="MSP"/>
    <m/>
    <x v="5"/>
    <s v="CB Prot Vir Mac"/>
    <x v="110"/>
    <s v="MTS Cyber Protect Virtual Machines"/>
    <s v="C00302"/>
    <m/>
    <n v="11279"/>
    <s v="COG"/>
    <n v="16.399999999999999"/>
    <m/>
    <n v="16.399999999999999"/>
    <s v="x"/>
  </r>
  <r>
    <x v="1"/>
    <d v="2025-10-15T00:00:00"/>
    <x v="32"/>
    <s v="COGS - 180760"/>
    <s v="COGS - 180760"/>
    <s v="D-003"/>
    <s v="MSP"/>
    <m/>
    <x v="5"/>
    <s v="mMTS CPWKST"/>
    <x v="110"/>
    <s v="MTS Cyber Protect Workstations"/>
    <s v="C00302"/>
    <m/>
    <n v="11279"/>
    <s v="COG"/>
    <n v="18.899999999999999"/>
    <m/>
    <n v="18.899999999999999"/>
    <s v="x"/>
  </r>
  <r>
    <x v="1"/>
    <d v="2025-10-15T00:00:00"/>
    <x v="32"/>
    <s v="COGS - 180761"/>
    <s v="COGS - 180761"/>
    <s v="D-003"/>
    <s v="MSP"/>
    <m/>
    <x v="5"/>
    <s v="CB Prot Vir Mac"/>
    <x v="111"/>
    <s v="MTS Cyber Protect Virtual Machines"/>
    <s v="C00215"/>
    <m/>
    <n v="11280"/>
    <s v="COG"/>
    <n v="4.0999999999999996"/>
    <m/>
    <n v="4.0999999999999996"/>
    <s v="x"/>
  </r>
  <r>
    <x v="1"/>
    <d v="2025-10-15T00:00:00"/>
    <x v="32"/>
    <s v="COGS - 180762"/>
    <s v="COGS - 180762"/>
    <s v="D-003"/>
    <s v="MSP"/>
    <m/>
    <x v="5"/>
    <s v="mMTS CPWKST"/>
    <x v="112"/>
    <s v="MTS Cyber Protect Workstations"/>
    <s v="C00216"/>
    <m/>
    <n v="11281"/>
    <s v="COG"/>
    <n v="98.7"/>
    <m/>
    <n v="98.7"/>
    <s v="x"/>
  </r>
  <r>
    <x v="1"/>
    <d v="2025-10-15T00:00:00"/>
    <x v="32"/>
    <s v="COGS - 180766"/>
    <s v="COGS - 180766"/>
    <s v="D-003"/>
    <s v="MSP"/>
    <m/>
    <x v="5"/>
    <s v="CB Prot Vir Mac"/>
    <x v="107"/>
    <s v="MTS Cyber Protect Virtual Machines"/>
    <s v="C00178"/>
    <m/>
    <n v="11284"/>
    <s v="COG"/>
    <n v="4.0999999999999996"/>
    <m/>
    <n v="4.0999999999999996"/>
    <s v="x"/>
  </r>
  <r>
    <x v="1"/>
    <d v="2025-10-15T00:00:00"/>
    <x v="32"/>
    <s v="COGS - 180766"/>
    <s v="COGS - 180766"/>
    <s v="D-003"/>
    <s v="MSP"/>
    <m/>
    <x v="5"/>
    <s v="mMTS CPWKST"/>
    <x v="107"/>
    <s v="MTS Cyber Protect Workstations"/>
    <s v="C00178"/>
    <m/>
    <n v="11284"/>
    <s v="COG"/>
    <n v="54.6"/>
    <m/>
    <n v="54.6"/>
    <s v="x"/>
  </r>
  <r>
    <x v="1"/>
    <d v="2025-10-31T00:00:00"/>
    <x v="31"/>
    <m/>
    <s v="Accrual for Irvine Invoices- Oct REV Sept 2025 INV"/>
    <m/>
    <m/>
    <m/>
    <x v="5"/>
    <m/>
    <x v="101"/>
    <m/>
    <s v="C00002"/>
    <m/>
    <n v="24186"/>
    <s v="ARJ"/>
    <m/>
    <n v="4.0999999999999996"/>
    <n v="-4.0999999999999996"/>
    <s v="x"/>
  </r>
  <r>
    <x v="1"/>
    <d v="2025-10-31T00:00:00"/>
    <x v="31"/>
    <m/>
    <s v="Accrual for Irvine Invoices- Oct REV Sept 2025 INV"/>
    <m/>
    <m/>
    <m/>
    <x v="5"/>
    <m/>
    <x v="111"/>
    <m/>
    <s v="C00215"/>
    <m/>
    <n v="24186"/>
    <s v="ARJ"/>
    <m/>
    <n v="4.0999999999999996"/>
    <n v="-4.0999999999999996"/>
    <s v="x"/>
  </r>
  <r>
    <x v="1"/>
    <d v="2025-10-31T00:00:00"/>
    <x v="31"/>
    <m/>
    <s v="Accrual for Irvine Invoices- Oct REV Sept 2025 INV"/>
    <m/>
    <m/>
    <m/>
    <x v="5"/>
    <m/>
    <x v="103"/>
    <m/>
    <s v="C00060"/>
    <m/>
    <n v="24186"/>
    <s v="ARJ"/>
    <m/>
    <n v="18.8"/>
    <n v="-18.8"/>
    <s v="x"/>
  </r>
  <r>
    <x v="1"/>
    <d v="2025-10-31T00:00:00"/>
    <x v="31"/>
    <m/>
    <s v="Accrual for Irvine Invoices- Oct REV Sept 2025 INV"/>
    <m/>
    <m/>
    <m/>
    <x v="5"/>
    <m/>
    <x v="105"/>
    <m/>
    <s v="C00165"/>
    <m/>
    <n v="24186"/>
    <s v="ARJ"/>
    <m/>
    <n v="25.1"/>
    <n v="-25.1"/>
    <s v="x"/>
  </r>
  <r>
    <x v="1"/>
    <d v="2025-10-31T00:00:00"/>
    <x v="31"/>
    <m/>
    <s v="Accrual for Irvine Invoices- Oct REV Sept 2025 INV"/>
    <m/>
    <m/>
    <m/>
    <x v="5"/>
    <m/>
    <x v="110"/>
    <m/>
    <s v="C00302"/>
    <m/>
    <n v="24186"/>
    <s v="ARJ"/>
    <m/>
    <n v="35.299999999999997"/>
    <n v="-35.299999999999997"/>
    <s v="x"/>
  </r>
  <r>
    <x v="1"/>
    <d v="2025-10-31T00:00:00"/>
    <x v="31"/>
    <m/>
    <s v="Accrual for Irvine Invoices- Oct REV Sept 2025 INV"/>
    <m/>
    <m/>
    <m/>
    <x v="5"/>
    <m/>
    <x v="108"/>
    <m/>
    <s v="C00224"/>
    <m/>
    <n v="24186"/>
    <s v="ARJ"/>
    <m/>
    <n v="39.9"/>
    <n v="-39.9"/>
    <s v="x"/>
  </r>
  <r>
    <x v="1"/>
    <d v="2025-10-31T00:00:00"/>
    <x v="31"/>
    <m/>
    <s v="Accrual for Irvine Invoices- Oct REV Sept 2025 INV"/>
    <m/>
    <m/>
    <m/>
    <x v="5"/>
    <m/>
    <x v="107"/>
    <m/>
    <s v="C00178"/>
    <m/>
    <n v="24186"/>
    <s v="ARJ"/>
    <m/>
    <n v="58.7"/>
    <n v="-58.7"/>
    <s v="x"/>
  </r>
  <r>
    <x v="1"/>
    <d v="2025-10-31T00:00:00"/>
    <x v="31"/>
    <m/>
    <s v="Accrual for Irvine Invoices- Oct REV Sept 2025 INV"/>
    <m/>
    <m/>
    <m/>
    <x v="5"/>
    <m/>
    <x v="102"/>
    <m/>
    <s v="C00020"/>
    <m/>
    <n v="24186"/>
    <s v="ARJ"/>
    <m/>
    <n v="94.5"/>
    <n v="-94.5"/>
    <s v="x"/>
  </r>
  <r>
    <x v="1"/>
    <d v="2025-10-31T00:00:00"/>
    <x v="31"/>
    <m/>
    <s v="Accrual for Irvine Invoices- Oct REV Sept 2025 INV"/>
    <m/>
    <m/>
    <m/>
    <x v="5"/>
    <m/>
    <x v="109"/>
    <m/>
    <s v="C00204"/>
    <m/>
    <n v="24186"/>
    <s v="ARJ"/>
    <m/>
    <n v="96.6"/>
    <n v="-96.6"/>
    <s v="x"/>
  </r>
  <r>
    <x v="1"/>
    <d v="2025-10-31T00:00:00"/>
    <x v="31"/>
    <m/>
    <s v="Accrual for Irvine Invoices- Oct REV Sept 2025 INV"/>
    <m/>
    <m/>
    <m/>
    <x v="5"/>
    <m/>
    <x v="112"/>
    <m/>
    <s v="C00216"/>
    <m/>
    <n v="24186"/>
    <s v="ARJ"/>
    <m/>
    <n v="98.7"/>
    <n v="-98.7"/>
    <s v="x"/>
  </r>
  <r>
    <x v="1"/>
    <d v="2025-10-31T00:00:00"/>
    <x v="31"/>
    <m/>
    <s v="Accrual for Irvine Invoices- Oct REV Sept 2025 INV"/>
    <m/>
    <m/>
    <m/>
    <x v="5"/>
    <m/>
    <x v="106"/>
    <m/>
    <s v="C00170"/>
    <m/>
    <n v="24186"/>
    <s v="ARJ"/>
    <m/>
    <n v="241.5"/>
    <n v="-241.5"/>
    <s v="x"/>
  </r>
  <r>
    <x v="1"/>
    <d v="2025-10-31T00:00:00"/>
    <x v="31"/>
    <m/>
    <s v="Accrual for Irvine Invoices- Oct REV Sept 2025 INV"/>
    <m/>
    <m/>
    <m/>
    <x v="5"/>
    <m/>
    <x v="104"/>
    <m/>
    <s v="C00139"/>
    <m/>
    <n v="24186"/>
    <s v="ARJ"/>
    <m/>
    <n v="575.1"/>
    <n v="-575.1"/>
    <s v="x"/>
  </r>
  <r>
    <x v="2"/>
    <d v="2025-09-01T00:00:00"/>
    <x v="0"/>
    <s v="COGS - 179741"/>
    <s v="COGS - 179741"/>
    <s v="D-003"/>
    <s v="MSP"/>
    <m/>
    <x v="1"/>
    <s v="DPM-Spam Filter"/>
    <x v="2"/>
    <s v="Managed Spam Filtering"/>
    <s v="C00005"/>
    <m/>
    <n v="10675"/>
    <s v="COG"/>
    <n v="33.6"/>
    <m/>
    <n v="33.6"/>
    <s v="x"/>
  </r>
  <r>
    <x v="2"/>
    <d v="2025-09-01T00:00:00"/>
    <x v="0"/>
    <s v="COGS - 179743"/>
    <s v="COGS - 179743"/>
    <s v="D-003"/>
    <s v="MSP"/>
    <m/>
    <x v="1"/>
    <s v="DPM-Spam Filter"/>
    <x v="4"/>
    <s v="Managed Spam Filtering"/>
    <s v="C00045"/>
    <m/>
    <n v="10677"/>
    <s v="COG"/>
    <n v="22.4"/>
    <m/>
    <n v="22.4"/>
    <s v="x"/>
  </r>
  <r>
    <x v="2"/>
    <d v="2025-09-01T00:00:00"/>
    <x v="0"/>
    <s v="COGS - 179763"/>
    <s v="COGS - 179763"/>
    <s v="D-003"/>
    <s v="MSP"/>
    <m/>
    <x v="1"/>
    <s v="DPM-Spam Filter"/>
    <x v="12"/>
    <s v="Managed Spam Filtering"/>
    <s v="C00181"/>
    <m/>
    <n v="10695"/>
    <s v="COG"/>
    <n v="7.2"/>
    <m/>
    <n v="7.2"/>
    <s v="x"/>
  </r>
  <r>
    <x v="2"/>
    <d v="2025-09-01T00:00:00"/>
    <x v="0"/>
    <s v="COGS - 179766"/>
    <s v="COGS - 179766"/>
    <s v="D-003"/>
    <s v="MSP"/>
    <m/>
    <x v="1"/>
    <s v="DPM-Spam Filter"/>
    <x v="15"/>
    <s v="Managed Spam Filtering"/>
    <s v="C00261"/>
    <m/>
    <n v="10698"/>
    <s v="COG"/>
    <n v="14.4"/>
    <m/>
    <n v="14.4"/>
    <s v="x"/>
  </r>
  <r>
    <x v="2"/>
    <d v="2025-09-01T00:00:00"/>
    <x v="0"/>
    <s v="COGS - 179769"/>
    <s v="COGS - 179769"/>
    <s v="D-003"/>
    <s v="MSP"/>
    <m/>
    <x v="1"/>
    <s v="DPM-Spam Filter"/>
    <x v="17"/>
    <s v="Managed Spam Filtering"/>
    <s v="C00290"/>
    <m/>
    <n v="10701"/>
    <s v="COG"/>
    <n v="32.799999999999997"/>
    <m/>
    <n v="32.799999999999997"/>
    <s v="x"/>
  </r>
  <r>
    <x v="2"/>
    <d v="2025-09-01T00:00:00"/>
    <x v="0"/>
    <s v="COGS - 179777"/>
    <s v="COGS - 179777"/>
    <s v="D-003"/>
    <s v="MSP"/>
    <m/>
    <x v="2"/>
    <s v="DPM-Spam Filter"/>
    <x v="20"/>
    <s v="Managed Spam Filtering"/>
    <s v="C00003"/>
    <m/>
    <n v="10793"/>
    <s v="COG"/>
    <n v="75.92"/>
    <m/>
    <n v="75.92"/>
    <s v="x"/>
  </r>
  <r>
    <x v="2"/>
    <d v="2025-09-01T00:00:00"/>
    <x v="0"/>
    <s v="COGS - 179806"/>
    <s v="COGS - 179806"/>
    <s v="D-003"/>
    <s v="MSP"/>
    <m/>
    <x v="2"/>
    <s v="Email Encript-Sec"/>
    <x v="28"/>
    <s v="Email Encription Add On"/>
    <s v="C00099"/>
    <m/>
    <n v="10816"/>
    <s v="COG"/>
    <n v="0.8"/>
    <m/>
    <n v="0.8"/>
    <s v="x"/>
  </r>
  <r>
    <x v="2"/>
    <d v="2025-09-01T00:00:00"/>
    <x v="0"/>
    <s v="COGS - 179806"/>
    <s v="COGS - 179806"/>
    <s v="D-003"/>
    <s v="MSP"/>
    <m/>
    <x v="2"/>
    <s v="DPM-Spam Filter"/>
    <x v="28"/>
    <s v="Managed Spam Filtering"/>
    <s v="C00099"/>
    <m/>
    <n v="10816"/>
    <s v="COG"/>
    <n v="128"/>
    <m/>
    <n v="128"/>
    <s v="x"/>
  </r>
  <r>
    <x v="2"/>
    <d v="2025-09-01T00:00:00"/>
    <x v="0"/>
    <s v="COGS - 179830"/>
    <s v="COGS - 179830"/>
    <s v="D-003"/>
    <s v="MSP"/>
    <m/>
    <x v="2"/>
    <s v="DPM-Spam Filter"/>
    <x v="34"/>
    <s v="Managed Spam Filtering"/>
    <s v="C-10337"/>
    <m/>
    <n v="10788"/>
    <s v="COG"/>
    <n v="28.8"/>
    <m/>
    <n v="28.8"/>
    <s v="x"/>
  </r>
  <r>
    <x v="2"/>
    <d v="2025-09-01T00:00:00"/>
    <x v="0"/>
    <s v="COGS - 179847"/>
    <s v="COGS - 179847"/>
    <s v="D-003"/>
    <s v="MSP"/>
    <m/>
    <x v="2"/>
    <s v="DPM-Spam Filter"/>
    <x v="38"/>
    <s v="Managed Spam Filtering"/>
    <s v="C00237"/>
    <m/>
    <n v="10780"/>
    <s v="COG"/>
    <n v="8"/>
    <m/>
    <n v="8"/>
    <s v="x"/>
  </r>
  <r>
    <x v="2"/>
    <d v="2025-09-01T00:00:00"/>
    <x v="0"/>
    <s v="COGS - 179852"/>
    <s v="COGS - 179852"/>
    <s v="D-003"/>
    <s v="MSP"/>
    <m/>
    <x v="2"/>
    <s v="DPM-Spam Filter"/>
    <x v="43"/>
    <s v="Managed Spam Filtering"/>
    <s v="C00248"/>
    <m/>
    <n v="10802"/>
    <s v="COG"/>
    <n v="4.8"/>
    <m/>
    <n v="4.8"/>
    <s v="x"/>
  </r>
  <r>
    <x v="2"/>
    <d v="2025-09-01T00:00:00"/>
    <x v="0"/>
    <s v="COGS - 179858"/>
    <s v="COGS - 179858"/>
    <s v="D-003"/>
    <s v="MSP"/>
    <m/>
    <x v="2"/>
    <s v="DPM-Spam Filter"/>
    <x v="45"/>
    <s v="Managed Spam Filtering"/>
    <s v="C00023"/>
    <m/>
    <n v="10787"/>
    <s v="COG"/>
    <n v="18.399999999999999"/>
    <m/>
    <n v="18.399999999999999"/>
    <s v="x"/>
  </r>
  <r>
    <x v="2"/>
    <d v="2025-09-01T00:00:00"/>
    <x v="0"/>
    <s v="COGS - 180071"/>
    <s v="COGS - 180071"/>
    <s v="D-003"/>
    <s v="MSP"/>
    <m/>
    <x v="2"/>
    <s v="DPM-Spam Filter"/>
    <x v="58"/>
    <s v="Managed Spam Filtering"/>
    <s v="C-10005"/>
    <m/>
    <n v="10773"/>
    <s v="COG"/>
    <n v="15.2"/>
    <m/>
    <n v="15.2"/>
    <s v="x"/>
  </r>
  <r>
    <x v="2"/>
    <d v="2025-10-01T00:00:00"/>
    <x v="18"/>
    <s v="COGS - 180293"/>
    <s v="COGS - 180293"/>
    <s v="D-003"/>
    <s v="MSP"/>
    <m/>
    <x v="1"/>
    <s v="DPM-Spam Filter"/>
    <x v="2"/>
    <s v="Managed Spam Filtering"/>
    <s v="C00005"/>
    <m/>
    <n v="10983"/>
    <s v="COG"/>
    <n v="33.6"/>
    <m/>
    <n v="33.6"/>
    <s v="x"/>
  </r>
  <r>
    <x v="2"/>
    <d v="2025-10-01T00:00:00"/>
    <x v="18"/>
    <s v="COGS - 180295"/>
    <s v="COGS - 180295"/>
    <s v="D-003"/>
    <s v="MSP"/>
    <m/>
    <x v="1"/>
    <s v="DPM-Spam Filter"/>
    <x v="4"/>
    <s v="Managed Spam Filtering"/>
    <s v="C00045"/>
    <m/>
    <n v="10985"/>
    <s v="COG"/>
    <n v="22.4"/>
    <m/>
    <n v="22.4"/>
    <s v="x"/>
  </r>
  <r>
    <x v="2"/>
    <d v="2025-10-01T00:00:00"/>
    <x v="18"/>
    <s v="COGS - 180315"/>
    <s v="COGS - 180315"/>
    <s v="D-003"/>
    <s v="MSP"/>
    <m/>
    <x v="1"/>
    <s v="DPM-Spam Filter"/>
    <x v="12"/>
    <s v="Managed Spam Filtering"/>
    <s v="C00181"/>
    <m/>
    <n v="11003"/>
    <s v="COG"/>
    <n v="7.2"/>
    <m/>
    <n v="7.2"/>
    <s v="x"/>
  </r>
  <r>
    <x v="2"/>
    <d v="2025-10-01T00:00:00"/>
    <x v="18"/>
    <s v="COGS - 180318"/>
    <s v="COGS - 180318"/>
    <s v="D-003"/>
    <s v="MSP"/>
    <m/>
    <x v="1"/>
    <s v="DPM-Spam Filter"/>
    <x v="15"/>
    <s v="Managed Spam Filtering"/>
    <s v="C00261"/>
    <m/>
    <n v="11006"/>
    <s v="COG"/>
    <n v="14.4"/>
    <m/>
    <n v="14.4"/>
    <s v="x"/>
  </r>
  <r>
    <x v="2"/>
    <d v="2025-10-01T00:00:00"/>
    <x v="18"/>
    <s v="COGS - 180321"/>
    <s v="COGS - 180321"/>
    <s v="D-003"/>
    <s v="MSP"/>
    <m/>
    <x v="1"/>
    <s v="DPM-Spam Filter"/>
    <x v="17"/>
    <s v="Managed Spam Filtering"/>
    <s v="C00290"/>
    <m/>
    <n v="11009"/>
    <s v="COG"/>
    <n v="32.799999999999997"/>
    <m/>
    <n v="32.799999999999997"/>
    <s v="x"/>
  </r>
  <r>
    <x v="2"/>
    <d v="2025-10-01T00:00:00"/>
    <x v="18"/>
    <s v="COGS - 180330"/>
    <s v="COGS - 180330"/>
    <s v="D-003"/>
    <s v="MSP"/>
    <m/>
    <x v="2"/>
    <s v="DPM-Spam Filter"/>
    <x v="20"/>
    <s v="Managed Spam Filtering"/>
    <s v="C00003"/>
    <m/>
    <n v="11019"/>
    <s v="COG"/>
    <n v="75.92"/>
    <m/>
    <n v="75.92"/>
    <s v="x"/>
  </r>
  <r>
    <x v="2"/>
    <d v="2025-10-01T00:00:00"/>
    <x v="18"/>
    <s v="COGS - 180360"/>
    <s v="COGS - 180360"/>
    <s v="D-003"/>
    <s v="MSP"/>
    <m/>
    <x v="2"/>
    <s v="Email Encript-Sec"/>
    <x v="28"/>
    <s v="Email Encription Add On"/>
    <s v="C00099"/>
    <m/>
    <n v="11049"/>
    <s v="COG"/>
    <n v="0.8"/>
    <m/>
    <n v="0.8"/>
    <s v="x"/>
  </r>
  <r>
    <x v="2"/>
    <d v="2025-10-01T00:00:00"/>
    <x v="18"/>
    <s v="COGS - 180360"/>
    <s v="COGS - 180360"/>
    <s v="D-003"/>
    <s v="MSP"/>
    <m/>
    <x v="2"/>
    <s v="DPM-Spam Filter"/>
    <x v="28"/>
    <s v="Managed Spam Filtering"/>
    <s v="C00099"/>
    <m/>
    <n v="11049"/>
    <s v="COG"/>
    <n v="129.6"/>
    <m/>
    <n v="129.6"/>
    <s v="x"/>
  </r>
  <r>
    <x v="2"/>
    <d v="2025-10-01T00:00:00"/>
    <x v="18"/>
    <s v="COGS - 180385"/>
    <s v="COGS - 180385"/>
    <s v="D-003"/>
    <s v="MSP"/>
    <m/>
    <x v="2"/>
    <s v="DPM-Spam Filter"/>
    <x v="34"/>
    <s v="Managed Spam Filtering"/>
    <s v="C-10337"/>
    <m/>
    <n v="11072"/>
    <s v="COG"/>
    <n v="28.8"/>
    <m/>
    <n v="28.8"/>
    <s v="x"/>
  </r>
  <r>
    <x v="2"/>
    <d v="2025-10-01T00:00:00"/>
    <x v="18"/>
    <s v="COGS - 180400"/>
    <s v="COGS - 180400"/>
    <s v="D-003"/>
    <s v="MSP"/>
    <m/>
    <x v="2"/>
    <s v="DPM-Spam Filter"/>
    <x v="38"/>
    <s v="Managed Spam Filtering"/>
    <s v="C00237"/>
    <m/>
    <n v="11086"/>
    <s v="COG"/>
    <n v="8"/>
    <m/>
    <n v="8"/>
    <s v="x"/>
  </r>
  <r>
    <x v="2"/>
    <d v="2025-10-01T00:00:00"/>
    <x v="18"/>
    <s v="COGS - 180405"/>
    <s v="COGS - 180405"/>
    <s v="D-003"/>
    <s v="MSP"/>
    <m/>
    <x v="2"/>
    <s v="DPM-Spam Filter"/>
    <x v="43"/>
    <s v="Managed Spam Filtering"/>
    <s v="C00248"/>
    <m/>
    <n v="11091"/>
    <s v="COG"/>
    <n v="4.8"/>
    <m/>
    <n v="4.8"/>
    <s v="x"/>
  </r>
  <r>
    <x v="2"/>
    <d v="2025-10-01T00:00:00"/>
    <x v="18"/>
    <s v="COGS - 180419"/>
    <s v="COGS - 180419"/>
    <s v="D-003"/>
    <s v="MSP"/>
    <m/>
    <x v="2"/>
    <s v="DPM-Spam Filter"/>
    <x v="58"/>
    <s v="Managed Spam Filtering"/>
    <s v="C-10005"/>
    <m/>
    <n v="11102"/>
    <s v="COG"/>
    <n v="15.2"/>
    <m/>
    <n v="15.2"/>
    <s v="x"/>
  </r>
  <r>
    <x v="3"/>
    <d v="2025-09-01T00:00:00"/>
    <x v="0"/>
    <s v="COGS - 179744"/>
    <s v="COGS - 179744"/>
    <s v="D-003"/>
    <s v="MSP"/>
    <m/>
    <x v="1"/>
    <s v="CFQ7TTC0LFLS-0013"/>
    <x v="5"/>
    <s v="Azure Active Directory Premium P1-GCC"/>
    <s v="C00073"/>
    <m/>
    <n v="10678"/>
    <s v="COG"/>
    <n v="115.2"/>
    <m/>
    <n v="115.2"/>
    <s v="x"/>
  </r>
  <r>
    <x v="3"/>
    <d v="2025-09-01T00:00:00"/>
    <x v="0"/>
    <s v="COGS - 179824"/>
    <s v="COGS - 179824"/>
    <s v="D-003"/>
    <s v="MSP"/>
    <m/>
    <x v="2"/>
    <s v="CSP-AZURE-MODERN"/>
    <x v="78"/>
    <s v="Microsoft Azure Subscription "/>
    <s v="C00167"/>
    <m/>
    <n v="10764"/>
    <s v="COG"/>
    <n v="285.7"/>
    <m/>
    <n v="285.7"/>
    <s v="x"/>
  </r>
  <r>
    <x v="3"/>
    <d v="2025-10-01T00:00:00"/>
    <x v="18"/>
    <s v="COGS - 180296"/>
    <s v="COGS - 180296"/>
    <s v="D-003"/>
    <s v="MSP"/>
    <m/>
    <x v="1"/>
    <s v="CFQ7TTC0LFLS-0013"/>
    <x v="5"/>
    <s v="Azure Active Directory Premium P1-GCC"/>
    <s v="C00073"/>
    <m/>
    <n v="10986"/>
    <s v="COG"/>
    <n v="115.2"/>
    <m/>
    <n v="115.2"/>
    <s v="x"/>
  </r>
  <r>
    <x v="3"/>
    <d v="2025-10-01T00:00:00"/>
    <x v="18"/>
    <s v="COGS - 180379"/>
    <s v="COGS - 180379"/>
    <s v="D-003"/>
    <s v="MSP"/>
    <m/>
    <x v="2"/>
    <s v="CSP-AZURE-MODERN"/>
    <x v="78"/>
    <s v="Microsoft Azure Subscription "/>
    <s v="C00167"/>
    <m/>
    <n v="11067"/>
    <s v="COG"/>
    <n v="285.7"/>
    <m/>
    <n v="285.7"/>
    <s v="x"/>
  </r>
  <r>
    <x v="4"/>
    <d v="2025-09-01T00:00:00"/>
    <x v="0"/>
    <s v="COGS - 179744"/>
    <s v="COGS - 179744"/>
    <s v="D-003"/>
    <s v="MSP"/>
    <m/>
    <x v="1"/>
    <s v="228-05018"/>
    <x v="5"/>
    <s v="SPLA - SQLSvrStd ALNG LicSAPk MVL SAL"/>
    <s v="C00073"/>
    <m/>
    <n v="10678"/>
    <s v="COG"/>
    <n v="15.69"/>
    <m/>
    <n v="15.69"/>
    <s v="x"/>
  </r>
  <r>
    <x v="4"/>
    <d v="2025-09-01T00:00:00"/>
    <x v="0"/>
    <s v="COGS - 179744"/>
    <s v="COGS - 179744"/>
    <s v="D-003"/>
    <s v="MSP"/>
    <m/>
    <x v="1"/>
    <s v="Cloud-Server-32GB"/>
    <x v="5"/>
    <s v="Datapath Managed Instance Large"/>
    <s v="C00073"/>
    <m/>
    <n v="10678"/>
    <s v="COG"/>
    <n v="70"/>
    <m/>
    <n v="70"/>
    <s v="x"/>
  </r>
  <r>
    <x v="4"/>
    <d v="2025-09-01T00:00:00"/>
    <x v="0"/>
    <s v="COGS - 179744"/>
    <s v="COGS - 179744"/>
    <s v="D-003"/>
    <s v="MSP"/>
    <m/>
    <x v="1"/>
    <s v="Cloud-User"/>
    <x v="5"/>
    <s v="Private Cloud User"/>
    <s v="C00073"/>
    <m/>
    <n v="10678"/>
    <s v="COG"/>
    <n v="96.3"/>
    <m/>
    <n v="96.3"/>
    <s v="x"/>
  </r>
  <r>
    <x v="4"/>
    <d v="2025-09-01T00:00:00"/>
    <x v="0"/>
    <s v="COGS - 179744"/>
    <s v="COGS - 179744"/>
    <s v="D-003"/>
    <s v="MSP"/>
    <m/>
    <x v="1"/>
    <s v="SPLA SQL Server CORE - 2 Core"/>
    <x v="5"/>
    <s v="SPLA SQL Server CORE Lic, 2 Core"/>
    <s v="C00073"/>
    <m/>
    <n v="10678"/>
    <s v="COG"/>
    <n v="145.19"/>
    <m/>
    <n v="145.19"/>
    <s v="x"/>
  </r>
  <r>
    <x v="4"/>
    <d v="2025-09-01T00:00:00"/>
    <x v="0"/>
    <s v="COGS - 179744"/>
    <s v="COGS - 179744"/>
    <s v="D-003"/>
    <s v="MSP"/>
    <m/>
    <x v="1"/>
    <s v="Cloud-Server-8GB"/>
    <x v="5"/>
    <s v="Datapath Managed Instance Small"/>
    <s v="C00073"/>
    <m/>
    <n v="10678"/>
    <s v="COG"/>
    <n v="210"/>
    <m/>
    <n v="210"/>
    <s v="x"/>
  </r>
  <r>
    <x v="4"/>
    <d v="2025-09-01T00:00:00"/>
    <x v="0"/>
    <s v="COGS - 179755"/>
    <s v="COGS - 179755"/>
    <s v="D-027"/>
    <s v="Cloud"/>
    <m/>
    <x v="1"/>
    <s v="Cloud-Server-8GB"/>
    <x v="10"/>
    <s v="Datapath Managed Instance Small"/>
    <s v="C00115"/>
    <m/>
    <n v="10689"/>
    <s v="COG"/>
    <n v="100"/>
    <m/>
    <n v="100"/>
    <s v="x"/>
  </r>
  <r>
    <x v="4"/>
    <d v="2025-09-01T00:00:00"/>
    <x v="0"/>
    <s v="COGS - 179757"/>
    <s v="COGS - 179757"/>
    <s v="D-003"/>
    <s v="MSP"/>
    <m/>
    <x v="1"/>
    <s v="DP-PRIV-STOR-1TB"/>
    <x v="60"/>
    <s v="Datapath Private Cloud - 1 Terabyte Managed storag"/>
    <s v="C-10015"/>
    <m/>
    <n v="10691"/>
    <s v="COG"/>
    <n v="180"/>
    <m/>
    <n v="180"/>
    <s v="x"/>
  </r>
  <r>
    <x v="4"/>
    <d v="2025-09-01T00:00:00"/>
    <x v="0"/>
    <s v="COGS - 179757"/>
    <s v="COGS - 179757"/>
    <s v="D-003"/>
    <s v="MSP"/>
    <m/>
    <x v="1"/>
    <s v="Cloud-Server-28GB"/>
    <x v="60"/>
    <s v="Private Cloud Server Instance - 28GB"/>
    <s v="C-10015"/>
    <m/>
    <n v="10691"/>
    <s v="COG"/>
    <n v="281.04000000000002"/>
    <m/>
    <n v="281.04000000000002"/>
    <s v="x"/>
  </r>
  <r>
    <x v="4"/>
    <d v="2025-09-01T00:00:00"/>
    <x v="0"/>
    <s v="COGS - 179757"/>
    <s v="COGS - 179757"/>
    <s v="D-003"/>
    <s v="MSP"/>
    <m/>
    <x v="1"/>
    <s v="DPM-RDS-USER-SQL"/>
    <x v="60"/>
    <s v="Datapath Managed Services - Remote Desktop Service"/>
    <s v="C-10015"/>
    <m/>
    <n v="10691"/>
    <s v="COG"/>
    <n v="313.8"/>
    <m/>
    <n v="313.8"/>
    <s v="x"/>
  </r>
  <r>
    <x v="4"/>
    <d v="2025-09-01T00:00:00"/>
    <x v="0"/>
    <s v="COGS - 179757"/>
    <s v="COGS - 179757"/>
    <s v="D-003"/>
    <s v="MSP"/>
    <m/>
    <x v="1"/>
    <s v="DPM-RDS-USER"/>
    <x v="60"/>
    <s v="Datapath Managed Services - Remote Desktop Service"/>
    <s v="C-10015"/>
    <m/>
    <n v="10691"/>
    <s v="COG"/>
    <n v="750"/>
    <m/>
    <n v="750"/>
    <s v="x"/>
  </r>
  <r>
    <x v="4"/>
    <d v="2025-09-01T00:00:00"/>
    <x v="0"/>
    <s v="COGS - 179763"/>
    <s v="COGS - 179763"/>
    <s v="D-004"/>
    <s v="Projects"/>
    <m/>
    <x v="1"/>
    <s v="Cloud-Server-16GB"/>
    <x v="12"/>
    <s v="Datapath Managed Instance Medium"/>
    <s v="C00181"/>
    <m/>
    <n v="10695"/>
    <s v="COG"/>
    <n v="140"/>
    <m/>
    <n v="140"/>
    <s v="x"/>
  </r>
  <r>
    <x v="4"/>
    <d v="2025-09-01T00:00:00"/>
    <x v="0"/>
    <s v="COGS - 179780"/>
    <s v="COGS - 179780"/>
    <s v="D-003"/>
    <s v="MSP"/>
    <m/>
    <x v="2"/>
    <s v="DPM-RDS-USER-SQL"/>
    <x v="67"/>
    <s v="Datapath Managed Services - Remote Desktop Service"/>
    <s v="C-10400"/>
    <m/>
    <n v="10843"/>
    <s v="COG"/>
    <n v="47.07"/>
    <m/>
    <n v="47.07"/>
    <s v="x"/>
  </r>
  <r>
    <x v="4"/>
    <d v="2025-09-01T00:00:00"/>
    <x v="0"/>
    <s v="COGS - 179780"/>
    <s v="COGS - 179780"/>
    <s v="D-003"/>
    <s v="MSP"/>
    <m/>
    <x v="2"/>
    <s v="Cloud-Server-28GB"/>
    <x v="67"/>
    <s v="Private Cloud Server Instance - 28GB"/>
    <s v="C-10400"/>
    <m/>
    <n v="10843"/>
    <s v="COG"/>
    <n v="93.68"/>
    <m/>
    <n v="93.68"/>
    <s v="x"/>
  </r>
  <r>
    <x v="4"/>
    <d v="2025-09-01T00:00:00"/>
    <x v="0"/>
    <s v="COGS - 179785"/>
    <s v="COGS - 179785"/>
    <s v="D-027"/>
    <s v="Cloud"/>
    <m/>
    <x v="2"/>
    <s v="Cloud-Server-28GB"/>
    <x v="23"/>
    <s v="Private Cloud Server Instance - 28GB"/>
    <s v="C00058"/>
    <m/>
    <n v="10811"/>
    <s v="COG"/>
    <n v="70"/>
    <m/>
    <n v="70"/>
    <s v="x"/>
  </r>
  <r>
    <x v="4"/>
    <d v="2025-09-01T00:00:00"/>
    <x v="0"/>
    <s v="COGS - 179785"/>
    <s v="COGS - 179785"/>
    <s v="D-027"/>
    <s v="Cloud"/>
    <m/>
    <x v="2"/>
    <s v="Cloud-Server-28GB"/>
    <x v="23"/>
    <s v="Private Cloud Server Instance - 28GB"/>
    <s v="C00058"/>
    <m/>
    <n v="10811"/>
    <s v="COG"/>
    <n v="93.68"/>
    <m/>
    <n v="93.68"/>
    <s v="x"/>
  </r>
  <r>
    <x v="4"/>
    <d v="2025-09-01T00:00:00"/>
    <x v="0"/>
    <s v="COGS - 179795"/>
    <s v="COGS - 179795"/>
    <s v="D-003"/>
    <s v="MSP"/>
    <m/>
    <x v="2"/>
    <s v="Cloud-Server-32GB"/>
    <x v="25"/>
    <s v="Datapath Managed Instance Large"/>
    <s v="C-10028"/>
    <m/>
    <n v="10796"/>
    <s v="COG"/>
    <n v="70"/>
    <m/>
    <n v="70"/>
    <s v="x"/>
  </r>
  <r>
    <x v="4"/>
    <d v="2025-09-01T00:00:00"/>
    <x v="0"/>
    <s v="COGS - 179795"/>
    <s v="COGS - 179795"/>
    <s v="D-003"/>
    <s v="MSP"/>
    <m/>
    <x v="2"/>
    <s v="Cloud-Server-8GB"/>
    <x v="25"/>
    <s v="Datapath Managed Instance Small"/>
    <s v="C-10028"/>
    <m/>
    <n v="10796"/>
    <s v="COG"/>
    <n v="420"/>
    <m/>
    <n v="420"/>
    <s v="x"/>
  </r>
  <r>
    <x v="4"/>
    <d v="2025-09-01T00:00:00"/>
    <x v="0"/>
    <s v="COGS - 179802"/>
    <s v="COGS - 179802"/>
    <s v="D-027"/>
    <s v="Cloud"/>
    <m/>
    <x v="2"/>
    <s v="DPM-RDS-USER"/>
    <x v="114"/>
    <s v="Datapath Managed Services - Remote Desktop Service"/>
    <s v="C-10398"/>
    <m/>
    <n v="10825"/>
    <s v="COG"/>
    <n v="53.88"/>
    <m/>
    <n v="53.88"/>
    <s v="x"/>
  </r>
  <r>
    <x v="4"/>
    <d v="2025-09-01T00:00:00"/>
    <x v="0"/>
    <s v="COGS - 179804"/>
    <s v="COGS - 179804"/>
    <s v="D-003"/>
    <s v="MSP"/>
    <m/>
    <x v="2"/>
    <s v="DPM-RDS-USER"/>
    <x v="70"/>
    <s v="Datapath Managed Services - Remote Desktop Service"/>
    <s v="C00097"/>
    <m/>
    <n v="10839"/>
    <s v="COG"/>
    <n v="187.5"/>
    <m/>
    <n v="187.5"/>
    <s v="x"/>
  </r>
  <r>
    <x v="4"/>
    <d v="2025-09-01T00:00:00"/>
    <x v="0"/>
    <s v="COGS - 179804"/>
    <s v="COGS - 179804"/>
    <s v="D-003"/>
    <s v="MSP"/>
    <m/>
    <x v="2"/>
    <s v="Cloud-Server-16GB"/>
    <x v="70"/>
    <s v="Datapath Managed Instance Medium"/>
    <s v="C00097"/>
    <m/>
    <n v="10839"/>
    <s v="COG"/>
    <n v="280"/>
    <m/>
    <n v="280"/>
    <s v="x"/>
  </r>
  <r>
    <x v="4"/>
    <d v="2025-09-01T00:00:00"/>
    <x v="0"/>
    <s v="COGS - 179804"/>
    <s v="COGS - 179804"/>
    <s v="D-003"/>
    <s v="MSP"/>
    <m/>
    <x v="2"/>
    <s v="DPM-RDS-USER"/>
    <x v="70"/>
    <s v="Datapath Managed Services - Remote Desktop Service"/>
    <s v="C00097"/>
    <m/>
    <n v="10839"/>
    <s v="COG"/>
    <n v="600"/>
    <m/>
    <n v="600"/>
    <s v="x"/>
  </r>
  <r>
    <x v="4"/>
    <d v="2025-09-01T00:00:00"/>
    <x v="0"/>
    <s v="COGS - 179813"/>
    <s v="COGS - 179813"/>
    <s v="D-027"/>
    <s v="Cloud"/>
    <m/>
    <x v="2"/>
    <s v="Cloud-Server-32GB"/>
    <x v="73"/>
    <s v="Datapath Managed Instance Large"/>
    <s v="C00109"/>
    <m/>
    <n v="10830"/>
    <s v="COG"/>
    <n v="210"/>
    <m/>
    <n v="210"/>
    <s v="x"/>
  </r>
  <r>
    <x v="4"/>
    <d v="2025-09-01T00:00:00"/>
    <x v="0"/>
    <s v="COGS - 179813"/>
    <s v="COGS - 179813"/>
    <s v="D-027"/>
    <s v="Cloud"/>
    <m/>
    <x v="2"/>
    <s v="Cloud-Server-8GB"/>
    <x v="73"/>
    <s v="Datapath Managed Instance Small"/>
    <s v="C00109"/>
    <m/>
    <n v="10830"/>
    <s v="COG"/>
    <n v="630"/>
    <m/>
    <n v="630"/>
    <s v="x"/>
  </r>
  <r>
    <x v="4"/>
    <d v="2025-09-01T00:00:00"/>
    <x v="0"/>
    <s v="COGS - 179821"/>
    <s v="COGS - 179821"/>
    <s v="D-027"/>
    <s v="Cloud"/>
    <m/>
    <x v="2"/>
    <s v="Cloud-Server-32GB"/>
    <x v="33"/>
    <s v="Datapath Managed Instance Large"/>
    <s v="C00161"/>
    <m/>
    <n v="10790"/>
    <s v="COG"/>
    <n v="70"/>
    <m/>
    <n v="70"/>
    <s v="x"/>
  </r>
  <r>
    <x v="4"/>
    <d v="2025-09-01T00:00:00"/>
    <x v="0"/>
    <s v="COGS - 179821"/>
    <s v="COGS - 179821"/>
    <s v="D-027"/>
    <s v="Cloud"/>
    <m/>
    <x v="2"/>
    <s v="Cloud-Server-8GB"/>
    <x v="33"/>
    <s v="Datapath Managed Instance Small"/>
    <s v="C00161"/>
    <m/>
    <n v="10790"/>
    <s v="COG"/>
    <n v="70"/>
    <m/>
    <n v="70"/>
    <s v="x"/>
  </r>
  <r>
    <x v="4"/>
    <d v="2025-09-01T00:00:00"/>
    <x v="0"/>
    <s v="COGS - 179832"/>
    <s v="COGS - 179832"/>
    <s v="D-001-W"/>
    <s v="Sales - West"/>
    <m/>
    <x v="2"/>
    <s v="Cloud-Server-16GB"/>
    <x v="35"/>
    <s v="Datapath Managed Instance Medium"/>
    <s v="C-10025"/>
    <m/>
    <n v="10835"/>
    <s v="COG"/>
    <n v="140"/>
    <m/>
    <n v="140"/>
    <s v="x"/>
  </r>
  <r>
    <x v="4"/>
    <d v="2025-09-01T00:00:00"/>
    <x v="0"/>
    <s v="COGS - 179848"/>
    <s v="COGS - 179848"/>
    <s v="D-003"/>
    <s v="MSP"/>
    <m/>
    <x v="2"/>
    <s v="Cloud-Server-16GB"/>
    <x v="39"/>
    <s v="Datapath Managed Instance Medium"/>
    <s v="C00238"/>
    <m/>
    <n v="10789"/>
    <s v="COG"/>
    <n v="140"/>
    <m/>
    <n v="140"/>
    <s v="x"/>
  </r>
  <r>
    <x v="4"/>
    <d v="2025-09-01T00:00:00"/>
    <x v="0"/>
    <s v="COGS - 179870"/>
    <s v="COGS - 179870"/>
    <s v="D-027"/>
    <s v="Cloud"/>
    <m/>
    <x v="2"/>
    <s v="Cloud-Server-32GB"/>
    <x v="50"/>
    <s v="Datapath Managed Instance Large"/>
    <s v="C-10002"/>
    <m/>
    <n v="10837"/>
    <s v="COG"/>
    <n v="210"/>
    <m/>
    <n v="210"/>
    <s v="x"/>
  </r>
  <r>
    <x v="4"/>
    <d v="2025-09-15T00:00:00"/>
    <x v="8"/>
    <n v="525270"/>
    <s v="Bill - Switch, Ltd.: Services for cabinet, power, internet, and cross connects"/>
    <m/>
    <m/>
    <s v="Switch, Ltd."/>
    <x v="0"/>
    <m/>
    <x v="0"/>
    <m/>
    <m/>
    <m/>
    <n v="4266"/>
    <s v="APJ"/>
    <n v="2924.15"/>
    <m/>
    <n v="2924.15"/>
    <s v="x"/>
  </r>
  <r>
    <x v="4"/>
    <d v="2025-09-15T00:00:00"/>
    <x v="8"/>
    <s v="COGS - 180181"/>
    <s v="COGS - 180181"/>
    <s v="D-027"/>
    <s v="Cloud"/>
    <m/>
    <x v="5"/>
    <s v="SPLA RDS License"/>
    <x v="101"/>
    <s v="SPLA RDS License"/>
    <s v="C00002"/>
    <m/>
    <n v="10904"/>
    <s v="COG"/>
    <n v="16"/>
    <m/>
    <n v="16"/>
    <s v="x"/>
  </r>
  <r>
    <x v="4"/>
    <d v="2025-09-15T00:00:00"/>
    <x v="8"/>
    <s v="COGS - 180181"/>
    <s v="COGS - 180181"/>
    <s v="D-027"/>
    <s v="Cloud"/>
    <m/>
    <x v="5"/>
    <s v="SPLA Windows Server"/>
    <x v="101"/>
    <s v="SPLA Windows Server"/>
    <s v="C00002"/>
    <m/>
    <n v="10904"/>
    <s v="COG"/>
    <n v="22"/>
    <m/>
    <n v="22"/>
    <s v="x"/>
  </r>
  <r>
    <x v="4"/>
    <d v="2025-09-15T00:00:00"/>
    <x v="8"/>
    <s v="COGS - 180181"/>
    <s v="COGS - 180181"/>
    <s v="D-027"/>
    <s v="Cloud"/>
    <m/>
    <x v="5"/>
    <s v="Microsoft VLK"/>
    <x v="101"/>
    <s v="Microsoft VLK "/>
    <s v="C00002"/>
    <m/>
    <n v="10904"/>
    <s v="COG"/>
    <n v="56.24"/>
    <m/>
    <n v="56.24"/>
    <s v="x"/>
  </r>
  <r>
    <x v="4"/>
    <d v="2025-09-15T00:00:00"/>
    <x v="8"/>
    <s v="COGS - 180181"/>
    <s v="COGS - 180181"/>
    <s v="D-027"/>
    <s v="Cloud"/>
    <m/>
    <x v="5"/>
    <s v="Cloud-Server-8GB"/>
    <x v="101"/>
    <s v="Datapath Managed Instance Small"/>
    <s v="C00002"/>
    <m/>
    <n v="10904"/>
    <s v="COG"/>
    <n v="100"/>
    <m/>
    <n v="100"/>
    <s v="x"/>
  </r>
  <r>
    <x v="4"/>
    <d v="2025-09-15T00:00:00"/>
    <x v="8"/>
    <s v="COGS - 180185"/>
    <s v="COGS - 180185"/>
    <s v="D-027"/>
    <s v="Cloud"/>
    <m/>
    <x v="5"/>
    <s v="Cloud-Server-8GB"/>
    <x v="115"/>
    <s v="Datapath Managed Instance Small"/>
    <s v="C00116"/>
    <m/>
    <n v="10907"/>
    <s v="COG"/>
    <n v="100"/>
    <m/>
    <n v="100"/>
    <s v="x"/>
  </r>
  <r>
    <x v="4"/>
    <d v="2025-09-15T00:00:00"/>
    <x v="8"/>
    <s v="COGS - 180186"/>
    <s v="COGS - 180186"/>
    <s v="D-027"/>
    <s v="Cloud"/>
    <m/>
    <x v="5"/>
    <s v="Private Cloud Managed Server"/>
    <x v="104"/>
    <s v="Private Cloud Managed Server Instance"/>
    <s v="C00139"/>
    <m/>
    <n v="10908"/>
    <s v="COG"/>
    <n v="600"/>
    <m/>
    <n v="600"/>
    <s v="x"/>
  </r>
  <r>
    <x v="4"/>
    <d v="2025-09-15T00:00:00"/>
    <x v="8"/>
    <s v="COGS - 180187"/>
    <s v="COGS - 180187"/>
    <s v="D-027"/>
    <s v="Cloud"/>
    <m/>
    <x v="5"/>
    <s v="Cloud-Server-8GB"/>
    <x v="105"/>
    <s v="Datapath Managed Instance Small"/>
    <s v="C00165"/>
    <m/>
    <n v="10909"/>
    <s v="COG"/>
    <n v="100"/>
    <m/>
    <n v="100"/>
    <s v="x"/>
  </r>
  <r>
    <x v="4"/>
    <d v="2025-09-15T00:00:00"/>
    <x v="8"/>
    <s v="COGS - 180188"/>
    <s v="COGS - 180188"/>
    <s v="D-027"/>
    <s v="Cloud"/>
    <m/>
    <x v="5"/>
    <s v="DatapathFax Cloud GW"/>
    <x v="106"/>
    <s v="DatapathFax Cloud Gateway"/>
    <s v="C00170"/>
    <m/>
    <n v="10910"/>
    <s v="COG"/>
    <n v="10.5"/>
    <m/>
    <n v="10.5"/>
    <s v="x"/>
  </r>
  <r>
    <x v="4"/>
    <d v="2025-09-15T00:00:00"/>
    <x v="8"/>
    <s v="COGS - 180193"/>
    <s v="COGS - 180193"/>
    <s v="D-027"/>
    <s v="Cloud"/>
    <m/>
    <x v="5"/>
    <s v="SPLA SQL Server Standard"/>
    <x v="110"/>
    <s v="SPLA SQL Server Standard (monthly)"/>
    <s v="C00302"/>
    <m/>
    <n v="10915"/>
    <s v="COG"/>
    <n v="14"/>
    <m/>
    <n v="14"/>
    <s v="x"/>
  </r>
  <r>
    <x v="4"/>
    <d v="2025-09-15T00:00:00"/>
    <x v="8"/>
    <s v="COGS - 180193"/>
    <s v="COGS - 180193"/>
    <s v="D-027"/>
    <s v="Cloud"/>
    <m/>
    <x v="5"/>
    <s v="SPLA RDS License"/>
    <x v="110"/>
    <s v="SPLA RDS License"/>
    <s v="C00302"/>
    <m/>
    <n v="10915"/>
    <s v="COG"/>
    <n v="24"/>
    <m/>
    <n v="24"/>
    <s v="x"/>
  </r>
  <r>
    <x v="4"/>
    <d v="2025-09-15T00:00:00"/>
    <x v="8"/>
    <s v="COGS - 180193"/>
    <s v="COGS - 180193"/>
    <s v="D-027"/>
    <s v="Cloud"/>
    <m/>
    <x v="5"/>
    <s v="9EA-00039"/>
    <x v="110"/>
    <s v="SPLA-Microsoft Windows Server Datacenter Edition - 2 Core"/>
    <s v="C00302"/>
    <m/>
    <n v="10915"/>
    <s v="COG"/>
    <n v="224.4"/>
    <m/>
    <n v="224.4"/>
    <s v="x"/>
  </r>
  <r>
    <x v="4"/>
    <d v="2025-09-15T00:00:00"/>
    <x v="8"/>
    <s v="COGS - 180193"/>
    <s v="COGS - 180193"/>
    <s v="D-027"/>
    <s v="Cloud"/>
    <m/>
    <x v="5"/>
    <s v="Private Cloud Managed Server"/>
    <x v="110"/>
    <s v="Private Cloud Managed Server Instance"/>
    <s v="C00302"/>
    <m/>
    <n v="10915"/>
    <s v="COG"/>
    <n v="400"/>
    <m/>
    <n v="400"/>
    <s v="x"/>
  </r>
  <r>
    <x v="4"/>
    <d v="2025-09-15T00:00:00"/>
    <x v="8"/>
    <s v="COGS - 180194"/>
    <s v="COGS - 180194"/>
    <s v="D-027"/>
    <s v="Cloud"/>
    <m/>
    <x v="5"/>
    <s v="SPLA Windows Server"/>
    <x v="111"/>
    <s v="SPLA Windows Server"/>
    <s v="C00215"/>
    <m/>
    <n v="10916"/>
    <s v="COG"/>
    <n v="22"/>
    <m/>
    <n v="22"/>
    <s v="x"/>
  </r>
  <r>
    <x v="4"/>
    <d v="2025-09-15T00:00:00"/>
    <x v="8"/>
    <s v="COGS - 180194"/>
    <s v="COGS - 180194"/>
    <s v="D-027"/>
    <s v="Cloud"/>
    <m/>
    <x v="5"/>
    <s v="SPLA RDS License"/>
    <x v="111"/>
    <s v="SPLA RDS License"/>
    <s v="C00215"/>
    <m/>
    <n v="10916"/>
    <s v="COG"/>
    <n v="28"/>
    <m/>
    <n v="28"/>
    <s v="x"/>
  </r>
  <r>
    <x v="4"/>
    <d v="2025-09-15T00:00:00"/>
    <x v="8"/>
    <s v="COGS - 180194"/>
    <s v="COGS - 180194"/>
    <s v="D-027"/>
    <s v="Cloud"/>
    <m/>
    <x v="5"/>
    <s v="Microsoft VLK"/>
    <x v="111"/>
    <s v="Microsoft VLK "/>
    <s v="C00215"/>
    <m/>
    <n v="10916"/>
    <s v="COG"/>
    <n v="56.24"/>
    <m/>
    <n v="56.24"/>
    <s v="x"/>
  </r>
  <r>
    <x v="4"/>
    <d v="2025-09-15T00:00:00"/>
    <x v="8"/>
    <s v="COGS - 180194"/>
    <s v="COGS - 180194"/>
    <s v="D-027"/>
    <s v="Cloud"/>
    <m/>
    <x v="5"/>
    <s v="Private Cloud Managed Server"/>
    <x v="111"/>
    <s v="Private Cloud Managed Server Instance"/>
    <s v="C00215"/>
    <m/>
    <n v="10916"/>
    <s v="COG"/>
    <n v="100"/>
    <m/>
    <n v="100"/>
    <s v="x"/>
  </r>
  <r>
    <x v="4"/>
    <d v="2025-09-15T00:00:00"/>
    <x v="8"/>
    <s v="COGS - 180197"/>
    <s v="COGS - 180197"/>
    <s v="D-003"/>
    <s v="MSP"/>
    <m/>
    <x v="5"/>
    <s v="DatapathFax Cloud GW"/>
    <x v="116"/>
    <s v="DatapathFax Cloud Gateway"/>
    <s v="C-10008"/>
    <m/>
    <n v="10918"/>
    <s v="COG"/>
    <n v="5"/>
    <m/>
    <n v="5"/>
    <s v="x"/>
  </r>
  <r>
    <x v="4"/>
    <d v="2025-09-30T00:00:00"/>
    <x v="17"/>
    <m/>
    <s v="Accrual for Irvine Invoices- Sept REV Aug 2025 INV"/>
    <m/>
    <m/>
    <m/>
    <x v="5"/>
    <m/>
    <x v="116"/>
    <m/>
    <s v="C-10008"/>
    <m/>
    <n v="24080"/>
    <s v="ARJ"/>
    <m/>
    <n v="5"/>
    <n v="-5"/>
    <s v="x"/>
  </r>
  <r>
    <x v="4"/>
    <d v="2025-09-30T00:00:00"/>
    <x v="17"/>
    <m/>
    <s v="Accrual for Irvine Invoices- Sept REV Aug 2025 INV"/>
    <m/>
    <m/>
    <m/>
    <x v="5"/>
    <m/>
    <x v="106"/>
    <m/>
    <s v="C00170"/>
    <m/>
    <n v="24080"/>
    <s v="ARJ"/>
    <m/>
    <n v="10.5"/>
    <n v="-10.5"/>
    <s v="x"/>
  </r>
  <r>
    <x v="4"/>
    <d v="2025-09-30T00:00:00"/>
    <x v="17"/>
    <m/>
    <s v="Accrual for Irvine Invoices- Sept REV Aug 2025 INV"/>
    <m/>
    <m/>
    <m/>
    <x v="5"/>
    <m/>
    <x v="115"/>
    <m/>
    <s v="C00116"/>
    <m/>
    <n v="24080"/>
    <s v="ARJ"/>
    <m/>
    <n v="100"/>
    <n v="-100"/>
    <s v="x"/>
  </r>
  <r>
    <x v="4"/>
    <d v="2025-09-30T00:00:00"/>
    <x v="17"/>
    <m/>
    <s v="Accrual for Irvine Invoices- Sept REV Aug 2025 INV"/>
    <m/>
    <m/>
    <m/>
    <x v="5"/>
    <m/>
    <x v="105"/>
    <m/>
    <s v="C00165"/>
    <m/>
    <n v="24080"/>
    <s v="ARJ"/>
    <m/>
    <n v="100"/>
    <n v="-100"/>
    <s v="x"/>
  </r>
  <r>
    <x v="4"/>
    <d v="2025-09-30T00:00:00"/>
    <x v="17"/>
    <m/>
    <s v="Accrual for Irvine Invoices- Sept REV Aug 2025 INV"/>
    <m/>
    <m/>
    <m/>
    <x v="5"/>
    <m/>
    <x v="101"/>
    <m/>
    <s v="C00002"/>
    <m/>
    <n v="24080"/>
    <s v="ARJ"/>
    <m/>
    <n v="194.24"/>
    <n v="-194.24"/>
    <s v="x"/>
  </r>
  <r>
    <x v="4"/>
    <d v="2025-09-30T00:00:00"/>
    <x v="17"/>
    <m/>
    <s v="Accrual for Irvine Invoices- Sept REV Aug 2025 INV"/>
    <m/>
    <m/>
    <m/>
    <x v="5"/>
    <m/>
    <x v="111"/>
    <m/>
    <s v="C00215"/>
    <m/>
    <n v="24080"/>
    <s v="ARJ"/>
    <m/>
    <n v="206.24"/>
    <n v="-206.24"/>
    <s v="x"/>
  </r>
  <r>
    <x v="4"/>
    <d v="2025-09-30T00:00:00"/>
    <x v="17"/>
    <m/>
    <s v="Accrual for Irvine Invoices- Sept REV Aug 2025 INV"/>
    <m/>
    <m/>
    <m/>
    <x v="5"/>
    <m/>
    <x v="104"/>
    <m/>
    <s v="C00139"/>
    <m/>
    <n v="24080"/>
    <s v="ARJ"/>
    <m/>
    <n v="600"/>
    <n v="-600"/>
    <s v="x"/>
  </r>
  <r>
    <x v="4"/>
    <d v="2025-09-30T00:00:00"/>
    <x v="17"/>
    <m/>
    <s v="Accrual for Irvine Invoices- Sept REV Aug 2025 INV"/>
    <m/>
    <m/>
    <m/>
    <x v="5"/>
    <m/>
    <x v="110"/>
    <m/>
    <s v="C00302"/>
    <m/>
    <n v="24080"/>
    <s v="ARJ"/>
    <m/>
    <n v="662.4"/>
    <n v="-662.4"/>
    <s v="x"/>
  </r>
  <r>
    <x v="4"/>
    <d v="2025-10-01T00:00:00"/>
    <x v="18"/>
    <m/>
    <s v="Reversed -- Accrual for Irvine Invoices- Sept REV Aug 2025 INV"/>
    <m/>
    <m/>
    <m/>
    <x v="5"/>
    <m/>
    <x v="116"/>
    <m/>
    <s v="C-10008"/>
    <m/>
    <n v="24081"/>
    <s v="ARJ"/>
    <n v="5"/>
    <m/>
    <n v="5"/>
    <s v="x"/>
  </r>
  <r>
    <x v="4"/>
    <d v="2025-10-01T00:00:00"/>
    <x v="18"/>
    <m/>
    <s v="Reversed -- Accrual for Irvine Invoices- Sept REV Aug 2025 INV"/>
    <m/>
    <m/>
    <m/>
    <x v="5"/>
    <m/>
    <x v="106"/>
    <m/>
    <s v="C00170"/>
    <m/>
    <n v="24081"/>
    <s v="ARJ"/>
    <n v="10.5"/>
    <m/>
    <n v="10.5"/>
    <s v="x"/>
  </r>
  <r>
    <x v="4"/>
    <d v="2025-10-01T00:00:00"/>
    <x v="18"/>
    <m/>
    <s v="Reversed -- Accrual for Irvine Invoices- Sept REV Aug 2025 INV"/>
    <m/>
    <m/>
    <m/>
    <x v="5"/>
    <m/>
    <x v="115"/>
    <m/>
    <s v="C00116"/>
    <m/>
    <n v="24081"/>
    <s v="ARJ"/>
    <n v="100"/>
    <m/>
    <n v="100"/>
    <s v="x"/>
  </r>
  <r>
    <x v="4"/>
    <d v="2025-10-01T00:00:00"/>
    <x v="18"/>
    <m/>
    <s v="Reversed -- Accrual for Irvine Invoices- Sept REV Aug 2025 INV"/>
    <m/>
    <m/>
    <m/>
    <x v="5"/>
    <m/>
    <x v="105"/>
    <m/>
    <s v="C00165"/>
    <m/>
    <n v="24081"/>
    <s v="ARJ"/>
    <n v="100"/>
    <m/>
    <n v="100"/>
    <s v="x"/>
  </r>
  <r>
    <x v="4"/>
    <d v="2025-10-01T00:00:00"/>
    <x v="18"/>
    <m/>
    <s v="Reversed -- Accrual for Irvine Invoices- Sept REV Aug 2025 INV"/>
    <m/>
    <m/>
    <m/>
    <x v="5"/>
    <m/>
    <x v="101"/>
    <m/>
    <s v="C00002"/>
    <m/>
    <n v="24081"/>
    <s v="ARJ"/>
    <n v="194.24"/>
    <m/>
    <n v="194.24"/>
    <s v="x"/>
  </r>
  <r>
    <x v="4"/>
    <d v="2025-10-01T00:00:00"/>
    <x v="18"/>
    <m/>
    <s v="Reversed -- Accrual for Irvine Invoices- Sept REV Aug 2025 INV"/>
    <m/>
    <m/>
    <m/>
    <x v="5"/>
    <m/>
    <x v="111"/>
    <m/>
    <s v="C00215"/>
    <m/>
    <n v="24081"/>
    <s v="ARJ"/>
    <n v="206.24"/>
    <m/>
    <n v="206.24"/>
    <s v="x"/>
  </r>
  <r>
    <x v="4"/>
    <d v="2025-10-01T00:00:00"/>
    <x v="18"/>
    <m/>
    <s v="Reversed -- Accrual for Irvine Invoices- Sept REV Aug 2025 INV"/>
    <m/>
    <m/>
    <m/>
    <x v="5"/>
    <m/>
    <x v="104"/>
    <m/>
    <s v="C00139"/>
    <m/>
    <n v="24081"/>
    <s v="ARJ"/>
    <n v="600"/>
    <m/>
    <n v="600"/>
    <s v="x"/>
  </r>
  <r>
    <x v="4"/>
    <d v="2025-10-01T00:00:00"/>
    <x v="18"/>
    <m/>
    <s v="Reversed -- Accrual for Irvine Invoices- Sept REV Aug 2025 INV"/>
    <m/>
    <m/>
    <m/>
    <x v="5"/>
    <m/>
    <x v="110"/>
    <m/>
    <s v="C00302"/>
    <m/>
    <n v="24081"/>
    <s v="ARJ"/>
    <n v="662.4"/>
    <m/>
    <n v="662.4"/>
    <s v="x"/>
  </r>
  <r>
    <x v="4"/>
    <d v="2025-10-01T00:00:00"/>
    <x v="18"/>
    <s v="COGS - 180296"/>
    <s v="COGS - 180296"/>
    <s v="D-003"/>
    <s v="MSP"/>
    <m/>
    <x v="1"/>
    <s v="228-05018"/>
    <x v="5"/>
    <s v="SPLA - SQLSvrStd ALNG LicSAPk MVL SAL"/>
    <s v="C00073"/>
    <m/>
    <n v="10986"/>
    <s v="COG"/>
    <n v="15.69"/>
    <m/>
    <n v="15.69"/>
    <s v="x"/>
  </r>
  <r>
    <x v="4"/>
    <d v="2025-10-01T00:00:00"/>
    <x v="18"/>
    <s v="COGS - 180296"/>
    <s v="COGS - 180296"/>
    <s v="D-003"/>
    <s v="MSP"/>
    <m/>
    <x v="1"/>
    <s v="Cloud-Server-32GB"/>
    <x v="5"/>
    <s v="Datapath Managed Instance Large"/>
    <s v="C00073"/>
    <m/>
    <n v="10986"/>
    <s v="COG"/>
    <n v="70"/>
    <m/>
    <n v="70"/>
    <s v="x"/>
  </r>
  <r>
    <x v="4"/>
    <d v="2025-10-01T00:00:00"/>
    <x v="18"/>
    <s v="COGS - 180296"/>
    <s v="COGS - 180296"/>
    <s v="D-003"/>
    <s v="MSP"/>
    <m/>
    <x v="1"/>
    <s v="Cloud-User"/>
    <x v="5"/>
    <s v="Private Cloud User"/>
    <s v="C00073"/>
    <m/>
    <n v="10986"/>
    <s v="COG"/>
    <n v="96.3"/>
    <m/>
    <n v="96.3"/>
    <s v="x"/>
  </r>
  <r>
    <x v="4"/>
    <d v="2025-10-01T00:00:00"/>
    <x v="18"/>
    <s v="COGS - 180296"/>
    <s v="COGS - 180296"/>
    <s v="D-003"/>
    <s v="MSP"/>
    <m/>
    <x v="1"/>
    <s v="SPLA SQL Server CORE - 2 Core"/>
    <x v="5"/>
    <s v="SPLA SQL Server CORE Lic, 2 Core"/>
    <s v="C00073"/>
    <m/>
    <n v="10986"/>
    <s v="COG"/>
    <n v="145.19"/>
    <m/>
    <n v="145.19"/>
    <s v="x"/>
  </r>
  <r>
    <x v="4"/>
    <d v="2025-10-01T00:00:00"/>
    <x v="18"/>
    <s v="COGS - 180296"/>
    <s v="COGS - 180296"/>
    <s v="D-003"/>
    <s v="MSP"/>
    <m/>
    <x v="1"/>
    <s v="Cloud-Server-8GB"/>
    <x v="5"/>
    <s v="Datapath Managed Instance Small"/>
    <s v="C00073"/>
    <m/>
    <n v="10986"/>
    <s v="COG"/>
    <n v="210"/>
    <m/>
    <n v="210"/>
    <s v="x"/>
  </r>
  <r>
    <x v="4"/>
    <d v="2025-10-01T00:00:00"/>
    <x v="18"/>
    <s v="COGS - 180307"/>
    <s v="COGS - 180307"/>
    <s v="D-027"/>
    <s v="Cloud"/>
    <m/>
    <x v="1"/>
    <s v="Cloud-Server-8GB"/>
    <x v="10"/>
    <s v="Datapath Managed Instance Small"/>
    <s v="C00115"/>
    <m/>
    <n v="10997"/>
    <s v="COG"/>
    <n v="100"/>
    <m/>
    <n v="100"/>
    <s v="x"/>
  </r>
  <r>
    <x v="4"/>
    <d v="2025-10-01T00:00:00"/>
    <x v="18"/>
    <s v="COGS - 180309"/>
    <s v="COGS - 180309"/>
    <s v="D-003"/>
    <s v="MSP"/>
    <m/>
    <x v="1"/>
    <s v="DP-PRIV-STOR-1TB"/>
    <x v="60"/>
    <s v="Datapath Private Cloud - 1 Terabyte Managed storag"/>
    <s v="C-10015"/>
    <m/>
    <n v="10999"/>
    <s v="COG"/>
    <n v="180"/>
    <m/>
    <n v="180"/>
    <s v="x"/>
  </r>
  <r>
    <x v="4"/>
    <d v="2025-10-01T00:00:00"/>
    <x v="18"/>
    <s v="COGS - 180309"/>
    <s v="COGS - 180309"/>
    <s v="D-003"/>
    <s v="MSP"/>
    <m/>
    <x v="1"/>
    <s v="Cloud-Server-28GB"/>
    <x v="60"/>
    <s v="Private Cloud Server Instance - 28GB"/>
    <s v="C-10015"/>
    <m/>
    <n v="10999"/>
    <s v="COG"/>
    <n v="281.04000000000002"/>
    <m/>
    <n v="281.04000000000002"/>
    <s v="x"/>
  </r>
  <r>
    <x v="4"/>
    <d v="2025-10-01T00:00:00"/>
    <x v="18"/>
    <s v="COGS - 180309"/>
    <s v="COGS - 180309"/>
    <s v="D-003"/>
    <s v="MSP"/>
    <m/>
    <x v="1"/>
    <s v="DPM-RDS-USER-SQL"/>
    <x v="60"/>
    <s v="Datapath Managed Services - Remote Desktop Service"/>
    <s v="C-10015"/>
    <m/>
    <n v="10999"/>
    <s v="COG"/>
    <n v="313.8"/>
    <m/>
    <n v="313.8"/>
    <s v="x"/>
  </r>
  <r>
    <x v="4"/>
    <d v="2025-10-01T00:00:00"/>
    <x v="18"/>
    <s v="COGS - 180309"/>
    <s v="COGS - 180309"/>
    <s v="D-003"/>
    <s v="MSP"/>
    <m/>
    <x v="1"/>
    <s v="DPM-RDS-USER"/>
    <x v="60"/>
    <s v="Datapath Managed Services - Remote Desktop Service"/>
    <s v="C-10015"/>
    <m/>
    <n v="10999"/>
    <s v="COG"/>
    <n v="750"/>
    <m/>
    <n v="750"/>
    <s v="x"/>
  </r>
  <r>
    <x v="4"/>
    <d v="2025-10-01T00:00:00"/>
    <x v="18"/>
    <s v="COGS - 180315"/>
    <s v="COGS - 180315"/>
    <s v="D-004"/>
    <s v="Projects"/>
    <m/>
    <x v="1"/>
    <s v="Cloud-Server-16GB"/>
    <x v="12"/>
    <s v="Datapath Managed Instance Medium"/>
    <s v="C00181"/>
    <m/>
    <n v="11003"/>
    <s v="COG"/>
    <n v="140"/>
    <m/>
    <n v="140"/>
    <s v="x"/>
  </r>
  <r>
    <x v="4"/>
    <d v="2025-10-01T00:00:00"/>
    <x v="18"/>
    <s v="COGS - 180333"/>
    <s v="COGS - 180333"/>
    <s v="D-003"/>
    <s v="MSP"/>
    <m/>
    <x v="2"/>
    <s v="DPM-RDS-USER-SQL"/>
    <x v="67"/>
    <s v="Datapath Managed Services - Remote Desktop Service"/>
    <s v="C-10400"/>
    <m/>
    <n v="11022"/>
    <s v="COG"/>
    <n v="47.07"/>
    <m/>
    <n v="47.07"/>
    <s v="x"/>
  </r>
  <r>
    <x v="4"/>
    <d v="2025-10-01T00:00:00"/>
    <x v="18"/>
    <s v="COGS - 180333"/>
    <s v="COGS - 180333"/>
    <s v="D-003"/>
    <s v="MSP"/>
    <m/>
    <x v="2"/>
    <s v="Cloud-Server-28GB"/>
    <x v="67"/>
    <s v="Private Cloud Server Instance - 28GB"/>
    <s v="C-10400"/>
    <m/>
    <n v="11022"/>
    <s v="COG"/>
    <n v="93.68"/>
    <m/>
    <n v="93.68"/>
    <s v="x"/>
  </r>
  <r>
    <x v="4"/>
    <d v="2025-10-01T00:00:00"/>
    <x v="18"/>
    <s v="COGS - 180338"/>
    <s v="COGS - 180338"/>
    <s v="D-027"/>
    <s v="Cloud"/>
    <m/>
    <x v="2"/>
    <s v="Cloud-Server-28GB"/>
    <x v="23"/>
    <s v="Private Cloud Server Instance - 28GB"/>
    <s v="C00058"/>
    <m/>
    <n v="11027"/>
    <s v="COG"/>
    <n v="70"/>
    <m/>
    <n v="70"/>
    <s v="x"/>
  </r>
  <r>
    <x v="4"/>
    <d v="2025-10-01T00:00:00"/>
    <x v="18"/>
    <s v="COGS - 180338"/>
    <s v="COGS - 180338"/>
    <s v="D-027"/>
    <s v="Cloud"/>
    <m/>
    <x v="2"/>
    <s v="Cloud-Server-28GB"/>
    <x v="23"/>
    <s v="Private Cloud Server Instance - 28GB"/>
    <s v="C00058"/>
    <m/>
    <n v="11027"/>
    <s v="COG"/>
    <n v="93.68"/>
    <m/>
    <n v="93.68"/>
    <s v="x"/>
  </r>
  <r>
    <x v="4"/>
    <d v="2025-10-01T00:00:00"/>
    <x v="18"/>
    <s v="COGS - 180349"/>
    <s v="COGS - 180349"/>
    <s v="D-003"/>
    <s v="MSP"/>
    <m/>
    <x v="2"/>
    <s v="Cloud-Server-32GB"/>
    <x v="25"/>
    <s v="Datapath Managed Instance Large"/>
    <s v="C-10028"/>
    <m/>
    <n v="11038"/>
    <s v="COG"/>
    <n v="70"/>
    <m/>
    <n v="70"/>
    <s v="x"/>
  </r>
  <r>
    <x v="4"/>
    <d v="2025-10-01T00:00:00"/>
    <x v="18"/>
    <s v="COGS - 180349"/>
    <s v="COGS - 180349"/>
    <s v="D-003"/>
    <s v="MSP"/>
    <m/>
    <x v="2"/>
    <s v="Cloud-Server-8GB"/>
    <x v="25"/>
    <s v="Datapath Managed Instance Small"/>
    <s v="C-10028"/>
    <m/>
    <n v="11038"/>
    <s v="COG"/>
    <n v="420"/>
    <m/>
    <n v="420"/>
    <s v="x"/>
  </r>
  <r>
    <x v="4"/>
    <d v="2025-10-01T00:00:00"/>
    <x v="18"/>
    <s v="COGS - 180356"/>
    <s v="COGS - 180356"/>
    <s v="D-027"/>
    <s v="Cloud"/>
    <m/>
    <x v="2"/>
    <s v="DPM-RDS-USER"/>
    <x v="114"/>
    <s v="Datapath Managed Services - Remote Desktop Service"/>
    <s v="C-10398"/>
    <m/>
    <n v="11045"/>
    <s v="COG"/>
    <n v="53.88"/>
    <m/>
    <n v="53.88"/>
    <s v="x"/>
  </r>
  <r>
    <x v="4"/>
    <d v="2025-10-01T00:00:00"/>
    <x v="18"/>
    <s v="COGS - 180358"/>
    <s v="COGS - 180358"/>
    <s v="D-003"/>
    <s v="MSP"/>
    <m/>
    <x v="2"/>
    <s v="DPM-RDS-USER"/>
    <x v="70"/>
    <s v="Datapath Managed Services - Remote Desktop Service"/>
    <s v="C00097"/>
    <m/>
    <n v="11047"/>
    <s v="COG"/>
    <n v="187.5"/>
    <m/>
    <n v="187.5"/>
    <s v="x"/>
  </r>
  <r>
    <x v="4"/>
    <d v="2025-10-01T00:00:00"/>
    <x v="18"/>
    <s v="COGS - 180358"/>
    <s v="COGS - 180358"/>
    <s v="D-003"/>
    <s v="MSP"/>
    <m/>
    <x v="2"/>
    <s v="Cloud-Server-16GB"/>
    <x v="70"/>
    <s v="Datapath Managed Instance Medium"/>
    <s v="C00097"/>
    <m/>
    <n v="11047"/>
    <s v="COG"/>
    <n v="280"/>
    <m/>
    <n v="280"/>
    <s v="x"/>
  </r>
  <r>
    <x v="4"/>
    <d v="2025-10-01T00:00:00"/>
    <x v="18"/>
    <s v="COGS - 180358"/>
    <s v="COGS - 180358"/>
    <s v="D-003"/>
    <s v="MSP"/>
    <m/>
    <x v="2"/>
    <s v="DPM-RDS-USER"/>
    <x v="70"/>
    <s v="Datapath Managed Services - Remote Desktop Service"/>
    <s v="C00097"/>
    <m/>
    <n v="11047"/>
    <s v="COG"/>
    <n v="600"/>
    <m/>
    <n v="600"/>
    <s v="x"/>
  </r>
  <r>
    <x v="4"/>
    <d v="2025-10-01T00:00:00"/>
    <x v="18"/>
    <s v="COGS - 180367"/>
    <s v="COGS - 180367"/>
    <s v="D-027"/>
    <s v="Cloud"/>
    <m/>
    <x v="2"/>
    <s v="Cloud-Server-32GB"/>
    <x v="73"/>
    <s v="Datapath Managed Instance Large"/>
    <s v="C00109"/>
    <m/>
    <n v="11056"/>
    <s v="COG"/>
    <n v="210"/>
    <m/>
    <n v="210"/>
    <s v="x"/>
  </r>
  <r>
    <x v="4"/>
    <d v="2025-10-01T00:00:00"/>
    <x v="18"/>
    <s v="COGS - 180367"/>
    <s v="COGS - 180367"/>
    <s v="D-027"/>
    <s v="Cloud"/>
    <m/>
    <x v="2"/>
    <s v="Cloud-Server-8GB"/>
    <x v="73"/>
    <s v="Datapath Managed Instance Small"/>
    <s v="C00109"/>
    <m/>
    <n v="11056"/>
    <s v="COG"/>
    <n v="630"/>
    <m/>
    <n v="630"/>
    <s v="x"/>
  </r>
  <r>
    <x v="4"/>
    <d v="2025-10-01T00:00:00"/>
    <x v="18"/>
    <s v="COGS - 180376"/>
    <s v="COGS - 180376"/>
    <s v="D-027"/>
    <s v="Cloud"/>
    <m/>
    <x v="2"/>
    <s v="Cloud-Server-32GB"/>
    <x v="33"/>
    <s v="Datapath Managed Instance Large"/>
    <s v="C00161"/>
    <m/>
    <n v="11065"/>
    <s v="COG"/>
    <n v="70"/>
    <m/>
    <n v="70"/>
    <s v="x"/>
  </r>
  <r>
    <x v="4"/>
    <d v="2025-10-01T00:00:00"/>
    <x v="18"/>
    <s v="COGS - 180376"/>
    <s v="COGS - 180376"/>
    <s v="D-027"/>
    <s v="Cloud"/>
    <m/>
    <x v="2"/>
    <s v="Cloud-Server-8GB"/>
    <x v="33"/>
    <s v="Datapath Managed Instance Small"/>
    <s v="C00161"/>
    <m/>
    <n v="11065"/>
    <s v="COG"/>
    <n v="70"/>
    <m/>
    <n v="70"/>
    <s v="x"/>
  </r>
  <r>
    <x v="4"/>
    <d v="2025-10-01T00:00:00"/>
    <x v="18"/>
    <s v="COGS - 180387"/>
    <s v="COGS - 180387"/>
    <s v="D-001-W"/>
    <s v="Sales - West"/>
    <m/>
    <x v="2"/>
    <s v="Cloud-Server-16GB"/>
    <x v="35"/>
    <s v="Datapath Managed Instance Medium"/>
    <s v="C-10025"/>
    <m/>
    <n v="11074"/>
    <s v="COG"/>
    <n v="140"/>
    <m/>
    <n v="140"/>
    <s v="x"/>
  </r>
  <r>
    <x v="4"/>
    <d v="2025-10-01T00:00:00"/>
    <x v="18"/>
    <s v="COGS - 180401"/>
    <s v="COGS - 180401"/>
    <s v="D-003"/>
    <s v="MSP"/>
    <m/>
    <x v="2"/>
    <s v="Cloud-Server-16GB"/>
    <x v="39"/>
    <s v="Datapath Managed Instance Medium"/>
    <s v="C00238"/>
    <m/>
    <n v="11087"/>
    <s v="COG"/>
    <n v="140"/>
    <m/>
    <n v="140"/>
    <s v="x"/>
  </r>
  <r>
    <x v="4"/>
    <d v="2025-10-01T00:00:00"/>
    <x v="18"/>
    <s v="COGS - 180728"/>
    <s v="COGS - 180728"/>
    <s v="D-003"/>
    <s v="MSP"/>
    <m/>
    <x v="2"/>
    <s v="Cloud-Server-32GB"/>
    <x v="50"/>
    <s v="Datapath Managed Instance Large"/>
    <s v="C-10002"/>
    <m/>
    <n v="11252"/>
    <s v="COG"/>
    <n v="281.04000000000002"/>
    <m/>
    <n v="281.04000000000002"/>
    <s v="x"/>
  </r>
  <r>
    <x v="4"/>
    <d v="2025-10-01T00:00:00"/>
    <x v="18"/>
    <s v="COGS - 180728"/>
    <s v="COGS - 180728"/>
    <s v="D-003"/>
    <s v="MSP"/>
    <m/>
    <x v="2"/>
    <s v="Cloud-Server-8GB"/>
    <x v="50"/>
    <s v="Datapath Managed Instance Small"/>
    <s v="C-10002"/>
    <m/>
    <n v="11252"/>
    <s v="COG"/>
    <n v="350"/>
    <m/>
    <n v="350"/>
    <s v="x"/>
  </r>
  <r>
    <x v="4"/>
    <d v="2025-10-15T00:00:00"/>
    <x v="32"/>
    <n v="532161"/>
    <s v="Bill - Switch, Ltd.: Data center cabinet, power, internet, and cross connect services"/>
    <m/>
    <m/>
    <s v="Switch, Ltd."/>
    <x v="0"/>
    <m/>
    <x v="0"/>
    <m/>
    <m/>
    <m/>
    <n v="4344"/>
    <s v="APJ"/>
    <n v="3014.4"/>
    <m/>
    <n v="3014.4"/>
    <s v="x"/>
  </r>
  <r>
    <x v="4"/>
    <d v="2025-10-15T00:00:00"/>
    <x v="32"/>
    <s v="COGS - 180748"/>
    <s v="COGS - 180748"/>
    <s v="D-027"/>
    <s v="Cloud"/>
    <m/>
    <x v="5"/>
    <s v="SPLA RDS License"/>
    <x v="101"/>
    <s v="SPLA RDS License"/>
    <s v="C00002"/>
    <m/>
    <n v="11270"/>
    <s v="COG"/>
    <n v="16"/>
    <m/>
    <n v="16"/>
    <s v="x"/>
  </r>
  <r>
    <x v="4"/>
    <d v="2025-10-15T00:00:00"/>
    <x v="32"/>
    <s v="COGS - 180748"/>
    <s v="COGS - 180748"/>
    <s v="D-027"/>
    <s v="Cloud"/>
    <m/>
    <x v="5"/>
    <s v="SPLA Windows Server"/>
    <x v="101"/>
    <s v="SPLA Windows Server"/>
    <s v="C00002"/>
    <m/>
    <n v="11270"/>
    <s v="COG"/>
    <n v="22"/>
    <m/>
    <n v="22"/>
    <s v="x"/>
  </r>
  <r>
    <x v="4"/>
    <d v="2025-10-15T00:00:00"/>
    <x v="32"/>
    <s v="COGS - 180748"/>
    <s v="COGS - 180748"/>
    <s v="D-027"/>
    <s v="Cloud"/>
    <m/>
    <x v="5"/>
    <s v="Microsoft VLK"/>
    <x v="101"/>
    <s v="Microsoft VLK "/>
    <s v="C00002"/>
    <m/>
    <n v="11270"/>
    <s v="COG"/>
    <n v="56.24"/>
    <m/>
    <n v="56.24"/>
    <s v="x"/>
  </r>
  <r>
    <x v="4"/>
    <d v="2025-10-15T00:00:00"/>
    <x v="32"/>
    <s v="COGS - 180748"/>
    <s v="COGS - 180748"/>
    <s v="D-027"/>
    <s v="Cloud"/>
    <m/>
    <x v="5"/>
    <s v="Cloud-Server-8GB"/>
    <x v="101"/>
    <s v="Datapath Managed Instance Small"/>
    <s v="C00002"/>
    <m/>
    <n v="11270"/>
    <s v="COG"/>
    <n v="100"/>
    <m/>
    <n v="100"/>
    <s v="x"/>
  </r>
  <r>
    <x v="4"/>
    <d v="2025-10-15T00:00:00"/>
    <x v="32"/>
    <s v="COGS - 180754"/>
    <s v="COGS - 180754"/>
    <s v="D-027"/>
    <s v="Cloud"/>
    <m/>
    <x v="5"/>
    <s v="Private Cloud Managed Server"/>
    <x v="104"/>
    <s v="Private Cloud Managed Server Instance"/>
    <s v="C00139"/>
    <m/>
    <n v="11274"/>
    <s v="COG"/>
    <n v="600"/>
    <m/>
    <n v="600"/>
    <s v="x"/>
  </r>
  <r>
    <x v="4"/>
    <d v="2025-10-15T00:00:00"/>
    <x v="32"/>
    <s v="COGS - 180755"/>
    <s v="COGS - 180755"/>
    <s v="D-027"/>
    <s v="Cloud"/>
    <m/>
    <x v="5"/>
    <s v="Cloud-Server-8GB"/>
    <x v="105"/>
    <s v="Datapath Managed Instance Small"/>
    <s v="C00165"/>
    <m/>
    <n v="11275"/>
    <s v="COG"/>
    <n v="100"/>
    <m/>
    <n v="100"/>
    <s v="x"/>
  </r>
  <r>
    <x v="4"/>
    <d v="2025-10-15T00:00:00"/>
    <x v="32"/>
    <s v="COGS - 180756"/>
    <s v="COGS - 180756"/>
    <s v="D-027"/>
    <s v="Cloud"/>
    <m/>
    <x v="5"/>
    <s v="DatapathFax Cloud GW"/>
    <x v="106"/>
    <s v="DatapathFax Cloud Gateway"/>
    <s v="C00170"/>
    <m/>
    <n v="11276"/>
    <s v="COG"/>
    <n v="10.5"/>
    <m/>
    <n v="10.5"/>
    <s v="x"/>
  </r>
  <r>
    <x v="4"/>
    <d v="2025-10-15T00:00:00"/>
    <x v="32"/>
    <s v="COGS - 180760"/>
    <s v="COGS - 180760"/>
    <s v="D-027"/>
    <s v="Cloud"/>
    <m/>
    <x v="5"/>
    <s v="SPLA SQL Server Standard"/>
    <x v="110"/>
    <s v="SPLA SQL Server Standard (monthly)"/>
    <s v="C00302"/>
    <m/>
    <n v="11279"/>
    <s v="COG"/>
    <n v="14"/>
    <m/>
    <n v="14"/>
    <s v="x"/>
  </r>
  <r>
    <x v="4"/>
    <d v="2025-10-15T00:00:00"/>
    <x v="32"/>
    <s v="COGS - 180760"/>
    <s v="COGS - 180760"/>
    <s v="D-027"/>
    <s v="Cloud"/>
    <m/>
    <x v="5"/>
    <s v="SPLA RDS License"/>
    <x v="110"/>
    <s v="SPLA RDS License"/>
    <s v="C00302"/>
    <m/>
    <n v="11279"/>
    <s v="COG"/>
    <n v="24"/>
    <m/>
    <n v="24"/>
    <s v="x"/>
  </r>
  <r>
    <x v="4"/>
    <d v="2025-10-15T00:00:00"/>
    <x v="32"/>
    <s v="COGS - 180760"/>
    <s v="COGS - 180760"/>
    <s v="D-027"/>
    <s v="Cloud"/>
    <m/>
    <x v="5"/>
    <s v="9EA-00039"/>
    <x v="110"/>
    <s v="SPLA-Microsoft Windows Server Datacenter Edition - 2 Core"/>
    <s v="C00302"/>
    <m/>
    <n v="11279"/>
    <s v="COG"/>
    <n v="224.4"/>
    <m/>
    <n v="224.4"/>
    <s v="x"/>
  </r>
  <r>
    <x v="4"/>
    <d v="2025-10-15T00:00:00"/>
    <x v="32"/>
    <s v="COGS - 180760"/>
    <s v="COGS - 180760"/>
    <s v="D-027"/>
    <s v="Cloud"/>
    <m/>
    <x v="5"/>
    <s v="Private Cloud Managed Server"/>
    <x v="110"/>
    <s v="Private Cloud Managed Server Instance"/>
    <s v="C00302"/>
    <m/>
    <n v="11279"/>
    <s v="COG"/>
    <n v="400"/>
    <m/>
    <n v="400"/>
    <s v="x"/>
  </r>
  <r>
    <x v="4"/>
    <d v="2025-10-15T00:00:00"/>
    <x v="32"/>
    <s v="COGS - 180761"/>
    <s v="COGS - 180761"/>
    <s v="D-027"/>
    <s v="Cloud"/>
    <m/>
    <x v="5"/>
    <s v="SPLA Windows Server"/>
    <x v="111"/>
    <s v="SPLA Windows Server"/>
    <s v="C00215"/>
    <m/>
    <n v="11280"/>
    <s v="COG"/>
    <n v="22"/>
    <m/>
    <n v="22"/>
    <s v="x"/>
  </r>
  <r>
    <x v="4"/>
    <d v="2025-10-15T00:00:00"/>
    <x v="32"/>
    <s v="COGS - 180761"/>
    <s v="COGS - 180761"/>
    <s v="D-027"/>
    <s v="Cloud"/>
    <m/>
    <x v="5"/>
    <s v="SPLA RDS License"/>
    <x v="111"/>
    <s v="SPLA RDS License"/>
    <s v="C00215"/>
    <m/>
    <n v="11280"/>
    <s v="COG"/>
    <n v="28"/>
    <m/>
    <n v="28"/>
    <s v="x"/>
  </r>
  <r>
    <x v="4"/>
    <d v="2025-10-15T00:00:00"/>
    <x v="32"/>
    <s v="COGS - 180761"/>
    <s v="COGS - 180761"/>
    <s v="D-027"/>
    <s v="Cloud"/>
    <m/>
    <x v="5"/>
    <s v="Microsoft VLK"/>
    <x v="111"/>
    <s v="Microsoft VLK "/>
    <s v="C00215"/>
    <m/>
    <n v="11280"/>
    <s v="COG"/>
    <n v="56.24"/>
    <m/>
    <n v="56.24"/>
    <s v="x"/>
  </r>
  <r>
    <x v="4"/>
    <d v="2025-10-15T00:00:00"/>
    <x v="32"/>
    <s v="COGS - 180761"/>
    <s v="COGS - 180761"/>
    <s v="D-027"/>
    <s v="Cloud"/>
    <m/>
    <x v="5"/>
    <s v="Private Cloud Managed Server"/>
    <x v="111"/>
    <s v="Private Cloud Managed Server Instance"/>
    <s v="C00215"/>
    <m/>
    <n v="11280"/>
    <s v="COG"/>
    <n v="100"/>
    <m/>
    <n v="100"/>
    <s v="x"/>
  </r>
  <r>
    <x v="4"/>
    <d v="2025-10-15T00:00:00"/>
    <x v="32"/>
    <s v="COGS - 180764"/>
    <s v="COGS - 180764"/>
    <s v="D-003"/>
    <s v="MSP"/>
    <m/>
    <x v="5"/>
    <s v="DatapathFax Cloud GW"/>
    <x v="116"/>
    <s v="DatapathFax Cloud Gateway"/>
    <s v="C-10008"/>
    <m/>
    <n v="11283"/>
    <s v="COG"/>
    <n v="5"/>
    <m/>
    <n v="5"/>
    <s v="x"/>
  </r>
  <r>
    <x v="4"/>
    <d v="2025-10-15T00:00:00"/>
    <x v="32"/>
    <s v="COGS - 180769"/>
    <s v="COGS - 180769"/>
    <s v="D-027"/>
    <s v="Cloud"/>
    <m/>
    <x v="5"/>
    <s v="Cloud-Server-8GB"/>
    <x v="115"/>
    <s v="Datapath Managed Instance Small"/>
    <s v="C00116"/>
    <m/>
    <n v="11285"/>
    <s v="COG"/>
    <n v="100"/>
    <m/>
    <n v="100"/>
    <s v="x"/>
  </r>
  <r>
    <x v="4"/>
    <d v="2025-10-31T00:00:00"/>
    <x v="31"/>
    <m/>
    <s v="Accrual for Irvine Invoices- Oct REV Sept 2025 INV"/>
    <m/>
    <m/>
    <m/>
    <x v="5"/>
    <m/>
    <x v="116"/>
    <m/>
    <s v="C-10008"/>
    <m/>
    <n v="24186"/>
    <s v="ARJ"/>
    <m/>
    <n v="5"/>
    <n v="-5"/>
    <s v="x"/>
  </r>
  <r>
    <x v="4"/>
    <d v="2025-10-31T00:00:00"/>
    <x v="31"/>
    <m/>
    <s v="Accrual for Irvine Invoices- Oct REV Sept 2025 INV"/>
    <m/>
    <m/>
    <m/>
    <x v="5"/>
    <m/>
    <x v="106"/>
    <m/>
    <s v="C00170"/>
    <m/>
    <n v="24186"/>
    <s v="ARJ"/>
    <m/>
    <n v="10.5"/>
    <n v="-10.5"/>
    <s v="x"/>
  </r>
  <r>
    <x v="4"/>
    <d v="2025-10-31T00:00:00"/>
    <x v="31"/>
    <m/>
    <s v="Accrual for Irvine Invoices- Oct REV Sept 2025 INV"/>
    <m/>
    <m/>
    <m/>
    <x v="5"/>
    <m/>
    <x v="115"/>
    <m/>
    <s v="C00116"/>
    <m/>
    <n v="24186"/>
    <s v="ARJ"/>
    <m/>
    <n v="100"/>
    <n v="-100"/>
    <s v="x"/>
  </r>
  <r>
    <x v="4"/>
    <d v="2025-10-31T00:00:00"/>
    <x v="31"/>
    <m/>
    <s v="Accrual for Irvine Invoices- Oct REV Sept 2025 INV"/>
    <m/>
    <m/>
    <m/>
    <x v="5"/>
    <m/>
    <x v="105"/>
    <m/>
    <s v="C00165"/>
    <m/>
    <n v="24186"/>
    <s v="ARJ"/>
    <m/>
    <n v="100"/>
    <n v="-100"/>
    <s v="x"/>
  </r>
  <r>
    <x v="4"/>
    <d v="2025-10-31T00:00:00"/>
    <x v="31"/>
    <m/>
    <s v="Accrual for Irvine Invoices- Oct REV Sept 2025 INV"/>
    <m/>
    <m/>
    <m/>
    <x v="5"/>
    <m/>
    <x v="101"/>
    <m/>
    <s v="C00002"/>
    <m/>
    <n v="24186"/>
    <s v="ARJ"/>
    <m/>
    <n v="194.24"/>
    <n v="-194.24"/>
    <s v="x"/>
  </r>
  <r>
    <x v="4"/>
    <d v="2025-10-31T00:00:00"/>
    <x v="31"/>
    <m/>
    <s v="Accrual for Irvine Invoices- Oct REV Sept 2025 INV"/>
    <m/>
    <m/>
    <m/>
    <x v="5"/>
    <m/>
    <x v="111"/>
    <m/>
    <s v="C00215"/>
    <m/>
    <n v="24186"/>
    <s v="ARJ"/>
    <m/>
    <n v="206.24"/>
    <n v="-206.24"/>
    <s v="x"/>
  </r>
  <r>
    <x v="4"/>
    <d v="2025-10-31T00:00:00"/>
    <x v="31"/>
    <m/>
    <s v="Accrual for Irvine Invoices- Oct REV Sept 2025 INV"/>
    <m/>
    <m/>
    <m/>
    <x v="5"/>
    <m/>
    <x v="104"/>
    <m/>
    <s v="C00139"/>
    <m/>
    <n v="24186"/>
    <s v="ARJ"/>
    <m/>
    <n v="600"/>
    <n v="-600"/>
    <s v="x"/>
  </r>
  <r>
    <x v="4"/>
    <d v="2025-10-31T00:00:00"/>
    <x v="31"/>
    <m/>
    <s v="Accrual for Irvine Invoices- Oct REV Sept 2025 INV"/>
    <m/>
    <m/>
    <m/>
    <x v="5"/>
    <m/>
    <x v="110"/>
    <m/>
    <s v="C00302"/>
    <m/>
    <n v="24186"/>
    <s v="ARJ"/>
    <m/>
    <n v="662.4"/>
    <n v="-662.4"/>
    <s v="x"/>
  </r>
  <r>
    <x v="5"/>
    <d v="2025-09-01T00:00:00"/>
    <x v="0"/>
    <s v="2efb1dcb-48e8-4d19-a1a8-1a21c257bf30"/>
    <s v="Charge Card Transaction - Ramp: David Craig"/>
    <m/>
    <m/>
    <m/>
    <x v="0"/>
    <m/>
    <x v="0"/>
    <m/>
    <m/>
    <m/>
    <n v="4251"/>
    <s v="APJ"/>
    <n v="31.73"/>
    <m/>
    <n v="31.73"/>
    <s v="x"/>
  </r>
  <r>
    <x v="5"/>
    <d v="2025-09-02T00:00:00"/>
    <x v="1"/>
    <s v="afdf4f2a-30c0-4477-b745-4240edcc9b03"/>
    <s v="Charge Card Transaction - Ramp: David Craig"/>
    <m/>
    <m/>
    <m/>
    <x v="0"/>
    <m/>
    <x v="0"/>
    <m/>
    <m/>
    <m/>
    <n v="4255"/>
    <s v="APJ"/>
    <n v="31.73"/>
    <m/>
    <n v="31.73"/>
    <s v="x"/>
  </r>
  <r>
    <x v="5"/>
    <d v="2025-09-04T00:00:00"/>
    <x v="3"/>
    <s v="d64c5497-e91b-4846-9af6-90e2579af696"/>
    <s v="Charge Card Transaction - Ramp: David Craig"/>
    <m/>
    <m/>
    <m/>
    <x v="0"/>
    <m/>
    <x v="0"/>
    <m/>
    <m/>
    <m/>
    <n v="4275"/>
    <s v="APJ"/>
    <n v="31.73"/>
    <m/>
    <n v="31.73"/>
    <s v="x"/>
  </r>
  <r>
    <x v="5"/>
    <d v="2025-09-08T00:00:00"/>
    <x v="33"/>
    <s v="11cc776d-510a-4183-8df0-4e951e616008"/>
    <s v="Charge Card Transaction - Ramp: David Craig - Monthly SMTP2GO subscription for September"/>
    <m/>
    <m/>
    <s v="SMTP2GO"/>
    <x v="0"/>
    <m/>
    <x v="0"/>
    <m/>
    <m/>
    <m/>
    <n v="4279"/>
    <s v="APJ"/>
    <n v="10"/>
    <m/>
    <n v="10"/>
    <s v="x"/>
  </r>
  <r>
    <x v="5"/>
    <d v="2025-09-10T00:00:00"/>
    <x v="34"/>
    <s v="a20a6e14-4fe5-4bc7-b6bc-aee2eb959d22"/>
    <s v="Charge Card Transaction - Ramp: David Craig"/>
    <m/>
    <m/>
    <m/>
    <x v="0"/>
    <m/>
    <x v="0"/>
    <m/>
    <m/>
    <m/>
    <n v="4278"/>
    <s v="APJ"/>
    <n v="31.73"/>
    <m/>
    <n v="31.73"/>
    <s v="x"/>
  </r>
  <r>
    <x v="5"/>
    <d v="2025-09-12T00:00:00"/>
    <x v="35"/>
    <s v="ed7658d5-5460-45d4-b177-6c1f54f6b2ad"/>
    <s v="Charge Card Transaction - Ramp: Kerr Conkle"/>
    <s v="D-003-E"/>
    <s v="MSP - East"/>
    <m/>
    <x v="4"/>
    <m/>
    <x v="0"/>
    <m/>
    <m/>
    <m/>
    <n v="4272"/>
    <s v="APJ"/>
    <n v="102.83"/>
    <m/>
    <n v="102.83"/>
    <s v="x"/>
  </r>
  <r>
    <x v="5"/>
    <d v="2025-09-14T00:00:00"/>
    <x v="7"/>
    <s v="d0cf6649-0080-4b72-a645-71458c0edbb8"/>
    <s v="Charge Card Transaction - Ramp: David Craig - Domain name registration for Brian Jump's project."/>
    <m/>
    <m/>
    <s v="Hover"/>
    <x v="0"/>
    <m/>
    <x v="0"/>
    <m/>
    <m/>
    <m/>
    <n v="4276"/>
    <s v="APJ"/>
    <n v="37.380000000000003"/>
    <m/>
    <n v="37.380000000000003"/>
    <s v="x"/>
  </r>
  <r>
    <x v="5"/>
    <d v="2025-09-15T00:00:00"/>
    <x v="8"/>
    <s v="6d1a8359-5f0c-48b1-a1aa-c79156e22f8a"/>
    <s v="Charge Card Transaction - Ramp: David Craig"/>
    <m/>
    <m/>
    <m/>
    <x v="0"/>
    <m/>
    <x v="0"/>
    <m/>
    <m/>
    <m/>
    <n v="4274"/>
    <s v="APJ"/>
    <n v="31.73"/>
    <m/>
    <n v="31.73"/>
    <s v="x"/>
  </r>
  <r>
    <x v="5"/>
    <d v="2025-09-18T00:00:00"/>
    <x v="11"/>
    <s v="GODaddy 9-12-25"/>
    <s v="Invoice - Andrew Lawhorn: Bill for Go Daddy renewal paid by Kerr"/>
    <m/>
    <m/>
    <m/>
    <x v="4"/>
    <m/>
    <x v="117"/>
    <m/>
    <s v="C-10420"/>
    <m/>
    <n v="23647"/>
    <s v="ARJ"/>
    <m/>
    <n v="102.83"/>
    <n v="-102.83"/>
    <s v="x"/>
  </r>
  <r>
    <x v="5"/>
    <d v="2025-09-20T00:00:00"/>
    <x v="12"/>
    <s v="b156c11c-8e7f-4d87-bfab-cb0a4d3caf25"/>
    <s v="Charge Card Transaction - Ramp: David Craig - Domain name registration for Brian Jump project."/>
    <m/>
    <m/>
    <s v="Hover"/>
    <x v="0"/>
    <m/>
    <x v="0"/>
    <m/>
    <m/>
    <m/>
    <n v="4303"/>
    <s v="APJ"/>
    <n v="37.380000000000003"/>
    <m/>
    <n v="37.380000000000003"/>
    <s v="x"/>
  </r>
  <r>
    <x v="5"/>
    <d v="2025-09-21T00:00:00"/>
    <x v="13"/>
    <s v="15a875bd-42b4-4700-bdbc-b0c220666908"/>
    <s v="Charge Card Transaction - Ramp: David Craig"/>
    <m/>
    <m/>
    <m/>
    <x v="0"/>
    <m/>
    <x v="0"/>
    <m/>
    <m/>
    <m/>
    <n v="4301"/>
    <s v="APJ"/>
    <n v="31.73"/>
    <m/>
    <n v="31.73"/>
    <s v="x"/>
  </r>
  <r>
    <x v="5"/>
    <d v="2025-09-22T00:00:00"/>
    <x v="36"/>
    <s v="a0ae8609-c216-4403-8687-acc09fc0b91e"/>
    <s v="Charge Card Transaction - Ramp: David Craig"/>
    <m/>
    <m/>
    <m/>
    <x v="0"/>
    <m/>
    <x v="0"/>
    <m/>
    <m/>
    <m/>
    <n v="4299"/>
    <s v="APJ"/>
    <n v="31.73"/>
    <m/>
    <n v="31.73"/>
    <s v="x"/>
  </r>
  <r>
    <x v="5"/>
    <d v="2025-09-23T00:00:00"/>
    <x v="37"/>
    <s v="797ac8b9-5e2b-47b3-90fe-2fcc5f87a806"/>
    <s v="Charge Card Transaction - Ramp: David Craig"/>
    <m/>
    <m/>
    <m/>
    <x v="0"/>
    <m/>
    <x v="0"/>
    <m/>
    <m/>
    <m/>
    <n v="4300"/>
    <s v="APJ"/>
    <n v="267.91000000000003"/>
    <m/>
    <n v="267.91000000000003"/>
    <s v="x"/>
  </r>
  <r>
    <x v="5"/>
    <d v="2025-09-30T00:00:00"/>
    <x v="17"/>
    <s v="8b477363-07b8-40d9-a122-1c24ffe06e72"/>
    <s v="Charge Card Transaction - Ramp: David Craig"/>
    <m/>
    <m/>
    <m/>
    <x v="0"/>
    <m/>
    <x v="0"/>
    <m/>
    <m/>
    <m/>
    <n v="4321"/>
    <s v="APJ"/>
    <n v="31.73"/>
    <m/>
    <n v="31.73"/>
    <s v="x"/>
  </r>
  <r>
    <x v="5"/>
    <d v="2025-10-01T00:00:00"/>
    <x v="18"/>
    <s v="be337872-7cd0-4227-8481-1dd59e826840"/>
    <s v="Charge Card Transaction - Ramp: David Craig - Domain name purchase for Brian Jump's project."/>
    <m/>
    <m/>
    <s v="Hover"/>
    <x v="0"/>
    <m/>
    <x v="0"/>
    <m/>
    <m/>
    <m/>
    <n v="4318"/>
    <s v="APJ"/>
    <n v="18.190000000000001"/>
    <m/>
    <n v="18.190000000000001"/>
    <s v="x"/>
  </r>
  <r>
    <x v="5"/>
    <d v="2025-10-02T00:00:00"/>
    <x v="19"/>
    <s v="dd51bbd9-ca9b-44f5-8292-c307aeee5fea"/>
    <s v="Charge Card Transaction - Ramp: David Craig"/>
    <m/>
    <m/>
    <m/>
    <x v="0"/>
    <m/>
    <x v="0"/>
    <m/>
    <m/>
    <m/>
    <n v="4322"/>
    <s v="APJ"/>
    <n v="31.73"/>
    <m/>
    <n v="31.73"/>
    <s v="x"/>
  </r>
  <r>
    <x v="5"/>
    <d v="2025-10-03T00:00:00"/>
    <x v="20"/>
    <s v="fb5b3561-bdb2-4981-aac2-b00489a79c2c"/>
    <s v="Charge Card Transaction - Ramp: David Craig - Domain name purchase for Brian Jump's project."/>
    <m/>
    <m/>
    <s v="Hover"/>
    <x v="0"/>
    <m/>
    <x v="0"/>
    <m/>
    <m/>
    <m/>
    <n v="4323"/>
    <s v="APJ"/>
    <n v="18.190000000000001"/>
    <m/>
    <n v="18.190000000000001"/>
    <s v="x"/>
  </r>
  <r>
    <x v="5"/>
    <d v="2025-10-04T00:00:00"/>
    <x v="38"/>
    <s v="6739aa2a-1b57-4f9e-a692-a1d935351191"/>
    <s v="Charge Card Transaction - Ramp: David Craig"/>
    <m/>
    <m/>
    <m/>
    <x v="0"/>
    <m/>
    <x v="0"/>
    <m/>
    <m/>
    <m/>
    <n v="4329"/>
    <s v="APJ"/>
    <n v="63.46"/>
    <m/>
    <n v="63.46"/>
    <s v="x"/>
  </r>
  <r>
    <x v="5"/>
    <d v="2025-10-08T00:00:00"/>
    <x v="21"/>
    <s v="011abe4a-f4e6-4bbf-b5ba-5c14d1d7af65"/>
    <s v="Charge Card Transaction - Ramp: David Craig - Monthly SMTP2GO subscription for October"/>
    <m/>
    <m/>
    <s v="SMTP2GO"/>
    <x v="0"/>
    <m/>
    <x v="0"/>
    <m/>
    <m/>
    <m/>
    <n v="4339"/>
    <s v="APJ"/>
    <n v="10"/>
    <m/>
    <n v="10"/>
    <s v="x"/>
  </r>
  <r>
    <x v="5"/>
    <d v="2025-10-10T00:00:00"/>
    <x v="39"/>
    <s v="071e49d8-6546-4a61-9f94-a6648f39ec1d"/>
    <s v="Charge Card Transaction - Ramp: David Craig - Domain name purchase for Brian Jump's project."/>
    <m/>
    <m/>
    <s v="Hover"/>
    <x v="0"/>
    <m/>
    <x v="0"/>
    <m/>
    <m/>
    <m/>
    <n v="4337"/>
    <s v="APJ"/>
    <n v="33.380000000000003"/>
    <m/>
    <n v="33.380000000000003"/>
    <s v="x"/>
  </r>
  <r>
    <x v="5"/>
    <d v="2025-10-13T00:00:00"/>
    <x v="23"/>
    <s v="e35ed442-0fe6-4c77-98e4-ac379032c29e"/>
    <s v="Charge Card Transaction - Ramp: David Craig"/>
    <m/>
    <m/>
    <m/>
    <x v="0"/>
    <m/>
    <x v="0"/>
    <m/>
    <m/>
    <m/>
    <n v="4345"/>
    <s v="APJ"/>
    <n v="31.73"/>
    <m/>
    <n v="31.73"/>
    <s v="x"/>
  </r>
  <r>
    <x v="5"/>
    <d v="2025-10-14T00:00:00"/>
    <x v="24"/>
    <s v="29c7e0c9-9dfc-424d-89dd-d3d71cd665cc"/>
    <s v="Charge Card Transaction - Ramp: David Craig"/>
    <m/>
    <m/>
    <m/>
    <x v="0"/>
    <m/>
    <x v="0"/>
    <m/>
    <m/>
    <m/>
    <n v="4358"/>
    <s v="APJ"/>
    <n v="95.19"/>
    <m/>
    <n v="95.19"/>
    <s v="x"/>
  </r>
  <r>
    <x v="5"/>
    <d v="2025-10-17T00:00:00"/>
    <x v="26"/>
    <s v="c7c8cb9b-52dc-4946-a3c2-e07dda18ddda"/>
    <s v="Charge Card Transaction - Ramp: David Craig"/>
    <m/>
    <m/>
    <m/>
    <x v="0"/>
    <m/>
    <x v="0"/>
    <m/>
    <m/>
    <m/>
    <n v="4370"/>
    <s v="APJ"/>
    <n v="31.73"/>
    <m/>
    <n v="31.73"/>
    <s v="x"/>
  </r>
  <r>
    <x v="5"/>
    <d v="2025-10-18T00:00:00"/>
    <x v="40"/>
    <s v="56f76ea9-4885-4e08-95f1-047d43eafc53"/>
    <s v="Charge Card Transaction - Ramp: David Craig"/>
    <m/>
    <m/>
    <m/>
    <x v="0"/>
    <m/>
    <x v="0"/>
    <m/>
    <m/>
    <m/>
    <n v="4372"/>
    <s v="APJ"/>
    <n v="95.19"/>
    <m/>
    <n v="95.19"/>
    <s v="x"/>
  </r>
  <r>
    <x v="5"/>
    <d v="2025-10-22T00:00:00"/>
    <x v="41"/>
    <s v="d555c613-54ca-4969-9235-bef86486b145"/>
    <s v="Charge Card Transaction - Ramp: David Craig"/>
    <m/>
    <m/>
    <m/>
    <x v="0"/>
    <m/>
    <x v="0"/>
    <m/>
    <m/>
    <m/>
    <n v="4389"/>
    <s v="APJ"/>
    <n v="31.73"/>
    <m/>
    <n v="31.73"/>
    <s v="x"/>
  </r>
  <r>
    <x v="5"/>
    <d v="2025-10-28T00:00:00"/>
    <x v="42"/>
    <s v="2b3f20af-7507-4f43-9f05-c87e0c562605"/>
    <s v="Charge Card Transaction - Ramp: David Craig"/>
    <m/>
    <m/>
    <m/>
    <x v="0"/>
    <m/>
    <x v="0"/>
    <m/>
    <m/>
    <m/>
    <n v="4395"/>
    <s v="APJ"/>
    <n v="44.38"/>
    <m/>
    <n v="44.38"/>
    <s v="x"/>
  </r>
  <r>
    <x v="5"/>
    <d v="2025-10-29T00:00:00"/>
    <x v="30"/>
    <s v="aa1a0ff1-a6c6-4d35-aa75-fecf5af87672"/>
    <s v="Charge Card Transaction - Ramp: David Craig"/>
    <m/>
    <m/>
    <m/>
    <x v="0"/>
    <m/>
    <x v="0"/>
    <m/>
    <m/>
    <m/>
    <n v="4390"/>
    <s v="APJ"/>
    <n v="22.19"/>
    <m/>
    <n v="22.19"/>
    <s v="x"/>
  </r>
  <r>
    <x v="6"/>
    <d v="2025-09-01T00:00:00"/>
    <x v="0"/>
    <m/>
    <s v="Charge Card Transaction - Corporate Amex"/>
    <m/>
    <m/>
    <s v="Mailgun"/>
    <x v="2"/>
    <m/>
    <x v="0"/>
    <m/>
    <m/>
    <m/>
    <n v="3249"/>
    <s v="CDJ"/>
    <n v="35"/>
    <m/>
    <n v="35"/>
    <s v="x"/>
  </r>
  <r>
    <x v="6"/>
    <d v="2025-09-01T00:00:00"/>
    <x v="0"/>
    <s v="2644164e-ab95-46ec-b7a3-0095f01385bd"/>
    <s v="Charge Card Transaction - Ramp: David Craig - Monthly AWS"/>
    <m/>
    <m/>
    <s v="Amazon Web Services"/>
    <x v="0"/>
    <m/>
    <x v="0"/>
    <m/>
    <m/>
    <m/>
    <n v="4251"/>
    <s v="APJ"/>
    <n v="921.81"/>
    <m/>
    <n v="921.81"/>
    <s v="x"/>
  </r>
  <r>
    <x v="6"/>
    <d v="2025-09-01T00:00:00"/>
    <x v="0"/>
    <s v="3892ae3a-e6b0-4f8f-a846-46501a0a9e46"/>
    <s v="Charge Card Transaction - Ramp: David Craig - Monthly Gradient MSP"/>
    <m/>
    <m/>
    <s v="Gradient MSP"/>
    <x v="0"/>
    <m/>
    <x v="0"/>
    <m/>
    <m/>
    <m/>
    <n v="4251"/>
    <s v="APJ"/>
    <n v="199"/>
    <m/>
    <n v="199"/>
    <s v="x"/>
  </r>
  <r>
    <x v="6"/>
    <d v="2025-09-01T00:00:00"/>
    <x v="0"/>
    <s v="928cd80d-4061-4c32-86be-a17d64635d47"/>
    <s v="Charge Card Transaction - Ramp: David Craig - Office 365 Backups Monthly"/>
    <m/>
    <m/>
    <m/>
    <x v="0"/>
    <m/>
    <x v="0"/>
    <m/>
    <m/>
    <m/>
    <n v="4251"/>
    <s v="APJ"/>
    <n v="11626.41"/>
    <m/>
    <n v="11626.41"/>
    <s v="x"/>
  </r>
  <r>
    <x v="6"/>
    <d v="2025-09-01T00:00:00"/>
    <x v="0"/>
    <s v="COGS - 179740"/>
    <s v="COGS - 179740"/>
    <s v="D-003"/>
    <s v="MSP"/>
    <m/>
    <x v="1"/>
    <s v="MTS Cloud Storage"/>
    <x v="1"/>
    <s v="MTS Cloud Storage"/>
    <s v="C00004"/>
    <m/>
    <n v="10674"/>
    <s v="COG"/>
    <n v="83.94"/>
    <m/>
    <n v="83.94"/>
    <s v="x"/>
  </r>
  <r>
    <x v="6"/>
    <d v="2025-09-01T00:00:00"/>
    <x v="0"/>
    <s v="COGS - 179741"/>
    <s v="COGS - 179741"/>
    <s v="D-003"/>
    <s v="MSP"/>
    <m/>
    <x v="1"/>
    <s v="DPMB-AFI-O365"/>
    <x v="2"/>
    <s v="Office 365 Backup"/>
    <s v="C00005"/>
    <m/>
    <n v="10675"/>
    <s v="COG"/>
    <n v="92.4"/>
    <m/>
    <n v="92.4"/>
    <s v="x"/>
  </r>
  <r>
    <x v="6"/>
    <d v="2025-09-01T00:00:00"/>
    <x v="0"/>
    <s v="COGS - 179741"/>
    <s v="COGS - 179741"/>
    <s v="D-003"/>
    <s v="MSP"/>
    <m/>
    <x v="1"/>
    <s v="MTS Cloud Storage"/>
    <x v="2"/>
    <s v="MTS Cloud Storage"/>
    <s v="C00005"/>
    <m/>
    <n v="10675"/>
    <s v="COG"/>
    <n v="128.35"/>
    <m/>
    <n v="128.35"/>
    <s v="x"/>
  </r>
  <r>
    <x v="6"/>
    <d v="2025-09-01T00:00:00"/>
    <x v="0"/>
    <s v="COGS - 179742"/>
    <s v="COGS - 179742"/>
    <s v="D-003"/>
    <s v="MSP"/>
    <m/>
    <x v="1"/>
    <s v="DPMB-AFI-O365"/>
    <x v="3"/>
    <s v="Office 365 Backup"/>
    <s v="C00032"/>
    <m/>
    <n v="10676"/>
    <s v="COG"/>
    <n v="96.8"/>
    <m/>
    <n v="96.8"/>
    <s v="x"/>
  </r>
  <r>
    <x v="6"/>
    <d v="2025-09-01T00:00:00"/>
    <x v="0"/>
    <s v="COGS - 179742"/>
    <s v="COGS - 179742"/>
    <s v="D-003"/>
    <s v="MSP"/>
    <m/>
    <x v="1"/>
    <s v="MTS Cloud Storage"/>
    <x v="3"/>
    <s v="MTS Cloud Storage"/>
    <s v="C00032"/>
    <m/>
    <n v="10676"/>
    <s v="COG"/>
    <n v="148.05000000000001"/>
    <m/>
    <n v="148.05000000000001"/>
    <s v="x"/>
  </r>
  <r>
    <x v="6"/>
    <d v="2025-09-01T00:00:00"/>
    <x v="0"/>
    <s v="COGS - 179743"/>
    <s v="COGS - 179743"/>
    <s v="D-003"/>
    <s v="MSP"/>
    <m/>
    <x v="1"/>
    <s v="DPMB-AFI-O365"/>
    <x v="4"/>
    <s v="Office 365 Backup"/>
    <s v="C00045"/>
    <m/>
    <n v="10677"/>
    <s v="COG"/>
    <n v="33"/>
    <m/>
    <n v="33"/>
    <s v="x"/>
  </r>
  <r>
    <x v="6"/>
    <d v="2025-09-01T00:00:00"/>
    <x v="0"/>
    <s v="COGS - 179743"/>
    <s v="COGS - 179743"/>
    <s v="D-003"/>
    <s v="MSP"/>
    <m/>
    <x v="1"/>
    <s v="MTS Cloud Storage"/>
    <x v="4"/>
    <s v="MTS Cloud Storage"/>
    <s v="C00045"/>
    <m/>
    <n v="10677"/>
    <s v="COG"/>
    <n v="51.41"/>
    <m/>
    <n v="51.41"/>
    <s v="x"/>
  </r>
  <r>
    <x v="6"/>
    <d v="2025-09-01T00:00:00"/>
    <x v="0"/>
    <s v="COGS - 179744"/>
    <s v="COGS - 179744"/>
    <s v="D-003"/>
    <s v="MSP"/>
    <m/>
    <x v="1"/>
    <s v="MTS Cloud Storage"/>
    <x v="5"/>
    <s v="MTS Cloud Storage"/>
    <s v="C00073"/>
    <m/>
    <n v="10678"/>
    <s v="COG"/>
    <n v="43.56"/>
    <m/>
    <n v="43.56"/>
    <s v="x"/>
  </r>
  <r>
    <x v="6"/>
    <d v="2025-09-01T00:00:00"/>
    <x v="0"/>
    <s v="COGS - 179746"/>
    <s v="COGS - 179746"/>
    <s v="D-003"/>
    <s v="MSP"/>
    <m/>
    <x v="1"/>
    <s v="MTS Cloud Storage"/>
    <x v="6"/>
    <s v="MTS Cloud Storage"/>
    <s v="C00077"/>
    <m/>
    <n v="10680"/>
    <s v="COG"/>
    <n v="285.7"/>
    <m/>
    <n v="285.7"/>
    <s v="x"/>
  </r>
  <r>
    <x v="6"/>
    <d v="2025-09-01T00:00:00"/>
    <x v="0"/>
    <s v="COGS - 179746"/>
    <s v="COGS - 179746"/>
    <s v="D-003"/>
    <s v="MSP"/>
    <m/>
    <x v="1"/>
    <s v="DPMB-AFI-O365"/>
    <x v="6"/>
    <s v="Office 365 Backup"/>
    <s v="C00077"/>
    <m/>
    <n v="10680"/>
    <s v="COG"/>
    <n v="411.4"/>
    <m/>
    <n v="411.4"/>
    <s v="x"/>
  </r>
  <r>
    <x v="6"/>
    <d v="2025-09-01T00:00:00"/>
    <x v="0"/>
    <s v="COGS - 179747"/>
    <s v="COGS - 179747"/>
    <s v="D-003"/>
    <s v="MSP"/>
    <m/>
    <x v="1"/>
    <s v="DPMB-AFI-O365"/>
    <x v="7"/>
    <s v="Office 365 Backup"/>
    <s v="C00081"/>
    <m/>
    <n v="10681"/>
    <s v="COG"/>
    <n v="35.200000000000003"/>
    <m/>
    <n v="35.200000000000003"/>
    <s v="x"/>
  </r>
  <r>
    <x v="6"/>
    <d v="2025-09-01T00:00:00"/>
    <x v="0"/>
    <s v="COGS - 179747"/>
    <s v="COGS - 179747"/>
    <s v="D-003"/>
    <s v="MSP"/>
    <m/>
    <x v="1"/>
    <s v="MTS Cloud Storage"/>
    <x v="7"/>
    <s v="MTS Cloud Storage"/>
    <s v="C00081"/>
    <m/>
    <n v="10681"/>
    <s v="COG"/>
    <n v="172.31"/>
    <m/>
    <n v="172.31"/>
    <s v="x"/>
  </r>
  <r>
    <x v="6"/>
    <d v="2025-09-01T00:00:00"/>
    <x v="0"/>
    <s v="COGS - 179747"/>
    <s v="COGS - 179747"/>
    <s v="D-003"/>
    <s v="MSP"/>
    <m/>
    <x v="1"/>
    <s v="DPMB-STOR-Legacy1TB"/>
    <x v="7"/>
    <s v="1TB Storage, managed and maintained by Datapath"/>
    <s v="C00081"/>
    <m/>
    <n v="10681"/>
    <s v="COG"/>
    <n v="245"/>
    <m/>
    <n v="245"/>
    <s v="x"/>
  </r>
  <r>
    <x v="6"/>
    <d v="2025-09-01T00:00:00"/>
    <x v="0"/>
    <s v="COGS - 179749"/>
    <s v="COGS - 179749"/>
    <s v="D-003"/>
    <s v="MSP"/>
    <m/>
    <x v="1"/>
    <s v="MTS Cloud Storage"/>
    <x v="8"/>
    <s v="MTS Cloud Storage"/>
    <s v="C00082"/>
    <m/>
    <n v="10683"/>
    <s v="COG"/>
    <n v="134.86000000000001"/>
    <m/>
    <n v="134.86000000000001"/>
    <s v="x"/>
  </r>
  <r>
    <x v="6"/>
    <d v="2025-09-01T00:00:00"/>
    <x v="0"/>
    <s v="COGS - 179749"/>
    <s v="COGS - 179749"/>
    <s v="D-003"/>
    <s v="MSP"/>
    <m/>
    <x v="1"/>
    <s v="DPMB-AFI-O365"/>
    <x v="8"/>
    <s v="Office 365 Backup"/>
    <s v="C00082"/>
    <m/>
    <n v="10683"/>
    <s v="COG"/>
    <n v="814.68"/>
    <m/>
    <n v="814.68"/>
    <s v="x"/>
  </r>
  <r>
    <x v="6"/>
    <d v="2025-09-01T00:00:00"/>
    <x v="0"/>
    <s v="COGS - 179753"/>
    <s v="COGS - 179753"/>
    <s v="D-003"/>
    <s v="MSP"/>
    <m/>
    <x v="1"/>
    <s v="MTS Cloud Storage"/>
    <x v="9"/>
    <s v="MTS Cloud Storage"/>
    <s v="C00088"/>
    <m/>
    <n v="10687"/>
    <s v="COG"/>
    <n v="31.36"/>
    <m/>
    <n v="31.36"/>
    <s v="x"/>
  </r>
  <r>
    <x v="6"/>
    <d v="2025-09-01T00:00:00"/>
    <x v="0"/>
    <s v="COGS - 179754"/>
    <s v="COGS - 179754"/>
    <s v="D-003"/>
    <s v="MSP"/>
    <m/>
    <x v="1"/>
    <s v="MTS Cloud Storage"/>
    <x v="118"/>
    <s v="MTS Cloud Storage"/>
    <s v="C00245"/>
    <m/>
    <n v="10688"/>
    <s v="COG"/>
    <n v="13.4"/>
    <m/>
    <n v="13.4"/>
    <s v="x"/>
  </r>
  <r>
    <x v="6"/>
    <d v="2025-09-01T00:00:00"/>
    <x v="0"/>
    <s v="COGS - 179755"/>
    <s v="COGS - 179755"/>
    <s v="D-003"/>
    <s v="MSP"/>
    <m/>
    <x v="1"/>
    <s v="MTS Cloud Storage"/>
    <x v="10"/>
    <s v="MTS Cloud Storage"/>
    <s v="C00115"/>
    <m/>
    <n v="10689"/>
    <s v="COG"/>
    <n v="32.81"/>
    <m/>
    <n v="32.81"/>
    <s v="x"/>
  </r>
  <r>
    <x v="6"/>
    <d v="2025-09-01T00:00:00"/>
    <x v="0"/>
    <s v="COGS - 179756"/>
    <s v="COGS - 179756"/>
    <s v="D-003"/>
    <s v="MSP"/>
    <m/>
    <x v="1"/>
    <s v="MTS Cloud Storage"/>
    <x v="59"/>
    <s v="MTS Cloud Storage"/>
    <s v="C00119"/>
    <m/>
    <n v="10690"/>
    <s v="COG"/>
    <n v="41.51"/>
    <m/>
    <n v="41.51"/>
    <s v="x"/>
  </r>
  <r>
    <x v="6"/>
    <d v="2025-09-01T00:00:00"/>
    <x v="0"/>
    <s v="COGS - 179757"/>
    <s v="COGS - 179757"/>
    <s v="D-003"/>
    <s v="MSP"/>
    <m/>
    <x v="1"/>
    <s v="MTS Cloud Storage"/>
    <x v="60"/>
    <s v="MTS Cloud Storage"/>
    <s v="C-10015"/>
    <m/>
    <n v="10691"/>
    <s v="COG"/>
    <n v="110.58"/>
    <m/>
    <n v="110.58"/>
    <s v="x"/>
  </r>
  <r>
    <x v="6"/>
    <d v="2025-09-01T00:00:00"/>
    <x v="0"/>
    <s v="COGS - 179760"/>
    <s v="COGS - 179760"/>
    <s v="D-003"/>
    <s v="MSP"/>
    <m/>
    <x v="1"/>
    <s v="MTS Cloud Storage"/>
    <x v="61"/>
    <s v="MTS Cloud Storage"/>
    <s v="C00152"/>
    <m/>
    <n v="10693"/>
    <s v="COG"/>
    <n v="153.57"/>
    <m/>
    <n v="153.57"/>
    <s v="x"/>
  </r>
  <r>
    <x v="6"/>
    <d v="2025-09-01T00:00:00"/>
    <x v="0"/>
    <s v="COGS - 179762"/>
    <s v="COGS - 179762"/>
    <s v="D-003"/>
    <s v="MSP"/>
    <m/>
    <x v="1"/>
    <s v="MTS Cloud Storage"/>
    <x v="11"/>
    <s v="MTS Cloud Storage"/>
    <s v="C00158"/>
    <m/>
    <n v="10694"/>
    <s v="COG"/>
    <n v="81.73"/>
    <m/>
    <n v="81.73"/>
    <s v="x"/>
  </r>
  <r>
    <x v="6"/>
    <d v="2025-09-01T00:00:00"/>
    <x v="0"/>
    <s v="COGS - 179762"/>
    <s v="COGS - 179762"/>
    <s v="D-003"/>
    <s v="MSP"/>
    <m/>
    <x v="1"/>
    <s v="DPMB-AFI-O365"/>
    <x v="11"/>
    <s v="Office 365 Backup"/>
    <s v="C00158"/>
    <m/>
    <n v="10694"/>
    <s v="COG"/>
    <n v="283.8"/>
    <m/>
    <n v="283.8"/>
    <s v="x"/>
  </r>
  <r>
    <x v="6"/>
    <d v="2025-09-01T00:00:00"/>
    <x v="0"/>
    <s v="COGS - 179763"/>
    <s v="COGS - 179763"/>
    <s v="D-003"/>
    <s v="MSP"/>
    <m/>
    <x v="1"/>
    <s v="MTS Cloud Storage"/>
    <x v="12"/>
    <s v="MTS Cloud Storage"/>
    <s v="C00181"/>
    <m/>
    <n v="10695"/>
    <s v="COG"/>
    <n v="45.38"/>
    <m/>
    <n v="45.38"/>
    <s v="x"/>
  </r>
  <r>
    <x v="6"/>
    <d v="2025-09-01T00:00:00"/>
    <x v="0"/>
    <s v="COGS - 179764"/>
    <s v="COGS - 179764"/>
    <s v="D-003"/>
    <s v="MSP"/>
    <m/>
    <x v="1"/>
    <s v="MTS Cloud Storage"/>
    <x v="13"/>
    <s v="MTS Cloud Storage"/>
    <s v="C00209"/>
    <m/>
    <n v="10696"/>
    <s v="COG"/>
    <n v="66.59"/>
    <m/>
    <n v="66.59"/>
    <s v="x"/>
  </r>
  <r>
    <x v="6"/>
    <d v="2025-09-01T00:00:00"/>
    <x v="0"/>
    <s v="COGS - 179765"/>
    <s v="COGS - 179765"/>
    <s v="D-003"/>
    <s v="MSP"/>
    <m/>
    <x v="1"/>
    <s v="DPMB-AFI-O365"/>
    <x v="14"/>
    <s v="Office 365 Backup"/>
    <s v="C00217"/>
    <m/>
    <n v="10697"/>
    <s v="COG"/>
    <n v="255.2"/>
    <m/>
    <n v="255.2"/>
    <s v="x"/>
  </r>
  <r>
    <x v="6"/>
    <d v="2025-09-01T00:00:00"/>
    <x v="0"/>
    <s v="COGS - 179765"/>
    <s v="COGS - 179765"/>
    <s v="D-003"/>
    <s v="MSP"/>
    <m/>
    <x v="1"/>
    <s v="MTS Cloud Storage"/>
    <x v="14"/>
    <s v="MTS Cloud Storage"/>
    <s v="C00217"/>
    <m/>
    <n v="10697"/>
    <s v="COG"/>
    <n v="315.56"/>
    <m/>
    <n v="315.56"/>
    <s v="x"/>
  </r>
  <r>
    <x v="6"/>
    <d v="2025-09-01T00:00:00"/>
    <x v="0"/>
    <s v="COGS - 179766"/>
    <s v="COGS - 179766"/>
    <s v="D-003"/>
    <s v="MSP"/>
    <m/>
    <x v="1"/>
    <s v="MTS Cloud Storage"/>
    <x v="15"/>
    <s v="MTS Cloud Storage"/>
    <s v="C00261"/>
    <m/>
    <n v="10698"/>
    <s v="COG"/>
    <n v="23.33"/>
    <m/>
    <n v="23.33"/>
    <s v="x"/>
  </r>
  <r>
    <x v="6"/>
    <d v="2025-09-01T00:00:00"/>
    <x v="0"/>
    <s v="COGS - 179766"/>
    <s v="COGS - 179766"/>
    <s v="D-003"/>
    <s v="MSP"/>
    <m/>
    <x v="1"/>
    <s v="DPMB-AFI-O365"/>
    <x v="15"/>
    <s v="Office 365 Backup"/>
    <s v="C00261"/>
    <m/>
    <n v="10698"/>
    <s v="COG"/>
    <n v="39.6"/>
    <m/>
    <n v="39.6"/>
    <s v="x"/>
  </r>
  <r>
    <x v="6"/>
    <d v="2025-09-01T00:00:00"/>
    <x v="0"/>
    <s v="COGS - 179767"/>
    <s v="COGS - 179767"/>
    <s v="D-003"/>
    <s v="MSP"/>
    <m/>
    <x v="1"/>
    <s v="MTS Cloud Storage"/>
    <x v="62"/>
    <s v="MTS Cloud Storage"/>
    <s v="C00280"/>
    <m/>
    <n v="10699"/>
    <s v="COG"/>
    <n v="193.5"/>
    <m/>
    <n v="193.5"/>
    <s v="x"/>
  </r>
  <r>
    <x v="6"/>
    <d v="2025-09-01T00:00:00"/>
    <x v="0"/>
    <s v="COGS - 179768"/>
    <s v="COGS - 179768"/>
    <s v="D-003"/>
    <s v="MSP"/>
    <m/>
    <x v="1"/>
    <s v="MTS Cloud Storage"/>
    <x v="16"/>
    <s v="MTS Cloud Storage"/>
    <s v="C00285"/>
    <m/>
    <n v="10700"/>
    <s v="COG"/>
    <n v="52.42"/>
    <m/>
    <n v="52.42"/>
    <s v="x"/>
  </r>
  <r>
    <x v="6"/>
    <d v="2025-09-01T00:00:00"/>
    <x v="0"/>
    <s v="COGS - 179769"/>
    <s v="COGS - 179769"/>
    <s v="D-003"/>
    <s v="MSP"/>
    <m/>
    <x v="1"/>
    <s v="DPMB-END - WS"/>
    <x v="17"/>
    <s v="Datapath Managed Backup - 1 Workstation Endpoint -"/>
    <s v="C00290"/>
    <m/>
    <n v="10701"/>
    <s v="COG"/>
    <n v="3.9"/>
    <m/>
    <n v="3.9"/>
    <s v="x"/>
  </r>
  <r>
    <x v="6"/>
    <d v="2025-09-01T00:00:00"/>
    <x v="0"/>
    <s v="COGS - 179769"/>
    <s v="COGS - 179769"/>
    <s v="D-003"/>
    <s v="MSP"/>
    <m/>
    <x v="1"/>
    <s v="MTS Cloud Storage"/>
    <x v="17"/>
    <s v="MTS Cloud Storage"/>
    <s v="C00290"/>
    <m/>
    <n v="10701"/>
    <s v="COG"/>
    <n v="46.65"/>
    <m/>
    <n v="46.65"/>
    <s v="x"/>
  </r>
  <r>
    <x v="6"/>
    <d v="2025-09-01T00:00:00"/>
    <x v="0"/>
    <s v="COGS - 179769"/>
    <s v="COGS - 179769"/>
    <s v="D-003"/>
    <s v="MSP"/>
    <m/>
    <x v="1"/>
    <s v="DPMB-AFI-O365"/>
    <x v="17"/>
    <s v="Office 365 Backup"/>
    <s v="C00290"/>
    <m/>
    <n v="10701"/>
    <s v="COG"/>
    <n v="90.2"/>
    <m/>
    <n v="90.2"/>
    <s v="x"/>
  </r>
  <r>
    <x v="6"/>
    <d v="2025-09-01T00:00:00"/>
    <x v="0"/>
    <s v="COGS - 179770"/>
    <s v="COGS - 179770"/>
    <s v="D-003"/>
    <s v="MSP"/>
    <m/>
    <x v="1"/>
    <s v="DPMB-AFI-O365"/>
    <x v="18"/>
    <s v="Office 365 Backup"/>
    <s v="C00296"/>
    <m/>
    <n v="10702"/>
    <s v="COG"/>
    <n v="35.200000000000003"/>
    <m/>
    <n v="35.200000000000003"/>
    <s v="x"/>
  </r>
  <r>
    <x v="6"/>
    <d v="2025-09-01T00:00:00"/>
    <x v="0"/>
    <s v="COGS - 179770"/>
    <s v="COGS - 179770"/>
    <s v="D-003"/>
    <s v="MSP"/>
    <m/>
    <x v="1"/>
    <s v="MTS Cloud Storage"/>
    <x v="18"/>
    <s v="MTS Cloud Storage"/>
    <s v="C00296"/>
    <m/>
    <n v="10702"/>
    <s v="COG"/>
    <n v="85.51"/>
    <m/>
    <n v="85.51"/>
    <s v="x"/>
  </r>
  <r>
    <x v="6"/>
    <d v="2025-09-01T00:00:00"/>
    <x v="0"/>
    <s v="COGS - 179771"/>
    <s v="COGS - 179771"/>
    <s v="D-003"/>
    <s v="MSP"/>
    <m/>
    <x v="1"/>
    <s v="DPMB-AFI-O365"/>
    <x v="19"/>
    <s v="Office 365 Backup"/>
    <s v="C00298"/>
    <m/>
    <n v="10703"/>
    <s v="COG"/>
    <n v="52.8"/>
    <m/>
    <n v="52.8"/>
    <s v="x"/>
  </r>
  <r>
    <x v="6"/>
    <d v="2025-09-01T00:00:00"/>
    <x v="0"/>
    <s v="COGS - 179771"/>
    <s v="COGS - 179771"/>
    <s v="D-003"/>
    <s v="MSP"/>
    <m/>
    <x v="1"/>
    <s v="MTS Cloud Storage"/>
    <x v="19"/>
    <s v="MTS Cloud Storage"/>
    <s v="C00298"/>
    <m/>
    <n v="10703"/>
    <s v="COG"/>
    <n v="179.89"/>
    <m/>
    <n v="179.89"/>
    <s v="x"/>
  </r>
  <r>
    <x v="6"/>
    <d v="2025-09-01T00:00:00"/>
    <x v="0"/>
    <s v="COGS - 179771"/>
    <s v="COGS - 179771"/>
    <s v="D-003"/>
    <s v="MSP"/>
    <m/>
    <x v="1"/>
    <s v="DPMB-STOR-1TB"/>
    <x v="19"/>
    <s v="Datapath Managed Backup - Offsite Storage - per TB"/>
    <s v="C00298"/>
    <m/>
    <n v="10703"/>
    <s v="COG"/>
    <n v="413.35"/>
    <m/>
    <n v="413.35"/>
    <s v="x"/>
  </r>
  <r>
    <x v="6"/>
    <d v="2025-09-01T00:00:00"/>
    <x v="0"/>
    <s v="COGS - 179772"/>
    <s v="COGS - 179772"/>
    <s v="D-003"/>
    <s v="MSP"/>
    <m/>
    <x v="2"/>
    <s v="MTS Cloud Storage"/>
    <x v="63"/>
    <s v="MTS Cloud Storage"/>
    <s v="24hrcares"/>
    <m/>
    <n v="10848"/>
    <s v="COG"/>
    <n v="286.37"/>
    <m/>
    <n v="286.37"/>
    <s v="x"/>
  </r>
  <r>
    <x v="6"/>
    <d v="2025-09-01T00:00:00"/>
    <x v="0"/>
    <s v="COGS - 179772"/>
    <s v="COGS - 179772"/>
    <s v="D-005"/>
    <s v="Security"/>
    <m/>
    <x v="2"/>
    <s v="DPMB-O365"/>
    <x v="63"/>
    <s v="Datapath Managed Office 365 Backup - 1 User - 1 mo"/>
    <s v="24hrcares"/>
    <m/>
    <n v="10848"/>
    <s v="COG"/>
    <n v="970.2"/>
    <m/>
    <n v="970.2"/>
    <s v="x"/>
  </r>
  <r>
    <x v="6"/>
    <d v="2025-09-01T00:00:00"/>
    <x v="0"/>
    <s v="COGS - 179773"/>
    <s v="COGS - 179773"/>
    <s v="D-003"/>
    <s v="MSP"/>
    <m/>
    <x v="2"/>
    <s v="DPMB-O365"/>
    <x v="64"/>
    <s v="Datapath Managed Office 365 Backup - 1 User - 1 mo"/>
    <s v="C-10392"/>
    <m/>
    <n v="10769"/>
    <s v="COG"/>
    <n v="59.4"/>
    <m/>
    <n v="59.4"/>
    <s v="x"/>
  </r>
  <r>
    <x v="6"/>
    <d v="2025-09-01T00:00:00"/>
    <x v="0"/>
    <s v="COGS - 179773"/>
    <s v="COGS - 179773"/>
    <s v="D-003"/>
    <s v="MSP"/>
    <m/>
    <x v="2"/>
    <s v="MTS Cloud Storage"/>
    <x v="64"/>
    <s v="MTS Cloud Storage"/>
    <s v="C-10392"/>
    <m/>
    <n v="10769"/>
    <s v="COG"/>
    <n v="146.36000000000001"/>
    <m/>
    <n v="146.36000000000001"/>
    <s v="x"/>
  </r>
  <r>
    <x v="6"/>
    <d v="2025-09-01T00:00:00"/>
    <x v="0"/>
    <s v="COGS - 179774"/>
    <s v="COGS - 179774"/>
    <s v="D-009"/>
    <s v="Admin"/>
    <m/>
    <x v="2"/>
    <s v="DPMB-O365"/>
    <x v="119"/>
    <s v="Datapath Managed Office 365 Backup - 1 User - 1 mo"/>
    <s v="C-10388"/>
    <m/>
    <n v="10844"/>
    <s v="COG"/>
    <n v="367.4"/>
    <m/>
    <n v="367.4"/>
    <s v="x"/>
  </r>
  <r>
    <x v="6"/>
    <d v="2025-09-01T00:00:00"/>
    <x v="0"/>
    <s v="COGS - 179775"/>
    <s v="COGS - 179775"/>
    <s v="D-003"/>
    <s v="MSP"/>
    <m/>
    <x v="2"/>
    <s v="DPMB-O365"/>
    <x v="65"/>
    <s v="Datapath Managed Office 365 Backup - 1 User - 1 mo"/>
    <s v="C-10397"/>
    <m/>
    <n v="10801"/>
    <s v="COG"/>
    <n v="9"/>
    <m/>
    <n v="9"/>
    <s v="x"/>
  </r>
  <r>
    <x v="6"/>
    <d v="2025-09-01T00:00:00"/>
    <x v="0"/>
    <s v="COGS - 179775"/>
    <s v="COGS - 179775"/>
    <s v="D-003"/>
    <s v="MSP"/>
    <m/>
    <x v="2"/>
    <s v="MTS Cloud Storage"/>
    <x v="65"/>
    <s v="MTS Cloud Storage"/>
    <s v="C-10397"/>
    <m/>
    <n v="10801"/>
    <s v="COG"/>
    <n v="148.03"/>
    <m/>
    <n v="148.03"/>
    <s v="x"/>
  </r>
  <r>
    <x v="6"/>
    <d v="2025-09-01T00:00:00"/>
    <x v="0"/>
    <s v="COGS - 179777"/>
    <s v="COGS - 179777"/>
    <s v="D-003"/>
    <s v="MSP"/>
    <m/>
    <x v="2"/>
    <s v="DPMB-AFI-STOR"/>
    <x v="20"/>
    <s v="Microsoft 365 Backup Additional Storage"/>
    <s v="C00003"/>
    <m/>
    <n v="10793"/>
    <s v="COG"/>
    <n v="17.600000000000001"/>
    <m/>
    <n v="17.600000000000001"/>
    <s v="x"/>
  </r>
  <r>
    <x v="6"/>
    <d v="2025-09-01T00:00:00"/>
    <x v="0"/>
    <s v="COGS - 179777"/>
    <s v="COGS - 179777"/>
    <s v="D-003"/>
    <s v="MSP"/>
    <m/>
    <x v="2"/>
    <s v="DPMB-STOR-1TB"/>
    <x v="20"/>
    <s v="Datapath Managed Backup - Offsite Storage - per TB"/>
    <s v="C00003"/>
    <m/>
    <n v="10793"/>
    <s v="COG"/>
    <n v="22.2"/>
    <m/>
    <n v="22.2"/>
    <s v="x"/>
  </r>
  <r>
    <x v="6"/>
    <d v="2025-09-01T00:00:00"/>
    <x v="0"/>
    <s v="COGS - 179777"/>
    <s v="COGS - 179777"/>
    <s v="D-003"/>
    <s v="MSP"/>
    <m/>
    <x v="2"/>
    <s v="DPMB-AFI-O365"/>
    <x v="20"/>
    <s v="Office 365 Backup"/>
    <s v="C00003"/>
    <m/>
    <n v="10793"/>
    <s v="COG"/>
    <n v="94.6"/>
    <m/>
    <n v="94.6"/>
    <s v="x"/>
  </r>
  <r>
    <x v="6"/>
    <d v="2025-09-01T00:00:00"/>
    <x v="0"/>
    <s v="COGS - 179778"/>
    <s v="COGS - 179778"/>
    <s v="D-005"/>
    <s v="Security"/>
    <m/>
    <x v="2"/>
    <s v="DPMB-O365"/>
    <x v="120"/>
    <s v="Datapath Managed Office 365 Backup - 1 User - 1 mo"/>
    <s v="C-10370"/>
    <m/>
    <n v="10840"/>
    <s v="COG"/>
    <n v="442.2"/>
    <m/>
    <n v="442.2"/>
    <s v="x"/>
  </r>
  <r>
    <x v="6"/>
    <d v="2025-09-01T00:00:00"/>
    <x v="0"/>
    <s v="COGS - 179779"/>
    <s v="COGS - 179779"/>
    <s v="D-003"/>
    <s v="MSP"/>
    <m/>
    <x v="2"/>
    <s v="DPMB-AFI-O365"/>
    <x v="66"/>
    <s v="Office 365 Backup"/>
    <s v="C-10369"/>
    <m/>
    <n v="10798"/>
    <s v="COG"/>
    <n v="55"/>
    <m/>
    <n v="55"/>
    <s v="x"/>
  </r>
  <r>
    <x v="6"/>
    <d v="2025-09-01T00:00:00"/>
    <x v="0"/>
    <s v="COGS - 179780"/>
    <s v="COGS - 179780"/>
    <s v="D-003"/>
    <s v="MSP"/>
    <m/>
    <x v="2"/>
    <s v="MTS Cloud Storage"/>
    <x v="67"/>
    <s v="MTS Cloud Storage"/>
    <s v="C-10400"/>
    <m/>
    <n v="10843"/>
    <s v="COG"/>
    <n v="31.73"/>
    <m/>
    <n v="31.73"/>
    <s v="x"/>
  </r>
  <r>
    <x v="6"/>
    <d v="2025-09-01T00:00:00"/>
    <x v="0"/>
    <s v="COGS - 179780"/>
    <s v="COGS - 179780"/>
    <s v="D-005"/>
    <s v="Security"/>
    <m/>
    <x v="2"/>
    <s v="DPMB-O365"/>
    <x v="67"/>
    <s v="Datapath Managed Office 365 Backup - 1 User - 1 mo"/>
    <s v="C-10400"/>
    <m/>
    <n v="10843"/>
    <s v="COG"/>
    <n v="301.39999999999998"/>
    <m/>
    <n v="301.39999999999998"/>
    <s v="x"/>
  </r>
  <r>
    <x v="6"/>
    <d v="2025-09-01T00:00:00"/>
    <x v="0"/>
    <s v="COGS - 179781"/>
    <s v="COGS - 179781"/>
    <s v="D-003"/>
    <s v="MSP"/>
    <m/>
    <x v="2"/>
    <s v="DPMB-O365"/>
    <x v="121"/>
    <s v="Datapath Managed Office 365 Backup - 1 User - 1 mo"/>
    <s v="AIOST"/>
    <m/>
    <n v="10772"/>
    <s v="COG"/>
    <n v="28.6"/>
    <m/>
    <n v="28.6"/>
    <s v="x"/>
  </r>
  <r>
    <x v="6"/>
    <d v="2025-09-01T00:00:00"/>
    <x v="0"/>
    <s v="COGS - 179782"/>
    <s v="COGS - 179782"/>
    <s v="D-003"/>
    <s v="MSP"/>
    <m/>
    <x v="2"/>
    <s v="MTS Cloud Storage"/>
    <x v="21"/>
    <s v="MTS Cloud Storage"/>
    <s v="C00022"/>
    <m/>
    <n v="10803"/>
    <s v="COG"/>
    <n v="26.12"/>
    <m/>
    <n v="26.12"/>
    <s v="x"/>
  </r>
  <r>
    <x v="6"/>
    <d v="2025-09-01T00:00:00"/>
    <x v="0"/>
    <s v="COGS - 179782"/>
    <s v="COGS - 179782"/>
    <s v="D-003"/>
    <s v="MSP"/>
    <m/>
    <x v="2"/>
    <s v="DPMB-AFI-O365"/>
    <x v="21"/>
    <s v="Office 365 Backup"/>
    <s v="C00022"/>
    <m/>
    <n v="10803"/>
    <s v="COG"/>
    <n v="37.229999999999997"/>
    <m/>
    <n v="37.229999999999997"/>
    <s v="x"/>
  </r>
  <r>
    <x v="6"/>
    <d v="2025-09-01T00:00:00"/>
    <x v="0"/>
    <s v="COGS - 179784"/>
    <s v="COGS - 179784"/>
    <s v="D-003"/>
    <s v="MSP"/>
    <m/>
    <x v="2"/>
    <s v="MTS Cloud Storage"/>
    <x v="22"/>
    <s v="MTS Cloud Storage"/>
    <s v="C00041"/>
    <m/>
    <n v="10834"/>
    <s v="COG"/>
    <n v="16.940000000000001"/>
    <m/>
    <n v="16.940000000000001"/>
    <s v="x"/>
  </r>
  <r>
    <x v="6"/>
    <d v="2025-09-01T00:00:00"/>
    <x v="0"/>
    <s v="COGS - 179784"/>
    <s v="COGS - 179784"/>
    <s v="D-003"/>
    <s v="MSP"/>
    <m/>
    <x v="2"/>
    <s v="DPMB-AFI-O365"/>
    <x v="22"/>
    <s v="Office 365 Backup"/>
    <s v="C00041"/>
    <m/>
    <n v="10834"/>
    <s v="COG"/>
    <n v="231"/>
    <m/>
    <n v="231"/>
    <s v="x"/>
  </r>
  <r>
    <x v="6"/>
    <d v="2025-09-01T00:00:00"/>
    <x v="0"/>
    <s v="COGS - 179785"/>
    <s v="COGS - 179785"/>
    <s v="D-003"/>
    <s v="MSP"/>
    <m/>
    <x v="2"/>
    <s v="DPMB-STOR-1TB"/>
    <x v="23"/>
    <s v="Datapath Managed Backup - Offsite Storage - per TB"/>
    <s v="C00058"/>
    <m/>
    <n v="10811"/>
    <s v="COG"/>
    <n v="22.2"/>
    <m/>
    <n v="22.2"/>
    <s v="x"/>
  </r>
  <r>
    <x v="6"/>
    <d v="2025-09-01T00:00:00"/>
    <x v="0"/>
    <s v="COGS - 179785"/>
    <s v="COGS - 179785"/>
    <s v="D-003"/>
    <s v="MSP"/>
    <m/>
    <x v="2"/>
    <s v="DPMB-AFI-O365"/>
    <x v="23"/>
    <s v="Office 365 Backup"/>
    <s v="C00058"/>
    <m/>
    <n v="10811"/>
    <s v="COG"/>
    <n v="37.4"/>
    <m/>
    <n v="37.4"/>
    <s v="x"/>
  </r>
  <r>
    <x v="6"/>
    <d v="2025-09-01T00:00:00"/>
    <x v="0"/>
    <s v="COGS - 179785"/>
    <s v="COGS - 179785"/>
    <s v="D-003"/>
    <s v="MSP"/>
    <m/>
    <x v="2"/>
    <s v="MTS Cloud Storage"/>
    <x v="23"/>
    <s v="MTS Cloud Storage"/>
    <s v="C00058"/>
    <m/>
    <n v="10811"/>
    <s v="COG"/>
    <n v="86.74"/>
    <m/>
    <n v="86.74"/>
    <s v="x"/>
  </r>
  <r>
    <x v="6"/>
    <d v="2025-09-01T00:00:00"/>
    <x v="0"/>
    <s v="COGS - 179786"/>
    <s v="COGS - 179786"/>
    <s v="D-003"/>
    <s v="MSP"/>
    <m/>
    <x v="2"/>
    <s v="MTS Cloud Storage"/>
    <x v="122"/>
    <s v="MTS Cloud Storage"/>
    <s v="C-10322"/>
    <m/>
    <n v="10831"/>
    <s v="COG"/>
    <n v="276.05"/>
    <m/>
    <n v="276.05"/>
    <s v="x"/>
  </r>
  <r>
    <x v="6"/>
    <d v="2025-09-01T00:00:00"/>
    <x v="0"/>
    <s v="COGS - 179787"/>
    <s v="COGS - 179787"/>
    <s v="D-003"/>
    <s v="MSP"/>
    <m/>
    <x v="2"/>
    <s v="MTS Cloud Storage"/>
    <x v="24"/>
    <s v="MTS Cloud Storage"/>
    <s v="C00066"/>
    <m/>
    <n v="10799"/>
    <s v="COG"/>
    <n v="105.69"/>
    <m/>
    <n v="105.69"/>
    <s v="x"/>
  </r>
  <r>
    <x v="6"/>
    <d v="2025-09-01T00:00:00"/>
    <x v="0"/>
    <s v="COGS - 179788"/>
    <s v="COGS - 179788"/>
    <s v="D-003"/>
    <s v="MSP"/>
    <m/>
    <x v="2"/>
    <s v="MTS Cloud Storage"/>
    <x v="123"/>
    <s v="MTS Cloud Storage"/>
    <s v="C00068"/>
    <m/>
    <n v="10804"/>
    <s v="COG"/>
    <n v="100.68"/>
    <m/>
    <n v="100.68"/>
    <s v="x"/>
  </r>
  <r>
    <x v="6"/>
    <d v="2025-09-01T00:00:00"/>
    <x v="0"/>
    <s v="COGS - 179789"/>
    <s v="COGS - 179789"/>
    <s v="D-003"/>
    <s v="MSP"/>
    <m/>
    <x v="2"/>
    <s v="DPMB-AFI-O365"/>
    <x v="68"/>
    <s v="Office 365 Backup"/>
    <s v="C-10386"/>
    <m/>
    <n v="10775"/>
    <s v="COG"/>
    <n v="26.4"/>
    <m/>
    <n v="26.4"/>
    <s v="x"/>
  </r>
  <r>
    <x v="6"/>
    <d v="2025-09-01T00:00:00"/>
    <x v="0"/>
    <s v="COGS - 179789"/>
    <s v="COGS - 179789"/>
    <s v="D-003"/>
    <s v="MSP"/>
    <m/>
    <x v="2"/>
    <s v="MTS Cloud Storage"/>
    <x v="68"/>
    <s v="MTS Cloud Storage"/>
    <s v="C-10386"/>
    <m/>
    <n v="10775"/>
    <s v="COG"/>
    <n v="51.65"/>
    <m/>
    <n v="51.65"/>
    <s v="x"/>
  </r>
  <r>
    <x v="6"/>
    <d v="2025-09-01T00:00:00"/>
    <x v="0"/>
    <s v="COGS - 179790"/>
    <s v="COGS - 179790"/>
    <s v="D-003"/>
    <s v="MSP"/>
    <m/>
    <x v="2"/>
    <s v="DPMB-AFI-O365"/>
    <x v="124"/>
    <s v="Office 365 Backup"/>
    <s v="C-10381"/>
    <m/>
    <n v="10846"/>
    <s v="COG"/>
    <n v="499.4"/>
    <m/>
    <n v="499.4"/>
    <s v="x"/>
  </r>
  <r>
    <x v="6"/>
    <d v="2025-09-01T00:00:00"/>
    <x v="0"/>
    <s v="COGS - 179792"/>
    <s v="COGS - 179792"/>
    <s v="D-003"/>
    <s v="MSP"/>
    <m/>
    <x v="2"/>
    <s v="DPM-MimecastSM"/>
    <x v="25"/>
    <s v="Mimecast Secure Messaging Add On"/>
    <s v="C-10028"/>
    <m/>
    <n v="10762"/>
    <s v="COG"/>
    <n v="102.96"/>
    <m/>
    <n v="102.96"/>
    <s v="x"/>
  </r>
  <r>
    <x v="6"/>
    <d v="2025-09-01T00:00:00"/>
    <x v="0"/>
    <s v="COGS - 179792"/>
    <s v="COGS - 179792"/>
    <s v="D-003"/>
    <s v="MSP"/>
    <m/>
    <x v="2"/>
    <s v="DPM-MimecastS2"/>
    <x v="25"/>
    <s v="Mimecast Email Security (S2)"/>
    <s v="C-10028"/>
    <m/>
    <n v="10762"/>
    <s v="COG"/>
    <n v="561.33000000000004"/>
    <m/>
    <n v="561.33000000000004"/>
    <s v="x"/>
  </r>
  <r>
    <x v="6"/>
    <d v="2025-09-01T00:00:00"/>
    <x v="0"/>
    <s v="COGS - 179793"/>
    <s v="COGS - 179793"/>
    <s v="D-003"/>
    <s v="MSP"/>
    <m/>
    <x v="2"/>
    <s v="DPMB-AFI-O365"/>
    <x v="25"/>
    <s v="Office 365 Backup"/>
    <s v="C-10028"/>
    <m/>
    <n v="10757"/>
    <s v="COG"/>
    <n v="334.4"/>
    <m/>
    <n v="334.4"/>
    <s v="x"/>
  </r>
  <r>
    <x v="6"/>
    <d v="2025-09-01T00:00:00"/>
    <x v="0"/>
    <s v="COGS - 179795"/>
    <s v="COGS - 179795"/>
    <s v="D-003"/>
    <s v="MSP"/>
    <m/>
    <x v="2"/>
    <s v="DPMB-STOR-1TB"/>
    <x v="25"/>
    <s v="Datapath Managed Backup - Offsite Storage - per TB"/>
    <s v="C-10028"/>
    <m/>
    <n v="10796"/>
    <s v="COG"/>
    <n v="177.6"/>
    <m/>
    <n v="177.6"/>
    <s v="x"/>
  </r>
  <r>
    <x v="6"/>
    <d v="2025-09-01T00:00:00"/>
    <x v="0"/>
    <s v="COGS - 179795"/>
    <s v="COGS - 179795"/>
    <s v="D-003"/>
    <s v="MSP"/>
    <m/>
    <x v="2"/>
    <s v="MTS Cloud Storage"/>
    <x v="25"/>
    <s v="MTS Cloud Storage"/>
    <s v="C-10028"/>
    <m/>
    <n v="10796"/>
    <s v="COG"/>
    <n v="424.95"/>
    <m/>
    <n v="424.95"/>
    <s v="x"/>
  </r>
  <r>
    <x v="6"/>
    <d v="2025-09-01T00:00:00"/>
    <x v="0"/>
    <s v="COGS - 179797"/>
    <s v="COGS - 179797"/>
    <s v="D-003"/>
    <s v="MSP"/>
    <m/>
    <x v="2"/>
    <s v="MTS Cloud Storage"/>
    <x v="69"/>
    <s v="MTS Cloud Storage"/>
    <s v="C-10408"/>
    <m/>
    <n v="10806"/>
    <s v="COG"/>
    <n v="81.98"/>
    <m/>
    <n v="81.98"/>
    <s v="x"/>
  </r>
  <r>
    <x v="6"/>
    <d v="2025-09-01T00:00:00"/>
    <x v="0"/>
    <s v="COGS - 179798B"/>
    <s v="COGS - 179798B"/>
    <s v="D-003"/>
    <s v="MSP"/>
    <m/>
    <x v="2"/>
    <s v="DPMB-AFI-STOR"/>
    <x v="26"/>
    <s v="Microsoft 365 Backup Additional Storage"/>
    <s v="C-10197"/>
    <m/>
    <n v="10857"/>
    <s v="COG"/>
    <n v="26.4"/>
    <m/>
    <n v="26.4"/>
    <s v="x"/>
  </r>
  <r>
    <x v="6"/>
    <d v="2025-09-01T00:00:00"/>
    <x v="0"/>
    <s v="COGS - 179798B"/>
    <s v="COGS - 179798B"/>
    <s v="D-003"/>
    <s v="MSP"/>
    <m/>
    <x v="2"/>
    <s v="DPMB-AFI-O365"/>
    <x v="26"/>
    <s v="Office 365 Backup"/>
    <s v="C-10197"/>
    <m/>
    <n v="10857"/>
    <s v="COG"/>
    <n v="39.42"/>
    <m/>
    <n v="39.42"/>
    <s v="x"/>
  </r>
  <r>
    <x v="6"/>
    <d v="2025-09-01T00:00:00"/>
    <x v="0"/>
    <s v="COGS - 179798B"/>
    <s v="COGS - 179798B"/>
    <s v="D-003"/>
    <s v="MSP"/>
    <m/>
    <x v="2"/>
    <s v="MTS Cloud Storage"/>
    <x v="26"/>
    <s v="MTS Cloud Storage"/>
    <s v="C-10197"/>
    <m/>
    <n v="10857"/>
    <s v="COG"/>
    <n v="162.63999999999999"/>
    <m/>
    <n v="162.63999999999999"/>
    <s v="x"/>
  </r>
  <r>
    <x v="6"/>
    <d v="2025-09-01T00:00:00"/>
    <x v="0"/>
    <s v="COGS - 179800"/>
    <s v="COGS - 179800"/>
    <s v="D-003"/>
    <s v="MSP"/>
    <m/>
    <x v="2"/>
    <s v="DPMB-O365"/>
    <x v="125"/>
    <s v="Datapath Managed Office 365 Backup - 1 User - 1 mo"/>
    <s v="C00093"/>
    <m/>
    <n v="10808"/>
    <s v="COG"/>
    <n v="92.4"/>
    <m/>
    <n v="92.4"/>
    <s v="x"/>
  </r>
  <r>
    <x v="6"/>
    <d v="2025-09-01T00:00:00"/>
    <x v="0"/>
    <s v="COGS - 179800"/>
    <s v="COGS - 179800"/>
    <s v="D-003"/>
    <s v="MSP"/>
    <m/>
    <x v="2"/>
    <s v="SDWAN100"/>
    <x v="125"/>
    <s v="SD-WAN 100 mbps uplink"/>
    <s v="C00093"/>
    <m/>
    <n v="10808"/>
    <s v="COG"/>
    <n v="199"/>
    <m/>
    <n v="199"/>
    <s v="x"/>
  </r>
  <r>
    <x v="6"/>
    <d v="2025-09-01T00:00:00"/>
    <x v="0"/>
    <s v="COGS - 179801"/>
    <s v="COGS - 179801"/>
    <s v="D-003"/>
    <s v="MSP"/>
    <m/>
    <x v="2"/>
    <s v="DPMB-STOR-Legacy1TB"/>
    <x v="27"/>
    <s v="1TB Storage, managed and maintained by Datapath"/>
    <s v="C00095"/>
    <m/>
    <n v="10819"/>
    <s v="COG"/>
    <n v="35"/>
    <m/>
    <n v="35"/>
    <s v="x"/>
  </r>
  <r>
    <x v="6"/>
    <d v="2025-09-01T00:00:00"/>
    <x v="0"/>
    <s v="COGS - 179801"/>
    <s v="COGS - 179801"/>
    <s v="D-003"/>
    <s v="MSP"/>
    <m/>
    <x v="2"/>
    <s v="MTS Cloud Storage"/>
    <x v="27"/>
    <s v="MTS Cloud Storage"/>
    <s v="C00095"/>
    <m/>
    <n v="10819"/>
    <s v="COG"/>
    <n v="80.510000000000005"/>
    <m/>
    <n v="80.510000000000005"/>
    <s v="x"/>
  </r>
  <r>
    <x v="6"/>
    <d v="2025-09-01T00:00:00"/>
    <x v="0"/>
    <s v="COGS - 179802"/>
    <s v="COGS - 179802"/>
    <s v="D-003"/>
    <s v="MSP"/>
    <m/>
    <x v="2"/>
    <s v="MTS Cloud Storage"/>
    <x v="114"/>
    <s v="MTS Cloud Storage"/>
    <s v="C-10398"/>
    <m/>
    <n v="10825"/>
    <s v="COG"/>
    <n v="1.48"/>
    <m/>
    <n v="1.48"/>
    <s v="x"/>
  </r>
  <r>
    <x v="6"/>
    <d v="2025-09-01T00:00:00"/>
    <x v="0"/>
    <s v="COGS - 179802"/>
    <s v="COGS - 179802"/>
    <s v="D-003"/>
    <s v="MSP"/>
    <m/>
    <x v="2"/>
    <s v="DPMB-O365"/>
    <x v="114"/>
    <s v="Datapath Managed Office 365 Backup - 1 User - 1 mo"/>
    <s v="C-10398"/>
    <m/>
    <n v="10825"/>
    <s v="COG"/>
    <n v="116.6"/>
    <m/>
    <n v="116.6"/>
    <s v="x"/>
  </r>
  <r>
    <x v="6"/>
    <d v="2025-09-01T00:00:00"/>
    <x v="0"/>
    <s v="COGS - 179804"/>
    <s v="COGS - 179804"/>
    <s v="D-003"/>
    <s v="MSP"/>
    <m/>
    <x v="2"/>
    <s v="MTS Local Storage"/>
    <x v="70"/>
    <s v="MTS Local Storage"/>
    <s v="C00097"/>
    <m/>
    <n v="10839"/>
    <s v="COG"/>
    <n v="28.26"/>
    <m/>
    <n v="28.26"/>
    <s v="x"/>
  </r>
  <r>
    <x v="6"/>
    <d v="2025-09-01T00:00:00"/>
    <x v="0"/>
    <s v="COGS - 179804"/>
    <s v="COGS - 179804"/>
    <s v="D-003"/>
    <s v="MSP"/>
    <m/>
    <x v="2"/>
    <s v="MTS Cloud Storage"/>
    <x v="70"/>
    <s v="MTS Cloud Storage"/>
    <s v="C00097"/>
    <m/>
    <n v="10839"/>
    <s v="COG"/>
    <n v="47.67"/>
    <m/>
    <n v="47.67"/>
    <s v="x"/>
  </r>
  <r>
    <x v="6"/>
    <d v="2025-09-01T00:00:00"/>
    <x v="0"/>
    <s v="COGS - 179804"/>
    <s v="COGS - 179804"/>
    <s v="D-003"/>
    <s v="MSP"/>
    <m/>
    <x v="2"/>
    <s v="DPMB-O365"/>
    <x v="70"/>
    <s v="Datapath Managed Office 365 Backup - 1 User - 1 mo"/>
    <s v="C00097"/>
    <m/>
    <n v="10839"/>
    <s v="COG"/>
    <n v="72.599999999999994"/>
    <m/>
    <n v="72.599999999999994"/>
    <s v="x"/>
  </r>
  <r>
    <x v="6"/>
    <d v="2025-09-01T00:00:00"/>
    <x v="0"/>
    <s v="COGS - 179805"/>
    <s v="COGS - 179805"/>
    <s v="D-003"/>
    <s v="MSP"/>
    <m/>
    <x v="2"/>
    <s v="DPMB-AFI-O365"/>
    <x v="126"/>
    <s v="Office 365 Backup"/>
    <s v="C-10328"/>
    <m/>
    <n v="10795"/>
    <s v="COG"/>
    <n v="48.4"/>
    <m/>
    <n v="48.4"/>
    <s v="x"/>
  </r>
  <r>
    <x v="6"/>
    <d v="2025-09-01T00:00:00"/>
    <x v="0"/>
    <s v="COGS - 179806"/>
    <s v="COGS - 179806"/>
    <s v="D-003"/>
    <s v="MSP"/>
    <m/>
    <x v="2"/>
    <s v="MTS Cloud Storage"/>
    <x v="28"/>
    <s v="MTS Cloud Storage"/>
    <s v="C00099"/>
    <m/>
    <n v="10816"/>
    <s v="COG"/>
    <n v="410.23"/>
    <m/>
    <n v="410.23"/>
    <s v="x"/>
  </r>
  <r>
    <x v="6"/>
    <d v="2025-09-01T00:00:00"/>
    <x v="0"/>
    <s v="COGS - 179807"/>
    <s v="COGS - 179807"/>
    <s v="D-003"/>
    <s v="MSP"/>
    <m/>
    <x v="2"/>
    <s v="MTS Cloud Storage"/>
    <x v="29"/>
    <s v="MTS Cloud Storage"/>
    <s v="C00100"/>
    <m/>
    <n v="10794"/>
    <s v="COG"/>
    <n v="6.77"/>
    <m/>
    <n v="6.77"/>
    <s v="x"/>
  </r>
  <r>
    <x v="6"/>
    <d v="2025-09-01T00:00:00"/>
    <x v="0"/>
    <s v="COGS - 179807"/>
    <s v="COGS - 179807"/>
    <s v="D-003"/>
    <s v="MSP"/>
    <m/>
    <x v="2"/>
    <s v="DPMB-AFI-O365"/>
    <x v="29"/>
    <s v="Office 365 Backup"/>
    <s v="C00100"/>
    <m/>
    <n v="10794"/>
    <s v="COG"/>
    <n v="110"/>
    <m/>
    <n v="110"/>
    <s v="x"/>
  </r>
  <r>
    <x v="6"/>
    <d v="2025-09-01T00:00:00"/>
    <x v="0"/>
    <s v="COGS - 179808"/>
    <s v="COGS - 179808"/>
    <s v="D-003"/>
    <s v="MSP"/>
    <m/>
    <x v="2"/>
    <s v="MTS Cloud Storage"/>
    <x v="71"/>
    <s v="MTS Cloud Storage"/>
    <s v="C-10058"/>
    <m/>
    <n v="10792"/>
    <s v="COG"/>
    <n v="60.11"/>
    <m/>
    <n v="60.11"/>
    <s v="x"/>
  </r>
  <r>
    <x v="6"/>
    <d v="2025-09-01T00:00:00"/>
    <x v="0"/>
    <s v="COGS - 179808"/>
    <s v="COGS - 179808"/>
    <s v="D-003"/>
    <s v="MSP"/>
    <m/>
    <x v="2"/>
    <s v="PP-ESS-MBEG-A"/>
    <x v="71"/>
    <s v="Proofpoint Essentials-Beginner"/>
    <s v="C-10058"/>
    <m/>
    <n v="10792"/>
    <s v="COG"/>
    <n v="216.59"/>
    <m/>
    <n v="216.59"/>
    <s v="x"/>
  </r>
  <r>
    <x v="6"/>
    <d v="2025-09-01T00:00:00"/>
    <x v="0"/>
    <s v="COGS - 179809"/>
    <s v="COGS - 179809"/>
    <s v="D-003"/>
    <s v="MSP"/>
    <m/>
    <x v="2"/>
    <s v="MTS Cloud Storage"/>
    <x v="72"/>
    <s v="MTS Cloud Storage"/>
    <s v="C00105"/>
    <m/>
    <n v="10823"/>
    <s v="COG"/>
    <n v="200"/>
    <m/>
    <n v="200"/>
    <s v="x"/>
  </r>
  <r>
    <x v="6"/>
    <d v="2025-09-01T00:00:00"/>
    <x v="0"/>
    <s v="COGS - 179814"/>
    <s v="COGS - 179814"/>
    <s v="D-003"/>
    <s v="MSP"/>
    <m/>
    <x v="2"/>
    <s v="MTS Cloud Storage"/>
    <x v="30"/>
    <s v="MTS Cloud Storage"/>
    <s v="C-10173"/>
    <m/>
    <n v="10781"/>
    <s v="COG"/>
    <n v="11.2"/>
    <m/>
    <n v="11.2"/>
    <s v="x"/>
  </r>
  <r>
    <x v="6"/>
    <d v="2025-09-01T00:00:00"/>
    <x v="0"/>
    <s v="COGS - 179814"/>
    <s v="COGS - 179814"/>
    <s v="D-003"/>
    <s v="MSP"/>
    <m/>
    <x v="2"/>
    <s v="PP-ESS-MBEG-A"/>
    <x v="30"/>
    <s v="Proofpoint Essentials-Beginner"/>
    <s v="C-10173"/>
    <m/>
    <n v="10781"/>
    <s v="COG"/>
    <n v="16.89"/>
    <m/>
    <n v="16.89"/>
    <s v="x"/>
  </r>
  <r>
    <x v="6"/>
    <d v="2025-09-01T00:00:00"/>
    <x v="0"/>
    <s v="COGS - 179814"/>
    <s v="COGS - 179814"/>
    <s v="D-003"/>
    <s v="MSP"/>
    <m/>
    <x v="2"/>
    <s v="DPMB-AFI-O365"/>
    <x v="30"/>
    <s v="Office 365 Backup"/>
    <s v="C-10173"/>
    <m/>
    <n v="10781"/>
    <s v="COG"/>
    <n v="33"/>
    <m/>
    <n v="33"/>
    <s v="x"/>
  </r>
  <r>
    <x v="6"/>
    <d v="2025-09-01T00:00:00"/>
    <x v="0"/>
    <s v="COGS - 179815"/>
    <s v="COGS - 179815"/>
    <s v="D-003"/>
    <s v="MSP"/>
    <m/>
    <x v="2"/>
    <s v="DPMB-STOR-1TB"/>
    <x v="31"/>
    <s v="Datapath Managed Backup - Offsite Storage - per TB"/>
    <s v="C00114"/>
    <m/>
    <n v="10807"/>
    <s v="COG"/>
    <n v="22.2"/>
    <m/>
    <n v="22.2"/>
    <s v="x"/>
  </r>
  <r>
    <x v="6"/>
    <d v="2025-09-01T00:00:00"/>
    <x v="0"/>
    <s v="COGS - 179815"/>
    <s v="COGS - 179815"/>
    <s v="D-003"/>
    <s v="MSP"/>
    <m/>
    <x v="2"/>
    <s v="MTS Local Storage"/>
    <x v="31"/>
    <s v="MTS Local Storage"/>
    <s v="C00114"/>
    <m/>
    <n v="10807"/>
    <s v="COG"/>
    <n v="45.54"/>
    <m/>
    <n v="45.54"/>
    <s v="x"/>
  </r>
  <r>
    <x v="6"/>
    <d v="2025-09-01T00:00:00"/>
    <x v="0"/>
    <s v="COGS - 179815"/>
    <s v="COGS - 179815"/>
    <s v="D-003"/>
    <s v="MSP"/>
    <m/>
    <x v="2"/>
    <s v="MTS Cloud Storage"/>
    <x v="31"/>
    <s v="MTS Cloud Storage"/>
    <s v="C00114"/>
    <m/>
    <n v="10807"/>
    <s v="COG"/>
    <n v="51.01"/>
    <m/>
    <n v="51.01"/>
    <s v="x"/>
  </r>
  <r>
    <x v="6"/>
    <d v="2025-09-01T00:00:00"/>
    <x v="0"/>
    <s v="COGS - 179815"/>
    <s v="COGS - 179815"/>
    <s v="D-003"/>
    <s v="MSP"/>
    <m/>
    <x v="2"/>
    <s v="DPMB-AFI-O365"/>
    <x v="31"/>
    <s v="Office 365 Backup"/>
    <s v="C00114"/>
    <m/>
    <n v="10807"/>
    <s v="COG"/>
    <n v="68.2"/>
    <m/>
    <n v="68.2"/>
    <s v="x"/>
  </r>
  <r>
    <x v="6"/>
    <d v="2025-09-01T00:00:00"/>
    <x v="0"/>
    <s v="COGS - 179816"/>
    <s v="COGS - 179816"/>
    <s v="D-003"/>
    <s v="MSP"/>
    <m/>
    <x v="2"/>
    <s v="MTS Cloud Storage"/>
    <x v="74"/>
    <s v="MTS Cloud Storage"/>
    <s v="C00126"/>
    <m/>
    <n v="10774"/>
    <s v="COG"/>
    <n v="20"/>
    <m/>
    <n v="20"/>
    <s v="x"/>
  </r>
  <r>
    <x v="6"/>
    <d v="2025-09-01T00:00:00"/>
    <x v="0"/>
    <s v="COGS - 179817"/>
    <s v="COGS - 179817"/>
    <s v="D-003"/>
    <s v="MSP"/>
    <m/>
    <x v="2"/>
    <s v="DPMB-O365"/>
    <x v="75"/>
    <s v="Datapath Managed Office 365 Backup - 1 User - 1 mo"/>
    <s v="C-10394"/>
    <m/>
    <n v="10842"/>
    <s v="COG"/>
    <n v="140.80000000000001"/>
    <m/>
    <n v="140.80000000000001"/>
    <s v="x"/>
  </r>
  <r>
    <x v="6"/>
    <d v="2025-09-01T00:00:00"/>
    <x v="0"/>
    <s v="COGS - 179817"/>
    <s v="COGS - 179817"/>
    <s v="D-003"/>
    <s v="MSP"/>
    <m/>
    <x v="2"/>
    <s v="MTS Cloud Storage"/>
    <x v="75"/>
    <s v="MTS Cloud Storage"/>
    <s v="C-10394"/>
    <m/>
    <n v="10842"/>
    <s v="COG"/>
    <n v="147.35"/>
    <m/>
    <n v="147.35"/>
    <s v="x"/>
  </r>
  <r>
    <x v="6"/>
    <d v="2025-09-01T00:00:00"/>
    <x v="0"/>
    <s v="COGS - 179818"/>
    <s v="COGS - 179818"/>
    <s v="D-003"/>
    <s v="MSP"/>
    <m/>
    <x v="2"/>
    <s v="DPMB-AFI-O365"/>
    <x v="32"/>
    <s v="Office 365 Backup"/>
    <s v="C-10056"/>
    <m/>
    <n v="10832"/>
    <s v="COG"/>
    <n v="350.4"/>
    <m/>
    <n v="350.4"/>
    <s v="x"/>
  </r>
  <r>
    <x v="6"/>
    <d v="2025-09-01T00:00:00"/>
    <x v="0"/>
    <s v="COGS - 179819"/>
    <s v="COGS - 179819"/>
    <s v="D-005"/>
    <s v="Security"/>
    <m/>
    <x v="2"/>
    <s v="DPMB-O365"/>
    <x v="127"/>
    <s v="Datapath Managed Office 365 Backup - 1 User - 1 mo"/>
    <s v="C-10406"/>
    <m/>
    <n v="10805"/>
    <s v="COG"/>
    <n v="72.599999999999994"/>
    <m/>
    <n v="72.599999999999994"/>
    <s v="x"/>
  </r>
  <r>
    <x v="6"/>
    <d v="2025-09-01T00:00:00"/>
    <x v="0"/>
    <s v="COGS - 179820"/>
    <s v="COGS - 179820"/>
    <s v="D-003"/>
    <s v="MSP"/>
    <m/>
    <x v="2"/>
    <s v="MTS Cloud Storage"/>
    <x v="76"/>
    <s v="MTS Cloud Storage"/>
    <s v="C-10407"/>
    <m/>
    <n v="10826"/>
    <s v="COG"/>
    <n v="15.16"/>
    <m/>
    <n v="15.16"/>
    <s v="x"/>
  </r>
  <r>
    <x v="6"/>
    <d v="2025-09-01T00:00:00"/>
    <x v="0"/>
    <s v="COGS - 179820"/>
    <s v="COGS - 179820"/>
    <s v="D-003"/>
    <s v="MSP"/>
    <m/>
    <x v="2"/>
    <s v="DPMB-O365"/>
    <x v="76"/>
    <s v="Datapath Managed Office 365 Backup - 1 User - 1 mo"/>
    <s v="C-10407"/>
    <m/>
    <n v="10826"/>
    <s v="COG"/>
    <n v="198"/>
    <m/>
    <n v="198"/>
    <s v="x"/>
  </r>
  <r>
    <x v="6"/>
    <d v="2025-09-01T00:00:00"/>
    <x v="0"/>
    <s v="COGS - 179821"/>
    <s v="COGS - 179821"/>
    <s v="D-003"/>
    <s v="MSP"/>
    <m/>
    <x v="2"/>
    <s v="MTS Cloud Storage"/>
    <x v="33"/>
    <s v="MTS Cloud Storage"/>
    <s v="C00161"/>
    <m/>
    <n v="10790"/>
    <s v="COG"/>
    <n v="17.760000000000002"/>
    <m/>
    <n v="17.760000000000002"/>
    <s v="x"/>
  </r>
  <r>
    <x v="6"/>
    <d v="2025-09-01T00:00:00"/>
    <x v="0"/>
    <s v="COGS - 179822"/>
    <s v="COGS - 179822"/>
    <s v="D-003"/>
    <s v="MSP"/>
    <m/>
    <x v="2"/>
    <s v="MTS Cloud Storage"/>
    <x v="77"/>
    <s v="MTS Cloud Storage"/>
    <s v="C-10391"/>
    <m/>
    <n v="10814"/>
    <s v="COG"/>
    <n v="164.92"/>
    <m/>
    <n v="164.92"/>
    <s v="x"/>
  </r>
  <r>
    <x v="6"/>
    <d v="2025-09-01T00:00:00"/>
    <x v="0"/>
    <s v="COGS - 179822"/>
    <s v="COGS - 179822"/>
    <s v="D-005"/>
    <s v="Security"/>
    <m/>
    <x v="2"/>
    <s v="DPMB-O365"/>
    <x v="77"/>
    <s v="Datapath Managed Office 365 Backup - 1 User - 1 mo"/>
    <s v="C-10391"/>
    <m/>
    <n v="10814"/>
    <s v="COG"/>
    <n v="114.4"/>
    <m/>
    <n v="114.4"/>
    <s v="x"/>
  </r>
  <r>
    <x v="6"/>
    <d v="2025-09-01T00:00:00"/>
    <x v="0"/>
    <s v="COGS - 179824"/>
    <s v="COGS - 179824"/>
    <s v="D-003"/>
    <s v="MSP"/>
    <m/>
    <x v="2"/>
    <s v="MTS Cloud Storage"/>
    <x v="78"/>
    <s v="MTS Cloud Storage"/>
    <s v="C00167"/>
    <m/>
    <n v="10764"/>
    <s v="COG"/>
    <n v="79.290000000000006"/>
    <m/>
    <n v="79.290000000000006"/>
    <s v="x"/>
  </r>
  <r>
    <x v="6"/>
    <d v="2025-09-01T00:00:00"/>
    <x v="0"/>
    <s v="COGS - 179825"/>
    <s v="COGS - 179825"/>
    <s v="D-003"/>
    <s v="MSP"/>
    <m/>
    <x v="2"/>
    <s v="DPMB-O365"/>
    <x v="128"/>
    <s v="Datapath Managed Office 365 Backup - 1 User - 1 mo"/>
    <s v="C-10396"/>
    <m/>
    <n v="10817"/>
    <s v="COG"/>
    <n v="136.4"/>
    <m/>
    <n v="136.4"/>
    <s v="x"/>
  </r>
  <r>
    <x v="6"/>
    <d v="2025-09-01T00:00:00"/>
    <x v="0"/>
    <s v="COGS - 179830"/>
    <s v="COGS - 179830"/>
    <s v="D-003"/>
    <s v="MSP"/>
    <m/>
    <x v="2"/>
    <s v="MTS Cloud Storage"/>
    <x v="34"/>
    <s v="MTS Cloud Storage"/>
    <s v="C-10337"/>
    <m/>
    <n v="10788"/>
    <s v="COG"/>
    <n v="25.1"/>
    <m/>
    <n v="25.1"/>
    <s v="x"/>
  </r>
  <r>
    <x v="6"/>
    <d v="2025-09-01T00:00:00"/>
    <x v="0"/>
    <s v="COGS - 179832"/>
    <s v="COGS - 179832"/>
    <s v="D-003"/>
    <s v="MSP"/>
    <m/>
    <x v="2"/>
    <s v="MTS Cloud Storage"/>
    <x v="35"/>
    <s v="MTS Cloud Storage"/>
    <s v="C-10025"/>
    <m/>
    <n v="10835"/>
    <s v="COG"/>
    <n v="291.57"/>
    <m/>
    <n v="291.57"/>
    <s v="x"/>
  </r>
  <r>
    <x v="6"/>
    <d v="2025-09-01T00:00:00"/>
    <x v="0"/>
    <s v="COGS - 179836"/>
    <s v="COGS - 179836"/>
    <s v="D-003"/>
    <s v="MSP"/>
    <m/>
    <x v="2"/>
    <s v="PP-ESS-MPRO-A"/>
    <x v="79"/>
    <s v="Proofpoint Essentials-Professional"/>
    <s v="C-10399"/>
    <m/>
    <n v="10847"/>
    <s v="COG"/>
    <n v="133.25"/>
    <m/>
    <n v="133.25"/>
    <s v="x"/>
  </r>
  <r>
    <x v="6"/>
    <d v="2025-09-01T00:00:00"/>
    <x v="0"/>
    <s v="COGS - 179836"/>
    <s v="COGS - 179836"/>
    <s v="D-003"/>
    <s v="MSP"/>
    <m/>
    <x v="2"/>
    <s v="MTS Cloud Storage"/>
    <x v="79"/>
    <s v="MTS Cloud Storage"/>
    <s v="C-10399"/>
    <m/>
    <n v="10847"/>
    <s v="COG"/>
    <n v="133.43"/>
    <m/>
    <n v="133.43"/>
    <s v="x"/>
  </r>
  <r>
    <x v="6"/>
    <d v="2025-09-01T00:00:00"/>
    <x v="0"/>
    <s v="COGS - 179836"/>
    <s v="COGS - 179836"/>
    <s v="D-005"/>
    <s v="Security"/>
    <m/>
    <x v="2"/>
    <s v="DPMB-O365"/>
    <x v="79"/>
    <s v="Datapath Managed Office 365 Backup - 1 User - 1 mo"/>
    <s v="C-10399"/>
    <m/>
    <n v="10847"/>
    <s v="COG"/>
    <n v="530.20000000000005"/>
    <m/>
    <n v="530.20000000000005"/>
    <s v="x"/>
  </r>
  <r>
    <x v="6"/>
    <d v="2025-09-01T00:00:00"/>
    <x v="0"/>
    <s v="COGS - 179838"/>
    <s v="COGS - 179838"/>
    <s v="D-003"/>
    <s v="MSP"/>
    <m/>
    <x v="2"/>
    <s v="DPMB-AFI-O365"/>
    <x v="129"/>
    <s v="Office 365 Backup"/>
    <s v="C-10372"/>
    <m/>
    <n v="10791"/>
    <s v="COG"/>
    <n v="61.6"/>
    <m/>
    <n v="61.6"/>
    <s v="x"/>
  </r>
  <r>
    <x v="6"/>
    <d v="2025-09-01T00:00:00"/>
    <x v="0"/>
    <s v="COGS - 179839"/>
    <s v="COGS - 179839"/>
    <s v="D-003"/>
    <s v="MSP"/>
    <m/>
    <x v="2"/>
    <s v="DPMB-O365"/>
    <x v="130"/>
    <s v="Datapath Managed Office 365 Backup - 1 User - 1 mo"/>
    <s v="Pascohh"/>
    <m/>
    <n v="10818"/>
    <s v="COG"/>
    <n v="112.2"/>
    <m/>
    <n v="112.2"/>
    <s v="x"/>
  </r>
  <r>
    <x v="6"/>
    <d v="2025-09-01T00:00:00"/>
    <x v="0"/>
    <s v="COGS - 179840"/>
    <s v="COGS - 179840"/>
    <s v="D-003"/>
    <s v="MSP"/>
    <m/>
    <x v="2"/>
    <s v="MTS Cloud Storage"/>
    <x v="80"/>
    <s v="MTS Cloud Storage"/>
    <s v="C00221"/>
    <m/>
    <n v="10821"/>
    <s v="COG"/>
    <n v="136.19999999999999"/>
    <m/>
    <n v="136.19999999999999"/>
    <s v="x"/>
  </r>
  <r>
    <x v="6"/>
    <d v="2025-09-01T00:00:00"/>
    <x v="0"/>
    <s v="COGS - 179841"/>
    <s v="COGS - 179841"/>
    <s v="D-003"/>
    <s v="MSP"/>
    <m/>
    <x v="2"/>
    <s v="MTS Cloud Storage"/>
    <x v="81"/>
    <s v="MTS Cloud Storage"/>
    <s v="C00225"/>
    <m/>
    <n v="10841"/>
    <s v="COG"/>
    <n v="175.58"/>
    <m/>
    <n v="175.58"/>
    <s v="x"/>
  </r>
  <r>
    <x v="6"/>
    <d v="2025-09-01T00:00:00"/>
    <x v="0"/>
    <s v="COGS - 179841"/>
    <s v="COGS - 179841"/>
    <s v="D-003"/>
    <s v="MSP"/>
    <m/>
    <x v="2"/>
    <s v="DPMB-STOR-1TB"/>
    <x v="81"/>
    <s v="Datapath Managed Backup - Offsite Storage - per TB"/>
    <s v="C00225"/>
    <m/>
    <n v="10841"/>
    <s v="COG"/>
    <n v="354.3"/>
    <m/>
    <n v="354.3"/>
    <s v="x"/>
  </r>
  <r>
    <x v="6"/>
    <d v="2025-09-01T00:00:00"/>
    <x v="0"/>
    <s v="COGS - 179843"/>
    <s v="COGS - 179843"/>
    <s v="D-003"/>
    <s v="MSP"/>
    <m/>
    <x v="2"/>
    <s v="MTS Cloud Storage"/>
    <x v="82"/>
    <s v="MTS Cloud Storage"/>
    <s v="C00227"/>
    <m/>
    <n v="10810"/>
    <s v="COG"/>
    <n v="154.69999999999999"/>
    <m/>
    <n v="154.69999999999999"/>
    <s v="x"/>
  </r>
  <r>
    <x v="6"/>
    <d v="2025-09-01T00:00:00"/>
    <x v="0"/>
    <s v="COGS - 179844"/>
    <s v="COGS - 179844"/>
    <s v="D-003"/>
    <s v="MSP"/>
    <m/>
    <x v="2"/>
    <s v="MTS Cloud Storage"/>
    <x v="36"/>
    <s v="MTS Cloud Storage"/>
    <s v="C-10022"/>
    <m/>
    <n v="10829"/>
    <s v="COG"/>
    <n v="357.37"/>
    <m/>
    <n v="357.37"/>
    <s v="x"/>
  </r>
  <r>
    <x v="6"/>
    <d v="2025-09-01T00:00:00"/>
    <x v="0"/>
    <s v="COGS - 179846"/>
    <s v="COGS - 179846"/>
    <s v="D-003"/>
    <s v="MSP"/>
    <m/>
    <x v="2"/>
    <s v="MTS Cloud Storage"/>
    <x v="37"/>
    <s v="MTS Cloud Storage"/>
    <s v="C00233"/>
    <m/>
    <n v="10815"/>
    <s v="COG"/>
    <n v="100.78"/>
    <m/>
    <n v="100.78"/>
    <s v="x"/>
  </r>
  <r>
    <x v="6"/>
    <d v="2025-09-01T00:00:00"/>
    <x v="0"/>
    <s v="COGS - 179847"/>
    <s v="COGS - 179847"/>
    <s v="D-003"/>
    <s v="MSP"/>
    <m/>
    <x v="2"/>
    <s v="DPMB-AFI-O365"/>
    <x v="38"/>
    <s v="Office 365 Backup"/>
    <s v="C00237"/>
    <m/>
    <n v="10780"/>
    <s v="COG"/>
    <n v="22"/>
    <m/>
    <n v="22"/>
    <s v="x"/>
  </r>
  <r>
    <x v="6"/>
    <d v="2025-09-01T00:00:00"/>
    <x v="0"/>
    <s v="COGS - 179847"/>
    <s v="COGS - 179847"/>
    <s v="D-003"/>
    <s v="MSP"/>
    <m/>
    <x v="2"/>
    <s v="MTS Cloud Storage"/>
    <x v="38"/>
    <s v="MTS Cloud Storage"/>
    <s v="C00237"/>
    <m/>
    <n v="10780"/>
    <s v="COG"/>
    <n v="33.85"/>
    <m/>
    <n v="33.85"/>
    <s v="x"/>
  </r>
  <r>
    <x v="6"/>
    <d v="2025-09-01T00:00:00"/>
    <x v="0"/>
    <s v="COGS - 179847"/>
    <s v="COGS - 179847"/>
    <s v="D-003"/>
    <s v="MSP"/>
    <m/>
    <x v="2"/>
    <s v="DPMB-STOR-1TB"/>
    <x v="38"/>
    <s v="Datapath Managed Backup - Offsite Storage - per TB"/>
    <s v="C00237"/>
    <m/>
    <n v="10780"/>
    <s v="COG"/>
    <n v="59.05"/>
    <m/>
    <n v="59.05"/>
    <s v="x"/>
  </r>
  <r>
    <x v="6"/>
    <d v="2025-09-01T00:00:00"/>
    <x v="0"/>
    <s v="COGS - 179847"/>
    <s v="COGS - 179847"/>
    <s v="D-003"/>
    <s v="MSP"/>
    <m/>
    <x v="2"/>
    <s v="DPMB-STOR-Legacy1TB"/>
    <x v="38"/>
    <s v="1TB Storage, managed and maintained by Datapath"/>
    <s v="C00237"/>
    <m/>
    <n v="10780"/>
    <s v="COG"/>
    <n v="70"/>
    <m/>
    <n v="70"/>
    <s v="x"/>
  </r>
  <r>
    <x v="6"/>
    <d v="2025-09-01T00:00:00"/>
    <x v="0"/>
    <s v="COGS - 179848"/>
    <s v="COGS - 179848"/>
    <s v="D-003"/>
    <s v="MSP"/>
    <m/>
    <x v="2"/>
    <s v="DPMB-STOR-1TB"/>
    <x v="39"/>
    <s v="Datapath Managed Backup - Offsite Storage - per TB"/>
    <s v="C00238"/>
    <m/>
    <n v="10789"/>
    <s v="COG"/>
    <n v="22.2"/>
    <m/>
    <n v="22.2"/>
    <s v="x"/>
  </r>
  <r>
    <x v="6"/>
    <d v="2025-09-01T00:00:00"/>
    <x v="0"/>
    <s v="COGS - 179848"/>
    <s v="COGS - 179848"/>
    <s v="D-003"/>
    <s v="MSP"/>
    <m/>
    <x v="2"/>
    <s v="MTS Cloud Storage"/>
    <x v="39"/>
    <s v="MTS Cloud Storage"/>
    <s v="C00238"/>
    <m/>
    <n v="10789"/>
    <s v="COG"/>
    <n v="59.97"/>
    <m/>
    <n v="59.97"/>
    <s v="x"/>
  </r>
  <r>
    <x v="6"/>
    <d v="2025-09-01T00:00:00"/>
    <x v="0"/>
    <s v="COGS - 179849"/>
    <s v="COGS - 179849"/>
    <s v="D-003"/>
    <s v="MSP"/>
    <m/>
    <x v="2"/>
    <s v="DPMB-STOR-1TB"/>
    <x v="40"/>
    <s v="Datapath Managed Backup - Offsite Storage - per TB"/>
    <s v="C00240"/>
    <m/>
    <n v="10822"/>
    <s v="COG"/>
    <n v="88.8"/>
    <m/>
    <n v="88.8"/>
    <s v="x"/>
  </r>
  <r>
    <x v="6"/>
    <d v="2025-09-01T00:00:00"/>
    <x v="0"/>
    <s v="COGS - 179849"/>
    <s v="COGS - 179849"/>
    <s v="D-003"/>
    <s v="MSP"/>
    <m/>
    <x v="2"/>
    <s v="MTS Cloud Storage"/>
    <x v="40"/>
    <s v="MTS Cloud Storage"/>
    <s v="C00240"/>
    <m/>
    <n v="10822"/>
    <s v="COG"/>
    <n v="239.31"/>
    <m/>
    <n v="239.31"/>
    <s v="x"/>
  </r>
  <r>
    <x v="6"/>
    <d v="2025-09-01T00:00:00"/>
    <x v="0"/>
    <s v="COGS - 179850"/>
    <s v="COGS - 179850"/>
    <s v="D-003"/>
    <s v="MSP"/>
    <m/>
    <x v="2"/>
    <s v="MTS Cloud Storage"/>
    <x v="41"/>
    <s v="MTS Cloud Storage"/>
    <s v="C00241"/>
    <m/>
    <n v="10777"/>
    <s v="COG"/>
    <n v="61.93"/>
    <m/>
    <n v="61.93"/>
    <s v="x"/>
  </r>
  <r>
    <x v="6"/>
    <d v="2025-09-01T00:00:00"/>
    <x v="0"/>
    <s v="COGS - 179850"/>
    <s v="COGS - 179850"/>
    <s v="D-003"/>
    <s v="MSP"/>
    <m/>
    <x v="2"/>
    <s v="DPMB-STOR-1TB"/>
    <x v="41"/>
    <s v="Datapath Managed Backup - Offsite Storage - per TB"/>
    <s v="C00241"/>
    <m/>
    <n v="10777"/>
    <s v="COG"/>
    <n v="118.1"/>
    <m/>
    <n v="118.1"/>
    <s v="x"/>
  </r>
  <r>
    <x v="6"/>
    <d v="2025-09-01T00:00:00"/>
    <x v="0"/>
    <s v="COGS - 179851"/>
    <s v="COGS - 179851"/>
    <s v="D-003"/>
    <s v="MSP"/>
    <m/>
    <x v="2"/>
    <s v="DPMB-STOR-1TB"/>
    <x v="42"/>
    <s v="Datapath Managed Backup - Offsite Storage - per TB"/>
    <s v="C00246"/>
    <m/>
    <n v="10785"/>
    <s v="COG"/>
    <n v="22.2"/>
    <m/>
    <n v="22.2"/>
    <s v="x"/>
  </r>
  <r>
    <x v="6"/>
    <d v="2025-09-01T00:00:00"/>
    <x v="0"/>
    <s v="COGS - 179851"/>
    <s v="COGS - 179851"/>
    <s v="D-003"/>
    <s v="MSP"/>
    <m/>
    <x v="2"/>
    <s v="DPMB-AFI-O365"/>
    <x v="42"/>
    <s v="Office 365 Backup"/>
    <s v="C00246"/>
    <m/>
    <n v="10785"/>
    <s v="COG"/>
    <n v="39.42"/>
    <m/>
    <n v="39.42"/>
    <s v="x"/>
  </r>
  <r>
    <x v="6"/>
    <d v="2025-09-01T00:00:00"/>
    <x v="0"/>
    <s v="COGS - 179851"/>
    <s v="COGS - 179851"/>
    <s v="D-003"/>
    <s v="MSP"/>
    <m/>
    <x v="2"/>
    <s v="MTS Cloud Storage"/>
    <x v="42"/>
    <s v="MTS Cloud Storage"/>
    <s v="C00246"/>
    <m/>
    <n v="10785"/>
    <s v="COG"/>
    <n v="137.44"/>
    <m/>
    <n v="137.44"/>
    <s v="x"/>
  </r>
  <r>
    <x v="6"/>
    <d v="2025-09-01T00:00:00"/>
    <x v="0"/>
    <s v="COGS - 179852"/>
    <s v="COGS - 179852"/>
    <s v="D-003"/>
    <s v="MSP"/>
    <m/>
    <x v="2"/>
    <s v="MTS Cloud Storage"/>
    <x v="43"/>
    <s v="MTS Cloud Storage"/>
    <s v="C00248"/>
    <m/>
    <n v="10802"/>
    <s v="COG"/>
    <n v="55.55"/>
    <m/>
    <n v="55.55"/>
    <s v="x"/>
  </r>
  <r>
    <x v="6"/>
    <d v="2025-09-01T00:00:00"/>
    <x v="0"/>
    <s v="COGS - 179855"/>
    <s v="COGS - 179855"/>
    <s v="D-003"/>
    <s v="MSP"/>
    <m/>
    <x v="2"/>
    <s v="MTS Cloud Storage"/>
    <x v="83"/>
    <s v="MTS Cloud Storage"/>
    <s v="C00255"/>
    <m/>
    <n v="10749"/>
    <s v="COG"/>
    <n v="95.05"/>
    <m/>
    <n v="95.05"/>
    <s v="x"/>
  </r>
  <r>
    <x v="6"/>
    <d v="2025-09-01T00:00:00"/>
    <x v="0"/>
    <s v="COGS - 179857"/>
    <s v="COGS - 179857"/>
    <s v="D-003"/>
    <s v="MSP"/>
    <m/>
    <x v="2"/>
    <s v="DPMB-AFI-O365"/>
    <x v="44"/>
    <s v="Office 365 Backup"/>
    <s v="C-10006"/>
    <m/>
    <n v="10827"/>
    <s v="COG"/>
    <n v="105.12"/>
    <m/>
    <n v="105.12"/>
    <s v="x"/>
  </r>
  <r>
    <x v="6"/>
    <d v="2025-09-01T00:00:00"/>
    <x v="0"/>
    <s v="COGS - 179857"/>
    <s v="COGS - 179857"/>
    <s v="D-003"/>
    <s v="MSP"/>
    <m/>
    <x v="2"/>
    <s v="MTS Cloud Storage"/>
    <x v="44"/>
    <s v="MTS Cloud Storage"/>
    <s v="C-10006"/>
    <m/>
    <n v="10827"/>
    <s v="COG"/>
    <n v="197.42"/>
    <m/>
    <n v="197.42"/>
    <s v="x"/>
  </r>
  <r>
    <x v="6"/>
    <d v="2025-09-01T00:00:00"/>
    <x v="0"/>
    <s v="COGS - 179858"/>
    <s v="COGS - 179858"/>
    <s v="D-003"/>
    <s v="MSP"/>
    <m/>
    <x v="2"/>
    <s v="DPMB-AFI-STOR"/>
    <x v="45"/>
    <s v="Microsoft 365 Backup Additional Storage"/>
    <s v="C00023"/>
    <m/>
    <n v="10787"/>
    <s v="COG"/>
    <n v="13.2"/>
    <m/>
    <n v="13.2"/>
    <s v="x"/>
  </r>
  <r>
    <x v="6"/>
    <d v="2025-09-01T00:00:00"/>
    <x v="0"/>
    <s v="COGS - 179858"/>
    <s v="COGS - 179858"/>
    <s v="D-003"/>
    <s v="MSP"/>
    <m/>
    <x v="2"/>
    <s v="DPMB-AFI-O365"/>
    <x v="45"/>
    <s v="Office 365 Backup"/>
    <s v="C00023"/>
    <m/>
    <n v="10787"/>
    <s v="COG"/>
    <n v="43.8"/>
    <m/>
    <n v="43.8"/>
    <s v="x"/>
  </r>
  <r>
    <x v="6"/>
    <d v="2025-09-01T00:00:00"/>
    <x v="0"/>
    <s v="COGS - 179858"/>
    <s v="COGS - 179858"/>
    <s v="D-003"/>
    <s v="MSP"/>
    <m/>
    <x v="2"/>
    <s v="MTS Cloud Storage"/>
    <x v="45"/>
    <s v="MTS Cloud Storage"/>
    <s v="C00023"/>
    <m/>
    <n v="10787"/>
    <s v="COG"/>
    <n v="236.26"/>
    <m/>
    <n v="236.26"/>
    <s v="x"/>
  </r>
  <r>
    <x v="6"/>
    <d v="2025-09-01T00:00:00"/>
    <x v="0"/>
    <s v="COGS - 179861"/>
    <s v="COGS - 179861"/>
    <s v="D-003"/>
    <s v="MSP"/>
    <m/>
    <x v="2"/>
    <s v="MTS Cloud Storage"/>
    <x v="46"/>
    <s v="MTS Cloud Storage"/>
    <s v="C00258"/>
    <m/>
    <n v="10758"/>
    <s v="COG"/>
    <n v="180"/>
    <m/>
    <n v="180"/>
    <s v="x"/>
  </r>
  <r>
    <x v="6"/>
    <d v="2025-09-01T00:00:00"/>
    <x v="0"/>
    <s v="COGS - 179863"/>
    <s v="COGS - 179863"/>
    <s v="D-003"/>
    <s v="MSP"/>
    <m/>
    <x v="2"/>
    <s v="MTS Cloud Storage"/>
    <x v="47"/>
    <s v="MTS Cloud Storage"/>
    <s v="C-10333"/>
    <m/>
    <n v="10812"/>
    <s v="COG"/>
    <n v="86.52"/>
    <m/>
    <n v="86.52"/>
    <s v="x"/>
  </r>
  <r>
    <x v="6"/>
    <d v="2025-09-01T00:00:00"/>
    <x v="0"/>
    <s v="COGS - 179863"/>
    <s v="COGS - 179863"/>
    <s v="D-003"/>
    <s v="MSP"/>
    <m/>
    <x v="2"/>
    <s v="DPMB-AFI-O365"/>
    <x v="47"/>
    <s v="Office 365 Backup"/>
    <s v="C-10333"/>
    <m/>
    <n v="10812"/>
    <s v="COG"/>
    <n v="88"/>
    <m/>
    <n v="88"/>
    <s v="x"/>
  </r>
  <r>
    <x v="6"/>
    <d v="2025-09-01T00:00:00"/>
    <x v="0"/>
    <s v="COGS - 179863"/>
    <s v="COGS - 179863"/>
    <s v="D-003"/>
    <s v="MSP"/>
    <m/>
    <x v="2"/>
    <s v="DPMB-AFI-STOR"/>
    <x v="47"/>
    <s v="Microsoft 365 Backup Additional Storage"/>
    <s v="C-10333"/>
    <m/>
    <n v="10812"/>
    <s v="COG"/>
    <n v="140.80000000000001"/>
    <m/>
    <n v="140.80000000000001"/>
    <s v="x"/>
  </r>
  <r>
    <x v="6"/>
    <d v="2025-09-01T00:00:00"/>
    <x v="0"/>
    <s v="COGS - 179867"/>
    <s v="COGS - 179867"/>
    <s v="D-003"/>
    <s v="MSP"/>
    <m/>
    <x v="2"/>
    <s v="DPMB-O365"/>
    <x v="131"/>
    <s v="Datapath Managed Office 365 Backup - 1 User - 1 mo"/>
    <s v="C-10395"/>
    <m/>
    <n v="10833"/>
    <s v="COG"/>
    <n v="171.6"/>
    <m/>
    <n v="171.6"/>
    <s v="x"/>
  </r>
  <r>
    <x v="6"/>
    <d v="2025-09-01T00:00:00"/>
    <x v="0"/>
    <s v="COGS - 179868"/>
    <s v="COGS - 179868"/>
    <s v="D-003"/>
    <s v="MSP"/>
    <m/>
    <x v="2"/>
    <s v="DPMB-AFI-STOR"/>
    <x v="48"/>
    <s v="Microsoft 365 Backup Additional Storage"/>
    <s v="C00293"/>
    <m/>
    <n v="10800"/>
    <s v="COG"/>
    <n v="22"/>
    <m/>
    <n v="22"/>
    <s v="x"/>
  </r>
  <r>
    <x v="6"/>
    <d v="2025-09-01T00:00:00"/>
    <x v="0"/>
    <s v="COGS - 179868"/>
    <s v="COGS - 179868"/>
    <s v="D-003"/>
    <s v="MSP"/>
    <m/>
    <x v="2"/>
    <s v="DPMB-STOR-1TB"/>
    <x v="48"/>
    <s v="Datapath Managed Backup - Offsite Storage - per TB"/>
    <s v="C00293"/>
    <m/>
    <n v="10800"/>
    <s v="COG"/>
    <n v="22.2"/>
    <m/>
    <n v="22.2"/>
    <s v="x"/>
  </r>
  <r>
    <x v="6"/>
    <d v="2025-09-01T00:00:00"/>
    <x v="0"/>
    <s v="COGS - 179868"/>
    <s v="COGS - 179868"/>
    <s v="D-003"/>
    <s v="MSP"/>
    <m/>
    <x v="2"/>
    <s v="DPMB-AFI-O365"/>
    <x v="48"/>
    <s v="Office 365 Backup"/>
    <s v="C00293"/>
    <m/>
    <n v="10800"/>
    <s v="COG"/>
    <n v="50.6"/>
    <m/>
    <n v="50.6"/>
    <s v="x"/>
  </r>
  <r>
    <x v="6"/>
    <d v="2025-09-01T00:00:00"/>
    <x v="0"/>
    <s v="COGS - 179868"/>
    <s v="COGS - 179868"/>
    <s v="D-003"/>
    <s v="MSP"/>
    <m/>
    <x v="2"/>
    <s v="MTS Cloud Storage"/>
    <x v="48"/>
    <s v="MTS Cloud Storage"/>
    <s v="C00293"/>
    <m/>
    <n v="10800"/>
    <s v="COG"/>
    <n v="59.51"/>
    <m/>
    <n v="59.51"/>
    <s v="x"/>
  </r>
  <r>
    <x v="6"/>
    <d v="2025-09-01T00:00:00"/>
    <x v="0"/>
    <s v="COGS - 179869"/>
    <s v="COGS - 179869"/>
    <s v="D-003"/>
    <s v="MSP"/>
    <m/>
    <x v="2"/>
    <s v="MTS Cloud Storage"/>
    <x v="49"/>
    <s v="MTS Cloud Storage"/>
    <s v="C-10335"/>
    <m/>
    <n v="10820"/>
    <s v="COG"/>
    <n v="12.16"/>
    <m/>
    <n v="12.16"/>
    <s v="x"/>
  </r>
  <r>
    <x v="6"/>
    <d v="2025-09-01T00:00:00"/>
    <x v="0"/>
    <s v="COGS - 179869"/>
    <s v="COGS - 179869"/>
    <s v="D-003"/>
    <s v="MSP"/>
    <m/>
    <x v="2"/>
    <s v="DPMB-O365"/>
    <x v="49"/>
    <s v="Datapath Managed Office 365 Backup - 1 User - 1 mo"/>
    <s v="C-10335"/>
    <m/>
    <n v="10820"/>
    <s v="COG"/>
    <n v="70.400000000000006"/>
    <m/>
    <n v="70.400000000000006"/>
    <s v="x"/>
  </r>
  <r>
    <x v="6"/>
    <d v="2025-09-01T00:00:00"/>
    <x v="0"/>
    <s v="COGS - 179870"/>
    <s v="COGS - 179870"/>
    <s v="D-003"/>
    <s v="MSP"/>
    <m/>
    <x v="2"/>
    <s v="NetwrixMSP"/>
    <x v="50"/>
    <s v="Netwrix Auditor"/>
    <s v="C-10002"/>
    <m/>
    <n v="10837"/>
    <s v="COG"/>
    <n v="210"/>
    <m/>
    <n v="210"/>
    <s v="x"/>
  </r>
  <r>
    <x v="6"/>
    <d v="2025-09-01T00:00:00"/>
    <x v="0"/>
    <s v="COGS - 179870"/>
    <s v="COGS - 179870"/>
    <s v="D-003"/>
    <s v="MSP"/>
    <m/>
    <x v="2"/>
    <s v="MTS Cloud Storage"/>
    <x v="50"/>
    <s v="MTS Cloud Storage"/>
    <s v="C-10002"/>
    <m/>
    <n v="10837"/>
    <s v="COG"/>
    <n v="970.46"/>
    <m/>
    <n v="970.46"/>
    <s v="x"/>
  </r>
  <r>
    <x v="6"/>
    <d v="2025-09-01T00:00:00"/>
    <x v="0"/>
    <s v="COGS - 179954OH"/>
    <s v="COGS - 179954OH"/>
    <s v="D-003"/>
    <s v="MSP"/>
    <m/>
    <x v="3"/>
    <s v="MTS Cloud Storage"/>
    <x v="132"/>
    <s v="MTS Cloud Storage"/>
    <s v="C-10066"/>
    <m/>
    <n v="10709"/>
    <s v="COG"/>
    <n v="38.07"/>
    <m/>
    <n v="38.07"/>
    <s v="x"/>
  </r>
  <r>
    <x v="6"/>
    <d v="2025-09-01T00:00:00"/>
    <x v="0"/>
    <s v="COGS - 179958OH"/>
    <s v="COGS - 179958OH"/>
    <s v="D-003"/>
    <s v="MSP"/>
    <m/>
    <x v="3"/>
    <s v="MTS Cloud Storage"/>
    <x v="84"/>
    <s v="MTS Cloud Storage"/>
    <s v="C-10083"/>
    <m/>
    <n v="10718"/>
    <s v="COG"/>
    <n v="6.93"/>
    <m/>
    <n v="6.93"/>
    <s v="x"/>
  </r>
  <r>
    <x v="6"/>
    <d v="2025-09-01T00:00:00"/>
    <x v="0"/>
    <s v="COGS - 179959OH"/>
    <s v="COGS - 179959OH"/>
    <s v="D-003"/>
    <s v="MSP"/>
    <m/>
    <x v="3"/>
    <s v="MTS Cloud Storage"/>
    <x v="85"/>
    <s v="MTS Cloud Storage"/>
    <s v="C-10068"/>
    <m/>
    <n v="10739"/>
    <s v="COG"/>
    <n v="221.04"/>
    <m/>
    <n v="221.04"/>
    <s v="x"/>
  </r>
  <r>
    <x v="6"/>
    <d v="2025-09-01T00:00:00"/>
    <x v="0"/>
    <s v="COGS - 179961OH"/>
    <s v="COGS - 179961OH"/>
    <s v="D-003"/>
    <s v="MSP"/>
    <m/>
    <x v="3"/>
    <s v="MTS Cloud Storage"/>
    <x v="86"/>
    <s v="MTS Cloud Storage"/>
    <s v="C-10081"/>
    <m/>
    <n v="10716"/>
    <s v="COG"/>
    <n v="87.9"/>
    <m/>
    <n v="87.9"/>
    <s v="x"/>
  </r>
  <r>
    <x v="6"/>
    <d v="2025-09-01T00:00:00"/>
    <x v="0"/>
    <s v="COGS - 179962OH"/>
    <s v="COGS - 179962OH"/>
    <s v="D-003"/>
    <s v="MSP"/>
    <m/>
    <x v="3"/>
    <s v="MTS Cloud Storage"/>
    <x v="87"/>
    <s v="MTS Cloud Storage"/>
    <s v="C-10107"/>
    <m/>
    <n v="10735"/>
    <s v="COG"/>
    <n v="183"/>
    <m/>
    <n v="183"/>
    <s v="x"/>
  </r>
  <r>
    <x v="6"/>
    <d v="2025-09-01T00:00:00"/>
    <x v="0"/>
    <s v="COGS - 179964OH"/>
    <s v="COGS - 179964OH"/>
    <s v="D-003"/>
    <s v="MSP"/>
    <m/>
    <x v="3"/>
    <s v="MTS Cloud Storage"/>
    <x v="88"/>
    <s v="MTS Cloud Storage"/>
    <s v="C-10085"/>
    <m/>
    <n v="10720"/>
    <s v="COG"/>
    <n v="30"/>
    <m/>
    <n v="30"/>
    <s v="x"/>
  </r>
  <r>
    <x v="6"/>
    <d v="2025-09-01T00:00:00"/>
    <x v="0"/>
    <s v="COGS - 179965OH"/>
    <s v="COGS - 179965OH"/>
    <s v="D-003"/>
    <s v="MSP"/>
    <m/>
    <x v="3"/>
    <s v="MTS Cloud Storage"/>
    <x v="89"/>
    <s v="MTS Cloud Storage"/>
    <s v="C-10086"/>
    <m/>
    <n v="10721"/>
    <s v="COG"/>
    <n v="36"/>
    <m/>
    <n v="36"/>
    <s v="x"/>
  </r>
  <r>
    <x v="6"/>
    <d v="2025-09-01T00:00:00"/>
    <x v="0"/>
    <s v="COGS - 179966OH"/>
    <s v="COGS - 179966OH"/>
    <s v="D-003"/>
    <s v="MSP"/>
    <m/>
    <x v="3"/>
    <s v="MTS Cloud Storage"/>
    <x v="55"/>
    <s v="MTS Cloud Storage"/>
    <s v="C-10104"/>
    <m/>
    <n v="10733"/>
    <s v="COG"/>
    <n v="18.489999999999998"/>
    <m/>
    <n v="18.489999999999998"/>
    <s v="x"/>
  </r>
  <r>
    <x v="6"/>
    <d v="2025-09-01T00:00:00"/>
    <x v="0"/>
    <s v="COGS - 179967OH"/>
    <s v="COGS - 179967OH"/>
    <s v="D-003"/>
    <s v="MSP"/>
    <m/>
    <x v="3"/>
    <s v="MTS Cloud Storage"/>
    <x v="133"/>
    <s v="MTS Cloud Storage"/>
    <s v="C-10094"/>
    <m/>
    <n v="10726"/>
    <s v="COG"/>
    <n v="0.87"/>
    <m/>
    <n v="0.87"/>
    <s v="x"/>
  </r>
  <r>
    <x v="6"/>
    <d v="2025-09-01T00:00:00"/>
    <x v="0"/>
    <s v="COGS - 179970OHB"/>
    <s v="COGS - 179970OHB"/>
    <s v="D-003"/>
    <s v="MSP"/>
    <m/>
    <x v="3"/>
    <s v="MTS Cloud Storage"/>
    <x v="90"/>
    <s v="MTS Cloud Storage"/>
    <s v="C-10072"/>
    <m/>
    <n v="10882"/>
    <s v="COG"/>
    <n v="5.25"/>
    <m/>
    <n v="5.25"/>
    <s v="x"/>
  </r>
  <r>
    <x v="6"/>
    <d v="2025-09-01T00:00:00"/>
    <x v="0"/>
    <s v="COGS - 179971OH"/>
    <s v="COGS - 179971OH"/>
    <s v="D-003"/>
    <s v="MSP"/>
    <m/>
    <x v="3"/>
    <s v="MTS Cloud Storage"/>
    <x v="91"/>
    <s v="MTS Cloud Storage"/>
    <s v="C-10062"/>
    <m/>
    <n v="10705"/>
    <s v="COG"/>
    <n v="45"/>
    <m/>
    <n v="45"/>
    <s v="x"/>
  </r>
  <r>
    <x v="6"/>
    <d v="2025-09-01T00:00:00"/>
    <x v="0"/>
    <s v="COGS - 179972OH"/>
    <s v="COGS - 179972OH"/>
    <s v="D-003"/>
    <s v="MSP"/>
    <m/>
    <x v="3"/>
    <s v="MTS Cloud Storage"/>
    <x v="92"/>
    <s v="MTS Cloud Storage"/>
    <s v="C-10077"/>
    <m/>
    <n v="10740"/>
    <s v="COG"/>
    <n v="24.9"/>
    <m/>
    <n v="24.9"/>
    <s v="x"/>
  </r>
  <r>
    <x v="6"/>
    <d v="2025-09-01T00:00:00"/>
    <x v="0"/>
    <s v="COGS - 179974OH"/>
    <s v="COGS - 179974OH"/>
    <s v="D-003"/>
    <s v="MSP"/>
    <m/>
    <x v="3"/>
    <s v="MTS Cloud Storage"/>
    <x v="56"/>
    <s v="MTS Cloud Storage"/>
    <s v="C-10064"/>
    <m/>
    <n v="10706"/>
    <s v="COG"/>
    <n v="24.99"/>
    <m/>
    <n v="24.99"/>
    <s v="x"/>
  </r>
  <r>
    <x v="6"/>
    <d v="2025-09-01T00:00:00"/>
    <x v="0"/>
    <s v="COGS - 179975OH"/>
    <s v="COGS - 179975OH"/>
    <s v="D-003"/>
    <s v="MSP"/>
    <m/>
    <x v="3"/>
    <s v="MTS Cloud Storage"/>
    <x v="57"/>
    <s v="MTS Cloud Storage"/>
    <s v="C-10096"/>
    <m/>
    <n v="10727"/>
    <s v="COG"/>
    <n v="0.6"/>
    <m/>
    <n v="0.6"/>
    <s v="x"/>
  </r>
  <r>
    <x v="6"/>
    <d v="2025-09-01T00:00:00"/>
    <x v="0"/>
    <s v="COGS - 179976OH"/>
    <s v="COGS - 179976OH"/>
    <s v="D-003"/>
    <s v="MSP"/>
    <m/>
    <x v="3"/>
    <s v="MTS Cloud Storage"/>
    <x v="93"/>
    <s v="MTS Cloud Storage"/>
    <s v="C-10076"/>
    <m/>
    <n v="10713"/>
    <s v="COG"/>
    <n v="7.8"/>
    <m/>
    <n v="7.8"/>
    <s v="x"/>
  </r>
  <r>
    <x v="6"/>
    <d v="2025-09-01T00:00:00"/>
    <x v="0"/>
    <s v="COGS - 179978OH"/>
    <s v="COGS - 179978OH"/>
    <s v="D-005"/>
    <s v="Security"/>
    <m/>
    <x v="3"/>
    <s v="MTS Cloud Storage"/>
    <x v="113"/>
    <s v="MTS Cloud Storage"/>
    <s v="C-10082"/>
    <m/>
    <n v="10717"/>
    <s v="COG"/>
    <n v="20.93"/>
    <m/>
    <n v="20.93"/>
    <s v="x"/>
  </r>
  <r>
    <x v="6"/>
    <d v="2025-09-01T00:00:00"/>
    <x v="0"/>
    <s v="COGS - 179979OH"/>
    <s v="COGS - 179979OH"/>
    <s v="D-003"/>
    <s v="MSP"/>
    <m/>
    <x v="3"/>
    <s v="MTS Cloud Storage"/>
    <x v="94"/>
    <s v="MTS Cloud Storage"/>
    <s v="C-10097"/>
    <m/>
    <n v="10728"/>
    <s v="COG"/>
    <n v="4"/>
    <m/>
    <n v="4"/>
    <s v="x"/>
  </r>
  <r>
    <x v="6"/>
    <d v="2025-09-01T00:00:00"/>
    <x v="0"/>
    <s v="COGS - 179982OH"/>
    <s v="COGS - 179982OH"/>
    <s v="D-003"/>
    <s v="MSP"/>
    <m/>
    <x v="3"/>
    <s v="MTS Cloud Storage"/>
    <x v="95"/>
    <s v="MTS Cloud Storage"/>
    <s v="C-10207"/>
    <m/>
    <n v="10730"/>
    <s v="COG"/>
    <n v="2.2000000000000002"/>
    <m/>
    <n v="2.2000000000000002"/>
    <s v="x"/>
  </r>
  <r>
    <x v="6"/>
    <d v="2025-09-01T00:00:00"/>
    <x v="0"/>
    <s v="COGS - 179982OH"/>
    <s v="COGS - 179982OH"/>
    <s v="D-003"/>
    <s v="MSP"/>
    <m/>
    <x v="3"/>
    <s v="MTS Cloud Storage"/>
    <x v="95"/>
    <s v="MTS Cloud Storage"/>
    <s v="C-10207"/>
    <m/>
    <n v="10730"/>
    <s v="COG"/>
    <n v="2.2000000000000002"/>
    <m/>
    <n v="2.2000000000000002"/>
    <s v="x"/>
  </r>
  <r>
    <x v="6"/>
    <d v="2025-09-01T00:00:00"/>
    <x v="0"/>
    <s v="COGS - 179988OH"/>
    <s v="COGS - 179988OH"/>
    <s v="D-003"/>
    <s v="MSP"/>
    <m/>
    <x v="3"/>
    <s v="MTS Cloud Storage"/>
    <x v="54"/>
    <s v="MTS Cloud Storage"/>
    <s v="C-10093"/>
    <m/>
    <n v="10724"/>
    <s v="COG"/>
    <n v="11.84"/>
    <m/>
    <n v="11.84"/>
    <s v="x"/>
  </r>
  <r>
    <x v="6"/>
    <d v="2025-09-01T00:00:00"/>
    <x v="0"/>
    <s v="COGS - 179995OH"/>
    <s v="COGS - 179995OH"/>
    <s v="D-003"/>
    <s v="MSP"/>
    <m/>
    <x v="3"/>
    <s v="MTS Cloud Storage"/>
    <x v="96"/>
    <s v="MTS Cloud Storage"/>
    <s v="C-10167"/>
    <m/>
    <n v="10731"/>
    <s v="COG"/>
    <n v="14.36"/>
    <m/>
    <n v="14.36"/>
    <s v="x"/>
  </r>
  <r>
    <x v="6"/>
    <d v="2025-09-01T00:00:00"/>
    <x v="0"/>
    <s v="COGS - 180004OH"/>
    <s v="COGS - 180004OH"/>
    <s v="D-003"/>
    <s v="MSP"/>
    <m/>
    <x v="3"/>
    <s v="MTS Cloud Storage"/>
    <x v="98"/>
    <s v="MTS Cloud Storage"/>
    <s v="C-10186"/>
    <m/>
    <n v="10711"/>
    <s v="COG"/>
    <n v="64.33"/>
    <m/>
    <n v="64.33"/>
    <s v="x"/>
  </r>
  <r>
    <x v="6"/>
    <d v="2025-09-01T00:00:00"/>
    <x v="0"/>
    <s v="COGS - 180006OH"/>
    <s v="COGS - 180006OH"/>
    <s v="D-003"/>
    <s v="MSP"/>
    <m/>
    <x v="3"/>
    <s v="YDSSL1"/>
    <x v="53"/>
    <s v="YoDeck Single Screen License (Renews Annually)"/>
    <s v="C-10079"/>
    <m/>
    <n v="10736"/>
    <s v="COG"/>
    <n v="24.06"/>
    <m/>
    <n v="24.06"/>
    <s v="x"/>
  </r>
  <r>
    <x v="6"/>
    <d v="2025-09-01T00:00:00"/>
    <x v="0"/>
    <s v="COGS - 180029"/>
    <s v="COGS - 180029"/>
    <s v="D-003"/>
    <s v="MSP"/>
    <m/>
    <x v="2"/>
    <s v="DPMB-AFI-O365"/>
    <x v="134"/>
    <s v="Office 365 Backup"/>
    <s v="C-10377"/>
    <m/>
    <n v="10836"/>
    <s v="COG"/>
    <n v="173.8"/>
    <m/>
    <n v="173.8"/>
    <s v="x"/>
  </r>
  <r>
    <x v="6"/>
    <d v="2025-09-01T00:00:00"/>
    <x v="0"/>
    <s v="COGS - 180036OH"/>
    <s v="COGS - 180036OH"/>
    <s v="D-003"/>
    <s v="MSP"/>
    <m/>
    <x v="3"/>
    <s v="MTS Cloud Storage"/>
    <x v="135"/>
    <s v="MTS Cloud Storage"/>
    <s v="C-10087"/>
    <m/>
    <n v="10737"/>
    <s v="COG"/>
    <n v="10"/>
    <m/>
    <n v="10"/>
    <s v="x"/>
  </r>
  <r>
    <x v="6"/>
    <d v="2025-09-01T00:00:00"/>
    <x v="0"/>
    <s v="COGS - 180041"/>
    <s v="COGS - 180041"/>
    <s v="D-003"/>
    <s v="MSP"/>
    <m/>
    <x v="2"/>
    <s v="MTS Cloud Storage"/>
    <x v="99"/>
    <s v="MTS Cloud Storage"/>
    <s v="C-10417"/>
    <m/>
    <n v="10782"/>
    <s v="COG"/>
    <n v="0.02"/>
    <m/>
    <n v="0.02"/>
    <s v="x"/>
  </r>
  <r>
    <x v="6"/>
    <d v="2025-09-01T00:00:00"/>
    <x v="0"/>
    <s v="COGS - 180041"/>
    <s v="COGS - 180041"/>
    <s v="D-003"/>
    <s v="MSP"/>
    <m/>
    <x v="2"/>
    <s v="DPMB-AFI-O365"/>
    <x v="99"/>
    <s v="Office 365 Backup"/>
    <s v="C-10417"/>
    <m/>
    <n v="10782"/>
    <s v="COG"/>
    <n v="13.2"/>
    <m/>
    <n v="13.2"/>
    <s v="x"/>
  </r>
  <r>
    <x v="6"/>
    <d v="2025-09-01T00:00:00"/>
    <x v="0"/>
    <s v="COGS - 180049"/>
    <s v="COGS - 180049"/>
    <s v="D-003"/>
    <s v="MSP"/>
    <m/>
    <x v="2"/>
    <s v="Managed Switch E48"/>
    <x v="136"/>
    <s v="Managed Switch E48"/>
    <s v="C-10253"/>
    <m/>
    <n v="10824"/>
    <s v="COG"/>
    <n v="13"/>
    <m/>
    <n v="13"/>
    <s v="x"/>
  </r>
  <r>
    <x v="6"/>
    <d v="2025-09-01T00:00:00"/>
    <x v="0"/>
    <s v="COGS - 180049"/>
    <s v="COGS - 180049"/>
    <s v="D-003"/>
    <s v="MSP"/>
    <m/>
    <x v="2"/>
    <s v="DPMB-AFI-O365"/>
    <x v="136"/>
    <s v="Office 365 Backup"/>
    <s v="C-10253"/>
    <m/>
    <n v="10824"/>
    <s v="COG"/>
    <n v="66"/>
    <m/>
    <n v="66"/>
    <s v="x"/>
  </r>
  <r>
    <x v="6"/>
    <d v="2025-09-01T00:00:00"/>
    <x v="0"/>
    <s v="COGS - 180049"/>
    <s v="COGS - 180049"/>
    <s v="D-003"/>
    <s v="MSP"/>
    <m/>
    <x v="2"/>
    <s v="Managed AP 840"/>
    <x v="136"/>
    <s v="Managed AP 840"/>
    <s v="C-10253"/>
    <m/>
    <n v="10824"/>
    <s v="COG"/>
    <n v="103.18"/>
    <m/>
    <n v="103.18"/>
    <s v="x"/>
  </r>
  <r>
    <x v="6"/>
    <d v="2025-09-01T00:00:00"/>
    <x v="0"/>
    <s v="COGS - 180049"/>
    <s v="COGS - 180049"/>
    <s v="D-005"/>
    <s v="Security"/>
    <m/>
    <x v="2"/>
    <s v="DPMB-O365"/>
    <x v="136"/>
    <s v="Datapath Managed Office 365 Backup - 1 User - 1 mo"/>
    <s v="C-10253"/>
    <m/>
    <n v="10824"/>
    <s v="COG"/>
    <n v="66"/>
    <m/>
    <n v="66"/>
    <s v="x"/>
  </r>
  <r>
    <x v="6"/>
    <d v="2025-09-01T00:00:00"/>
    <x v="0"/>
    <s v="COGS - 180051"/>
    <s v="COGS - 180051"/>
    <s v="D-003"/>
    <s v="MSP"/>
    <m/>
    <x v="2"/>
    <s v="Managed Switch E8"/>
    <x v="136"/>
    <s v="Managed Switch E8"/>
    <s v="C-10253"/>
    <m/>
    <n v="10766"/>
    <s v="COG"/>
    <n v="6.5"/>
    <m/>
    <n v="6.5"/>
    <s v="x"/>
  </r>
  <r>
    <x v="6"/>
    <d v="2025-09-01T00:00:00"/>
    <x v="0"/>
    <s v="COGS - 180051"/>
    <s v="COGS - 180051"/>
    <s v="D-003"/>
    <s v="MSP"/>
    <m/>
    <x v="2"/>
    <s v="Managed AP 840"/>
    <x v="136"/>
    <s v="Managed AP 840"/>
    <s v="C-10253"/>
    <m/>
    <n v="10766"/>
    <s v="COG"/>
    <n v="13.33"/>
    <m/>
    <n v="13.33"/>
    <s v="x"/>
  </r>
  <r>
    <x v="6"/>
    <d v="2025-09-01T00:00:00"/>
    <x v="0"/>
    <s v="COGS - 180052"/>
    <s v="COGS - 180052"/>
    <s v="D-003"/>
    <s v="MSP"/>
    <m/>
    <x v="2"/>
    <s v="DPMB-AFI-O365"/>
    <x v="136"/>
    <s v="Office 365 Backup"/>
    <s v="C-10253"/>
    <m/>
    <n v="10765"/>
    <s v="COG"/>
    <n v="4.4000000000000004"/>
    <m/>
    <n v="4.4000000000000004"/>
    <s v="x"/>
  </r>
  <r>
    <x v="6"/>
    <d v="2025-09-01T00:00:00"/>
    <x v="0"/>
    <s v="COGS - 180053"/>
    <s v="COGS - 180053"/>
    <s v="D-003"/>
    <s v="MSP"/>
    <m/>
    <x v="2"/>
    <s v="Managed Switch E8"/>
    <x v="136"/>
    <s v="Managed Switch E8"/>
    <s v="C-10253"/>
    <m/>
    <n v="10761"/>
    <s v="COG"/>
    <n v="6.5"/>
    <m/>
    <n v="6.5"/>
    <s v="x"/>
  </r>
  <r>
    <x v="6"/>
    <d v="2025-09-01T00:00:00"/>
    <x v="0"/>
    <s v="COGS - 180053"/>
    <s v="COGS - 180053"/>
    <s v="D-003"/>
    <s v="MSP"/>
    <m/>
    <x v="2"/>
    <s v="DPMB-AFI-O365"/>
    <x v="136"/>
    <s v="Office 365 Backup"/>
    <s v="C-10253"/>
    <m/>
    <n v="10761"/>
    <s v="COG"/>
    <n v="6.6"/>
    <m/>
    <n v="6.6"/>
    <s v="x"/>
  </r>
  <r>
    <x v="6"/>
    <d v="2025-09-01T00:00:00"/>
    <x v="0"/>
    <s v="COGS - 180053"/>
    <s v="COGS - 180053"/>
    <s v="D-003"/>
    <s v="MSP"/>
    <m/>
    <x v="2"/>
    <s v="Managed AP 840"/>
    <x v="136"/>
    <s v="Managed AP 840"/>
    <s v="C-10253"/>
    <m/>
    <n v="10761"/>
    <s v="COG"/>
    <n v="13.33"/>
    <m/>
    <n v="13.33"/>
    <s v="x"/>
  </r>
  <r>
    <x v="6"/>
    <d v="2025-09-01T00:00:00"/>
    <x v="0"/>
    <s v="COGS - 180054"/>
    <s v="COGS - 180054"/>
    <s v="D-003"/>
    <s v="MSP"/>
    <m/>
    <x v="2"/>
    <s v="DPMB-AFI-O365"/>
    <x v="136"/>
    <s v="Office 365 Backup"/>
    <s v="C-10253"/>
    <m/>
    <n v="10760"/>
    <s v="COG"/>
    <n v="2.2000000000000002"/>
    <m/>
    <n v="2.2000000000000002"/>
    <s v="x"/>
  </r>
  <r>
    <x v="6"/>
    <d v="2025-09-01T00:00:00"/>
    <x v="0"/>
    <s v="COGS - 180054"/>
    <s v="COGS - 180054"/>
    <s v="D-003"/>
    <s v="MSP"/>
    <m/>
    <x v="2"/>
    <s v="Managed Switch E8"/>
    <x v="136"/>
    <s v="Managed Switch E8"/>
    <s v="C-10253"/>
    <m/>
    <n v="10760"/>
    <s v="COG"/>
    <n v="6.5"/>
    <m/>
    <n v="6.5"/>
    <s v="x"/>
  </r>
  <r>
    <x v="6"/>
    <d v="2025-09-01T00:00:00"/>
    <x v="0"/>
    <s v="COGS - 180054"/>
    <s v="COGS - 180054"/>
    <s v="D-003"/>
    <s v="MSP"/>
    <m/>
    <x v="2"/>
    <s v="Managed AP 840"/>
    <x v="136"/>
    <s v="Managed AP 840"/>
    <s v="C-10253"/>
    <m/>
    <n v="10760"/>
    <s v="COG"/>
    <n v="13.33"/>
    <m/>
    <n v="13.33"/>
    <s v="x"/>
  </r>
  <r>
    <x v="6"/>
    <d v="2025-09-01T00:00:00"/>
    <x v="0"/>
    <s v="COGS - 180055"/>
    <s v="COGS - 180055"/>
    <s v="D-003"/>
    <s v="MSP"/>
    <m/>
    <x v="2"/>
    <s v="DPMB-AFI-O365"/>
    <x v="136"/>
    <s v="Office 365 Backup"/>
    <s v="C-10253"/>
    <m/>
    <n v="10755"/>
    <s v="COG"/>
    <n v="4.4000000000000004"/>
    <m/>
    <n v="4.4000000000000004"/>
    <s v="x"/>
  </r>
  <r>
    <x v="6"/>
    <d v="2025-09-01T00:00:00"/>
    <x v="0"/>
    <s v="COGS - 180056"/>
    <s v="COGS - 180056"/>
    <s v="D-003"/>
    <s v="MSP"/>
    <m/>
    <x v="2"/>
    <s v="DPMB-AFI-O365"/>
    <x v="136"/>
    <s v="Office 365 Backup"/>
    <s v="C-10253"/>
    <m/>
    <n v="10754"/>
    <s v="COG"/>
    <n v="2.2000000000000002"/>
    <m/>
    <n v="2.2000000000000002"/>
    <s v="x"/>
  </r>
  <r>
    <x v="6"/>
    <d v="2025-09-01T00:00:00"/>
    <x v="0"/>
    <s v="COGS - 180056"/>
    <s v="COGS - 180056"/>
    <s v="D-003"/>
    <s v="MSP"/>
    <m/>
    <x v="2"/>
    <s v="Managed Switch E8"/>
    <x v="136"/>
    <s v="Managed Switch E8"/>
    <s v="C-10253"/>
    <m/>
    <n v="10754"/>
    <s v="COG"/>
    <n v="6.5"/>
    <m/>
    <n v="6.5"/>
    <s v="x"/>
  </r>
  <r>
    <x v="6"/>
    <d v="2025-09-01T00:00:00"/>
    <x v="0"/>
    <s v="COGS - 180056"/>
    <s v="COGS - 180056"/>
    <s v="D-003"/>
    <s v="MSP"/>
    <m/>
    <x v="2"/>
    <s v="Managed AP 440"/>
    <x v="136"/>
    <s v="Managed AP 440"/>
    <s v="C-10253"/>
    <m/>
    <n v="10754"/>
    <s v="COG"/>
    <n v="8"/>
    <m/>
    <n v="8"/>
    <s v="x"/>
  </r>
  <r>
    <x v="6"/>
    <d v="2025-09-01T00:00:00"/>
    <x v="0"/>
    <s v="COGS - 180057"/>
    <s v="COGS - 180057"/>
    <s v="D-003"/>
    <s v="MSP"/>
    <m/>
    <x v="2"/>
    <s v="DPMB-AFI-O365"/>
    <x v="136"/>
    <s v="Office 365 Backup"/>
    <s v="C-10253"/>
    <m/>
    <n v="10753"/>
    <s v="COG"/>
    <n v="2.2000000000000002"/>
    <m/>
    <n v="2.2000000000000002"/>
    <s v="x"/>
  </r>
  <r>
    <x v="6"/>
    <d v="2025-09-01T00:00:00"/>
    <x v="0"/>
    <s v="COGS - 180071"/>
    <s v="COGS - 180071"/>
    <s v="D-003"/>
    <s v="MSP"/>
    <m/>
    <x v="2"/>
    <s v="DPMB-AFI-O365"/>
    <x v="58"/>
    <s v="Office 365 Backup"/>
    <s v="C-10005"/>
    <m/>
    <n v="10773"/>
    <s v="COG"/>
    <n v="28.47"/>
    <m/>
    <n v="28.47"/>
    <s v="x"/>
  </r>
  <r>
    <x v="6"/>
    <d v="2025-09-01T00:00:00"/>
    <x v="0"/>
    <s v="COGS - 180071"/>
    <s v="COGS - 180071"/>
    <s v="D-003"/>
    <s v="MSP"/>
    <m/>
    <x v="2"/>
    <s v="DPMB-AFI-STOR"/>
    <x v="58"/>
    <s v="Microsoft 365 Backup Additional Storage"/>
    <s v="C-10005"/>
    <m/>
    <n v="10773"/>
    <s v="COG"/>
    <n v="44"/>
    <m/>
    <n v="44"/>
    <s v="x"/>
  </r>
  <r>
    <x v="6"/>
    <d v="2025-09-01T00:00:00"/>
    <x v="0"/>
    <s v="COGS - 180088OH"/>
    <s v="COGS - 180088OH"/>
    <s v="D-003"/>
    <s v="MSP"/>
    <m/>
    <x v="3"/>
    <s v="MTS Cloud Storage"/>
    <x v="100"/>
    <s v="MTS Cloud Storage"/>
    <s v="C-10084"/>
    <m/>
    <n v="10719"/>
    <s v="COG"/>
    <n v="5.28"/>
    <m/>
    <n v="5.28"/>
    <s v="x"/>
  </r>
  <r>
    <x v="6"/>
    <d v="2025-09-03T00:00:00"/>
    <x v="2"/>
    <s v="dff02eee-77a1-4cc1-9c1b-ff13480c21f4"/>
    <s v="Charge Card Transaction - Ramp: David Craig - Monthly SendGrid subscription for September"/>
    <m/>
    <m/>
    <s v="SendGrid"/>
    <x v="0"/>
    <m/>
    <x v="0"/>
    <m/>
    <m/>
    <m/>
    <n v="4256"/>
    <s v="APJ"/>
    <n v="89.95"/>
    <m/>
    <n v="89.95"/>
    <s v="x"/>
  </r>
  <r>
    <x v="6"/>
    <d v="2025-09-04T00:00:00"/>
    <x v="3"/>
    <s v="c642405e-e076-4256-992b-bf3795f4e2d5"/>
    <s v="Charge Card Transaction - Ramp: David Craig - Microsoft Office purchase for Empire change order."/>
    <m/>
    <m/>
    <m/>
    <x v="0"/>
    <m/>
    <x v="0"/>
    <m/>
    <m/>
    <m/>
    <n v="4275"/>
    <s v="APJ"/>
    <n v="24.97"/>
    <m/>
    <n v="24.97"/>
    <s v="x"/>
  </r>
  <r>
    <x v="6"/>
    <d v="2025-09-05T00:00:00"/>
    <x v="4"/>
    <s v="dfe8baac-2649-450a-a48d-1a8c02b42d9d"/>
    <s v="Charge Card Transaction - Ramp: David Craig - 25157"/>
    <m/>
    <m/>
    <m/>
    <x v="0"/>
    <m/>
    <x v="0"/>
    <m/>
    <m/>
    <m/>
    <n v="4277"/>
    <s v="APJ"/>
    <n v="2457"/>
    <m/>
    <n v="2457"/>
    <s v="x"/>
  </r>
  <r>
    <x v="6"/>
    <d v="2025-09-05T00:00:00"/>
    <x v="4"/>
    <s v="ebe7650d-18aa-412f-b89b-0c0b1c3c8666"/>
    <s v="Charge Card Transaction - Ramp: David Craig"/>
    <m/>
    <m/>
    <m/>
    <x v="0"/>
    <m/>
    <x v="0"/>
    <m/>
    <m/>
    <m/>
    <n v="4277"/>
    <s v="APJ"/>
    <n v="0.13"/>
    <m/>
    <n v="0.13"/>
    <s v="x"/>
  </r>
  <r>
    <x v="6"/>
    <d v="2025-09-08T00:00:00"/>
    <x v="33"/>
    <s v="2ab580d4-2eaa-4109-892b-ae7fc084caeb"/>
    <s v="Charge Card Transaction - Ramp: David Craig - 25601"/>
    <m/>
    <m/>
    <m/>
    <x v="0"/>
    <m/>
    <x v="0"/>
    <m/>
    <m/>
    <m/>
    <n v="4279"/>
    <s v="APJ"/>
    <n v="1228.5"/>
    <m/>
    <n v="1228.5"/>
    <s v="x"/>
  </r>
  <r>
    <x v="6"/>
    <d v="2025-09-08T00:00:00"/>
    <x v="33"/>
    <s v="a84f6250-cba0-4550-af67-c239c4fc9704"/>
    <s v="Charge Card Transaction - Ramp: David Craig - Dark Web ID and ITG Monthly"/>
    <m/>
    <m/>
    <s v="Kaseya"/>
    <x v="0"/>
    <m/>
    <x v="0"/>
    <m/>
    <m/>
    <m/>
    <n v="4279"/>
    <s v="APJ"/>
    <n v="3658.42"/>
    <m/>
    <n v="3658.42"/>
    <s v="x"/>
  </r>
  <r>
    <x v="6"/>
    <d v="2025-09-08T00:00:00"/>
    <x v="33"/>
    <s v="d339a3d6-c203-401d-a413-e7ce753cd46a"/>
    <s v="Charge Card Transaction - Ramp: David Craig - 3CX Phone System Professional purchase for procurement."/>
    <m/>
    <m/>
    <s v="3CX"/>
    <x v="0"/>
    <m/>
    <x v="0"/>
    <m/>
    <m/>
    <m/>
    <n v="4279"/>
    <s v="APJ"/>
    <n v="600"/>
    <m/>
    <n v="600"/>
    <s v="x"/>
  </r>
  <r>
    <x v="6"/>
    <d v="2025-09-09T00:00:00"/>
    <x v="5"/>
    <s v="12aa31ef-0d90-46c5-ba2a-3a65e6241380"/>
    <s v="Charge Card Transaction - Ramp: Peter Annabel - Dev licensing"/>
    <s v="D-027-W"/>
    <s v="Cloud - West"/>
    <m/>
    <x v="0"/>
    <m/>
    <x v="0"/>
    <m/>
    <m/>
    <m/>
    <n v="4273"/>
    <s v="APJ"/>
    <n v="67.88"/>
    <m/>
    <n v="67.88"/>
    <s v="x"/>
  </r>
  <r>
    <x v="6"/>
    <d v="2025-09-11T00:00:00"/>
    <x v="6"/>
    <s v="5324089d-2a34-4af3-920c-5dabc8694004"/>
    <s v="Charge Card Transaction - Ramp: Dennis Vicencio - Recurring software purchase for added location and department."/>
    <s v="D-008"/>
    <s v="Accounting"/>
    <s v="Pia Trade Co"/>
    <x v="0"/>
    <m/>
    <x v="0"/>
    <m/>
    <m/>
    <m/>
    <n v="4271"/>
    <s v="APJ"/>
    <n v="6174"/>
    <m/>
    <n v="6174"/>
    <s v="x"/>
  </r>
  <r>
    <x v="6"/>
    <d v="2025-09-11T00:00:00"/>
    <x v="6"/>
    <s v="a9aeb727-a5d7-4c7c-9a1f-ac10e80570de"/>
    <s v="Charge Card Transaction - Ramp: David Craig - OpenAI recurring expense for internal use."/>
    <m/>
    <m/>
    <s v="OpenAI"/>
    <x v="0"/>
    <m/>
    <x v="0"/>
    <m/>
    <m/>
    <m/>
    <n v="4271"/>
    <s v="APJ"/>
    <n v="24.51"/>
    <m/>
    <n v="24.51"/>
    <s v="x"/>
  </r>
  <r>
    <x v="6"/>
    <d v="2025-09-15T00:00:00"/>
    <x v="8"/>
    <s v="COGS - 180181"/>
    <s v="COGS - 180181"/>
    <s v="D-003"/>
    <s v="MSP"/>
    <m/>
    <x v="5"/>
    <s v="MTS Cloud Storage"/>
    <x v="101"/>
    <s v="MTS Cloud Storage"/>
    <s v="C00002"/>
    <m/>
    <n v="10904"/>
    <s v="COG"/>
    <n v="11.96"/>
    <m/>
    <n v="11.96"/>
    <s v="x"/>
  </r>
  <r>
    <x v="6"/>
    <d v="2025-09-15T00:00:00"/>
    <x v="8"/>
    <s v="COGS - 180181"/>
    <s v="COGS - 180181"/>
    <s v="D-005"/>
    <s v="Security"/>
    <m/>
    <x v="5"/>
    <s v="Email Encryption"/>
    <x v="101"/>
    <s v="Email Encryption"/>
    <s v="C00002"/>
    <m/>
    <n v="10904"/>
    <s v="COG"/>
    <n v="5.2"/>
    <m/>
    <n v="5.2"/>
    <s v="x"/>
  </r>
  <r>
    <x v="6"/>
    <d v="2025-09-15T00:00:00"/>
    <x v="8"/>
    <s v="COGS - 180181"/>
    <s v="COGS - 180181"/>
    <s v="D-027"/>
    <s v="Cloud"/>
    <m/>
    <x v="5"/>
    <s v="Hosted Exchange"/>
    <x v="101"/>
    <s v="Hosted Exchange"/>
    <s v="C00002"/>
    <m/>
    <n v="10904"/>
    <s v="COG"/>
    <n v="392.08"/>
    <m/>
    <n v="392.08"/>
    <s v="x"/>
  </r>
  <r>
    <x v="6"/>
    <d v="2025-09-15T00:00:00"/>
    <x v="8"/>
    <s v="COGS - 180182"/>
    <s v="COGS - 180182"/>
    <s v="D-003"/>
    <s v="MSP"/>
    <m/>
    <x v="5"/>
    <s v="MTS Cloud Storage"/>
    <x v="102"/>
    <s v="MTS Cloud Storage"/>
    <s v="C00020"/>
    <m/>
    <n v="10905"/>
    <s v="COG"/>
    <n v="208.23"/>
    <m/>
    <n v="208.23"/>
    <s v="x"/>
  </r>
  <r>
    <x v="6"/>
    <d v="2025-09-15T00:00:00"/>
    <x v="8"/>
    <s v="COGS - 180182"/>
    <s v="COGS - 180182"/>
    <s v="D-003"/>
    <s v="MSP"/>
    <m/>
    <x v="5"/>
    <s v="Google WS Ent Std"/>
    <x v="102"/>
    <s v="Google Workspace Enterprise Standard"/>
    <s v="C00020"/>
    <m/>
    <n v="10905"/>
    <s v="COG"/>
    <n v="1232"/>
    <m/>
    <n v="1232"/>
    <s v="x"/>
  </r>
  <r>
    <x v="6"/>
    <d v="2025-09-15T00:00:00"/>
    <x v="8"/>
    <s v="COGS - 180182"/>
    <s v="COGS - 180182"/>
    <s v="D-027"/>
    <s v="Cloud"/>
    <m/>
    <x v="5"/>
    <s v="M365 Apps for Business"/>
    <x v="102"/>
    <s v="Microsoft 365 Apps for business - NCE Annual"/>
    <s v="C00020"/>
    <m/>
    <n v="10905"/>
    <s v="COG"/>
    <n v="247.5"/>
    <m/>
    <n v="247.5"/>
    <s v="x"/>
  </r>
  <r>
    <x v="6"/>
    <d v="2025-09-15T00:00:00"/>
    <x v="8"/>
    <s v="COGS - 180183"/>
    <s v="COGS - 180183"/>
    <s v="D-003"/>
    <s v="MSP"/>
    <m/>
    <x v="5"/>
    <s v="MTS Cloud Storage"/>
    <x v="103"/>
    <s v="MTS Cloud Storage"/>
    <s v="C00060"/>
    <m/>
    <n v="10906"/>
    <s v="COG"/>
    <n v="34.15"/>
    <m/>
    <n v="34.15"/>
    <s v="x"/>
  </r>
  <r>
    <x v="6"/>
    <d v="2025-09-15T00:00:00"/>
    <x v="8"/>
    <s v="COGS - 180185"/>
    <s v="COGS - 180185"/>
    <s v="D-003"/>
    <s v="MSP"/>
    <m/>
    <x v="5"/>
    <s v="MTS Cloud Storage"/>
    <x v="115"/>
    <s v="MTS Cloud Storage"/>
    <s v="C00116"/>
    <m/>
    <n v="10907"/>
    <s v="COG"/>
    <n v="44.71"/>
    <m/>
    <n v="44.71"/>
    <s v="x"/>
  </r>
  <r>
    <x v="6"/>
    <d v="2025-09-15T00:00:00"/>
    <x v="8"/>
    <s v="COGS - 180185"/>
    <s v="COGS - 180185"/>
    <s v="D-003"/>
    <s v="MSP"/>
    <m/>
    <x v="5"/>
    <s v="DPMB-AFI-O365"/>
    <x v="115"/>
    <s v="Office 365 Backup"/>
    <s v="C00116"/>
    <m/>
    <n v="10907"/>
    <s v="COG"/>
    <n v="101.2"/>
    <m/>
    <n v="101.2"/>
    <s v="x"/>
  </r>
  <r>
    <x v="6"/>
    <d v="2025-09-15T00:00:00"/>
    <x v="8"/>
    <s v="COGS - 180185"/>
    <s v="COGS - 180185"/>
    <s v="D-003"/>
    <s v="MSP"/>
    <m/>
    <x v="5"/>
    <s v="DPMB-AFI-STOR"/>
    <x v="115"/>
    <s v="Microsoft 365 Backup Additional Storage"/>
    <s v="C00116"/>
    <m/>
    <n v="10907"/>
    <s v="COG"/>
    <n v="558.79999999999995"/>
    <m/>
    <n v="558.79999999999995"/>
    <s v="x"/>
  </r>
  <r>
    <x v="6"/>
    <d v="2025-09-15T00:00:00"/>
    <x v="8"/>
    <s v="COGS - 180186"/>
    <s v="COGS - 180186"/>
    <s v="D-003"/>
    <s v="MSP"/>
    <m/>
    <x v="5"/>
    <s v="DPMB-AFI-O365"/>
    <x v="104"/>
    <s v="Office 365 Backup"/>
    <s v="C00139"/>
    <m/>
    <n v="10908"/>
    <s v="COG"/>
    <n v="292.60000000000002"/>
    <m/>
    <n v="292.60000000000002"/>
    <s v="x"/>
  </r>
  <r>
    <x v="6"/>
    <d v="2025-09-15T00:00:00"/>
    <x v="8"/>
    <s v="COGS - 180186"/>
    <s v="COGS - 180186"/>
    <s v="D-003"/>
    <s v="MSP"/>
    <m/>
    <x v="5"/>
    <s v="PP-ESS-MBUS-A"/>
    <x v="104"/>
    <s v="Proofpoint Essentials-Business"/>
    <s v="C00139"/>
    <m/>
    <n v="10908"/>
    <s v="COG"/>
    <n v="512.20000000000005"/>
    <m/>
    <n v="512.20000000000005"/>
    <s v="x"/>
  </r>
  <r>
    <x v="6"/>
    <d v="2025-09-15T00:00:00"/>
    <x v="8"/>
    <s v="COGS - 180186"/>
    <s v="COGS - 180186"/>
    <s v="D-003"/>
    <s v="MSP"/>
    <m/>
    <x v="5"/>
    <s v="MTS Cloud Storage"/>
    <x v="104"/>
    <s v="MTS Cloud Storage"/>
    <s v="C00139"/>
    <m/>
    <n v="10908"/>
    <s v="COG"/>
    <n v="735.11"/>
    <m/>
    <n v="735.11"/>
    <s v="x"/>
  </r>
  <r>
    <x v="6"/>
    <d v="2025-09-15T00:00:00"/>
    <x v="8"/>
    <s v="COGS - 180186"/>
    <s v="COGS - 180186"/>
    <s v="D-027"/>
    <s v="Cloud"/>
    <m/>
    <x v="5"/>
    <s v="M365 Apps for Business"/>
    <x v="104"/>
    <s v="Microsoft 365 Apps for business - NCE Annual"/>
    <s v="C00139"/>
    <m/>
    <n v="10908"/>
    <s v="COG"/>
    <n v="41.25"/>
    <m/>
    <n v="41.25"/>
    <s v="x"/>
  </r>
  <r>
    <x v="6"/>
    <d v="2025-09-15T00:00:00"/>
    <x v="8"/>
    <s v="COGS - 180187"/>
    <s v="COGS - 180187"/>
    <s v="D-003"/>
    <s v="MSP"/>
    <m/>
    <x v="5"/>
    <s v="M365 Apps for Business"/>
    <x v="105"/>
    <s v="Microsoft 365 Apps for business - NCE Annual"/>
    <s v="C00165"/>
    <m/>
    <n v="10909"/>
    <s v="COG"/>
    <n v="30.24"/>
    <m/>
    <n v="30.24"/>
    <s v="x"/>
  </r>
  <r>
    <x v="6"/>
    <d v="2025-09-15T00:00:00"/>
    <x v="8"/>
    <s v="COGS - 180187"/>
    <s v="COGS - 180187"/>
    <s v="D-003"/>
    <s v="MSP"/>
    <m/>
    <x v="5"/>
    <s v="MTS Cloud Storage"/>
    <x v="105"/>
    <s v="MTS Cloud Storage"/>
    <s v="C00165"/>
    <m/>
    <n v="10909"/>
    <s v="COG"/>
    <n v="45.45"/>
    <m/>
    <n v="45.45"/>
    <s v="x"/>
  </r>
  <r>
    <x v="6"/>
    <d v="2025-09-15T00:00:00"/>
    <x v="8"/>
    <s v="COGS - 180187"/>
    <s v="COGS - 180187"/>
    <s v="D-003"/>
    <s v="MSP"/>
    <m/>
    <x v="5"/>
    <s v="Hosted Exchange"/>
    <x v="105"/>
    <s v="Hosted Exchange"/>
    <s v="C00165"/>
    <m/>
    <n v="10909"/>
    <s v="COG"/>
    <n v="55.86"/>
    <m/>
    <n v="55.86"/>
    <s v="x"/>
  </r>
  <r>
    <x v="6"/>
    <d v="2025-09-15T00:00:00"/>
    <x v="8"/>
    <s v="COGS - 180188"/>
    <s v="COGS - 180188"/>
    <s v="D-003"/>
    <s v="MSP"/>
    <m/>
    <x v="5"/>
    <s v="DPMB-ACR-O365-STOR"/>
    <x v="106"/>
    <s v="Office 365 Backup Acronis with Storage"/>
    <s v="C00170"/>
    <m/>
    <n v="10910"/>
    <s v="COG"/>
    <n v="204.48"/>
    <m/>
    <n v="204.48"/>
    <s v="x"/>
  </r>
  <r>
    <x v="6"/>
    <d v="2025-09-15T00:00:00"/>
    <x v="8"/>
    <s v="COGS - 180188"/>
    <s v="COGS - 180188"/>
    <s v="D-003"/>
    <s v="MSP"/>
    <m/>
    <x v="5"/>
    <s v="MTS Cloud Storage"/>
    <x v="106"/>
    <s v="MTS Cloud Storage"/>
    <s v="C00170"/>
    <m/>
    <n v="10910"/>
    <s v="COG"/>
    <n v="619.35"/>
    <m/>
    <n v="619.35"/>
    <s v="x"/>
  </r>
  <r>
    <x v="6"/>
    <d v="2025-09-15T00:00:00"/>
    <x v="8"/>
    <s v="COGS - 180189"/>
    <s v="COGS - 180189"/>
    <s v="D-003"/>
    <s v="MSP"/>
    <m/>
    <x v="5"/>
    <s v="MTS Cloud Storage"/>
    <x v="107"/>
    <s v="MTS Cloud Storage"/>
    <s v="C00178"/>
    <m/>
    <n v="10911"/>
    <s v="COG"/>
    <n v="108.44"/>
    <m/>
    <n v="108.44"/>
    <s v="x"/>
  </r>
  <r>
    <x v="6"/>
    <d v="2025-09-15T00:00:00"/>
    <x v="8"/>
    <s v="COGS - 180190"/>
    <s v="COGS - 180190"/>
    <s v="D-003"/>
    <s v="MSP"/>
    <m/>
    <x v="5"/>
    <s v="DPMB-AFI-O365"/>
    <x v="108"/>
    <s v="Office 365 Backup"/>
    <s v="C00224"/>
    <m/>
    <n v="10912"/>
    <s v="COG"/>
    <n v="19.8"/>
    <m/>
    <n v="19.8"/>
    <s v="x"/>
  </r>
  <r>
    <x v="6"/>
    <d v="2025-09-15T00:00:00"/>
    <x v="8"/>
    <s v="COGS - 180190"/>
    <s v="COGS - 180190"/>
    <s v="D-003"/>
    <s v="MSP"/>
    <m/>
    <x v="5"/>
    <s v="MTS Cloud Storage"/>
    <x v="108"/>
    <s v="MTS Cloud Storage"/>
    <s v="C00224"/>
    <m/>
    <n v="10912"/>
    <s v="COG"/>
    <n v="33.4"/>
    <m/>
    <n v="33.4"/>
    <s v="x"/>
  </r>
  <r>
    <x v="6"/>
    <d v="2025-09-15T00:00:00"/>
    <x v="8"/>
    <s v="COGS - 180190"/>
    <s v="COGS - 180190"/>
    <s v="D-003"/>
    <s v="MSP"/>
    <m/>
    <x v="5"/>
    <s v="DPMB-AFI-STOR"/>
    <x v="108"/>
    <s v="Microsoft 365 Backup Additional Storage"/>
    <s v="C00224"/>
    <m/>
    <n v="10912"/>
    <s v="COG"/>
    <n v="92.4"/>
    <m/>
    <n v="92.4"/>
    <s v="x"/>
  </r>
  <r>
    <x v="6"/>
    <d v="2025-09-15T00:00:00"/>
    <x v="8"/>
    <s v="COGS - 180191"/>
    <s v="COGS - 180191"/>
    <s v="D-003"/>
    <s v="MSP"/>
    <m/>
    <x v="5"/>
    <s v="M365 Apps for Business"/>
    <x v="137"/>
    <s v="Microsoft 365 Apps for business - NCE Annual"/>
    <s v="C00197"/>
    <m/>
    <n v="10913"/>
    <s v="COG"/>
    <n v="107.25"/>
    <m/>
    <n v="107.25"/>
    <s v="x"/>
  </r>
  <r>
    <x v="6"/>
    <d v="2025-09-15T00:00:00"/>
    <x v="8"/>
    <s v="COGS - 180191"/>
    <s v="COGS - 180191"/>
    <s v="D-003"/>
    <s v="MSP"/>
    <m/>
    <x v="5"/>
    <s v="Google Business Starter"/>
    <x v="137"/>
    <s v="Google Workspace Business Starter"/>
    <s v="C00197"/>
    <m/>
    <n v="10913"/>
    <s v="COG"/>
    <n v="137.28"/>
    <m/>
    <n v="137.28"/>
    <s v="x"/>
  </r>
  <r>
    <x v="6"/>
    <d v="2025-09-15T00:00:00"/>
    <x v="8"/>
    <s v="COGS - 180192"/>
    <s v="COGS - 180192"/>
    <s v="D-003"/>
    <s v="MSP"/>
    <m/>
    <x v="5"/>
    <s v="DPMB-AFI-O365"/>
    <x v="109"/>
    <s v="Office 365 Backup"/>
    <s v="C00204"/>
    <m/>
    <n v="10914"/>
    <s v="COG"/>
    <n v="77"/>
    <m/>
    <n v="77"/>
    <s v="x"/>
  </r>
  <r>
    <x v="6"/>
    <d v="2025-09-15T00:00:00"/>
    <x v="8"/>
    <s v="COGS - 180192"/>
    <s v="COGS - 180192"/>
    <s v="D-003"/>
    <s v="MSP"/>
    <m/>
    <x v="5"/>
    <s v="MTS Cloud Storage"/>
    <x v="109"/>
    <s v="MTS Cloud Storage"/>
    <s v="C00204"/>
    <m/>
    <n v="10914"/>
    <s v="COG"/>
    <n v="84.38"/>
    <m/>
    <n v="84.38"/>
    <s v="x"/>
  </r>
  <r>
    <x v="6"/>
    <d v="2025-09-15T00:00:00"/>
    <x v="8"/>
    <s v="COGS - 180193"/>
    <s v="COGS - 180193"/>
    <s v="D-003"/>
    <s v="MSP"/>
    <m/>
    <x v="5"/>
    <s v="MTS Cloud Storage"/>
    <x v="110"/>
    <s v="MTS Cloud Storage"/>
    <s v="C00302"/>
    <m/>
    <n v="10915"/>
    <s v="COG"/>
    <n v="54.92"/>
    <m/>
    <n v="54.92"/>
    <s v="x"/>
  </r>
  <r>
    <x v="6"/>
    <d v="2025-09-15T00:00:00"/>
    <x v="8"/>
    <s v="COGS - 180194"/>
    <s v="COGS - 180194"/>
    <s v="D-003"/>
    <s v="MSP"/>
    <m/>
    <x v="5"/>
    <s v="MTS Cloud Storage"/>
    <x v="111"/>
    <s v="MTS Cloud Storage"/>
    <s v="C00215"/>
    <m/>
    <n v="10916"/>
    <s v="COG"/>
    <n v="15.59"/>
    <m/>
    <n v="15.59"/>
    <s v="x"/>
  </r>
  <r>
    <x v="6"/>
    <d v="2025-09-15T00:00:00"/>
    <x v="8"/>
    <s v="COGS - 180194"/>
    <s v="COGS - 180194"/>
    <s v="D-003"/>
    <s v="MSP"/>
    <m/>
    <x v="5"/>
    <s v="Archiving Hosted Mailbox"/>
    <x v="111"/>
    <s v="Archiving for Hosted Exchange Mailbox"/>
    <s v="C00215"/>
    <m/>
    <n v="10916"/>
    <s v="COG"/>
    <n v="30"/>
    <m/>
    <n v="30"/>
    <s v="x"/>
  </r>
  <r>
    <x v="6"/>
    <d v="2025-09-15T00:00:00"/>
    <x v="8"/>
    <s v="COGS - 180194"/>
    <s v="COGS - 180194"/>
    <s v="D-003"/>
    <s v="MSP"/>
    <m/>
    <x v="5"/>
    <s v="M365 Apps for Business"/>
    <x v="111"/>
    <s v="Microsoft 365 Apps for business - NCE Annual"/>
    <s v="C00215"/>
    <m/>
    <n v="10916"/>
    <s v="COG"/>
    <n v="43.2"/>
    <m/>
    <n v="43.2"/>
    <s v="x"/>
  </r>
  <r>
    <x v="6"/>
    <d v="2025-09-15T00:00:00"/>
    <x v="8"/>
    <s v="COGS - 180194"/>
    <s v="COGS - 180194"/>
    <s v="D-003"/>
    <s v="MSP"/>
    <m/>
    <x v="5"/>
    <s v="Email Encryption"/>
    <x v="111"/>
    <s v="Email Encryption"/>
    <s v="C00215"/>
    <m/>
    <n v="10916"/>
    <s v="COG"/>
    <n v="60"/>
    <m/>
    <n v="60"/>
    <s v="x"/>
  </r>
  <r>
    <x v="6"/>
    <d v="2025-09-15T00:00:00"/>
    <x v="8"/>
    <s v="COGS - 180194"/>
    <s v="COGS - 180194"/>
    <s v="D-003"/>
    <s v="MSP"/>
    <m/>
    <x v="5"/>
    <s v="Hosted Exchange"/>
    <x v="111"/>
    <s v="Hosted Exchange"/>
    <s v="C00215"/>
    <m/>
    <n v="10916"/>
    <s v="COG"/>
    <n v="110.5"/>
    <m/>
    <n v="110.5"/>
    <s v="x"/>
  </r>
  <r>
    <x v="6"/>
    <d v="2025-09-15T00:00:00"/>
    <x v="8"/>
    <s v="COGS - 180195"/>
    <s v="COGS - 180195"/>
    <s v="D-003"/>
    <s v="MSP"/>
    <m/>
    <x v="5"/>
    <s v="MTS Cloud Storage"/>
    <x v="112"/>
    <s v="MTS Cloud Storage"/>
    <s v="C00216"/>
    <m/>
    <n v="10921"/>
    <s v="COG"/>
    <n v="67.62"/>
    <m/>
    <n v="67.62"/>
    <s v="x"/>
  </r>
  <r>
    <x v="6"/>
    <d v="2025-09-15T00:00:00"/>
    <x v="8"/>
    <s v="COGS - 180195"/>
    <s v="COGS - 180195"/>
    <s v="D-003"/>
    <s v="MSP"/>
    <m/>
    <x v="5"/>
    <s v="DPMB-AFI-O365"/>
    <x v="112"/>
    <s v="Office 365 Backup"/>
    <s v="C00216"/>
    <m/>
    <n v="10921"/>
    <s v="COG"/>
    <n v="83.6"/>
    <m/>
    <n v="83.6"/>
    <s v="x"/>
  </r>
  <r>
    <x v="6"/>
    <d v="2025-09-15T00:00:00"/>
    <x v="8"/>
    <s v="COGS - 180197"/>
    <s v="COGS - 180197"/>
    <s v="D-003"/>
    <s v="MSP"/>
    <m/>
    <x v="5"/>
    <s v="ShareSync Cloud File Sharing"/>
    <x v="116"/>
    <s v="ShareSync Cloud File Sharing"/>
    <s v="C-10008"/>
    <m/>
    <n v="10918"/>
    <s v="COG"/>
    <n v="8.89"/>
    <m/>
    <n v="8.89"/>
    <s v="x"/>
  </r>
  <r>
    <x v="6"/>
    <d v="2025-09-15T00:00:00"/>
    <x v="8"/>
    <s v="COGS - 180197"/>
    <s v="COGS - 180197"/>
    <s v="D-003"/>
    <s v="MSP"/>
    <m/>
    <x v="5"/>
    <s v="Email Encryption"/>
    <x v="116"/>
    <s v="Email Encryption"/>
    <s v="C-10008"/>
    <m/>
    <n v="10918"/>
    <s v="COG"/>
    <n v="19.2"/>
    <m/>
    <n v="19.2"/>
    <s v="x"/>
  </r>
  <r>
    <x v="6"/>
    <d v="2025-09-15T00:00:00"/>
    <x v="8"/>
    <s v="COGS - 180197"/>
    <s v="COGS - 180197"/>
    <s v="D-003"/>
    <s v="MSP"/>
    <m/>
    <x v="5"/>
    <s v="Archiving Hosted Mailbox"/>
    <x v="116"/>
    <s v="Archiving for Hosted Exchange Mailbox"/>
    <s v="C-10008"/>
    <m/>
    <n v="10918"/>
    <s v="COG"/>
    <n v="24"/>
    <m/>
    <n v="24"/>
    <s v="x"/>
  </r>
  <r>
    <x v="6"/>
    <d v="2025-09-15T00:00:00"/>
    <x v="8"/>
    <s v="COGS - 180197"/>
    <s v="COGS - 180197"/>
    <s v="D-003"/>
    <s v="MSP"/>
    <m/>
    <x v="5"/>
    <s v="Hosted Exchange"/>
    <x v="116"/>
    <s v="Hosted Exchange"/>
    <s v="C-10008"/>
    <m/>
    <n v="10918"/>
    <s v="COG"/>
    <n v="63.84"/>
    <m/>
    <n v="63.84"/>
    <s v="x"/>
  </r>
  <r>
    <x v="6"/>
    <d v="2025-09-18T00:00:00"/>
    <x v="11"/>
    <s v="6468226c-170a-405f-9fc3-5e658b73a728"/>
    <s v="Charge Card Transaction - Ramp: Peter Annabel - AI Development expense related to OpenAI services."/>
    <s v="D-027-W"/>
    <s v="Cloud - West"/>
    <s v="OpenAI"/>
    <x v="0"/>
    <m/>
    <x v="0"/>
    <m/>
    <m/>
    <m/>
    <n v="4295"/>
    <s v="APJ"/>
    <n v="15.03"/>
    <m/>
    <n v="15.03"/>
    <s v="x"/>
  </r>
  <r>
    <x v="6"/>
    <d v="2025-09-18T00:00:00"/>
    <x v="11"/>
    <s v="77156125-2f45-4b18-ad7b-846b520371cc"/>
    <s v="Charge Card Transaction - Ramp: David Craig - 25590"/>
    <m/>
    <m/>
    <m/>
    <x v="0"/>
    <m/>
    <x v="0"/>
    <m/>
    <m/>
    <m/>
    <n v="4296"/>
    <s v="APJ"/>
    <n v="227.5"/>
    <m/>
    <n v="227.5"/>
    <s v="x"/>
  </r>
  <r>
    <x v="6"/>
    <d v="2025-09-19T00:00:00"/>
    <x v="43"/>
    <s v="0db56203-fd86-49f3-91a6-1a6d4e168422"/>
    <s v="Charge Card Transaction - Ramp: David Craig - 25835"/>
    <m/>
    <m/>
    <m/>
    <x v="0"/>
    <m/>
    <x v="0"/>
    <m/>
    <m/>
    <m/>
    <n v="4297"/>
    <s v="APJ"/>
    <n v="2457"/>
    <m/>
    <n v="2457"/>
    <s v="x"/>
  </r>
  <r>
    <x v="6"/>
    <d v="2025-09-19T00:00:00"/>
    <x v="43"/>
    <s v="aacb33ce-7c3e-4d92-86d4-daa13cfdea2b"/>
    <s v="Charge Card Transaction - Ramp: David Craig - Monthly CyberQB subscription for internal use."/>
    <m/>
    <m/>
    <m/>
    <x v="0"/>
    <m/>
    <x v="0"/>
    <m/>
    <m/>
    <m/>
    <n v="4297"/>
    <s v="APJ"/>
    <n v="578"/>
    <m/>
    <n v="578"/>
    <s v="x"/>
  </r>
  <r>
    <x v="6"/>
    <d v="2025-09-19T00:00:00"/>
    <x v="43"/>
    <s v="c1b1e10d-6f1d-43cf-88ae-fdd8913f4e38"/>
    <s v="Charge Card Transaction - Ramp: David Craig - OpenAI recurring expense for internal use."/>
    <m/>
    <m/>
    <s v="OpenAI"/>
    <x v="0"/>
    <m/>
    <x v="0"/>
    <m/>
    <m/>
    <m/>
    <n v="4297"/>
    <s v="APJ"/>
    <n v="492.88"/>
    <m/>
    <n v="492.88"/>
    <s v="x"/>
  </r>
  <r>
    <x v="6"/>
    <d v="2025-09-22T00:00:00"/>
    <x v="36"/>
    <s v="a12d7694-72bb-4d73-a485-08d643024bc4"/>
    <s v="Charge Card Transaction - Ramp: Marshall Rownd - Subscription renewal for CodeTwo Email Signatures 365"/>
    <s v="D-006"/>
    <s v="Central Services"/>
    <m/>
    <x v="0"/>
    <m/>
    <x v="0"/>
    <m/>
    <m/>
    <m/>
    <n v="4298"/>
    <s v="APJ"/>
    <n v="81.319999999999993"/>
    <m/>
    <n v="81.319999999999993"/>
    <s v="x"/>
  </r>
  <r>
    <x v="6"/>
    <d v="2025-09-22T00:00:00"/>
    <x v="36"/>
    <s v="COGS - 180248OH"/>
    <s v="COGS - 180248OH"/>
    <s v="D-001"/>
    <s v="Sales"/>
    <m/>
    <x v="3"/>
    <s v="HT813"/>
    <x v="138"/>
    <s v="Grandstream VoIP Gateway"/>
    <s v="C-10311"/>
    <m/>
    <n v="10952"/>
    <s v="COG"/>
    <n v="63.7"/>
    <m/>
    <n v="63.7"/>
    <s v="x"/>
  </r>
  <r>
    <x v="6"/>
    <d v="2025-09-22T00:00:00"/>
    <x v="36"/>
    <s v="d72d0d7d-eee2-4630-a5d0-8e28acb1822b"/>
    <s v="Charge Card Transaction - Ramp: David Craig - monthly recurring internal use. Just changed it over to ramp card ending in 7768"/>
    <m/>
    <m/>
    <m/>
    <x v="0"/>
    <m/>
    <x v="0"/>
    <m/>
    <m/>
    <m/>
    <n v="4298"/>
    <s v="APJ"/>
    <n v="374.92"/>
    <m/>
    <n v="374.92"/>
    <s v="x"/>
  </r>
  <r>
    <x v="6"/>
    <d v="2025-09-23T00:00:00"/>
    <x v="37"/>
    <s v="cb02631a-d21c-433a-83d2-0a7cbc6f6570"/>
    <s v="Charge Card Transaction - Ramp: Marshall Rownd - Recurring services for internal use added location and department."/>
    <s v="D-006"/>
    <s v="Central Services"/>
    <s v="TimeZest"/>
    <x v="0"/>
    <m/>
    <x v="0"/>
    <m/>
    <m/>
    <m/>
    <n v="4300"/>
    <s v="APJ"/>
    <n v="126.82"/>
    <m/>
    <n v="126.82"/>
    <s v="x"/>
  </r>
  <r>
    <x v="6"/>
    <d v="2025-09-24T00:00:00"/>
    <x v="44"/>
    <s v="4e421ce9-7c7f-4e4e-a200-e12aca4e7120"/>
    <s v="Charge Card Transaction - Ramp: Peter Annabel - OpenAI services expense for AI Development."/>
    <s v="D-027-W"/>
    <s v="Cloud - West"/>
    <s v="OpenAI"/>
    <x v="0"/>
    <m/>
    <x v="0"/>
    <m/>
    <m/>
    <m/>
    <n v="4325"/>
    <s v="APJ"/>
    <n v="15.06"/>
    <m/>
    <n v="15.06"/>
    <s v="x"/>
  </r>
  <r>
    <x v="6"/>
    <d v="2025-09-25T00:00:00"/>
    <x v="14"/>
    <s v="a044fe94-fe8e-4df2-9029-7aba70a78c60"/>
    <s v="Charge Card Transaction - Ramp: David Craig - 25867"/>
    <m/>
    <m/>
    <m/>
    <x v="0"/>
    <m/>
    <x v="0"/>
    <m/>
    <m/>
    <m/>
    <n v="4304"/>
    <s v="APJ"/>
    <n v="153.05000000000001"/>
    <m/>
    <n v="153.05000000000001"/>
    <s v="x"/>
  </r>
  <r>
    <x v="6"/>
    <d v="2025-09-26T00:00:00"/>
    <x v="45"/>
    <s v="2a2b3430-24ba-4448-8a95-5156fe9bef67"/>
    <s v="Charge Card Transaction - Ramp: David Craig - 25876"/>
    <m/>
    <m/>
    <m/>
    <x v="0"/>
    <m/>
    <x v="0"/>
    <m/>
    <m/>
    <m/>
    <n v="4319"/>
    <s v="APJ"/>
    <n v="1053"/>
    <m/>
    <n v="1053"/>
    <s v="x"/>
  </r>
  <r>
    <x v="6"/>
    <d v="2025-09-26T00:00:00"/>
    <x v="45"/>
    <s v="48669185-5c15-495f-8101-a222a6c244ea"/>
    <s v="Charge Card Transaction - Ramp: Marshall Rownd - Recurring RPaaS and WAF services for September."/>
    <s v="D-006"/>
    <s v="Central Services"/>
    <m/>
    <x v="0"/>
    <m/>
    <x v="0"/>
    <m/>
    <m/>
    <m/>
    <n v="4319"/>
    <s v="APJ"/>
    <n v="790"/>
    <m/>
    <n v="790"/>
    <s v="x"/>
  </r>
  <r>
    <x v="6"/>
    <d v="2025-09-26T00:00:00"/>
    <x v="45"/>
    <s v="ac711c0d-93e1-4bb7-879c-370d557dbaef"/>
    <s v="Charge Card Transaction - Ramp: Dan Sturdivant - Unlocking funds for printed material purchase."/>
    <s v="D-001-E"/>
    <s v="Sales - East"/>
    <s v="OpenAI"/>
    <x v="4"/>
    <m/>
    <x v="0"/>
    <m/>
    <m/>
    <m/>
    <n v="4319"/>
    <s v="APJ"/>
    <n v="20"/>
    <m/>
    <n v="20"/>
    <s v="x"/>
  </r>
  <r>
    <x v="6"/>
    <d v="2025-09-26T00:00:00"/>
    <x v="45"/>
    <s v="dfbed7c5-13b4-4158-9ad2-343359388c08"/>
    <s v="Charge Card Transaction - Ramp: David Craig - 25877"/>
    <m/>
    <m/>
    <m/>
    <x v="0"/>
    <m/>
    <x v="0"/>
    <m/>
    <m/>
    <m/>
    <n v="4319"/>
    <s v="APJ"/>
    <n v="1228.5"/>
    <m/>
    <n v="1228.5"/>
    <s v="x"/>
  </r>
  <r>
    <x v="6"/>
    <d v="2025-09-29T00:00:00"/>
    <x v="16"/>
    <s v="aa1f79a2-3838-4bd7-9c0a-44fd3cd344f5"/>
    <s v="Charge Card Transaction - Ramp: Peter Annabel - Office expense for added location and department."/>
    <s v="D-027-W"/>
    <s v="Cloud - West"/>
    <s v="Anthropic"/>
    <x v="0"/>
    <m/>
    <x v="0"/>
    <m/>
    <m/>
    <m/>
    <n v="4320"/>
    <s v="APJ"/>
    <n v="15.2"/>
    <m/>
    <n v="15.2"/>
    <s v="x"/>
  </r>
  <r>
    <x v="6"/>
    <d v="2025-09-29T00:00:00"/>
    <x v="16"/>
    <s v="f7ee85c8-2415-45ad-8e4c-0922c131f14c"/>
    <s v="Charge Card Transaction - Ramp: Kerr Conkle - Recurring expense for Microsoft Office subscription service."/>
    <s v="D-003-E"/>
    <s v="MSP - East"/>
    <m/>
    <x v="4"/>
    <m/>
    <x v="0"/>
    <m/>
    <m/>
    <m/>
    <n v="4320"/>
    <s v="APJ"/>
    <n v="5.36"/>
    <m/>
    <n v="5.36"/>
    <s v="x"/>
  </r>
  <r>
    <x v="6"/>
    <d v="2025-09-30T00:00:00"/>
    <x v="17"/>
    <m/>
    <s v="To adjust miscoded Sept Ramp transactions"/>
    <m/>
    <m/>
    <m/>
    <x v="0"/>
    <m/>
    <x v="0"/>
    <m/>
    <m/>
    <m/>
    <n v="2528"/>
    <s v="GJ"/>
    <m/>
    <n v="34706.22"/>
    <n v="-34706.22"/>
    <s v="x"/>
  </r>
  <r>
    <x v="6"/>
    <d v="2025-09-30T00:00:00"/>
    <x v="17"/>
    <m/>
    <s v="Accrual for Irvine Invoices- Sept REV Aug 2025 INV"/>
    <m/>
    <m/>
    <m/>
    <x v="5"/>
    <m/>
    <x v="103"/>
    <m/>
    <s v="C00060"/>
    <m/>
    <n v="24080"/>
    <s v="ARJ"/>
    <m/>
    <n v="34.15"/>
    <n v="-34.15"/>
    <s v="x"/>
  </r>
  <r>
    <x v="6"/>
    <d v="2025-09-30T00:00:00"/>
    <x v="17"/>
    <m/>
    <s v="Accrual for Irvine Invoices- Sept REV Aug 2025 INV"/>
    <m/>
    <m/>
    <m/>
    <x v="5"/>
    <m/>
    <x v="110"/>
    <m/>
    <s v="C00302"/>
    <m/>
    <n v="24080"/>
    <s v="ARJ"/>
    <m/>
    <n v="54.92"/>
    <n v="-54.92"/>
    <s v="x"/>
  </r>
  <r>
    <x v="6"/>
    <d v="2025-09-30T00:00:00"/>
    <x v="17"/>
    <m/>
    <s v="Accrual for Irvine Invoices- Sept REV Aug 2025 INV"/>
    <m/>
    <m/>
    <m/>
    <x v="5"/>
    <m/>
    <x v="107"/>
    <m/>
    <s v="C00178"/>
    <m/>
    <n v="24080"/>
    <s v="ARJ"/>
    <m/>
    <n v="108.44"/>
    <n v="-108.44"/>
    <s v="x"/>
  </r>
  <r>
    <x v="6"/>
    <d v="2025-09-30T00:00:00"/>
    <x v="17"/>
    <m/>
    <s v="Accrual for Irvine Invoices- Sept REV Aug 2025 INV"/>
    <m/>
    <m/>
    <m/>
    <x v="5"/>
    <m/>
    <x v="116"/>
    <m/>
    <s v="C-10008"/>
    <m/>
    <n v="24080"/>
    <s v="ARJ"/>
    <m/>
    <n v="115.93"/>
    <n v="-115.93"/>
    <s v="x"/>
  </r>
  <r>
    <x v="6"/>
    <d v="2025-09-30T00:00:00"/>
    <x v="17"/>
    <m/>
    <s v="Accrual for Irvine Invoices- Sept REV Aug 2025 INV"/>
    <m/>
    <m/>
    <m/>
    <x v="5"/>
    <m/>
    <x v="105"/>
    <m/>
    <s v="C00165"/>
    <m/>
    <n v="24080"/>
    <s v="ARJ"/>
    <m/>
    <n v="131.55000000000001"/>
    <n v="-131.55000000000001"/>
    <s v="x"/>
  </r>
  <r>
    <x v="6"/>
    <d v="2025-09-30T00:00:00"/>
    <x v="17"/>
    <m/>
    <s v="Accrual for Irvine Invoices- Sept REV Aug 2025 INV"/>
    <m/>
    <m/>
    <m/>
    <x v="5"/>
    <m/>
    <x v="108"/>
    <m/>
    <s v="C00224"/>
    <m/>
    <n v="24080"/>
    <s v="ARJ"/>
    <m/>
    <n v="145.6"/>
    <n v="-145.6"/>
    <s v="x"/>
  </r>
  <r>
    <x v="6"/>
    <d v="2025-09-30T00:00:00"/>
    <x v="17"/>
    <m/>
    <s v="Accrual for Irvine Invoices- Sept REV Aug 2025 INV"/>
    <m/>
    <m/>
    <m/>
    <x v="5"/>
    <m/>
    <x v="112"/>
    <m/>
    <s v="C00216"/>
    <m/>
    <n v="24080"/>
    <s v="ARJ"/>
    <m/>
    <n v="151.22"/>
    <n v="-151.22"/>
    <s v="x"/>
  </r>
  <r>
    <x v="6"/>
    <d v="2025-09-30T00:00:00"/>
    <x v="17"/>
    <m/>
    <s v="Accrual for Irvine Invoices- Sept REV Aug 2025 INV"/>
    <m/>
    <m/>
    <m/>
    <x v="5"/>
    <m/>
    <x v="109"/>
    <m/>
    <s v="C00204"/>
    <m/>
    <n v="24080"/>
    <s v="ARJ"/>
    <m/>
    <n v="161.38"/>
    <n v="-161.38"/>
    <s v="x"/>
  </r>
  <r>
    <x v="6"/>
    <d v="2025-09-30T00:00:00"/>
    <x v="17"/>
    <m/>
    <s v="Accrual for Irvine Invoices- Sept REV Aug 2025 INV"/>
    <m/>
    <m/>
    <m/>
    <x v="5"/>
    <m/>
    <x v="137"/>
    <m/>
    <s v="C00197"/>
    <m/>
    <n v="24080"/>
    <s v="ARJ"/>
    <m/>
    <n v="244.53"/>
    <n v="-244.53"/>
    <s v="x"/>
  </r>
  <r>
    <x v="6"/>
    <d v="2025-09-30T00:00:00"/>
    <x v="17"/>
    <m/>
    <s v="Accrual for Irvine Invoices- Sept REV Aug 2025 INV"/>
    <m/>
    <m/>
    <m/>
    <x v="5"/>
    <m/>
    <x v="111"/>
    <m/>
    <s v="C00215"/>
    <m/>
    <n v="24080"/>
    <s v="ARJ"/>
    <m/>
    <n v="259.29000000000002"/>
    <n v="-259.29000000000002"/>
    <s v="x"/>
  </r>
  <r>
    <x v="6"/>
    <d v="2025-09-30T00:00:00"/>
    <x v="17"/>
    <m/>
    <s v="Accrual for Irvine Invoices- Sept REV Aug 2025 INV"/>
    <m/>
    <m/>
    <m/>
    <x v="5"/>
    <m/>
    <x v="101"/>
    <m/>
    <s v="C00002"/>
    <m/>
    <n v="24080"/>
    <s v="ARJ"/>
    <m/>
    <n v="409.24"/>
    <n v="-409.24"/>
    <s v="x"/>
  </r>
  <r>
    <x v="6"/>
    <d v="2025-09-30T00:00:00"/>
    <x v="17"/>
    <m/>
    <s v="Accrual for Irvine Invoices- Sept REV Aug 2025 INV"/>
    <m/>
    <m/>
    <m/>
    <x v="5"/>
    <m/>
    <x v="115"/>
    <m/>
    <s v="C00116"/>
    <m/>
    <n v="24080"/>
    <s v="ARJ"/>
    <m/>
    <n v="704.71"/>
    <n v="-704.71"/>
    <s v="x"/>
  </r>
  <r>
    <x v="6"/>
    <d v="2025-09-30T00:00:00"/>
    <x v="17"/>
    <m/>
    <s v="Accrual for Irvine Invoices- Sept REV Aug 2025 INV"/>
    <m/>
    <m/>
    <m/>
    <x v="5"/>
    <m/>
    <x v="106"/>
    <m/>
    <s v="C00170"/>
    <m/>
    <n v="24080"/>
    <s v="ARJ"/>
    <m/>
    <n v="823.83"/>
    <n v="-823.83"/>
    <s v="x"/>
  </r>
  <r>
    <x v="6"/>
    <d v="2025-09-30T00:00:00"/>
    <x v="17"/>
    <m/>
    <s v="Accrual for Irvine Invoices- Sept REV Aug 2025 INV"/>
    <m/>
    <m/>
    <m/>
    <x v="5"/>
    <m/>
    <x v="104"/>
    <m/>
    <s v="C00139"/>
    <m/>
    <n v="24080"/>
    <s v="ARJ"/>
    <m/>
    <n v="1581.16"/>
    <n v="-1581.16"/>
    <s v="x"/>
  </r>
  <r>
    <x v="6"/>
    <d v="2025-09-30T00:00:00"/>
    <x v="17"/>
    <m/>
    <s v="Accrual for Irvine Invoices- Sept REV Aug 2025 INV"/>
    <m/>
    <m/>
    <m/>
    <x v="5"/>
    <m/>
    <x v="102"/>
    <m/>
    <s v="C00020"/>
    <m/>
    <n v="24080"/>
    <s v="ARJ"/>
    <m/>
    <n v="1687.73"/>
    <n v="-1687.73"/>
    <s v="x"/>
  </r>
  <r>
    <x v="6"/>
    <d v="2025-09-30T00:00:00"/>
    <x v="17"/>
    <s v="COGS - 180050CR"/>
    <s v="COGS - 180050CR"/>
    <s v="D-009"/>
    <s v="Admin"/>
    <m/>
    <x v="2"/>
    <s v="CFQ7TTC0MM8R-0002"/>
    <x v="136"/>
    <s v="Microsoft Copilot for Microsoft 365"/>
    <s v="C-10253"/>
    <m/>
    <n v="10976"/>
    <s v="COG"/>
    <m/>
    <n v="324"/>
    <n v="-324"/>
    <s v="x"/>
  </r>
  <r>
    <x v="6"/>
    <d v="2025-09-30T00:00:00"/>
    <x v="17"/>
    <s v="COGS - 180544OH"/>
    <s v="COGS - 180544OH"/>
    <s v="D-001"/>
    <s v="Sales"/>
    <m/>
    <x v="3"/>
    <s v="HT813"/>
    <x v="139"/>
    <s v="Grandstream VoIP Gateway"/>
    <s v="C-10234"/>
    <m/>
    <n v="10977"/>
    <s v="COG"/>
    <n v="63.7"/>
    <m/>
    <n v="63.7"/>
    <s v="x"/>
  </r>
  <r>
    <x v="6"/>
    <d v="2025-10-01T00:00:00"/>
    <x v="18"/>
    <m/>
    <s v="Reversed -- Accrual for Irvine Invoices- Sept REV Aug 2025 INV"/>
    <m/>
    <m/>
    <m/>
    <x v="5"/>
    <m/>
    <x v="103"/>
    <m/>
    <s v="C00060"/>
    <m/>
    <n v="24081"/>
    <s v="ARJ"/>
    <n v="34.15"/>
    <m/>
    <n v="34.15"/>
    <s v="x"/>
  </r>
  <r>
    <x v="6"/>
    <d v="2025-10-01T00:00:00"/>
    <x v="18"/>
    <m/>
    <s v="Reversed -- Accrual for Irvine Invoices- Sept REV Aug 2025 INV"/>
    <m/>
    <m/>
    <m/>
    <x v="5"/>
    <m/>
    <x v="110"/>
    <m/>
    <s v="C00302"/>
    <m/>
    <n v="24081"/>
    <s v="ARJ"/>
    <n v="54.92"/>
    <m/>
    <n v="54.92"/>
    <s v="x"/>
  </r>
  <r>
    <x v="6"/>
    <d v="2025-10-01T00:00:00"/>
    <x v="18"/>
    <m/>
    <s v="Reversed -- Accrual for Irvine Invoices- Sept REV Aug 2025 INV"/>
    <m/>
    <m/>
    <m/>
    <x v="5"/>
    <m/>
    <x v="107"/>
    <m/>
    <s v="C00178"/>
    <m/>
    <n v="24081"/>
    <s v="ARJ"/>
    <n v="108.44"/>
    <m/>
    <n v="108.44"/>
    <s v="x"/>
  </r>
  <r>
    <x v="6"/>
    <d v="2025-10-01T00:00:00"/>
    <x v="18"/>
    <m/>
    <s v="Reversed -- Accrual for Irvine Invoices- Sept REV Aug 2025 INV"/>
    <m/>
    <m/>
    <m/>
    <x v="5"/>
    <m/>
    <x v="116"/>
    <m/>
    <s v="C-10008"/>
    <m/>
    <n v="24081"/>
    <s v="ARJ"/>
    <n v="115.93"/>
    <m/>
    <n v="115.93"/>
    <s v="x"/>
  </r>
  <r>
    <x v="6"/>
    <d v="2025-10-01T00:00:00"/>
    <x v="18"/>
    <m/>
    <s v="Reversed -- Accrual for Irvine Invoices- Sept REV Aug 2025 INV"/>
    <m/>
    <m/>
    <m/>
    <x v="5"/>
    <m/>
    <x v="105"/>
    <m/>
    <s v="C00165"/>
    <m/>
    <n v="24081"/>
    <s v="ARJ"/>
    <n v="131.55000000000001"/>
    <m/>
    <n v="131.55000000000001"/>
    <s v="x"/>
  </r>
  <r>
    <x v="6"/>
    <d v="2025-10-01T00:00:00"/>
    <x v="18"/>
    <m/>
    <s v="Reversed -- Accrual for Irvine Invoices- Sept REV Aug 2025 INV"/>
    <m/>
    <m/>
    <m/>
    <x v="5"/>
    <m/>
    <x v="108"/>
    <m/>
    <s v="C00224"/>
    <m/>
    <n v="24081"/>
    <s v="ARJ"/>
    <n v="145.6"/>
    <m/>
    <n v="145.6"/>
    <s v="x"/>
  </r>
  <r>
    <x v="6"/>
    <d v="2025-10-01T00:00:00"/>
    <x v="18"/>
    <m/>
    <s v="Reversed -- Accrual for Irvine Invoices- Sept REV Aug 2025 INV"/>
    <m/>
    <m/>
    <m/>
    <x v="5"/>
    <m/>
    <x v="112"/>
    <m/>
    <s v="C00216"/>
    <m/>
    <n v="24081"/>
    <s v="ARJ"/>
    <n v="151.22"/>
    <m/>
    <n v="151.22"/>
    <s v="x"/>
  </r>
  <r>
    <x v="6"/>
    <d v="2025-10-01T00:00:00"/>
    <x v="18"/>
    <m/>
    <s v="Reversed -- Accrual for Irvine Invoices- Sept REV Aug 2025 INV"/>
    <m/>
    <m/>
    <m/>
    <x v="5"/>
    <m/>
    <x v="109"/>
    <m/>
    <s v="C00204"/>
    <m/>
    <n v="24081"/>
    <s v="ARJ"/>
    <n v="161.38"/>
    <m/>
    <n v="161.38"/>
    <s v="x"/>
  </r>
  <r>
    <x v="6"/>
    <d v="2025-10-01T00:00:00"/>
    <x v="18"/>
    <m/>
    <s v="Reversed -- Accrual for Irvine Invoices- Sept REV Aug 2025 INV"/>
    <m/>
    <m/>
    <m/>
    <x v="5"/>
    <m/>
    <x v="137"/>
    <m/>
    <s v="C00197"/>
    <m/>
    <n v="24081"/>
    <s v="ARJ"/>
    <n v="244.53"/>
    <m/>
    <n v="244.53"/>
    <s v="x"/>
  </r>
  <r>
    <x v="6"/>
    <d v="2025-10-01T00:00:00"/>
    <x v="18"/>
    <m/>
    <s v="Reversed -- Accrual for Irvine Invoices- Sept REV Aug 2025 INV"/>
    <m/>
    <m/>
    <m/>
    <x v="5"/>
    <m/>
    <x v="111"/>
    <m/>
    <s v="C00215"/>
    <m/>
    <n v="24081"/>
    <s v="ARJ"/>
    <n v="259.29000000000002"/>
    <m/>
    <n v="259.29000000000002"/>
    <s v="x"/>
  </r>
  <r>
    <x v="6"/>
    <d v="2025-10-01T00:00:00"/>
    <x v="18"/>
    <m/>
    <s v="Reversed -- Accrual for Irvine Invoices- Sept REV Aug 2025 INV"/>
    <m/>
    <m/>
    <m/>
    <x v="5"/>
    <m/>
    <x v="101"/>
    <m/>
    <s v="C00002"/>
    <m/>
    <n v="24081"/>
    <s v="ARJ"/>
    <n v="409.24"/>
    <m/>
    <n v="409.24"/>
    <s v="x"/>
  </r>
  <r>
    <x v="6"/>
    <d v="2025-10-01T00:00:00"/>
    <x v="18"/>
    <m/>
    <s v="Reversed -- Accrual for Irvine Invoices- Sept REV Aug 2025 INV"/>
    <m/>
    <m/>
    <m/>
    <x v="5"/>
    <m/>
    <x v="115"/>
    <m/>
    <s v="C00116"/>
    <m/>
    <n v="24081"/>
    <s v="ARJ"/>
    <n v="704.71"/>
    <m/>
    <n v="704.71"/>
    <s v="x"/>
  </r>
  <r>
    <x v="6"/>
    <d v="2025-10-01T00:00:00"/>
    <x v="18"/>
    <m/>
    <s v="Reversed -- Accrual for Irvine Invoices- Sept REV Aug 2025 INV"/>
    <m/>
    <m/>
    <m/>
    <x v="5"/>
    <m/>
    <x v="106"/>
    <m/>
    <s v="C00170"/>
    <m/>
    <n v="24081"/>
    <s v="ARJ"/>
    <n v="823.83"/>
    <m/>
    <n v="823.83"/>
    <s v="x"/>
  </r>
  <r>
    <x v="6"/>
    <d v="2025-10-01T00:00:00"/>
    <x v="18"/>
    <m/>
    <s v="Reversed -- Accrual for Irvine Invoices- Sept REV Aug 2025 INV"/>
    <m/>
    <m/>
    <m/>
    <x v="5"/>
    <m/>
    <x v="104"/>
    <m/>
    <s v="C00139"/>
    <m/>
    <n v="24081"/>
    <s v="ARJ"/>
    <n v="1581.16"/>
    <m/>
    <n v="1581.16"/>
    <s v="x"/>
  </r>
  <r>
    <x v="6"/>
    <d v="2025-10-01T00:00:00"/>
    <x v="18"/>
    <m/>
    <s v="Reversed -- Accrual for Irvine Invoices- Sept REV Aug 2025 INV"/>
    <m/>
    <m/>
    <m/>
    <x v="5"/>
    <m/>
    <x v="102"/>
    <m/>
    <s v="C00020"/>
    <m/>
    <n v="24081"/>
    <s v="ARJ"/>
    <n v="1687.73"/>
    <m/>
    <n v="1687.73"/>
    <s v="x"/>
  </r>
  <r>
    <x v="6"/>
    <d v="2025-10-01T00:00:00"/>
    <x v="18"/>
    <s v="1f3ea3e4-0120-4286-9cbf-8373685ed76f"/>
    <s v="Charge Card Transaction - Ramp: David Craig - G Suite Monthly"/>
    <m/>
    <m/>
    <m/>
    <x v="0"/>
    <m/>
    <x v="0"/>
    <m/>
    <m/>
    <m/>
    <n v="4318"/>
    <s v="APJ"/>
    <n v="1491.17"/>
    <m/>
    <n v="1491.17"/>
    <s v="x"/>
  </r>
  <r>
    <x v="6"/>
    <d v="2025-10-01T00:00:00"/>
    <x v="18"/>
    <s v="3e231419-e768-488c-a0bd-b07006b691b1"/>
    <s v="Charge Card Transaction - Ramp: Marshall Rownd - Google Cloud Recurring Expense"/>
    <s v="D-006"/>
    <s v="Central Services"/>
    <s v="Google Cloud"/>
    <x v="0"/>
    <m/>
    <x v="0"/>
    <m/>
    <m/>
    <m/>
    <n v="4318"/>
    <s v="APJ"/>
    <n v="27.19"/>
    <m/>
    <n v="27.19"/>
    <s v="x"/>
  </r>
  <r>
    <x v="6"/>
    <d v="2025-10-01T00:00:00"/>
    <x v="18"/>
    <s v="4fadea43-b66b-4133-b963-494eb7023558"/>
    <s v="Charge Card Transaction - Ramp: David Craig - Office 365 Backups Monthly"/>
    <m/>
    <m/>
    <m/>
    <x v="0"/>
    <m/>
    <x v="0"/>
    <m/>
    <m/>
    <m/>
    <n v="4318"/>
    <s v="APJ"/>
    <n v="11778.03"/>
    <m/>
    <n v="11778.03"/>
    <s v="x"/>
  </r>
  <r>
    <x v="6"/>
    <d v="2025-10-01T00:00:00"/>
    <x v="18"/>
    <s v="5197de36-ee13-46c7-84ec-722fd5beaf97"/>
    <s v="Charge Card Transaction - Ramp: David Craig - Empire change order for ScalePad services."/>
    <m/>
    <m/>
    <m/>
    <x v="0"/>
    <m/>
    <x v="0"/>
    <m/>
    <m/>
    <m/>
    <n v="4318"/>
    <s v="APJ"/>
    <n v="3018"/>
    <m/>
    <n v="3018"/>
    <s v="x"/>
  </r>
  <r>
    <x v="6"/>
    <d v="2025-10-01T00:00:00"/>
    <x v="18"/>
    <s v="668d0459-4ea8-4e7b-9c3b-81564cf37b51"/>
    <s v="Charge Card Transaction - Ramp: David Craig - Cognito Forms subscription for internal use."/>
    <m/>
    <m/>
    <m/>
    <x v="0"/>
    <m/>
    <x v="0"/>
    <m/>
    <m/>
    <m/>
    <n v="4318"/>
    <s v="APJ"/>
    <n v="64"/>
    <m/>
    <n v="64"/>
    <s v="x"/>
  </r>
  <r>
    <x v="6"/>
    <d v="2025-10-01T00:00:00"/>
    <x v="18"/>
    <s v="90a1cb52-296f-4518-abc6-4a6608b74e85"/>
    <s v="Charge Card Transaction - Ramp: David Craig - Monthly Gradient MSP"/>
    <m/>
    <m/>
    <s v="Gradient MSP"/>
    <x v="0"/>
    <m/>
    <x v="0"/>
    <m/>
    <m/>
    <m/>
    <n v="4318"/>
    <s v="APJ"/>
    <n v="199"/>
    <m/>
    <n v="199"/>
    <s v="x"/>
  </r>
  <r>
    <x v="6"/>
    <d v="2025-10-01T00:00:00"/>
    <x v="18"/>
    <s v="COGS - 180292"/>
    <s v="COGS - 180292"/>
    <s v="D-003"/>
    <s v="MSP"/>
    <m/>
    <x v="1"/>
    <s v="MTS Cloud Storage"/>
    <x v="1"/>
    <s v="MTS Cloud Storage"/>
    <s v="C00004"/>
    <m/>
    <n v="10982"/>
    <s v="COG"/>
    <n v="84.67"/>
    <m/>
    <n v="84.67"/>
    <s v="x"/>
  </r>
  <r>
    <x v="6"/>
    <d v="2025-10-01T00:00:00"/>
    <x v="18"/>
    <s v="COGS - 180293"/>
    <s v="COGS - 180293"/>
    <s v="D-003"/>
    <s v="MSP"/>
    <m/>
    <x v="1"/>
    <s v="DPMB-AFI-O365"/>
    <x v="2"/>
    <s v="Office 365 Backup"/>
    <s v="C00005"/>
    <m/>
    <n v="10983"/>
    <s v="COG"/>
    <n v="92.4"/>
    <m/>
    <n v="92.4"/>
    <s v="x"/>
  </r>
  <r>
    <x v="6"/>
    <d v="2025-10-01T00:00:00"/>
    <x v="18"/>
    <s v="COGS - 180293"/>
    <s v="COGS - 180293"/>
    <s v="D-003"/>
    <s v="MSP"/>
    <m/>
    <x v="1"/>
    <s v="MTS Cloud Storage"/>
    <x v="2"/>
    <s v="MTS Cloud Storage"/>
    <s v="C00005"/>
    <m/>
    <n v="10983"/>
    <s v="COG"/>
    <n v="132.46"/>
    <m/>
    <n v="132.46"/>
    <s v="x"/>
  </r>
  <r>
    <x v="6"/>
    <d v="2025-10-01T00:00:00"/>
    <x v="18"/>
    <s v="COGS - 180294"/>
    <s v="COGS - 180294"/>
    <s v="D-003"/>
    <s v="MSP"/>
    <m/>
    <x v="1"/>
    <s v="DPMB-AFI-O365"/>
    <x v="3"/>
    <s v="Office 365 Backup"/>
    <s v="C00032"/>
    <m/>
    <n v="10984"/>
    <s v="COG"/>
    <n v="96.8"/>
    <m/>
    <n v="96.8"/>
    <s v="x"/>
  </r>
  <r>
    <x v="6"/>
    <d v="2025-10-01T00:00:00"/>
    <x v="18"/>
    <s v="COGS - 180294"/>
    <s v="COGS - 180294"/>
    <s v="D-003"/>
    <s v="MSP"/>
    <m/>
    <x v="1"/>
    <s v="MTS Cloud Storage"/>
    <x v="3"/>
    <s v="MTS Cloud Storage"/>
    <s v="C00032"/>
    <m/>
    <n v="10984"/>
    <s v="COG"/>
    <n v="149.47"/>
    <m/>
    <n v="149.47"/>
    <s v="x"/>
  </r>
  <r>
    <x v="6"/>
    <d v="2025-10-01T00:00:00"/>
    <x v="18"/>
    <s v="COGS - 180295"/>
    <s v="COGS - 180295"/>
    <s v="D-003"/>
    <s v="MSP"/>
    <m/>
    <x v="1"/>
    <s v="DPMB-AFI-O365"/>
    <x v="4"/>
    <s v="Office 365 Backup"/>
    <s v="C00045"/>
    <m/>
    <n v="10985"/>
    <s v="COG"/>
    <n v="33"/>
    <m/>
    <n v="33"/>
    <s v="x"/>
  </r>
  <r>
    <x v="6"/>
    <d v="2025-10-01T00:00:00"/>
    <x v="18"/>
    <s v="COGS - 180295"/>
    <s v="COGS - 180295"/>
    <s v="D-003"/>
    <s v="MSP"/>
    <m/>
    <x v="1"/>
    <s v="MTS Cloud Storage"/>
    <x v="4"/>
    <s v="MTS Cloud Storage"/>
    <s v="C00045"/>
    <m/>
    <n v="10985"/>
    <s v="COG"/>
    <n v="51.9"/>
    <m/>
    <n v="51.9"/>
    <s v="x"/>
  </r>
  <r>
    <x v="6"/>
    <d v="2025-10-01T00:00:00"/>
    <x v="18"/>
    <s v="COGS - 180296"/>
    <s v="COGS - 180296"/>
    <s v="D-003"/>
    <s v="MSP"/>
    <m/>
    <x v="1"/>
    <s v="MTS Cloud Storage"/>
    <x v="5"/>
    <s v="MTS Cloud Storage"/>
    <s v="C00073"/>
    <m/>
    <n v="10986"/>
    <s v="COG"/>
    <n v="44.45"/>
    <m/>
    <n v="44.45"/>
    <s v="x"/>
  </r>
  <r>
    <x v="6"/>
    <d v="2025-10-01T00:00:00"/>
    <x v="18"/>
    <s v="COGS - 180298"/>
    <s v="COGS - 180298"/>
    <s v="D-003"/>
    <s v="MSP"/>
    <m/>
    <x v="1"/>
    <s v="MTS Cloud Storage"/>
    <x v="6"/>
    <s v="MTS Cloud Storage"/>
    <s v="C00077"/>
    <m/>
    <n v="10988"/>
    <s v="COG"/>
    <n v="285.7"/>
    <m/>
    <n v="285.7"/>
    <s v="x"/>
  </r>
  <r>
    <x v="6"/>
    <d v="2025-10-01T00:00:00"/>
    <x v="18"/>
    <s v="COGS - 180298"/>
    <s v="COGS - 180298"/>
    <s v="D-003"/>
    <s v="MSP"/>
    <m/>
    <x v="1"/>
    <s v="DPMB-AFI-O365"/>
    <x v="6"/>
    <s v="Office 365 Backup"/>
    <s v="C00077"/>
    <m/>
    <n v="10988"/>
    <s v="COG"/>
    <n v="411.4"/>
    <m/>
    <n v="411.4"/>
    <s v="x"/>
  </r>
  <r>
    <x v="6"/>
    <d v="2025-10-01T00:00:00"/>
    <x v="18"/>
    <s v="COGS - 180299"/>
    <s v="COGS - 180299"/>
    <s v="D-003"/>
    <s v="MSP"/>
    <m/>
    <x v="1"/>
    <s v="DPMB-AFI-O365"/>
    <x v="7"/>
    <s v="Office 365 Backup"/>
    <s v="C00081"/>
    <m/>
    <n v="10989"/>
    <s v="COG"/>
    <n v="35.200000000000003"/>
    <m/>
    <n v="35.200000000000003"/>
    <s v="x"/>
  </r>
  <r>
    <x v="6"/>
    <d v="2025-10-01T00:00:00"/>
    <x v="18"/>
    <s v="COGS - 180299"/>
    <s v="COGS - 180299"/>
    <s v="D-003"/>
    <s v="MSP"/>
    <m/>
    <x v="1"/>
    <s v="MTS Cloud Storage"/>
    <x v="7"/>
    <s v="MTS Cloud Storage"/>
    <s v="C00081"/>
    <m/>
    <n v="10989"/>
    <s v="COG"/>
    <n v="173.82"/>
    <m/>
    <n v="173.82"/>
    <s v="x"/>
  </r>
  <r>
    <x v="6"/>
    <d v="2025-10-01T00:00:00"/>
    <x v="18"/>
    <s v="COGS - 180299"/>
    <s v="COGS - 180299"/>
    <s v="D-003"/>
    <s v="MSP"/>
    <m/>
    <x v="1"/>
    <s v="DPMB-STOR-Legacy1TB"/>
    <x v="7"/>
    <s v="1TB Storage, managed and maintained by Datapath"/>
    <s v="C00081"/>
    <m/>
    <n v="10989"/>
    <s v="COG"/>
    <n v="245"/>
    <m/>
    <n v="245"/>
    <s v="x"/>
  </r>
  <r>
    <x v="6"/>
    <d v="2025-10-01T00:00:00"/>
    <x v="18"/>
    <s v="COGS - 180301"/>
    <s v="COGS - 180301"/>
    <s v="D-003"/>
    <s v="MSP"/>
    <m/>
    <x v="1"/>
    <s v="MTS Cloud Storage"/>
    <x v="8"/>
    <s v="MTS Cloud Storage"/>
    <s v="C00082"/>
    <m/>
    <n v="10991"/>
    <s v="COG"/>
    <n v="137.18"/>
    <m/>
    <n v="137.18"/>
    <s v="x"/>
  </r>
  <r>
    <x v="6"/>
    <d v="2025-10-01T00:00:00"/>
    <x v="18"/>
    <s v="COGS - 180301"/>
    <s v="COGS - 180301"/>
    <s v="D-003"/>
    <s v="MSP"/>
    <m/>
    <x v="1"/>
    <s v="DPMB-AFI-O365"/>
    <x v="8"/>
    <s v="Office 365 Backup"/>
    <s v="C00082"/>
    <m/>
    <n v="10991"/>
    <s v="COG"/>
    <n v="808.11"/>
    <m/>
    <n v="808.11"/>
    <s v="x"/>
  </r>
  <r>
    <x v="6"/>
    <d v="2025-10-01T00:00:00"/>
    <x v="18"/>
    <s v="COGS - 180305"/>
    <s v="COGS - 180305"/>
    <s v="D-003"/>
    <s v="MSP"/>
    <m/>
    <x v="1"/>
    <s v="MTS Cloud Storage"/>
    <x v="9"/>
    <s v="MTS Cloud Storage"/>
    <s v="C00088"/>
    <m/>
    <n v="10995"/>
    <s v="COG"/>
    <n v="33.04"/>
    <m/>
    <n v="33.04"/>
    <s v="x"/>
  </r>
  <r>
    <x v="6"/>
    <d v="2025-10-01T00:00:00"/>
    <x v="18"/>
    <s v="COGS - 180306"/>
    <s v="COGS - 180306"/>
    <s v="D-003"/>
    <s v="MSP"/>
    <m/>
    <x v="1"/>
    <s v="MTS Cloud Storage"/>
    <x v="118"/>
    <s v="MTS Cloud Storage"/>
    <s v="C00245"/>
    <m/>
    <n v="10996"/>
    <s v="COG"/>
    <n v="13.4"/>
    <m/>
    <n v="13.4"/>
    <s v="x"/>
  </r>
  <r>
    <x v="6"/>
    <d v="2025-10-01T00:00:00"/>
    <x v="18"/>
    <s v="COGS - 180307"/>
    <s v="COGS - 180307"/>
    <s v="D-003"/>
    <s v="MSP"/>
    <m/>
    <x v="1"/>
    <s v="MTS Cloud Storage"/>
    <x v="10"/>
    <s v="MTS Cloud Storage"/>
    <s v="C00115"/>
    <m/>
    <n v="10997"/>
    <s v="COG"/>
    <n v="32.840000000000003"/>
    <m/>
    <n v="32.840000000000003"/>
    <s v="x"/>
  </r>
  <r>
    <x v="6"/>
    <d v="2025-10-01T00:00:00"/>
    <x v="18"/>
    <s v="COGS - 180308"/>
    <s v="COGS - 180308"/>
    <s v="D-003"/>
    <s v="MSP"/>
    <m/>
    <x v="1"/>
    <s v="MTS Cloud Storage"/>
    <x v="59"/>
    <s v="MTS Cloud Storage"/>
    <s v="C00119"/>
    <m/>
    <n v="10998"/>
    <s v="COG"/>
    <n v="41.82"/>
    <m/>
    <n v="41.82"/>
    <s v="x"/>
  </r>
  <r>
    <x v="6"/>
    <d v="2025-10-01T00:00:00"/>
    <x v="18"/>
    <s v="COGS - 180309"/>
    <s v="COGS - 180309"/>
    <s v="D-003"/>
    <s v="MSP"/>
    <m/>
    <x v="1"/>
    <s v="MTS Cloud Storage"/>
    <x v="60"/>
    <s v="MTS Cloud Storage"/>
    <s v="C-10015"/>
    <m/>
    <n v="10999"/>
    <s v="COG"/>
    <n v="112.91"/>
    <m/>
    <n v="112.91"/>
    <s v="x"/>
  </r>
  <r>
    <x v="6"/>
    <d v="2025-10-01T00:00:00"/>
    <x v="18"/>
    <s v="COGS - 180312"/>
    <s v="COGS - 180312"/>
    <s v="D-003"/>
    <s v="MSP"/>
    <m/>
    <x v="1"/>
    <s v="MTS Cloud Storage"/>
    <x v="61"/>
    <s v="MTS Cloud Storage"/>
    <s v="C00152"/>
    <m/>
    <n v="11001"/>
    <s v="COG"/>
    <n v="155.97999999999999"/>
    <m/>
    <n v="155.97999999999999"/>
    <s v="x"/>
  </r>
  <r>
    <x v="6"/>
    <d v="2025-10-01T00:00:00"/>
    <x v="18"/>
    <s v="COGS - 180314"/>
    <s v="COGS - 180314"/>
    <s v="D-003"/>
    <s v="MSP"/>
    <m/>
    <x v="1"/>
    <s v="MTS Cloud Storage"/>
    <x v="11"/>
    <s v="MTS Cloud Storage"/>
    <s v="C00158"/>
    <m/>
    <n v="11002"/>
    <s v="COG"/>
    <n v="82.47"/>
    <m/>
    <n v="82.47"/>
    <s v="x"/>
  </r>
  <r>
    <x v="6"/>
    <d v="2025-10-01T00:00:00"/>
    <x v="18"/>
    <s v="COGS - 180314"/>
    <s v="COGS - 180314"/>
    <s v="D-003"/>
    <s v="MSP"/>
    <m/>
    <x v="1"/>
    <s v="DPMB-AFI-O365"/>
    <x v="11"/>
    <s v="Office 365 Backup"/>
    <s v="C00158"/>
    <m/>
    <n v="11002"/>
    <s v="COG"/>
    <n v="286"/>
    <m/>
    <n v="286"/>
    <s v="x"/>
  </r>
  <r>
    <x v="6"/>
    <d v="2025-10-01T00:00:00"/>
    <x v="18"/>
    <s v="COGS - 180315"/>
    <s v="COGS - 180315"/>
    <s v="D-003"/>
    <s v="MSP"/>
    <m/>
    <x v="1"/>
    <s v="MTS Cloud Storage"/>
    <x v="12"/>
    <s v="MTS Cloud Storage"/>
    <s v="C00181"/>
    <m/>
    <n v="11003"/>
    <s v="COG"/>
    <n v="46.27"/>
    <m/>
    <n v="46.27"/>
    <s v="x"/>
  </r>
  <r>
    <x v="6"/>
    <d v="2025-10-01T00:00:00"/>
    <x v="18"/>
    <s v="COGS - 180316"/>
    <s v="COGS - 180316"/>
    <s v="D-003"/>
    <s v="MSP"/>
    <m/>
    <x v="1"/>
    <s v="MTS Cloud Storage"/>
    <x v="13"/>
    <s v="MTS Cloud Storage"/>
    <s v="C00209"/>
    <m/>
    <n v="11004"/>
    <s v="COG"/>
    <n v="67.790000000000006"/>
    <m/>
    <n v="67.790000000000006"/>
    <s v="x"/>
  </r>
  <r>
    <x v="6"/>
    <d v="2025-10-01T00:00:00"/>
    <x v="18"/>
    <s v="COGS - 180317"/>
    <s v="COGS - 180317"/>
    <s v="D-003"/>
    <s v="MSP"/>
    <m/>
    <x v="1"/>
    <s v="DPMB-AFI-O365"/>
    <x v="14"/>
    <s v="Office 365 Backup"/>
    <s v="C00217"/>
    <m/>
    <n v="11005"/>
    <s v="COG"/>
    <n v="248.6"/>
    <m/>
    <n v="248.6"/>
    <s v="x"/>
  </r>
  <r>
    <x v="6"/>
    <d v="2025-10-01T00:00:00"/>
    <x v="18"/>
    <s v="COGS - 180317"/>
    <s v="COGS - 180317"/>
    <s v="D-003"/>
    <s v="MSP"/>
    <m/>
    <x v="1"/>
    <s v="MTS Cloud Storage"/>
    <x v="14"/>
    <s v="MTS Cloud Storage"/>
    <s v="C00217"/>
    <m/>
    <n v="11005"/>
    <s v="COG"/>
    <n v="316.97000000000003"/>
    <m/>
    <n v="316.97000000000003"/>
    <s v="x"/>
  </r>
  <r>
    <x v="6"/>
    <d v="2025-10-01T00:00:00"/>
    <x v="18"/>
    <s v="COGS - 180318"/>
    <s v="COGS - 180318"/>
    <s v="D-003"/>
    <s v="MSP"/>
    <m/>
    <x v="1"/>
    <s v="MTS Cloud Storage"/>
    <x v="15"/>
    <s v="MTS Cloud Storage"/>
    <s v="C00261"/>
    <m/>
    <n v="11006"/>
    <s v="COG"/>
    <n v="24.68"/>
    <m/>
    <n v="24.68"/>
    <s v="x"/>
  </r>
  <r>
    <x v="6"/>
    <d v="2025-10-01T00:00:00"/>
    <x v="18"/>
    <s v="COGS - 180318"/>
    <s v="COGS - 180318"/>
    <s v="D-003"/>
    <s v="MSP"/>
    <m/>
    <x v="1"/>
    <s v="DPMB-AFI-O365"/>
    <x v="15"/>
    <s v="Office 365 Backup"/>
    <s v="C00261"/>
    <m/>
    <n v="11006"/>
    <s v="COG"/>
    <n v="39.6"/>
    <m/>
    <n v="39.6"/>
    <s v="x"/>
  </r>
  <r>
    <x v="6"/>
    <d v="2025-10-01T00:00:00"/>
    <x v="18"/>
    <s v="COGS - 180319"/>
    <s v="COGS - 180319"/>
    <s v="D-003"/>
    <s v="MSP"/>
    <m/>
    <x v="1"/>
    <s v="MTS Cloud Storage"/>
    <x v="62"/>
    <s v="MTS Cloud Storage"/>
    <s v="C00280"/>
    <m/>
    <n v="11007"/>
    <s v="COG"/>
    <n v="213.43"/>
    <m/>
    <n v="213.43"/>
    <s v="x"/>
  </r>
  <r>
    <x v="6"/>
    <d v="2025-10-01T00:00:00"/>
    <x v="18"/>
    <s v="COGS - 180320"/>
    <s v="COGS - 180320"/>
    <s v="D-003"/>
    <s v="MSP"/>
    <m/>
    <x v="1"/>
    <s v="MTS Cloud Storage"/>
    <x v="16"/>
    <s v="MTS Cloud Storage"/>
    <s v="C00285"/>
    <m/>
    <n v="11008"/>
    <s v="COG"/>
    <n v="54.12"/>
    <m/>
    <n v="54.12"/>
    <s v="x"/>
  </r>
  <r>
    <x v="6"/>
    <d v="2025-10-01T00:00:00"/>
    <x v="18"/>
    <s v="COGS - 180321"/>
    <s v="COGS - 180321"/>
    <s v="D-003"/>
    <s v="MSP"/>
    <m/>
    <x v="1"/>
    <s v="DPMB-END - WS"/>
    <x v="17"/>
    <s v="Datapath Managed Backup - 1 Workstation Endpoint -"/>
    <s v="C00290"/>
    <m/>
    <n v="11009"/>
    <s v="COG"/>
    <n v="3.9"/>
    <m/>
    <n v="3.9"/>
    <s v="x"/>
  </r>
  <r>
    <x v="6"/>
    <d v="2025-10-01T00:00:00"/>
    <x v="18"/>
    <s v="COGS - 180321"/>
    <s v="COGS - 180321"/>
    <s v="D-003"/>
    <s v="MSP"/>
    <m/>
    <x v="1"/>
    <s v="MTS Cloud Storage"/>
    <x v="17"/>
    <s v="MTS Cloud Storage"/>
    <s v="C00290"/>
    <m/>
    <n v="11009"/>
    <s v="COG"/>
    <n v="47.28"/>
    <m/>
    <n v="47.28"/>
    <s v="x"/>
  </r>
  <r>
    <x v="6"/>
    <d v="2025-10-01T00:00:00"/>
    <x v="18"/>
    <s v="COGS - 180321"/>
    <s v="COGS - 180321"/>
    <s v="D-003"/>
    <s v="MSP"/>
    <m/>
    <x v="1"/>
    <s v="DPMB-AFI-O365"/>
    <x v="17"/>
    <s v="Office 365 Backup"/>
    <s v="C00290"/>
    <m/>
    <n v="11009"/>
    <s v="COG"/>
    <n v="90.2"/>
    <m/>
    <n v="90.2"/>
    <s v="x"/>
  </r>
  <r>
    <x v="6"/>
    <d v="2025-10-01T00:00:00"/>
    <x v="18"/>
    <s v="COGS - 180322"/>
    <s v="COGS - 180322"/>
    <s v="D-003"/>
    <s v="MSP"/>
    <m/>
    <x v="1"/>
    <s v="DPMB-AFI-O365"/>
    <x v="18"/>
    <s v="Office 365 Backup"/>
    <s v="C00296"/>
    <m/>
    <n v="11010"/>
    <s v="COG"/>
    <n v="35.200000000000003"/>
    <m/>
    <n v="35.200000000000003"/>
    <s v="x"/>
  </r>
  <r>
    <x v="6"/>
    <d v="2025-10-01T00:00:00"/>
    <x v="18"/>
    <s v="COGS - 180322"/>
    <s v="COGS - 180322"/>
    <s v="D-003"/>
    <s v="MSP"/>
    <m/>
    <x v="1"/>
    <s v="MTS Cloud Storage"/>
    <x v="18"/>
    <s v="MTS Cloud Storage"/>
    <s v="C00296"/>
    <m/>
    <n v="11010"/>
    <s v="COG"/>
    <n v="87.01"/>
    <m/>
    <n v="87.01"/>
    <s v="x"/>
  </r>
  <r>
    <x v="6"/>
    <d v="2025-10-01T00:00:00"/>
    <x v="18"/>
    <s v="COGS - 180323"/>
    <s v="COGS - 180323"/>
    <s v="D-003"/>
    <s v="MSP"/>
    <m/>
    <x v="1"/>
    <s v="DPMB-AFI-O365"/>
    <x v="19"/>
    <s v="Office 365 Backup"/>
    <s v="C00298"/>
    <m/>
    <n v="11011"/>
    <s v="COG"/>
    <n v="52.8"/>
    <m/>
    <n v="52.8"/>
    <s v="x"/>
  </r>
  <r>
    <x v="6"/>
    <d v="2025-10-01T00:00:00"/>
    <x v="18"/>
    <s v="COGS - 180323"/>
    <s v="COGS - 180323"/>
    <s v="D-003"/>
    <s v="MSP"/>
    <m/>
    <x v="1"/>
    <s v="MTS Cloud Storage"/>
    <x v="19"/>
    <s v="MTS Cloud Storage"/>
    <s v="C00298"/>
    <m/>
    <n v="11011"/>
    <s v="COG"/>
    <n v="181.25"/>
    <m/>
    <n v="181.25"/>
    <s v="x"/>
  </r>
  <r>
    <x v="6"/>
    <d v="2025-10-01T00:00:00"/>
    <x v="18"/>
    <s v="COGS - 180323"/>
    <s v="COGS - 180323"/>
    <s v="D-003"/>
    <s v="MSP"/>
    <m/>
    <x v="1"/>
    <s v="DPMB-STOR-1TB"/>
    <x v="19"/>
    <s v="Datapath Managed Backup - Offsite Storage - per TB"/>
    <s v="C00298"/>
    <m/>
    <n v="11011"/>
    <s v="COG"/>
    <n v="413.35"/>
    <m/>
    <n v="413.35"/>
    <s v="x"/>
  </r>
  <r>
    <x v="6"/>
    <d v="2025-10-01T00:00:00"/>
    <x v="18"/>
    <s v="COGS - 180324"/>
    <s v="COGS - 180324"/>
    <s v="D-003"/>
    <s v="MSP"/>
    <m/>
    <x v="2"/>
    <s v="MTS Cloud Storage"/>
    <x v="63"/>
    <s v="MTS Cloud Storage"/>
    <s v="24hrcares"/>
    <m/>
    <n v="11013"/>
    <s v="COG"/>
    <n v="290.86"/>
    <m/>
    <n v="290.86"/>
    <s v="x"/>
  </r>
  <r>
    <x v="6"/>
    <d v="2025-10-01T00:00:00"/>
    <x v="18"/>
    <s v="COGS - 180324"/>
    <s v="COGS - 180324"/>
    <s v="D-005"/>
    <s v="Security"/>
    <m/>
    <x v="2"/>
    <s v="DPMB-O365"/>
    <x v="63"/>
    <s v="Datapath Managed Office 365 Backup - 1 User - 1 mo"/>
    <s v="24hrcares"/>
    <m/>
    <n v="11013"/>
    <s v="COG"/>
    <n v="981.2"/>
    <m/>
    <n v="981.2"/>
    <s v="x"/>
  </r>
  <r>
    <x v="6"/>
    <d v="2025-10-01T00:00:00"/>
    <x v="18"/>
    <s v="COGS - 180326"/>
    <s v="COGS - 180326"/>
    <s v="D-003"/>
    <s v="MSP"/>
    <m/>
    <x v="2"/>
    <s v="DPMB-O365"/>
    <x v="64"/>
    <s v="Datapath Managed Office 365 Backup - 1 User - 1 mo"/>
    <s v="C-10392"/>
    <m/>
    <n v="11015"/>
    <s v="COG"/>
    <n v="59.4"/>
    <m/>
    <n v="59.4"/>
    <s v="x"/>
  </r>
  <r>
    <x v="6"/>
    <d v="2025-10-01T00:00:00"/>
    <x v="18"/>
    <s v="COGS - 180326"/>
    <s v="COGS - 180326"/>
    <s v="D-003"/>
    <s v="MSP"/>
    <m/>
    <x v="2"/>
    <s v="MTS Cloud Storage"/>
    <x v="64"/>
    <s v="MTS Cloud Storage"/>
    <s v="C-10392"/>
    <m/>
    <n v="11015"/>
    <s v="COG"/>
    <n v="144.68"/>
    <m/>
    <n v="144.68"/>
    <s v="x"/>
  </r>
  <r>
    <x v="6"/>
    <d v="2025-10-01T00:00:00"/>
    <x v="18"/>
    <s v="COGS - 180327"/>
    <s v="COGS - 180327"/>
    <s v="D-009"/>
    <s v="Admin"/>
    <m/>
    <x v="2"/>
    <s v="DPMB-O365"/>
    <x v="119"/>
    <s v="Datapath Managed Office 365 Backup - 1 User - 1 mo"/>
    <s v="C-10388"/>
    <m/>
    <n v="11016"/>
    <s v="COG"/>
    <n v="367.4"/>
    <m/>
    <n v="367.4"/>
    <s v="x"/>
  </r>
  <r>
    <x v="6"/>
    <d v="2025-10-01T00:00:00"/>
    <x v="18"/>
    <s v="COGS - 180328"/>
    <s v="COGS - 180328"/>
    <s v="D-003"/>
    <s v="MSP"/>
    <m/>
    <x v="2"/>
    <s v="DPMB-O365"/>
    <x v="65"/>
    <s v="Datapath Managed Office 365 Backup - 1 User - 1 mo"/>
    <s v="C-10397"/>
    <m/>
    <n v="11017"/>
    <s v="COG"/>
    <n v="9"/>
    <m/>
    <n v="9"/>
    <s v="x"/>
  </r>
  <r>
    <x v="6"/>
    <d v="2025-10-01T00:00:00"/>
    <x v="18"/>
    <s v="COGS - 180328"/>
    <s v="COGS - 180328"/>
    <s v="D-003"/>
    <s v="MSP"/>
    <m/>
    <x v="2"/>
    <s v="MTS Cloud Storage"/>
    <x v="65"/>
    <s v="MTS Cloud Storage"/>
    <s v="C-10397"/>
    <m/>
    <n v="11017"/>
    <s v="COG"/>
    <n v="153.24"/>
    <m/>
    <n v="153.24"/>
    <s v="x"/>
  </r>
  <r>
    <x v="6"/>
    <d v="2025-10-01T00:00:00"/>
    <x v="18"/>
    <s v="COGS - 180330"/>
    <s v="COGS - 180330"/>
    <s v="D-003"/>
    <s v="MSP"/>
    <m/>
    <x v="2"/>
    <s v="DPMB-AFI-STOR"/>
    <x v="20"/>
    <s v="Microsoft 365 Backup Additional Storage"/>
    <s v="C00003"/>
    <m/>
    <n v="11019"/>
    <s v="COG"/>
    <n v="17.600000000000001"/>
    <m/>
    <n v="17.600000000000001"/>
    <s v="x"/>
  </r>
  <r>
    <x v="6"/>
    <d v="2025-10-01T00:00:00"/>
    <x v="18"/>
    <s v="COGS - 180330"/>
    <s v="COGS - 180330"/>
    <s v="D-003"/>
    <s v="MSP"/>
    <m/>
    <x v="2"/>
    <s v="DPMB-STOR-1TB"/>
    <x v="20"/>
    <s v="Datapath Managed Backup - Offsite Storage - per TB"/>
    <s v="C00003"/>
    <m/>
    <n v="11019"/>
    <s v="COG"/>
    <n v="22.2"/>
    <m/>
    <n v="22.2"/>
    <s v="x"/>
  </r>
  <r>
    <x v="6"/>
    <d v="2025-10-01T00:00:00"/>
    <x v="18"/>
    <s v="COGS - 180330"/>
    <s v="COGS - 180330"/>
    <s v="D-003"/>
    <s v="MSP"/>
    <m/>
    <x v="2"/>
    <s v="DPMB-AFI-O365"/>
    <x v="20"/>
    <s v="Office 365 Backup"/>
    <s v="C00003"/>
    <m/>
    <n v="11019"/>
    <s v="COG"/>
    <n v="94.6"/>
    <m/>
    <n v="94.6"/>
    <s v="x"/>
  </r>
  <r>
    <x v="6"/>
    <d v="2025-10-01T00:00:00"/>
    <x v="18"/>
    <s v="COGS - 180331"/>
    <s v="COGS - 180331"/>
    <s v="D-005"/>
    <s v="Security"/>
    <m/>
    <x v="2"/>
    <s v="DPMB-O365"/>
    <x v="120"/>
    <s v="Datapath Managed Office 365 Backup - 1 User - 1 mo"/>
    <s v="C-10370"/>
    <m/>
    <n v="11020"/>
    <s v="COG"/>
    <n v="442.2"/>
    <m/>
    <n v="442.2"/>
    <s v="x"/>
  </r>
  <r>
    <x v="6"/>
    <d v="2025-10-01T00:00:00"/>
    <x v="18"/>
    <s v="COGS - 180332"/>
    <s v="COGS - 180332"/>
    <s v="D-003"/>
    <s v="MSP"/>
    <m/>
    <x v="2"/>
    <s v="DPMB-AFI-O365"/>
    <x v="66"/>
    <s v="Office 365 Backup"/>
    <s v="C-10369"/>
    <m/>
    <n v="11021"/>
    <s v="COG"/>
    <n v="57.2"/>
    <m/>
    <n v="57.2"/>
    <s v="x"/>
  </r>
  <r>
    <x v="6"/>
    <d v="2025-10-01T00:00:00"/>
    <x v="18"/>
    <s v="COGS - 180333"/>
    <s v="COGS - 180333"/>
    <s v="D-003"/>
    <s v="MSP"/>
    <m/>
    <x v="2"/>
    <s v="MTS Cloud Storage"/>
    <x v="67"/>
    <s v="MTS Cloud Storage"/>
    <s v="C-10400"/>
    <m/>
    <n v="11022"/>
    <s v="COG"/>
    <n v="33.450000000000003"/>
    <m/>
    <n v="33.450000000000003"/>
    <s v="x"/>
  </r>
  <r>
    <x v="6"/>
    <d v="2025-10-01T00:00:00"/>
    <x v="18"/>
    <s v="COGS - 180333"/>
    <s v="COGS - 180333"/>
    <s v="D-005"/>
    <s v="Security"/>
    <m/>
    <x v="2"/>
    <s v="DPMB-O365"/>
    <x v="67"/>
    <s v="Datapath Managed Office 365 Backup - 1 User - 1 mo"/>
    <s v="C-10400"/>
    <m/>
    <n v="11022"/>
    <s v="COG"/>
    <n v="325.60000000000002"/>
    <m/>
    <n v="325.60000000000002"/>
    <s v="x"/>
  </r>
  <r>
    <x v="6"/>
    <d v="2025-10-01T00:00:00"/>
    <x v="18"/>
    <s v="COGS - 180334"/>
    <s v="COGS - 180334"/>
    <s v="D-003"/>
    <s v="MSP"/>
    <m/>
    <x v="2"/>
    <s v="DPMB-O365"/>
    <x v="121"/>
    <s v="Datapath Managed Office 365 Backup - 1 User - 1 mo"/>
    <s v="AIOST"/>
    <m/>
    <n v="11023"/>
    <s v="COG"/>
    <n v="28.6"/>
    <m/>
    <n v="28.6"/>
    <s v="x"/>
  </r>
  <r>
    <x v="6"/>
    <d v="2025-10-01T00:00:00"/>
    <x v="18"/>
    <s v="COGS - 180335"/>
    <s v="COGS - 180335"/>
    <s v="D-003"/>
    <s v="MSP"/>
    <m/>
    <x v="2"/>
    <s v="MTS Cloud Storage"/>
    <x v="21"/>
    <s v="MTS Cloud Storage"/>
    <s v="C00022"/>
    <m/>
    <n v="11024"/>
    <s v="COG"/>
    <n v="26.8"/>
    <m/>
    <n v="26.8"/>
    <s v="x"/>
  </r>
  <r>
    <x v="6"/>
    <d v="2025-10-01T00:00:00"/>
    <x v="18"/>
    <s v="COGS - 180335"/>
    <s v="COGS - 180335"/>
    <s v="D-003"/>
    <s v="MSP"/>
    <m/>
    <x v="2"/>
    <s v="DPMB-AFI-O365"/>
    <x v="21"/>
    <s v="Office 365 Backup"/>
    <s v="C00022"/>
    <m/>
    <n v="11024"/>
    <s v="COG"/>
    <n v="37.229999999999997"/>
    <m/>
    <n v="37.229999999999997"/>
    <s v="x"/>
  </r>
  <r>
    <x v="6"/>
    <d v="2025-10-01T00:00:00"/>
    <x v="18"/>
    <s v="COGS - 180337"/>
    <s v="COGS - 180337"/>
    <s v="D-003"/>
    <s v="MSP"/>
    <m/>
    <x v="2"/>
    <s v="MTS Cloud Storage"/>
    <x v="22"/>
    <s v="MTS Cloud Storage"/>
    <s v="C00041"/>
    <m/>
    <n v="11026"/>
    <s v="COG"/>
    <n v="16.920000000000002"/>
    <m/>
    <n v="16.920000000000002"/>
    <s v="x"/>
  </r>
  <r>
    <x v="6"/>
    <d v="2025-10-01T00:00:00"/>
    <x v="18"/>
    <s v="COGS - 180337"/>
    <s v="COGS - 180337"/>
    <s v="D-003"/>
    <s v="MSP"/>
    <m/>
    <x v="2"/>
    <s v="DPMB-AFI-O365"/>
    <x v="22"/>
    <s v="Office 365 Backup"/>
    <s v="C00041"/>
    <m/>
    <n v="11026"/>
    <s v="COG"/>
    <n v="226.6"/>
    <m/>
    <n v="226.6"/>
    <s v="x"/>
  </r>
  <r>
    <x v="6"/>
    <d v="2025-10-01T00:00:00"/>
    <x v="18"/>
    <s v="COGS - 180338"/>
    <s v="COGS - 180338"/>
    <s v="D-003"/>
    <s v="MSP"/>
    <m/>
    <x v="2"/>
    <s v="DPMB-STOR-1TB"/>
    <x v="23"/>
    <s v="Datapath Managed Backup - Offsite Storage - per TB"/>
    <s v="C00058"/>
    <m/>
    <n v="11027"/>
    <s v="COG"/>
    <n v="22.2"/>
    <m/>
    <n v="22.2"/>
    <s v="x"/>
  </r>
  <r>
    <x v="6"/>
    <d v="2025-10-01T00:00:00"/>
    <x v="18"/>
    <s v="COGS - 180338"/>
    <s v="COGS - 180338"/>
    <s v="D-003"/>
    <s v="MSP"/>
    <m/>
    <x v="2"/>
    <s v="DPMB-AFI-O365"/>
    <x v="23"/>
    <s v="Office 365 Backup"/>
    <s v="C00058"/>
    <m/>
    <n v="11027"/>
    <s v="COG"/>
    <n v="37.4"/>
    <m/>
    <n v="37.4"/>
    <s v="x"/>
  </r>
  <r>
    <x v="6"/>
    <d v="2025-10-01T00:00:00"/>
    <x v="18"/>
    <s v="COGS - 180338"/>
    <s v="COGS - 180338"/>
    <s v="D-003"/>
    <s v="MSP"/>
    <m/>
    <x v="2"/>
    <s v="MTS Cloud Storage"/>
    <x v="23"/>
    <s v="MTS Cloud Storage"/>
    <s v="C00058"/>
    <m/>
    <n v="11027"/>
    <s v="COG"/>
    <n v="87.23"/>
    <m/>
    <n v="87.23"/>
    <s v="x"/>
  </r>
  <r>
    <x v="6"/>
    <d v="2025-10-01T00:00:00"/>
    <x v="18"/>
    <s v="COGS - 180339"/>
    <s v="COGS - 180339"/>
    <s v="D-003"/>
    <s v="MSP"/>
    <m/>
    <x v="2"/>
    <s v="MTS Cloud Storage"/>
    <x v="122"/>
    <s v="MTS Cloud Storage"/>
    <s v="C-10322"/>
    <m/>
    <n v="11028"/>
    <s v="COG"/>
    <n v="286.27999999999997"/>
    <m/>
    <n v="286.27999999999997"/>
    <s v="x"/>
  </r>
  <r>
    <x v="6"/>
    <d v="2025-10-01T00:00:00"/>
    <x v="18"/>
    <s v="COGS - 180340"/>
    <s v="COGS - 180340"/>
    <s v="D-003"/>
    <s v="MSP"/>
    <m/>
    <x v="2"/>
    <s v="MTS Cloud Storage"/>
    <x v="24"/>
    <s v="MTS Cloud Storage"/>
    <s v="C00066"/>
    <m/>
    <n v="11029"/>
    <s v="COG"/>
    <n v="103.82"/>
    <m/>
    <n v="103.82"/>
    <s v="x"/>
  </r>
  <r>
    <x v="6"/>
    <d v="2025-10-01T00:00:00"/>
    <x v="18"/>
    <s v="COGS - 180342"/>
    <s v="COGS - 180342"/>
    <s v="D-003"/>
    <s v="MSP"/>
    <m/>
    <x v="2"/>
    <s v="MTS Cloud Storage"/>
    <x v="123"/>
    <s v="MTS Cloud Storage"/>
    <s v="C00068"/>
    <m/>
    <n v="11031"/>
    <s v="COG"/>
    <n v="100.8"/>
    <m/>
    <n v="100.8"/>
    <s v="x"/>
  </r>
  <r>
    <x v="6"/>
    <d v="2025-10-01T00:00:00"/>
    <x v="18"/>
    <s v="COGS - 180343"/>
    <s v="COGS - 180343"/>
    <s v="D-003"/>
    <s v="MSP"/>
    <m/>
    <x v="2"/>
    <s v="DPMB-AFI-O365"/>
    <x v="68"/>
    <s v="Office 365 Backup"/>
    <s v="C-10386"/>
    <m/>
    <n v="11032"/>
    <s v="COG"/>
    <n v="26.4"/>
    <m/>
    <n v="26.4"/>
    <s v="x"/>
  </r>
  <r>
    <x v="6"/>
    <d v="2025-10-01T00:00:00"/>
    <x v="18"/>
    <s v="COGS - 180343"/>
    <s v="COGS - 180343"/>
    <s v="D-003"/>
    <s v="MSP"/>
    <m/>
    <x v="2"/>
    <s v="MTS Cloud Storage"/>
    <x v="68"/>
    <s v="MTS Cloud Storage"/>
    <s v="C-10386"/>
    <m/>
    <n v="11032"/>
    <s v="COG"/>
    <n v="51.65"/>
    <m/>
    <n v="51.65"/>
    <s v="x"/>
  </r>
  <r>
    <x v="6"/>
    <d v="2025-10-01T00:00:00"/>
    <x v="18"/>
    <s v="COGS - 180344"/>
    <s v="COGS - 180344"/>
    <s v="D-003"/>
    <s v="MSP"/>
    <m/>
    <x v="2"/>
    <s v="DPMB-AFI-O365"/>
    <x v="124"/>
    <s v="Office 365 Backup"/>
    <s v="C-10381"/>
    <m/>
    <n v="11033"/>
    <s v="COG"/>
    <n v="508.2"/>
    <m/>
    <n v="508.2"/>
    <s v="x"/>
  </r>
  <r>
    <x v="6"/>
    <d v="2025-10-01T00:00:00"/>
    <x v="18"/>
    <s v="COGS - 180346"/>
    <s v="COGS - 180346"/>
    <s v="D-003"/>
    <s v="MSP"/>
    <m/>
    <x v="2"/>
    <s v="DPM-MimecastSM"/>
    <x v="25"/>
    <s v="Mimecast Secure Messaging Add On"/>
    <s v="C-10028"/>
    <m/>
    <n v="11035"/>
    <s v="COG"/>
    <n v="102.96"/>
    <m/>
    <n v="102.96"/>
    <s v="x"/>
  </r>
  <r>
    <x v="6"/>
    <d v="2025-10-01T00:00:00"/>
    <x v="18"/>
    <s v="COGS - 180346"/>
    <s v="COGS - 180346"/>
    <s v="D-003"/>
    <s v="MSP"/>
    <m/>
    <x v="2"/>
    <s v="DPM-MimecastS2"/>
    <x v="25"/>
    <s v="Mimecast Email Security (S2)"/>
    <s v="C-10028"/>
    <m/>
    <n v="11035"/>
    <s v="COG"/>
    <n v="561.33000000000004"/>
    <m/>
    <n v="561.33000000000004"/>
    <s v="x"/>
  </r>
  <r>
    <x v="6"/>
    <d v="2025-10-01T00:00:00"/>
    <x v="18"/>
    <s v="COGS - 180347"/>
    <s v="COGS - 180347"/>
    <s v="D-003"/>
    <s v="MSP"/>
    <m/>
    <x v="2"/>
    <s v="DPMB-AFI-O365"/>
    <x v="25"/>
    <s v="Office 365 Backup"/>
    <s v="C-10028"/>
    <m/>
    <n v="11036"/>
    <s v="COG"/>
    <n v="334.4"/>
    <m/>
    <n v="334.4"/>
    <s v="x"/>
  </r>
  <r>
    <x v="6"/>
    <d v="2025-10-01T00:00:00"/>
    <x v="18"/>
    <s v="COGS - 180349"/>
    <s v="COGS - 180349"/>
    <s v="D-003"/>
    <s v="MSP"/>
    <m/>
    <x v="2"/>
    <s v="DPMB-STOR-1TB"/>
    <x v="25"/>
    <s v="Datapath Managed Backup - Offsite Storage - per TB"/>
    <s v="C-10028"/>
    <m/>
    <n v="11038"/>
    <s v="COG"/>
    <n v="177.6"/>
    <m/>
    <n v="177.6"/>
    <s v="x"/>
  </r>
  <r>
    <x v="6"/>
    <d v="2025-10-01T00:00:00"/>
    <x v="18"/>
    <s v="COGS - 180349"/>
    <s v="COGS - 180349"/>
    <s v="D-003"/>
    <s v="MSP"/>
    <m/>
    <x v="2"/>
    <s v="MTS Cloud Storage"/>
    <x v="25"/>
    <s v="MTS Cloud Storage"/>
    <s v="C-10028"/>
    <m/>
    <n v="11038"/>
    <s v="COG"/>
    <n v="426.83"/>
    <m/>
    <n v="426.83"/>
    <s v="x"/>
  </r>
  <r>
    <x v="6"/>
    <d v="2025-10-01T00:00:00"/>
    <x v="18"/>
    <s v="COGS - 180351"/>
    <s v="COGS - 180351"/>
    <s v="D-003"/>
    <s v="MSP"/>
    <m/>
    <x v="2"/>
    <s v="MTS Cloud Storage"/>
    <x v="69"/>
    <s v="MTS Cloud Storage"/>
    <s v="C-10408"/>
    <m/>
    <n v="11040"/>
    <s v="COG"/>
    <n v="84.04"/>
    <m/>
    <n v="84.04"/>
    <s v="x"/>
  </r>
  <r>
    <x v="6"/>
    <d v="2025-10-01T00:00:00"/>
    <x v="18"/>
    <s v="COGS - 180352C"/>
    <s v="COGS - 180352C"/>
    <s v="D-003"/>
    <s v="MSP"/>
    <m/>
    <x v="2"/>
    <s v="DPMB-AFI-STOR"/>
    <x v="26"/>
    <s v="Microsoft 365 Backup Additional Storage"/>
    <s v="C-10197"/>
    <m/>
    <n v="11242"/>
    <s v="COG"/>
    <n v="26.4"/>
    <m/>
    <n v="26.4"/>
    <s v="x"/>
  </r>
  <r>
    <x v="6"/>
    <d v="2025-10-01T00:00:00"/>
    <x v="18"/>
    <s v="COGS - 180352C"/>
    <s v="COGS - 180352C"/>
    <s v="D-003"/>
    <s v="MSP"/>
    <m/>
    <x v="2"/>
    <s v="DPMB-AFI-O365"/>
    <x v="26"/>
    <s v="Office 365 Backup"/>
    <s v="C-10197"/>
    <m/>
    <n v="11242"/>
    <s v="COG"/>
    <n v="39.42"/>
    <m/>
    <n v="39.42"/>
    <s v="x"/>
  </r>
  <r>
    <x v="6"/>
    <d v="2025-10-01T00:00:00"/>
    <x v="18"/>
    <s v="COGS - 180352C"/>
    <s v="COGS - 180352C"/>
    <s v="D-003"/>
    <s v="MSP"/>
    <m/>
    <x v="2"/>
    <s v="MTS Cloud Storage"/>
    <x v="26"/>
    <s v="MTS Cloud Storage"/>
    <s v="C-10197"/>
    <m/>
    <n v="11242"/>
    <s v="COG"/>
    <n v="165.46"/>
    <m/>
    <n v="165.46"/>
    <s v="x"/>
  </r>
  <r>
    <x v="6"/>
    <d v="2025-10-01T00:00:00"/>
    <x v="18"/>
    <s v="COGS - 180354"/>
    <s v="COGS - 180354"/>
    <s v="D-003"/>
    <s v="MSP"/>
    <m/>
    <x v="2"/>
    <s v="DPMB-O365"/>
    <x v="125"/>
    <s v="Datapath Managed Office 365 Backup - 1 User - 1 mo"/>
    <s v="C00093"/>
    <m/>
    <n v="11043"/>
    <s v="COG"/>
    <n v="92.4"/>
    <m/>
    <n v="92.4"/>
    <s v="x"/>
  </r>
  <r>
    <x v="6"/>
    <d v="2025-10-01T00:00:00"/>
    <x v="18"/>
    <s v="COGS - 180354"/>
    <s v="COGS - 180354"/>
    <s v="D-003"/>
    <s v="MSP"/>
    <m/>
    <x v="2"/>
    <s v="SDWAN100"/>
    <x v="125"/>
    <s v="SD-WAN 100 mbps uplink"/>
    <s v="C00093"/>
    <m/>
    <n v="11043"/>
    <s v="COG"/>
    <n v="199"/>
    <m/>
    <n v="199"/>
    <s v="x"/>
  </r>
  <r>
    <x v="6"/>
    <d v="2025-10-01T00:00:00"/>
    <x v="18"/>
    <s v="COGS - 180355"/>
    <s v="COGS - 180355"/>
    <s v="D-003"/>
    <s v="MSP"/>
    <m/>
    <x v="2"/>
    <s v="DPMB-STOR-Legacy1TB"/>
    <x v="27"/>
    <s v="1TB Storage, managed and maintained by Datapath"/>
    <s v="C00095"/>
    <m/>
    <n v="11044"/>
    <s v="COG"/>
    <n v="35"/>
    <m/>
    <n v="35"/>
    <s v="x"/>
  </r>
  <r>
    <x v="6"/>
    <d v="2025-10-01T00:00:00"/>
    <x v="18"/>
    <s v="COGS - 180355"/>
    <s v="COGS - 180355"/>
    <s v="D-003"/>
    <s v="MSP"/>
    <m/>
    <x v="2"/>
    <s v="MTS Cloud Storage"/>
    <x v="27"/>
    <s v="MTS Cloud Storage"/>
    <s v="C00095"/>
    <m/>
    <n v="11044"/>
    <s v="COG"/>
    <n v="80.83"/>
    <m/>
    <n v="80.83"/>
    <s v="x"/>
  </r>
  <r>
    <x v="6"/>
    <d v="2025-10-01T00:00:00"/>
    <x v="18"/>
    <s v="COGS - 180356"/>
    <s v="COGS - 180356"/>
    <s v="D-003"/>
    <s v="MSP"/>
    <m/>
    <x v="2"/>
    <s v="MTS Cloud Storage"/>
    <x v="114"/>
    <s v="MTS Cloud Storage"/>
    <s v="C-10398"/>
    <m/>
    <n v="11045"/>
    <s v="COG"/>
    <n v="1.48"/>
    <m/>
    <n v="1.48"/>
    <s v="x"/>
  </r>
  <r>
    <x v="6"/>
    <d v="2025-10-01T00:00:00"/>
    <x v="18"/>
    <s v="COGS - 180356"/>
    <s v="COGS - 180356"/>
    <s v="D-003"/>
    <s v="MSP"/>
    <m/>
    <x v="2"/>
    <s v="DPMB-O365"/>
    <x v="114"/>
    <s v="Datapath Managed Office 365 Backup - 1 User - 1 mo"/>
    <s v="C-10398"/>
    <m/>
    <n v="11045"/>
    <s v="COG"/>
    <n v="121"/>
    <m/>
    <n v="121"/>
    <s v="x"/>
  </r>
  <r>
    <x v="6"/>
    <d v="2025-10-01T00:00:00"/>
    <x v="18"/>
    <s v="COGS - 180357"/>
    <s v="COGS - 180357"/>
    <s v="D-003"/>
    <s v="MSP"/>
    <m/>
    <x v="2"/>
    <s v="DPMB-AFI-O365"/>
    <x v="134"/>
    <s v="Office 365 Backup"/>
    <s v="C-10377"/>
    <m/>
    <n v="11046"/>
    <s v="COG"/>
    <n v="173.8"/>
    <m/>
    <n v="173.8"/>
    <s v="x"/>
  </r>
  <r>
    <x v="6"/>
    <d v="2025-10-01T00:00:00"/>
    <x v="18"/>
    <s v="COGS - 180358"/>
    <s v="COGS - 180358"/>
    <s v="D-003"/>
    <s v="MSP"/>
    <m/>
    <x v="2"/>
    <s v="MTS Local Storage"/>
    <x v="70"/>
    <s v="MTS Local Storage"/>
    <s v="C00097"/>
    <m/>
    <n v="11047"/>
    <s v="COG"/>
    <n v="28.26"/>
    <m/>
    <n v="28.26"/>
    <s v="x"/>
  </r>
  <r>
    <x v="6"/>
    <d v="2025-10-01T00:00:00"/>
    <x v="18"/>
    <s v="COGS - 180358"/>
    <s v="COGS - 180358"/>
    <s v="D-003"/>
    <s v="MSP"/>
    <m/>
    <x v="2"/>
    <s v="MTS Cloud Storage"/>
    <x v="70"/>
    <s v="MTS Cloud Storage"/>
    <s v="C00097"/>
    <m/>
    <n v="11047"/>
    <s v="COG"/>
    <n v="47.67"/>
    <m/>
    <n v="47.67"/>
    <s v="x"/>
  </r>
  <r>
    <x v="6"/>
    <d v="2025-10-01T00:00:00"/>
    <x v="18"/>
    <s v="COGS - 180358"/>
    <s v="COGS - 180358"/>
    <s v="D-003"/>
    <s v="MSP"/>
    <m/>
    <x v="2"/>
    <s v="DPMB-O365"/>
    <x v="70"/>
    <s v="Datapath Managed Office 365 Backup - 1 User - 1 mo"/>
    <s v="C00097"/>
    <m/>
    <n v="11047"/>
    <s v="COG"/>
    <n v="72.599999999999994"/>
    <m/>
    <n v="72.599999999999994"/>
    <s v="x"/>
  </r>
  <r>
    <x v="6"/>
    <d v="2025-10-01T00:00:00"/>
    <x v="18"/>
    <s v="COGS - 180359"/>
    <s v="COGS - 180359"/>
    <s v="D-003"/>
    <s v="MSP"/>
    <m/>
    <x v="2"/>
    <s v="DPMB-AFI-O365"/>
    <x v="126"/>
    <s v="Office 365 Backup"/>
    <s v="C-10328"/>
    <m/>
    <n v="11048"/>
    <s v="COG"/>
    <n v="48.4"/>
    <m/>
    <n v="48.4"/>
    <s v="x"/>
  </r>
  <r>
    <x v="6"/>
    <d v="2025-10-01T00:00:00"/>
    <x v="18"/>
    <s v="COGS - 180360"/>
    <s v="COGS - 180360"/>
    <s v="D-003"/>
    <s v="MSP"/>
    <m/>
    <x v="2"/>
    <s v="MTS Cloud Storage"/>
    <x v="28"/>
    <s v="MTS Cloud Storage"/>
    <s v="C00099"/>
    <m/>
    <n v="11049"/>
    <s v="COG"/>
    <n v="412.09"/>
    <m/>
    <n v="412.09"/>
    <s v="x"/>
  </r>
  <r>
    <x v="6"/>
    <d v="2025-10-01T00:00:00"/>
    <x v="18"/>
    <s v="COGS - 180361"/>
    <s v="COGS - 180361"/>
    <s v="D-003"/>
    <s v="MSP"/>
    <m/>
    <x v="2"/>
    <s v="MTS Cloud Storage"/>
    <x v="29"/>
    <s v="MTS Cloud Storage"/>
    <s v="C00100"/>
    <m/>
    <n v="11050"/>
    <s v="COG"/>
    <n v="6.58"/>
    <m/>
    <n v="6.58"/>
    <s v="x"/>
  </r>
  <r>
    <x v="6"/>
    <d v="2025-10-01T00:00:00"/>
    <x v="18"/>
    <s v="COGS - 180361"/>
    <s v="COGS - 180361"/>
    <s v="D-003"/>
    <s v="MSP"/>
    <m/>
    <x v="2"/>
    <s v="DPMB-AFI-O365"/>
    <x v="29"/>
    <s v="Office 365 Backup"/>
    <s v="C00100"/>
    <m/>
    <n v="11050"/>
    <s v="COG"/>
    <n v="112.2"/>
    <m/>
    <n v="112.2"/>
    <s v="x"/>
  </r>
  <r>
    <x v="6"/>
    <d v="2025-10-01T00:00:00"/>
    <x v="18"/>
    <s v="COGS - 180362"/>
    <s v="COGS - 180362"/>
    <s v="D-003"/>
    <s v="MSP"/>
    <m/>
    <x v="2"/>
    <s v="MTS Cloud Storage"/>
    <x v="71"/>
    <s v="MTS Cloud Storage"/>
    <s v="C-10058"/>
    <m/>
    <n v="11051"/>
    <s v="COG"/>
    <n v="62.75"/>
    <m/>
    <n v="62.75"/>
    <s v="x"/>
  </r>
  <r>
    <x v="6"/>
    <d v="2025-10-01T00:00:00"/>
    <x v="18"/>
    <s v="COGS - 180362"/>
    <s v="COGS - 180362"/>
    <s v="D-003"/>
    <s v="MSP"/>
    <m/>
    <x v="2"/>
    <s v="PP-ESS-MBEG-A"/>
    <x v="71"/>
    <s v="Proofpoint Essentials-Beginner"/>
    <s v="C-10058"/>
    <m/>
    <n v="11051"/>
    <s v="COG"/>
    <n v="216.59"/>
    <m/>
    <n v="216.59"/>
    <s v="x"/>
  </r>
  <r>
    <x v="6"/>
    <d v="2025-10-01T00:00:00"/>
    <x v="18"/>
    <s v="COGS - 180364"/>
    <s v="COGS - 180364"/>
    <s v="D-003"/>
    <s v="MSP"/>
    <m/>
    <x v="2"/>
    <s v="MTS Cloud Storage"/>
    <x v="72"/>
    <s v="MTS Cloud Storage"/>
    <s v="C00105"/>
    <m/>
    <n v="11053"/>
    <s v="COG"/>
    <n v="200"/>
    <m/>
    <n v="200"/>
    <s v="x"/>
  </r>
  <r>
    <x v="6"/>
    <d v="2025-10-01T00:00:00"/>
    <x v="18"/>
    <s v="COGS - 180368"/>
    <s v="COGS - 180368"/>
    <s v="D-003"/>
    <s v="MSP"/>
    <m/>
    <x v="2"/>
    <s v="MTS Cloud Storage"/>
    <x v="30"/>
    <s v="MTS Cloud Storage"/>
    <s v="C-10173"/>
    <m/>
    <n v="11057"/>
    <s v="COG"/>
    <n v="11.2"/>
    <m/>
    <n v="11.2"/>
    <s v="x"/>
  </r>
  <r>
    <x v="6"/>
    <d v="2025-10-01T00:00:00"/>
    <x v="18"/>
    <s v="COGS - 180368"/>
    <s v="COGS - 180368"/>
    <s v="D-003"/>
    <s v="MSP"/>
    <m/>
    <x v="2"/>
    <s v="PP-ESS-MBEG-A"/>
    <x v="30"/>
    <s v="Proofpoint Essentials-Beginner"/>
    <s v="C-10173"/>
    <m/>
    <n v="11057"/>
    <s v="COG"/>
    <n v="16.89"/>
    <m/>
    <n v="16.89"/>
    <s v="x"/>
  </r>
  <r>
    <x v="6"/>
    <d v="2025-10-01T00:00:00"/>
    <x v="18"/>
    <s v="COGS - 180368"/>
    <s v="COGS - 180368"/>
    <s v="D-003"/>
    <s v="MSP"/>
    <m/>
    <x v="2"/>
    <s v="DPMB-AFI-O365"/>
    <x v="30"/>
    <s v="Office 365 Backup"/>
    <s v="C-10173"/>
    <m/>
    <n v="11057"/>
    <s v="COG"/>
    <n v="33"/>
    <m/>
    <n v="33"/>
    <s v="x"/>
  </r>
  <r>
    <x v="6"/>
    <d v="2025-10-01T00:00:00"/>
    <x v="18"/>
    <s v="COGS - 180369"/>
    <s v="COGS - 180369"/>
    <s v="D-003"/>
    <s v="MSP"/>
    <m/>
    <x v="2"/>
    <s v="DPMB-STOR-1TB"/>
    <x v="31"/>
    <s v="Datapath Managed Backup - Offsite Storage - per TB"/>
    <s v="C00114"/>
    <m/>
    <n v="11058"/>
    <s v="COG"/>
    <n v="22.2"/>
    <m/>
    <n v="22.2"/>
    <s v="x"/>
  </r>
  <r>
    <x v="6"/>
    <d v="2025-10-01T00:00:00"/>
    <x v="18"/>
    <s v="COGS - 180369"/>
    <s v="COGS - 180369"/>
    <s v="D-003"/>
    <s v="MSP"/>
    <m/>
    <x v="2"/>
    <s v="MTS Local Storage"/>
    <x v="31"/>
    <s v="MTS Local Storage"/>
    <s v="C00114"/>
    <m/>
    <n v="11058"/>
    <s v="COG"/>
    <n v="50.58"/>
    <m/>
    <n v="50.58"/>
    <s v="x"/>
  </r>
  <r>
    <x v="6"/>
    <d v="2025-10-01T00:00:00"/>
    <x v="18"/>
    <s v="COGS - 180369"/>
    <s v="COGS - 180369"/>
    <s v="D-003"/>
    <s v="MSP"/>
    <m/>
    <x v="2"/>
    <s v="MTS Cloud Storage"/>
    <x v="31"/>
    <s v="MTS Cloud Storage"/>
    <s v="C00114"/>
    <m/>
    <n v="11058"/>
    <s v="COG"/>
    <n v="55.22"/>
    <m/>
    <n v="55.22"/>
    <s v="x"/>
  </r>
  <r>
    <x v="6"/>
    <d v="2025-10-01T00:00:00"/>
    <x v="18"/>
    <s v="COGS - 180369"/>
    <s v="COGS - 180369"/>
    <s v="D-003"/>
    <s v="MSP"/>
    <m/>
    <x v="2"/>
    <s v="DPMB-AFI-O365"/>
    <x v="31"/>
    <s v="Office 365 Backup"/>
    <s v="C00114"/>
    <m/>
    <n v="11058"/>
    <s v="COG"/>
    <n v="68.2"/>
    <m/>
    <n v="68.2"/>
    <s v="x"/>
  </r>
  <r>
    <x v="6"/>
    <d v="2025-10-01T00:00:00"/>
    <x v="18"/>
    <s v="COGS - 180370"/>
    <s v="COGS - 180370"/>
    <s v="D-003"/>
    <s v="MSP"/>
    <m/>
    <x v="2"/>
    <s v="MTS Cloud Storage"/>
    <x v="74"/>
    <s v="MTS Cloud Storage"/>
    <s v="C00126"/>
    <m/>
    <n v="11059"/>
    <s v="COG"/>
    <n v="20"/>
    <m/>
    <n v="20"/>
    <s v="x"/>
  </r>
  <r>
    <x v="6"/>
    <d v="2025-10-01T00:00:00"/>
    <x v="18"/>
    <s v="COGS - 180371"/>
    <s v="COGS - 180371"/>
    <s v="D-003"/>
    <s v="MSP"/>
    <m/>
    <x v="2"/>
    <s v="DPMB-O365"/>
    <x v="75"/>
    <s v="Datapath Managed Office 365 Backup - 1 User - 1 mo"/>
    <s v="C-10394"/>
    <m/>
    <n v="11060"/>
    <s v="COG"/>
    <n v="140.80000000000001"/>
    <m/>
    <n v="140.80000000000001"/>
    <s v="x"/>
  </r>
  <r>
    <x v="6"/>
    <d v="2025-10-01T00:00:00"/>
    <x v="18"/>
    <s v="COGS - 180371"/>
    <s v="COGS - 180371"/>
    <s v="D-003"/>
    <s v="MSP"/>
    <m/>
    <x v="2"/>
    <s v="MTS Cloud Storage"/>
    <x v="75"/>
    <s v="MTS Cloud Storage"/>
    <s v="C-10394"/>
    <m/>
    <n v="11060"/>
    <s v="COG"/>
    <n v="151.41999999999999"/>
    <m/>
    <n v="151.41999999999999"/>
    <s v="x"/>
  </r>
  <r>
    <x v="6"/>
    <d v="2025-10-01T00:00:00"/>
    <x v="18"/>
    <s v="COGS - 180372"/>
    <s v="COGS - 180372"/>
    <s v="D-003"/>
    <s v="MSP"/>
    <m/>
    <x v="2"/>
    <s v="DPMB-AFI-O365"/>
    <x v="32"/>
    <s v="Office 365 Backup"/>
    <s v="C-10056"/>
    <m/>
    <n v="11061"/>
    <s v="COG"/>
    <n v="356.97"/>
    <m/>
    <n v="356.97"/>
    <s v="x"/>
  </r>
  <r>
    <x v="6"/>
    <d v="2025-10-01T00:00:00"/>
    <x v="18"/>
    <s v="COGS - 180373"/>
    <s v="COGS - 180373"/>
    <s v="D-005"/>
    <s v="Security"/>
    <m/>
    <x v="2"/>
    <s v="DPMB-O365"/>
    <x v="127"/>
    <s v="Datapath Managed Office 365 Backup - 1 User - 1 mo"/>
    <s v="C-10406"/>
    <m/>
    <n v="11062"/>
    <s v="COG"/>
    <n v="72.599999999999994"/>
    <m/>
    <n v="72.599999999999994"/>
    <s v="x"/>
  </r>
  <r>
    <x v="6"/>
    <d v="2025-10-01T00:00:00"/>
    <x v="18"/>
    <s v="COGS - 180374"/>
    <s v="COGS - 180374"/>
    <s v="D-003"/>
    <s v="MSP"/>
    <m/>
    <x v="2"/>
    <s v="MTS Cloud Storage"/>
    <x v="76"/>
    <s v="MTS Cloud Storage"/>
    <s v="C-10407"/>
    <m/>
    <n v="11063"/>
    <s v="COG"/>
    <n v="16.28"/>
    <m/>
    <n v="16.28"/>
    <s v="x"/>
  </r>
  <r>
    <x v="6"/>
    <d v="2025-10-01T00:00:00"/>
    <x v="18"/>
    <s v="COGS - 180374"/>
    <s v="COGS - 180374"/>
    <s v="D-003"/>
    <s v="MSP"/>
    <m/>
    <x v="2"/>
    <s v="DPMB-O365"/>
    <x v="76"/>
    <s v="Datapath Managed Office 365 Backup - 1 User - 1 mo"/>
    <s v="C-10407"/>
    <m/>
    <n v="11063"/>
    <s v="COG"/>
    <n v="198"/>
    <m/>
    <n v="198"/>
    <s v="x"/>
  </r>
  <r>
    <x v="6"/>
    <d v="2025-10-01T00:00:00"/>
    <x v="18"/>
    <s v="COGS - 180375"/>
    <s v="COGS - 180375"/>
    <s v="D-003"/>
    <s v="MSP"/>
    <m/>
    <x v="2"/>
    <s v="MTS Cloud Storage"/>
    <x v="99"/>
    <s v="MTS Cloud Storage"/>
    <s v="C-10417"/>
    <m/>
    <n v="11064"/>
    <s v="COG"/>
    <n v="0.02"/>
    <m/>
    <n v="0.02"/>
    <s v="x"/>
  </r>
  <r>
    <x v="6"/>
    <d v="2025-10-01T00:00:00"/>
    <x v="18"/>
    <s v="COGS - 180375"/>
    <s v="COGS - 180375"/>
    <s v="D-003"/>
    <s v="MSP"/>
    <m/>
    <x v="2"/>
    <s v="DPMB-AFI-O365"/>
    <x v="99"/>
    <s v="Office 365 Backup"/>
    <s v="C-10417"/>
    <m/>
    <n v="11064"/>
    <s v="COG"/>
    <n v="13.2"/>
    <m/>
    <n v="13.2"/>
    <s v="x"/>
  </r>
  <r>
    <x v="6"/>
    <d v="2025-10-01T00:00:00"/>
    <x v="18"/>
    <s v="COGS - 180376"/>
    <s v="COGS - 180376"/>
    <s v="D-003"/>
    <s v="MSP"/>
    <m/>
    <x v="2"/>
    <s v="MTS Cloud Storage"/>
    <x v="33"/>
    <s v="MTS Cloud Storage"/>
    <s v="C00161"/>
    <m/>
    <n v="11065"/>
    <s v="COG"/>
    <n v="18.440000000000001"/>
    <m/>
    <n v="18.440000000000001"/>
    <s v="x"/>
  </r>
  <r>
    <x v="6"/>
    <d v="2025-10-01T00:00:00"/>
    <x v="18"/>
    <s v="COGS - 180377"/>
    <s v="COGS - 180377"/>
    <s v="D-003"/>
    <s v="MSP"/>
    <m/>
    <x v="2"/>
    <s v="MTS Cloud Storage"/>
    <x v="77"/>
    <s v="MTS Cloud Storage"/>
    <s v="C-10391"/>
    <m/>
    <n v="11066"/>
    <s v="COG"/>
    <n v="165.37"/>
    <m/>
    <n v="165.37"/>
    <s v="x"/>
  </r>
  <r>
    <x v="6"/>
    <d v="2025-10-01T00:00:00"/>
    <x v="18"/>
    <s v="COGS - 180377"/>
    <s v="COGS - 180377"/>
    <s v="D-005"/>
    <s v="Security"/>
    <m/>
    <x v="2"/>
    <s v="DPMB-O365"/>
    <x v="77"/>
    <s v="Datapath Managed Office 365 Backup - 1 User - 1 mo"/>
    <s v="C-10391"/>
    <m/>
    <n v="11066"/>
    <s v="COG"/>
    <n v="114.4"/>
    <m/>
    <n v="114.4"/>
    <s v="x"/>
  </r>
  <r>
    <x v="6"/>
    <d v="2025-10-01T00:00:00"/>
    <x v="18"/>
    <s v="COGS - 180379"/>
    <s v="COGS - 180379"/>
    <s v="D-003"/>
    <s v="MSP"/>
    <m/>
    <x v="2"/>
    <s v="MTS Cloud Storage"/>
    <x v="78"/>
    <s v="MTS Cloud Storage"/>
    <s v="C00167"/>
    <m/>
    <n v="11067"/>
    <s v="COG"/>
    <n v="80.959999999999994"/>
    <m/>
    <n v="80.959999999999994"/>
    <s v="x"/>
  </r>
  <r>
    <x v="6"/>
    <d v="2025-10-01T00:00:00"/>
    <x v="18"/>
    <s v="COGS - 180380"/>
    <s v="COGS - 180380"/>
    <s v="D-003"/>
    <s v="MSP"/>
    <m/>
    <x v="2"/>
    <s v="DPMB-O365"/>
    <x v="128"/>
    <s v="Datapath Managed Office 365 Backup - 1 User - 1 mo"/>
    <s v="C-10396"/>
    <m/>
    <n v="11068"/>
    <s v="COG"/>
    <n v="143"/>
    <m/>
    <n v="143"/>
    <s v="x"/>
  </r>
  <r>
    <x v="6"/>
    <d v="2025-10-01T00:00:00"/>
    <x v="18"/>
    <s v="COGS - 180385"/>
    <s v="COGS - 180385"/>
    <s v="D-003"/>
    <s v="MSP"/>
    <m/>
    <x v="2"/>
    <s v="MTS Cloud Storage"/>
    <x v="34"/>
    <s v="MTS Cloud Storage"/>
    <s v="C-10337"/>
    <m/>
    <n v="11072"/>
    <s v="COG"/>
    <n v="25.6"/>
    <m/>
    <n v="25.6"/>
    <s v="x"/>
  </r>
  <r>
    <x v="6"/>
    <d v="2025-10-01T00:00:00"/>
    <x v="18"/>
    <s v="COGS - 180387"/>
    <s v="COGS - 180387"/>
    <s v="D-003"/>
    <s v="MSP"/>
    <m/>
    <x v="2"/>
    <s v="MTS Cloud Storage"/>
    <x v="35"/>
    <s v="MTS Cloud Storage"/>
    <s v="C-10025"/>
    <m/>
    <n v="11074"/>
    <s v="COG"/>
    <n v="293.58999999999997"/>
    <m/>
    <n v="293.58999999999997"/>
    <s v="x"/>
  </r>
  <r>
    <x v="6"/>
    <d v="2025-10-01T00:00:00"/>
    <x v="18"/>
    <s v="COGS - 180391"/>
    <s v="COGS - 180391"/>
    <s v="D-003"/>
    <s v="MSP"/>
    <m/>
    <x v="2"/>
    <s v="PP-ESS-MPRO-A"/>
    <x v="79"/>
    <s v="Proofpoint Essentials-Professional"/>
    <s v="C-10399"/>
    <m/>
    <n v="11077"/>
    <s v="COG"/>
    <n v="133.25"/>
    <m/>
    <n v="133.25"/>
    <s v="x"/>
  </r>
  <r>
    <x v="6"/>
    <d v="2025-10-01T00:00:00"/>
    <x v="18"/>
    <s v="COGS - 180391"/>
    <s v="COGS - 180391"/>
    <s v="D-003"/>
    <s v="MSP"/>
    <m/>
    <x v="2"/>
    <s v="MTS Cloud Storage"/>
    <x v="79"/>
    <s v="MTS Cloud Storage"/>
    <s v="C-10399"/>
    <m/>
    <n v="11077"/>
    <s v="COG"/>
    <n v="147.49"/>
    <m/>
    <n v="147.49"/>
    <s v="x"/>
  </r>
  <r>
    <x v="6"/>
    <d v="2025-10-01T00:00:00"/>
    <x v="18"/>
    <s v="COGS - 180391"/>
    <s v="COGS - 180391"/>
    <s v="D-005"/>
    <s v="Security"/>
    <m/>
    <x v="2"/>
    <s v="DPMB-O365"/>
    <x v="79"/>
    <s v="Datapath Managed Office 365 Backup - 1 User - 1 mo"/>
    <s v="C-10399"/>
    <m/>
    <n v="11077"/>
    <s v="COG"/>
    <n v="539"/>
    <m/>
    <n v="539"/>
    <s v="x"/>
  </r>
  <r>
    <x v="6"/>
    <d v="2025-10-01T00:00:00"/>
    <x v="18"/>
    <s v="COGS - 180393"/>
    <s v="COGS - 180393"/>
    <s v="D-003"/>
    <s v="MSP"/>
    <m/>
    <x v="2"/>
    <s v="DPMB-AFI-O365"/>
    <x v="129"/>
    <s v="Office 365 Backup"/>
    <s v="C-10372"/>
    <m/>
    <n v="11079"/>
    <s v="COG"/>
    <n v="61.6"/>
    <m/>
    <n v="61.6"/>
    <s v="x"/>
  </r>
  <r>
    <x v="6"/>
    <d v="2025-10-01T00:00:00"/>
    <x v="18"/>
    <s v="COGS - 180394"/>
    <s v="COGS - 180394"/>
    <s v="D-003"/>
    <s v="MSP"/>
    <m/>
    <x v="2"/>
    <s v="DPMB-O365"/>
    <x v="130"/>
    <s v="Datapath Managed Office 365 Backup - 1 User - 1 mo"/>
    <s v="Pascohh"/>
    <m/>
    <n v="11080"/>
    <s v="COG"/>
    <n v="114.4"/>
    <m/>
    <n v="114.4"/>
    <s v="x"/>
  </r>
  <r>
    <x v="6"/>
    <d v="2025-10-01T00:00:00"/>
    <x v="18"/>
    <s v="COGS - 180396"/>
    <s v="COGS - 180396"/>
    <s v="D-003"/>
    <s v="MSP"/>
    <m/>
    <x v="2"/>
    <s v="MTS Cloud Storage"/>
    <x v="81"/>
    <s v="MTS Cloud Storage"/>
    <s v="C00225"/>
    <m/>
    <n v="11082"/>
    <s v="COG"/>
    <n v="180.1"/>
    <m/>
    <n v="180.1"/>
    <s v="x"/>
  </r>
  <r>
    <x v="6"/>
    <d v="2025-10-01T00:00:00"/>
    <x v="18"/>
    <s v="COGS - 180396"/>
    <s v="COGS - 180396"/>
    <s v="D-003"/>
    <s v="MSP"/>
    <m/>
    <x v="2"/>
    <s v="DPMB-STOR-1TB"/>
    <x v="81"/>
    <s v="Datapath Managed Backup - Offsite Storage - per TB"/>
    <s v="C00225"/>
    <m/>
    <n v="11082"/>
    <s v="COG"/>
    <n v="354.3"/>
    <m/>
    <n v="354.3"/>
    <s v="x"/>
  </r>
  <r>
    <x v="6"/>
    <d v="2025-10-01T00:00:00"/>
    <x v="18"/>
    <s v="COGS - 180397"/>
    <s v="COGS - 180397"/>
    <s v="D-003"/>
    <s v="MSP"/>
    <m/>
    <x v="2"/>
    <s v="MTS Cloud Storage"/>
    <x v="82"/>
    <s v="MTS Cloud Storage"/>
    <s v="C00227"/>
    <m/>
    <n v="11083"/>
    <s v="COG"/>
    <n v="154.69999999999999"/>
    <m/>
    <n v="154.69999999999999"/>
    <s v="x"/>
  </r>
  <r>
    <x v="6"/>
    <d v="2025-10-01T00:00:00"/>
    <x v="18"/>
    <s v="COGS - 180398"/>
    <s v="COGS - 180398"/>
    <s v="D-003"/>
    <s v="MSP"/>
    <m/>
    <x v="2"/>
    <s v="MTS Cloud Storage"/>
    <x v="36"/>
    <s v="MTS Cloud Storage"/>
    <s v="C-10022"/>
    <m/>
    <n v="11084"/>
    <s v="COG"/>
    <n v="370.72"/>
    <m/>
    <n v="370.72"/>
    <s v="x"/>
  </r>
  <r>
    <x v="6"/>
    <d v="2025-10-01T00:00:00"/>
    <x v="18"/>
    <s v="COGS - 180399"/>
    <s v="COGS - 180399"/>
    <s v="D-003"/>
    <s v="MSP"/>
    <m/>
    <x v="2"/>
    <s v="MTS Cloud Storage"/>
    <x v="37"/>
    <s v="MTS Cloud Storage"/>
    <s v="C00233"/>
    <m/>
    <n v="11085"/>
    <s v="COG"/>
    <n v="102.3"/>
    <m/>
    <n v="102.3"/>
    <s v="x"/>
  </r>
  <r>
    <x v="6"/>
    <d v="2025-10-01T00:00:00"/>
    <x v="18"/>
    <s v="COGS - 180400"/>
    <s v="COGS - 180400"/>
    <s v="D-003"/>
    <s v="MSP"/>
    <m/>
    <x v="2"/>
    <s v="DPMB-AFI-O365"/>
    <x v="38"/>
    <s v="Office 365 Backup"/>
    <s v="C00237"/>
    <m/>
    <n v="11086"/>
    <s v="COG"/>
    <n v="22"/>
    <m/>
    <n v="22"/>
    <s v="x"/>
  </r>
  <r>
    <x v="6"/>
    <d v="2025-10-01T00:00:00"/>
    <x v="18"/>
    <s v="COGS - 180400"/>
    <s v="COGS - 180400"/>
    <s v="D-003"/>
    <s v="MSP"/>
    <m/>
    <x v="2"/>
    <s v="MTS Cloud Storage"/>
    <x v="38"/>
    <s v="MTS Cloud Storage"/>
    <s v="C00237"/>
    <m/>
    <n v="11086"/>
    <s v="COG"/>
    <n v="34.29"/>
    <m/>
    <n v="34.29"/>
    <s v="x"/>
  </r>
  <r>
    <x v="6"/>
    <d v="2025-10-01T00:00:00"/>
    <x v="18"/>
    <s v="COGS - 180400"/>
    <s v="COGS - 180400"/>
    <s v="D-003"/>
    <s v="MSP"/>
    <m/>
    <x v="2"/>
    <s v="DPMB-STOR-1TB"/>
    <x v="38"/>
    <s v="Datapath Managed Backup - Offsite Storage - per TB"/>
    <s v="C00237"/>
    <m/>
    <n v="11086"/>
    <s v="COG"/>
    <n v="59.05"/>
    <m/>
    <n v="59.05"/>
    <s v="x"/>
  </r>
  <r>
    <x v="6"/>
    <d v="2025-10-01T00:00:00"/>
    <x v="18"/>
    <s v="COGS - 180400"/>
    <s v="COGS - 180400"/>
    <s v="D-003"/>
    <s v="MSP"/>
    <m/>
    <x v="2"/>
    <s v="DPMB-STOR-Legacy1TB"/>
    <x v="38"/>
    <s v="1TB Storage, managed and maintained by Datapath"/>
    <s v="C00237"/>
    <m/>
    <n v="11086"/>
    <s v="COG"/>
    <n v="70"/>
    <m/>
    <n v="70"/>
    <s v="x"/>
  </r>
  <r>
    <x v="6"/>
    <d v="2025-10-01T00:00:00"/>
    <x v="18"/>
    <s v="COGS - 180401"/>
    <s v="COGS - 180401"/>
    <s v="D-003"/>
    <s v="MSP"/>
    <m/>
    <x v="2"/>
    <s v="DPMB-STOR-1TB"/>
    <x v="39"/>
    <s v="Datapath Managed Backup - Offsite Storage - per TB"/>
    <s v="C00238"/>
    <m/>
    <n v="11087"/>
    <s v="COG"/>
    <n v="22.2"/>
    <m/>
    <n v="22.2"/>
    <s v="x"/>
  </r>
  <r>
    <x v="6"/>
    <d v="2025-10-01T00:00:00"/>
    <x v="18"/>
    <s v="COGS - 180401"/>
    <s v="COGS - 180401"/>
    <s v="D-003"/>
    <s v="MSP"/>
    <m/>
    <x v="2"/>
    <s v="MTS Cloud Storage"/>
    <x v="39"/>
    <s v="MTS Cloud Storage"/>
    <s v="C00238"/>
    <m/>
    <n v="11087"/>
    <s v="COG"/>
    <n v="60.15"/>
    <m/>
    <n v="60.15"/>
    <s v="x"/>
  </r>
  <r>
    <x v="6"/>
    <d v="2025-10-01T00:00:00"/>
    <x v="18"/>
    <s v="COGS - 180402"/>
    <s v="COGS - 180402"/>
    <s v="D-003"/>
    <s v="MSP"/>
    <m/>
    <x v="2"/>
    <s v="DPMB-STOR-1TB"/>
    <x v="40"/>
    <s v="Datapath Managed Backup - Offsite Storage - per TB"/>
    <s v="C00240"/>
    <m/>
    <n v="11088"/>
    <s v="COG"/>
    <n v="88.8"/>
    <m/>
    <n v="88.8"/>
    <s v="x"/>
  </r>
  <r>
    <x v="6"/>
    <d v="2025-10-01T00:00:00"/>
    <x v="18"/>
    <s v="COGS - 180402"/>
    <s v="COGS - 180402"/>
    <s v="D-003"/>
    <s v="MSP"/>
    <m/>
    <x v="2"/>
    <s v="MTS Cloud Storage"/>
    <x v="40"/>
    <s v="MTS Cloud Storage"/>
    <s v="C00240"/>
    <m/>
    <n v="11088"/>
    <s v="COG"/>
    <n v="242"/>
    <m/>
    <n v="242"/>
    <s v="x"/>
  </r>
  <r>
    <x v="6"/>
    <d v="2025-10-01T00:00:00"/>
    <x v="18"/>
    <s v="COGS - 180403"/>
    <s v="COGS - 180403"/>
    <s v="D-003"/>
    <s v="MSP"/>
    <m/>
    <x v="2"/>
    <s v="MTS Cloud Storage"/>
    <x v="41"/>
    <s v="MTS Cloud Storage"/>
    <s v="C00241"/>
    <m/>
    <n v="11089"/>
    <s v="COG"/>
    <n v="64.16"/>
    <m/>
    <n v="64.16"/>
    <s v="x"/>
  </r>
  <r>
    <x v="6"/>
    <d v="2025-10-01T00:00:00"/>
    <x v="18"/>
    <s v="COGS - 180403"/>
    <s v="COGS - 180403"/>
    <s v="D-003"/>
    <s v="MSP"/>
    <m/>
    <x v="2"/>
    <s v="DPMB-STOR-1TB"/>
    <x v="41"/>
    <s v="Datapath Managed Backup - Offsite Storage - per TB"/>
    <s v="C00241"/>
    <m/>
    <n v="11089"/>
    <s v="COG"/>
    <n v="118.1"/>
    <m/>
    <n v="118.1"/>
    <s v="x"/>
  </r>
  <r>
    <x v="6"/>
    <d v="2025-10-01T00:00:00"/>
    <x v="18"/>
    <s v="COGS - 180404"/>
    <s v="COGS - 180404"/>
    <s v="D-003"/>
    <s v="MSP"/>
    <m/>
    <x v="2"/>
    <s v="DPMB-STOR-1TB"/>
    <x v="42"/>
    <s v="Datapath Managed Backup - Offsite Storage - per TB"/>
    <s v="C00246"/>
    <m/>
    <n v="11090"/>
    <s v="COG"/>
    <n v="22.2"/>
    <m/>
    <n v="22.2"/>
    <s v="x"/>
  </r>
  <r>
    <x v="6"/>
    <d v="2025-10-01T00:00:00"/>
    <x v="18"/>
    <s v="COGS - 180404"/>
    <s v="COGS - 180404"/>
    <s v="D-003"/>
    <s v="MSP"/>
    <m/>
    <x v="2"/>
    <s v="DPMB-AFI-O365"/>
    <x v="42"/>
    <s v="Office 365 Backup"/>
    <s v="C00246"/>
    <m/>
    <n v="11090"/>
    <s v="COG"/>
    <n v="39.42"/>
    <m/>
    <n v="39.42"/>
    <s v="x"/>
  </r>
  <r>
    <x v="6"/>
    <d v="2025-10-01T00:00:00"/>
    <x v="18"/>
    <s v="COGS - 180404"/>
    <s v="COGS - 180404"/>
    <s v="D-003"/>
    <s v="MSP"/>
    <m/>
    <x v="2"/>
    <s v="MTS Cloud Storage"/>
    <x v="42"/>
    <s v="MTS Cloud Storage"/>
    <s v="C00246"/>
    <m/>
    <n v="11090"/>
    <s v="COG"/>
    <n v="138.22"/>
    <m/>
    <n v="138.22"/>
    <s v="x"/>
  </r>
  <r>
    <x v="6"/>
    <d v="2025-10-01T00:00:00"/>
    <x v="18"/>
    <s v="COGS - 180405"/>
    <s v="COGS - 180405"/>
    <s v="D-003"/>
    <s v="MSP"/>
    <m/>
    <x v="2"/>
    <s v="MTS Cloud Storage"/>
    <x v="43"/>
    <s v="MTS Cloud Storage"/>
    <s v="C00248"/>
    <m/>
    <n v="11091"/>
    <s v="COG"/>
    <n v="60.4"/>
    <m/>
    <n v="60.4"/>
    <s v="x"/>
  </r>
  <r>
    <x v="6"/>
    <d v="2025-10-01T00:00:00"/>
    <x v="18"/>
    <s v="COGS - 180408"/>
    <s v="COGS - 180408"/>
    <s v="D-003"/>
    <s v="MSP"/>
    <m/>
    <x v="2"/>
    <s v="MTS Cloud Storage"/>
    <x v="83"/>
    <s v="MTS Cloud Storage"/>
    <s v="C00255"/>
    <m/>
    <n v="11093"/>
    <s v="COG"/>
    <n v="95.98"/>
    <m/>
    <n v="95.98"/>
    <s v="x"/>
  </r>
  <r>
    <x v="6"/>
    <d v="2025-10-01T00:00:00"/>
    <x v="18"/>
    <s v="COGS - 180410"/>
    <s v="COGS - 180410"/>
    <s v="D-003"/>
    <s v="MSP"/>
    <m/>
    <x v="2"/>
    <s v="DPMB-AFI-O365"/>
    <x v="44"/>
    <s v="Office 365 Backup"/>
    <s v="C-10006"/>
    <m/>
    <n v="11095"/>
    <s v="COG"/>
    <n v="105.12"/>
    <m/>
    <n v="105.12"/>
    <s v="x"/>
  </r>
  <r>
    <x v="6"/>
    <d v="2025-10-01T00:00:00"/>
    <x v="18"/>
    <s v="COGS - 180410"/>
    <s v="COGS - 180410"/>
    <s v="D-003"/>
    <s v="MSP"/>
    <m/>
    <x v="2"/>
    <s v="MTS Cloud Storage"/>
    <x v="44"/>
    <s v="MTS Cloud Storage"/>
    <s v="C-10006"/>
    <m/>
    <n v="11095"/>
    <s v="COG"/>
    <n v="202.86"/>
    <m/>
    <n v="202.86"/>
    <s v="x"/>
  </r>
  <r>
    <x v="6"/>
    <d v="2025-10-01T00:00:00"/>
    <x v="18"/>
    <s v="COGS - 180414"/>
    <s v="COGS - 180414"/>
    <s v="D-003"/>
    <s v="MSP"/>
    <m/>
    <x v="2"/>
    <s v="MTS Cloud Storage"/>
    <x v="46"/>
    <s v="MTS Cloud Storage"/>
    <s v="C00258"/>
    <m/>
    <n v="11098"/>
    <s v="COG"/>
    <n v="180"/>
    <m/>
    <n v="180"/>
    <s v="x"/>
  </r>
  <r>
    <x v="6"/>
    <d v="2025-10-01T00:00:00"/>
    <x v="18"/>
    <s v="COGS - 180417"/>
    <s v="COGS - 180417"/>
    <s v="D-003"/>
    <s v="MSP"/>
    <m/>
    <x v="2"/>
    <s v="DPMB-AFI-O365"/>
    <x v="47"/>
    <s v="Office 365 Backup"/>
    <s v="C-10333"/>
    <m/>
    <n v="11101"/>
    <s v="COG"/>
    <n v="85.8"/>
    <m/>
    <n v="85.8"/>
    <s v="x"/>
  </r>
  <r>
    <x v="6"/>
    <d v="2025-10-01T00:00:00"/>
    <x v="18"/>
    <s v="COGS - 180417"/>
    <s v="COGS - 180417"/>
    <s v="D-003"/>
    <s v="MSP"/>
    <m/>
    <x v="2"/>
    <s v="MTS Cloud Storage"/>
    <x v="47"/>
    <s v="MTS Cloud Storage"/>
    <s v="C-10333"/>
    <m/>
    <n v="11101"/>
    <s v="COG"/>
    <n v="88.72"/>
    <m/>
    <n v="88.72"/>
    <s v="x"/>
  </r>
  <r>
    <x v="6"/>
    <d v="2025-10-01T00:00:00"/>
    <x v="18"/>
    <s v="COGS - 180417"/>
    <s v="COGS - 180417"/>
    <s v="D-003"/>
    <s v="MSP"/>
    <m/>
    <x v="2"/>
    <s v="DPMB-AFI-STOR"/>
    <x v="47"/>
    <s v="Microsoft 365 Backup Additional Storage"/>
    <s v="C-10333"/>
    <m/>
    <n v="11101"/>
    <s v="COG"/>
    <n v="140.80000000000001"/>
    <m/>
    <n v="140.80000000000001"/>
    <s v="x"/>
  </r>
  <r>
    <x v="6"/>
    <d v="2025-10-01T00:00:00"/>
    <x v="18"/>
    <s v="COGS - 180419"/>
    <s v="COGS - 180419"/>
    <s v="D-003"/>
    <s v="MSP"/>
    <m/>
    <x v="2"/>
    <s v="DPMB-AFI-O365"/>
    <x v="58"/>
    <s v="Office 365 Backup"/>
    <s v="C-10005"/>
    <m/>
    <n v="11102"/>
    <s v="COG"/>
    <n v="28.47"/>
    <m/>
    <n v="28.47"/>
    <s v="x"/>
  </r>
  <r>
    <x v="6"/>
    <d v="2025-10-01T00:00:00"/>
    <x v="18"/>
    <s v="COGS - 180419"/>
    <s v="COGS - 180419"/>
    <s v="D-003"/>
    <s v="MSP"/>
    <m/>
    <x v="2"/>
    <s v="DPMB-AFI-STOR"/>
    <x v="58"/>
    <s v="Microsoft 365 Backup Additional Storage"/>
    <s v="C-10005"/>
    <m/>
    <n v="11102"/>
    <s v="COG"/>
    <n v="44"/>
    <m/>
    <n v="44"/>
    <s v="x"/>
  </r>
  <r>
    <x v="6"/>
    <d v="2025-10-01T00:00:00"/>
    <x v="18"/>
    <s v="COGS - 180420"/>
    <s v="COGS - 180420"/>
    <s v="D-003"/>
    <s v="MSP"/>
    <m/>
    <x v="2"/>
    <s v="DPMB-O365"/>
    <x v="131"/>
    <s v="Datapath Managed Office 365 Backup - 1 User - 1 mo"/>
    <s v="C-10395"/>
    <m/>
    <n v="11103"/>
    <s v="COG"/>
    <n v="167.2"/>
    <m/>
    <n v="167.2"/>
    <s v="x"/>
  </r>
  <r>
    <x v="6"/>
    <d v="2025-10-01T00:00:00"/>
    <x v="18"/>
    <s v="COGS - 180421"/>
    <s v="COGS - 180421"/>
    <s v="D-003"/>
    <s v="MSP"/>
    <m/>
    <x v="2"/>
    <s v="DPMB-AFI-STOR"/>
    <x v="48"/>
    <s v="Microsoft 365 Backup Additional Storage"/>
    <s v="C00293"/>
    <m/>
    <n v="11104"/>
    <s v="COG"/>
    <n v="22"/>
    <m/>
    <n v="22"/>
    <s v="x"/>
  </r>
  <r>
    <x v="6"/>
    <d v="2025-10-01T00:00:00"/>
    <x v="18"/>
    <s v="COGS - 180421"/>
    <s v="COGS - 180421"/>
    <s v="D-003"/>
    <s v="MSP"/>
    <m/>
    <x v="2"/>
    <s v="DPMB-STOR-1TB"/>
    <x v="48"/>
    <s v="Datapath Managed Backup - Offsite Storage - per TB"/>
    <s v="C00293"/>
    <m/>
    <n v="11104"/>
    <s v="COG"/>
    <n v="22.2"/>
    <m/>
    <n v="22.2"/>
    <s v="x"/>
  </r>
  <r>
    <x v="6"/>
    <d v="2025-10-01T00:00:00"/>
    <x v="18"/>
    <s v="COGS - 180421"/>
    <s v="COGS - 180421"/>
    <s v="D-003"/>
    <s v="MSP"/>
    <m/>
    <x v="2"/>
    <s v="DPMB-AFI-O365"/>
    <x v="48"/>
    <s v="Office 365 Backup"/>
    <s v="C00293"/>
    <m/>
    <n v="11104"/>
    <s v="COG"/>
    <n v="50.6"/>
    <m/>
    <n v="50.6"/>
    <s v="x"/>
  </r>
  <r>
    <x v="6"/>
    <d v="2025-10-01T00:00:00"/>
    <x v="18"/>
    <s v="COGS - 180421"/>
    <s v="COGS - 180421"/>
    <s v="D-003"/>
    <s v="MSP"/>
    <m/>
    <x v="2"/>
    <s v="MTS Cloud Storage"/>
    <x v="48"/>
    <s v="MTS Cloud Storage"/>
    <s v="C00293"/>
    <m/>
    <n v="11104"/>
    <s v="COG"/>
    <n v="59.44"/>
    <m/>
    <n v="59.44"/>
    <s v="x"/>
  </r>
  <r>
    <x v="6"/>
    <d v="2025-10-01T00:00:00"/>
    <x v="18"/>
    <s v="COGS - 180422"/>
    <s v="COGS - 180422"/>
    <s v="D-003"/>
    <s v="MSP"/>
    <m/>
    <x v="2"/>
    <s v="MTS Cloud Storage"/>
    <x v="49"/>
    <s v="MTS Cloud Storage"/>
    <s v="C-10335"/>
    <m/>
    <n v="11105"/>
    <s v="COG"/>
    <n v="11.98"/>
    <m/>
    <n v="11.98"/>
    <s v="x"/>
  </r>
  <r>
    <x v="6"/>
    <d v="2025-10-01T00:00:00"/>
    <x v="18"/>
    <s v="COGS - 180422"/>
    <s v="COGS - 180422"/>
    <s v="D-003"/>
    <s v="MSP"/>
    <m/>
    <x v="2"/>
    <s v="DPMB-O365"/>
    <x v="49"/>
    <s v="Datapath Managed Office 365 Backup - 1 User - 1 mo"/>
    <s v="C-10335"/>
    <m/>
    <n v="11105"/>
    <s v="COG"/>
    <n v="70.400000000000006"/>
    <m/>
    <n v="70.400000000000006"/>
    <s v="x"/>
  </r>
  <r>
    <x v="6"/>
    <d v="2025-10-01T00:00:00"/>
    <x v="18"/>
    <s v="COGS - 180449OH"/>
    <s v="COGS - 180449OH"/>
    <s v="D-003"/>
    <s v="MSP"/>
    <m/>
    <x v="3"/>
    <s v="MTS Cloud Storage"/>
    <x v="91"/>
    <s v="MTS Cloud Storage"/>
    <s v="C-10062"/>
    <m/>
    <n v="11124"/>
    <s v="COG"/>
    <n v="45"/>
    <m/>
    <n v="45"/>
    <s v="x"/>
  </r>
  <r>
    <x v="6"/>
    <d v="2025-10-01T00:00:00"/>
    <x v="18"/>
    <s v="COGS - 180453OH"/>
    <s v="COGS - 180453OH"/>
    <s v="D-003"/>
    <s v="MSP"/>
    <m/>
    <x v="3"/>
    <s v="MTS Cloud Storage"/>
    <x v="56"/>
    <s v="MTS Cloud Storage"/>
    <s v="C-10064"/>
    <m/>
    <n v="11125"/>
    <s v="COG"/>
    <n v="24.99"/>
    <m/>
    <n v="24.99"/>
    <s v="x"/>
  </r>
  <r>
    <x v="6"/>
    <d v="2025-10-01T00:00:00"/>
    <x v="18"/>
    <s v="COGS - 180459OH"/>
    <s v="COGS - 180459OH"/>
    <s v="D-003"/>
    <s v="MSP"/>
    <m/>
    <x v="3"/>
    <s v="MTS Cloud Storage"/>
    <x v="132"/>
    <s v="MTS Cloud Storage"/>
    <s v="C-10066"/>
    <m/>
    <n v="11128"/>
    <s v="COG"/>
    <n v="38.07"/>
    <m/>
    <n v="38.07"/>
    <s v="x"/>
  </r>
  <r>
    <x v="6"/>
    <d v="2025-10-01T00:00:00"/>
    <x v="18"/>
    <s v="COGS - 180462OH"/>
    <s v="COGS - 180462OH"/>
    <s v="D-003"/>
    <s v="MSP"/>
    <m/>
    <x v="3"/>
    <s v="MTS Cloud Storage"/>
    <x v="98"/>
    <s v="MTS Cloud Storage"/>
    <s v="C-10186"/>
    <m/>
    <n v="11130"/>
    <s v="COG"/>
    <n v="66.349999999999994"/>
    <m/>
    <n v="66.349999999999994"/>
    <s v="x"/>
  </r>
  <r>
    <x v="6"/>
    <d v="2025-10-01T00:00:00"/>
    <x v="18"/>
    <s v="COGS - 180465OH"/>
    <s v="COGS - 180465OH"/>
    <s v="D-003"/>
    <s v="MSP"/>
    <m/>
    <x v="3"/>
    <s v="MTS Cloud Storage"/>
    <x v="85"/>
    <s v="MTS Cloud Storage"/>
    <s v="C-10068"/>
    <m/>
    <n v="11132"/>
    <s v="COG"/>
    <n v="221.04"/>
    <m/>
    <n v="221.04"/>
    <s v="x"/>
  </r>
  <r>
    <x v="6"/>
    <d v="2025-10-01T00:00:00"/>
    <x v="18"/>
    <s v="COGS - 180468OH"/>
    <s v="COGS - 180468OH"/>
    <s v="D-003"/>
    <s v="MSP"/>
    <m/>
    <x v="3"/>
    <s v="MTS Cloud Storage"/>
    <x v="90"/>
    <s v="MTS Cloud Storage"/>
    <s v="C-10072"/>
    <m/>
    <n v="11163"/>
    <s v="COG"/>
    <n v="5.25"/>
    <m/>
    <n v="5.25"/>
    <s v="x"/>
  </r>
  <r>
    <x v="6"/>
    <d v="2025-10-01T00:00:00"/>
    <x v="18"/>
    <s v="COGS - 180477OH"/>
    <s v="COGS - 180477OH"/>
    <s v="D-003"/>
    <s v="MSP"/>
    <m/>
    <x v="3"/>
    <s v="MTS Cloud Storage"/>
    <x v="93"/>
    <s v="MTS Cloud Storage"/>
    <s v="C-10076"/>
    <m/>
    <n v="11133"/>
    <s v="COG"/>
    <n v="8.2899999999999991"/>
    <m/>
    <n v="8.2899999999999991"/>
    <s v="x"/>
  </r>
  <r>
    <x v="6"/>
    <d v="2025-10-01T00:00:00"/>
    <x v="18"/>
    <s v="COGS - 180478OH"/>
    <s v="COGS - 180478OH"/>
    <s v="D-003"/>
    <s v="MSP"/>
    <m/>
    <x v="3"/>
    <s v="MTS Cloud Storage"/>
    <x v="92"/>
    <s v="MTS Cloud Storage"/>
    <s v="C-10077"/>
    <m/>
    <n v="11134"/>
    <s v="COG"/>
    <n v="24.9"/>
    <m/>
    <n v="24.9"/>
    <s v="x"/>
  </r>
  <r>
    <x v="6"/>
    <d v="2025-10-01T00:00:00"/>
    <x v="18"/>
    <s v="COGS - 180481OH"/>
    <s v="COGS - 180481OH"/>
    <s v="D-003"/>
    <s v="MSP"/>
    <m/>
    <x v="3"/>
    <s v="YDSSL1"/>
    <x v="53"/>
    <s v="YoDeck Single Screen License (Renews Annually)"/>
    <s v="C-10079"/>
    <m/>
    <n v="11161"/>
    <s v="COG"/>
    <n v="24.06"/>
    <m/>
    <n v="24.06"/>
    <s v="x"/>
  </r>
  <r>
    <x v="6"/>
    <d v="2025-10-01T00:00:00"/>
    <x v="18"/>
    <s v="COGS - 180485OH"/>
    <s v="COGS - 180485OH"/>
    <s v="D-003"/>
    <s v="MSP"/>
    <m/>
    <x v="3"/>
    <s v="MTS Cloud Storage"/>
    <x v="86"/>
    <s v="MTS Cloud Storage"/>
    <s v="C-10081"/>
    <m/>
    <n v="11137"/>
    <s v="COG"/>
    <n v="87.9"/>
    <m/>
    <n v="87.9"/>
    <s v="x"/>
  </r>
  <r>
    <x v="6"/>
    <d v="2025-10-01T00:00:00"/>
    <x v="18"/>
    <s v="COGS - 180486OH"/>
    <s v="COGS - 180486OH"/>
    <s v="D-005"/>
    <s v="Security"/>
    <m/>
    <x v="3"/>
    <s v="MTS Cloud Storage"/>
    <x v="113"/>
    <s v="MTS Cloud Storage"/>
    <s v="C-10082"/>
    <m/>
    <n v="11138"/>
    <s v="COG"/>
    <n v="25.39"/>
    <m/>
    <n v="25.39"/>
    <s v="x"/>
  </r>
  <r>
    <x v="6"/>
    <d v="2025-10-01T00:00:00"/>
    <x v="18"/>
    <s v="COGS - 180491OH"/>
    <s v="COGS - 180491OH"/>
    <s v="D-003"/>
    <s v="MSP"/>
    <m/>
    <x v="3"/>
    <s v="MTS Cloud Storage"/>
    <x v="100"/>
    <s v="MTS Cloud Storage"/>
    <s v="C-10084"/>
    <m/>
    <n v="11139"/>
    <s v="COG"/>
    <n v="5.28"/>
    <m/>
    <n v="5.28"/>
    <s v="x"/>
  </r>
  <r>
    <x v="6"/>
    <d v="2025-10-01T00:00:00"/>
    <x v="18"/>
    <s v="COGS - 180493OH"/>
    <s v="COGS - 180493OH"/>
    <s v="D-003"/>
    <s v="MSP"/>
    <m/>
    <x v="3"/>
    <s v="MTS Cloud Storage"/>
    <x v="88"/>
    <s v="MTS Cloud Storage"/>
    <s v="C-10085"/>
    <m/>
    <n v="11140"/>
    <s v="COG"/>
    <n v="30"/>
    <m/>
    <n v="30"/>
    <s v="x"/>
  </r>
  <r>
    <x v="6"/>
    <d v="2025-10-01T00:00:00"/>
    <x v="18"/>
    <s v="COGS - 180494OH"/>
    <s v="COGS - 180494OH"/>
    <s v="D-003"/>
    <s v="MSP"/>
    <m/>
    <x v="3"/>
    <s v="MTS Cloud Storage"/>
    <x v="89"/>
    <s v="MTS Cloud Storage"/>
    <s v="C-10086"/>
    <m/>
    <n v="11141"/>
    <s v="COG"/>
    <n v="36"/>
    <m/>
    <n v="36"/>
    <s v="x"/>
  </r>
  <r>
    <x v="6"/>
    <d v="2025-10-01T00:00:00"/>
    <x v="18"/>
    <s v="COGS - 180496OH"/>
    <s v="COGS - 180496OH"/>
    <s v="D-003"/>
    <s v="MSP"/>
    <m/>
    <x v="3"/>
    <s v="MTS Cloud Storage"/>
    <x v="135"/>
    <s v="MTS Cloud Storage"/>
    <s v="C-10087"/>
    <m/>
    <n v="11162"/>
    <s v="COG"/>
    <n v="10"/>
    <m/>
    <n v="10"/>
    <s v="x"/>
  </r>
  <r>
    <x v="6"/>
    <d v="2025-10-01T00:00:00"/>
    <x v="18"/>
    <s v="COGS - 180501OH"/>
    <s v="COGS - 180501OH"/>
    <s v="D-003"/>
    <s v="MSP"/>
    <m/>
    <x v="3"/>
    <s v="MTS Cloud Storage"/>
    <x v="54"/>
    <s v="MTS Cloud Storage"/>
    <s v="C-10093"/>
    <m/>
    <n v="11146"/>
    <s v="COG"/>
    <n v="13.39"/>
    <m/>
    <n v="13.39"/>
    <s v="x"/>
  </r>
  <r>
    <x v="6"/>
    <d v="2025-10-01T00:00:00"/>
    <x v="18"/>
    <s v="COGS - 180502OH"/>
    <s v="COGS - 180502OH"/>
    <s v="D-003"/>
    <s v="MSP"/>
    <m/>
    <x v="3"/>
    <s v="MTS Cloud Storage"/>
    <x v="133"/>
    <s v="MTS Cloud Storage"/>
    <s v="C-10094"/>
    <m/>
    <n v="11147"/>
    <s v="COG"/>
    <n v="0.87"/>
    <m/>
    <n v="0.87"/>
    <s v="x"/>
  </r>
  <r>
    <x v="6"/>
    <d v="2025-10-01T00:00:00"/>
    <x v="18"/>
    <s v="COGS - 180504OH"/>
    <s v="COGS - 180504OH"/>
    <s v="D-003"/>
    <s v="MSP"/>
    <m/>
    <x v="3"/>
    <s v="MTS Cloud Storage"/>
    <x v="57"/>
    <s v="MTS Cloud Storage"/>
    <s v="C-10096"/>
    <m/>
    <n v="11148"/>
    <s v="COG"/>
    <n v="0.6"/>
    <m/>
    <n v="0.6"/>
    <s v="x"/>
  </r>
  <r>
    <x v="6"/>
    <d v="2025-10-01T00:00:00"/>
    <x v="18"/>
    <s v="COGS - 180505OH"/>
    <s v="COGS - 180505OH"/>
    <s v="D-003"/>
    <s v="MSP"/>
    <m/>
    <x v="3"/>
    <s v="MTS Cloud Storage"/>
    <x v="94"/>
    <s v="MTS Cloud Storage"/>
    <s v="C-10097"/>
    <m/>
    <n v="11149"/>
    <s v="COG"/>
    <n v="4"/>
    <m/>
    <n v="4"/>
    <s v="x"/>
  </r>
  <r>
    <x v="6"/>
    <d v="2025-10-01T00:00:00"/>
    <x v="18"/>
    <s v="COGS - 180508OH"/>
    <s v="COGS - 180508OH"/>
    <s v="D-003"/>
    <s v="MSP"/>
    <m/>
    <x v="3"/>
    <s v="MTS Cloud Storage"/>
    <x v="95"/>
    <s v="MTS Cloud Storage"/>
    <s v="C-10207"/>
    <m/>
    <n v="11151"/>
    <s v="COG"/>
    <n v="2.23"/>
    <m/>
    <n v="2.23"/>
    <s v="x"/>
  </r>
  <r>
    <x v="6"/>
    <d v="2025-10-01T00:00:00"/>
    <x v="18"/>
    <s v="COGS - 180508OH"/>
    <s v="COGS - 180508OH"/>
    <s v="D-003"/>
    <s v="MSP"/>
    <m/>
    <x v="3"/>
    <s v="MTS Cloud Storage"/>
    <x v="95"/>
    <s v="MTS Cloud Storage"/>
    <s v="C-10207"/>
    <m/>
    <n v="11151"/>
    <s v="COG"/>
    <n v="2.23"/>
    <m/>
    <n v="2.23"/>
    <s v="x"/>
  </r>
  <r>
    <x v="6"/>
    <d v="2025-10-01T00:00:00"/>
    <x v="18"/>
    <s v="COGS - 180510OH"/>
    <s v="COGS - 180510OH"/>
    <s v="D-003"/>
    <s v="MSP"/>
    <m/>
    <x v="3"/>
    <s v="MTS Cloud Storage"/>
    <x v="96"/>
    <s v="MTS Cloud Storage"/>
    <s v="C-10167"/>
    <m/>
    <n v="11152"/>
    <s v="COG"/>
    <n v="14.67"/>
    <m/>
    <n v="14.67"/>
    <s v="x"/>
  </r>
  <r>
    <x v="6"/>
    <d v="2025-10-01T00:00:00"/>
    <x v="18"/>
    <s v="COGS - 180514OH"/>
    <s v="COGS - 180514OH"/>
    <s v="D-003"/>
    <s v="MSP"/>
    <m/>
    <x v="3"/>
    <s v="MTS Cloud Storage"/>
    <x v="55"/>
    <s v="MTS Cloud Storage"/>
    <s v="C-10104"/>
    <m/>
    <n v="11154"/>
    <s v="COG"/>
    <n v="18.920000000000002"/>
    <m/>
    <n v="18.920000000000002"/>
    <s v="x"/>
  </r>
  <r>
    <x v="6"/>
    <d v="2025-10-01T00:00:00"/>
    <x v="18"/>
    <s v="COGS - 180518OH"/>
    <s v="COGS - 180518OH"/>
    <s v="D-003"/>
    <s v="MSP"/>
    <m/>
    <x v="3"/>
    <s v="MTS Cloud Storage"/>
    <x v="87"/>
    <s v="MTS Cloud Storage"/>
    <s v="C-10107"/>
    <m/>
    <n v="11156"/>
    <s v="COG"/>
    <n v="183"/>
    <m/>
    <n v="183"/>
    <s v="x"/>
  </r>
  <r>
    <x v="6"/>
    <d v="2025-10-01T00:00:00"/>
    <x v="18"/>
    <s v="COGS - 180539"/>
    <s v="COGS - 180539"/>
    <s v="D-003"/>
    <s v="MSP"/>
    <m/>
    <x v="2"/>
    <s v="DPMB-O365"/>
    <x v="140"/>
    <s v="Datapath Managed Office 365 Backup - 1 User - 1 mo"/>
    <s v="C-10421"/>
    <m/>
    <n v="11107"/>
    <s v="COG"/>
    <n v="15.4"/>
    <m/>
    <n v="15.4"/>
    <s v="x"/>
  </r>
  <r>
    <x v="6"/>
    <d v="2025-10-01T00:00:00"/>
    <x v="18"/>
    <s v="COGS - 180545"/>
    <s v="COGS - 180545"/>
    <s v="D-003"/>
    <s v="MSP"/>
    <m/>
    <x v="2"/>
    <s v="Managed Switch E48"/>
    <x v="136"/>
    <s v="Managed Switch E48"/>
    <s v="C-10253"/>
    <m/>
    <n v="11108"/>
    <s v="COG"/>
    <n v="13"/>
    <m/>
    <n v="13"/>
    <s v="x"/>
  </r>
  <r>
    <x v="6"/>
    <d v="2025-10-01T00:00:00"/>
    <x v="18"/>
    <s v="COGS - 180545"/>
    <s v="COGS - 180545"/>
    <s v="D-003"/>
    <s v="MSP"/>
    <m/>
    <x v="2"/>
    <s v="DPMB-AFI-O365"/>
    <x v="136"/>
    <s v="Office 365 Backup"/>
    <s v="C-10253"/>
    <m/>
    <n v="11108"/>
    <s v="COG"/>
    <n v="70.400000000000006"/>
    <m/>
    <n v="70.400000000000006"/>
    <s v="x"/>
  </r>
  <r>
    <x v="6"/>
    <d v="2025-10-01T00:00:00"/>
    <x v="18"/>
    <s v="COGS - 180545"/>
    <s v="COGS - 180545"/>
    <s v="D-003"/>
    <s v="MSP"/>
    <m/>
    <x v="2"/>
    <s v="Managed AP 840"/>
    <x v="136"/>
    <s v="Managed AP 840"/>
    <s v="C-10253"/>
    <m/>
    <n v="11108"/>
    <s v="COG"/>
    <n v="103.18"/>
    <m/>
    <n v="103.18"/>
    <s v="x"/>
  </r>
  <r>
    <x v="6"/>
    <d v="2025-10-01T00:00:00"/>
    <x v="18"/>
    <s v="COGS - 180545"/>
    <s v="COGS - 180545"/>
    <s v="D-005"/>
    <s v="Security"/>
    <m/>
    <x v="2"/>
    <s v="DPMB-O365"/>
    <x v="136"/>
    <s v="Datapath Managed Office 365 Backup - 1 User - 1 mo"/>
    <s v="C-10253"/>
    <m/>
    <n v="11108"/>
    <s v="COG"/>
    <n v="66"/>
    <m/>
    <n v="66"/>
    <s v="x"/>
  </r>
  <r>
    <x v="6"/>
    <d v="2025-10-01T00:00:00"/>
    <x v="18"/>
    <s v="COGS - 180546"/>
    <s v="COGS - 180546"/>
    <s v="D-003"/>
    <s v="MSP"/>
    <m/>
    <x v="2"/>
    <s v="Managed Switch E8"/>
    <x v="136"/>
    <s v="Managed Switch E8"/>
    <s v="C-10253"/>
    <m/>
    <n v="11109"/>
    <s v="COG"/>
    <n v="6.5"/>
    <m/>
    <n v="6.5"/>
    <s v="x"/>
  </r>
  <r>
    <x v="6"/>
    <d v="2025-10-01T00:00:00"/>
    <x v="18"/>
    <s v="COGS - 180546"/>
    <s v="COGS - 180546"/>
    <s v="D-003"/>
    <s v="MSP"/>
    <m/>
    <x v="2"/>
    <s v="DPMB-AFI-O365"/>
    <x v="136"/>
    <s v="Office 365 Backup"/>
    <s v="C-10253"/>
    <m/>
    <n v="11109"/>
    <s v="COG"/>
    <n v="6.6"/>
    <m/>
    <n v="6.6"/>
    <s v="x"/>
  </r>
  <r>
    <x v="6"/>
    <d v="2025-10-01T00:00:00"/>
    <x v="18"/>
    <s v="COGS - 180546"/>
    <s v="COGS - 180546"/>
    <s v="D-003"/>
    <s v="MSP"/>
    <m/>
    <x v="2"/>
    <s v="Managed AP 840"/>
    <x v="136"/>
    <s v="Managed AP 840"/>
    <s v="C-10253"/>
    <m/>
    <n v="11109"/>
    <s v="COG"/>
    <n v="13.33"/>
    <m/>
    <n v="13.33"/>
    <s v="x"/>
  </r>
  <r>
    <x v="6"/>
    <d v="2025-10-01T00:00:00"/>
    <x v="18"/>
    <s v="COGS - 180547"/>
    <s v="COGS - 180547"/>
    <s v="D-003"/>
    <s v="MSP"/>
    <m/>
    <x v="2"/>
    <s v="DPMB-AFI-O365"/>
    <x v="136"/>
    <s v="Office 365 Backup"/>
    <s v="C-10253"/>
    <m/>
    <n v="11110"/>
    <s v="COG"/>
    <n v="2.2000000000000002"/>
    <m/>
    <n v="2.2000000000000002"/>
    <s v="x"/>
  </r>
  <r>
    <x v="6"/>
    <d v="2025-10-01T00:00:00"/>
    <x v="18"/>
    <s v="COGS - 180548"/>
    <s v="COGS - 180548"/>
    <s v="D-003"/>
    <s v="MSP"/>
    <m/>
    <x v="2"/>
    <s v="DPMB-AFI-O365"/>
    <x v="136"/>
    <s v="Office 365 Backup"/>
    <s v="C-10253"/>
    <m/>
    <n v="11111"/>
    <s v="COG"/>
    <n v="2.2000000000000002"/>
    <m/>
    <n v="2.2000000000000002"/>
    <s v="x"/>
  </r>
  <r>
    <x v="6"/>
    <d v="2025-10-01T00:00:00"/>
    <x v="18"/>
    <s v="COGS - 180548"/>
    <s v="COGS - 180548"/>
    <s v="D-003"/>
    <s v="MSP"/>
    <m/>
    <x v="2"/>
    <s v="Managed Switch E8"/>
    <x v="136"/>
    <s v="Managed Switch E8"/>
    <s v="C-10253"/>
    <m/>
    <n v="11111"/>
    <s v="COG"/>
    <n v="6.5"/>
    <m/>
    <n v="6.5"/>
    <s v="x"/>
  </r>
  <r>
    <x v="6"/>
    <d v="2025-10-01T00:00:00"/>
    <x v="18"/>
    <s v="COGS - 180548"/>
    <s v="COGS - 180548"/>
    <s v="D-003"/>
    <s v="MSP"/>
    <m/>
    <x v="2"/>
    <s v="Managed AP 840"/>
    <x v="136"/>
    <s v="Managed AP 840"/>
    <s v="C-10253"/>
    <m/>
    <n v="11111"/>
    <s v="COG"/>
    <n v="13.33"/>
    <m/>
    <n v="13.33"/>
    <s v="x"/>
  </r>
  <r>
    <x v="6"/>
    <d v="2025-10-01T00:00:00"/>
    <x v="18"/>
    <s v="COGS - 180549"/>
    <s v="COGS - 180549"/>
    <s v="D-003"/>
    <s v="MSP"/>
    <m/>
    <x v="2"/>
    <s v="Managed Switch E8"/>
    <x v="136"/>
    <s v="Managed Switch E8"/>
    <s v="C-10253"/>
    <m/>
    <n v="11112"/>
    <s v="COG"/>
    <n v="6.5"/>
    <m/>
    <n v="6.5"/>
    <s v="x"/>
  </r>
  <r>
    <x v="6"/>
    <d v="2025-10-01T00:00:00"/>
    <x v="18"/>
    <s v="COGS - 180549"/>
    <s v="COGS - 180549"/>
    <s v="D-003"/>
    <s v="MSP"/>
    <m/>
    <x v="2"/>
    <s v="Managed AP 840"/>
    <x v="136"/>
    <s v="Managed AP 840"/>
    <s v="C-10253"/>
    <m/>
    <n v="11112"/>
    <s v="COG"/>
    <n v="13.33"/>
    <m/>
    <n v="13.33"/>
    <s v="x"/>
  </r>
  <r>
    <x v="6"/>
    <d v="2025-10-01T00:00:00"/>
    <x v="18"/>
    <s v="COGS - 180550"/>
    <s v="COGS - 180550"/>
    <s v="D-003"/>
    <s v="MSP"/>
    <m/>
    <x v="2"/>
    <s v="DPMB-AFI-O365"/>
    <x v="136"/>
    <s v="Office 365 Backup"/>
    <s v="C-10253"/>
    <m/>
    <n v="11113"/>
    <s v="COG"/>
    <n v="4.4000000000000004"/>
    <m/>
    <n v="4.4000000000000004"/>
    <s v="x"/>
  </r>
  <r>
    <x v="6"/>
    <d v="2025-10-01T00:00:00"/>
    <x v="18"/>
    <s v="COGS - 180551"/>
    <s v="COGS - 180551"/>
    <s v="D-003"/>
    <s v="MSP"/>
    <m/>
    <x v="2"/>
    <s v="DPMB-AFI-O365"/>
    <x v="136"/>
    <s v="Office 365 Backup"/>
    <s v="C-10253"/>
    <m/>
    <n v="11114"/>
    <s v="COG"/>
    <n v="2.2000000000000002"/>
    <m/>
    <n v="2.2000000000000002"/>
    <s v="x"/>
  </r>
  <r>
    <x v="6"/>
    <d v="2025-10-01T00:00:00"/>
    <x v="18"/>
    <s v="COGS - 180551"/>
    <s v="COGS - 180551"/>
    <s v="D-003"/>
    <s v="MSP"/>
    <m/>
    <x v="2"/>
    <s v="Managed Switch E8"/>
    <x v="136"/>
    <s v="Managed Switch E8"/>
    <s v="C-10253"/>
    <m/>
    <n v="11114"/>
    <s v="COG"/>
    <n v="6.5"/>
    <m/>
    <n v="6.5"/>
    <s v="x"/>
  </r>
  <r>
    <x v="6"/>
    <d v="2025-10-01T00:00:00"/>
    <x v="18"/>
    <s v="COGS - 180551"/>
    <s v="COGS - 180551"/>
    <s v="D-003"/>
    <s v="MSP"/>
    <m/>
    <x v="2"/>
    <s v="Managed AP 440"/>
    <x v="136"/>
    <s v="Managed AP 440"/>
    <s v="C-10253"/>
    <m/>
    <n v="11114"/>
    <s v="COG"/>
    <n v="8"/>
    <m/>
    <n v="8"/>
    <s v="x"/>
  </r>
  <r>
    <x v="6"/>
    <d v="2025-10-01T00:00:00"/>
    <x v="18"/>
    <s v="COGS - 180552"/>
    <s v="COGS - 180552"/>
    <s v="D-003"/>
    <s v="MSP"/>
    <m/>
    <x v="2"/>
    <s v="DPMB-AFI-O365"/>
    <x v="136"/>
    <s v="Office 365 Backup"/>
    <s v="C-10253"/>
    <m/>
    <n v="11115"/>
    <s v="COG"/>
    <n v="2.2000000000000002"/>
    <m/>
    <n v="2.2000000000000002"/>
    <s v="x"/>
  </r>
  <r>
    <x v="6"/>
    <d v="2025-10-01T00:00:00"/>
    <x v="18"/>
    <s v="COGS - 180560OH"/>
    <s v="COGS - 180560OH"/>
    <s v="D-003"/>
    <s v="MSP"/>
    <m/>
    <x v="3"/>
    <s v="MTS Cloud Storage"/>
    <x v="84"/>
    <s v="MTS Cloud Storage"/>
    <s v="C-10083"/>
    <m/>
    <n v="11158"/>
    <s v="COG"/>
    <n v="7.11"/>
    <m/>
    <n v="7.11"/>
    <s v="x"/>
  </r>
  <r>
    <x v="6"/>
    <d v="2025-10-01T00:00:00"/>
    <x v="18"/>
    <s v="COGS - 180561"/>
    <s v="COGS - 180561"/>
    <s v="D-003"/>
    <s v="MSP"/>
    <m/>
    <x v="2"/>
    <s v="TIMUSDEDICATEDGATEWAY"/>
    <x v="136"/>
    <s v="Regional Dedicated Gateway"/>
    <s v="C-10253"/>
    <m/>
    <n v="11122"/>
    <s v="COG"/>
    <n v="150"/>
    <m/>
    <n v="150"/>
    <s v="x"/>
  </r>
  <r>
    <x v="6"/>
    <d v="2025-10-01T00:00:00"/>
    <x v="18"/>
    <s v="COGS - 180561"/>
    <s v="COGS - 180561"/>
    <s v="D-003"/>
    <s v="MSP"/>
    <m/>
    <x v="2"/>
    <s v="TIMUSADVANCEDPLAN"/>
    <x v="136"/>
    <s v="ATNA"/>
    <s v="C-10253"/>
    <m/>
    <n v="11122"/>
    <s v="COG"/>
    <n v="305.25"/>
    <m/>
    <n v="305.25"/>
    <s v="x"/>
  </r>
  <r>
    <x v="6"/>
    <d v="2025-10-01T00:00:00"/>
    <x v="18"/>
    <s v="COGS - 180728"/>
    <s v="COGS - 180728"/>
    <s v="D-003"/>
    <s v="MSP"/>
    <m/>
    <x v="2"/>
    <s v="NetwrixMSP"/>
    <x v="50"/>
    <s v="Netwrix Auditor"/>
    <s v="C-10002"/>
    <m/>
    <n v="11252"/>
    <s v="COG"/>
    <n v="210"/>
    <m/>
    <n v="210"/>
    <s v="x"/>
  </r>
  <r>
    <x v="6"/>
    <d v="2025-10-01T00:00:00"/>
    <x v="18"/>
    <s v="COGS - 180728"/>
    <s v="COGS - 180728"/>
    <s v="D-003"/>
    <s v="MSP"/>
    <m/>
    <x v="2"/>
    <s v="MTS Cloud Storage"/>
    <x v="50"/>
    <s v="MTS Cloud Storage"/>
    <s v="C-10002"/>
    <m/>
    <n v="11252"/>
    <s v="COG"/>
    <n v="970.46"/>
    <m/>
    <n v="970.46"/>
    <s v="x"/>
  </r>
  <r>
    <x v="6"/>
    <d v="2025-10-03T00:00:00"/>
    <x v="20"/>
    <s v="d15f3cbe-5adc-4065-8e9d-ac60f5404ef9"/>
    <s v="Charge Card Transaction - Ramp: David Craig - Monthly SendGrid subscription for October"/>
    <m/>
    <m/>
    <s v="SendGrid"/>
    <x v="0"/>
    <m/>
    <x v="0"/>
    <m/>
    <m/>
    <m/>
    <n v="4323"/>
    <s v="APJ"/>
    <n v="89.95"/>
    <m/>
    <n v="89.95"/>
    <s v="x"/>
  </r>
  <r>
    <x v="6"/>
    <d v="2025-10-03T00:00:00"/>
    <x v="20"/>
    <s v="d9c952d4-8a18-494e-b919-5138c91892f6"/>
    <s v="Charge Card Transaction - Ramp: David Craig - Monthly Microsoft Store subscription for internal use."/>
    <m/>
    <m/>
    <m/>
    <x v="0"/>
    <m/>
    <x v="0"/>
    <m/>
    <m/>
    <m/>
    <n v="4323"/>
    <s v="APJ"/>
    <n v="178.54"/>
    <m/>
    <n v="178.54"/>
    <s v="x"/>
  </r>
  <r>
    <x v="6"/>
    <d v="2025-10-04T00:00:00"/>
    <x v="38"/>
    <s v="d4750870-04ca-4a17-8cba-8c1cc2402c91"/>
    <s v="Charge Card Transaction - Ramp: David Craig - Recurring monthly charge for Microsoft Office services."/>
    <m/>
    <m/>
    <m/>
    <x v="0"/>
    <m/>
    <x v="0"/>
    <m/>
    <m/>
    <m/>
    <n v="4329"/>
    <s v="APJ"/>
    <n v="24.97"/>
    <m/>
    <n v="24.97"/>
    <s v="x"/>
  </r>
  <r>
    <x v="6"/>
    <d v="2025-10-05T00:00:00"/>
    <x v="46"/>
    <s v="9d2e65c5-5028-4aca-af3f-061bcfa23d5c"/>
    <s v="Charge Card Transaction - Ramp: David Craig - Recurring monthly charge for Microsoft Office services."/>
    <m/>
    <m/>
    <m/>
    <x v="0"/>
    <m/>
    <x v="0"/>
    <m/>
    <m/>
    <m/>
    <n v="4328"/>
    <s v="APJ"/>
    <n v="0.05"/>
    <m/>
    <n v="0.05"/>
    <s v="x"/>
  </r>
  <r>
    <x v="6"/>
    <d v="2025-10-06T00:00:00"/>
    <x v="47"/>
    <s v="21dfdc31-521a-4d27-b624-358faa978a1e"/>
    <s v="Charge Card Transaction - Ramp: David Craig - Dark Web ID and ITG Monthly"/>
    <m/>
    <m/>
    <s v="Kaseya"/>
    <x v="0"/>
    <m/>
    <x v="0"/>
    <m/>
    <m/>
    <m/>
    <n v="4324"/>
    <s v="APJ"/>
    <n v="3658.42"/>
    <m/>
    <n v="3658.42"/>
    <s v="x"/>
  </r>
  <r>
    <x v="6"/>
    <d v="2025-10-09T00:00:00"/>
    <x v="48"/>
    <s v="2c667305-fdc3-43aa-9526-242c43568090"/>
    <s v="Charge Card Transaction - Ramp: Peter Annabel - Dev licensing"/>
    <s v="D-027-W"/>
    <s v="Cloud - West"/>
    <m/>
    <x v="0"/>
    <m/>
    <x v="0"/>
    <m/>
    <m/>
    <m/>
    <n v="4346"/>
    <s v="APJ"/>
    <n v="65.569999999999993"/>
    <m/>
    <n v="65.569999999999993"/>
    <s v="x"/>
  </r>
  <r>
    <x v="6"/>
    <d v="2025-10-15T00:00:00"/>
    <x v="32"/>
    <s v="COGS - 180748"/>
    <s v="COGS - 180748"/>
    <s v="D-003"/>
    <s v="MSP"/>
    <m/>
    <x v="5"/>
    <s v="MTS Cloud Storage"/>
    <x v="101"/>
    <s v="MTS Cloud Storage"/>
    <s v="C00002"/>
    <m/>
    <n v="11270"/>
    <s v="COG"/>
    <n v="12.66"/>
    <m/>
    <n v="12.66"/>
    <s v="x"/>
  </r>
  <r>
    <x v="6"/>
    <d v="2025-10-15T00:00:00"/>
    <x v="32"/>
    <s v="COGS - 180748"/>
    <s v="COGS - 180748"/>
    <s v="D-005"/>
    <s v="Security"/>
    <m/>
    <x v="5"/>
    <s v="Email Encryption"/>
    <x v="101"/>
    <s v="Email Encryption"/>
    <s v="C00002"/>
    <m/>
    <n v="11270"/>
    <s v="COG"/>
    <n v="5.2"/>
    <m/>
    <n v="5.2"/>
    <s v="x"/>
  </r>
  <r>
    <x v="6"/>
    <d v="2025-10-15T00:00:00"/>
    <x v="32"/>
    <s v="COGS - 180748"/>
    <s v="COGS - 180748"/>
    <s v="D-027"/>
    <s v="Cloud"/>
    <m/>
    <x v="5"/>
    <s v="Hosted Exchange"/>
    <x v="101"/>
    <s v="Hosted Exchange"/>
    <s v="C00002"/>
    <m/>
    <n v="11270"/>
    <s v="COG"/>
    <n v="392.08"/>
    <m/>
    <n v="392.08"/>
    <s v="x"/>
  </r>
  <r>
    <x v="6"/>
    <d v="2025-10-15T00:00:00"/>
    <x v="32"/>
    <s v="COGS - 180749"/>
    <s v="COGS - 180749"/>
    <s v="D-003"/>
    <s v="MSP"/>
    <m/>
    <x v="5"/>
    <s v="MTS Cloud Storage"/>
    <x v="102"/>
    <s v="MTS Cloud Storage"/>
    <s v="C00020"/>
    <m/>
    <n v="11271"/>
    <s v="COG"/>
    <n v="213.04"/>
    <m/>
    <n v="213.04"/>
    <s v="x"/>
  </r>
  <r>
    <x v="6"/>
    <d v="2025-10-15T00:00:00"/>
    <x v="32"/>
    <s v="COGS - 180749"/>
    <s v="COGS - 180749"/>
    <s v="D-003"/>
    <s v="MSP"/>
    <m/>
    <x v="5"/>
    <s v="Google WS Ent Std"/>
    <x v="102"/>
    <s v="Google Workspace Enterprise Standard"/>
    <s v="C00020"/>
    <m/>
    <n v="11271"/>
    <s v="COG"/>
    <n v="1232"/>
    <m/>
    <n v="1232"/>
    <s v="x"/>
  </r>
  <r>
    <x v="6"/>
    <d v="2025-10-15T00:00:00"/>
    <x v="32"/>
    <s v="COGS - 180749"/>
    <s v="COGS - 180749"/>
    <s v="D-027"/>
    <s v="Cloud"/>
    <m/>
    <x v="5"/>
    <s v="M365 Apps for Business"/>
    <x v="102"/>
    <s v="Microsoft 365 Apps for business - NCE Annual"/>
    <s v="C00020"/>
    <m/>
    <n v="11271"/>
    <s v="COG"/>
    <n v="247.5"/>
    <m/>
    <n v="247.5"/>
    <s v="x"/>
  </r>
  <r>
    <x v="6"/>
    <d v="2025-10-15T00:00:00"/>
    <x v="32"/>
    <s v="COGS - 180750"/>
    <s v="COGS - 180750"/>
    <s v="D-003"/>
    <s v="MSP"/>
    <m/>
    <x v="5"/>
    <s v="MTS Cloud Storage"/>
    <x v="103"/>
    <s v="MTS Cloud Storage"/>
    <s v="C00060"/>
    <m/>
    <n v="11272"/>
    <s v="COG"/>
    <n v="37.42"/>
    <m/>
    <n v="37.42"/>
    <s v="x"/>
  </r>
  <r>
    <x v="6"/>
    <d v="2025-10-15T00:00:00"/>
    <x v="32"/>
    <s v="COGS - 180753"/>
    <s v="COGS - 180753"/>
    <s v="D-003"/>
    <s v="MSP"/>
    <m/>
    <x v="5"/>
    <s v="DPMB-AFI-O365"/>
    <x v="109"/>
    <s v="Office 365 Backup"/>
    <s v="C00204"/>
    <m/>
    <n v="11273"/>
    <s v="COG"/>
    <n v="79.2"/>
    <m/>
    <n v="79.2"/>
    <s v="x"/>
  </r>
  <r>
    <x v="6"/>
    <d v="2025-10-15T00:00:00"/>
    <x v="32"/>
    <s v="COGS - 180753"/>
    <s v="COGS - 180753"/>
    <s v="D-003"/>
    <s v="MSP"/>
    <m/>
    <x v="5"/>
    <s v="MTS Cloud Storage"/>
    <x v="109"/>
    <s v="MTS Cloud Storage"/>
    <s v="C00204"/>
    <m/>
    <n v="11273"/>
    <s v="COG"/>
    <n v="86.95"/>
    <m/>
    <n v="86.95"/>
    <s v="x"/>
  </r>
  <r>
    <x v="6"/>
    <d v="2025-10-15T00:00:00"/>
    <x v="32"/>
    <s v="COGS - 180754"/>
    <s v="COGS - 180754"/>
    <s v="D-003"/>
    <s v="MSP"/>
    <m/>
    <x v="5"/>
    <s v="DPMB-AFI-O365"/>
    <x v="104"/>
    <s v="Office 365 Backup"/>
    <s v="C00139"/>
    <m/>
    <n v="11274"/>
    <s v="COG"/>
    <n v="299.2"/>
    <m/>
    <n v="299.2"/>
    <s v="x"/>
  </r>
  <r>
    <x v="6"/>
    <d v="2025-10-15T00:00:00"/>
    <x v="32"/>
    <s v="COGS - 180754"/>
    <s v="COGS - 180754"/>
    <s v="D-003"/>
    <s v="MSP"/>
    <m/>
    <x v="5"/>
    <s v="PP-ESS-MBUS-A"/>
    <x v="104"/>
    <s v="Proofpoint Essentials-Business"/>
    <s v="C00139"/>
    <m/>
    <n v="11274"/>
    <s v="COG"/>
    <n v="512.20000000000005"/>
    <m/>
    <n v="512.20000000000005"/>
    <s v="x"/>
  </r>
  <r>
    <x v="6"/>
    <d v="2025-10-15T00:00:00"/>
    <x v="32"/>
    <s v="COGS - 180754"/>
    <s v="COGS - 180754"/>
    <s v="D-003"/>
    <s v="MSP"/>
    <m/>
    <x v="5"/>
    <s v="MTS Cloud Storage"/>
    <x v="104"/>
    <s v="MTS Cloud Storage"/>
    <s v="C00139"/>
    <m/>
    <n v="11274"/>
    <s v="COG"/>
    <n v="754.86"/>
    <m/>
    <n v="754.86"/>
    <s v="x"/>
  </r>
  <r>
    <x v="6"/>
    <d v="2025-10-15T00:00:00"/>
    <x v="32"/>
    <s v="COGS - 180754"/>
    <s v="COGS - 180754"/>
    <s v="D-027"/>
    <s v="Cloud"/>
    <m/>
    <x v="5"/>
    <s v="M365 Apps for Business"/>
    <x v="104"/>
    <s v="Microsoft 365 Apps for business - NCE Annual"/>
    <s v="C00139"/>
    <m/>
    <n v="11274"/>
    <s v="COG"/>
    <n v="41.25"/>
    <m/>
    <n v="41.25"/>
    <s v="x"/>
  </r>
  <r>
    <x v="6"/>
    <d v="2025-10-15T00:00:00"/>
    <x v="32"/>
    <s v="COGS - 180755"/>
    <s v="COGS - 180755"/>
    <s v="D-003"/>
    <s v="MSP"/>
    <m/>
    <x v="5"/>
    <s v="M365 Apps for Business"/>
    <x v="105"/>
    <s v="Microsoft 365 Apps for business - NCE Annual"/>
    <s v="C00165"/>
    <m/>
    <n v="11275"/>
    <s v="COG"/>
    <n v="30.24"/>
    <m/>
    <n v="30.24"/>
    <s v="x"/>
  </r>
  <r>
    <x v="6"/>
    <d v="2025-10-15T00:00:00"/>
    <x v="32"/>
    <s v="COGS - 180755"/>
    <s v="COGS - 180755"/>
    <s v="D-003"/>
    <s v="MSP"/>
    <m/>
    <x v="5"/>
    <s v="MTS Cloud Storage"/>
    <x v="105"/>
    <s v="MTS Cloud Storage"/>
    <s v="C00165"/>
    <m/>
    <n v="11275"/>
    <s v="COG"/>
    <n v="46.54"/>
    <m/>
    <n v="46.54"/>
    <s v="x"/>
  </r>
  <r>
    <x v="6"/>
    <d v="2025-10-15T00:00:00"/>
    <x v="32"/>
    <s v="COGS - 180755"/>
    <s v="COGS - 180755"/>
    <s v="D-003"/>
    <s v="MSP"/>
    <m/>
    <x v="5"/>
    <s v="Hosted Exchange"/>
    <x v="105"/>
    <s v="Hosted Exchange"/>
    <s v="C00165"/>
    <m/>
    <n v="11275"/>
    <s v="COG"/>
    <n v="55.86"/>
    <m/>
    <n v="55.86"/>
    <s v="x"/>
  </r>
  <r>
    <x v="6"/>
    <d v="2025-10-15T00:00:00"/>
    <x v="32"/>
    <s v="COGS - 180756"/>
    <s v="COGS - 180756"/>
    <s v="D-003"/>
    <s v="MSP"/>
    <m/>
    <x v="5"/>
    <s v="DPMB-ACR-O365-STOR"/>
    <x v="106"/>
    <s v="Office 365 Backup Acronis with Storage"/>
    <s v="C00170"/>
    <m/>
    <n v="11276"/>
    <s v="COG"/>
    <n v="210.16"/>
    <m/>
    <n v="210.16"/>
    <s v="x"/>
  </r>
  <r>
    <x v="6"/>
    <d v="2025-10-15T00:00:00"/>
    <x v="32"/>
    <s v="COGS - 180756"/>
    <s v="COGS - 180756"/>
    <s v="D-003"/>
    <s v="MSP"/>
    <m/>
    <x v="5"/>
    <s v="MTS Cloud Storage"/>
    <x v="106"/>
    <s v="MTS Cloud Storage"/>
    <s v="C00170"/>
    <m/>
    <n v="11276"/>
    <s v="COG"/>
    <n v="631.54999999999995"/>
    <m/>
    <n v="631.54999999999995"/>
    <s v="x"/>
  </r>
  <r>
    <x v="6"/>
    <d v="2025-10-15T00:00:00"/>
    <x v="32"/>
    <s v="COGS - 180758"/>
    <s v="COGS - 180758"/>
    <s v="D-003"/>
    <s v="MSP"/>
    <m/>
    <x v="5"/>
    <s v="DPMB-AFI-O365"/>
    <x v="108"/>
    <s v="Office 365 Backup"/>
    <s v="C00224"/>
    <m/>
    <n v="11277"/>
    <s v="COG"/>
    <n v="19.8"/>
    <m/>
    <n v="19.8"/>
    <s v="x"/>
  </r>
  <r>
    <x v="6"/>
    <d v="2025-10-15T00:00:00"/>
    <x v="32"/>
    <s v="COGS - 180758"/>
    <s v="COGS - 180758"/>
    <s v="D-003"/>
    <s v="MSP"/>
    <m/>
    <x v="5"/>
    <s v="MTS Cloud Storage"/>
    <x v="108"/>
    <s v="MTS Cloud Storage"/>
    <s v="C00224"/>
    <m/>
    <n v="11277"/>
    <s v="COG"/>
    <n v="34.47"/>
    <m/>
    <n v="34.47"/>
    <s v="x"/>
  </r>
  <r>
    <x v="6"/>
    <d v="2025-10-15T00:00:00"/>
    <x v="32"/>
    <s v="COGS - 180758"/>
    <s v="COGS - 180758"/>
    <s v="D-003"/>
    <s v="MSP"/>
    <m/>
    <x v="5"/>
    <s v="DPMB-AFI-STOR"/>
    <x v="108"/>
    <s v="Microsoft 365 Backup Additional Storage"/>
    <s v="C00224"/>
    <m/>
    <n v="11277"/>
    <s v="COG"/>
    <n v="92.4"/>
    <m/>
    <n v="92.4"/>
    <s v="x"/>
  </r>
  <r>
    <x v="6"/>
    <d v="2025-10-15T00:00:00"/>
    <x v="32"/>
    <s v="COGS - 180759"/>
    <s v="COGS - 180759"/>
    <s v="D-003"/>
    <s v="MSP"/>
    <m/>
    <x v="5"/>
    <s v="M365 Apps for Business"/>
    <x v="137"/>
    <s v="Microsoft 365 Apps for business - NCE Annual"/>
    <s v="C00197"/>
    <m/>
    <n v="11278"/>
    <s v="COG"/>
    <n v="107.25"/>
    <m/>
    <n v="107.25"/>
    <s v="x"/>
  </r>
  <r>
    <x v="6"/>
    <d v="2025-10-15T00:00:00"/>
    <x v="32"/>
    <s v="COGS - 180759"/>
    <s v="COGS - 180759"/>
    <s v="D-003"/>
    <s v="MSP"/>
    <m/>
    <x v="5"/>
    <s v="Google Business Starter"/>
    <x v="137"/>
    <s v="Google Workspace Business Starter"/>
    <s v="C00197"/>
    <m/>
    <n v="11278"/>
    <s v="COG"/>
    <n v="137.28"/>
    <m/>
    <n v="137.28"/>
    <s v="x"/>
  </r>
  <r>
    <x v="6"/>
    <d v="2025-10-15T00:00:00"/>
    <x v="32"/>
    <s v="COGS - 180760"/>
    <s v="COGS - 180760"/>
    <s v="D-003"/>
    <s v="MSP"/>
    <m/>
    <x v="5"/>
    <s v="MTS Cloud Storage"/>
    <x v="110"/>
    <s v="MTS Cloud Storage"/>
    <s v="C00302"/>
    <m/>
    <n v="11279"/>
    <s v="COG"/>
    <n v="56.79"/>
    <m/>
    <n v="56.79"/>
    <s v="x"/>
  </r>
  <r>
    <x v="6"/>
    <d v="2025-10-15T00:00:00"/>
    <x v="32"/>
    <s v="COGS - 180761"/>
    <s v="COGS - 180761"/>
    <s v="D-003"/>
    <s v="MSP"/>
    <m/>
    <x v="5"/>
    <s v="MTS Cloud Storage"/>
    <x v="111"/>
    <s v="MTS Cloud Storage"/>
    <s v="C00215"/>
    <m/>
    <n v="11280"/>
    <s v="COG"/>
    <n v="16.170000000000002"/>
    <m/>
    <n v="16.170000000000002"/>
    <s v="x"/>
  </r>
  <r>
    <x v="6"/>
    <d v="2025-10-15T00:00:00"/>
    <x v="32"/>
    <s v="COGS - 180761"/>
    <s v="COGS - 180761"/>
    <s v="D-003"/>
    <s v="MSP"/>
    <m/>
    <x v="5"/>
    <s v="Archiving Hosted Mailbox"/>
    <x v="111"/>
    <s v="Archiving for Hosted Exchange Mailbox"/>
    <s v="C00215"/>
    <m/>
    <n v="11280"/>
    <s v="COG"/>
    <n v="30"/>
    <m/>
    <n v="30"/>
    <s v="x"/>
  </r>
  <r>
    <x v="6"/>
    <d v="2025-10-15T00:00:00"/>
    <x v="32"/>
    <s v="COGS - 180761"/>
    <s v="COGS - 180761"/>
    <s v="D-003"/>
    <s v="MSP"/>
    <m/>
    <x v="5"/>
    <s v="M365 Apps for Business"/>
    <x v="111"/>
    <s v="Microsoft 365 Apps for business - NCE Annual"/>
    <s v="C00215"/>
    <m/>
    <n v="11280"/>
    <s v="COG"/>
    <n v="43.2"/>
    <m/>
    <n v="43.2"/>
    <s v="x"/>
  </r>
  <r>
    <x v="6"/>
    <d v="2025-10-15T00:00:00"/>
    <x v="32"/>
    <s v="COGS - 180761"/>
    <s v="COGS - 180761"/>
    <s v="D-003"/>
    <s v="MSP"/>
    <m/>
    <x v="5"/>
    <s v="Email Encryption"/>
    <x v="111"/>
    <s v="Email Encryption"/>
    <s v="C00215"/>
    <m/>
    <n v="11280"/>
    <s v="COG"/>
    <n v="60"/>
    <m/>
    <n v="60"/>
    <s v="x"/>
  </r>
  <r>
    <x v="6"/>
    <d v="2025-10-15T00:00:00"/>
    <x v="32"/>
    <s v="COGS - 180761"/>
    <s v="COGS - 180761"/>
    <s v="D-003"/>
    <s v="MSP"/>
    <m/>
    <x v="5"/>
    <s v="Hosted Exchange"/>
    <x v="111"/>
    <s v="Hosted Exchange"/>
    <s v="C00215"/>
    <m/>
    <n v="11280"/>
    <s v="COG"/>
    <n v="110.5"/>
    <m/>
    <n v="110.5"/>
    <s v="x"/>
  </r>
  <r>
    <x v="6"/>
    <d v="2025-10-15T00:00:00"/>
    <x v="32"/>
    <s v="COGS - 180762"/>
    <s v="COGS - 180762"/>
    <s v="D-003"/>
    <s v="MSP"/>
    <m/>
    <x v="5"/>
    <s v="MTS Cloud Storage"/>
    <x v="112"/>
    <s v="MTS Cloud Storage"/>
    <s v="C00216"/>
    <m/>
    <n v="11281"/>
    <s v="COG"/>
    <n v="70.38"/>
    <m/>
    <n v="70.38"/>
    <s v="x"/>
  </r>
  <r>
    <x v="6"/>
    <d v="2025-10-15T00:00:00"/>
    <x v="32"/>
    <s v="COGS - 180762"/>
    <s v="COGS - 180762"/>
    <s v="D-003"/>
    <s v="MSP"/>
    <m/>
    <x v="5"/>
    <s v="DPMB-AFI-O365"/>
    <x v="112"/>
    <s v="Office 365 Backup"/>
    <s v="C00216"/>
    <m/>
    <n v="11281"/>
    <s v="COG"/>
    <n v="85.8"/>
    <m/>
    <n v="85.8"/>
    <s v="x"/>
  </r>
  <r>
    <x v="6"/>
    <d v="2025-10-15T00:00:00"/>
    <x v="32"/>
    <s v="COGS - 180764"/>
    <s v="COGS - 180764"/>
    <s v="D-003"/>
    <s v="MSP"/>
    <m/>
    <x v="5"/>
    <s v="ShareSync Cloud File Sharing"/>
    <x v="116"/>
    <s v="ShareSync Cloud File Sharing"/>
    <s v="C-10008"/>
    <m/>
    <n v="11283"/>
    <s v="COG"/>
    <n v="8.89"/>
    <m/>
    <n v="8.89"/>
    <s v="x"/>
  </r>
  <r>
    <x v="6"/>
    <d v="2025-10-15T00:00:00"/>
    <x v="32"/>
    <s v="COGS - 180764"/>
    <s v="COGS - 180764"/>
    <s v="D-003"/>
    <s v="MSP"/>
    <m/>
    <x v="5"/>
    <s v="Email Encryption"/>
    <x v="116"/>
    <s v="Email Encryption"/>
    <s v="C-10008"/>
    <m/>
    <n v="11283"/>
    <s v="COG"/>
    <n v="19.2"/>
    <m/>
    <n v="19.2"/>
    <s v="x"/>
  </r>
  <r>
    <x v="6"/>
    <d v="2025-10-15T00:00:00"/>
    <x v="32"/>
    <s v="COGS - 180764"/>
    <s v="COGS - 180764"/>
    <s v="D-003"/>
    <s v="MSP"/>
    <m/>
    <x v="5"/>
    <s v="Archiving Hosted Mailbox"/>
    <x v="116"/>
    <s v="Archiving for Hosted Exchange Mailbox"/>
    <s v="C-10008"/>
    <m/>
    <n v="11283"/>
    <s v="COG"/>
    <n v="24"/>
    <m/>
    <n v="24"/>
    <s v="x"/>
  </r>
  <r>
    <x v="6"/>
    <d v="2025-10-15T00:00:00"/>
    <x v="32"/>
    <s v="COGS - 180764"/>
    <s v="COGS - 180764"/>
    <s v="D-003"/>
    <s v="MSP"/>
    <m/>
    <x v="5"/>
    <s v="Hosted Exchange"/>
    <x v="116"/>
    <s v="Hosted Exchange"/>
    <s v="C-10008"/>
    <m/>
    <n v="11283"/>
    <s v="COG"/>
    <n v="63.84"/>
    <m/>
    <n v="63.84"/>
    <s v="x"/>
  </r>
  <r>
    <x v="6"/>
    <d v="2025-10-15T00:00:00"/>
    <x v="32"/>
    <s v="COGS - 180766"/>
    <s v="COGS - 180766"/>
    <s v="D-003"/>
    <s v="MSP"/>
    <m/>
    <x v="5"/>
    <s v="MTS Cloud Storage"/>
    <x v="107"/>
    <s v="MTS Cloud Storage"/>
    <s v="C00178"/>
    <m/>
    <n v="11284"/>
    <s v="COG"/>
    <n v="109.73"/>
    <m/>
    <n v="109.73"/>
    <s v="x"/>
  </r>
  <r>
    <x v="6"/>
    <d v="2025-10-15T00:00:00"/>
    <x v="32"/>
    <s v="COGS - 180769"/>
    <s v="COGS - 180769"/>
    <s v="D-003"/>
    <s v="MSP"/>
    <m/>
    <x v="5"/>
    <s v="MTS Cloud Storage"/>
    <x v="115"/>
    <s v="MTS Cloud Storage"/>
    <s v="C00116"/>
    <m/>
    <n v="11285"/>
    <s v="COG"/>
    <n v="44.94"/>
    <m/>
    <n v="44.94"/>
    <s v="x"/>
  </r>
  <r>
    <x v="6"/>
    <d v="2025-10-15T00:00:00"/>
    <x v="32"/>
    <s v="COGS - 180769"/>
    <s v="COGS - 180769"/>
    <s v="D-003"/>
    <s v="MSP"/>
    <m/>
    <x v="5"/>
    <s v="DPMB-AFI-O365"/>
    <x v="115"/>
    <s v="Office 365 Backup"/>
    <s v="C00116"/>
    <m/>
    <n v="11285"/>
    <s v="COG"/>
    <n v="101.2"/>
    <m/>
    <n v="101.2"/>
    <s v="x"/>
  </r>
  <r>
    <x v="6"/>
    <d v="2025-10-15T00:00:00"/>
    <x v="32"/>
    <s v="COGS - 180769"/>
    <s v="COGS - 180769"/>
    <s v="D-003"/>
    <s v="MSP"/>
    <m/>
    <x v="5"/>
    <s v="DPMB-AFI-STOR"/>
    <x v="115"/>
    <s v="Microsoft 365 Backup Additional Storage"/>
    <s v="C00116"/>
    <m/>
    <n v="11285"/>
    <s v="COG"/>
    <n v="558.79999999999995"/>
    <m/>
    <n v="558.79999999999995"/>
    <s v="x"/>
  </r>
  <r>
    <x v="6"/>
    <d v="2025-10-31T00:00:00"/>
    <x v="31"/>
    <m/>
    <s v="To adjust October COGS Ramp miscoding"/>
    <m/>
    <m/>
    <m/>
    <x v="0"/>
    <m/>
    <x v="0"/>
    <m/>
    <m/>
    <m/>
    <n v="2564"/>
    <s v="GJ"/>
    <m/>
    <n v="16845.93"/>
    <n v="-16845.93"/>
    <s v="x"/>
  </r>
  <r>
    <x v="6"/>
    <d v="2025-10-31T00:00:00"/>
    <x v="31"/>
    <m/>
    <s v="Accrual for Irvine Invoices- Oct REV Sept 2025 INV"/>
    <m/>
    <m/>
    <m/>
    <x v="5"/>
    <m/>
    <x v="103"/>
    <m/>
    <s v="C00060"/>
    <m/>
    <n v="24186"/>
    <s v="ARJ"/>
    <m/>
    <n v="37.42"/>
    <n v="-37.42"/>
    <s v="x"/>
  </r>
  <r>
    <x v="6"/>
    <d v="2025-10-31T00:00:00"/>
    <x v="31"/>
    <m/>
    <s v="Accrual for Irvine Invoices- Oct REV Sept 2025 INV"/>
    <m/>
    <m/>
    <m/>
    <x v="5"/>
    <m/>
    <x v="110"/>
    <m/>
    <s v="C00302"/>
    <m/>
    <n v="24186"/>
    <s v="ARJ"/>
    <m/>
    <n v="56.79"/>
    <n v="-56.79"/>
    <s v="x"/>
  </r>
  <r>
    <x v="6"/>
    <d v="2025-10-31T00:00:00"/>
    <x v="31"/>
    <m/>
    <s v="Accrual for Irvine Invoices- Oct REV Sept 2025 INV"/>
    <m/>
    <m/>
    <m/>
    <x v="5"/>
    <m/>
    <x v="107"/>
    <m/>
    <s v="C00178"/>
    <m/>
    <n v="24186"/>
    <s v="ARJ"/>
    <m/>
    <n v="109.73"/>
    <n v="-109.73"/>
    <s v="x"/>
  </r>
  <r>
    <x v="6"/>
    <d v="2025-10-31T00:00:00"/>
    <x v="31"/>
    <m/>
    <s v="Accrual for Irvine Invoices- Oct REV Sept 2025 INV"/>
    <m/>
    <m/>
    <m/>
    <x v="5"/>
    <m/>
    <x v="116"/>
    <m/>
    <s v="C-10008"/>
    <m/>
    <n v="24186"/>
    <s v="ARJ"/>
    <m/>
    <n v="115.93"/>
    <n v="-115.93"/>
    <s v="x"/>
  </r>
  <r>
    <x v="6"/>
    <d v="2025-10-31T00:00:00"/>
    <x v="31"/>
    <m/>
    <s v="Accrual for Irvine Invoices- Oct REV Sept 2025 INV"/>
    <m/>
    <m/>
    <m/>
    <x v="5"/>
    <m/>
    <x v="105"/>
    <m/>
    <s v="C00165"/>
    <m/>
    <n v="24186"/>
    <s v="ARJ"/>
    <m/>
    <n v="132.63999999999999"/>
    <n v="-132.63999999999999"/>
    <s v="x"/>
  </r>
  <r>
    <x v="6"/>
    <d v="2025-10-31T00:00:00"/>
    <x v="31"/>
    <m/>
    <s v="Accrual for Irvine Invoices- Oct REV Sept 2025 INV"/>
    <m/>
    <m/>
    <m/>
    <x v="5"/>
    <m/>
    <x v="108"/>
    <m/>
    <s v="C00224"/>
    <m/>
    <n v="24186"/>
    <s v="ARJ"/>
    <m/>
    <n v="146.66999999999999"/>
    <n v="-146.66999999999999"/>
    <s v="x"/>
  </r>
  <r>
    <x v="6"/>
    <d v="2025-10-31T00:00:00"/>
    <x v="31"/>
    <m/>
    <s v="Accrual for Irvine Invoices- Oct REV Sept 2025 INV"/>
    <m/>
    <m/>
    <m/>
    <x v="5"/>
    <m/>
    <x v="112"/>
    <m/>
    <s v="C00216"/>
    <m/>
    <n v="24186"/>
    <s v="ARJ"/>
    <m/>
    <n v="156.18"/>
    <n v="-156.18"/>
    <s v="x"/>
  </r>
  <r>
    <x v="6"/>
    <d v="2025-10-31T00:00:00"/>
    <x v="31"/>
    <m/>
    <s v="Accrual for Irvine Invoices- Oct REV Sept 2025 INV"/>
    <m/>
    <m/>
    <m/>
    <x v="5"/>
    <m/>
    <x v="109"/>
    <m/>
    <s v="C00204"/>
    <m/>
    <n v="24186"/>
    <s v="ARJ"/>
    <m/>
    <n v="166.15"/>
    <n v="-166.15"/>
    <s v="x"/>
  </r>
  <r>
    <x v="6"/>
    <d v="2025-10-31T00:00:00"/>
    <x v="31"/>
    <m/>
    <s v="Accrual for Irvine Invoices- Oct REV Sept 2025 INV"/>
    <m/>
    <m/>
    <m/>
    <x v="5"/>
    <m/>
    <x v="137"/>
    <m/>
    <s v="C00197"/>
    <m/>
    <n v="24186"/>
    <s v="ARJ"/>
    <m/>
    <n v="244.53"/>
    <n v="-244.53"/>
    <s v="x"/>
  </r>
  <r>
    <x v="6"/>
    <d v="2025-10-31T00:00:00"/>
    <x v="31"/>
    <m/>
    <s v="Accrual for Irvine Invoices- Oct REV Sept 2025 INV"/>
    <m/>
    <m/>
    <m/>
    <x v="5"/>
    <m/>
    <x v="111"/>
    <m/>
    <s v="C00215"/>
    <m/>
    <n v="24186"/>
    <s v="ARJ"/>
    <m/>
    <n v="259.87"/>
    <n v="-259.87"/>
    <s v="x"/>
  </r>
  <r>
    <x v="6"/>
    <d v="2025-10-31T00:00:00"/>
    <x v="31"/>
    <m/>
    <s v="Accrual for Irvine Invoices- Oct REV Sept 2025 INV"/>
    <m/>
    <m/>
    <m/>
    <x v="5"/>
    <m/>
    <x v="101"/>
    <m/>
    <s v="C00002"/>
    <m/>
    <n v="24186"/>
    <s v="ARJ"/>
    <m/>
    <n v="409.94"/>
    <n v="-409.94"/>
    <s v="x"/>
  </r>
  <r>
    <x v="6"/>
    <d v="2025-10-31T00:00:00"/>
    <x v="31"/>
    <m/>
    <s v="Accrual for Irvine Invoices- Oct REV Sept 2025 INV"/>
    <m/>
    <m/>
    <m/>
    <x v="5"/>
    <m/>
    <x v="115"/>
    <m/>
    <s v="C00116"/>
    <m/>
    <n v="24186"/>
    <s v="ARJ"/>
    <m/>
    <n v="704.94"/>
    <n v="-704.94"/>
    <s v="x"/>
  </r>
  <r>
    <x v="6"/>
    <d v="2025-10-31T00:00:00"/>
    <x v="31"/>
    <m/>
    <s v="Accrual for Irvine Invoices- Oct REV Sept 2025 INV"/>
    <m/>
    <m/>
    <m/>
    <x v="5"/>
    <m/>
    <x v="106"/>
    <m/>
    <s v="C00170"/>
    <m/>
    <n v="24186"/>
    <s v="ARJ"/>
    <m/>
    <n v="841.71"/>
    <n v="-841.71"/>
    <s v="x"/>
  </r>
  <r>
    <x v="6"/>
    <d v="2025-10-31T00:00:00"/>
    <x v="31"/>
    <m/>
    <s v="Accrual for Irvine Invoices- Oct REV Sept 2025 INV"/>
    <m/>
    <m/>
    <m/>
    <x v="5"/>
    <m/>
    <x v="104"/>
    <m/>
    <s v="C00139"/>
    <m/>
    <n v="24186"/>
    <s v="ARJ"/>
    <m/>
    <n v="1607.51"/>
    <n v="-1607.51"/>
    <s v="x"/>
  </r>
  <r>
    <x v="6"/>
    <d v="2025-10-31T00:00:00"/>
    <x v="31"/>
    <m/>
    <s v="Accrual for Irvine Invoices- Oct REV Sept 2025 INV"/>
    <m/>
    <m/>
    <m/>
    <x v="5"/>
    <m/>
    <x v="102"/>
    <m/>
    <s v="C00020"/>
    <m/>
    <n v="24186"/>
    <s v="ARJ"/>
    <m/>
    <n v="1692.54"/>
    <n v="-1692.54"/>
    <s v="x"/>
  </r>
  <r>
    <x v="7"/>
    <d v="2025-10-01T00:00:00"/>
    <x v="18"/>
    <s v="de9f1517-fa37-4496-acee-a860aefb56f2"/>
    <s v="Charge Card Transaction - Ramp: David Craig - 25932"/>
    <m/>
    <m/>
    <s v="3CX"/>
    <x v="0"/>
    <m/>
    <x v="0"/>
    <m/>
    <m/>
    <m/>
    <n v="4318"/>
    <s v="APJ"/>
    <n v="876"/>
    <m/>
    <n v="876"/>
    <s v="x"/>
  </r>
  <r>
    <x v="7"/>
    <d v="2025-10-01T00:00:00"/>
    <x v="18"/>
    <s v="ede35a8c-5130-4cf2-a4f1-e7053b9ebf06"/>
    <s v="Charge Card Transaction - Ramp: David Craig - 25931"/>
    <m/>
    <m/>
    <s v="3CX"/>
    <x v="0"/>
    <m/>
    <x v="0"/>
    <m/>
    <m/>
    <m/>
    <n v="4318"/>
    <s v="APJ"/>
    <n v="600"/>
    <m/>
    <n v="600"/>
    <s v="x"/>
  </r>
  <r>
    <x v="7"/>
    <d v="2025-10-27T00:00:00"/>
    <x v="29"/>
    <s v="39a1b010-bb9d-4be2-a22a-a173568c6838"/>
    <s v="Charge Card Transaction - Ramp: David Craig - 26071"/>
    <m/>
    <m/>
    <s v="3CX"/>
    <x v="0"/>
    <m/>
    <x v="0"/>
    <m/>
    <m/>
    <m/>
    <n v="4379"/>
    <s v="APJ"/>
    <n v="1400"/>
    <m/>
    <n v="1400"/>
    <s v="x"/>
  </r>
  <r>
    <x v="8"/>
    <d v="2025-09-01T00:00:00"/>
    <x v="0"/>
    <m/>
    <s v="Reversed -- NRR Accrual Entry for Aug 2025"/>
    <s v="D-004-W"/>
    <s v="Projects - West"/>
    <m/>
    <x v="0"/>
    <m/>
    <x v="0"/>
    <m/>
    <m/>
    <m/>
    <n v="23599"/>
    <s v="ARJ"/>
    <m/>
    <n v="4971.67"/>
    <n v="-4971.67"/>
    <s v="x"/>
  </r>
  <r>
    <x v="8"/>
    <d v="2025-09-01T00:00:00"/>
    <x v="0"/>
    <m/>
    <s v="Reversed -- NRR Accrual Entry for Aug 2025"/>
    <s v="D-004-W"/>
    <s v="Projects - West"/>
    <m/>
    <x v="6"/>
    <m/>
    <x v="0"/>
    <m/>
    <m/>
    <m/>
    <n v="23599"/>
    <s v="ARJ"/>
    <m/>
    <n v="182.85"/>
    <n v="-182.85"/>
    <s v="x"/>
  </r>
  <r>
    <x v="8"/>
    <d v="2025-09-01T00:00:00"/>
    <x v="0"/>
    <m/>
    <s v="Reversed -- NRR Accrual Entry for Aug 2025"/>
    <s v="D-004-E"/>
    <s v="Projects - East"/>
    <m/>
    <x v="4"/>
    <m/>
    <x v="0"/>
    <m/>
    <m/>
    <m/>
    <n v="23599"/>
    <s v="ARJ"/>
    <m/>
    <n v="69792.52"/>
    <n v="-69792.52"/>
    <s v="x"/>
  </r>
  <r>
    <x v="8"/>
    <d v="2025-09-02T00:00:00"/>
    <x v="1"/>
    <s v="COGS - 180086OH"/>
    <s v="COGS - 180086OH"/>
    <s v="D-002"/>
    <s v="Administration"/>
    <m/>
    <x v="3"/>
    <s v="CROSSWDISEDUNEW"/>
    <x v="141"/>
    <s v="Chrome OS Mgmt Console Lic, EDU"/>
    <s v="C-10149"/>
    <m/>
    <n v="10851"/>
    <s v="COG"/>
    <n v="1479.5"/>
    <m/>
    <n v="1479.5"/>
    <s v="x"/>
  </r>
  <r>
    <x v="8"/>
    <d v="2025-09-02T00:00:00"/>
    <x v="1"/>
    <s v="COGS - 180086OH"/>
    <s v="COGS - 180086OH"/>
    <s v="D-002"/>
    <s v="Administration"/>
    <m/>
    <x v="3"/>
    <s v="NX.HBNAA.001"/>
    <x v="141"/>
    <s v="TRUSTED PARTNER RENEWED ACER CHROMEBOOK 311 C721-2"/>
    <s v="C-10149"/>
    <m/>
    <n v="10851"/>
    <s v="COG"/>
    <n v="6841.5"/>
    <m/>
    <n v="6841.5"/>
    <s v="x"/>
  </r>
  <r>
    <x v="8"/>
    <d v="2025-09-02T00:00:00"/>
    <x v="1"/>
    <s v="COGS - 180091OH"/>
    <s v="COGS - 180091OH"/>
    <s v="D-003"/>
    <s v="MSP"/>
    <m/>
    <x v="3"/>
    <s v="Yoga 7i 16"/>
    <x v="142"/>
    <s v="Lenovo Yoga 7i 2-in-1 Business Laptop (16&quot; FHD+ To"/>
    <s v="C-10070"/>
    <m/>
    <n v="10852"/>
    <s v="COG"/>
    <n v="899.64"/>
    <m/>
    <n v="899.64"/>
    <s v="x"/>
  </r>
  <r>
    <x v="8"/>
    <d v="2025-09-02T00:00:00"/>
    <x v="1"/>
    <s v="COGS - 180092"/>
    <s v="COGS - 180092"/>
    <s v="D-001"/>
    <s v="Sales"/>
    <m/>
    <x v="2"/>
    <s v="PDU1415"/>
    <x v="134"/>
    <s v="Tripp Lite series 1.8kW Single-Phase Basic PDU, 14 NEMA 5-15"/>
    <s v="C-10377"/>
    <m/>
    <n v="10853"/>
    <s v="COG"/>
    <n v="178.76"/>
    <m/>
    <n v="178.76"/>
    <s v="x"/>
  </r>
  <r>
    <x v="8"/>
    <d v="2025-09-02T00:00:00"/>
    <x v="1"/>
    <s v="COGS - 180092"/>
    <s v="COGS - 180092"/>
    <s v="D-001"/>
    <s v="Sales"/>
    <m/>
    <x v="2"/>
    <s v="SMART1500RM2UN"/>
    <x v="134"/>
    <s v="Eaton Tripp Lite Series SmartPro 120V 1.5kVA 1.35kW Line-Int"/>
    <s v="C-10377"/>
    <m/>
    <n v="10853"/>
    <s v="COG"/>
    <n v="1140.93"/>
    <m/>
    <n v="1140.93"/>
    <s v="x"/>
  </r>
  <r>
    <x v="8"/>
    <d v="2025-09-02T00:00:00"/>
    <x v="1"/>
    <s v="COGS - 180093"/>
    <s v="COGS - 180093"/>
    <s v="D-014"/>
    <s v="Procurement"/>
    <m/>
    <x v="2"/>
    <s v="65304887CA"/>
    <x v="124"/>
    <s v="Acrobat Standard DC for teams - Windows - Multi No"/>
    <s v="C-10381"/>
    <m/>
    <n v="10855"/>
    <s v="COG"/>
    <n v="293.16000000000003"/>
    <m/>
    <n v="293.16000000000003"/>
    <s v="x"/>
  </r>
  <r>
    <x v="8"/>
    <d v="2025-09-02T00:00:00"/>
    <x v="1"/>
    <s v="COGS - 180095"/>
    <s v="COGS - 180095"/>
    <s v="D-001"/>
    <s v="Sales"/>
    <m/>
    <x v="1"/>
    <s v="#73059"/>
    <x v="17"/>
    <s v="3ft (0.9m) Cat6a 26AWG Snagless Cable"/>
    <s v="C00290"/>
    <m/>
    <n v="10854"/>
    <s v="COG"/>
    <n v="3.3"/>
    <m/>
    <n v="3.3"/>
    <s v="x"/>
  </r>
  <r>
    <x v="8"/>
    <d v="2025-09-02T00:00:00"/>
    <x v="1"/>
    <s v="COGS - 180095"/>
    <s v="COGS - 180095"/>
    <s v="D-001"/>
    <s v="Sales"/>
    <m/>
    <x v="1"/>
    <s v="U7-PRO-WALL"/>
    <x v="17"/>
    <s v="Ubiquiti Networks Wall-mounted WiFi 7 AP"/>
    <s v="C00290"/>
    <m/>
    <n v="10854"/>
    <s v="COG"/>
    <n v="179.55"/>
    <m/>
    <n v="179.55"/>
    <s v="x"/>
  </r>
  <r>
    <x v="8"/>
    <d v="2025-09-03T00:00:00"/>
    <x v="2"/>
    <s v="COGS - 180099OH"/>
    <s v="COGS - 180099OH"/>
    <s v="D-001"/>
    <s v="Sales"/>
    <m/>
    <x v="3"/>
    <s v="S3422DWG"/>
    <x v="143"/>
    <s v="Gaming Monitor "/>
    <s v="C-10319"/>
    <m/>
    <n v="10858"/>
    <s v="COG"/>
    <n v="1241.4000000000001"/>
    <m/>
    <n v="1241.4000000000001"/>
    <s v="x"/>
  </r>
  <r>
    <x v="8"/>
    <d v="2025-09-03T00:00:00"/>
    <x v="2"/>
    <s v="COGS - 180099OH"/>
    <s v="COGS - 180099OH"/>
    <s v="D-001"/>
    <s v="Sales"/>
    <m/>
    <x v="3"/>
    <s v="210-BKXB"/>
    <x v="143"/>
    <s v="OptiPlex Micro Form Factor (Plus 7020)"/>
    <s v="C-10319"/>
    <m/>
    <n v="10858"/>
    <s v="COG"/>
    <n v="2123.4"/>
    <m/>
    <n v="2123.4"/>
    <s v="x"/>
  </r>
  <r>
    <x v="8"/>
    <d v="2025-09-03T00:00:00"/>
    <x v="2"/>
    <s v="COGS - 180103OH"/>
    <s v="COGS - 180103OH"/>
    <s v="D-002"/>
    <s v="Administration"/>
    <m/>
    <x v="3"/>
    <s v="SFP-10GSR-85"/>
    <x v="143"/>
    <s v="Cisco SFP-10G-SR Compatible 10GBASE-SR SFP+ 850nm "/>
    <s v="C-10319"/>
    <m/>
    <n v="10861"/>
    <s v="COG"/>
    <n v="400"/>
    <m/>
    <n v="400"/>
    <s v="x"/>
  </r>
  <r>
    <x v="8"/>
    <d v="2025-09-03T00:00:00"/>
    <x v="2"/>
    <s v="COGS - 180104OH"/>
    <s v="COGS - 180104OH"/>
    <s v="D-003"/>
    <s v="MSP"/>
    <m/>
    <x v="3"/>
    <s v="BB3R1UT#ABA"/>
    <x v="133"/>
    <s v="HP ProBook 4 G1i 16&quot; Notebook - WUXGA - Intel Core"/>
    <s v="C-10094"/>
    <m/>
    <n v="10862"/>
    <s v="COG"/>
    <n v="1065.78"/>
    <m/>
    <n v="1065.78"/>
    <s v="x"/>
  </r>
  <r>
    <x v="8"/>
    <d v="2025-09-03T00:00:00"/>
    <x v="2"/>
    <s v="COGS - 180105"/>
    <s v="COGS - 180105"/>
    <s v="D-001"/>
    <s v="Sales"/>
    <m/>
    <x v="2"/>
    <s v="65304520CA"/>
    <x v="124"/>
    <s v="Adobe Acrobat Pro DC for Teams "/>
    <s v="C-10381"/>
    <m/>
    <n v="10863"/>
    <s v="COG"/>
    <n v="60.02"/>
    <m/>
    <n v="60.02"/>
    <s v="x"/>
  </r>
  <r>
    <x v="8"/>
    <d v="2025-09-03T00:00:00"/>
    <x v="2"/>
    <s v="COGS - 180105"/>
    <s v="COGS - 180105"/>
    <s v="D-001"/>
    <s v="Sales"/>
    <m/>
    <x v="2"/>
    <s v="65324913CA"/>
    <x v="124"/>
    <s v="Illustrator - Pro for teams"/>
    <s v="C-10381"/>
    <m/>
    <n v="10863"/>
    <s v="COG"/>
    <n v="119.46"/>
    <m/>
    <n v="119.46"/>
    <s v="x"/>
  </r>
  <r>
    <x v="8"/>
    <d v="2025-09-03T00:00:00"/>
    <x v="2"/>
    <s v="COGS - 180105"/>
    <s v="COGS - 180105"/>
    <s v="D-001"/>
    <s v="Sales"/>
    <m/>
    <x v="2"/>
    <s v="65324868CA"/>
    <x v="124"/>
    <s v="Photoshop - Pro for teams"/>
    <s v="C-10381"/>
    <m/>
    <n v="10863"/>
    <s v="COG"/>
    <n v="119.46"/>
    <m/>
    <n v="119.46"/>
    <s v="x"/>
  </r>
  <r>
    <x v="8"/>
    <d v="2025-09-03T00:00:00"/>
    <x v="2"/>
    <s v="COGS - 180105"/>
    <s v="COGS - 180105"/>
    <s v="D-001"/>
    <s v="Sales"/>
    <m/>
    <x v="2"/>
    <s v="65324941CA"/>
    <x v="124"/>
    <s v="InDesign - Pro for teams"/>
    <s v="C-10381"/>
    <m/>
    <n v="10863"/>
    <s v="COG"/>
    <n v="119.46"/>
    <m/>
    <n v="119.46"/>
    <s v="x"/>
  </r>
  <r>
    <x v="8"/>
    <d v="2025-09-03T00:00:00"/>
    <x v="2"/>
    <s v="COGS - 180106"/>
    <s v="COGS - 180106"/>
    <s v="D-001"/>
    <s v="Sales"/>
    <m/>
    <x v="2"/>
    <n v="5060408461426"/>
    <x v="136"/>
    <s v="YubiKey 5 NFC USB A"/>
    <s v="C-10253"/>
    <m/>
    <n v="10864"/>
    <s v="COG"/>
    <n v="500"/>
    <m/>
    <n v="500"/>
    <s v="x"/>
  </r>
  <r>
    <x v="8"/>
    <d v="2025-09-04T00:00:00"/>
    <x v="3"/>
    <s v="9af24a37-3b70-468a-8471-ceab18c36dbc"/>
    <s v="Charge Card Transaction - Ramp: Genelyn Terrones - PO# 25723"/>
    <s v="D-014-E"/>
    <s v="Procurement - East"/>
    <s v="Amazon"/>
    <x v="4"/>
    <m/>
    <x v="0"/>
    <m/>
    <m/>
    <m/>
    <n v="4275"/>
    <s v="APJ"/>
    <n v="834.98"/>
    <m/>
    <n v="834.98"/>
    <s v="x"/>
  </r>
  <r>
    <x v="8"/>
    <d v="2025-09-04T00:00:00"/>
    <x v="3"/>
    <s v="COGS - 180108OH"/>
    <s v="COGS - 180108OH"/>
    <s v="D-003"/>
    <s v="MSP"/>
    <m/>
    <x v="3"/>
    <s v="DWC-MT95WIATW"/>
    <x v="144"/>
    <s v="Digital Watchdog MEGApix 5MP WDR IR Turret IP Camera, 2.8-1"/>
    <s v="C-10108"/>
    <m/>
    <n v="10865"/>
    <s v="COG"/>
    <n v="322.7"/>
    <m/>
    <n v="322.7"/>
    <s v="x"/>
  </r>
  <r>
    <x v="8"/>
    <d v="2025-09-04T00:00:00"/>
    <x v="3"/>
    <s v="COGS - 180109"/>
    <s v="COGS - 180109"/>
    <s v="D-014"/>
    <s v="Procurement"/>
    <m/>
    <x v="2"/>
    <s v="LIC-Z3-ENT-1YR"/>
    <x v="79"/>
    <s v="Meraki Enterprise for Z3 + 1 Year Enterprise Suppo"/>
    <s v="C-10399"/>
    <m/>
    <n v="10866"/>
    <s v="COG"/>
    <n v="156.38"/>
    <m/>
    <n v="156.38"/>
    <s v="x"/>
  </r>
  <r>
    <x v="8"/>
    <d v="2025-09-04T00:00:00"/>
    <x v="3"/>
    <s v="COGS - 180109"/>
    <s v="COGS - 180109"/>
    <s v="D-014"/>
    <s v="Procurement"/>
    <m/>
    <x v="2"/>
    <s v="LIC-ENT-1YR"/>
    <x v="79"/>
    <s v="Meraki MR Enterprise Cloud Controller License, 1 Y"/>
    <s v="C-10399"/>
    <m/>
    <n v="10866"/>
    <s v="COG"/>
    <n v="1125.96"/>
    <m/>
    <n v="1125.96"/>
    <s v="x"/>
  </r>
  <r>
    <x v="8"/>
    <d v="2025-09-04T00:00:00"/>
    <x v="3"/>
    <s v="COGS - 180109"/>
    <s v="COGS - 180109"/>
    <s v="D-014"/>
    <s v="Procurement"/>
    <m/>
    <x v="2"/>
    <s v="LIC-MX84-SEC-1YR"/>
    <x v="79"/>
    <s v="Meraki MX84 Advanced Security License and Support,"/>
    <s v="C-10399"/>
    <m/>
    <n v="10866"/>
    <s v="COG"/>
    <n v="1158.08"/>
    <m/>
    <n v="1158.08"/>
    <s v="x"/>
  </r>
  <r>
    <x v="8"/>
    <d v="2025-09-04T00:00:00"/>
    <x v="3"/>
    <s v="COGS - 180110OH"/>
    <s v="COGS - 180110OH"/>
    <s v="D-001"/>
    <s v="Sales"/>
    <m/>
    <x v="3"/>
    <s v="OnePak"/>
    <x v="145"/>
    <s v="OnePak Return Package"/>
    <s v="C-10368"/>
    <m/>
    <n v="10867"/>
    <s v="COG"/>
    <n v="244"/>
    <m/>
    <n v="244"/>
    <s v="x"/>
  </r>
  <r>
    <x v="8"/>
    <d v="2025-09-04T00:00:00"/>
    <x v="3"/>
    <s v="COGS - 180113OH"/>
    <s v="COGS - 180113OH"/>
    <s v="D-001"/>
    <s v="Sales"/>
    <m/>
    <x v="3"/>
    <s v="OnePak"/>
    <x v="145"/>
    <s v="OnePak Return Package"/>
    <s v="C-10368"/>
    <m/>
    <n v="10870"/>
    <s v="COG"/>
    <n v="380"/>
    <m/>
    <n v="380"/>
    <s v="x"/>
  </r>
  <r>
    <x v="8"/>
    <d v="2025-09-04T00:00:00"/>
    <x v="3"/>
    <s v="COGS - 180116OH"/>
    <s v="COGS - 180116OH"/>
    <s v="D-001"/>
    <s v="Sales"/>
    <m/>
    <x v="3"/>
    <s v="700002-ESD"/>
    <x v="132"/>
    <s v="BitTitan MigrationWiz-User Mig Bundle"/>
    <s v="C-10066"/>
    <m/>
    <n v="10872"/>
    <s v="COG"/>
    <n v="6126.75"/>
    <m/>
    <n v="6126.75"/>
    <s v="x"/>
  </r>
  <r>
    <x v="8"/>
    <d v="2025-09-04T00:00:00"/>
    <x v="3"/>
    <s v="COGS - 180118OH"/>
    <s v="COGS - 180118OH"/>
    <s v="D-001"/>
    <s v="Sales"/>
    <m/>
    <x v="3"/>
    <s v="B0D3WY6KMN"/>
    <x v="56"/>
    <s v="WiFi Adapter for Desktop PC, AX900 USB WiFi 6 Adap"/>
    <s v="C-10064"/>
    <m/>
    <n v="10873"/>
    <s v="COG"/>
    <n v="13.99"/>
    <m/>
    <n v="13.99"/>
    <s v="x"/>
  </r>
  <r>
    <x v="8"/>
    <d v="2025-09-04T00:00:00"/>
    <x v="3"/>
    <s v="COGS - 180118OH"/>
    <s v="COGS - 180118OH"/>
    <s v="D-001"/>
    <s v="Sales"/>
    <m/>
    <x v="3"/>
    <s v="210-BRNX"/>
    <x v="56"/>
    <s v="Dell 15 Laptop - 13th Generation IntelÂ® Coreâ„¢ i5-1"/>
    <s v="C-10064"/>
    <m/>
    <n v="10873"/>
    <s v="COG"/>
    <n v="698.74"/>
    <m/>
    <n v="698.74"/>
    <s v="x"/>
  </r>
  <r>
    <x v="8"/>
    <d v="2025-09-05T00:00:00"/>
    <x v="4"/>
    <s v="COGS - 180122OH"/>
    <s v="COGS - 180122OH"/>
    <s v="D-009"/>
    <s v="Admin"/>
    <m/>
    <x v="3"/>
    <s v="NG Firewal PSC Unlimited"/>
    <x v="84"/>
    <s v="Public Sector Complete Firewall License Unlimited"/>
    <s v="C-10083"/>
    <m/>
    <n v="10877"/>
    <s v="COG"/>
    <n v="2457"/>
    <m/>
    <n v="2457"/>
    <s v="x"/>
  </r>
  <r>
    <x v="8"/>
    <d v="2025-09-05T00:00:00"/>
    <x v="4"/>
    <s v="COGS - 180125OH"/>
    <s v="COGS - 180125OH"/>
    <s v="D-001"/>
    <s v="Sales"/>
    <m/>
    <x v="3"/>
    <s v="MOUNT-SIP-T42G"/>
    <x v="146"/>
    <s v="Wall Mount Bracket for SIP-T40P/G, SIP-T41P/S, SIP"/>
    <s v="C-10327"/>
    <m/>
    <n v="10876"/>
    <s v="COG"/>
    <n v="8"/>
    <m/>
    <n v="8"/>
    <s v="x"/>
  </r>
  <r>
    <x v="8"/>
    <d v="2025-09-05T00:00:00"/>
    <x v="4"/>
    <s v="COGS - 180125OH"/>
    <s v="COGS - 180125OH"/>
    <s v="D-001"/>
    <s v="Sales"/>
    <m/>
    <x v="3"/>
    <s v="WL-SPKR-RB-W"/>
    <x v="146"/>
    <s v="Wahsega IP Panic Button"/>
    <s v="C-10327"/>
    <m/>
    <n v="10876"/>
    <s v="COG"/>
    <n v="44"/>
    <m/>
    <n v="44"/>
    <s v="x"/>
  </r>
  <r>
    <x v="8"/>
    <d v="2025-09-05T00:00:00"/>
    <x v="4"/>
    <s v="COGS - 180125OH"/>
    <s v="COGS - 180125OH"/>
    <s v="D-001"/>
    <s v="Sales"/>
    <m/>
    <x v="3"/>
    <s v="SIP-T43U"/>
    <x v="146"/>
    <s v="Yealink SIP-T43U"/>
    <s v="C-10327"/>
    <m/>
    <n v="10876"/>
    <s v="COG"/>
    <n v="172"/>
    <m/>
    <n v="172"/>
    <s v="x"/>
  </r>
  <r>
    <x v="8"/>
    <d v="2025-09-05T00:00:00"/>
    <x v="4"/>
    <s v="COGS - 180125OH"/>
    <s v="COGS - 180125OH"/>
    <s v="D-001"/>
    <s v="Sales"/>
    <m/>
    <x v="3"/>
    <s v="WL-IPD-SPKR-520-CAR-F"/>
    <x v="146"/>
    <s v="Wahsegaâ€™s Large IP display is perfect for larger r"/>
    <s v="C-10327"/>
    <m/>
    <n v="10876"/>
    <s v="COG"/>
    <n v="1574"/>
    <m/>
    <n v="1574"/>
    <s v="x"/>
  </r>
  <r>
    <x v="8"/>
    <d v="2025-09-05T00:00:00"/>
    <x v="4"/>
    <s v="COGS - 180125OH"/>
    <s v="COGS - 180125OH"/>
    <s v="D-001"/>
    <s v="Sales"/>
    <m/>
    <x v="3"/>
    <s v="WL-SPKR-OF-CAR"/>
    <x v="146"/>
    <s v="Wahsega Outdoor IP Speaker"/>
    <s v="C-10327"/>
    <m/>
    <n v="10876"/>
    <s v="COG"/>
    <n v="2514"/>
    <m/>
    <n v="2514"/>
    <s v="x"/>
  </r>
  <r>
    <x v="8"/>
    <d v="2025-09-05T00:00:00"/>
    <x v="4"/>
    <s v="COGS - 180128OH"/>
    <s v="COGS - 180128OH"/>
    <s v="D-001"/>
    <s v="Sales"/>
    <m/>
    <x v="3"/>
    <s v="S3422DWG"/>
    <x v="143"/>
    <s v="Gaming Monitor "/>
    <s v="C-10319"/>
    <m/>
    <n v="10878"/>
    <s v="COG"/>
    <n v="620.70000000000005"/>
    <m/>
    <n v="620.70000000000005"/>
    <s v="x"/>
  </r>
  <r>
    <x v="8"/>
    <d v="2025-09-05T00:00:00"/>
    <x v="4"/>
    <s v="COGS - 180128OH"/>
    <s v="COGS - 180128OH"/>
    <s v="D-001"/>
    <s v="Sales"/>
    <m/>
    <x v="3"/>
    <s v="3GK6N"/>
    <x v="143"/>
    <s v="Dell Precision 7000 7780 17.3&quot; Mobile Workstation "/>
    <s v="C-10319"/>
    <m/>
    <n v="10878"/>
    <s v="COG"/>
    <n v="3875.64"/>
    <m/>
    <n v="3875.64"/>
    <s v="x"/>
  </r>
  <r>
    <x v="8"/>
    <d v="2025-09-05T00:00:00"/>
    <x v="4"/>
    <s v="COGS - 180128OH"/>
    <s v="COGS - 180128OH"/>
    <s v="D-001"/>
    <s v="Sales"/>
    <m/>
    <x v="3"/>
    <s v="F31X7"/>
    <x v="143"/>
    <s v="Dell Latitude 7000 7440 14&quot; Touchscreen Convertibl"/>
    <s v="C-10319"/>
    <m/>
    <n v="10878"/>
    <s v="COG"/>
    <n v="5258.28"/>
    <m/>
    <n v="5258.28"/>
    <s v="x"/>
  </r>
  <r>
    <x v="8"/>
    <d v="2025-09-05T00:00:00"/>
    <x v="4"/>
    <s v="COGS - 180128OH"/>
    <s v="COGS - 180128OH"/>
    <s v="D-001"/>
    <s v="Sales"/>
    <m/>
    <x v="3"/>
    <s v="210-BLMN"/>
    <x v="143"/>
    <s v="Dell Latitude 5550"/>
    <s v="C-10319"/>
    <m/>
    <n v="10878"/>
    <s v="COG"/>
    <n v="14444.3"/>
    <m/>
    <n v="14444.3"/>
    <s v="x"/>
  </r>
  <r>
    <x v="8"/>
    <d v="2025-09-05T00:00:00"/>
    <x v="4"/>
    <s v="COGS - 180128OH"/>
    <s v="COGS - 180128OH"/>
    <s v="D-001"/>
    <s v="Sales"/>
    <m/>
    <x v="3"/>
    <s v="210-BKXB"/>
    <x v="143"/>
    <s v="OptiPlex Micro Form Factor (Plus 7020)"/>
    <s v="C-10319"/>
    <m/>
    <n v="10878"/>
    <s v="COG"/>
    <n v="16987.2"/>
    <m/>
    <n v="16987.2"/>
    <s v="x"/>
  </r>
  <r>
    <x v="8"/>
    <d v="2025-09-08T00:00:00"/>
    <x v="33"/>
    <s v="COGS - 180130OH"/>
    <s v="COGS - 180130OH"/>
    <s v="D-003"/>
    <s v="MSP"/>
    <m/>
    <x v="3"/>
    <s v="65EW A1.3EPD2.002"/>
    <x v="53"/>
    <s v="5-YEAR WARRANTY (INCLUDING 3-YEAR STANDARD WARRANT"/>
    <s v="C-10079"/>
    <m/>
    <n v="10879"/>
    <s v="COG"/>
    <n v="0.02"/>
    <m/>
    <n v="0.02"/>
    <s v="x"/>
  </r>
  <r>
    <x v="8"/>
    <d v="2025-09-08T00:00:00"/>
    <x v="33"/>
    <s v="COGS - 180130OH"/>
    <s v="COGS - 180130OH"/>
    <s v="D-003"/>
    <s v="MSP"/>
    <m/>
    <x v="3"/>
    <s v="RP6504"/>
    <x v="53"/>
    <s v="A powerful whiteboard with a collection of tools d"/>
    <s v="C-10079"/>
    <m/>
    <n v="10879"/>
    <s v="COG"/>
    <n v="4098"/>
    <m/>
    <n v="4098"/>
    <s v="x"/>
  </r>
  <r>
    <x v="8"/>
    <d v="2025-09-08T00:00:00"/>
    <x v="33"/>
    <s v="COGS - 180151OH"/>
    <s v="COGS - 180151OH"/>
    <s v="D-002"/>
    <s v="Administration"/>
    <m/>
    <x v="3"/>
    <s v="GXT5-EBC48VRT2U"/>
    <x v="147"/>
    <s v="Vertiv Liebert GXT5 External Battery Cabinet - 150"/>
    <s v="C-10152"/>
    <m/>
    <n v="10880"/>
    <s v="COG"/>
    <n v="573"/>
    <m/>
    <n v="573"/>
    <s v="x"/>
  </r>
  <r>
    <x v="8"/>
    <d v="2025-09-08T00:00:00"/>
    <x v="33"/>
    <s v="COGS - 180151OH"/>
    <s v="COGS - 180151OH"/>
    <s v="D-002"/>
    <s v="Administration"/>
    <m/>
    <x v="3"/>
    <s v="MR46-HW"/>
    <x v="147"/>
    <s v="MERAKI MR46 WI-FI 6 INDOOR AP"/>
    <s v="C-10152"/>
    <m/>
    <n v="10880"/>
    <s v="COG"/>
    <n v="1452.76"/>
    <m/>
    <n v="1452.76"/>
    <s v="x"/>
  </r>
  <r>
    <x v="8"/>
    <d v="2025-09-08T00:00:00"/>
    <x v="33"/>
    <s v="COGS - 180151OH"/>
    <s v="COGS - 180151OH"/>
    <s v="D-002"/>
    <s v="Administration"/>
    <m/>
    <x v="3"/>
    <s v="VRT-GXT5-2000LVRT2UXLN-2"/>
    <x v="147"/>
    <s v="Vertiv Liebert GXT5 2000VA 120V UPS With RDU101 SN"/>
    <s v="C-10152"/>
    <m/>
    <n v="10880"/>
    <s v="COG"/>
    <n v="1732"/>
    <m/>
    <n v="1732"/>
    <s v="x"/>
  </r>
  <r>
    <x v="8"/>
    <d v="2025-09-08T00:00:00"/>
    <x v="33"/>
    <s v="COGS - 180151OH"/>
    <s v="COGS - 180151OH"/>
    <s v="D-002"/>
    <s v="Administration"/>
    <m/>
    <x v="3"/>
    <s v="MR86-HW"/>
    <x v="147"/>
    <s v="Meraki MR86 Dual Band IEEE 802.11 a/b/g/n/ac/ax 3."/>
    <s v="C-10152"/>
    <m/>
    <n v="10880"/>
    <s v="COG"/>
    <n v="2231.52"/>
    <m/>
    <n v="2231.52"/>
    <s v="x"/>
  </r>
  <r>
    <x v="8"/>
    <d v="2025-09-08T00:00:00"/>
    <x v="33"/>
    <s v="COGS - 180151OH"/>
    <s v="COGS - 180151OH"/>
    <s v="D-002"/>
    <s v="Administration"/>
    <m/>
    <x v="3"/>
    <s v="LIC-ENT-5YR"/>
    <x v="147"/>
    <s v="Cisco Systems : Meraki MR Enterprise License, 5YR"/>
    <s v="C-10152"/>
    <m/>
    <n v="10880"/>
    <s v="COG"/>
    <n v="11590.4"/>
    <m/>
    <n v="11590.4"/>
    <s v="x"/>
  </r>
  <r>
    <x v="8"/>
    <d v="2025-09-08T00:00:00"/>
    <x v="33"/>
    <s v="COGS - 180152OH"/>
    <s v="COGS - 180152OH"/>
    <s v="D-001"/>
    <s v="Sales"/>
    <m/>
    <x v="3"/>
    <s v="VOIP_3CXLIC3"/>
    <x v="87"/>
    <s v="3CX 16PRO Annual License"/>
    <s v="C-10107"/>
    <m/>
    <n v="10881"/>
    <s v="COG"/>
    <n v="600"/>
    <m/>
    <n v="600"/>
    <s v="x"/>
  </r>
  <r>
    <x v="8"/>
    <d v="2025-09-08T00:00:00"/>
    <x v="33"/>
    <s v="COGS - 180155OH"/>
    <s v="COGS - 180155OH"/>
    <s v="D-001"/>
    <s v="Sales"/>
    <m/>
    <x v="3"/>
    <s v="KM7321W"/>
    <x v="143"/>
    <s v="Dell Premier Multi-Device Wireless Keyboard &amp; Mous"/>
    <s v="C-10319"/>
    <m/>
    <n v="10883"/>
    <s v="COG"/>
    <n v="58.49"/>
    <m/>
    <n v="58.49"/>
    <s v="x"/>
  </r>
  <r>
    <x v="8"/>
    <d v="2025-09-08T00:00:00"/>
    <x v="33"/>
    <s v="COGS - 180155OH"/>
    <s v="COGS - 180155OH"/>
    <s v="D-001"/>
    <s v="Sales"/>
    <m/>
    <x v="3"/>
    <s v="DELL-U3824DW"/>
    <x v="143"/>
    <s v="Dell UltraSharp U3824DW 38&quot; Class WQHD+ Curved Scr"/>
    <s v="C-10319"/>
    <m/>
    <n v="10883"/>
    <s v="COG"/>
    <n v="1861.98"/>
    <m/>
    <n v="1861.98"/>
    <s v="x"/>
  </r>
  <r>
    <x v="8"/>
    <d v="2025-09-08T00:00:00"/>
    <x v="33"/>
    <s v="COGS - 180155OH"/>
    <s v="COGS - 180155OH"/>
    <s v="D-001"/>
    <s v="Sales"/>
    <m/>
    <x v="3"/>
    <s v="9KPRH"/>
    <x v="143"/>
    <s v="Dell Precision 3000 3460 Workstation - Core i9 14t"/>
    <s v="C-10319"/>
    <m/>
    <n v="10883"/>
    <s v="COG"/>
    <n v="7712.84"/>
    <m/>
    <n v="7712.84"/>
    <s v="x"/>
  </r>
  <r>
    <x v="8"/>
    <d v="2025-09-08T00:00:00"/>
    <x v="33"/>
    <s v="COGS - 180156OH"/>
    <s v="COGS - 180156OH"/>
    <s v="D-003"/>
    <s v="MSP"/>
    <m/>
    <x v="3"/>
    <s v="210-BJTR"/>
    <x v="113"/>
    <s v="PowerEdge R360 Rack Server"/>
    <s v="C-10082"/>
    <m/>
    <n v="10884"/>
    <s v="COG"/>
    <n v="3761.3"/>
    <m/>
    <n v="3761.3"/>
    <s v="x"/>
  </r>
  <r>
    <x v="8"/>
    <d v="2025-09-08T00:00:00"/>
    <x v="33"/>
    <s v="COGS - 180159OH"/>
    <s v="COGS - 180159OH"/>
    <s v="D-001"/>
    <s v="Sales"/>
    <m/>
    <x v="3"/>
    <s v="LV-NS300E-G3-CS-FR"/>
    <x v="148"/>
    <s v="Ninja Shell for Lenovo 300e, 300w, 500e and 500w"/>
    <s v="C-10063"/>
    <m/>
    <n v="10885"/>
    <s v="COG"/>
    <n v="1493.4"/>
    <m/>
    <n v="1493.4"/>
    <s v="x"/>
  </r>
  <r>
    <x v="8"/>
    <d v="2025-09-08T00:00:00"/>
    <x v="33"/>
    <s v="COGS - 180159OH"/>
    <s v="COGS - 180159OH"/>
    <s v="D-001"/>
    <s v="Sales"/>
    <m/>
    <x v="3"/>
    <s v="CROSSWDISEDUNEW"/>
    <x v="148"/>
    <s v="Chrome OS Mgmt Console Lic, EDU"/>
    <s v="C-10063"/>
    <m/>
    <n v="10885"/>
    <s v="COG"/>
    <n v="1781.4"/>
    <m/>
    <n v="1781.4"/>
    <s v="x"/>
  </r>
  <r>
    <x v="8"/>
    <d v="2025-09-08T00:00:00"/>
    <x v="33"/>
    <s v="COGS - 180159OH"/>
    <s v="COGS - 180159OH"/>
    <s v="D-001"/>
    <s v="Sales"/>
    <m/>
    <x v="3"/>
    <s v="82W20003US"/>
    <x v="148"/>
    <s v="Lenovo 300e Yoga Chromebook Gen 4 11.6&quot; Touchscre"/>
    <s v="C-10063"/>
    <m/>
    <n v="10885"/>
    <s v="COG"/>
    <n v="15907.2"/>
    <m/>
    <n v="15907.2"/>
    <s v="x"/>
  </r>
  <r>
    <x v="8"/>
    <d v="2025-09-08T00:00:00"/>
    <x v="33"/>
    <s v="COGS - 180161"/>
    <s v="COGS - 180161"/>
    <s v="D-001"/>
    <s v="Sales"/>
    <m/>
    <x v="1"/>
    <s v="EP2-06610"/>
    <x v="9"/>
    <s v="Microsoft Office 2024 Home &amp; Business - Perpetual "/>
    <s v="C00088"/>
    <m/>
    <n v="10886"/>
    <s v="COG"/>
    <n v="214.79"/>
    <m/>
    <n v="214.79"/>
    <s v="x"/>
  </r>
  <r>
    <x v="8"/>
    <d v="2025-09-08T00:00:00"/>
    <x v="33"/>
    <s v="COGS - 180164OH"/>
    <s v="COGS - 180164OH"/>
    <s v="D-001"/>
    <s v="Sales"/>
    <m/>
    <x v="3"/>
    <s v="NG Firewall PSC150"/>
    <x v="94"/>
    <s v="Untangle NG Firewall Public Sector Complete 150 Us"/>
    <s v="C-10097"/>
    <m/>
    <n v="10887"/>
    <s v="COG"/>
    <n v="1228.5"/>
    <m/>
    <n v="1228.5"/>
    <s v="x"/>
  </r>
  <r>
    <x v="8"/>
    <d v="2025-09-08T00:00:00"/>
    <x v="33"/>
    <s v="COGS - 180165OH"/>
    <s v="COGS - 180165OH"/>
    <s v="D-001"/>
    <s v="Sales"/>
    <m/>
    <x v="3"/>
    <s v="S3422DWG"/>
    <x v="143"/>
    <s v="Gaming Monitor "/>
    <s v="C-10319"/>
    <m/>
    <n v="10888"/>
    <s v="COG"/>
    <n v="620.70000000000005"/>
    <m/>
    <n v="620.70000000000005"/>
    <s v="x"/>
  </r>
  <r>
    <x v="8"/>
    <d v="2025-09-08T00:00:00"/>
    <x v="33"/>
    <s v="COGS - 180165OH"/>
    <s v="COGS - 180165OH"/>
    <s v="D-001"/>
    <s v="Sales"/>
    <m/>
    <x v="3"/>
    <s v="210-BKXB"/>
    <x v="143"/>
    <s v="OptiPlex Micro Form Factor (Plus 7020)"/>
    <s v="C-10319"/>
    <m/>
    <n v="10888"/>
    <s v="COG"/>
    <n v="1061.7"/>
    <m/>
    <n v="1061.7"/>
    <s v="x"/>
  </r>
  <r>
    <x v="8"/>
    <d v="2025-09-09T00:00:00"/>
    <x v="5"/>
    <s v="c606c22e-0946-473d-be37-d33e7d98a34e"/>
    <s v="Charge Card Transaction - Ramp: Genelyn Terrones - PO# 25746"/>
    <s v="D-014-E"/>
    <s v="Procurement - East"/>
    <s v="Amazon"/>
    <x v="4"/>
    <m/>
    <x v="0"/>
    <m/>
    <m/>
    <m/>
    <n v="4273"/>
    <s v="APJ"/>
    <n v="125.98"/>
    <m/>
    <n v="125.98"/>
    <s v="x"/>
  </r>
  <r>
    <x v="8"/>
    <d v="2025-09-09T00:00:00"/>
    <x v="5"/>
    <s v="COGS - 180166OH"/>
    <s v="COGS - 180166OH"/>
    <s v="D-002"/>
    <s v="Administration"/>
    <m/>
    <x v="3"/>
    <s v="DWC-PVF5DI1TW"/>
    <x v="55"/>
    <s v="Digital Watchdog MEGApix PANO 5 Megapixel Outd"/>
    <s v="C-10104"/>
    <m/>
    <n v="10889"/>
    <s v="COG"/>
    <n v="464.64"/>
    <m/>
    <n v="464.64"/>
    <s v="x"/>
  </r>
  <r>
    <x v="8"/>
    <d v="2025-09-09T00:00:00"/>
    <x v="5"/>
    <s v="COGS - 180167OH"/>
    <s v="COGS - 180167OH"/>
    <s v="D-001"/>
    <s v="Sales"/>
    <m/>
    <x v="3"/>
    <s v="SIP-T31G"/>
    <x v="133"/>
    <s v="Yealink SIP-T31G"/>
    <s v="C-10094"/>
    <m/>
    <n v="10890"/>
    <s v="COG"/>
    <n v="52"/>
    <m/>
    <n v="52"/>
    <s v="x"/>
  </r>
  <r>
    <x v="8"/>
    <d v="2025-09-09T00:00:00"/>
    <x v="5"/>
    <s v="COGS - 180171OH"/>
    <s v="COGS - 180171OH"/>
    <s v="D-001"/>
    <s v="Sales"/>
    <m/>
    <x v="3"/>
    <n v="10099"/>
    <x v="149"/>
    <s v="Extreme Networks Standard Power Cord"/>
    <s v="C-10259"/>
    <m/>
    <n v="10932"/>
    <s v="COG"/>
    <n v="12.16"/>
    <m/>
    <n v="12.16"/>
    <s v="x"/>
  </r>
  <r>
    <x v="8"/>
    <d v="2025-09-09T00:00:00"/>
    <x v="5"/>
    <s v="COGS - 180171OH"/>
    <s v="COGS - 180171OH"/>
    <s v="D-001"/>
    <s v="Sales"/>
    <m/>
    <x v="3"/>
    <s v="XCIQ-PT053-C-EW-5YK12"/>
    <x v="149"/>
    <s v="XCIQ-PT053-C-EW-5YK12"/>
    <s v="C-10259"/>
    <m/>
    <n v="10932"/>
    <s v="COG"/>
    <n v="462"/>
    <m/>
    <n v="462"/>
    <s v="x"/>
  </r>
  <r>
    <x v="8"/>
    <d v="2025-09-09T00:00:00"/>
    <x v="5"/>
    <s v="COGS - 180171OH"/>
    <s v="COGS - 180171OH"/>
    <s v="D-001"/>
    <s v="Sales"/>
    <m/>
    <x v="3"/>
    <s v="XCIQ-PT0-C-EW-5YR-K12"/>
    <x v="149"/>
    <s v="ExtremeCloud IQ Pilot Tier 0 for 5YR Cloud Subscri"/>
    <s v="C-10259"/>
    <m/>
    <n v="10932"/>
    <s v="COG"/>
    <n v="1837.7"/>
    <m/>
    <n v="1837.7"/>
    <s v="x"/>
  </r>
  <r>
    <x v="8"/>
    <d v="2025-09-09T00:00:00"/>
    <x v="5"/>
    <s v="COGS - 180171OH"/>
    <s v="COGS - 180171OH"/>
    <s v="D-001"/>
    <s v="Sales"/>
    <m/>
    <x v="3"/>
    <s v="5320-48P-8XE"/>
    <x v="149"/>
    <s v="Extreme Networks ExtremeSwitching 5320 Ethernet Sw"/>
    <s v="C-10259"/>
    <m/>
    <n v="10932"/>
    <s v="COG"/>
    <n v="2792.32"/>
    <m/>
    <n v="2792.32"/>
    <s v="x"/>
  </r>
  <r>
    <x v="8"/>
    <d v="2025-09-09T00:00:00"/>
    <x v="5"/>
    <s v="COGS - 180171OH"/>
    <s v="COGS - 180171OH"/>
    <s v="D-001"/>
    <s v="Sales"/>
    <m/>
    <x v="3"/>
    <s v="AP4000-WW"/>
    <x v="149"/>
    <s v="Extreme Networks Tri Band Wireless Access Point - "/>
    <s v="C-10259"/>
    <m/>
    <n v="10932"/>
    <s v="COG"/>
    <n v="3996.8"/>
    <m/>
    <n v="3996.8"/>
    <s v="x"/>
  </r>
  <r>
    <x v="8"/>
    <d v="2025-09-09T00:00:00"/>
    <x v="5"/>
    <s v="COGS - 180172OH"/>
    <s v="COGS - 180172OH"/>
    <s v="D-001"/>
    <s v="Sales"/>
    <m/>
    <x v="3"/>
    <s v="SIP-T31G"/>
    <x v="94"/>
    <s v="Yealink SIP-T31G"/>
    <s v="C-10097"/>
    <m/>
    <n v="10892"/>
    <s v="COG"/>
    <n v="150"/>
    <m/>
    <n v="150"/>
    <s v="x"/>
  </r>
  <r>
    <x v="8"/>
    <d v="2025-09-09T00:00:00"/>
    <x v="5"/>
    <s v="COGS - 180173OH"/>
    <s v="COGS - 180173OH"/>
    <s v="D-003"/>
    <s v="MSP"/>
    <m/>
    <x v="3"/>
    <s v="SIP-T33G"/>
    <x v="54"/>
    <s v="Yealink SIP-T33G"/>
    <s v="C-10093"/>
    <m/>
    <n v="10893"/>
    <s v="COG"/>
    <n v="330"/>
    <m/>
    <n v="330"/>
    <s v="x"/>
  </r>
  <r>
    <x v="8"/>
    <d v="2025-09-09T00:00:00"/>
    <x v="5"/>
    <s v="COGS - 180174OH"/>
    <s v="COGS - 180174OH"/>
    <s v="D-003"/>
    <s v="MSP"/>
    <m/>
    <x v="3"/>
    <s v="Yoga 7i 16"/>
    <x v="142"/>
    <s v="Lenovo Yoga 7i 2-in-1 Business Laptop (16&quot; FHD+ To"/>
    <s v="C-10070"/>
    <m/>
    <n v="10895"/>
    <s v="COG"/>
    <n v="834.98"/>
    <m/>
    <n v="834.98"/>
    <s v="x"/>
  </r>
  <r>
    <x v="8"/>
    <d v="2025-09-10T00:00:00"/>
    <x v="34"/>
    <s v="COGS - 180175"/>
    <s v="COGS - 180175"/>
    <s v="D-001"/>
    <s v="Sales"/>
    <m/>
    <x v="2"/>
    <s v="ITG-ASSET-LABELVP1"/>
    <x v="58"/>
    <s v="Asset Tag QTY 1-499"/>
    <s v="C-10005"/>
    <m/>
    <n v="10896"/>
    <s v="COG"/>
    <n v="21.52"/>
    <m/>
    <n v="21.52"/>
    <s v="x"/>
  </r>
  <r>
    <x v="8"/>
    <d v="2025-09-10T00:00:00"/>
    <x v="34"/>
    <s v="COGS - 180175"/>
    <s v="COGS - 180175"/>
    <s v="D-001"/>
    <s v="Sales"/>
    <m/>
    <x v="2"/>
    <s v="CLD-ESNT-APSW-REC3"/>
    <x v="58"/>
    <s v="Ruckus One Cloud License - 3 Years"/>
    <s v="C-10005"/>
    <m/>
    <n v="10896"/>
    <s v="COG"/>
    <n v="114.53"/>
    <m/>
    <n v="114.53"/>
    <s v="x"/>
  </r>
  <r>
    <x v="8"/>
    <d v="2025-09-10T00:00:00"/>
    <x v="34"/>
    <s v="COGS - 180175"/>
    <s v="COGS - 180175"/>
    <s v="D-001"/>
    <s v="Sales"/>
    <m/>
    <x v="2"/>
    <s v="901-R650-US00"/>
    <x v="58"/>
    <s v="Ruckus R650 - Wireless access point"/>
    <s v="C-10005"/>
    <m/>
    <n v="10896"/>
    <s v="COG"/>
    <n v="1945.88"/>
    <m/>
    <n v="1945.88"/>
    <s v="x"/>
  </r>
  <r>
    <x v="8"/>
    <d v="2025-09-11T00:00:00"/>
    <x v="6"/>
    <s v="COGS - 180179"/>
    <s v="COGS - 180179"/>
    <s v="D-001"/>
    <s v="Sales"/>
    <m/>
    <x v="1"/>
    <s v="PCUSA2"/>
    <x v="10"/>
    <s v="Ruckus POWER CORD, USA, NEMA5-15/C13, 13A, 125V"/>
    <s v="C00115"/>
    <m/>
    <n v="10898"/>
    <s v="COG"/>
    <n v="25.76"/>
    <m/>
    <n v="25.76"/>
    <s v="x"/>
  </r>
  <r>
    <x v="8"/>
    <d v="2025-09-11T00:00:00"/>
    <x v="6"/>
    <s v="COGS - 180179"/>
    <s v="COGS - 180179"/>
    <s v="D-001"/>
    <s v="Sales"/>
    <m/>
    <x v="1"/>
    <s v="801-8100D-N-10"/>
    <x v="10"/>
    <s v="WD SPT-8100-SGD 10YR NDP"/>
    <s v="C00115"/>
    <m/>
    <n v="10898"/>
    <s v="COG"/>
    <n v="658"/>
    <m/>
    <n v="658"/>
    <s v="x"/>
  </r>
  <r>
    <x v="8"/>
    <d v="2025-09-11T00:00:00"/>
    <x v="6"/>
    <s v="COGS - 180179"/>
    <s v="COGS - 180179"/>
    <s v="D-001"/>
    <s v="Sales"/>
    <m/>
    <x v="1"/>
    <s v="ICX8100-24P"/>
    <x v="10"/>
    <s v="RUCKUS ICX 8100-24P Ethernet Switch"/>
    <s v="C00115"/>
    <m/>
    <n v="10898"/>
    <s v="COG"/>
    <n v="972.4"/>
    <m/>
    <n v="972.4"/>
    <s v="x"/>
  </r>
  <r>
    <x v="8"/>
    <d v="2025-09-11T00:00:00"/>
    <x v="6"/>
    <s v="COGS - 180200OH"/>
    <s v="COGS - 180200OH"/>
    <s v="D-003"/>
    <s v="MSP"/>
    <m/>
    <x v="3"/>
    <s v="VDLT17"/>
    <x v="84"/>
    <s v="Sanus VDLT17 Large Advanced Tilt 4D TV Wall Mount "/>
    <s v="C-10083"/>
    <m/>
    <n v="10900"/>
    <s v="COG"/>
    <n v="112.9"/>
    <m/>
    <n v="112.9"/>
    <s v="x"/>
  </r>
  <r>
    <x v="8"/>
    <d v="2025-09-11T00:00:00"/>
    <x v="6"/>
    <s v="COGS - 180200OH"/>
    <s v="COGS - 180200OH"/>
    <s v="D-003"/>
    <s v="MSP"/>
    <m/>
    <x v="3"/>
    <s v="BE43D-H"/>
    <x v="84"/>
    <s v="Samsung BE43D-H BED-H Series 43&quot; 4K Business Pro T"/>
    <s v="C-10083"/>
    <m/>
    <n v="10900"/>
    <s v="COG"/>
    <n v="333.99"/>
    <m/>
    <n v="333.99"/>
    <s v="x"/>
  </r>
  <r>
    <x v="8"/>
    <d v="2025-09-12T00:00:00"/>
    <x v="35"/>
    <s v="COGS - 180205"/>
    <s v="COGS - 180205"/>
    <s v="D-001"/>
    <s v="Sales"/>
    <m/>
    <x v="2"/>
    <s v="AC774044"/>
    <x v="48"/>
    <s v="Dell Memory Upgrade - 16 GB - 1Rx8 DDR5 UDIMM 5600"/>
    <s v="C00293"/>
    <m/>
    <n v="10903"/>
    <s v="COG"/>
    <n v="198.79"/>
    <m/>
    <n v="198.79"/>
    <s v="x"/>
  </r>
  <r>
    <x v="8"/>
    <d v="2025-09-12T00:00:00"/>
    <x v="35"/>
    <s v="COGS - 180205"/>
    <s v="COGS - 180205"/>
    <s v="D-001"/>
    <s v="Sales"/>
    <m/>
    <x v="2"/>
    <s v="AC280179"/>
    <x v="48"/>
    <s v="Dell 1TB SSD TLC 2230 Gen4"/>
    <s v="C00293"/>
    <m/>
    <n v="10903"/>
    <s v="COG"/>
    <n v="248.49"/>
    <m/>
    <n v="248.49"/>
    <s v="x"/>
  </r>
  <r>
    <x v="8"/>
    <d v="2025-09-12T00:00:00"/>
    <x v="35"/>
    <s v="COGS - 180206OH"/>
    <s v="COGS - 180206OH"/>
    <s v="D-001"/>
    <s v="Sales"/>
    <m/>
    <x v="3"/>
    <s v="MA-ANT-20"/>
    <x v="147"/>
    <s v="Meraki Dual-band Omni Antennas - Range - UHF, SHF - 2.4 GHz "/>
    <s v="C-10152"/>
    <m/>
    <n v="10919"/>
    <s v="COG"/>
    <n v="281.3"/>
    <m/>
    <n v="281.3"/>
    <s v="x"/>
  </r>
  <r>
    <x v="8"/>
    <d v="2025-09-15T00:00:00"/>
    <x v="8"/>
    <s v="COGS - 180208OH"/>
    <s v="COGS - 180208OH"/>
    <s v="D-001"/>
    <s v="Sales"/>
    <m/>
    <x v="3"/>
    <s v="9EM-00292"/>
    <x v="150"/>
    <s v="Microsoft Windows Server Standard - License &amp; Soft"/>
    <s v="C-10151"/>
    <m/>
    <n v="10922"/>
    <s v="COG"/>
    <n v="106.4"/>
    <m/>
    <n v="106.4"/>
    <s v="x"/>
  </r>
  <r>
    <x v="8"/>
    <d v="2025-09-15T00:00:00"/>
    <x v="8"/>
    <s v="COGS - 180208OH"/>
    <s v="COGS - 180208OH"/>
    <s v="D-001"/>
    <s v="Sales"/>
    <m/>
    <x v="3"/>
    <s v="KW5-00359"/>
    <x v="150"/>
    <s v="Microsoft Windows Education - Upgrade &amp; Software A"/>
    <s v="C-10151"/>
    <m/>
    <n v="10922"/>
    <s v="COG"/>
    <n v="616.35"/>
    <m/>
    <n v="616.35"/>
    <s v="x"/>
  </r>
  <r>
    <x v="8"/>
    <d v="2025-09-15T00:00:00"/>
    <x v="8"/>
    <s v="COGS - 180211OHB"/>
    <s v="COGS - 180211OHB"/>
    <s v="D-001"/>
    <s v="Sales"/>
    <m/>
    <x v="3"/>
    <s v="437NW"/>
    <x v="150"/>
    <s v="Dell Pro 14 Plus PB14250 14&quot; Touchscreen Convertib"/>
    <s v="C-10151"/>
    <m/>
    <n v="10926"/>
    <s v="COG"/>
    <n v="3380"/>
    <m/>
    <n v="3380"/>
    <s v="x"/>
  </r>
  <r>
    <x v="8"/>
    <d v="2025-09-15T00:00:00"/>
    <x v="8"/>
    <s v="COGS - 180212"/>
    <s v="COGS - 180212"/>
    <s v="D-001"/>
    <s v="Sales"/>
    <m/>
    <x v="1"/>
    <s v="PAN-PA-1410-PAA"/>
    <x v="151"/>
    <s v="Palo Alto GlobalProtect - Subscription License - 1"/>
    <s v="C-10416"/>
    <m/>
    <n v="10925"/>
    <s v="COG"/>
    <n v="2720"/>
    <m/>
    <n v="2720"/>
    <s v="x"/>
  </r>
  <r>
    <x v="8"/>
    <d v="2025-09-15T00:00:00"/>
    <x v="8"/>
    <s v="COGS - 180212"/>
    <s v="COGS - 180212"/>
    <s v="D-001"/>
    <s v="Sales"/>
    <m/>
    <x v="1"/>
    <s v="PAN-SVC-PREM-1410"/>
    <x v="151"/>
    <s v="Palo Alto Premium Support - 1 Year - Service - Tec"/>
    <s v="C-10416"/>
    <m/>
    <n v="10925"/>
    <s v="COG"/>
    <n v="3377.9"/>
    <m/>
    <n v="3377.9"/>
    <s v="x"/>
  </r>
  <r>
    <x v="8"/>
    <d v="2025-09-15T00:00:00"/>
    <x v="8"/>
    <s v="COGS - 180212"/>
    <s v="COGS - 180212"/>
    <s v="D-001"/>
    <s v="Sales"/>
    <m/>
    <x v="1"/>
    <s v="PAN-PA-1410"/>
    <x v="151"/>
    <s v="Palo Alto Networks PA-1410"/>
    <s v="C-10416"/>
    <m/>
    <n v="10925"/>
    <s v="COG"/>
    <n v="11994"/>
    <m/>
    <n v="11994"/>
    <s v="x"/>
  </r>
  <r>
    <x v="8"/>
    <d v="2025-09-15T00:00:00"/>
    <x v="8"/>
    <s v="COGS - 180212"/>
    <s v="COGS - 180212"/>
    <s v="D-001"/>
    <s v="Sales"/>
    <m/>
    <x v="1"/>
    <s v="PAN-PA-1410-BND-CORESEC"/>
    <x v="151"/>
    <s v="Palo Alto Core Security Subscription Bundle Advanc"/>
    <s v="C-10416"/>
    <m/>
    <n v="10925"/>
    <s v="COG"/>
    <n v="12240"/>
    <m/>
    <n v="12240"/>
    <s v="x"/>
  </r>
  <r>
    <x v="8"/>
    <d v="2025-09-15T00:00:00"/>
    <x v="8"/>
    <s v="COGS - 180214"/>
    <s v="COGS - 180214"/>
    <s v="D-014"/>
    <s v="Procurement"/>
    <m/>
    <x v="2"/>
    <s v="65304887CA"/>
    <x v="124"/>
    <s v="Acrobat Standard DC for teams - Windows - Multi No"/>
    <s v="C-10381"/>
    <m/>
    <n v="10927"/>
    <s v="COG"/>
    <n v="128.21"/>
    <m/>
    <n v="128.21"/>
    <s v="x"/>
  </r>
  <r>
    <x v="8"/>
    <d v="2025-09-16T00:00:00"/>
    <x v="9"/>
    <s v="COGS - 180217OH"/>
    <s v="COGS - 180217OH"/>
    <s v="D-003"/>
    <s v="MSP"/>
    <m/>
    <x v="3"/>
    <s v="Isonas TC2 RFID"/>
    <x v="54"/>
    <s v="Isonas TC2 RFID Thin Card"/>
    <s v="C-10093"/>
    <m/>
    <n v="10929"/>
    <s v="COG"/>
    <n v="339.26"/>
    <m/>
    <n v="339.26"/>
    <s v="x"/>
  </r>
  <r>
    <x v="8"/>
    <d v="2025-09-16T00:00:00"/>
    <x v="9"/>
    <s v="COGS - 180218OH"/>
    <s v="COGS - 180218OH"/>
    <s v="D-001"/>
    <s v="Sales"/>
    <m/>
    <x v="3"/>
    <s v="C8G51"/>
    <x v="132"/>
    <s v="Dell Pro 16 PC16250 16&quot; Notebook - Full HD Plus - "/>
    <s v="C-10066"/>
    <m/>
    <n v="10930"/>
    <s v="COG"/>
    <n v="5822.25"/>
    <m/>
    <n v="5822.25"/>
    <s v="x"/>
  </r>
  <r>
    <x v="8"/>
    <d v="2025-09-16T00:00:00"/>
    <x v="9"/>
    <s v="COGS - 180219OH"/>
    <s v="COGS - 180219OH"/>
    <s v="D-001"/>
    <s v="Sales"/>
    <m/>
    <x v="3"/>
    <s v="210-BRNX"/>
    <x v="100"/>
    <s v="Dell 15 Laptop - 13th Generation IntelÂ® Coreâ„¢ i5-1"/>
    <s v="C-10084"/>
    <m/>
    <n v="10931"/>
    <s v="COG"/>
    <n v="3249.95"/>
    <m/>
    <n v="3249.95"/>
    <s v="x"/>
  </r>
  <r>
    <x v="8"/>
    <d v="2025-09-17T00:00:00"/>
    <x v="10"/>
    <s v="COGS - 180222"/>
    <s v="COGS - 180222"/>
    <s v="D-014"/>
    <s v="Procurement"/>
    <m/>
    <x v="2"/>
    <s v="65304887CA"/>
    <x v="124"/>
    <s v="Acrobat Standard DC for teams - Windows - Multi No"/>
    <s v="C-10381"/>
    <m/>
    <n v="10933"/>
    <s v="COG"/>
    <n v="127.81"/>
    <m/>
    <n v="127.81"/>
    <s v="x"/>
  </r>
  <r>
    <x v="8"/>
    <d v="2025-09-17T00:00:00"/>
    <x v="10"/>
    <s v="COGS - 180223"/>
    <s v="COGS - 180223"/>
    <s v="D-001"/>
    <s v="Sales"/>
    <m/>
    <x v="1"/>
    <s v="PAN-PA-820-PAA-R"/>
    <x v="14"/>
    <s v="Prisma Access Agent subscription renewal, PA-820"/>
    <s v="C00217"/>
    <m/>
    <n v="10934"/>
    <s v="COG"/>
    <n v="829.8"/>
    <m/>
    <n v="829.8"/>
    <s v="x"/>
  </r>
  <r>
    <x v="8"/>
    <d v="2025-09-17T00:00:00"/>
    <x v="10"/>
    <s v="COGS - 180223"/>
    <s v="COGS - 180223"/>
    <s v="D-001"/>
    <s v="Sales"/>
    <m/>
    <x v="1"/>
    <s v="PAN-SVC-BKLN-820-R"/>
    <x v="14"/>
    <s v="Palo Alto Support renewal, PA-820"/>
    <s v="C00217"/>
    <m/>
    <n v="10934"/>
    <s v="COG"/>
    <n v="1000.5"/>
    <m/>
    <n v="1000.5"/>
    <s v="x"/>
  </r>
  <r>
    <x v="8"/>
    <d v="2025-09-17T00:00:00"/>
    <x v="10"/>
    <s v="COGS - 180223"/>
    <s v="COGS - 180223"/>
    <s v="D-001"/>
    <s v="Sales"/>
    <m/>
    <x v="1"/>
    <s v="PAN-PA-820-AWF-R"/>
    <x v="14"/>
    <s v="Palo Alto WildFire for PA-820 - Subscription Licen"/>
    <s v="C00217"/>
    <m/>
    <n v="10934"/>
    <s v="COG"/>
    <n v="1223.5999999999999"/>
    <m/>
    <n v="1223.5999999999999"/>
    <s v="x"/>
  </r>
  <r>
    <x v="8"/>
    <d v="2025-09-17T00:00:00"/>
    <x v="10"/>
    <s v="COGS - 180223"/>
    <s v="COGS - 180223"/>
    <s v="D-001"/>
    <s v="Sales"/>
    <m/>
    <x v="1"/>
    <s v="PAN-PA-820-ATP-R"/>
    <x v="14"/>
    <s v="Palo Alto Threat Prevention for PA-820 - Subscript"/>
    <s v="C00217"/>
    <m/>
    <n v="10934"/>
    <s v="COG"/>
    <n v="1223.5999999999999"/>
    <m/>
    <n v="1223.5999999999999"/>
    <s v="x"/>
  </r>
  <r>
    <x v="8"/>
    <d v="2025-09-17T00:00:00"/>
    <x v="10"/>
    <s v="COGS - 180223"/>
    <s v="COGS - 180223"/>
    <s v="D-001"/>
    <s v="Sales"/>
    <m/>
    <x v="1"/>
    <s v="PAN-PA-820-ADVURL-R"/>
    <x v="14"/>
    <s v="Palo Alto Advanced URL Filtering for PA-820, 1-yea"/>
    <s v="C00217"/>
    <m/>
    <n v="10934"/>
    <s v="COG"/>
    <n v="1223.5999999999999"/>
    <m/>
    <n v="1223.5999999999999"/>
    <s v="x"/>
  </r>
  <r>
    <x v="8"/>
    <d v="2025-09-17T00:00:00"/>
    <x v="10"/>
    <s v="COGS - 180224"/>
    <s v="COGS - 180224"/>
    <s v="D-001"/>
    <s v="Sales"/>
    <m/>
    <x v="2"/>
    <s v="65324113BC09A12"/>
    <x v="25"/>
    <s v="Adobe Acrobat Pro for enterprise, Subscription New, Monthly,"/>
    <s v="C-10028"/>
    <m/>
    <n v="10935"/>
    <s v="COG"/>
    <n v="93.36"/>
    <m/>
    <n v="93.36"/>
    <s v="x"/>
  </r>
  <r>
    <x v="8"/>
    <d v="2025-09-17T00:00:00"/>
    <x v="10"/>
    <s v="COGS - 180225OH"/>
    <s v="COGS - 180225OH"/>
    <s v="D-001"/>
    <s v="Sales"/>
    <m/>
    <x v="3"/>
    <s v="PC14250"/>
    <x v="152"/>
    <s v="Dell Pro 14 Laptop"/>
    <s v="C-10074"/>
    <m/>
    <n v="10936"/>
    <s v="COG"/>
    <n v="7000"/>
    <m/>
    <n v="7000"/>
    <s v="x"/>
  </r>
  <r>
    <x v="8"/>
    <d v="2025-09-17T00:00:00"/>
    <x v="10"/>
    <s v="COGS - 180227OH"/>
    <s v="COGS - 180227OH"/>
    <s v="D-003"/>
    <s v="MSP"/>
    <m/>
    <x v="3"/>
    <s v="Dell 15 DC15255"/>
    <x v="56"/>
    <s v="Dell 15 DC15255 - AMD Ryzenâ„¢ 7 7730U 8-core with R"/>
    <s v="C-10064"/>
    <m/>
    <n v="10937"/>
    <s v="COG"/>
    <n v="2099.9699999999998"/>
    <m/>
    <n v="2099.9699999999998"/>
    <s v="x"/>
  </r>
  <r>
    <x v="8"/>
    <d v="2025-09-17T00:00:00"/>
    <x v="10"/>
    <s v="COGS - 180228"/>
    <s v="COGS - 180228"/>
    <s v="D-001"/>
    <s v="Sales"/>
    <m/>
    <x v="1"/>
    <s v="65304887CA"/>
    <x v="3"/>
    <s v="Acrobat Standard DC for teams - Windows - Multi No"/>
    <s v="C00032"/>
    <m/>
    <n v="10938"/>
    <s v="COG"/>
    <n v="1155.21"/>
    <m/>
    <n v="1155.21"/>
    <s v="x"/>
  </r>
  <r>
    <x v="8"/>
    <d v="2025-09-22T00:00:00"/>
    <x v="36"/>
    <s v="COGS - 180230OH"/>
    <s v="COGS - 180230OH"/>
    <s v="D-003"/>
    <s v="MSP"/>
    <m/>
    <x v="3"/>
    <s v="SIP-T31G"/>
    <x v="52"/>
    <s v="Yealink SIP-T31G"/>
    <s v="C-10080"/>
    <m/>
    <n v="10953"/>
    <s v="COG"/>
    <n v="250"/>
    <m/>
    <n v="250"/>
    <s v="x"/>
  </r>
  <r>
    <x v="8"/>
    <d v="2025-09-22T00:00:00"/>
    <x v="36"/>
    <s v="COGS - 180231"/>
    <s v="COGS - 180231"/>
    <s v="D-009"/>
    <s v="Admin"/>
    <m/>
    <x v="1"/>
    <s v="960-001401"/>
    <x v="4"/>
    <s v="Logitech C920e Webcam - 3 Megapixel - 30 fps - Bla"/>
    <s v="C00045"/>
    <m/>
    <n v="10948"/>
    <s v="COG"/>
    <n v="64.02"/>
    <m/>
    <n v="64.02"/>
    <s v="x"/>
  </r>
  <r>
    <x v="8"/>
    <d v="2025-09-22T00:00:00"/>
    <x v="36"/>
    <s v="COGS - 180231"/>
    <s v="COGS - 180231"/>
    <s v="D-009"/>
    <s v="Admin"/>
    <m/>
    <x v="1"/>
    <s v="6N4D6AA#ABA"/>
    <x v="4"/>
    <s v="HP E32k G5 32&quot; Class 4K UHD LCD Monitor - 16:9 - B"/>
    <s v="C00045"/>
    <m/>
    <n v="10948"/>
    <s v="COG"/>
    <n v="575.67999999999995"/>
    <m/>
    <n v="575.67999999999995"/>
    <s v="x"/>
  </r>
  <r>
    <x v="8"/>
    <d v="2025-09-22T00:00:00"/>
    <x v="36"/>
    <s v="COGS - 180231"/>
    <s v="COGS - 180231"/>
    <s v="D-009"/>
    <s v="Admin"/>
    <m/>
    <x v="1"/>
    <s v="A12GXUT#ABA"/>
    <x v="4"/>
    <s v="HP Elite 800 G9 Desktop Computer - Intel Core i7 1"/>
    <s v="C00045"/>
    <m/>
    <n v="10948"/>
    <s v="COG"/>
    <n v="1480.28"/>
    <m/>
    <n v="1480.28"/>
    <s v="x"/>
  </r>
  <r>
    <x v="8"/>
    <d v="2025-09-22T00:00:00"/>
    <x v="36"/>
    <s v="COGS - 180232OH"/>
    <s v="COGS - 180232OH"/>
    <s v="D-001"/>
    <s v="Sales"/>
    <m/>
    <x v="3"/>
    <s v="NG Firewal PSC Unlimited"/>
    <x v="91"/>
    <s v="Public Sector Complete Firewall License Unlimited"/>
    <s v="C-10062"/>
    <m/>
    <n v="10945"/>
    <s v="COG"/>
    <n v="2457"/>
    <m/>
    <n v="2457"/>
    <s v="x"/>
  </r>
  <r>
    <x v="8"/>
    <d v="2025-09-22T00:00:00"/>
    <x v="36"/>
    <s v="COGS - 180233"/>
    <s v="COGS - 180233"/>
    <s v="D-029-W"/>
    <s v="EDU - West"/>
    <m/>
    <x v="2"/>
    <s v="XPPPLUSDL"/>
    <x v="153"/>
    <s v="XP Professional+ Device License"/>
    <s v="C00196"/>
    <m/>
    <n v="10955"/>
    <s v="COG"/>
    <n v="601.79999999999995"/>
    <m/>
    <n v="601.79999999999995"/>
    <s v="x"/>
  </r>
  <r>
    <x v="8"/>
    <d v="2025-09-22T00:00:00"/>
    <x v="36"/>
    <s v="COGS - 180233"/>
    <s v="COGS - 180233"/>
    <s v="D-029-W"/>
    <s v="EDU - West"/>
    <m/>
    <x v="2"/>
    <s v="MXPPPLUSDL"/>
    <x v="153"/>
    <s v="1 MONTH CARE PLUS FOR XPROTECT PROFESSIONAL+ DL"/>
    <s v="C00196"/>
    <m/>
    <n v="10955"/>
    <s v="COG"/>
    <n v="2208.64"/>
    <m/>
    <n v="2208.64"/>
    <s v="x"/>
  </r>
  <r>
    <x v="8"/>
    <d v="2025-09-22T00:00:00"/>
    <x v="36"/>
    <s v="COGS - 180234"/>
    <s v="COGS - 180234"/>
    <s v="D-001"/>
    <s v="Sales"/>
    <m/>
    <x v="1"/>
    <s v="SCL500RM1UC"/>
    <x v="6"/>
    <s v="APC by Schneider Electric Smart-UPS 500VA Rack/Flo"/>
    <s v="C00077"/>
    <m/>
    <n v="10949"/>
    <s v="COG"/>
    <n v="428.6"/>
    <m/>
    <n v="428.6"/>
    <s v="x"/>
  </r>
  <r>
    <x v="8"/>
    <d v="2025-09-22T00:00:00"/>
    <x v="36"/>
    <s v="COGS - 180236OH"/>
    <s v="COGS - 180236OH"/>
    <s v="D-009"/>
    <s v="Admin"/>
    <m/>
    <x v="3"/>
    <s v="SVC-Q20-1M-RB"/>
    <x v="53"/>
    <s v="1-Month A-Care 10 x 5 Software Support and HW Repl"/>
    <s v="C-10079"/>
    <m/>
    <n v="10954"/>
    <s v="COG"/>
    <n v="282"/>
    <m/>
    <n v="282"/>
    <s v="x"/>
  </r>
  <r>
    <x v="8"/>
    <d v="2025-09-22T00:00:00"/>
    <x v="36"/>
    <s v="COGS - 180236OH"/>
    <s v="COGS - 180236OH"/>
    <s v="D-009"/>
    <s v="Admin"/>
    <m/>
    <x v="3"/>
    <s v="CCA-ETM-Q20"/>
    <x v="53"/>
    <s v="Edge Threat Management, NG Firewall for large offi"/>
    <s v="C-10079"/>
    <m/>
    <n v="10954"/>
    <s v="COG"/>
    <n v="4320"/>
    <m/>
    <n v="4320"/>
    <s v="x"/>
  </r>
  <r>
    <x v="8"/>
    <d v="2025-09-22T00:00:00"/>
    <x v="36"/>
    <s v="COGS - 180248OH"/>
    <s v="COGS - 180248OH"/>
    <s v="D-001"/>
    <s v="Sales"/>
    <m/>
    <x v="3"/>
    <s v="Hosted By 3CX"/>
    <x v="138"/>
    <s v="Annual Hosting by 3CX"/>
    <s v="C-10311"/>
    <m/>
    <n v="10952"/>
    <s v="COG"/>
    <n v="530.75"/>
    <m/>
    <n v="530.75"/>
    <s v="x"/>
  </r>
  <r>
    <x v="8"/>
    <d v="2025-09-22T00:00:00"/>
    <x v="36"/>
    <s v="COGS - 180248OH"/>
    <s v="COGS - 180248OH"/>
    <s v="D-001"/>
    <s v="Sales"/>
    <m/>
    <x v="3"/>
    <s v="SIP-T44U"/>
    <x v="138"/>
    <s v="Yealink IP Phone - Corded - Corded/Cordless - Wi-"/>
    <s v="C-10311"/>
    <m/>
    <n v="10952"/>
    <s v="COG"/>
    <n v="1305"/>
    <m/>
    <n v="1305"/>
    <s v="x"/>
  </r>
  <r>
    <x v="8"/>
    <d v="2025-09-22T00:00:00"/>
    <x v="36"/>
    <s v="COGS - 180257"/>
    <s v="COGS - 180257"/>
    <s v="D-001"/>
    <s v="Sales"/>
    <m/>
    <x v="2"/>
    <s v="920-006481"/>
    <x v="124"/>
    <s v="Wireless Keyboard Mouse Combo"/>
    <s v="C-10381"/>
    <m/>
    <n v="10950"/>
    <s v="COG"/>
    <n v="35.1"/>
    <m/>
    <n v="35.1"/>
    <s v="x"/>
  </r>
  <r>
    <x v="8"/>
    <d v="2025-09-22T00:00:00"/>
    <x v="36"/>
    <s v="COGS - 180257"/>
    <s v="COGS - 180257"/>
    <s v="D-001"/>
    <s v="Sales"/>
    <m/>
    <x v="2"/>
    <s v="40B20135US"/>
    <x v="124"/>
    <s v="Lenovo ThinkPad Universal USB-C Smart Dock"/>
    <s v="C-10381"/>
    <m/>
    <n v="10950"/>
    <s v="COG"/>
    <n v="226.65"/>
    <m/>
    <n v="226.65"/>
    <s v="x"/>
  </r>
  <r>
    <x v="8"/>
    <d v="2025-09-22T00:00:00"/>
    <x v="36"/>
    <s v="COGS - 180257"/>
    <s v="COGS - 180257"/>
    <s v="D-001"/>
    <s v="Sales"/>
    <m/>
    <x v="2"/>
    <s v="64A4MATXUZ"/>
    <x v="124"/>
    <s v="ThinkVision T24-40, 24 inch FHD Monitor with IPS a"/>
    <s v="C-10381"/>
    <m/>
    <n v="10950"/>
    <s v="COG"/>
    <n v="343.82"/>
    <m/>
    <n v="343.82"/>
    <s v="x"/>
  </r>
  <r>
    <x v="8"/>
    <d v="2025-09-22T00:00:00"/>
    <x v="36"/>
    <s v="COGS - 180257"/>
    <s v="COGS - 180257"/>
    <s v="D-001"/>
    <s v="Sales"/>
    <m/>
    <x v="2"/>
    <s v="21JN0040US"/>
    <x v="124"/>
    <s v="21JN0040US"/>
    <s v="C-10381"/>
    <m/>
    <n v="10950"/>
    <s v="COG"/>
    <n v="775.33"/>
    <m/>
    <n v="775.33"/>
    <s v="x"/>
  </r>
  <r>
    <x v="8"/>
    <d v="2025-09-23T00:00:00"/>
    <x v="37"/>
    <s v="COGS - 180258OH"/>
    <s v="COGS - 180258OH"/>
    <s v="D-001"/>
    <s v="Sales"/>
    <m/>
    <x v="3"/>
    <s v="210-BKXB"/>
    <x v="143"/>
    <s v="OptiPlex Micro Form Factor (Plus 7020)"/>
    <s v="C-10319"/>
    <m/>
    <n v="10946"/>
    <s v="COG"/>
    <n v="3185.1"/>
    <m/>
    <n v="3185.1"/>
    <s v="x"/>
  </r>
  <r>
    <x v="8"/>
    <d v="2025-09-23T00:00:00"/>
    <x v="37"/>
    <s v="COGS - 180258OH"/>
    <s v="COGS - 180258OH"/>
    <s v="D-001"/>
    <s v="Sales"/>
    <m/>
    <x v="3"/>
    <s v="C8G51"/>
    <x v="143"/>
    <s v="Dell Pro 16 PC16250 16&quot; Notebook - Full HD Plus - "/>
    <s v="C-10319"/>
    <m/>
    <n v="10946"/>
    <s v="COG"/>
    <n v="3267"/>
    <m/>
    <n v="3267"/>
    <s v="x"/>
  </r>
  <r>
    <x v="8"/>
    <d v="2025-09-23T00:00:00"/>
    <x v="37"/>
    <s v="COGS - 180263OH"/>
    <s v="COGS - 180263OH"/>
    <s v="D-001"/>
    <s v="Sales"/>
    <m/>
    <x v="3"/>
    <s v="CPX-9077G"/>
    <x v="86"/>
    <s v="Dell 4-cell 53 Wh Lithium Ion Replacement Battery"/>
    <s v="C-10081"/>
    <m/>
    <n v="10939"/>
    <s v="COG"/>
    <n v="99.99"/>
    <m/>
    <n v="99.99"/>
    <s v="x"/>
  </r>
  <r>
    <x v="8"/>
    <d v="2025-09-23T00:00:00"/>
    <x v="37"/>
    <s v="COGS - 180264OH"/>
    <s v="COGS - 180264OH"/>
    <s v="D-009"/>
    <s v="Admin"/>
    <m/>
    <x v="3"/>
    <s v="Blocksi"/>
    <x v="89"/>
    <s v="Blocksi, 1 Year Admin/Teacher/Parent License"/>
    <s v="C-10086"/>
    <m/>
    <n v="10940"/>
    <s v="COG"/>
    <n v="1033.3399999999999"/>
    <m/>
    <n v="1033.3399999999999"/>
    <s v="x"/>
  </r>
  <r>
    <x v="8"/>
    <d v="2025-09-25T00:00:00"/>
    <x v="14"/>
    <s v="COGS - 180265OH"/>
    <s v="COGS - 180265OH"/>
    <s v="D-001"/>
    <s v="Sales"/>
    <m/>
    <x v="3"/>
    <s v="CROSSWDISEDUNEW"/>
    <x v="85"/>
    <s v="Chrome OS Mgmt Console Lic, EDU"/>
    <s v="C-10068"/>
    <m/>
    <n v="10941"/>
    <s v="COG"/>
    <n v="5938"/>
    <m/>
    <n v="5938"/>
    <s v="x"/>
  </r>
  <r>
    <x v="8"/>
    <d v="2025-09-25T00:00:00"/>
    <x v="14"/>
    <s v="COGS - 180266OH"/>
    <s v="COGS - 180266OH"/>
    <s v="D-001"/>
    <s v="Sales"/>
    <m/>
    <x v="3"/>
    <s v="ITG-INTUNE-VP"/>
    <x v="145"/>
    <s v="MS Intune Enterprise Hardware Hash Pricing"/>
    <s v="C-10368"/>
    <m/>
    <n v="10942"/>
    <s v="COG"/>
    <n v="4.4800000000000004"/>
    <m/>
    <n v="4.4800000000000004"/>
    <s v="x"/>
  </r>
  <r>
    <x v="8"/>
    <d v="2025-09-25T00:00:00"/>
    <x v="14"/>
    <s v="COGS - 180266OH"/>
    <s v="COGS - 180266OH"/>
    <s v="D-001"/>
    <s v="Sales"/>
    <m/>
    <x v="3"/>
    <s v="21QC001XUS"/>
    <x v="145"/>
    <s v="Lenovo ThinkPad T14 Gen 6 14&quot; Notebook - WUXGA - "/>
    <s v="C-10368"/>
    <m/>
    <n v="10942"/>
    <s v="COG"/>
    <n v="1199.6500000000001"/>
    <m/>
    <n v="1199.6500000000001"/>
    <s v="x"/>
  </r>
  <r>
    <x v="8"/>
    <d v="2025-09-25T00:00:00"/>
    <x v="14"/>
    <s v="COGS - 180267"/>
    <s v="COGS - 180267"/>
    <s v="D-001"/>
    <s v="Sales"/>
    <m/>
    <x v="2"/>
    <s v="ITG-INTUNE-UP-VP"/>
    <x v="134"/>
    <s v="Microsoft Intune Provisioning Service"/>
    <s v="C-10377"/>
    <m/>
    <n v="10943"/>
    <s v="COG"/>
    <n v="7.17"/>
    <m/>
    <n v="7.17"/>
    <s v="x"/>
  </r>
  <r>
    <x v="8"/>
    <d v="2025-09-25T00:00:00"/>
    <x v="14"/>
    <s v="COGS - 180267"/>
    <s v="COGS - 180267"/>
    <s v="D-001"/>
    <s v="Sales"/>
    <m/>
    <x v="2"/>
    <s v="9JDW2"/>
    <x v="134"/>
    <s v="Dell Pro 16 Plus PB16250 16&quot; Copilot+ PC Notebook "/>
    <s v="C-10377"/>
    <m/>
    <n v="10943"/>
    <s v="COG"/>
    <n v="3196.89"/>
    <m/>
    <n v="3196.89"/>
    <s v="x"/>
  </r>
  <r>
    <x v="8"/>
    <d v="2025-09-25T00:00:00"/>
    <x v="14"/>
    <s v="COGS - 180268"/>
    <s v="COGS - 180268"/>
    <s v="D-001-W"/>
    <s v="Sales - West"/>
    <m/>
    <x v="2"/>
    <s v="5VR-00244"/>
    <x v="43"/>
    <s v="Microsoft - Windows 11 Pro Upgrade, from Windows 1"/>
    <s v="C00248"/>
    <m/>
    <n v="10944"/>
    <s v="COG"/>
    <n v="90.26"/>
    <m/>
    <n v="90.26"/>
    <s v="x"/>
  </r>
  <r>
    <x v="8"/>
    <d v="2025-09-25T00:00:00"/>
    <x v="14"/>
    <s v="COGS - 180276"/>
    <s v="COGS - 180276"/>
    <s v="D-001-W"/>
    <s v="Sales - West"/>
    <m/>
    <x v="2"/>
    <s v="DELL-WD19DCS"/>
    <x v="20"/>
    <s v="Dell Performance Dock- WD19DC 210w PD"/>
    <s v="C00003"/>
    <m/>
    <n v="10960"/>
    <s v="COG"/>
    <n v="259.68"/>
    <m/>
    <n v="259.68"/>
    <s v="x"/>
  </r>
  <r>
    <x v="8"/>
    <d v="2025-09-25T00:00:00"/>
    <x v="14"/>
    <s v="COGS - 180276"/>
    <s v="COGS - 180276"/>
    <s v="D-001-W"/>
    <s v="Sales - West"/>
    <m/>
    <x v="2"/>
    <s v="728PF"/>
    <x v="20"/>
    <s v="Dell Precision 5000 5690 16&quot; Mobile Workstation - "/>
    <s v="C00003"/>
    <m/>
    <n v="10960"/>
    <s v="COG"/>
    <n v="2493.98"/>
    <m/>
    <n v="2493.98"/>
    <s v="x"/>
  </r>
  <r>
    <x v="8"/>
    <d v="2025-09-26T00:00:00"/>
    <x v="45"/>
    <s v="COGS - 180280"/>
    <s v="COGS - 180280"/>
    <s v="D-001"/>
    <s v="Sales"/>
    <m/>
    <x v="2"/>
    <s v="9EM-00294"/>
    <x v="41"/>
    <s v="Microsoft Windows Server Standard Edition - Lic..."/>
    <s v="C00241"/>
    <m/>
    <n v="10956"/>
    <s v="COG"/>
    <n v="54.16"/>
    <m/>
    <n v="54.16"/>
    <s v="x"/>
  </r>
  <r>
    <x v="8"/>
    <d v="2025-09-26T00:00:00"/>
    <x v="45"/>
    <s v="COGS - 180280"/>
    <s v="COGS - 180280"/>
    <s v="D-001"/>
    <s v="Sales"/>
    <m/>
    <x v="2"/>
    <s v="9EM-00294"/>
    <x v="41"/>
    <s v="Microsoft Windows Server Standard Edition - Lic..."/>
    <s v="C00241"/>
    <m/>
    <n v="10956"/>
    <s v="COG"/>
    <n v="108.32"/>
    <m/>
    <n v="108.32"/>
    <s v="x"/>
  </r>
  <r>
    <x v="8"/>
    <d v="2025-09-26T00:00:00"/>
    <x v="45"/>
    <s v="COGS - 180280"/>
    <s v="COGS - 180280"/>
    <s v="D-001"/>
    <s v="Sales"/>
    <m/>
    <x v="2"/>
    <s v="2UJ-00011"/>
    <x v="41"/>
    <s v="Microsoft Desktop Education - License &amp; Softwar..."/>
    <s v="C00241"/>
    <m/>
    <n v="10956"/>
    <s v="COG"/>
    <n v="549.20000000000005"/>
    <m/>
    <n v="549.20000000000005"/>
    <s v="x"/>
  </r>
  <r>
    <x v="8"/>
    <d v="2025-09-26T00:00:00"/>
    <x v="45"/>
    <s v="COGS - 180281OH"/>
    <s v="COGS - 180281OH"/>
    <s v="D-009"/>
    <s v="Admin"/>
    <m/>
    <x v="3"/>
    <s v="NG Firewall PSC150"/>
    <x v="133"/>
    <s v="Untangle NG Firewall Public Sector Complete 150 Us"/>
    <s v="C-10094"/>
    <m/>
    <n v="10957"/>
    <s v="COG"/>
    <n v="1228.5"/>
    <m/>
    <n v="1228.5"/>
    <s v="x"/>
  </r>
  <r>
    <x v="8"/>
    <d v="2025-09-26T00:00:00"/>
    <x v="45"/>
    <s v="COGS - 180282OH"/>
    <s v="COGS - 180282OH"/>
    <s v="D-009"/>
    <s v="Admin"/>
    <m/>
    <x v="3"/>
    <s v="NG Firewall PSC250"/>
    <x v="93"/>
    <s v="Untangle NG Firewall Public Sector Complete 250 Us"/>
    <s v="C-10076"/>
    <m/>
    <n v="10958"/>
    <s v="COG"/>
    <n v="1053"/>
    <m/>
    <n v="1053"/>
    <s v="x"/>
  </r>
  <r>
    <x v="8"/>
    <d v="2025-09-26T00:00:00"/>
    <x v="45"/>
    <s v="COGS - 180283"/>
    <s v="COGS - 180283"/>
    <s v="D-001"/>
    <s v="Sales"/>
    <m/>
    <x v="1"/>
    <s v="WAVE-PICO-US"/>
    <x v="5"/>
    <s v="Ubiquiti Wave Pico Radio Modem"/>
    <s v="C00073"/>
    <m/>
    <n v="10959"/>
    <s v="COG"/>
    <n v="358"/>
    <m/>
    <n v="358"/>
    <s v="x"/>
  </r>
  <r>
    <x v="8"/>
    <d v="2025-09-26T00:00:00"/>
    <x v="45"/>
    <s v="COGS - 180286OH"/>
    <s v="COGS - 180286OH"/>
    <s v="D-009"/>
    <s v="Admin"/>
    <m/>
    <x v="3"/>
    <s v="MISC-CABLES"/>
    <x v="84"/>
    <s v="Miscellaneous Low Voltage Equipment "/>
    <s v="C-10083"/>
    <m/>
    <n v="10961"/>
    <s v="COG"/>
    <n v="11.99"/>
    <m/>
    <n v="11.99"/>
    <s v="x"/>
  </r>
  <r>
    <x v="8"/>
    <d v="2025-09-26T00:00:00"/>
    <x v="45"/>
    <s v="COGS - 180286OH"/>
    <s v="COGS - 180286OH"/>
    <s v="D-009"/>
    <s v="Admin"/>
    <m/>
    <x v="3"/>
    <s v="MISC-CABLES"/>
    <x v="84"/>
    <s v="Miscellaneous Low Voltage Equipment "/>
    <s v="C-10083"/>
    <m/>
    <n v="10961"/>
    <s v="COG"/>
    <n v="49"/>
    <m/>
    <n v="49"/>
    <s v="x"/>
  </r>
  <r>
    <x v="8"/>
    <d v="2025-09-26T00:00:00"/>
    <x v="45"/>
    <s v="COGS - 180286OH"/>
    <s v="COGS - 180286OH"/>
    <s v="D-009"/>
    <s v="Admin"/>
    <m/>
    <x v="3"/>
    <s v="MISC-CABLES"/>
    <x v="84"/>
    <s v="Miscellaneous Low Voltage Equipment "/>
    <s v="C-10083"/>
    <m/>
    <n v="10961"/>
    <s v="COG"/>
    <n v="81.760000000000005"/>
    <m/>
    <n v="81.760000000000005"/>
    <s v="x"/>
  </r>
  <r>
    <x v="8"/>
    <d v="2025-09-29T00:00:00"/>
    <x v="16"/>
    <s v="COGS - 180290"/>
    <s v="COGS - 180290"/>
    <s v="D-001"/>
    <s v="Sales"/>
    <m/>
    <x v="1"/>
    <s v="PCUSA2"/>
    <x v="5"/>
    <s v="Ruckus POWER CORD, USA, NEMA5-15/C13, 13A, 125V"/>
    <s v="C00073"/>
    <m/>
    <n v="10962"/>
    <s v="COG"/>
    <n v="168.42"/>
    <m/>
    <n v="168.42"/>
    <s v="x"/>
  </r>
  <r>
    <x v="8"/>
    <d v="2025-09-29T00:00:00"/>
    <x v="16"/>
    <s v="COGS - 180290"/>
    <s v="COGS - 180290"/>
    <s v="D-001"/>
    <s v="Sales"/>
    <m/>
    <x v="1"/>
    <s v="802-8200-N-5"/>
    <x v="5"/>
    <s v="PTNR SPT-8200-24/P/F,48/P,C08ZP 5YR NDP"/>
    <s v="C00073"/>
    <m/>
    <n v="10962"/>
    <s v="COG"/>
    <n v="345.9"/>
    <m/>
    <n v="345.9"/>
    <s v="x"/>
  </r>
  <r>
    <x v="8"/>
    <d v="2025-09-29T00:00:00"/>
    <x v="16"/>
    <s v="COGS - 180290"/>
    <s v="COGS - 180290"/>
    <s v="D-001"/>
    <s v="Sales"/>
    <m/>
    <x v="1"/>
    <s v="ICX7550-PREM-LIC"/>
    <x v="5"/>
    <s v="ICX 7550 L3 PREM LIC"/>
    <s v="C00073"/>
    <m/>
    <n v="10962"/>
    <s v="COG"/>
    <n v="480"/>
    <m/>
    <n v="480"/>
    <s v="x"/>
  </r>
  <r>
    <x v="8"/>
    <d v="2025-09-29T00:00:00"/>
    <x v="16"/>
    <s v="COGS - 180290"/>
    <s v="COGS - 180290"/>
    <s v="D-001"/>
    <s v="Sales"/>
    <m/>
    <x v="1"/>
    <s v="ICX7650-4X10GF"/>
    <x v="5"/>
    <s v="ICX 7650 4PT 1/10GBE SFP+ MOD"/>
    <s v="C00073"/>
    <m/>
    <n v="10962"/>
    <s v="COG"/>
    <n v="562.01"/>
    <m/>
    <n v="562.01"/>
    <s v="x"/>
  </r>
  <r>
    <x v="8"/>
    <d v="2025-09-29T00:00:00"/>
    <x v="16"/>
    <s v="COGS - 180290"/>
    <s v="COGS - 180290"/>
    <s v="D-001"/>
    <s v="Sales"/>
    <m/>
    <x v="1"/>
    <s v="802-8200C-N-5"/>
    <x v="5"/>
    <s v="PTNR SPT - 8200-C08PF 5 YR NDP"/>
    <s v="C00073"/>
    <m/>
    <n v="10962"/>
    <s v="COG"/>
    <n v="800.3"/>
    <m/>
    <n v="800.3"/>
    <s v="x"/>
  </r>
  <r>
    <x v="8"/>
    <d v="2025-09-29T00:00:00"/>
    <x v="16"/>
    <s v="COGS - 180290"/>
    <s v="COGS - 180290"/>
    <s v="D-001"/>
    <s v="Sales"/>
    <m/>
    <x v="1"/>
    <s v="ICX8200-24P"/>
    <x v="5"/>
    <s v="RUCKUS WIRELESS:24 x 10/100/1000Mbps. Class 4 PoE,"/>
    <s v="C00073"/>
    <m/>
    <n v="10962"/>
    <s v="COG"/>
    <n v="1313.68"/>
    <m/>
    <n v="1313.68"/>
    <s v="x"/>
  </r>
  <r>
    <x v="8"/>
    <d v="2025-09-29T00:00:00"/>
    <x v="16"/>
    <s v="COGS - 180290"/>
    <s v="COGS - 180290"/>
    <s v="D-001"/>
    <s v="Sales"/>
    <m/>
    <x v="1"/>
    <s v="7550-S-ASDND-5"/>
    <x v="5"/>
    <s v="ASCTPTNSPT, NDP, ICX7550, 5Y"/>
    <s v="C00073"/>
    <m/>
    <n v="10962"/>
    <s v="COG"/>
    <n v="1587"/>
    <m/>
    <n v="1587"/>
    <s v="x"/>
  </r>
  <r>
    <x v="8"/>
    <d v="2025-09-29T00:00:00"/>
    <x v="16"/>
    <s v="COGS - 180290"/>
    <s v="COGS - 180290"/>
    <s v="D-001"/>
    <s v="Sales"/>
    <m/>
    <x v="1"/>
    <s v="ICX8200-C08PF"/>
    <x v="5"/>
    <s v="8 x 10/100/1000 Mbps 802.3at Class 4 PoE, 124W bud"/>
    <s v="C00073"/>
    <m/>
    <n v="10962"/>
    <s v="COG"/>
    <n v="3368.4"/>
    <m/>
    <n v="3368.4"/>
    <s v="x"/>
  </r>
  <r>
    <x v="8"/>
    <d v="2025-09-29T00:00:00"/>
    <x v="16"/>
    <s v="COGS - 180290"/>
    <s v="COGS - 180290"/>
    <s v="D-001"/>
    <s v="Sales"/>
    <m/>
    <x v="1"/>
    <s v="ICX7550-48P-E2"/>
    <x v="5"/>
    <s v="ICX7550, 48 POE BNDL 2PSU-E"/>
    <s v="C00073"/>
    <m/>
    <n v="10962"/>
    <s v="COG"/>
    <n v="4181.8999999999996"/>
    <m/>
    <n v="4181.8999999999996"/>
    <s v="x"/>
  </r>
  <r>
    <x v="8"/>
    <d v="2025-09-29T00:00:00"/>
    <x v="16"/>
    <s v="COGS - 180521OH"/>
    <s v="COGS - 180521OH"/>
    <s v="D-001"/>
    <s v="Sales"/>
    <m/>
    <x v="3"/>
    <s v="SIP-T46U"/>
    <x v="97"/>
    <s v="Yealink SIP-T46U"/>
    <s v="C-10101"/>
    <m/>
    <n v="10963"/>
    <s v="COG"/>
    <n v="124"/>
    <m/>
    <n v="124"/>
    <s v="x"/>
  </r>
  <r>
    <x v="8"/>
    <d v="2025-09-29T00:00:00"/>
    <x v="16"/>
    <s v="COGS - 180522"/>
    <s v="COGS - 180522"/>
    <s v="D-001"/>
    <s v="Sales"/>
    <m/>
    <x v="2"/>
    <s v="9EM-00292"/>
    <x v="74"/>
    <s v="Microsoft Windows Server Standard - License &amp; Soft"/>
    <s v="C00126"/>
    <m/>
    <n v="10964"/>
    <s v="COG"/>
    <n v="53.2"/>
    <m/>
    <n v="53.2"/>
    <s v="x"/>
  </r>
  <r>
    <x v="8"/>
    <d v="2025-09-29T00:00:00"/>
    <x v="16"/>
    <s v="COGS - 180522"/>
    <s v="COGS - 180522"/>
    <s v="D-001"/>
    <s v="Sales"/>
    <m/>
    <x v="2"/>
    <s v="2UJ-00011"/>
    <x v="74"/>
    <s v="Microsoft Desktop Education - License &amp; Softwar..."/>
    <s v="C00126"/>
    <m/>
    <n v="10964"/>
    <s v="COG"/>
    <n v="604.12"/>
    <m/>
    <n v="604.12"/>
    <s v="x"/>
  </r>
  <r>
    <x v="8"/>
    <d v="2025-09-29T00:00:00"/>
    <x v="16"/>
    <s v="COGS - 180524OH"/>
    <s v="COGS - 180524OH"/>
    <s v="D-001"/>
    <s v="Sales"/>
    <m/>
    <x v="3"/>
    <s v="CBRepair"/>
    <x v="56"/>
    <s v="Chromebook Repairs"/>
    <s v="C-10064"/>
    <m/>
    <n v="10965"/>
    <s v="COG"/>
    <n v="128"/>
    <m/>
    <n v="128"/>
    <s v="x"/>
  </r>
  <r>
    <x v="8"/>
    <d v="2025-09-29T00:00:00"/>
    <x v="16"/>
    <s v="COGS - 180525"/>
    <s v="COGS - 180525"/>
    <s v="D-009"/>
    <s v="Admin"/>
    <m/>
    <x v="1"/>
    <s v="HU4A1AC"/>
    <x v="8"/>
    <s v="HPE MSA 1050 1GbE iSCSI DC SFF Storage"/>
    <s v="C00082"/>
    <m/>
    <n v="10966"/>
    <s v="COG"/>
    <n v="98.36"/>
    <m/>
    <n v="98.36"/>
    <s v="x"/>
  </r>
  <r>
    <x v="8"/>
    <d v="2025-09-29T00:00:00"/>
    <x v="16"/>
    <s v="COGS - 180525"/>
    <s v="COGS - 180525"/>
    <s v="D-009"/>
    <s v="Admin"/>
    <m/>
    <x v="1"/>
    <s v="HU4A2AC"/>
    <x v="8"/>
    <s v="HPE MSA 1050 1GbE iSCSI DC SFF Storage"/>
    <s v="C00082"/>
    <m/>
    <n v="10966"/>
    <s v="COG"/>
    <n v="1180.78"/>
    <m/>
    <n v="1180.78"/>
    <s v="x"/>
  </r>
  <r>
    <x v="8"/>
    <d v="2025-09-29T00:00:00"/>
    <x v="16"/>
    <s v="COGS - 180526"/>
    <s v="COGS - 180526"/>
    <s v="D-001"/>
    <s v="Sales"/>
    <m/>
    <x v="1"/>
    <s v="40B00135US"/>
    <x v="13"/>
    <s v="Lenovo X1 - TB Dock "/>
    <s v="C00209"/>
    <m/>
    <n v="10967"/>
    <s v="COG"/>
    <n v="258.02"/>
    <m/>
    <n v="258.02"/>
    <s v="x"/>
  </r>
  <r>
    <x v="8"/>
    <d v="2025-09-29T00:00:00"/>
    <x v="16"/>
    <s v="COGS - 180527OH"/>
    <s v="COGS - 180527OH"/>
    <s v="D-001"/>
    <s v="Sales"/>
    <m/>
    <x v="3"/>
    <s v="CBRepair"/>
    <x v="154"/>
    <s v="Chromebook Repairs"/>
    <s v="C-10110"/>
    <m/>
    <n v="10968"/>
    <s v="COG"/>
    <n v="279"/>
    <m/>
    <n v="279"/>
    <s v="x"/>
  </r>
  <r>
    <x v="8"/>
    <d v="2025-09-29T00:00:00"/>
    <x v="16"/>
    <s v="COGS - 180528"/>
    <s v="COGS - 180528"/>
    <s v="D-001-W"/>
    <s v="Sales - West"/>
    <m/>
    <x v="2"/>
    <s v="97000-AP305C-FCC"/>
    <x v="50"/>
    <s v="EW Software &amp; TAC - AP305C-FCC This Term: 1095 Da"/>
    <s v="C-10002"/>
    <m/>
    <n v="10969"/>
    <s v="COG"/>
    <n v="25"/>
    <m/>
    <n v="25"/>
    <s v="x"/>
  </r>
  <r>
    <x v="8"/>
    <d v="2025-09-29T00:00:00"/>
    <x v="16"/>
    <s v="COGS - 180528"/>
    <s v="COGS - 180528"/>
    <s v="D-001-W"/>
    <s v="Sales - West"/>
    <m/>
    <x v="2"/>
    <s v="AP305C-FCC"/>
    <x v="50"/>
    <s v="Indoor WiFi6 AP"/>
    <s v="C-10002"/>
    <m/>
    <n v="10969"/>
    <s v="COG"/>
    <n v="318.42"/>
    <m/>
    <n v="318.42"/>
    <s v="x"/>
  </r>
  <r>
    <x v="8"/>
    <d v="2025-09-29T00:00:00"/>
    <x v="16"/>
    <s v="COGS - 180530"/>
    <s v="COGS - 180530"/>
    <s v="D-029-W"/>
    <s v="EDU - West"/>
    <m/>
    <x v="2"/>
    <s v="KSATD-ND12- G"/>
    <x v="153"/>
    <s v="KnowBe4 Security Awareness Training Subscription D"/>
    <s v="C00196"/>
    <m/>
    <n v="10970"/>
    <s v="COG"/>
    <n v="10657.5"/>
    <m/>
    <n v="10657.5"/>
    <s v="x"/>
  </r>
  <r>
    <x v="8"/>
    <d v="2025-09-29T00:00:00"/>
    <x v="16"/>
    <s v="COGS - 180531OH"/>
    <s v="COGS - 180531OH"/>
    <s v="D-001"/>
    <s v="Sales"/>
    <m/>
    <x v="3"/>
    <s v="CBRepair"/>
    <x v="55"/>
    <s v="Chromebook Repairs"/>
    <s v="C-10104"/>
    <m/>
    <n v="10971"/>
    <s v="COG"/>
    <n v="39"/>
    <m/>
    <n v="39"/>
    <s v="x"/>
  </r>
  <r>
    <x v="8"/>
    <d v="2025-09-29T00:00:00"/>
    <x v="16"/>
    <s v="COGS - 180531OH"/>
    <s v="COGS - 180531OH"/>
    <s v="D-001"/>
    <s v="Sales"/>
    <m/>
    <x v="3"/>
    <s v="CBRepair"/>
    <x v="55"/>
    <s v="Chromebook Repairs"/>
    <s v="C-10104"/>
    <m/>
    <n v="10971"/>
    <s v="COG"/>
    <n v="119"/>
    <m/>
    <n v="119"/>
    <s v="x"/>
  </r>
  <r>
    <x v="8"/>
    <d v="2025-09-29T00:00:00"/>
    <x v="16"/>
    <s v="COGS - 180531OH"/>
    <s v="COGS - 180531OH"/>
    <s v="D-001"/>
    <s v="Sales"/>
    <m/>
    <x v="3"/>
    <s v="CBRepair"/>
    <x v="55"/>
    <s v="Chromebook Repairs"/>
    <s v="C-10104"/>
    <m/>
    <n v="10971"/>
    <s v="COG"/>
    <n v="189"/>
    <m/>
    <n v="189"/>
    <s v="x"/>
  </r>
  <r>
    <x v="8"/>
    <d v="2025-09-29T00:00:00"/>
    <x v="16"/>
    <s v="COGS - 180532OH"/>
    <s v="COGS - 180532OH"/>
    <s v="D-001"/>
    <s v="Sales"/>
    <m/>
    <x v="3"/>
    <s v="CBRepair"/>
    <x v="84"/>
    <s v="Chromebook Repairs"/>
    <s v="C-10083"/>
    <m/>
    <n v="10972"/>
    <s v="COG"/>
    <n v="129"/>
    <m/>
    <n v="129"/>
    <s v="x"/>
  </r>
  <r>
    <x v="8"/>
    <d v="2025-09-29T00:00:00"/>
    <x v="16"/>
    <s v="COGS - 180532OH"/>
    <s v="COGS - 180532OH"/>
    <s v="D-001"/>
    <s v="Sales"/>
    <m/>
    <x v="3"/>
    <s v="CBRepair"/>
    <x v="84"/>
    <s v="Chromebook Repairs"/>
    <s v="C-10083"/>
    <m/>
    <n v="10972"/>
    <s v="COG"/>
    <n v="129"/>
    <m/>
    <n v="129"/>
    <s v="x"/>
  </r>
  <r>
    <x v="8"/>
    <d v="2025-09-29T00:00:00"/>
    <x v="16"/>
    <s v="COGS - 180533OH"/>
    <s v="COGS - 180533OH"/>
    <s v="D-001"/>
    <s v="Sales"/>
    <m/>
    <x v="3"/>
    <s v="CBRepair"/>
    <x v="113"/>
    <s v="Chromebook Repairs"/>
    <s v="C-10082"/>
    <m/>
    <n v="10973"/>
    <s v="COG"/>
    <n v="59"/>
    <m/>
    <n v="59"/>
    <s v="x"/>
  </r>
  <r>
    <x v="8"/>
    <d v="2025-09-29T00:00:00"/>
    <x v="16"/>
    <s v="COGS - 180533OH"/>
    <s v="COGS - 180533OH"/>
    <s v="D-001"/>
    <s v="Sales"/>
    <m/>
    <x v="3"/>
    <s v="CBRepair"/>
    <x v="113"/>
    <s v="Chromebook Repairs"/>
    <s v="C-10082"/>
    <m/>
    <n v="10973"/>
    <s v="COG"/>
    <n v="189"/>
    <m/>
    <n v="189"/>
    <s v="x"/>
  </r>
  <r>
    <x v="8"/>
    <d v="2025-09-29T00:00:00"/>
    <x v="16"/>
    <s v="COGS - 180533OH"/>
    <s v="COGS - 180533OH"/>
    <s v="D-001"/>
    <s v="Sales"/>
    <m/>
    <x v="3"/>
    <s v="CBRepair"/>
    <x v="113"/>
    <s v="Chromebook Repairs"/>
    <s v="C-10082"/>
    <m/>
    <n v="10973"/>
    <s v="COG"/>
    <n v="189"/>
    <m/>
    <n v="189"/>
    <s v="x"/>
  </r>
  <r>
    <x v="8"/>
    <d v="2025-09-29T00:00:00"/>
    <x v="16"/>
    <s v="COGS - 180533OH"/>
    <s v="COGS - 180533OH"/>
    <s v="D-001"/>
    <s v="Sales"/>
    <m/>
    <x v="3"/>
    <s v="CBRepair"/>
    <x v="113"/>
    <s v="Chromebook Repairs"/>
    <s v="C-10082"/>
    <m/>
    <n v="10973"/>
    <s v="COG"/>
    <n v="189"/>
    <m/>
    <n v="189"/>
    <s v="x"/>
  </r>
  <r>
    <x v="8"/>
    <d v="2025-09-29T00:00:00"/>
    <x v="16"/>
    <s v="COGS - 180534OH"/>
    <s v="COGS - 180534OH"/>
    <s v="D-001"/>
    <s v="Sales"/>
    <m/>
    <x v="3"/>
    <s v="CBRepair"/>
    <x v="90"/>
    <s v="Chromebook Repairs"/>
    <s v="C-10072"/>
    <m/>
    <n v="10974"/>
    <s v="COG"/>
    <n v="119"/>
    <m/>
    <n v="119"/>
    <s v="x"/>
  </r>
  <r>
    <x v="8"/>
    <d v="2025-09-29T00:00:00"/>
    <x v="16"/>
    <s v="COGS - 180534OH"/>
    <s v="COGS - 180534OH"/>
    <s v="D-001"/>
    <s v="Sales"/>
    <m/>
    <x v="3"/>
    <s v="CBRepair"/>
    <x v="90"/>
    <s v="Chromebook Repairs"/>
    <s v="C-10072"/>
    <m/>
    <n v="10974"/>
    <s v="COG"/>
    <n v="119"/>
    <m/>
    <n v="119"/>
    <s v="x"/>
  </r>
  <r>
    <x v="8"/>
    <d v="2025-09-29T00:00:00"/>
    <x v="16"/>
    <s v="COGS - 180534OH"/>
    <s v="COGS - 180534OH"/>
    <s v="D-001"/>
    <s v="Sales"/>
    <m/>
    <x v="3"/>
    <s v="CBRepair"/>
    <x v="90"/>
    <s v="Chromebook Repairs"/>
    <s v="C-10072"/>
    <m/>
    <n v="10974"/>
    <s v="COG"/>
    <n v="129"/>
    <m/>
    <n v="129"/>
    <s v="x"/>
  </r>
  <r>
    <x v="8"/>
    <d v="2025-09-29T00:00:00"/>
    <x v="16"/>
    <s v="COGS - 180534OH"/>
    <s v="COGS - 180534OH"/>
    <s v="D-001"/>
    <s v="Sales"/>
    <m/>
    <x v="3"/>
    <s v="CBRepair"/>
    <x v="90"/>
    <s v="Chromebook Repairs"/>
    <s v="C-10072"/>
    <m/>
    <n v="10974"/>
    <s v="COG"/>
    <n v="129"/>
    <m/>
    <n v="129"/>
    <s v="x"/>
  </r>
  <r>
    <x v="8"/>
    <d v="2025-09-29T00:00:00"/>
    <x v="16"/>
    <s v="COGS - 180534OH"/>
    <s v="COGS - 180534OH"/>
    <s v="D-001"/>
    <s v="Sales"/>
    <m/>
    <x v="3"/>
    <s v="CBRepair"/>
    <x v="90"/>
    <s v="Chromebook Repairs"/>
    <s v="C-10072"/>
    <m/>
    <n v="10974"/>
    <s v="COG"/>
    <n v="129"/>
    <m/>
    <n v="129"/>
    <s v="x"/>
  </r>
  <r>
    <x v="8"/>
    <d v="2025-09-29T00:00:00"/>
    <x v="16"/>
    <s v="COGS - 180534OH"/>
    <s v="COGS - 180534OH"/>
    <s v="D-001"/>
    <s v="Sales"/>
    <m/>
    <x v="3"/>
    <s v="CBRepair"/>
    <x v="90"/>
    <s v="Chromebook Repairs"/>
    <s v="C-10072"/>
    <m/>
    <n v="10974"/>
    <s v="COG"/>
    <n v="129"/>
    <m/>
    <n v="129"/>
    <s v="x"/>
  </r>
  <r>
    <x v="8"/>
    <d v="2025-09-29T00:00:00"/>
    <x v="16"/>
    <s v="COGS - 180534OH"/>
    <s v="COGS - 180534OH"/>
    <s v="D-001"/>
    <s v="Sales"/>
    <m/>
    <x v="3"/>
    <s v="CBRepair"/>
    <x v="90"/>
    <s v="Chromebook Repairs"/>
    <s v="C-10072"/>
    <m/>
    <n v="10974"/>
    <s v="COG"/>
    <n v="129"/>
    <m/>
    <n v="129"/>
    <s v="x"/>
  </r>
  <r>
    <x v="8"/>
    <d v="2025-09-29T00:00:00"/>
    <x v="16"/>
    <s v="COGS - 180534OH"/>
    <s v="COGS - 180534OH"/>
    <s v="D-001"/>
    <s v="Sales"/>
    <m/>
    <x v="3"/>
    <s v="CBRepair"/>
    <x v="90"/>
    <s v="Chromebook Repairs"/>
    <s v="C-10072"/>
    <m/>
    <n v="10974"/>
    <s v="COG"/>
    <n v="189"/>
    <m/>
    <n v="189"/>
    <s v="x"/>
  </r>
  <r>
    <x v="8"/>
    <d v="2025-09-29T00:00:00"/>
    <x v="16"/>
    <s v="COGS - 180534OH"/>
    <s v="COGS - 180534OH"/>
    <s v="D-001"/>
    <s v="Sales"/>
    <m/>
    <x v="3"/>
    <s v="CBRepair"/>
    <x v="90"/>
    <s v="Chromebook Repairs"/>
    <s v="C-10072"/>
    <m/>
    <n v="10974"/>
    <s v="COG"/>
    <n v="189"/>
    <m/>
    <n v="189"/>
    <s v="x"/>
  </r>
  <r>
    <x v="8"/>
    <d v="2025-09-29T00:00:00"/>
    <x v="16"/>
    <s v="COGS - 180534OH"/>
    <s v="COGS - 180534OH"/>
    <s v="D-001"/>
    <s v="Sales"/>
    <m/>
    <x v="3"/>
    <s v="CBRepair"/>
    <x v="90"/>
    <s v="Chromebook Repairs"/>
    <s v="C-10072"/>
    <m/>
    <n v="10974"/>
    <s v="COG"/>
    <n v="189"/>
    <m/>
    <n v="189"/>
    <s v="x"/>
  </r>
  <r>
    <x v="8"/>
    <d v="2025-09-29T00:00:00"/>
    <x v="16"/>
    <s v="COGS - 180537"/>
    <s v="COGS - 180537"/>
    <s v="D-001"/>
    <s v="Sales"/>
    <m/>
    <x v="2"/>
    <s v="PDFEDTSLMPML01"/>
    <x v="75"/>
    <s v="Foxit PDF Editor - License - 1 license"/>
    <s v="C-10394"/>
    <m/>
    <n v="10975"/>
    <s v="COG"/>
    <n v="47.03"/>
    <m/>
    <n v="47.03"/>
    <s v="x"/>
  </r>
  <r>
    <x v="8"/>
    <d v="2025-09-29T00:00:00"/>
    <x v="16"/>
    <s v="COGS - 180538OH"/>
    <s v="COGS - 180538OH"/>
    <s v="D-001"/>
    <s v="Sales"/>
    <m/>
    <x v="3"/>
    <s v="PDFEDPSLMPML01"/>
    <x v="143"/>
    <s v="Foxit PDF Editor + - Subscription License - 1 lice"/>
    <s v="C-10319"/>
    <m/>
    <n v="10978"/>
    <s v="COG"/>
    <n v="274.02"/>
    <m/>
    <n v="274.02"/>
    <s v="x"/>
  </r>
  <r>
    <x v="8"/>
    <d v="2025-09-30T00:00:00"/>
    <x v="17"/>
    <m/>
    <s v="NRR Accrual Entry for Sept 2025"/>
    <s v="D-004-W"/>
    <s v="Projects - West"/>
    <m/>
    <x v="0"/>
    <m/>
    <x v="0"/>
    <m/>
    <m/>
    <m/>
    <n v="24075"/>
    <s v="ARJ"/>
    <n v="12864.21"/>
    <m/>
    <n v="12864.21"/>
    <s v="x"/>
  </r>
  <r>
    <x v="8"/>
    <d v="2025-09-30T00:00:00"/>
    <x v="17"/>
    <m/>
    <s v="Vital Care Accrual"/>
    <m/>
    <m/>
    <m/>
    <x v="4"/>
    <m/>
    <x v="145"/>
    <m/>
    <s v="C-10368"/>
    <m/>
    <n v="2523"/>
    <s v="GJ"/>
    <n v="66670.09"/>
    <m/>
    <n v="66670.09"/>
    <s v="x"/>
  </r>
  <r>
    <x v="8"/>
    <d v="2025-09-30T00:00:00"/>
    <x v="17"/>
    <m/>
    <s v="NRR Accrual Entry for Sept 2025"/>
    <s v="D-004-E"/>
    <s v="Projects - East"/>
    <m/>
    <x v="4"/>
    <m/>
    <x v="0"/>
    <m/>
    <m/>
    <m/>
    <n v="24075"/>
    <s v="ARJ"/>
    <n v="17203.05"/>
    <m/>
    <n v="17203.05"/>
    <s v="x"/>
  </r>
  <r>
    <x v="8"/>
    <d v="2025-09-30T00:00:00"/>
    <x v="17"/>
    <s v="COGS - 180541OH"/>
    <s v="COGS - 180541OH"/>
    <s v="D-001"/>
    <s v="Sales"/>
    <m/>
    <x v="3"/>
    <s v="CBRepair"/>
    <x v="54"/>
    <s v="Chromebook Repairs"/>
    <s v="C-10093"/>
    <m/>
    <n v="10979"/>
    <s v="COG"/>
    <n v="2879"/>
    <m/>
    <n v="2879"/>
    <s v="x"/>
  </r>
  <r>
    <x v="8"/>
    <d v="2025-10-01T00:00:00"/>
    <x v="18"/>
    <m/>
    <s v="Reversed -- NRR Accrual Entry for Sept 2025"/>
    <s v="D-004-W"/>
    <s v="Projects - West"/>
    <m/>
    <x v="0"/>
    <m/>
    <x v="0"/>
    <m/>
    <m/>
    <m/>
    <n v="24076"/>
    <s v="ARJ"/>
    <m/>
    <n v="12864.21"/>
    <n v="-12864.21"/>
    <s v="x"/>
  </r>
  <r>
    <x v="8"/>
    <d v="2025-10-01T00:00:00"/>
    <x v="18"/>
    <m/>
    <s v="Reversed -- Vital Care Accrual"/>
    <m/>
    <m/>
    <m/>
    <x v="4"/>
    <m/>
    <x v="145"/>
    <m/>
    <s v="C-10368"/>
    <m/>
    <n v="2524"/>
    <s v="GJ"/>
    <m/>
    <n v="66670.09"/>
    <n v="-66670.09"/>
    <s v="x"/>
  </r>
  <r>
    <x v="8"/>
    <d v="2025-10-01T00:00:00"/>
    <x v="18"/>
    <m/>
    <s v="Reversed -- NRR Accrual Entry for Sept 2025"/>
    <s v="D-004-E"/>
    <s v="Projects - East"/>
    <m/>
    <x v="4"/>
    <m/>
    <x v="0"/>
    <m/>
    <m/>
    <m/>
    <n v="24076"/>
    <s v="ARJ"/>
    <m/>
    <n v="17203.05"/>
    <n v="-17203.05"/>
    <s v="x"/>
  </r>
  <r>
    <x v="8"/>
    <d v="2025-10-01T00:00:00"/>
    <x v="18"/>
    <s v="COGS - 180275OHB"/>
    <s v="COGS - 180275OHB"/>
    <s v="D-001"/>
    <s v="Sales"/>
    <m/>
    <x v="3"/>
    <s v="U6-Pro-US"/>
    <x v="149"/>
    <s v="Access Point WiFi 6 Pro"/>
    <s v="C-10259"/>
    <m/>
    <n v="11257"/>
    <s v="COG"/>
    <n v="891.3"/>
    <m/>
    <n v="891.3"/>
    <s v="x"/>
  </r>
  <r>
    <x v="8"/>
    <d v="2025-10-01T00:00:00"/>
    <x v="18"/>
    <s v="COGS - 180275OHB"/>
    <s v="COGS - 180275OHB"/>
    <s v="D-001"/>
    <s v="Sales"/>
    <m/>
    <x v="3"/>
    <s v="GXT5-1500LVRT2UXL"/>
    <x v="149"/>
    <s v="Vertiv Liebert GXT5 UPS - 1500VA/1350W 120V | Onli"/>
    <s v="C-10259"/>
    <m/>
    <n v="11257"/>
    <s v="COG"/>
    <n v="1072.57"/>
    <m/>
    <n v="1072.57"/>
    <s v="x"/>
  </r>
  <r>
    <x v="8"/>
    <d v="2025-10-01T00:00:00"/>
    <x v="18"/>
    <s v="COGS - 180275OHB"/>
    <s v="COGS - 180275OHB"/>
    <s v="D-001"/>
    <s v="Sales"/>
    <m/>
    <x v="3"/>
    <s v="USW-PRO-48-POE"/>
    <x v="149"/>
    <s v="Ubiquiti Layer 3 Switch"/>
    <s v="C-10259"/>
    <m/>
    <n v="11257"/>
    <s v="COG"/>
    <n v="1993.6"/>
    <m/>
    <n v="1993.6"/>
    <s v="x"/>
  </r>
  <r>
    <x v="8"/>
    <d v="2025-10-01T00:00:00"/>
    <x v="18"/>
    <s v="COGS - 180275OHB"/>
    <s v="COGS - 180275OHB"/>
    <s v="D-001"/>
    <s v="Sales"/>
    <m/>
    <x v="3"/>
    <s v="Q12"/>
    <x v="149"/>
    <s v="Arista Q12 Firewall"/>
    <s v="C-10259"/>
    <m/>
    <n v="11257"/>
    <s v="COG"/>
    <n v="3816.2"/>
    <m/>
    <n v="3816.2"/>
    <s v="x"/>
  </r>
  <r>
    <x v="8"/>
    <d v="2025-10-01T00:00:00"/>
    <x v="18"/>
    <s v="COGS - 180278OHB"/>
    <s v="COGS - 180278OHB"/>
    <s v="D-001"/>
    <s v="Sales"/>
    <m/>
    <x v="3"/>
    <s v="SFP-10G-PC01"/>
    <x v="149"/>
    <s v="1m (3ft) Arista Networks CAB-SFP-SFP-1M Compatible"/>
    <s v="C-10259"/>
    <m/>
    <n v="11256"/>
    <s v="COG"/>
    <n v="14"/>
    <m/>
    <n v="14"/>
    <s v="x"/>
  </r>
  <r>
    <x v="8"/>
    <d v="2025-10-01T00:00:00"/>
    <x v="18"/>
    <s v="COGS - 180278OHB"/>
    <s v="COGS - 180278OHB"/>
    <s v="D-001"/>
    <s v="Sales"/>
    <m/>
    <x v="3"/>
    <s v="U6-Pro-US"/>
    <x v="149"/>
    <s v="Access Point WiFi 6 Pro"/>
    <s v="C-10259"/>
    <m/>
    <n v="11256"/>
    <s v="COG"/>
    <n v="296.04000000000002"/>
    <m/>
    <n v="296.04000000000002"/>
    <s v="x"/>
  </r>
  <r>
    <x v="8"/>
    <d v="2025-10-01T00:00:00"/>
    <x v="18"/>
    <s v="COGS - 180278OHB"/>
    <s v="COGS - 180278OHB"/>
    <s v="D-001"/>
    <s v="Sales"/>
    <m/>
    <x v="3"/>
    <s v="GXT5-750LVRT2UXL"/>
    <x v="149"/>
    <s v="Vertiv Liebert GXT5 UPS - 750VA/750W 120V | Online"/>
    <s v="C-10259"/>
    <m/>
    <n v="11256"/>
    <s v="COG"/>
    <n v="756.52"/>
    <m/>
    <n v="756.52"/>
    <s v="x"/>
  </r>
  <r>
    <x v="8"/>
    <d v="2025-10-01T00:00:00"/>
    <x v="18"/>
    <s v="COGS - 180278OHB"/>
    <s v="COGS - 180278OHB"/>
    <s v="D-001"/>
    <s v="Sales"/>
    <m/>
    <x v="3"/>
    <s v="USW-PRO-48-POE"/>
    <x v="149"/>
    <s v="Ubiquiti Layer 3 Switch"/>
    <s v="C-10259"/>
    <m/>
    <n v="11256"/>
    <s v="COG"/>
    <n v="993.22"/>
    <m/>
    <n v="993.22"/>
    <s v="x"/>
  </r>
  <r>
    <x v="8"/>
    <d v="2025-10-01T00:00:00"/>
    <x v="18"/>
    <s v="COGS - 180278OHB"/>
    <s v="COGS - 180278OHB"/>
    <s v="D-001"/>
    <s v="Sales"/>
    <m/>
    <x v="3"/>
    <s v="Q12"/>
    <x v="149"/>
    <s v="Arista Q12 Firewall"/>
    <s v="C-10259"/>
    <m/>
    <n v="11256"/>
    <s v="COG"/>
    <n v="3867.4"/>
    <m/>
    <n v="3867.4"/>
    <s v="x"/>
  </r>
  <r>
    <x v="8"/>
    <d v="2025-10-01T00:00:00"/>
    <x v="18"/>
    <s v="COGS - 180565OH"/>
    <s v="COGS - 180565OH"/>
    <s v="D-001"/>
    <s v="Sales"/>
    <m/>
    <x v="3"/>
    <s v="WMB-T31G-WB"/>
    <x v="90"/>
    <s v="Mount for T-31"/>
    <s v="C-10072"/>
    <m/>
    <n v="10981"/>
    <s v="COG"/>
    <n v="39"/>
    <m/>
    <n v="39"/>
    <s v="x"/>
  </r>
  <r>
    <x v="8"/>
    <d v="2025-10-01T00:00:00"/>
    <x v="18"/>
    <s v="COGS - 180566OH"/>
    <s v="COGS - 180566OH"/>
    <s v="D-009"/>
    <s v="Admin"/>
    <m/>
    <x v="3"/>
    <s v="NG Firewal PSC Unlimited"/>
    <x v="85"/>
    <s v="Public Sector Complete Firewall License Unlimited"/>
    <s v="C-10068"/>
    <m/>
    <n v="11164"/>
    <s v="COG"/>
    <n v="1708.2"/>
    <m/>
    <n v="1708.2"/>
    <s v="x"/>
  </r>
  <r>
    <x v="8"/>
    <d v="2025-10-01T00:00:00"/>
    <x v="18"/>
    <s v="COGS - 180567"/>
    <s v="COGS - 180567"/>
    <s v="D-029-W"/>
    <s v="EDU - West"/>
    <m/>
    <x v="2"/>
    <s v="DELL-P2725H"/>
    <x v="81"/>
    <s v="DELL 27 MONITOR - P2725H"/>
    <s v="C00225"/>
    <m/>
    <n v="11165"/>
    <s v="COG"/>
    <n v="190.97"/>
    <m/>
    <n v="190.97"/>
    <s v="x"/>
  </r>
  <r>
    <x v="8"/>
    <d v="2025-10-01T00:00:00"/>
    <x v="18"/>
    <s v="COGS - 180568"/>
    <s v="COGS - 180568"/>
    <s v="D-029-W"/>
    <s v="EDU - West"/>
    <m/>
    <x v="2"/>
    <s v="RUC-ICX7850-48F-E2"/>
    <x v="155"/>
    <s v="ICX 7850 48-port SFP28 1/10/25GE, 8x-port QSFP28 s"/>
    <s v="C00179"/>
    <m/>
    <n v="11166"/>
    <s v="COG"/>
    <n v="10282.11"/>
    <m/>
    <n v="10282.11"/>
    <s v="x"/>
  </r>
  <r>
    <x v="8"/>
    <d v="2025-10-01T00:00:00"/>
    <x v="18"/>
    <s v="COGS - 180571OH"/>
    <s v="COGS - 180571OH"/>
    <s v="D-009"/>
    <s v="Admin"/>
    <m/>
    <x v="3"/>
    <s v="VOIP_3CXLIC4"/>
    <x v="139"/>
    <s v="3CX 24PRO Annual License"/>
    <s v="C-10234"/>
    <m/>
    <n v="11167"/>
    <s v="COG"/>
    <n v="876"/>
    <m/>
    <n v="876"/>
    <s v="x"/>
  </r>
  <r>
    <x v="8"/>
    <d v="2025-10-01T00:00:00"/>
    <x v="18"/>
    <s v="COGS - 180572OH"/>
    <s v="COGS - 180572OH"/>
    <s v="D-009"/>
    <s v="Admin"/>
    <m/>
    <x v="3"/>
    <s v="VOIP_3CXLIC3"/>
    <x v="148"/>
    <s v="3CX 16PRO Annual License"/>
    <s v="C-10063"/>
    <m/>
    <n v="11168"/>
    <s v="COG"/>
    <n v="600"/>
    <m/>
    <n v="600"/>
    <s v="x"/>
  </r>
  <r>
    <x v="8"/>
    <d v="2025-10-02T00:00:00"/>
    <x v="19"/>
    <s v="COGS - 180575OH"/>
    <s v="COGS - 180575OH"/>
    <s v="D-003"/>
    <s v="MSP"/>
    <m/>
    <x v="3"/>
    <s v="CBRepair"/>
    <x v="154"/>
    <s v="Chromebook Repairs"/>
    <s v="C-10110"/>
    <m/>
    <n v="11170"/>
    <s v="COG"/>
    <n v="279"/>
    <m/>
    <n v="279"/>
    <s v="x"/>
  </r>
  <r>
    <x v="8"/>
    <d v="2025-10-02T00:00:00"/>
    <x v="19"/>
    <s v="COGS - 180576"/>
    <s v="COGS - 180576"/>
    <s v="D-001"/>
    <s v="Sales"/>
    <m/>
    <x v="2"/>
    <s v="9JDW2"/>
    <x v="42"/>
    <s v="Dell Pro 16 Plus PB16250 16&quot; Copilot+ PC Notebook "/>
    <s v="C00246"/>
    <m/>
    <n v="11171"/>
    <s v="COG"/>
    <n v="1015.6"/>
    <m/>
    <n v="1015.6"/>
    <s v="x"/>
  </r>
  <r>
    <x v="8"/>
    <d v="2025-10-02T00:00:00"/>
    <x v="19"/>
    <s v="COGS - 180578"/>
    <s v="COGS - 180578"/>
    <s v="D-001"/>
    <s v="Sales"/>
    <m/>
    <x v="2"/>
    <s v="ZHQ-00001"/>
    <x v="69"/>
    <s v="Microsoft Surface Laptop 7 15&quot; Touchscreen Copilot"/>
    <s v="C-10408"/>
    <m/>
    <n v="11173"/>
    <s v="COG"/>
    <n v="1375.53"/>
    <m/>
    <n v="1375.53"/>
    <s v="x"/>
  </r>
  <r>
    <x v="8"/>
    <d v="2025-10-03T00:00:00"/>
    <x v="20"/>
    <s v="COGS - 180579"/>
    <s v="COGS - 180579"/>
    <s v="D-001"/>
    <s v="Sales"/>
    <m/>
    <x v="2"/>
    <s v="02-SSC-6907"/>
    <x v="34"/>
    <s v="SonicWall Advanced Protection Service Suite for NS"/>
    <s v="C-10337"/>
    <m/>
    <n v="11174"/>
    <s v="COG"/>
    <n v="4972.3599999999997"/>
    <m/>
    <n v="4972.3599999999997"/>
    <s v="x"/>
  </r>
  <r>
    <x v="8"/>
    <d v="2025-10-06T00:00:00"/>
    <x v="47"/>
    <s v="COGS - 180581OH"/>
    <s v="COGS - 180581OH"/>
    <s v="D-001"/>
    <s v="Sales"/>
    <m/>
    <x v="3"/>
    <s v="13360-I"/>
    <x v="145"/>
    <s v="Display Port Cable"/>
    <s v="C-10368"/>
    <m/>
    <n v="11175"/>
    <s v="COG"/>
    <n v="35.4"/>
    <m/>
    <n v="35.4"/>
    <s v="x"/>
  </r>
  <r>
    <x v="8"/>
    <d v="2025-10-06T00:00:00"/>
    <x v="47"/>
    <s v="COGS - 180581OH"/>
    <s v="COGS - 180581OH"/>
    <s v="D-001"/>
    <s v="Sales"/>
    <m/>
    <x v="3"/>
    <s v="981-000014"/>
    <x v="145"/>
    <s v="Logitech USB Headset H390 - Stereo - Black, Sil..."/>
    <s v="C-10368"/>
    <m/>
    <n v="11175"/>
    <s v="COG"/>
    <n v="131.34"/>
    <m/>
    <n v="131.34"/>
    <s v="x"/>
  </r>
  <r>
    <x v="8"/>
    <d v="2025-10-06T00:00:00"/>
    <x v="47"/>
    <s v="COGS - 180581OH"/>
    <s v="COGS - 180581OH"/>
    <s v="D-001"/>
    <s v="Sales"/>
    <m/>
    <x v="3"/>
    <s v="SUPER7B"/>
    <x v="145"/>
    <s v="Eaton Tripp Lite Series Protect It! 7-Outlet Surge"/>
    <s v="C-10368"/>
    <m/>
    <n v="11175"/>
    <s v="COG"/>
    <n v="132.47999999999999"/>
    <m/>
    <n v="132.47999999999999"/>
    <s v="x"/>
  </r>
  <r>
    <x v="8"/>
    <d v="2025-10-06T00:00:00"/>
    <x v="47"/>
    <s v="COGS - 180581OH"/>
    <s v="COGS - 180581OH"/>
    <s v="D-001"/>
    <s v="Sales"/>
    <m/>
    <x v="3"/>
    <s v="4X31N50708"/>
    <x v="145"/>
    <s v="Keyboard, Mouse - QWERTY - Input Device / Keys Qty: 103 - Wi"/>
    <s v="C-10368"/>
    <m/>
    <n v="11175"/>
    <s v="COG"/>
    <n v="138.41999999999999"/>
    <m/>
    <n v="138.41999999999999"/>
    <s v="x"/>
  </r>
  <r>
    <x v="8"/>
    <d v="2025-10-06T00:00:00"/>
    <x v="47"/>
    <s v="COGS - 180581OH"/>
    <s v="COGS - 180581OH"/>
    <s v="D-001"/>
    <s v="Sales"/>
    <m/>
    <x v="3"/>
    <s v="960-000694.1"/>
    <x v="145"/>
    <s v="LOGITECH:HD Webcam C270"/>
    <s v="C-10368"/>
    <m/>
    <n v="11175"/>
    <s v="COG"/>
    <n v="163.80000000000001"/>
    <m/>
    <n v="163.80000000000001"/>
    <s v="x"/>
  </r>
  <r>
    <x v="8"/>
    <d v="2025-10-06T00:00:00"/>
    <x v="47"/>
    <s v="COGS - 180581OH"/>
    <s v="COGS - 180581OH"/>
    <s v="D-001"/>
    <s v="Sales"/>
    <m/>
    <x v="3"/>
    <s v="40B00135US"/>
    <x v="145"/>
    <s v="Lenovo X1 - TB Dock "/>
    <s v="C-10368"/>
    <m/>
    <n v="11175"/>
    <s v="COG"/>
    <n v="1517.52"/>
    <m/>
    <n v="1517.52"/>
    <s v="x"/>
  </r>
  <r>
    <x v="8"/>
    <d v="2025-10-06T00:00:00"/>
    <x v="47"/>
    <s v="COGS - 180581OH"/>
    <s v="COGS - 180581OH"/>
    <s v="D-001"/>
    <s v="Sales"/>
    <m/>
    <x v="3"/>
    <s v="64A4MATXUS"/>
    <x v="145"/>
    <s v="ThinkVision T24-40 - LED Backlight - Flat - 1920 x 1080 - 23"/>
    <s v="C-10368"/>
    <m/>
    <n v="11175"/>
    <s v="COG"/>
    <n v="1963.92"/>
    <m/>
    <n v="1963.92"/>
    <s v="x"/>
  </r>
  <r>
    <x v="8"/>
    <d v="2025-10-06T00:00:00"/>
    <x v="47"/>
    <s v="COGS - 180581OH"/>
    <s v="COGS - 180581OH"/>
    <s v="D-001"/>
    <s v="Sales"/>
    <m/>
    <x v="3"/>
    <s v="21M70006US"/>
    <x v="145"/>
    <s v="THINKPAD E14 G6, INTEL CORE ULTRA 5 125U"/>
    <s v="C-10368"/>
    <m/>
    <n v="11175"/>
    <s v="COG"/>
    <n v="4824.3"/>
    <m/>
    <n v="4824.3"/>
    <s v="x"/>
  </r>
  <r>
    <x v="8"/>
    <d v="2025-10-06T00:00:00"/>
    <x v="47"/>
    <s v="COGS - 180583OH"/>
    <s v="COGS - 180583OH"/>
    <s v="D-001"/>
    <s v="Sales"/>
    <m/>
    <x v="3"/>
    <s v="12LN000BUS"/>
    <x v="145"/>
    <s v="Lenovo ThinkCentre neo 50q Gen 4 Desktop Computer"/>
    <s v="C-10368"/>
    <m/>
    <n v="11176"/>
    <s v="COG"/>
    <n v="4168.5"/>
    <m/>
    <n v="4168.5"/>
    <s v="x"/>
  </r>
  <r>
    <x v="8"/>
    <d v="2025-10-06T00:00:00"/>
    <x v="47"/>
    <s v="COGS - 180585OH"/>
    <s v="COGS - 180585OH"/>
    <s v="D-001"/>
    <s v="Sales"/>
    <m/>
    <x v="3"/>
    <s v="13360-I"/>
    <x v="145"/>
    <s v="Display Port Cable"/>
    <s v="C-10368"/>
    <m/>
    <n v="11177"/>
    <s v="COG"/>
    <n v="5.9"/>
    <m/>
    <n v="5.9"/>
    <s v="x"/>
  </r>
  <r>
    <x v="8"/>
    <d v="2025-10-06T00:00:00"/>
    <x v="47"/>
    <s v="COGS - 180585OH"/>
    <s v="COGS - 180585OH"/>
    <s v="D-001"/>
    <s v="Sales"/>
    <m/>
    <x v="3"/>
    <s v="SUPER7B"/>
    <x v="145"/>
    <s v="Eaton Tripp Lite Series Protect It! 7-Outlet Surge"/>
    <s v="C-10368"/>
    <m/>
    <n v="11177"/>
    <s v="COG"/>
    <n v="19.98"/>
    <m/>
    <n v="19.98"/>
    <s v="x"/>
  </r>
  <r>
    <x v="8"/>
    <d v="2025-10-06T00:00:00"/>
    <x v="47"/>
    <s v="COGS - 180585OH"/>
    <s v="COGS - 180585OH"/>
    <s v="D-001"/>
    <s v="Sales"/>
    <m/>
    <x v="3"/>
    <s v="981-000014"/>
    <x v="145"/>
    <s v="Logitech USB Headset H390 - Stereo - Black, Sil..."/>
    <s v="C-10368"/>
    <m/>
    <n v="11177"/>
    <s v="COG"/>
    <n v="20.64"/>
    <m/>
    <n v="20.64"/>
    <s v="x"/>
  </r>
  <r>
    <x v="8"/>
    <d v="2025-10-06T00:00:00"/>
    <x v="47"/>
    <s v="COGS - 180585OH"/>
    <s v="COGS - 180585OH"/>
    <s v="D-001"/>
    <s v="Sales"/>
    <m/>
    <x v="3"/>
    <s v="4X31N50708"/>
    <x v="145"/>
    <s v="Keyboard, Mouse - QWERTY - Input Device / Keys Qty: 103 - Wi"/>
    <s v="C-10368"/>
    <m/>
    <n v="11177"/>
    <s v="COG"/>
    <n v="24.55"/>
    <m/>
    <n v="24.55"/>
    <s v="x"/>
  </r>
  <r>
    <x v="8"/>
    <d v="2025-10-06T00:00:00"/>
    <x v="47"/>
    <s v="COGS - 180585OH"/>
    <s v="COGS - 180585OH"/>
    <s v="D-001"/>
    <s v="Sales"/>
    <m/>
    <x v="3"/>
    <s v="960-000694.1"/>
    <x v="145"/>
    <s v="LOGITECH:HD Webcam C270"/>
    <s v="C-10368"/>
    <m/>
    <n v="11177"/>
    <s v="COG"/>
    <n v="25.9"/>
    <m/>
    <n v="25.9"/>
    <s v="x"/>
  </r>
  <r>
    <x v="8"/>
    <d v="2025-10-06T00:00:00"/>
    <x v="47"/>
    <s v="COGS - 180585OH"/>
    <s v="COGS - 180585OH"/>
    <s v="D-001"/>
    <s v="Sales"/>
    <m/>
    <x v="3"/>
    <s v="40B00135US"/>
    <x v="145"/>
    <s v="Lenovo X1 - TB Dock "/>
    <s v="C-10368"/>
    <m/>
    <n v="11177"/>
    <s v="COG"/>
    <n v="263.12"/>
    <m/>
    <n v="263.12"/>
    <s v="x"/>
  </r>
  <r>
    <x v="8"/>
    <d v="2025-10-06T00:00:00"/>
    <x v="47"/>
    <s v="COGS - 180585OH"/>
    <s v="COGS - 180585OH"/>
    <s v="D-001"/>
    <s v="Sales"/>
    <m/>
    <x v="3"/>
    <s v="63CFMAT1US"/>
    <x v="145"/>
    <s v="LENOVO:ThinkVision T24i-30 - LCD Monitor"/>
    <s v="C-10368"/>
    <m/>
    <n v="11177"/>
    <s v="COG"/>
    <n v="328.3"/>
    <m/>
    <n v="328.3"/>
    <s v="x"/>
  </r>
  <r>
    <x v="8"/>
    <d v="2025-10-06T00:00:00"/>
    <x v="47"/>
    <s v="COGS - 180585OH"/>
    <s v="COGS - 180585OH"/>
    <s v="D-001"/>
    <s v="Sales"/>
    <m/>
    <x v="3"/>
    <s v="21M70006US"/>
    <x v="145"/>
    <s v="THINKPAD E14 G6, INTEL CORE ULTRA 5 125U"/>
    <s v="C-10368"/>
    <m/>
    <n v="11177"/>
    <s v="COG"/>
    <n v="880.03"/>
    <m/>
    <n v="880.03"/>
    <s v="x"/>
  </r>
  <r>
    <x v="8"/>
    <d v="2025-10-06T00:00:00"/>
    <x v="47"/>
    <s v="COGS - 180587OH"/>
    <s v="COGS - 180587OH"/>
    <s v="D-001"/>
    <s v="Sales"/>
    <m/>
    <x v="3"/>
    <s v="13360-I"/>
    <x v="145"/>
    <s v="Display Port Cable"/>
    <s v="C-10368"/>
    <m/>
    <n v="11178"/>
    <s v="COG"/>
    <n v="5.9"/>
    <m/>
    <n v="5.9"/>
    <s v="x"/>
  </r>
  <r>
    <x v="8"/>
    <d v="2025-10-06T00:00:00"/>
    <x v="47"/>
    <s v="COGS - 180587OH"/>
    <s v="COGS - 180587OH"/>
    <s v="D-001"/>
    <s v="Sales"/>
    <m/>
    <x v="3"/>
    <s v="981-000014"/>
    <x v="145"/>
    <s v="Logitech USB Headset H390 - Stereo - Black, Sil..."/>
    <s v="C-10368"/>
    <m/>
    <n v="11178"/>
    <s v="COG"/>
    <n v="21.89"/>
    <m/>
    <n v="21.89"/>
    <s v="x"/>
  </r>
  <r>
    <x v="8"/>
    <d v="2025-10-06T00:00:00"/>
    <x v="47"/>
    <s v="COGS - 180587OH"/>
    <s v="COGS - 180587OH"/>
    <s v="D-001"/>
    <s v="Sales"/>
    <m/>
    <x v="3"/>
    <s v="SUPER7B"/>
    <x v="145"/>
    <s v="Eaton Tripp Lite Series Protect It! 7-Outlet Surge"/>
    <s v="C-10368"/>
    <m/>
    <n v="11178"/>
    <s v="COG"/>
    <n v="22.08"/>
    <m/>
    <n v="22.08"/>
    <s v="x"/>
  </r>
  <r>
    <x v="8"/>
    <d v="2025-10-06T00:00:00"/>
    <x v="47"/>
    <s v="COGS - 180587OH"/>
    <s v="COGS - 180587OH"/>
    <s v="D-001"/>
    <s v="Sales"/>
    <m/>
    <x v="3"/>
    <s v="4X31N50708"/>
    <x v="145"/>
    <s v="Keyboard, Mouse - QWERTY - Input Device / Keys Qty: 103 - Wi"/>
    <s v="C-10368"/>
    <m/>
    <n v="11178"/>
    <s v="COG"/>
    <n v="23.07"/>
    <m/>
    <n v="23.07"/>
    <s v="x"/>
  </r>
  <r>
    <x v="8"/>
    <d v="2025-10-06T00:00:00"/>
    <x v="47"/>
    <s v="COGS - 180587OH"/>
    <s v="COGS - 180587OH"/>
    <s v="D-001"/>
    <s v="Sales"/>
    <m/>
    <x v="3"/>
    <s v="960-000694.1"/>
    <x v="145"/>
    <s v="LOGITECH:HD Webcam C270"/>
    <s v="C-10368"/>
    <m/>
    <n v="11178"/>
    <s v="COG"/>
    <n v="27.3"/>
    <m/>
    <n v="27.3"/>
    <s v="x"/>
  </r>
  <r>
    <x v="8"/>
    <d v="2025-10-06T00:00:00"/>
    <x v="47"/>
    <s v="COGS - 180587OH"/>
    <s v="COGS - 180587OH"/>
    <s v="D-001"/>
    <s v="Sales"/>
    <m/>
    <x v="3"/>
    <s v="40B00135US"/>
    <x v="145"/>
    <s v="Lenovo X1 - TB Dock "/>
    <s v="C-10368"/>
    <m/>
    <n v="11178"/>
    <s v="COG"/>
    <n v="252.92"/>
    <m/>
    <n v="252.92"/>
    <s v="x"/>
  </r>
  <r>
    <x v="8"/>
    <d v="2025-10-06T00:00:00"/>
    <x v="47"/>
    <s v="COGS - 180587OH"/>
    <s v="COGS - 180587OH"/>
    <s v="D-001"/>
    <s v="Sales"/>
    <m/>
    <x v="3"/>
    <s v="64A4MATXUS"/>
    <x v="145"/>
    <s v="ThinkVision T24-40 - LED Backlight - Flat - 1920 x 1080 - 23"/>
    <s v="C-10368"/>
    <m/>
    <n v="11178"/>
    <s v="COG"/>
    <n v="327.32"/>
    <m/>
    <n v="327.32"/>
    <s v="x"/>
  </r>
  <r>
    <x v="8"/>
    <d v="2025-10-06T00:00:00"/>
    <x v="47"/>
    <s v="COGS - 180587OH"/>
    <s v="COGS - 180587OH"/>
    <s v="D-001"/>
    <s v="Sales"/>
    <m/>
    <x v="3"/>
    <s v="21M70006US"/>
    <x v="145"/>
    <s v="THINKPAD E14 G6, INTEL CORE ULTRA 5 125U"/>
    <s v="C-10368"/>
    <m/>
    <n v="11178"/>
    <s v="COG"/>
    <n v="804.05"/>
    <m/>
    <n v="804.05"/>
    <s v="x"/>
  </r>
  <r>
    <x v="8"/>
    <d v="2025-10-06T00:00:00"/>
    <x v="47"/>
    <s v="COGS - 180588OH"/>
    <s v="COGS - 180588OH"/>
    <s v="D-001"/>
    <s v="Sales"/>
    <m/>
    <x v="3"/>
    <s v="40B00135US"/>
    <x v="145"/>
    <s v="Lenovo X1 - TB Dock "/>
    <s v="C-10368"/>
    <m/>
    <n v="11179"/>
    <s v="COG"/>
    <n v="263.12"/>
    <m/>
    <n v="263.12"/>
    <s v="x"/>
  </r>
  <r>
    <x v="8"/>
    <d v="2025-10-06T00:00:00"/>
    <x v="47"/>
    <s v="COGS - 180588OH"/>
    <s v="COGS - 180588OH"/>
    <s v="D-001"/>
    <s v="Sales"/>
    <m/>
    <x v="3"/>
    <s v="21M70006US"/>
    <x v="145"/>
    <s v="THINKPAD E14 G6, INTEL CORE ULTRA 5 125U"/>
    <s v="C-10368"/>
    <m/>
    <n v="11179"/>
    <s v="COG"/>
    <n v="804.05"/>
    <m/>
    <n v="804.05"/>
    <s v="x"/>
  </r>
  <r>
    <x v="8"/>
    <d v="2025-10-06T00:00:00"/>
    <x v="47"/>
    <s v="COGS - 180589OH"/>
    <s v="COGS - 180589OH"/>
    <s v="D-001"/>
    <s v="Sales"/>
    <m/>
    <x v="3"/>
    <s v="40B00135US"/>
    <x v="145"/>
    <s v="Lenovo X1 - TB Dock "/>
    <s v="C-10368"/>
    <m/>
    <n v="11180"/>
    <s v="COG"/>
    <n v="252.92"/>
    <m/>
    <n v="252.92"/>
    <s v="x"/>
  </r>
  <r>
    <x v="8"/>
    <d v="2025-10-06T00:00:00"/>
    <x v="47"/>
    <s v="COGS - 180589OH"/>
    <s v="COGS - 180589OH"/>
    <s v="D-001"/>
    <s v="Sales"/>
    <m/>
    <x v="3"/>
    <s v="21M70006US"/>
    <x v="145"/>
    <s v="THINKPAD E14 G6, INTEL CORE ULTRA 5 125U"/>
    <s v="C-10368"/>
    <m/>
    <n v="11180"/>
    <s v="COG"/>
    <n v="804.05"/>
    <m/>
    <n v="804.05"/>
    <s v="x"/>
  </r>
  <r>
    <x v="8"/>
    <d v="2025-10-06T00:00:00"/>
    <x v="47"/>
    <s v="COGS - 180590OH"/>
    <s v="COGS - 180590OH"/>
    <s v="D-001"/>
    <s v="Sales"/>
    <m/>
    <x v="3"/>
    <s v="4X31R64453"/>
    <x v="145"/>
    <s v="KB MICE_BO Eos3 2.4G KM BLK US A1 "/>
    <s v="C-10368"/>
    <m/>
    <n v="11181"/>
    <s v="COG"/>
    <n v="23.05"/>
    <m/>
    <n v="23.05"/>
    <s v="x"/>
  </r>
  <r>
    <x v="8"/>
    <d v="2025-10-06T00:00:00"/>
    <x v="47"/>
    <s v="COGS - 180590OH"/>
    <s v="COGS - 180590OH"/>
    <s v="D-001"/>
    <s v="Sales"/>
    <m/>
    <x v="3"/>
    <s v="40B00135US"/>
    <x v="145"/>
    <s v="Lenovo X1 - TB Dock "/>
    <s v="C-10368"/>
    <m/>
    <n v="11181"/>
    <s v="COG"/>
    <n v="252.92"/>
    <m/>
    <n v="252.92"/>
    <s v="x"/>
  </r>
  <r>
    <x v="8"/>
    <d v="2025-10-06T00:00:00"/>
    <x v="47"/>
    <s v="COGS - 180590OH"/>
    <s v="COGS - 180590OH"/>
    <s v="D-001"/>
    <s v="Sales"/>
    <m/>
    <x v="3"/>
    <s v="64A4MARXUS"/>
    <x v="145"/>
    <s v="T24-40(C25238FT0) 23.8 Monitor-HDMI "/>
    <s v="C-10368"/>
    <m/>
    <n v="11181"/>
    <s v="COG"/>
    <n v="431.6"/>
    <m/>
    <n v="431.6"/>
    <s v="x"/>
  </r>
  <r>
    <x v="8"/>
    <d v="2025-10-06T00:00:00"/>
    <x v="47"/>
    <s v="COGS - 180591OH"/>
    <s v="COGS - 180591OH"/>
    <s v="D-001"/>
    <s v="Sales"/>
    <m/>
    <x v="3"/>
    <s v="40B00135US"/>
    <x v="145"/>
    <s v="Lenovo X1 - TB Dock "/>
    <s v="C-10368"/>
    <m/>
    <n v="11182"/>
    <s v="COG"/>
    <n v="505.84"/>
    <m/>
    <n v="505.84"/>
    <s v="x"/>
  </r>
  <r>
    <x v="8"/>
    <d v="2025-10-06T00:00:00"/>
    <x v="47"/>
    <s v="COGS - 180592OH"/>
    <s v="COGS - 180592OH"/>
    <s v="D-001"/>
    <s v="Sales"/>
    <m/>
    <x v="3"/>
    <s v="40B00135US"/>
    <x v="145"/>
    <s v="Lenovo X1 - TB Dock "/>
    <s v="C-10368"/>
    <m/>
    <n v="11183"/>
    <s v="COG"/>
    <n v="252.92"/>
    <m/>
    <n v="252.92"/>
    <s v="x"/>
  </r>
  <r>
    <x v="8"/>
    <d v="2025-10-06T00:00:00"/>
    <x v="47"/>
    <s v="COGS - 180601OH"/>
    <s v="COGS - 180601OH"/>
    <s v="D-001"/>
    <s v="Sales"/>
    <m/>
    <x v="3"/>
    <s v="981-000014"/>
    <x v="145"/>
    <s v="Logitech USB Headset H390 - Stereo - Black, Sil..."/>
    <s v="C-10368"/>
    <m/>
    <n v="11184"/>
    <s v="COG"/>
    <n v="21.89"/>
    <m/>
    <n v="21.89"/>
    <s v="x"/>
  </r>
  <r>
    <x v="8"/>
    <d v="2025-10-06T00:00:00"/>
    <x v="47"/>
    <s v="COGS - 180603"/>
    <s v="COGS - 180603"/>
    <s v="D-001"/>
    <s v="Sales"/>
    <m/>
    <x v="2"/>
    <s v="824-7874"/>
    <x v="20"/>
    <s v="Dell Upgrade from 1Y Next Business Day to 3Y ProSu"/>
    <s v="C00003"/>
    <m/>
    <n v="11185"/>
    <s v="COG"/>
    <n v="359.19"/>
    <m/>
    <n v="359.19"/>
    <s v="x"/>
  </r>
  <r>
    <x v="8"/>
    <d v="2025-10-06T00:00:00"/>
    <x v="47"/>
    <s v="COGS - 180604"/>
    <s v="COGS - 180604"/>
    <s v="D-001"/>
    <s v="Sales"/>
    <m/>
    <x v="1"/>
    <s v="PAN-PA-220-PAA-R"/>
    <x v="3"/>
    <s v="PRISMA ACCESS AGENT SUB RNWL PA-220"/>
    <s v="C00032"/>
    <m/>
    <n v="11186"/>
    <s v="COG"/>
    <n v="190"/>
    <m/>
    <n v="190"/>
    <s v="x"/>
  </r>
  <r>
    <x v="8"/>
    <d v="2025-10-06T00:00:00"/>
    <x v="47"/>
    <s v="COGS - 180604"/>
    <s v="COGS - 180604"/>
    <s v="D-001"/>
    <s v="Sales"/>
    <m/>
    <x v="1"/>
    <s v="PAN-SVC-PREM-220-R"/>
    <x v="3"/>
    <s v="Palo Alto Premium Support Program - 1 Year Extende"/>
    <s v="C00032"/>
    <m/>
    <n v="11186"/>
    <s v="COG"/>
    <n v="228.8"/>
    <m/>
    <n v="228.8"/>
    <s v="x"/>
  </r>
  <r>
    <x v="8"/>
    <d v="2025-10-06T00:00:00"/>
    <x v="47"/>
    <s v="COGS - 180604"/>
    <s v="COGS - 180604"/>
    <s v="D-001"/>
    <s v="Sales"/>
    <m/>
    <x v="1"/>
    <s v="PAN-PA-220-ATP-R"/>
    <x v="3"/>
    <s v="Advanced Threat Prevention subscription renewal, P"/>
    <s v="C00032"/>
    <m/>
    <n v="11186"/>
    <s v="COG"/>
    <n v="273.60000000000002"/>
    <m/>
    <n v="273.60000000000002"/>
    <s v="x"/>
  </r>
  <r>
    <x v="8"/>
    <d v="2025-10-06T00:00:00"/>
    <x v="47"/>
    <s v="COGS - 180604"/>
    <s v="COGS - 180604"/>
    <s v="D-001"/>
    <s v="Sales"/>
    <m/>
    <x v="1"/>
    <s v="PAN-PA-220-AWF-R"/>
    <x v="3"/>
    <s v="Advanced WildFire subscription renewal, PA-220"/>
    <s v="C00032"/>
    <m/>
    <n v="11186"/>
    <s v="COG"/>
    <n v="273.60000000000002"/>
    <m/>
    <n v="273.60000000000002"/>
    <s v="x"/>
  </r>
  <r>
    <x v="8"/>
    <d v="2025-10-06T00:00:00"/>
    <x v="47"/>
    <s v="COGS - 180604"/>
    <s v="COGS - 180604"/>
    <s v="D-001"/>
    <s v="Sales"/>
    <m/>
    <x v="1"/>
    <s v="PAN-PA-220-ADVURL-R"/>
    <x v="3"/>
    <s v="Palo Alto URL Filtering Renewal for PA-220 - 1-ye"/>
    <s v="C00032"/>
    <m/>
    <n v="11186"/>
    <s v="COG"/>
    <n v="273.60000000000002"/>
    <m/>
    <n v="273.60000000000002"/>
    <s v="x"/>
  </r>
  <r>
    <x v="8"/>
    <d v="2025-10-06T00:00:00"/>
    <x v="47"/>
    <s v="COGS - 180605OH"/>
    <s v="COGS - 180605OH"/>
    <s v="D-001"/>
    <s v="Sales"/>
    <m/>
    <x v="3"/>
    <s v="MX68W-HW"/>
    <x v="143"/>
    <s v="Meraki MX68W Wi-Fi 5 IEEE 802.11a/b/g/n/ac Etherne"/>
    <s v="C-10319"/>
    <m/>
    <n v="11187"/>
    <s v="COG"/>
    <n v="573.64"/>
    <m/>
    <n v="573.64"/>
    <s v="x"/>
  </r>
  <r>
    <x v="8"/>
    <d v="2025-10-06T00:00:00"/>
    <x v="47"/>
    <s v="COGS - 180605OH"/>
    <s v="COGS - 180605OH"/>
    <s v="D-001"/>
    <s v="Sales"/>
    <m/>
    <x v="3"/>
    <s v="LIC-MX68W-SEC-3YR"/>
    <x v="143"/>
    <s v="Meraki Advanced Security + 3 Years Enterprise Supp"/>
    <s v="C-10319"/>
    <m/>
    <n v="11187"/>
    <s v="COG"/>
    <n v="884.18"/>
    <m/>
    <n v="884.18"/>
    <s v="x"/>
  </r>
  <r>
    <x v="8"/>
    <d v="2025-10-06T00:00:00"/>
    <x v="47"/>
    <s v="COGS - 180607OH"/>
    <s v="COGS - 180607OH"/>
    <s v="D-002"/>
    <s v="Administration"/>
    <m/>
    <x v="3"/>
    <s v="MX75-HW"/>
    <x v="143"/>
    <s v="Meraki MX75 Network Security/Firewall Appliance"/>
    <s v="C-10319"/>
    <m/>
    <n v="11188"/>
    <s v="COG"/>
    <n v="1060.58"/>
    <m/>
    <n v="1060.58"/>
    <s v="x"/>
  </r>
  <r>
    <x v="8"/>
    <d v="2025-10-06T00:00:00"/>
    <x v="47"/>
    <s v="COGS - 180607OH"/>
    <s v="COGS - 180607OH"/>
    <s v="D-002"/>
    <s v="Administration"/>
    <m/>
    <x v="3"/>
    <s v="LIC-MX75-ENT-5Y"/>
    <x v="143"/>
    <s v="Meraki Enterprise for MX75-HW + Support - Subscrip"/>
    <s v="C-10319"/>
    <m/>
    <n v="11188"/>
    <s v="COG"/>
    <n v="5134.72"/>
    <m/>
    <n v="5134.72"/>
    <s v="x"/>
  </r>
  <r>
    <x v="8"/>
    <d v="2025-10-06T00:00:00"/>
    <x v="47"/>
    <s v="COGS - 180608OH"/>
    <s v="COGS - 180608OH"/>
    <s v="D-003"/>
    <s v="MSP"/>
    <m/>
    <x v="3"/>
    <s v="SM65CL-01"/>
    <x v="56"/>
    <s v="Dell 65W Chromebook Charger"/>
    <s v="C-10064"/>
    <m/>
    <n v="11189"/>
    <s v="COG"/>
    <n v="55.2"/>
    <m/>
    <n v="55.2"/>
    <s v="x"/>
  </r>
  <r>
    <x v="8"/>
    <d v="2025-10-06T00:00:00"/>
    <x v="47"/>
    <s v="COGS - 180609OH"/>
    <s v="COGS - 180609OH"/>
    <s v="D-003"/>
    <s v="MSP"/>
    <m/>
    <x v="3"/>
    <s v="C8A-G"/>
    <x v="56"/>
    <s v="8-Device Laptop &amp; Tablet Charging Station. Fits La"/>
    <s v="C-10064"/>
    <m/>
    <n v="11190"/>
    <s v="COG"/>
    <n v="125.98"/>
    <m/>
    <n v="125.98"/>
    <s v="x"/>
  </r>
  <r>
    <x v="8"/>
    <d v="2025-10-06T00:00:00"/>
    <x v="47"/>
    <s v="COGS - 180611OH"/>
    <s v="COGS - 180611OH"/>
    <s v="D-001"/>
    <s v="Sales"/>
    <m/>
    <x v="3"/>
    <s v="4X20S56713"/>
    <x v="145"/>
    <s v="Lenovo AC Adapter"/>
    <s v="C-10368"/>
    <m/>
    <n v="11191"/>
    <s v="COG"/>
    <n v="150.02000000000001"/>
    <m/>
    <n v="150.02000000000001"/>
    <s v="x"/>
  </r>
  <r>
    <x v="8"/>
    <d v="2025-10-06T00:00:00"/>
    <x v="47"/>
    <s v="COGS - 180612OH"/>
    <s v="COGS - 180612OH"/>
    <s v="D-001"/>
    <s v="Sales"/>
    <m/>
    <x v="3"/>
    <s v="PS5V2000US-SLIM"/>
    <x v="156"/>
    <s v="Yealink Power Supply"/>
    <s v="C-10088"/>
    <m/>
    <n v="11192"/>
    <s v="COG"/>
    <n v="9.34"/>
    <m/>
    <n v="9.34"/>
    <s v="x"/>
  </r>
  <r>
    <x v="8"/>
    <d v="2025-10-06T00:00:00"/>
    <x v="47"/>
    <s v="COGS - 180612OH"/>
    <s v="COGS - 180612OH"/>
    <s v="D-001"/>
    <s v="Sales"/>
    <m/>
    <x v="3"/>
    <s v="SIP-T43U"/>
    <x v="156"/>
    <s v="Yealink SIP-T43U"/>
    <s v="C-10088"/>
    <m/>
    <n v="11192"/>
    <s v="COG"/>
    <n v="178"/>
    <m/>
    <n v="178"/>
    <s v="x"/>
  </r>
  <r>
    <x v="8"/>
    <d v="2025-10-06T00:00:00"/>
    <x v="47"/>
    <s v="COGS - 180615"/>
    <s v="COGS - 180615"/>
    <s v="D-001-W"/>
    <s v="Sales - West"/>
    <m/>
    <x v="2"/>
    <s v="DG7GMGF0SSGZ-0004"/>
    <x v="37"/>
    <s v="Windows 10 ESU Year 1 (2025 - 2026)"/>
    <s v="C00233"/>
    <m/>
    <n v="11193"/>
    <s v="COG"/>
    <n v="2488.8000000000002"/>
    <m/>
    <n v="2488.8000000000002"/>
    <s v="x"/>
  </r>
  <r>
    <x v="8"/>
    <d v="2025-10-06T00:00:00"/>
    <x v="47"/>
    <s v="COGS - 180616OH"/>
    <s v="COGS - 180616OH"/>
    <s v="D-002"/>
    <s v="Administration"/>
    <m/>
    <x v="3"/>
    <s v="PWR-RPS2300-RF"/>
    <x v="143"/>
    <s v="Cisco RPS2300 Power Array Cabinet - Refurbished"/>
    <s v="C-10319"/>
    <m/>
    <n v="11194"/>
    <s v="COG"/>
    <n v="266"/>
    <m/>
    <n v="266"/>
    <s v="x"/>
  </r>
  <r>
    <x v="8"/>
    <d v="2025-10-06T00:00:00"/>
    <x v="47"/>
    <s v="COGS - 180616OH"/>
    <s v="COGS - 180616OH"/>
    <s v="D-002"/>
    <s v="Administration"/>
    <m/>
    <x v="3"/>
    <s v="CAB-RPS2300-E-RF"/>
    <x v="143"/>
    <s v="Cisco Standard Power Cord"/>
    <s v="C-10319"/>
    <m/>
    <n v="11194"/>
    <s v="COG"/>
    <n v="1425"/>
    <m/>
    <n v="1425"/>
    <s v="x"/>
  </r>
  <r>
    <x v="8"/>
    <d v="2025-10-07T00:00:00"/>
    <x v="49"/>
    <s v="COGS - 180621OH"/>
    <s v="COGS - 180621OH"/>
    <s v="D-001"/>
    <s v="Sales"/>
    <m/>
    <x v="3"/>
    <s v="TPY24"/>
    <x v="55"/>
    <s v="Stylus/Pen"/>
    <s v="C-10104"/>
    <m/>
    <n v="11197"/>
    <s v="COG"/>
    <n v="40"/>
    <m/>
    <n v="40"/>
    <s v="x"/>
  </r>
  <r>
    <x v="8"/>
    <d v="2025-10-07T00:00:00"/>
    <x v="49"/>
    <s v="COGS - 180621OH"/>
    <s v="COGS - 180621OH"/>
    <s v="D-001"/>
    <s v="Sales"/>
    <m/>
    <x v="3"/>
    <s v="TRY01"/>
    <x v="55"/>
    <s v="Replacement IR Remote for RP Series BenQ Display"/>
    <s v="C-10104"/>
    <m/>
    <n v="11197"/>
    <s v="COG"/>
    <n v="50"/>
    <m/>
    <n v="50"/>
    <s v="x"/>
  </r>
  <r>
    <x v="8"/>
    <d v="2025-10-07T00:00:00"/>
    <x v="49"/>
    <s v="COGS - 180622OH"/>
    <s v="COGS - 180622OH"/>
    <s v="D-001"/>
    <s v="Sales"/>
    <m/>
    <x v="3"/>
    <s v="Blocksi"/>
    <x v="57"/>
    <s v="Blocksi, 1 Year Admin/Teacher/Parent License"/>
    <s v="C-10096"/>
    <m/>
    <n v="11198"/>
    <s v="COG"/>
    <n v="40"/>
    <m/>
    <n v="40"/>
    <s v="x"/>
  </r>
  <r>
    <x v="8"/>
    <d v="2025-10-07T00:00:00"/>
    <x v="49"/>
    <s v="COGS - 180623"/>
    <s v="COGS - 180623"/>
    <s v="D-029-W"/>
    <s v="EDU - West"/>
    <m/>
    <x v="2"/>
    <s v="AUDPREM-1000-2499-3Y"/>
    <x v="81"/>
    <s v="Aware Premium 1000-2499"/>
    <s v="C00225"/>
    <m/>
    <n v="11199"/>
    <s v="COG"/>
    <n v="6181.72"/>
    <m/>
    <n v="6181.72"/>
    <s v="x"/>
  </r>
  <r>
    <x v="8"/>
    <d v="2025-10-07T00:00:00"/>
    <x v="49"/>
    <s v="COGS - 180623"/>
    <s v="COGS - 180623"/>
    <s v="D-029-W"/>
    <s v="EDU - West"/>
    <m/>
    <x v="2"/>
    <s v="CHTPREM-1000-2499-3Y"/>
    <x v="81"/>
    <s v="Classroom Premium 1000-2499"/>
    <s v="C00225"/>
    <m/>
    <n v="11199"/>
    <s v="COG"/>
    <n v="12432.89"/>
    <m/>
    <n v="12432.89"/>
    <s v="x"/>
  </r>
  <r>
    <x v="8"/>
    <d v="2025-10-07T00:00:00"/>
    <x v="49"/>
    <s v="COGS - 180623"/>
    <s v="COGS - 180623"/>
    <s v="D-029-W"/>
    <s v="EDU - West"/>
    <m/>
    <x v="2"/>
    <s v="20FOUR-1000-2499-3Y"/>
    <x v="81"/>
    <s v="On-Call: 1000-2499"/>
    <s v="C00225"/>
    <m/>
    <n v="11199"/>
    <s v="COG"/>
    <n v="12849.64"/>
    <m/>
    <n v="12849.64"/>
    <s v="x"/>
  </r>
  <r>
    <x v="8"/>
    <d v="2025-10-07T00:00:00"/>
    <x v="49"/>
    <s v="COGS - 180623"/>
    <s v="COGS - 180623"/>
    <s v="D-029-W"/>
    <s v="EDU - West"/>
    <m/>
    <x v="2"/>
    <s v="FLTRPREM-1000-2499-3Y"/>
    <x v="81"/>
    <s v="Filter Premium: 1000-2499"/>
    <s v="C00225"/>
    <m/>
    <n v="11199"/>
    <s v="COG"/>
    <n v="16225.27"/>
    <m/>
    <n v="16225.27"/>
    <s v="x"/>
  </r>
  <r>
    <x v="8"/>
    <d v="2025-10-07T00:00:00"/>
    <x v="49"/>
    <s v="COGS - 180624OH"/>
    <s v="COGS - 180624OH"/>
    <s v="D-001"/>
    <s v="Sales"/>
    <m/>
    <x v="3"/>
    <s v="DT01411"/>
    <x v="154"/>
    <s v="Hitachi DT01411 Projector Lamp"/>
    <s v="C-10110"/>
    <m/>
    <n v="11200"/>
    <s v="COG"/>
    <n v="89.99"/>
    <m/>
    <n v="89.99"/>
    <s v="x"/>
  </r>
  <r>
    <x v="8"/>
    <d v="2025-10-07T00:00:00"/>
    <x v="49"/>
    <s v="COGS - 180625OH"/>
    <s v="COGS - 180625OH"/>
    <s v="D-009"/>
    <s v="Admin"/>
    <m/>
    <x v="3"/>
    <s v="PSCUNL"/>
    <x v="96"/>
    <s v="Untangle PSC Unlimited 1yr License "/>
    <s v="C-10167"/>
    <m/>
    <n v="11201"/>
    <s v="COG"/>
    <n v="1708.2"/>
    <m/>
    <n v="1708.2"/>
    <s v="x"/>
  </r>
  <r>
    <x v="8"/>
    <d v="2025-10-08T00:00:00"/>
    <x v="21"/>
    <s v="COGS - 180627OH"/>
    <s v="COGS - 180627OH"/>
    <s v="D-001"/>
    <s v="Sales"/>
    <m/>
    <x v="3"/>
    <s v="PC14250"/>
    <x v="152"/>
    <s v="Dell Pro 14 Laptop"/>
    <s v="C-10074"/>
    <m/>
    <n v="11202"/>
    <s v="COG"/>
    <n v="7700"/>
    <m/>
    <n v="7700"/>
    <s v="x"/>
  </r>
  <r>
    <x v="8"/>
    <d v="2025-10-08T00:00:00"/>
    <x v="21"/>
    <s v="COGS - 180628OH"/>
    <s v="COGS - 180628OH"/>
    <s v="D-001"/>
    <s v="Sales"/>
    <m/>
    <x v="3"/>
    <s v="PC14250"/>
    <x v="152"/>
    <s v="Dell Pro 14 Laptop"/>
    <s v="C-10074"/>
    <m/>
    <n v="11203"/>
    <s v="COG"/>
    <n v="7000"/>
    <m/>
    <n v="7000"/>
    <s v="x"/>
  </r>
  <r>
    <x v="8"/>
    <d v="2025-10-08T00:00:00"/>
    <x v="21"/>
    <s v="COGS - 180629OH"/>
    <s v="COGS - 180629OH"/>
    <s v="D-001"/>
    <s v="Sales"/>
    <m/>
    <x v="3"/>
    <s v="PC14250"/>
    <x v="152"/>
    <s v="Dell Pro 14 Laptop"/>
    <s v="C-10074"/>
    <m/>
    <n v="11204"/>
    <s v="COG"/>
    <n v="6300"/>
    <m/>
    <n v="6300"/>
    <s v="x"/>
  </r>
  <r>
    <x v="8"/>
    <d v="2025-10-08T00:00:00"/>
    <x v="21"/>
    <s v="COGS - 180630OH"/>
    <s v="COGS - 180630OH"/>
    <s v="D-001"/>
    <s v="Sales"/>
    <m/>
    <x v="3"/>
    <s v="13360-I"/>
    <x v="145"/>
    <s v="Display Port Cable"/>
    <s v="C-10368"/>
    <m/>
    <n v="11205"/>
    <s v="COG"/>
    <n v="17.7"/>
    <m/>
    <n v="17.7"/>
    <s v="x"/>
  </r>
  <r>
    <x v="8"/>
    <d v="2025-10-08T00:00:00"/>
    <x v="21"/>
    <s v="COGS - 180630OH"/>
    <s v="COGS - 180630OH"/>
    <s v="D-001"/>
    <s v="Sales"/>
    <m/>
    <x v="3"/>
    <s v="981-000014"/>
    <x v="145"/>
    <s v="Logitech USB Headset H390 - Stereo - Black, Sil..."/>
    <s v="C-10368"/>
    <m/>
    <n v="11205"/>
    <s v="COG"/>
    <n v="61.92"/>
    <m/>
    <n v="61.92"/>
    <s v="x"/>
  </r>
  <r>
    <x v="8"/>
    <d v="2025-10-08T00:00:00"/>
    <x v="21"/>
    <s v="COGS - 180630OH"/>
    <s v="COGS - 180630OH"/>
    <s v="D-001"/>
    <s v="Sales"/>
    <m/>
    <x v="3"/>
    <s v="SUPER7B"/>
    <x v="145"/>
    <s v="Eaton Tripp Lite Series Protect It! 7-Outlet Surge"/>
    <s v="C-10368"/>
    <m/>
    <n v="11205"/>
    <s v="COG"/>
    <n v="66.27"/>
    <m/>
    <n v="66.27"/>
    <s v="x"/>
  </r>
  <r>
    <x v="8"/>
    <d v="2025-10-08T00:00:00"/>
    <x v="21"/>
    <s v="COGS - 180630OH"/>
    <s v="COGS - 180630OH"/>
    <s v="D-001"/>
    <s v="Sales"/>
    <m/>
    <x v="3"/>
    <s v="4X31N50708"/>
    <x v="145"/>
    <s v="Keyboard, Mouse - QWERTY - Input Device / Keys Qty: 103 - Wi"/>
    <s v="C-10368"/>
    <m/>
    <n v="11205"/>
    <s v="COG"/>
    <n v="73.650000000000006"/>
    <m/>
    <n v="73.650000000000006"/>
    <s v="x"/>
  </r>
  <r>
    <x v="8"/>
    <d v="2025-10-08T00:00:00"/>
    <x v="21"/>
    <s v="COGS - 180630OH"/>
    <s v="COGS - 180630OH"/>
    <s v="D-001"/>
    <s v="Sales"/>
    <m/>
    <x v="3"/>
    <s v="960-000694.1"/>
    <x v="145"/>
    <s v="LOGITECH:HD Webcam C270"/>
    <s v="C-10368"/>
    <m/>
    <n v="11205"/>
    <s v="COG"/>
    <n v="77.7"/>
    <m/>
    <n v="77.7"/>
    <s v="x"/>
  </r>
  <r>
    <x v="8"/>
    <d v="2025-10-08T00:00:00"/>
    <x v="21"/>
    <s v="COGS - 180630OH"/>
    <s v="COGS - 180630OH"/>
    <s v="D-001"/>
    <s v="Sales"/>
    <m/>
    <x v="3"/>
    <s v="40B00135US"/>
    <x v="145"/>
    <s v="Lenovo X1 - TB Dock "/>
    <s v="C-10368"/>
    <m/>
    <n v="11205"/>
    <s v="COG"/>
    <n v="789.36"/>
    <m/>
    <n v="789.36"/>
    <s v="x"/>
  </r>
  <r>
    <x v="8"/>
    <d v="2025-10-08T00:00:00"/>
    <x v="21"/>
    <s v="COGS - 180630OH"/>
    <s v="COGS - 180630OH"/>
    <s v="D-001"/>
    <s v="Sales"/>
    <m/>
    <x v="3"/>
    <s v="63CFMAT1US"/>
    <x v="145"/>
    <s v="LENOVO:ThinkVision T24i-30 - LCD Monitor"/>
    <s v="C-10368"/>
    <m/>
    <n v="11205"/>
    <s v="COG"/>
    <n v="984.9"/>
    <m/>
    <n v="984.9"/>
    <s v="x"/>
  </r>
  <r>
    <x v="8"/>
    <d v="2025-10-08T00:00:00"/>
    <x v="21"/>
    <s v="COGS - 180630OH"/>
    <s v="COGS - 180630OH"/>
    <s v="D-001"/>
    <s v="Sales"/>
    <m/>
    <x v="3"/>
    <s v="21M70006US"/>
    <x v="145"/>
    <s v="THINKPAD E14 G6, INTEL CORE ULTRA 5 125U"/>
    <s v="C-10368"/>
    <m/>
    <n v="11205"/>
    <s v="COG"/>
    <n v="1684.08"/>
    <m/>
    <n v="1684.08"/>
    <s v="x"/>
  </r>
  <r>
    <x v="8"/>
    <d v="2025-10-08T00:00:00"/>
    <x v="21"/>
    <s v="COGS - 180630OH"/>
    <s v="COGS - 180630OH"/>
    <s v="D-001"/>
    <s v="Sales"/>
    <m/>
    <x v="3"/>
    <s v="21M70006US"/>
    <x v="145"/>
    <s v="THINKPAD E14 G6, INTEL CORE ULTRA 5 125U"/>
    <s v="C-10368"/>
    <m/>
    <n v="11205"/>
    <s v="COG"/>
    <n v="2412.15"/>
    <m/>
    <n v="2412.15"/>
    <s v="x"/>
  </r>
  <r>
    <x v="8"/>
    <d v="2025-10-08T00:00:00"/>
    <x v="21"/>
    <s v="COGS - 180631OH"/>
    <s v="COGS - 180631OH"/>
    <s v="D-001"/>
    <s v="Sales"/>
    <m/>
    <x v="3"/>
    <n v="900822"/>
    <x v="157"/>
    <s v="VisionTek HDMI to DisplayPort 1.5M Active Cable (M/M"/>
    <s v="C-10249"/>
    <m/>
    <n v="11219"/>
    <s v="COG"/>
    <n v="561.33000000000004"/>
    <m/>
    <n v="561.33000000000004"/>
    <s v="x"/>
  </r>
  <r>
    <x v="8"/>
    <d v="2025-10-08T00:00:00"/>
    <x v="21"/>
    <s v="COGS - 180631OH"/>
    <s v="COGS - 180631OH"/>
    <s v="D-001"/>
    <s v="Sales"/>
    <m/>
    <x v="3"/>
    <s v="DELL-E2425H-I"/>
    <x v="157"/>
    <s v="Dell E2425H"/>
    <s v="C-10249"/>
    <m/>
    <n v="11219"/>
    <s v="COG"/>
    <n v="3678.51"/>
    <m/>
    <n v="3678.51"/>
    <s v="x"/>
  </r>
  <r>
    <x v="8"/>
    <d v="2025-10-08T00:00:00"/>
    <x v="21"/>
    <s v="COGS - 180632OH"/>
    <s v="COGS - 180632OH"/>
    <s v="D-001"/>
    <s v="Sales"/>
    <m/>
    <x v="3"/>
    <s v="21KE006YUS"/>
    <x v="145"/>
    <s v="X1 2-IN-1 G9 INTEL CORE ULTRA 5 125U 14 1920 X 1200 TOUCH W1"/>
    <s v="C-10368"/>
    <m/>
    <n v="11206"/>
    <s v="COG"/>
    <n v="2351.79"/>
    <m/>
    <n v="2351.79"/>
    <s v="x"/>
  </r>
  <r>
    <x v="8"/>
    <d v="2025-10-08T00:00:00"/>
    <x v="21"/>
    <s v="COGS - 180633OH"/>
    <s v="COGS - 180633OH"/>
    <s v="D-001"/>
    <s v="Sales"/>
    <m/>
    <x v="3"/>
    <s v="40B00135US"/>
    <x v="145"/>
    <s v="Lenovo X1 - TB Dock "/>
    <s v="C-10368"/>
    <m/>
    <n v="11207"/>
    <s v="COG"/>
    <n v="505.84"/>
    <m/>
    <n v="505.84"/>
    <s v="x"/>
  </r>
  <r>
    <x v="8"/>
    <d v="2025-10-08T00:00:00"/>
    <x v="21"/>
    <s v="COGS - 180633OH"/>
    <s v="COGS - 180633OH"/>
    <s v="D-001"/>
    <s v="Sales"/>
    <m/>
    <x v="3"/>
    <s v="21M70006US"/>
    <x v="145"/>
    <s v="THINKPAD E14 G6, INTEL CORE ULTRA 5 125U"/>
    <s v="C-10368"/>
    <m/>
    <n v="11207"/>
    <s v="COG"/>
    <n v="1608.1"/>
    <m/>
    <n v="1608.1"/>
    <s v="x"/>
  </r>
  <r>
    <x v="8"/>
    <d v="2025-10-08T00:00:00"/>
    <x v="21"/>
    <s v="COGS - 180634OH"/>
    <s v="COGS - 180634OH"/>
    <s v="D-001"/>
    <s v="Sales"/>
    <m/>
    <x v="3"/>
    <n v="900822"/>
    <x v="157"/>
    <s v="VisionTek HDMI to DisplayPort 1.5M Active Cable (M/M"/>
    <s v="C-10249"/>
    <m/>
    <n v="11209"/>
    <s v="COG"/>
    <n v="17.010000000000002"/>
    <m/>
    <n v="17.010000000000002"/>
    <s v="x"/>
  </r>
  <r>
    <x v="8"/>
    <d v="2025-10-08T00:00:00"/>
    <x v="21"/>
    <s v="COGS - 180634OH"/>
    <s v="COGS - 180634OH"/>
    <s v="D-001"/>
    <s v="Sales"/>
    <m/>
    <x v="3"/>
    <s v="920-008671-i"/>
    <x v="157"/>
    <s v="Logitech MK540 Wireless Keyboard Mouse Combo"/>
    <s v="C-10249"/>
    <m/>
    <n v="11209"/>
    <s v="COG"/>
    <n v="247.35"/>
    <m/>
    <n v="247.35"/>
    <s v="x"/>
  </r>
  <r>
    <x v="8"/>
    <d v="2025-10-08T00:00:00"/>
    <x v="21"/>
    <s v="COGS - 180634OH"/>
    <s v="COGS - 180634OH"/>
    <s v="D-001"/>
    <s v="Sales"/>
    <m/>
    <x v="3"/>
    <s v="960-001401"/>
    <x v="157"/>
    <s v="Logitech C920e Webcam - 3 Megapixel - 30 fps - Bla"/>
    <s v="C-10249"/>
    <m/>
    <n v="11209"/>
    <s v="COG"/>
    <n v="287.2"/>
    <m/>
    <n v="287.2"/>
    <s v="x"/>
  </r>
  <r>
    <x v="8"/>
    <d v="2025-10-08T00:00:00"/>
    <x v="21"/>
    <s v="COGS - 180634OH"/>
    <s v="COGS - 180634OH"/>
    <s v="D-001"/>
    <s v="Sales"/>
    <m/>
    <x v="3"/>
    <s v="4X20M26268-i"/>
    <x v="157"/>
    <s v="Lenovo 65W Standard AC Adapter (USB Type-C) - power adapter "/>
    <s v="C-10249"/>
    <m/>
    <n v="11209"/>
    <s v="COG"/>
    <n v="300.72000000000003"/>
    <m/>
    <n v="300.72000000000003"/>
    <s v="x"/>
  </r>
  <r>
    <x v="8"/>
    <d v="2025-10-08T00:00:00"/>
    <x v="21"/>
    <s v="COGS - 180634OH"/>
    <s v="COGS - 180634OH"/>
    <s v="D-001"/>
    <s v="Sales"/>
    <m/>
    <x v="3"/>
    <s v="26599-989-999"/>
    <x v="157"/>
    <s v="Jabra Evolve2 65 Headset"/>
    <s v="C-10249"/>
    <m/>
    <n v="11209"/>
    <s v="COG"/>
    <n v="426.3"/>
    <m/>
    <n v="426.3"/>
    <s v="x"/>
  </r>
  <r>
    <x v="8"/>
    <d v="2025-10-08T00:00:00"/>
    <x v="21"/>
    <s v="COGS - 180634OH"/>
    <s v="COGS - 180634OH"/>
    <s v="D-001"/>
    <s v="Sales"/>
    <m/>
    <x v="3"/>
    <s v="DELL-E2425H-I"/>
    <x v="157"/>
    <s v="Dell E2425H"/>
    <s v="C-10249"/>
    <m/>
    <n v="11209"/>
    <s v="COG"/>
    <n v="445.88"/>
    <m/>
    <n v="445.88"/>
    <s v="x"/>
  </r>
  <r>
    <x v="8"/>
    <d v="2025-10-08T00:00:00"/>
    <x v="21"/>
    <s v="COGS - 180643OH"/>
    <s v="COGS - 180643OH"/>
    <s v="D-001"/>
    <s v="Sales"/>
    <m/>
    <x v="3"/>
    <n v="900822"/>
    <x v="157"/>
    <s v="VisionTek HDMI to DisplayPort 1.5M Active Cable (M/M"/>
    <s v="C-10249"/>
    <m/>
    <n v="11210"/>
    <s v="COG"/>
    <n v="68.040000000000006"/>
    <m/>
    <n v="68.040000000000006"/>
    <s v="x"/>
  </r>
  <r>
    <x v="8"/>
    <d v="2025-10-08T00:00:00"/>
    <x v="21"/>
    <s v="COGS - 180643OH"/>
    <s v="COGS - 180643OH"/>
    <s v="D-001"/>
    <s v="Sales"/>
    <m/>
    <x v="3"/>
    <s v="920-008671-i"/>
    <x v="157"/>
    <s v="Logitech MK540 Wireless Keyboard Mouse Combo"/>
    <s v="C-10249"/>
    <m/>
    <n v="11210"/>
    <s v="COG"/>
    <n v="98.94"/>
    <m/>
    <n v="98.94"/>
    <s v="x"/>
  </r>
  <r>
    <x v="8"/>
    <d v="2025-10-08T00:00:00"/>
    <x v="21"/>
    <s v="COGS - 180643OH"/>
    <s v="COGS - 180643OH"/>
    <s v="D-001"/>
    <s v="Sales"/>
    <m/>
    <x v="3"/>
    <s v="960-001401"/>
    <x v="157"/>
    <s v="Logitech C920e Webcam - 3 Megapixel - 30 fps - Bla"/>
    <s v="C-10249"/>
    <m/>
    <n v="11210"/>
    <s v="COG"/>
    <n v="114.88"/>
    <m/>
    <n v="114.88"/>
    <s v="x"/>
  </r>
  <r>
    <x v="8"/>
    <d v="2025-10-08T00:00:00"/>
    <x v="21"/>
    <s v="COGS - 180643OH"/>
    <s v="COGS - 180643OH"/>
    <s v="D-001"/>
    <s v="Sales"/>
    <m/>
    <x v="3"/>
    <s v="120B-USBC-MULTI"/>
    <x v="157"/>
    <s v="USB C Multiport Adapter w/dual 4K60Hz HDMI 2.0b HDR video vi"/>
    <s v="C-10249"/>
    <m/>
    <n v="11210"/>
    <s v="COG"/>
    <n v="140.82"/>
    <m/>
    <n v="140.82"/>
    <s v="x"/>
  </r>
  <r>
    <x v="8"/>
    <d v="2025-10-08T00:00:00"/>
    <x v="21"/>
    <s v="COGS - 180643OH"/>
    <s v="COGS - 180643OH"/>
    <s v="D-001"/>
    <s v="Sales"/>
    <m/>
    <x v="3"/>
    <s v="26599-989-999"/>
    <x v="157"/>
    <s v="Jabra Evolve2 65 Headset"/>
    <s v="C-10249"/>
    <m/>
    <n v="11210"/>
    <s v="COG"/>
    <n v="213.15"/>
    <m/>
    <n v="213.15"/>
    <s v="x"/>
  </r>
  <r>
    <x v="8"/>
    <d v="2025-10-08T00:00:00"/>
    <x v="21"/>
    <s v="COGS - 180643OH"/>
    <s v="COGS - 180643OH"/>
    <s v="D-001"/>
    <s v="Sales"/>
    <m/>
    <x v="3"/>
    <s v="DELL-E2425H-I"/>
    <x v="157"/>
    <s v="Dell E2425H"/>
    <s v="C-10249"/>
    <m/>
    <n v="11210"/>
    <s v="COG"/>
    <n v="445.88"/>
    <m/>
    <n v="445.88"/>
    <s v="x"/>
  </r>
  <r>
    <x v="8"/>
    <d v="2025-10-08T00:00:00"/>
    <x v="21"/>
    <s v="COGS - 180644OH"/>
    <s v="COGS - 180644OH"/>
    <s v="D-001"/>
    <s v="Sales"/>
    <m/>
    <x v="3"/>
    <s v="21MLS0P200"/>
    <x v="157"/>
    <s v="Lenovo T14"/>
    <s v="C-10249"/>
    <m/>
    <n v="11208"/>
    <s v="COG"/>
    <n v="832"/>
    <m/>
    <n v="832"/>
    <s v="x"/>
  </r>
  <r>
    <x v="8"/>
    <d v="2025-10-08T00:00:00"/>
    <x v="21"/>
    <s v="COGS - 180645OH"/>
    <s v="COGS - 180645OH"/>
    <s v="D-001"/>
    <s v="Sales"/>
    <m/>
    <x v="3"/>
    <n v="900822"/>
    <x v="157"/>
    <s v="VisionTek HDMI to DisplayPort 1.5M Active Cable (M/M"/>
    <s v="C-10249"/>
    <m/>
    <n v="11211"/>
    <s v="COG"/>
    <n v="17.010000000000002"/>
    <m/>
    <n v="17.010000000000002"/>
    <s v="x"/>
  </r>
  <r>
    <x v="8"/>
    <d v="2025-10-08T00:00:00"/>
    <x v="21"/>
    <s v="COGS - 180645OH"/>
    <s v="COGS - 180645OH"/>
    <s v="D-001"/>
    <s v="Sales"/>
    <m/>
    <x v="3"/>
    <s v="920-008671-i"/>
    <x v="157"/>
    <s v="Logitech MK540 Wireless Keyboard Mouse Combo"/>
    <s v="C-10249"/>
    <m/>
    <n v="11211"/>
    <s v="COG"/>
    <n v="49.47"/>
    <m/>
    <n v="49.47"/>
    <s v="x"/>
  </r>
  <r>
    <x v="8"/>
    <d v="2025-10-08T00:00:00"/>
    <x v="21"/>
    <s v="COGS - 180645OH"/>
    <s v="COGS - 180645OH"/>
    <s v="D-001"/>
    <s v="Sales"/>
    <m/>
    <x v="3"/>
    <s v="960-001401"/>
    <x v="157"/>
    <s v="Logitech C920e Webcam - 3 Megapixel - 30 fps - Bla"/>
    <s v="C-10249"/>
    <m/>
    <n v="11211"/>
    <s v="COG"/>
    <n v="57.44"/>
    <m/>
    <n v="57.44"/>
    <s v="x"/>
  </r>
  <r>
    <x v="8"/>
    <d v="2025-10-08T00:00:00"/>
    <x v="21"/>
    <s v="COGS - 180645OH"/>
    <s v="COGS - 180645OH"/>
    <s v="D-001"/>
    <s v="Sales"/>
    <m/>
    <x v="3"/>
    <s v="120B-USBC-MULTI"/>
    <x v="157"/>
    <s v="USB C Multiport Adapter w/dual 4K60Hz HDMI 2.0b HDR video vi"/>
    <s v="C-10249"/>
    <m/>
    <n v="11211"/>
    <s v="COG"/>
    <n v="70.41"/>
    <m/>
    <n v="70.41"/>
    <s v="x"/>
  </r>
  <r>
    <x v="8"/>
    <d v="2025-10-08T00:00:00"/>
    <x v="21"/>
    <s v="COGS - 180645OH"/>
    <s v="COGS - 180645OH"/>
    <s v="D-001"/>
    <s v="Sales"/>
    <m/>
    <x v="3"/>
    <s v="DELL-E2425H-I"/>
    <x v="157"/>
    <s v="Dell E2425H"/>
    <s v="C-10249"/>
    <m/>
    <n v="11211"/>
    <s v="COG"/>
    <n v="111.47"/>
    <m/>
    <n v="111.47"/>
    <s v="x"/>
  </r>
  <r>
    <x v="8"/>
    <d v="2025-10-08T00:00:00"/>
    <x v="21"/>
    <s v="COGS - 180645OH"/>
    <s v="COGS - 180645OH"/>
    <s v="D-001"/>
    <s v="Sales"/>
    <m/>
    <x v="3"/>
    <s v="26599-989-999"/>
    <x v="157"/>
    <s v="Jabra Evolve2 65 Headset"/>
    <s v="C-10249"/>
    <m/>
    <n v="11211"/>
    <s v="COG"/>
    <n v="213.15"/>
    <m/>
    <n v="213.15"/>
    <s v="x"/>
  </r>
  <r>
    <x v="8"/>
    <d v="2025-10-08T00:00:00"/>
    <x v="21"/>
    <s v="COGS - 180645OH"/>
    <s v="COGS - 180645OH"/>
    <s v="D-001"/>
    <s v="Sales"/>
    <m/>
    <x v="3"/>
    <s v="26599-989-999"/>
    <x v="157"/>
    <s v="Jabra Evolve2 65 Headset"/>
    <s v="C-10249"/>
    <m/>
    <n v="11211"/>
    <s v="COG"/>
    <n v="426.3"/>
    <m/>
    <n v="426.3"/>
    <s v="x"/>
  </r>
  <r>
    <x v="8"/>
    <d v="2025-10-08T00:00:00"/>
    <x v="21"/>
    <s v="COGS - 180646OH"/>
    <s v="COGS - 180646OH"/>
    <s v="D-001"/>
    <s v="Sales"/>
    <m/>
    <x v="3"/>
    <s v="920-008671-i"/>
    <x v="157"/>
    <s v="Logitech MK540 Wireless Keyboard Mouse Combo"/>
    <s v="C-10249"/>
    <m/>
    <n v="11212"/>
    <s v="COG"/>
    <n v="49.47"/>
    <m/>
    <n v="49.47"/>
    <s v="x"/>
  </r>
  <r>
    <x v="8"/>
    <d v="2025-10-08T00:00:00"/>
    <x v="21"/>
    <s v="COGS - 180646OH"/>
    <s v="COGS - 180646OH"/>
    <s v="D-001"/>
    <s v="Sales"/>
    <m/>
    <x v="3"/>
    <s v="960-001401"/>
    <x v="157"/>
    <s v="Logitech C920e Webcam - 3 Megapixel - 30 fps - Bla"/>
    <s v="C-10249"/>
    <m/>
    <n v="11212"/>
    <s v="COG"/>
    <n v="57.44"/>
    <m/>
    <n v="57.44"/>
    <s v="x"/>
  </r>
  <r>
    <x v="8"/>
    <d v="2025-10-08T00:00:00"/>
    <x v="21"/>
    <s v="COGS - 180646OH"/>
    <s v="COGS - 180646OH"/>
    <s v="D-001"/>
    <s v="Sales"/>
    <m/>
    <x v="3"/>
    <s v="120B-USBC-MULTI"/>
    <x v="157"/>
    <s v="USB C Multiport Adapter w/dual 4K60Hz HDMI 2.0b HDR video vi"/>
    <s v="C-10249"/>
    <m/>
    <n v="11212"/>
    <s v="COG"/>
    <n v="70.41"/>
    <m/>
    <n v="70.41"/>
    <s v="x"/>
  </r>
  <r>
    <x v="8"/>
    <d v="2025-10-08T00:00:00"/>
    <x v="21"/>
    <s v="COGS - 180646OH"/>
    <s v="COGS - 180646OH"/>
    <s v="D-028"/>
    <s v="Installation Team"/>
    <m/>
    <x v="3"/>
    <n v="900822"/>
    <x v="157"/>
    <s v="VisionTek HDMI to DisplayPort 1.5M Active Cable (M/M"/>
    <s v="C-10249"/>
    <m/>
    <n v="11212"/>
    <s v="COG"/>
    <n v="51.03"/>
    <m/>
    <n v="51.03"/>
    <s v="x"/>
  </r>
  <r>
    <x v="8"/>
    <d v="2025-10-08T00:00:00"/>
    <x v="21"/>
    <s v="COGS - 180646OH"/>
    <s v="COGS - 180646OH"/>
    <s v="D-028"/>
    <s v="Installation Team"/>
    <m/>
    <x v="3"/>
    <s v="DELL-E2425H-I"/>
    <x v="157"/>
    <s v="Dell E2425H"/>
    <s v="C-10249"/>
    <m/>
    <n v="11212"/>
    <s v="COG"/>
    <n v="334.41"/>
    <m/>
    <n v="334.41"/>
    <s v="x"/>
  </r>
  <r>
    <x v="8"/>
    <d v="2025-10-08T00:00:00"/>
    <x v="21"/>
    <s v="COGS - 180647OH"/>
    <s v="COGS - 180647OH"/>
    <s v="D-001"/>
    <s v="Sales"/>
    <m/>
    <x v="3"/>
    <n v="900822"/>
    <x v="157"/>
    <s v="VisionTek HDMI to DisplayPort 1.5M Active Cable (M/M"/>
    <s v="C-10249"/>
    <m/>
    <n v="11214"/>
    <s v="COG"/>
    <n v="17.010000000000002"/>
    <m/>
    <n v="17.010000000000002"/>
    <s v="x"/>
  </r>
  <r>
    <x v="8"/>
    <d v="2025-10-08T00:00:00"/>
    <x v="21"/>
    <s v="COGS - 180647OH"/>
    <s v="COGS - 180647OH"/>
    <s v="D-001"/>
    <s v="Sales"/>
    <m/>
    <x v="3"/>
    <s v="920-008671-i"/>
    <x v="157"/>
    <s v="Logitech MK540 Wireless Keyboard Mouse Combo"/>
    <s v="C-10249"/>
    <m/>
    <n v="11214"/>
    <s v="COG"/>
    <n v="49.47"/>
    <m/>
    <n v="49.47"/>
    <s v="x"/>
  </r>
  <r>
    <x v="8"/>
    <d v="2025-10-08T00:00:00"/>
    <x v="21"/>
    <s v="COGS - 180647OH"/>
    <s v="COGS - 180647OH"/>
    <s v="D-001"/>
    <s v="Sales"/>
    <m/>
    <x v="3"/>
    <s v="960-001401"/>
    <x v="157"/>
    <s v="Logitech C920e Webcam - 3 Megapixel - 30 fps - Bla"/>
    <s v="C-10249"/>
    <m/>
    <n v="11214"/>
    <s v="COG"/>
    <n v="57.44"/>
    <m/>
    <n v="57.44"/>
    <s v="x"/>
  </r>
  <r>
    <x v="8"/>
    <d v="2025-10-08T00:00:00"/>
    <x v="21"/>
    <s v="COGS - 180647OH"/>
    <s v="COGS - 180647OH"/>
    <s v="D-001"/>
    <s v="Sales"/>
    <m/>
    <x v="3"/>
    <s v="120B-USBC-MULTI"/>
    <x v="157"/>
    <s v="USB C Multiport Adapter w/dual 4K60Hz HDMI 2.0b HDR video vi"/>
    <s v="C-10249"/>
    <m/>
    <n v="11214"/>
    <s v="COG"/>
    <n v="70.41"/>
    <m/>
    <n v="70.41"/>
    <s v="x"/>
  </r>
  <r>
    <x v="8"/>
    <d v="2025-10-08T00:00:00"/>
    <x v="21"/>
    <s v="COGS - 180647OH"/>
    <s v="COGS - 180647OH"/>
    <s v="D-001"/>
    <s v="Sales"/>
    <m/>
    <x v="3"/>
    <s v="DELL-E2425H-I"/>
    <x v="157"/>
    <s v="Dell E2425H"/>
    <s v="C-10249"/>
    <m/>
    <n v="11214"/>
    <s v="COG"/>
    <n v="111.47"/>
    <m/>
    <n v="111.47"/>
    <s v="x"/>
  </r>
  <r>
    <x v="8"/>
    <d v="2025-10-08T00:00:00"/>
    <x v="21"/>
    <s v="COGS - 180647OH"/>
    <s v="COGS - 180647OH"/>
    <s v="D-001"/>
    <s v="Sales"/>
    <m/>
    <x v="3"/>
    <s v="26599-989-999"/>
    <x v="157"/>
    <s v="Jabra Evolve2 65 Headset"/>
    <s v="C-10249"/>
    <m/>
    <n v="11214"/>
    <s v="COG"/>
    <n v="213.15"/>
    <m/>
    <n v="213.15"/>
    <s v="x"/>
  </r>
  <r>
    <x v="8"/>
    <d v="2025-10-08T00:00:00"/>
    <x v="21"/>
    <s v="COGS - 180648OH"/>
    <s v="COGS - 180648OH"/>
    <s v="D-001"/>
    <s v="Sales"/>
    <m/>
    <x v="3"/>
    <n v="900822"/>
    <x v="157"/>
    <s v="VisionTek HDMI to DisplayPort 1.5M Active Cable (M/M"/>
    <s v="C-10249"/>
    <m/>
    <n v="11215"/>
    <s v="COG"/>
    <n v="17.010000000000002"/>
    <m/>
    <n v="17.010000000000002"/>
    <s v="x"/>
  </r>
  <r>
    <x v="8"/>
    <d v="2025-10-08T00:00:00"/>
    <x v="21"/>
    <s v="COGS - 180648OH"/>
    <s v="COGS - 180648OH"/>
    <s v="D-001"/>
    <s v="Sales"/>
    <m/>
    <x v="3"/>
    <s v="920-008671-i"/>
    <x v="157"/>
    <s v="Logitech MK540 Wireless Keyboard Mouse Combo"/>
    <s v="C-10249"/>
    <m/>
    <n v="11215"/>
    <s v="COG"/>
    <n v="49.47"/>
    <m/>
    <n v="49.47"/>
    <s v="x"/>
  </r>
  <r>
    <x v="8"/>
    <d v="2025-10-08T00:00:00"/>
    <x v="21"/>
    <s v="COGS - 180648OH"/>
    <s v="COGS - 180648OH"/>
    <s v="D-001"/>
    <s v="Sales"/>
    <m/>
    <x v="3"/>
    <s v="120B-USBC-MULTI"/>
    <x v="157"/>
    <s v="USB C Multiport Adapter w/dual 4K60Hz HDMI 2.0b HDR video vi"/>
    <s v="C-10249"/>
    <m/>
    <n v="11215"/>
    <s v="COG"/>
    <n v="70.41"/>
    <m/>
    <n v="70.41"/>
    <s v="x"/>
  </r>
  <r>
    <x v="8"/>
    <d v="2025-10-08T00:00:00"/>
    <x v="21"/>
    <s v="COGS - 180648OH"/>
    <s v="COGS - 180648OH"/>
    <s v="D-001"/>
    <s v="Sales"/>
    <m/>
    <x v="3"/>
    <s v="DELL-E2425H-I"/>
    <x v="157"/>
    <s v="Dell E2425H"/>
    <s v="C-10249"/>
    <m/>
    <n v="11215"/>
    <s v="COG"/>
    <n v="111.47"/>
    <m/>
    <n v="111.47"/>
    <s v="x"/>
  </r>
  <r>
    <x v="8"/>
    <d v="2025-10-08T00:00:00"/>
    <x v="21"/>
    <s v="COGS - 180648OH"/>
    <s v="COGS - 180648OH"/>
    <s v="D-001"/>
    <s v="Sales"/>
    <m/>
    <x v="3"/>
    <s v="26599-989-999"/>
    <x v="157"/>
    <s v="Jabra Evolve2 65 Headset"/>
    <s v="C-10249"/>
    <m/>
    <n v="11215"/>
    <s v="COG"/>
    <n v="219.99"/>
    <m/>
    <n v="219.99"/>
    <s v="x"/>
  </r>
  <r>
    <x v="8"/>
    <d v="2025-10-08T00:00:00"/>
    <x v="21"/>
    <s v="COGS - 180649OH"/>
    <s v="COGS - 180649OH"/>
    <s v="D-001"/>
    <s v="Sales"/>
    <m/>
    <x v="3"/>
    <s v="26599-989-999"/>
    <x v="157"/>
    <s v="Jabra Evolve2 65 Headset"/>
    <s v="C-10249"/>
    <m/>
    <n v="11213"/>
    <s v="COG"/>
    <n v="213.15"/>
    <m/>
    <n v="213.15"/>
    <s v="x"/>
  </r>
  <r>
    <x v="8"/>
    <d v="2025-10-08T00:00:00"/>
    <x v="21"/>
    <s v="COGS - 180650OH"/>
    <s v="COGS - 180650OH"/>
    <s v="D-001"/>
    <s v="Sales"/>
    <m/>
    <x v="3"/>
    <s v="26599-989-999"/>
    <x v="157"/>
    <s v="Jabra Evolve2 65 Headset"/>
    <s v="C-10249"/>
    <m/>
    <n v="11216"/>
    <s v="COG"/>
    <n v="213.15"/>
    <m/>
    <n v="213.15"/>
    <s v="x"/>
  </r>
  <r>
    <x v="8"/>
    <d v="2025-10-08T00:00:00"/>
    <x v="21"/>
    <s v="COGS - 180651OH"/>
    <s v="COGS - 180651OH"/>
    <s v="D-001"/>
    <s v="Sales"/>
    <m/>
    <x v="3"/>
    <s v="26599-989-999"/>
    <x v="157"/>
    <s v="Jabra Evolve2 65 Headset"/>
    <s v="C-10249"/>
    <m/>
    <n v="11217"/>
    <s v="COG"/>
    <n v="213.15"/>
    <m/>
    <n v="213.15"/>
    <s v="x"/>
  </r>
  <r>
    <x v="8"/>
    <d v="2025-10-08T00:00:00"/>
    <x v="21"/>
    <s v="COGS - 180653OH"/>
    <s v="COGS - 180653OH"/>
    <s v="D-001"/>
    <s v="Sales"/>
    <m/>
    <x v="3"/>
    <n v="900822"/>
    <x v="157"/>
    <s v="VisionTek HDMI to DisplayPort 1.5M Active Cable (M/M"/>
    <s v="C-10249"/>
    <m/>
    <n v="11218"/>
    <s v="COG"/>
    <n v="34.020000000000003"/>
    <m/>
    <n v="34.020000000000003"/>
    <s v="x"/>
  </r>
  <r>
    <x v="8"/>
    <d v="2025-10-08T00:00:00"/>
    <x v="21"/>
    <s v="COGS - 180665OH"/>
    <s v="COGS - 180665OH"/>
    <s v="D-001"/>
    <s v="Sales"/>
    <m/>
    <x v="3"/>
    <s v="13360-I"/>
    <x v="145"/>
    <s v="Display Port Cable"/>
    <s v="C-10368"/>
    <m/>
    <n v="11221"/>
    <s v="COG"/>
    <n v="76.7"/>
    <m/>
    <n v="76.7"/>
    <s v="x"/>
  </r>
  <r>
    <x v="8"/>
    <d v="2025-10-08T00:00:00"/>
    <x v="21"/>
    <s v="COGS - 180665OH"/>
    <s v="COGS - 180665OH"/>
    <s v="D-001"/>
    <s v="Sales"/>
    <m/>
    <x v="3"/>
    <s v="ITG-REMOVE SW-UPDATE"/>
    <x v="145"/>
    <s v="ITG-REMOVE SW-UPDATE"/>
    <s v="C-10368"/>
    <m/>
    <n v="11221"/>
    <s v="COG"/>
    <n v="201.76"/>
    <m/>
    <n v="201.76"/>
    <s v="x"/>
  </r>
  <r>
    <x v="8"/>
    <d v="2025-10-08T00:00:00"/>
    <x v="21"/>
    <s v="COGS - 180665OH"/>
    <s v="COGS - 180665OH"/>
    <s v="D-001"/>
    <s v="Sales"/>
    <m/>
    <x v="3"/>
    <s v="981-000014"/>
    <x v="145"/>
    <s v="Logitech USB Headset H390 - Stereo - Black, Sil..."/>
    <s v="C-10368"/>
    <m/>
    <n v="11221"/>
    <s v="COG"/>
    <n v="284.57"/>
    <m/>
    <n v="284.57"/>
    <s v="x"/>
  </r>
  <r>
    <x v="8"/>
    <d v="2025-10-08T00:00:00"/>
    <x v="21"/>
    <s v="COGS - 180665OH"/>
    <s v="COGS - 180665OH"/>
    <s v="D-001"/>
    <s v="Sales"/>
    <m/>
    <x v="3"/>
    <s v="SUPER7B"/>
    <x v="145"/>
    <s v="Eaton Tripp Lite Series Protect It! 7-Outlet Surge"/>
    <s v="C-10368"/>
    <m/>
    <n v="11221"/>
    <s v="COG"/>
    <n v="287.04000000000002"/>
    <m/>
    <n v="287.04000000000002"/>
    <s v="x"/>
  </r>
  <r>
    <x v="8"/>
    <d v="2025-10-08T00:00:00"/>
    <x v="21"/>
    <s v="COGS - 180665OH"/>
    <s v="COGS - 180665OH"/>
    <s v="D-001"/>
    <s v="Sales"/>
    <m/>
    <x v="3"/>
    <s v="4X31N50708"/>
    <x v="145"/>
    <s v="Keyboard, Mouse - QWERTY - Input Device / Keys Qty: 103 - Wi"/>
    <s v="C-10368"/>
    <m/>
    <n v="11221"/>
    <s v="COG"/>
    <n v="299.91000000000003"/>
    <m/>
    <n v="299.91000000000003"/>
    <s v="x"/>
  </r>
  <r>
    <x v="8"/>
    <d v="2025-10-08T00:00:00"/>
    <x v="21"/>
    <s v="COGS - 180665OH"/>
    <s v="COGS - 180665OH"/>
    <s v="D-001"/>
    <s v="Sales"/>
    <m/>
    <x v="3"/>
    <s v="960-000694.1"/>
    <x v="145"/>
    <s v="LOGITECH:HD Webcam C270"/>
    <s v="C-10368"/>
    <m/>
    <n v="11221"/>
    <s v="COG"/>
    <n v="354.9"/>
    <m/>
    <n v="354.9"/>
    <s v="x"/>
  </r>
  <r>
    <x v="8"/>
    <d v="2025-10-08T00:00:00"/>
    <x v="21"/>
    <s v="COGS - 180665OH"/>
    <s v="COGS - 180665OH"/>
    <s v="D-001"/>
    <s v="Sales"/>
    <m/>
    <x v="3"/>
    <s v="499Q5F#BGJ"/>
    <x v="145"/>
    <s v="HP LaserJet Pro 3301fdw Wired &amp; Wireless Laser Mul"/>
    <s v="C-10368"/>
    <m/>
    <n v="11221"/>
    <s v="COG"/>
    <n v="594.11"/>
    <m/>
    <n v="594.11"/>
    <s v="x"/>
  </r>
  <r>
    <x v="8"/>
    <d v="2025-10-08T00:00:00"/>
    <x v="21"/>
    <s v="COGS - 180665OH"/>
    <s v="COGS - 180665OH"/>
    <s v="D-001"/>
    <s v="Sales"/>
    <m/>
    <x v="3"/>
    <s v="64A4MATXUS"/>
    <x v="145"/>
    <s v="ThinkVision T24-40 - LED Backlight - Flat - 1920 x 1080 - 23"/>
    <s v="C-10368"/>
    <m/>
    <n v="11221"/>
    <s v="COG"/>
    <n v="2291.2399999999998"/>
    <m/>
    <n v="2291.2399999999998"/>
    <s v="x"/>
  </r>
  <r>
    <x v="8"/>
    <d v="2025-10-08T00:00:00"/>
    <x v="21"/>
    <s v="COGS - 180665OH"/>
    <s v="COGS - 180665OH"/>
    <s v="D-001"/>
    <s v="Sales"/>
    <m/>
    <x v="3"/>
    <s v="40B00135US"/>
    <x v="145"/>
    <s v="Lenovo X1 - TB Dock "/>
    <s v="C-10368"/>
    <m/>
    <n v="11221"/>
    <s v="COG"/>
    <n v="3338.96"/>
    <m/>
    <n v="3338.96"/>
    <s v="x"/>
  </r>
  <r>
    <x v="8"/>
    <d v="2025-10-08T00:00:00"/>
    <x v="21"/>
    <s v="COGS - 180665OH"/>
    <s v="COGS - 180665OH"/>
    <s v="D-001"/>
    <s v="Sales"/>
    <m/>
    <x v="3"/>
    <s v="21M70006US"/>
    <x v="145"/>
    <s v="THINKPAD E14 G6, INTEL CORE ULTRA 5 125U"/>
    <s v="C-10368"/>
    <m/>
    <n v="11221"/>
    <s v="COG"/>
    <n v="10452.65"/>
    <m/>
    <n v="10452.65"/>
    <s v="x"/>
  </r>
  <r>
    <x v="8"/>
    <d v="2025-10-08T00:00:00"/>
    <x v="21"/>
    <s v="COGS - 180666OH"/>
    <s v="COGS - 180666OH"/>
    <s v="D-001"/>
    <s v="Sales"/>
    <m/>
    <x v="3"/>
    <s v="13360-I"/>
    <x v="145"/>
    <s v="Display Port Cable"/>
    <s v="C-10368"/>
    <m/>
    <n v="11222"/>
    <s v="COG"/>
    <n v="5.9"/>
    <m/>
    <n v="5.9"/>
    <s v="x"/>
  </r>
  <r>
    <x v="8"/>
    <d v="2025-10-08T00:00:00"/>
    <x v="21"/>
    <s v="COGS - 180666OH"/>
    <s v="COGS - 180666OH"/>
    <s v="D-001"/>
    <s v="Sales"/>
    <m/>
    <x v="3"/>
    <s v="981-000014"/>
    <x v="145"/>
    <s v="Logitech USB Headset H390 - Stereo - Black, Sil..."/>
    <s v="C-10368"/>
    <m/>
    <n v="11222"/>
    <s v="COG"/>
    <n v="21.89"/>
    <m/>
    <n v="21.89"/>
    <s v="x"/>
  </r>
  <r>
    <x v="8"/>
    <d v="2025-10-08T00:00:00"/>
    <x v="21"/>
    <s v="COGS - 180666OH"/>
    <s v="COGS - 180666OH"/>
    <s v="D-001"/>
    <s v="Sales"/>
    <m/>
    <x v="3"/>
    <s v="SUPER7B"/>
    <x v="145"/>
    <s v="Eaton Tripp Lite Series Protect It! 7-Outlet Surge"/>
    <s v="C-10368"/>
    <m/>
    <n v="11222"/>
    <s v="COG"/>
    <n v="22.08"/>
    <m/>
    <n v="22.08"/>
    <s v="x"/>
  </r>
  <r>
    <x v="8"/>
    <d v="2025-10-08T00:00:00"/>
    <x v="21"/>
    <s v="COGS - 180666OH"/>
    <s v="COGS - 180666OH"/>
    <s v="D-001"/>
    <s v="Sales"/>
    <m/>
    <x v="3"/>
    <s v="960-000694.1"/>
    <x v="145"/>
    <s v="LOGITECH:HD Webcam C270"/>
    <s v="C-10368"/>
    <m/>
    <n v="11222"/>
    <s v="COG"/>
    <n v="27.3"/>
    <m/>
    <n v="27.3"/>
    <s v="x"/>
  </r>
  <r>
    <x v="8"/>
    <d v="2025-10-08T00:00:00"/>
    <x v="21"/>
    <s v="COGS - 180666OH"/>
    <s v="COGS - 180666OH"/>
    <s v="D-001"/>
    <s v="Sales"/>
    <m/>
    <x v="3"/>
    <s v="64A4MATXUS"/>
    <x v="145"/>
    <s v="ThinkVision T24-40 - LED Backlight - Flat - 1920 x 1080 - 23"/>
    <s v="C-10368"/>
    <m/>
    <n v="11222"/>
    <s v="COG"/>
    <n v="327.32"/>
    <m/>
    <n v="327.32"/>
    <s v="x"/>
  </r>
  <r>
    <x v="8"/>
    <d v="2025-10-08T00:00:00"/>
    <x v="21"/>
    <s v="COGS - 180666OH"/>
    <s v="COGS - 180666OH"/>
    <s v="D-001"/>
    <s v="Sales"/>
    <m/>
    <x v="3"/>
    <s v="21M70006US"/>
    <x v="145"/>
    <s v="THINKPAD E14 G6, INTEL CORE ULTRA 5 125U"/>
    <s v="C-10368"/>
    <m/>
    <n v="11222"/>
    <s v="COG"/>
    <n v="804.05"/>
    <m/>
    <n v="804.05"/>
    <s v="x"/>
  </r>
  <r>
    <x v="8"/>
    <d v="2025-10-08T00:00:00"/>
    <x v="21"/>
    <s v="COGS - 180666OH"/>
    <s v="COGS - 180666OH"/>
    <s v="D-001"/>
    <s v="Sales"/>
    <m/>
    <x v="3"/>
    <s v="21M70006US"/>
    <x v="145"/>
    <s v="THINKPAD E14 G6, INTEL CORE ULTRA 5 125U"/>
    <s v="C-10368"/>
    <m/>
    <n v="11222"/>
    <s v="COG"/>
    <n v="804.05"/>
    <m/>
    <n v="804.05"/>
    <s v="x"/>
  </r>
  <r>
    <x v="8"/>
    <d v="2025-10-08T00:00:00"/>
    <x v="21"/>
    <s v="COGS - 180666OH"/>
    <s v="COGS - 180666OH"/>
    <s v="D-028"/>
    <s v="Installation Team"/>
    <m/>
    <x v="3"/>
    <s v="4X31N50708"/>
    <x v="145"/>
    <s v="Keyboard, Mouse - QWERTY - Input Device / Keys Qty: 103 - Wi"/>
    <s v="C-10368"/>
    <m/>
    <n v="11222"/>
    <s v="COG"/>
    <n v="46.14"/>
    <m/>
    <n v="46.14"/>
    <s v="x"/>
  </r>
  <r>
    <x v="8"/>
    <d v="2025-10-08T00:00:00"/>
    <x v="21"/>
    <s v="COGS - 180666OH"/>
    <s v="COGS - 180666OH"/>
    <s v="D-028"/>
    <s v="Installation Team"/>
    <m/>
    <x v="3"/>
    <s v="40B00135US"/>
    <x v="145"/>
    <s v="Lenovo X1 - TB Dock "/>
    <s v="C-10368"/>
    <m/>
    <n v="11222"/>
    <s v="COG"/>
    <n v="505.84"/>
    <m/>
    <n v="505.84"/>
    <s v="x"/>
  </r>
  <r>
    <x v="8"/>
    <d v="2025-10-08T00:00:00"/>
    <x v="21"/>
    <s v="COGS - 180667OH"/>
    <s v="COGS - 180667OH"/>
    <s v="D-001"/>
    <s v="Sales"/>
    <m/>
    <x v="3"/>
    <s v="21JK0052US"/>
    <x v="145"/>
    <s v="ThinkPad E14 G5, Intel Core i5-1335U (E-cores up to 3.40GHz,"/>
    <s v="C-10368"/>
    <m/>
    <n v="11223"/>
    <s v="COG"/>
    <n v="1573.12"/>
    <m/>
    <n v="1573.12"/>
    <s v="x"/>
  </r>
  <r>
    <x v="8"/>
    <d v="2025-10-08T00:00:00"/>
    <x v="21"/>
    <s v="COGS - 180668OH"/>
    <s v="COGS - 180668OH"/>
    <s v="D-002"/>
    <s v="Administration"/>
    <m/>
    <x v="3"/>
    <s v="21KS001HUS"/>
    <x v="145"/>
    <s v="THINKPAD P16S G3 INTEL CORE ULTRA 7 155H 16 1920 X 1200 NON-"/>
    <s v="C-10368"/>
    <m/>
    <n v="11224"/>
    <s v="COG"/>
    <n v="1491.45"/>
    <m/>
    <n v="1491.45"/>
    <s v="x"/>
  </r>
  <r>
    <x v="8"/>
    <d v="2025-10-08T00:00:00"/>
    <x v="21"/>
    <s v="COGS - 180669OH"/>
    <s v="COGS - 180669OH"/>
    <s v="D-001"/>
    <s v="Sales"/>
    <m/>
    <x v="3"/>
    <s v="13360-I"/>
    <x v="145"/>
    <s v="Display Port Cable"/>
    <s v="C-10368"/>
    <m/>
    <n v="11225"/>
    <s v="COG"/>
    <n v="5.9"/>
    <m/>
    <n v="5.9"/>
    <s v="x"/>
  </r>
  <r>
    <x v="8"/>
    <d v="2025-10-08T00:00:00"/>
    <x v="21"/>
    <s v="COGS - 180669OH"/>
    <s v="COGS - 180669OH"/>
    <s v="D-001"/>
    <s v="Sales"/>
    <m/>
    <x v="3"/>
    <s v="981-000014"/>
    <x v="145"/>
    <s v="Logitech USB Headset H390 - Stereo - Black, Sil..."/>
    <s v="C-10368"/>
    <m/>
    <n v="11225"/>
    <s v="COG"/>
    <n v="21.89"/>
    <m/>
    <n v="21.89"/>
    <s v="x"/>
  </r>
  <r>
    <x v="8"/>
    <d v="2025-10-08T00:00:00"/>
    <x v="21"/>
    <s v="COGS - 180669OH"/>
    <s v="COGS - 180669OH"/>
    <s v="D-001"/>
    <s v="Sales"/>
    <m/>
    <x v="3"/>
    <s v="SUPER7B"/>
    <x v="145"/>
    <s v="Eaton Tripp Lite Series Protect It! 7-Outlet Surge"/>
    <s v="C-10368"/>
    <m/>
    <n v="11225"/>
    <s v="COG"/>
    <n v="22.08"/>
    <m/>
    <n v="22.08"/>
    <s v="x"/>
  </r>
  <r>
    <x v="8"/>
    <d v="2025-10-08T00:00:00"/>
    <x v="21"/>
    <s v="COGS - 180669OH"/>
    <s v="COGS - 180669OH"/>
    <s v="D-001"/>
    <s v="Sales"/>
    <m/>
    <x v="3"/>
    <s v="4X31N50708"/>
    <x v="145"/>
    <s v="Keyboard, Mouse - QWERTY - Input Device / Keys Qty: 103 - Wi"/>
    <s v="C-10368"/>
    <m/>
    <n v="11225"/>
    <s v="COG"/>
    <n v="23.07"/>
    <m/>
    <n v="23.07"/>
    <s v="x"/>
  </r>
  <r>
    <x v="8"/>
    <d v="2025-10-08T00:00:00"/>
    <x v="21"/>
    <s v="COGS - 180669OH"/>
    <s v="COGS - 180669OH"/>
    <s v="D-001"/>
    <s v="Sales"/>
    <m/>
    <x v="3"/>
    <s v="960-000694.1"/>
    <x v="145"/>
    <s v="LOGITECH:HD Webcam C270"/>
    <s v="C-10368"/>
    <m/>
    <n v="11225"/>
    <s v="COG"/>
    <n v="27.3"/>
    <m/>
    <n v="27.3"/>
    <s v="x"/>
  </r>
  <r>
    <x v="8"/>
    <d v="2025-10-08T00:00:00"/>
    <x v="21"/>
    <s v="COGS - 180669OH"/>
    <s v="COGS - 180669OH"/>
    <s v="D-001"/>
    <s v="Sales"/>
    <m/>
    <x v="3"/>
    <s v="40B00135US"/>
    <x v="145"/>
    <s v="Lenovo X1 - TB Dock "/>
    <s v="C-10368"/>
    <m/>
    <n v="11225"/>
    <s v="COG"/>
    <n v="252.92"/>
    <m/>
    <n v="252.92"/>
    <s v="x"/>
  </r>
  <r>
    <x v="8"/>
    <d v="2025-10-08T00:00:00"/>
    <x v="21"/>
    <s v="COGS - 180669OH"/>
    <s v="COGS - 180669OH"/>
    <s v="D-001"/>
    <s v="Sales"/>
    <m/>
    <x v="3"/>
    <s v="64A4MATXUS"/>
    <x v="145"/>
    <s v="ThinkVision T24-40 - LED Backlight - Flat - 1920 x 1080 - 23"/>
    <s v="C-10368"/>
    <m/>
    <n v="11225"/>
    <s v="COG"/>
    <n v="327.32"/>
    <m/>
    <n v="327.32"/>
    <s v="x"/>
  </r>
  <r>
    <x v="8"/>
    <d v="2025-10-08T00:00:00"/>
    <x v="21"/>
    <s v="COGS - 180669OH"/>
    <s v="COGS - 180669OH"/>
    <s v="D-001"/>
    <s v="Sales"/>
    <m/>
    <x v="3"/>
    <s v="21M70006US"/>
    <x v="145"/>
    <s v="THINKPAD E14 G6, INTEL CORE ULTRA 5 125U"/>
    <s v="C-10368"/>
    <m/>
    <n v="11225"/>
    <s v="COG"/>
    <n v="804.05"/>
    <m/>
    <n v="804.05"/>
    <s v="x"/>
  </r>
  <r>
    <x v="8"/>
    <d v="2025-10-08T00:00:00"/>
    <x v="21"/>
    <s v="COGS - 180670OH"/>
    <s v="COGS - 180670OH"/>
    <s v="D-001"/>
    <s v="Sales"/>
    <m/>
    <x v="3"/>
    <s v="21M70006US"/>
    <x v="145"/>
    <s v="THINKPAD E14 G6, INTEL CORE ULTRA 5 125U"/>
    <s v="C-10368"/>
    <m/>
    <n v="11226"/>
    <s v="COG"/>
    <n v="1608.1"/>
    <m/>
    <n v="1608.1"/>
    <s v="x"/>
  </r>
  <r>
    <x v="8"/>
    <d v="2025-10-08T00:00:00"/>
    <x v="21"/>
    <s v="COGS - 180671OH"/>
    <s v="COGS - 180671OH"/>
    <s v="D-001"/>
    <s v="Sales"/>
    <m/>
    <x v="3"/>
    <s v="13360-I"/>
    <x v="145"/>
    <s v="Display Port Cable"/>
    <s v="C-10368"/>
    <m/>
    <n v="11227"/>
    <s v="COG"/>
    <n v="5.9"/>
    <m/>
    <n v="5.9"/>
    <s v="x"/>
  </r>
  <r>
    <x v="8"/>
    <d v="2025-10-08T00:00:00"/>
    <x v="21"/>
    <s v="COGS - 180671OH"/>
    <s v="COGS - 180671OH"/>
    <s v="D-001"/>
    <s v="Sales"/>
    <m/>
    <x v="3"/>
    <s v="ITG-REMOVE SW-UPDATE"/>
    <x v="145"/>
    <s v="ITG-REMOVE SW-UPDATE"/>
    <s v="C-10368"/>
    <m/>
    <n v="11227"/>
    <s v="COG"/>
    <n v="15.52"/>
    <m/>
    <n v="15.52"/>
    <s v="x"/>
  </r>
  <r>
    <x v="8"/>
    <d v="2025-10-08T00:00:00"/>
    <x v="21"/>
    <s v="COGS - 180671OH"/>
    <s v="COGS - 180671OH"/>
    <s v="D-001"/>
    <s v="Sales"/>
    <m/>
    <x v="3"/>
    <s v="4X31N50708"/>
    <x v="145"/>
    <s v="Keyboard, Mouse - QWERTY - Input Device / Keys Qty: 103 - Wi"/>
    <s v="C-10368"/>
    <m/>
    <n v="11227"/>
    <s v="COG"/>
    <n v="23.07"/>
    <m/>
    <n v="23.07"/>
    <s v="x"/>
  </r>
  <r>
    <x v="8"/>
    <d v="2025-10-08T00:00:00"/>
    <x v="21"/>
    <s v="COGS - 180671OH"/>
    <s v="COGS - 180671OH"/>
    <s v="D-001"/>
    <s v="Sales"/>
    <m/>
    <x v="3"/>
    <s v="40B00135US"/>
    <x v="145"/>
    <s v="Lenovo X1 - TB Dock "/>
    <s v="C-10368"/>
    <m/>
    <n v="11227"/>
    <s v="COG"/>
    <n v="258.02"/>
    <m/>
    <n v="258.02"/>
    <s v="x"/>
  </r>
  <r>
    <x v="8"/>
    <d v="2025-10-08T00:00:00"/>
    <x v="21"/>
    <s v="COGS - 180671OH"/>
    <s v="COGS - 180671OH"/>
    <s v="D-001"/>
    <s v="Sales"/>
    <m/>
    <x v="3"/>
    <s v="64A4MARXUS"/>
    <x v="145"/>
    <s v="T24-40(C25238FT0) 23.8 Monitor-HDMI "/>
    <s v="C-10368"/>
    <m/>
    <n v="11227"/>
    <s v="COG"/>
    <n v="431.6"/>
    <m/>
    <n v="431.6"/>
    <s v="x"/>
  </r>
  <r>
    <x v="8"/>
    <d v="2025-10-08T00:00:00"/>
    <x v="21"/>
    <s v="COGS - 180671OH"/>
    <s v="COGS - 180671OH"/>
    <s v="D-001"/>
    <s v="Sales"/>
    <m/>
    <x v="3"/>
    <s v="21M70006US"/>
    <x v="145"/>
    <s v="THINKPAD E14 G6, INTEL CORE ULTRA 5 125U"/>
    <s v="C-10368"/>
    <m/>
    <n v="11227"/>
    <s v="COG"/>
    <n v="804.05"/>
    <m/>
    <n v="804.05"/>
    <s v="x"/>
  </r>
  <r>
    <x v="8"/>
    <d v="2025-10-08T00:00:00"/>
    <x v="21"/>
    <s v="COGS - 180672OH"/>
    <s v="COGS - 180672OH"/>
    <s v="D-001"/>
    <s v="Sales"/>
    <m/>
    <x v="3"/>
    <s v="21M70006US"/>
    <x v="145"/>
    <s v="THINKPAD E14 G6, INTEL CORE ULTRA 5 125U"/>
    <s v="C-10368"/>
    <m/>
    <n v="11228"/>
    <s v="COG"/>
    <n v="1760.06"/>
    <m/>
    <n v="1760.06"/>
    <s v="x"/>
  </r>
  <r>
    <x v="8"/>
    <d v="2025-10-08T00:00:00"/>
    <x v="21"/>
    <s v="COGS - 180673OH"/>
    <s v="COGS - 180673OH"/>
    <s v="D-001"/>
    <s v="Sales"/>
    <m/>
    <x v="3"/>
    <s v="40B00135US"/>
    <x v="145"/>
    <s v="Lenovo X1 - TB Dock "/>
    <s v="C-10368"/>
    <m/>
    <n v="11229"/>
    <s v="COG"/>
    <n v="252.92"/>
    <m/>
    <n v="252.92"/>
    <s v="x"/>
  </r>
  <r>
    <x v="8"/>
    <d v="2025-10-08T00:00:00"/>
    <x v="21"/>
    <s v="COGS - 180673OH"/>
    <s v="COGS - 180673OH"/>
    <s v="D-001"/>
    <s v="Sales"/>
    <m/>
    <x v="3"/>
    <s v="21M70006US"/>
    <x v="145"/>
    <s v="THINKPAD E14 G6, INTEL CORE ULTRA 5 125U"/>
    <s v="C-10368"/>
    <m/>
    <n v="11229"/>
    <s v="COG"/>
    <n v="804.05"/>
    <m/>
    <n v="804.05"/>
    <s v="x"/>
  </r>
  <r>
    <x v="8"/>
    <d v="2025-10-08T00:00:00"/>
    <x v="21"/>
    <s v="COGS - 180674OH"/>
    <s v="COGS - 180674OH"/>
    <s v="D-001"/>
    <s v="Sales"/>
    <m/>
    <x v="3"/>
    <s v="ITG-REMOVE SW-UPDATE"/>
    <x v="145"/>
    <s v="ITG-REMOVE SW-UPDATE"/>
    <s v="C-10368"/>
    <m/>
    <n v="11230"/>
    <s v="COG"/>
    <n v="15.52"/>
    <m/>
    <n v="15.52"/>
    <s v="x"/>
  </r>
  <r>
    <x v="8"/>
    <d v="2025-10-08T00:00:00"/>
    <x v="21"/>
    <s v="COGS - 180674OH"/>
    <s v="COGS - 180674OH"/>
    <s v="D-001"/>
    <s v="Sales"/>
    <m/>
    <x v="3"/>
    <s v="21JK0052US"/>
    <x v="145"/>
    <s v="ThinkPad E14 G5, Intel Core i5-1335U (E-cores up to 3.40GHz,"/>
    <s v="C-10368"/>
    <m/>
    <n v="11230"/>
    <s v="COG"/>
    <n v="786.56"/>
    <m/>
    <n v="786.56"/>
    <s v="x"/>
  </r>
  <r>
    <x v="8"/>
    <d v="2025-10-08T00:00:00"/>
    <x v="21"/>
    <s v="COGS - 180675OH"/>
    <s v="COGS - 180675OH"/>
    <s v="D-001"/>
    <s v="Sales"/>
    <m/>
    <x v="3"/>
    <s v="21M70006US"/>
    <x v="145"/>
    <s v="THINKPAD E14 G6, INTEL CORE ULTRA 5 125U"/>
    <s v="C-10368"/>
    <m/>
    <n v="11231"/>
    <s v="COG"/>
    <n v="804.05"/>
    <m/>
    <n v="804.05"/>
    <s v="x"/>
  </r>
  <r>
    <x v="8"/>
    <d v="2025-10-08T00:00:00"/>
    <x v="21"/>
    <s v="COGS - 180676OH"/>
    <s v="COGS - 180676OH"/>
    <s v="D-001"/>
    <s v="Sales"/>
    <m/>
    <x v="3"/>
    <s v="21JK0052US"/>
    <x v="145"/>
    <s v="ThinkPad E14 G5, Intel Core i5-1335U (E-cores up to 3.40GHz,"/>
    <s v="C-10368"/>
    <m/>
    <n v="11232"/>
    <s v="COG"/>
    <n v="786.56"/>
    <m/>
    <n v="786.56"/>
    <s v="x"/>
  </r>
  <r>
    <x v="8"/>
    <d v="2025-10-08T00:00:00"/>
    <x v="21"/>
    <s v="COGS - 180677OH"/>
    <s v="COGS - 180677OH"/>
    <s v="D-001"/>
    <s v="Sales"/>
    <m/>
    <x v="3"/>
    <s v="21M70006US"/>
    <x v="145"/>
    <s v="THINKPAD E14 G6, INTEL CORE ULTRA 5 125U"/>
    <s v="C-10368"/>
    <m/>
    <n v="11233"/>
    <s v="COG"/>
    <n v="804.05"/>
    <m/>
    <n v="804.05"/>
    <s v="x"/>
  </r>
  <r>
    <x v="8"/>
    <d v="2025-10-08T00:00:00"/>
    <x v="21"/>
    <s v="COGS - 180679OH"/>
    <s v="COGS - 180679OH"/>
    <s v="D-001"/>
    <s v="Sales"/>
    <m/>
    <x v="3"/>
    <s v="OnePak"/>
    <x v="145"/>
    <s v="OnePak Return Package"/>
    <s v="C-10368"/>
    <m/>
    <n v="11234"/>
    <s v="COG"/>
    <n v="244"/>
    <m/>
    <n v="244"/>
    <s v="x"/>
  </r>
  <r>
    <x v="8"/>
    <d v="2025-10-08T00:00:00"/>
    <x v="21"/>
    <s v="COGS - 180680OH"/>
    <s v="COGS - 180680OH"/>
    <s v="D-001"/>
    <s v="Sales"/>
    <m/>
    <x v="3"/>
    <s v="OnePak"/>
    <x v="145"/>
    <s v="OnePak Return Package"/>
    <s v="C-10368"/>
    <m/>
    <n v="11235"/>
    <s v="COG"/>
    <n v="228"/>
    <m/>
    <n v="228"/>
    <s v="x"/>
  </r>
  <r>
    <x v="8"/>
    <d v="2025-10-08T00:00:00"/>
    <x v="21"/>
    <s v="COGS - 180693OH"/>
    <s v="COGS - 180693OH"/>
    <s v="D-001"/>
    <s v="Sales"/>
    <m/>
    <x v="3"/>
    <s v="13360-I"/>
    <x v="145"/>
    <s v="Display Port Cable"/>
    <s v="C-10368"/>
    <m/>
    <n v="11220"/>
    <s v="COG"/>
    <n v="5.9"/>
    <m/>
    <n v="5.9"/>
    <s v="x"/>
  </r>
  <r>
    <x v="8"/>
    <d v="2025-10-08T00:00:00"/>
    <x v="21"/>
    <s v="COGS - 180693OH"/>
    <s v="COGS - 180693OH"/>
    <s v="D-001"/>
    <s v="Sales"/>
    <m/>
    <x v="3"/>
    <s v="ITG-REMOVE SW-UPDATE"/>
    <x v="145"/>
    <s v="ITG-REMOVE SW-UPDATE"/>
    <s v="C-10368"/>
    <m/>
    <n v="11220"/>
    <s v="COG"/>
    <n v="15.52"/>
    <m/>
    <n v="15.52"/>
    <s v="x"/>
  </r>
  <r>
    <x v="8"/>
    <d v="2025-10-08T00:00:00"/>
    <x v="21"/>
    <s v="COGS - 180693OH"/>
    <s v="COGS - 180693OH"/>
    <s v="D-001"/>
    <s v="Sales"/>
    <m/>
    <x v="3"/>
    <s v="981-000014"/>
    <x v="145"/>
    <s v="Logitech USB Headset H390 - Stereo - Black, Sil..."/>
    <s v="C-10368"/>
    <m/>
    <n v="11220"/>
    <s v="COG"/>
    <n v="21.89"/>
    <m/>
    <n v="21.89"/>
    <s v="x"/>
  </r>
  <r>
    <x v="8"/>
    <d v="2025-10-08T00:00:00"/>
    <x v="21"/>
    <s v="COGS - 180693OH"/>
    <s v="COGS - 180693OH"/>
    <s v="D-001"/>
    <s v="Sales"/>
    <m/>
    <x v="3"/>
    <s v="SUPER7B"/>
    <x v="145"/>
    <s v="Eaton Tripp Lite Series Protect It! 7-Outlet Surge"/>
    <s v="C-10368"/>
    <m/>
    <n v="11220"/>
    <s v="COG"/>
    <n v="22.08"/>
    <m/>
    <n v="22.08"/>
    <s v="x"/>
  </r>
  <r>
    <x v="8"/>
    <d v="2025-10-08T00:00:00"/>
    <x v="21"/>
    <s v="COGS - 180693OH"/>
    <s v="COGS - 180693OH"/>
    <s v="D-001"/>
    <s v="Sales"/>
    <m/>
    <x v="3"/>
    <s v="4X31N50708"/>
    <x v="145"/>
    <s v="Keyboard, Mouse - QWERTY - Input Device / Keys Qty: 103 - Wi"/>
    <s v="C-10368"/>
    <m/>
    <n v="11220"/>
    <s v="COG"/>
    <n v="23.07"/>
    <m/>
    <n v="23.07"/>
    <s v="x"/>
  </r>
  <r>
    <x v="8"/>
    <d v="2025-10-08T00:00:00"/>
    <x v="21"/>
    <s v="COGS - 180693OH"/>
    <s v="COGS - 180693OH"/>
    <s v="D-001"/>
    <s v="Sales"/>
    <m/>
    <x v="3"/>
    <s v="960-000694.1"/>
    <x v="145"/>
    <s v="LOGITECH:HD Webcam C270"/>
    <s v="C-10368"/>
    <m/>
    <n v="11220"/>
    <s v="COG"/>
    <n v="27.3"/>
    <m/>
    <n v="27.3"/>
    <s v="x"/>
  </r>
  <r>
    <x v="8"/>
    <d v="2025-10-08T00:00:00"/>
    <x v="21"/>
    <s v="COGS - 180693OH"/>
    <s v="COGS - 180693OH"/>
    <s v="D-001"/>
    <s v="Sales"/>
    <m/>
    <x v="3"/>
    <s v="40B00135US"/>
    <x v="145"/>
    <s v="Lenovo X1 - TB Dock "/>
    <s v="C-10368"/>
    <m/>
    <n v="11220"/>
    <s v="COG"/>
    <n v="252.92"/>
    <m/>
    <n v="252.92"/>
    <s v="x"/>
  </r>
  <r>
    <x v="8"/>
    <d v="2025-10-08T00:00:00"/>
    <x v="21"/>
    <s v="COGS - 180693OH"/>
    <s v="COGS - 180693OH"/>
    <s v="D-001"/>
    <s v="Sales"/>
    <m/>
    <x v="3"/>
    <s v="64A4MATXUS"/>
    <x v="145"/>
    <s v="ThinkVision T24-40 - LED Backlight - Flat - 1920 x 1080 - 23"/>
    <s v="C-10368"/>
    <m/>
    <n v="11220"/>
    <s v="COG"/>
    <n v="327.32"/>
    <m/>
    <n v="327.32"/>
    <s v="x"/>
  </r>
  <r>
    <x v="8"/>
    <d v="2025-10-08T00:00:00"/>
    <x v="21"/>
    <s v="COGS - 180693OH"/>
    <s v="COGS - 180693OH"/>
    <s v="D-001"/>
    <s v="Sales"/>
    <m/>
    <x v="3"/>
    <s v="21M70006US"/>
    <x v="145"/>
    <s v="THINKPAD E14 G6, INTEL CORE ULTRA 5 125U"/>
    <s v="C-10368"/>
    <m/>
    <n v="11220"/>
    <s v="COG"/>
    <n v="804.05"/>
    <m/>
    <n v="804.05"/>
    <s v="x"/>
  </r>
  <r>
    <x v="8"/>
    <d v="2025-10-08T00:00:00"/>
    <x v="21"/>
    <s v="COGS - 180698OH"/>
    <s v="COGS - 180698OH"/>
    <s v="D-001"/>
    <s v="Sales"/>
    <m/>
    <x v="3"/>
    <s v="40B00135US"/>
    <x v="145"/>
    <s v="Lenovo X1 - TB Dock "/>
    <s v="C-10368"/>
    <m/>
    <n v="11238"/>
    <s v="COG"/>
    <n v="258.02"/>
    <m/>
    <n v="258.02"/>
    <s v="x"/>
  </r>
  <r>
    <x v="8"/>
    <d v="2025-10-08T00:00:00"/>
    <x v="21"/>
    <s v="COGS - 180698OH"/>
    <s v="COGS - 180698OH"/>
    <s v="D-001"/>
    <s v="Sales"/>
    <m/>
    <x v="3"/>
    <s v="21M70006US"/>
    <x v="145"/>
    <s v="THINKPAD E14 G6, INTEL CORE ULTRA 5 125U"/>
    <s v="C-10368"/>
    <m/>
    <n v="11238"/>
    <s v="COG"/>
    <n v="804.05"/>
    <m/>
    <n v="804.05"/>
    <s v="x"/>
  </r>
  <r>
    <x v="8"/>
    <d v="2025-10-08T00:00:00"/>
    <x v="21"/>
    <s v="COGS - 180700OH"/>
    <s v="COGS - 180700OH"/>
    <s v="D-009"/>
    <s v="Admin"/>
    <m/>
    <x v="3"/>
    <s v="NG Firewall PSC250"/>
    <x v="133"/>
    <s v="Untangle NG Firewall Public Sector Complete 250 Us"/>
    <s v="C-10094"/>
    <m/>
    <n v="11239"/>
    <s v="COG"/>
    <n v="1474.2"/>
    <m/>
    <n v="1474.2"/>
    <s v="x"/>
  </r>
  <r>
    <x v="8"/>
    <d v="2025-10-08T00:00:00"/>
    <x v="21"/>
    <s v="COGS - 180701OH"/>
    <s v="COGS - 180701OH"/>
    <s v="D-001"/>
    <s v="Sales"/>
    <m/>
    <x v="3"/>
    <s v="ITG-REMOVE SW-UPDATE"/>
    <x v="145"/>
    <s v="ITG-REMOVE SW-UPDATE"/>
    <s v="C-10368"/>
    <m/>
    <n v="11240"/>
    <s v="COG"/>
    <n v="15.52"/>
    <m/>
    <n v="15.52"/>
    <s v="x"/>
  </r>
  <r>
    <x v="8"/>
    <d v="2025-10-08T00:00:00"/>
    <x v="21"/>
    <s v="COGS - 180701OH"/>
    <s v="COGS - 180701OH"/>
    <s v="D-001"/>
    <s v="Sales"/>
    <m/>
    <x v="3"/>
    <s v="21M70006US"/>
    <x v="145"/>
    <s v="THINKPAD E14 G6, INTEL CORE ULTRA 5 125U"/>
    <s v="C-10368"/>
    <m/>
    <n v="11240"/>
    <s v="COG"/>
    <n v="804.05"/>
    <m/>
    <n v="804.05"/>
    <s v="x"/>
  </r>
  <r>
    <x v="8"/>
    <d v="2025-10-08T00:00:00"/>
    <x v="21"/>
    <s v="COGS - 180702OH"/>
    <s v="COGS - 180702OH"/>
    <s v="D-001"/>
    <s v="Sales"/>
    <m/>
    <x v="3"/>
    <s v="40B00135US"/>
    <x v="145"/>
    <s v="Lenovo X1 - TB Dock "/>
    <s v="C-10368"/>
    <m/>
    <n v="11241"/>
    <s v="COG"/>
    <n v="258.02"/>
    <m/>
    <n v="258.02"/>
    <s v="x"/>
  </r>
  <r>
    <x v="8"/>
    <d v="2025-10-08T00:00:00"/>
    <x v="21"/>
    <s v="COGS - 180706OH"/>
    <s v="COGS - 180706OH"/>
    <s v="D-001"/>
    <s v="Sales"/>
    <m/>
    <x v="3"/>
    <n v="900822"/>
    <x v="157"/>
    <s v="VisionTek HDMI to DisplayPort 1.5M Active Cable (M/M"/>
    <s v="C-10249"/>
    <m/>
    <n v="11259"/>
    <s v="COG"/>
    <n v="17.010000000000002"/>
    <m/>
    <n v="17.010000000000002"/>
    <s v="x"/>
  </r>
  <r>
    <x v="8"/>
    <d v="2025-10-08T00:00:00"/>
    <x v="21"/>
    <s v="COGS - 180706OH"/>
    <s v="COGS - 180706OH"/>
    <s v="D-001"/>
    <s v="Sales"/>
    <m/>
    <x v="3"/>
    <s v="920-008671-i"/>
    <x v="157"/>
    <s v="Logitech MK540 Wireless Keyboard Mouse Combo"/>
    <s v="C-10249"/>
    <m/>
    <n v="11259"/>
    <s v="COG"/>
    <n v="49.47"/>
    <m/>
    <n v="49.47"/>
    <s v="x"/>
  </r>
  <r>
    <x v="8"/>
    <d v="2025-10-08T00:00:00"/>
    <x v="21"/>
    <s v="COGS - 180706OH"/>
    <s v="COGS - 180706OH"/>
    <s v="D-001"/>
    <s v="Sales"/>
    <m/>
    <x v="3"/>
    <s v="960-001401"/>
    <x v="157"/>
    <s v="Logitech C920e Webcam - 3 Megapixel - 30 fps - Bla"/>
    <s v="C-10249"/>
    <m/>
    <n v="11259"/>
    <s v="COG"/>
    <n v="57.44"/>
    <m/>
    <n v="57.44"/>
    <s v="x"/>
  </r>
  <r>
    <x v="8"/>
    <d v="2025-10-08T00:00:00"/>
    <x v="21"/>
    <s v="COGS - 180706OH"/>
    <s v="COGS - 180706OH"/>
    <s v="D-001"/>
    <s v="Sales"/>
    <m/>
    <x v="3"/>
    <s v="120B-USBC-MULTI"/>
    <x v="157"/>
    <s v="USB C Multiport Adapter w/dual 4K60Hz HDMI 2.0b HDR video vi"/>
    <s v="C-10249"/>
    <m/>
    <n v="11259"/>
    <s v="COG"/>
    <n v="70.41"/>
    <m/>
    <n v="70.41"/>
    <s v="x"/>
  </r>
  <r>
    <x v="8"/>
    <d v="2025-10-08T00:00:00"/>
    <x v="21"/>
    <s v="COGS - 180706OH"/>
    <s v="COGS - 180706OH"/>
    <s v="D-001"/>
    <s v="Sales"/>
    <m/>
    <x v="3"/>
    <s v="DELL-E2425H-I"/>
    <x v="157"/>
    <s v="Dell E2425H"/>
    <s v="C-10249"/>
    <m/>
    <n v="11259"/>
    <s v="COG"/>
    <n v="111.47"/>
    <m/>
    <n v="111.47"/>
    <s v="x"/>
  </r>
  <r>
    <x v="8"/>
    <d v="2025-10-08T00:00:00"/>
    <x v="21"/>
    <s v="COGS - 180706OH"/>
    <s v="COGS - 180706OH"/>
    <s v="D-001"/>
    <s v="Sales"/>
    <m/>
    <x v="3"/>
    <s v="26599-989-999"/>
    <x v="157"/>
    <s v="Jabra Evolve2 65 Headset"/>
    <s v="C-10249"/>
    <m/>
    <n v="11259"/>
    <s v="COG"/>
    <n v="213.15"/>
    <m/>
    <n v="213.15"/>
    <s v="x"/>
  </r>
  <r>
    <x v="8"/>
    <d v="2025-10-08T00:00:00"/>
    <x v="21"/>
    <s v="COGS - 180708OH"/>
    <s v="COGS - 180708OH"/>
    <s v="D-002"/>
    <s v="Administration"/>
    <m/>
    <x v="3"/>
    <s v="13360-I"/>
    <x v="145"/>
    <s v="Display Port Cable"/>
    <s v="C-10368"/>
    <m/>
    <n v="11243"/>
    <s v="COG"/>
    <n v="5.9"/>
    <m/>
    <n v="5.9"/>
    <s v="x"/>
  </r>
  <r>
    <x v="8"/>
    <d v="2025-10-08T00:00:00"/>
    <x v="21"/>
    <s v="COGS - 180708OH"/>
    <s v="COGS - 180708OH"/>
    <s v="D-002"/>
    <s v="Administration"/>
    <m/>
    <x v="3"/>
    <s v="ITG-REMOVE SW-UPDATE"/>
    <x v="145"/>
    <s v="ITG-REMOVE SW-UPDATE"/>
    <s v="C-10368"/>
    <m/>
    <n v="11243"/>
    <s v="COG"/>
    <n v="15.52"/>
    <m/>
    <n v="15.52"/>
    <s v="x"/>
  </r>
  <r>
    <x v="8"/>
    <d v="2025-10-08T00:00:00"/>
    <x v="21"/>
    <s v="COGS - 180708OH"/>
    <s v="COGS - 180708OH"/>
    <s v="D-002"/>
    <s v="Administration"/>
    <m/>
    <x v="3"/>
    <s v="981-000014"/>
    <x v="145"/>
    <s v="Logitech USB Headset H390 - Stereo - Black, Sil..."/>
    <s v="C-10368"/>
    <m/>
    <n v="11243"/>
    <s v="COG"/>
    <n v="21.89"/>
    <m/>
    <n v="21.89"/>
    <s v="x"/>
  </r>
  <r>
    <x v="8"/>
    <d v="2025-10-08T00:00:00"/>
    <x v="21"/>
    <s v="COGS - 180708OH"/>
    <s v="COGS - 180708OH"/>
    <s v="D-002"/>
    <s v="Administration"/>
    <m/>
    <x v="3"/>
    <s v="SUPER7B"/>
    <x v="145"/>
    <s v="Eaton Tripp Lite Series Protect It! 7-Outlet Surge"/>
    <s v="C-10368"/>
    <m/>
    <n v="11243"/>
    <s v="COG"/>
    <n v="22.08"/>
    <m/>
    <n v="22.08"/>
    <s v="x"/>
  </r>
  <r>
    <x v="8"/>
    <d v="2025-10-08T00:00:00"/>
    <x v="21"/>
    <s v="COGS - 180708OH"/>
    <s v="COGS - 180708OH"/>
    <s v="D-002"/>
    <s v="Administration"/>
    <m/>
    <x v="3"/>
    <s v="4X31N50708"/>
    <x v="145"/>
    <s v="Keyboard, Mouse - QWERTY - Input Device / Keys Qty: 103 - Wi"/>
    <s v="C-10368"/>
    <m/>
    <n v="11243"/>
    <s v="COG"/>
    <n v="23.07"/>
    <m/>
    <n v="23.07"/>
    <s v="x"/>
  </r>
  <r>
    <x v="8"/>
    <d v="2025-10-08T00:00:00"/>
    <x v="21"/>
    <s v="COGS - 180708OH"/>
    <s v="COGS - 180708OH"/>
    <s v="D-002"/>
    <s v="Administration"/>
    <m/>
    <x v="3"/>
    <s v="960-000694.1"/>
    <x v="145"/>
    <s v="LOGITECH:HD Webcam C270"/>
    <s v="C-10368"/>
    <m/>
    <n v="11243"/>
    <s v="COG"/>
    <n v="27.3"/>
    <m/>
    <n v="27.3"/>
    <s v="x"/>
  </r>
  <r>
    <x v="8"/>
    <d v="2025-10-08T00:00:00"/>
    <x v="21"/>
    <s v="COGS - 180708OH"/>
    <s v="COGS - 180708OH"/>
    <s v="D-002"/>
    <s v="Administration"/>
    <m/>
    <x v="3"/>
    <s v="40B00135US"/>
    <x v="145"/>
    <s v="Lenovo X1 - TB Dock "/>
    <s v="C-10368"/>
    <m/>
    <n v="11243"/>
    <s v="COG"/>
    <n v="252.92"/>
    <m/>
    <n v="252.92"/>
    <s v="x"/>
  </r>
  <r>
    <x v="8"/>
    <d v="2025-10-08T00:00:00"/>
    <x v="21"/>
    <s v="COGS - 180708OH"/>
    <s v="COGS - 180708OH"/>
    <s v="D-002"/>
    <s v="Administration"/>
    <m/>
    <x v="3"/>
    <s v="64A4MARXUS"/>
    <x v="145"/>
    <s v="T24-40(C25238FT0) 23.8 Monitor-HDMI "/>
    <s v="C-10368"/>
    <m/>
    <n v="11243"/>
    <s v="COG"/>
    <n v="431.6"/>
    <m/>
    <n v="431.6"/>
    <s v="x"/>
  </r>
  <r>
    <x v="8"/>
    <d v="2025-10-08T00:00:00"/>
    <x v="21"/>
    <s v="COGS - 180708OH"/>
    <s v="COGS - 180708OH"/>
    <s v="D-002"/>
    <s v="Administration"/>
    <m/>
    <x v="3"/>
    <s v="21M70006US"/>
    <x v="145"/>
    <s v="THINKPAD E14 G6, INTEL CORE ULTRA 5 125U"/>
    <s v="C-10368"/>
    <m/>
    <n v="11243"/>
    <s v="COG"/>
    <n v="804.05"/>
    <m/>
    <n v="804.05"/>
    <s v="x"/>
  </r>
  <r>
    <x v="8"/>
    <d v="2025-10-08T00:00:00"/>
    <x v="21"/>
    <s v="COGS - 180709OH"/>
    <s v="COGS - 180709OH"/>
    <s v="D-001"/>
    <s v="Sales"/>
    <m/>
    <x v="3"/>
    <s v="ITG-REMOVE SW-UPDATE"/>
    <x v="145"/>
    <s v="ITG-REMOVE SW-UPDATE"/>
    <s v="C-10368"/>
    <m/>
    <n v="11244"/>
    <s v="COG"/>
    <n v="15.52"/>
    <m/>
    <n v="15.52"/>
    <s v="x"/>
  </r>
  <r>
    <x v="8"/>
    <d v="2025-10-08T00:00:00"/>
    <x v="21"/>
    <s v="COGS - 180709OH"/>
    <s v="COGS - 180709OH"/>
    <s v="D-001"/>
    <s v="Sales"/>
    <m/>
    <x v="3"/>
    <s v="21JK0052US"/>
    <x v="145"/>
    <s v="ThinkPad E14 G5, Intel Core i5-1335U (E-cores up to 3.40GHz,"/>
    <s v="C-10368"/>
    <m/>
    <n v="11244"/>
    <s v="COG"/>
    <n v="786.56"/>
    <m/>
    <n v="786.56"/>
    <s v="x"/>
  </r>
  <r>
    <x v="8"/>
    <d v="2025-10-08T00:00:00"/>
    <x v="21"/>
    <s v="COGS - 180711OH"/>
    <s v="COGS - 180711OH"/>
    <s v="D-001"/>
    <s v="Sales"/>
    <m/>
    <x v="3"/>
    <s v="21M70006US"/>
    <x v="145"/>
    <s v="THINKPAD E14 G6, INTEL CORE ULTRA 5 125U"/>
    <s v="C-10368"/>
    <m/>
    <n v="11245"/>
    <s v="COG"/>
    <n v="804.05"/>
    <m/>
    <n v="804.05"/>
    <s v="x"/>
  </r>
  <r>
    <x v="8"/>
    <d v="2025-10-08T00:00:00"/>
    <x v="21"/>
    <s v="COGS - 180712OH"/>
    <s v="COGS - 180712OH"/>
    <s v="D-001"/>
    <s v="Sales"/>
    <m/>
    <x v="3"/>
    <s v="4X31R64453"/>
    <x v="145"/>
    <s v="KB MICE_BO Eos3 2.4G KM BLK US A1 "/>
    <s v="C-10368"/>
    <m/>
    <n v="11246"/>
    <s v="COG"/>
    <n v="23.05"/>
    <m/>
    <n v="23.05"/>
    <s v="x"/>
  </r>
  <r>
    <x v="8"/>
    <d v="2025-10-08T00:00:00"/>
    <x v="21"/>
    <s v="COGS - 180712OH"/>
    <s v="COGS - 180712OH"/>
    <s v="D-001"/>
    <s v="Sales"/>
    <m/>
    <x v="3"/>
    <s v="40B00135US"/>
    <x v="145"/>
    <s v="Lenovo X1 - TB Dock "/>
    <s v="C-10368"/>
    <m/>
    <n v="11246"/>
    <s v="COG"/>
    <n v="252.92"/>
    <m/>
    <n v="252.92"/>
    <s v="x"/>
  </r>
  <r>
    <x v="8"/>
    <d v="2025-10-08T00:00:00"/>
    <x v="21"/>
    <s v="COGS - 180713OH"/>
    <s v="COGS - 180713OH"/>
    <s v="D-001"/>
    <s v="Sales"/>
    <m/>
    <x v="3"/>
    <s v="OnePak"/>
    <x v="145"/>
    <s v="OnePak Return Package"/>
    <s v="C-10368"/>
    <m/>
    <n v="11247"/>
    <s v="COG"/>
    <n v="241"/>
    <m/>
    <n v="241"/>
    <s v="x"/>
  </r>
  <r>
    <x v="8"/>
    <d v="2025-10-08T00:00:00"/>
    <x v="21"/>
    <s v="COGS - 180714OH"/>
    <s v="COGS - 180714OH"/>
    <s v="D-001"/>
    <s v="Sales"/>
    <m/>
    <x v="3"/>
    <s v="OnePak"/>
    <x v="145"/>
    <s v="OnePak Return Package"/>
    <s v="C-10368"/>
    <m/>
    <n v="11248"/>
    <s v="COG"/>
    <n v="224"/>
    <m/>
    <n v="224"/>
    <s v="x"/>
  </r>
  <r>
    <x v="8"/>
    <d v="2025-10-08T00:00:00"/>
    <x v="21"/>
    <s v="COGS - 180722OH"/>
    <s v="COGS - 180722OH"/>
    <s v="D-001"/>
    <s v="Sales"/>
    <m/>
    <x v="3"/>
    <s v="21M70006US"/>
    <x v="145"/>
    <s v="THINKPAD E14 G6, INTEL CORE ULTRA 5 125U"/>
    <s v="C-10368"/>
    <m/>
    <n v="11249"/>
    <s v="COG"/>
    <n v="804.05"/>
    <m/>
    <n v="804.05"/>
    <s v="x"/>
  </r>
  <r>
    <x v="8"/>
    <d v="2025-10-08T00:00:00"/>
    <x v="21"/>
    <s v="COGS - 180725OH"/>
    <s v="COGS - 180725OH"/>
    <s v="D-003"/>
    <s v="MSP"/>
    <m/>
    <x v="3"/>
    <s v="WL-ZN-CTR-CAR-1CH"/>
    <x v="158"/>
    <s v="The Wahsega Single Channel Zone controller is a po"/>
    <s v="C-10332"/>
    <m/>
    <n v="11250"/>
    <s v="COG"/>
    <n v="337"/>
    <m/>
    <n v="337"/>
    <s v="x"/>
  </r>
  <r>
    <x v="8"/>
    <d v="2025-10-08T00:00:00"/>
    <x v="21"/>
    <s v="COGS - 180725OH"/>
    <s v="COGS - 180725OH"/>
    <s v="D-003"/>
    <s v="MSP"/>
    <m/>
    <x v="3"/>
    <s v="WL-SPKR-SMT-CAR"/>
    <x v="158"/>
    <s v="Wahsega Wall Mount IP Speaker"/>
    <s v="C-10332"/>
    <m/>
    <n v="11250"/>
    <s v="COG"/>
    <n v="1610"/>
    <m/>
    <n v="1610"/>
    <s v="x"/>
  </r>
  <r>
    <x v="8"/>
    <d v="2025-10-08T00:00:00"/>
    <x v="21"/>
    <s v="COGS - 180725OH"/>
    <s v="COGS - 180725OH"/>
    <s v="D-003"/>
    <s v="MSP"/>
    <m/>
    <x v="3"/>
    <s v="WL-SPKR-22-2R"/>
    <x v="158"/>
    <s v="Wahsega Second Room 2x2 Ceiling Speaker"/>
    <s v="C-10332"/>
    <m/>
    <n v="11250"/>
    <s v="COG"/>
    <n v="6931"/>
    <m/>
    <n v="6931"/>
    <s v="x"/>
  </r>
  <r>
    <x v="8"/>
    <d v="2025-10-08T00:00:00"/>
    <x v="21"/>
    <s v="COGS - 180725OH"/>
    <s v="COGS - 180725OH"/>
    <s v="D-003"/>
    <s v="MSP"/>
    <m/>
    <x v="3"/>
    <s v="WL-SPKR-22-CAR"/>
    <x v="158"/>
    <s v="Wahsegaâ€™s 2Ã—2 Ceiling IP Speaker is a simple to us"/>
    <s v="C-10332"/>
    <m/>
    <n v="11250"/>
    <s v="COG"/>
    <n v="10626"/>
    <m/>
    <n v="10626"/>
    <s v="x"/>
  </r>
  <r>
    <x v="8"/>
    <d v="2025-10-08T00:00:00"/>
    <x v="21"/>
    <s v="COGS - 180726"/>
    <s v="COGS - 180726"/>
    <s v="D-001"/>
    <s v="Sales"/>
    <m/>
    <x v="2"/>
    <s v="PAN-XDR-PRVT"/>
    <x v="159"/>
    <s v="Cortex XDR Prevent - Includes 30 Days Of Alerts Retention a"/>
    <s v="C-10281"/>
    <m/>
    <n v="11251"/>
    <s v="COG"/>
    <n v="5092"/>
    <m/>
    <n v="5092"/>
    <s v="x"/>
  </r>
  <r>
    <x v="8"/>
    <d v="2025-10-09T00:00:00"/>
    <x v="48"/>
    <s v="COGS - 180729"/>
    <s v="COGS - 180729"/>
    <s v="D-001"/>
    <s v="Sales"/>
    <m/>
    <x v="1"/>
    <s v="GMGF0PWHT-0002-P"/>
    <x v="62"/>
    <s v="Windows Server 2025 - 1 User CAL"/>
    <s v="C00280"/>
    <m/>
    <n v="11253"/>
    <s v="COG"/>
    <n v="3825"/>
    <m/>
    <n v="3825"/>
    <s v="x"/>
  </r>
  <r>
    <x v="8"/>
    <d v="2025-10-09T00:00:00"/>
    <x v="48"/>
    <s v="COGS - 180729"/>
    <s v="COGS - 180729"/>
    <s v="D-001"/>
    <s v="Sales"/>
    <m/>
    <x v="1"/>
    <s v="GMGF0PWHD-0001-P"/>
    <x v="62"/>
    <s v="Windows Server 2025 Datacenter - 16 Core"/>
    <s v="C00280"/>
    <m/>
    <n v="11253"/>
    <s v="COG"/>
    <n v="17263.5"/>
    <m/>
    <n v="17263.5"/>
    <s v="x"/>
  </r>
  <r>
    <x v="8"/>
    <d v="2025-10-09T00:00:00"/>
    <x v="48"/>
    <s v="COGS - 180730"/>
    <s v="COGS - 180730"/>
    <s v="D-001"/>
    <s v="Sales"/>
    <m/>
    <x v="1"/>
    <s v="SCL500RM1UC"/>
    <x v="6"/>
    <s v="APC by Schneider Electric Smart-UPS 500VA Rack/Flo"/>
    <s v="C00077"/>
    <m/>
    <n v="11254"/>
    <s v="COG"/>
    <n v="387.38"/>
    <m/>
    <n v="387.38"/>
    <s v="x"/>
  </r>
  <r>
    <x v="8"/>
    <d v="2025-10-09T00:00:00"/>
    <x v="48"/>
    <s v="COGS - 180732OH"/>
    <s v="COGS - 180732OH"/>
    <s v="D-003"/>
    <s v="MSP"/>
    <m/>
    <x v="3"/>
    <s v="CROSSWDISEDUNEW"/>
    <x v="133"/>
    <s v="Chrome OS Mgmt Console Lic, EDU"/>
    <s v="C-10094"/>
    <m/>
    <n v="11255"/>
    <s v="COG"/>
    <n v="593.79999999999995"/>
    <m/>
    <n v="593.79999999999995"/>
    <s v="x"/>
  </r>
  <r>
    <x v="8"/>
    <d v="2025-10-09T00:00:00"/>
    <x v="48"/>
    <s v="COGS - 180732OH"/>
    <s v="COGS - 180732OH"/>
    <s v="D-003"/>
    <s v="MSP"/>
    <m/>
    <x v="3"/>
    <s v="3120 Dell Chromebook"/>
    <x v="133"/>
    <s v="N100/GB"/>
    <s v="C-10094"/>
    <m/>
    <n v="11255"/>
    <s v="COG"/>
    <n v="4458.2"/>
    <m/>
    <n v="4458.2"/>
    <s v="x"/>
  </r>
  <r>
    <x v="8"/>
    <d v="2025-10-09T00:00:00"/>
    <x v="48"/>
    <s v="COGS - 180732OH"/>
    <s v="COGS - 180732OH"/>
    <s v="D-028"/>
    <s v="Installation Team"/>
    <m/>
    <x v="3"/>
    <s v="SS30.5-HEPD-USBC- 5"/>
    <x v="133"/>
    <s v="EarthWalk Saver Series model SS30.5 Pre-wired USBC"/>
    <s v="C-10094"/>
    <m/>
    <n v="11255"/>
    <s v="COG"/>
    <n v="3095.72"/>
    <m/>
    <n v="3095.72"/>
    <s v="x"/>
  </r>
  <r>
    <x v="8"/>
    <d v="2025-10-09T00:00:00"/>
    <x v="48"/>
    <s v="COGS - 180735"/>
    <s v="COGS - 180735"/>
    <s v="D-001-W"/>
    <s v="Sales - West"/>
    <m/>
    <x v="2"/>
    <s v="MISC-CABLES"/>
    <x v="111"/>
    <s v="Miscellaneous Low Voltage Equipment "/>
    <s v="C00215"/>
    <m/>
    <n v="11258"/>
    <s v="COG"/>
    <n v="18"/>
    <m/>
    <n v="18"/>
    <s v="x"/>
  </r>
  <r>
    <x v="8"/>
    <d v="2025-10-09T00:00:00"/>
    <x v="48"/>
    <s v="COGS - 180735"/>
    <s v="COGS - 180735"/>
    <s v="D-001-W"/>
    <s v="Sales - West"/>
    <m/>
    <x v="2"/>
    <s v="MFJ1D"/>
    <x v="111"/>
    <s v="Dell Pro QCS1250 Desktop Computer - Intel Core Ult"/>
    <s v="C00215"/>
    <m/>
    <n v="11258"/>
    <s v="COG"/>
    <n v="861.32"/>
    <m/>
    <n v="861.32"/>
    <s v="x"/>
  </r>
  <r>
    <x v="8"/>
    <d v="2025-10-09T00:00:00"/>
    <x v="48"/>
    <s v="COGS - 180742"/>
    <s v="COGS - 180742"/>
    <s v="D-014"/>
    <s v="Procurement"/>
    <m/>
    <x v="2"/>
    <s v="65304520CA"/>
    <x v="124"/>
    <s v="Adobe Acrobat Pro DC for Teams "/>
    <s v="C-10381"/>
    <m/>
    <n v="11262"/>
    <s v="COG"/>
    <n v="189.19"/>
    <m/>
    <n v="189.19"/>
    <s v="x"/>
  </r>
  <r>
    <x v="8"/>
    <d v="2025-10-09T00:00:00"/>
    <x v="48"/>
    <s v="COGS - 180743"/>
    <s v="COGS - 180743"/>
    <s v="D-001"/>
    <s v="Sales"/>
    <m/>
    <x v="1"/>
    <s v="6F-DP-HDMI-4K60-HDR"/>
    <x v="19"/>
    <s v="StarTech.com 6.6ft (2m) DisplayPort to HDMI Adapte"/>
    <s v="C00298"/>
    <m/>
    <n v="11263"/>
    <s v="COG"/>
    <n v="21.8"/>
    <m/>
    <n v="21.8"/>
    <s v="x"/>
  </r>
  <r>
    <x v="8"/>
    <d v="2025-10-09T00:00:00"/>
    <x v="48"/>
    <s v="COGS - 180743"/>
    <s v="COGS - 180743"/>
    <s v="D-001"/>
    <s v="Sales"/>
    <m/>
    <x v="1"/>
    <s v="DELL-WD25"/>
    <x v="19"/>
    <s v="Dell Pro Dock WD25"/>
    <s v="C00298"/>
    <m/>
    <n v="11263"/>
    <s v="COG"/>
    <n v="168.4"/>
    <m/>
    <n v="168.4"/>
    <s v="x"/>
  </r>
  <r>
    <x v="8"/>
    <d v="2025-10-09T00:00:00"/>
    <x v="48"/>
    <s v="COGS - 180743"/>
    <s v="COGS - 180743"/>
    <s v="D-001"/>
    <s v="Sales"/>
    <m/>
    <x v="1"/>
    <s v="C8G51"/>
    <x v="19"/>
    <s v="Dell Pro 16 PC16250 16&quot; Notebook - Full HD Plus - "/>
    <s v="C00298"/>
    <m/>
    <n v="11263"/>
    <s v="COG"/>
    <n v="717.99"/>
    <m/>
    <n v="717.99"/>
    <s v="x"/>
  </r>
  <r>
    <x v="8"/>
    <d v="2025-10-13T00:00:00"/>
    <x v="23"/>
    <s v="COGS - 180744"/>
    <s v="COGS - 180744"/>
    <s v="D-001"/>
    <s v="Sales"/>
    <m/>
    <x v="1"/>
    <s v="B5VH6UA#ABA"/>
    <x v="5"/>
    <s v="HP Elite t655 Thin Client Ryzen Embedded R2314 Qua"/>
    <s v="C00073"/>
    <m/>
    <n v="11265"/>
    <s v="COG"/>
    <n v="5110"/>
    <m/>
    <n v="5110"/>
    <s v="x"/>
  </r>
  <r>
    <x v="8"/>
    <d v="2025-10-13T00:00:00"/>
    <x v="23"/>
    <s v="COGS - 180770OH"/>
    <s v="COGS - 180770OH"/>
    <s v="D-001"/>
    <s v="Sales"/>
    <m/>
    <x v="3"/>
    <s v="SIP-T43U"/>
    <x v="88"/>
    <s v="Yealink SIP-T43U"/>
    <s v="C-10085"/>
    <m/>
    <n v="11266"/>
    <s v="COG"/>
    <n v="89"/>
    <m/>
    <n v="89"/>
    <s v="x"/>
  </r>
  <r>
    <x v="8"/>
    <d v="2025-10-13T00:00:00"/>
    <x v="23"/>
    <s v="COGS - 180772"/>
    <s v="COGS - 180772"/>
    <s v="D-001"/>
    <s v="Sales"/>
    <m/>
    <x v="1"/>
    <n v="5060408465301"/>
    <x v="11"/>
    <s v="Security Key C NFC by Yubico Black"/>
    <s v="C00158"/>
    <m/>
    <n v="11267"/>
    <s v="COG"/>
    <n v="27.78"/>
    <m/>
    <n v="27.78"/>
    <s v="x"/>
  </r>
  <r>
    <x v="8"/>
    <d v="2025-10-14T00:00:00"/>
    <x v="24"/>
    <s v="COGS - 180773OH"/>
    <s v="COGS - 180773OH"/>
    <s v="D-001"/>
    <s v="Sales"/>
    <m/>
    <x v="3"/>
    <s v="13360-I"/>
    <x v="145"/>
    <s v="Display Port Cable"/>
    <s v="C-10368"/>
    <m/>
    <n v="11268"/>
    <s v="COG"/>
    <n v="5.9"/>
    <m/>
    <n v="5.9"/>
    <s v="x"/>
  </r>
  <r>
    <x v="8"/>
    <d v="2025-10-14T00:00:00"/>
    <x v="24"/>
    <s v="COGS - 180773OH"/>
    <s v="COGS - 180773OH"/>
    <s v="D-001"/>
    <s v="Sales"/>
    <m/>
    <x v="3"/>
    <s v="981-000014"/>
    <x v="145"/>
    <s v="Logitech USB Headset H390 - Stereo - Black, Sil..."/>
    <s v="C-10368"/>
    <m/>
    <n v="11268"/>
    <s v="COG"/>
    <n v="20.64"/>
    <m/>
    <n v="20.64"/>
    <s v="x"/>
  </r>
  <r>
    <x v="8"/>
    <d v="2025-10-14T00:00:00"/>
    <x v="24"/>
    <s v="COGS - 180773OH"/>
    <s v="COGS - 180773OH"/>
    <s v="D-001"/>
    <s v="Sales"/>
    <m/>
    <x v="3"/>
    <s v="SUPER7B"/>
    <x v="145"/>
    <s v="Eaton Tripp Lite Series Protect It! 7-Outlet Surge"/>
    <s v="C-10368"/>
    <m/>
    <n v="11268"/>
    <s v="COG"/>
    <n v="22.09"/>
    <m/>
    <n v="22.09"/>
    <s v="x"/>
  </r>
  <r>
    <x v="8"/>
    <d v="2025-10-14T00:00:00"/>
    <x v="24"/>
    <s v="COGS - 180773OH"/>
    <s v="COGS - 180773OH"/>
    <s v="D-001"/>
    <s v="Sales"/>
    <m/>
    <x v="3"/>
    <s v="4X31N50708"/>
    <x v="145"/>
    <s v="Keyboard, Mouse - QWERTY - Input Device / Keys Qty: 103 - Wi"/>
    <s v="C-10368"/>
    <m/>
    <n v="11268"/>
    <s v="COG"/>
    <n v="24.55"/>
    <m/>
    <n v="24.55"/>
    <s v="x"/>
  </r>
  <r>
    <x v="8"/>
    <d v="2025-10-14T00:00:00"/>
    <x v="24"/>
    <s v="COGS - 180773OH"/>
    <s v="COGS - 180773OH"/>
    <s v="D-001"/>
    <s v="Sales"/>
    <m/>
    <x v="3"/>
    <s v="960-000694.1"/>
    <x v="145"/>
    <s v="LOGITECH:HD Webcam C270"/>
    <s v="C-10368"/>
    <m/>
    <n v="11268"/>
    <s v="COG"/>
    <n v="25.9"/>
    <m/>
    <n v="25.9"/>
    <s v="x"/>
  </r>
  <r>
    <x v="8"/>
    <d v="2025-10-14T00:00:00"/>
    <x v="24"/>
    <s v="COGS - 180773OH"/>
    <s v="COGS - 180773OH"/>
    <s v="D-001"/>
    <s v="Sales"/>
    <m/>
    <x v="3"/>
    <s v="40B00135US"/>
    <x v="145"/>
    <s v="Lenovo X1 - TB Dock "/>
    <s v="C-10368"/>
    <m/>
    <n v="11268"/>
    <s v="COG"/>
    <n v="263.12"/>
    <m/>
    <n v="263.12"/>
    <s v="x"/>
  </r>
  <r>
    <x v="8"/>
    <d v="2025-10-14T00:00:00"/>
    <x v="24"/>
    <s v="COGS - 180773OH"/>
    <s v="COGS - 180773OH"/>
    <s v="D-001"/>
    <s v="Sales"/>
    <m/>
    <x v="3"/>
    <s v="63CFMAT1US"/>
    <x v="145"/>
    <s v="LENOVO:ThinkVision T24i-30 - LCD Monitor"/>
    <s v="C-10368"/>
    <m/>
    <n v="11268"/>
    <s v="COG"/>
    <n v="328.3"/>
    <m/>
    <n v="328.3"/>
    <s v="x"/>
  </r>
  <r>
    <x v="8"/>
    <d v="2025-10-14T00:00:00"/>
    <x v="24"/>
    <s v="COGS - 180773OH"/>
    <s v="COGS - 180773OH"/>
    <s v="D-001"/>
    <s v="Sales"/>
    <m/>
    <x v="3"/>
    <s v="21M70006US"/>
    <x v="145"/>
    <s v="THINKPAD E14 G6, INTEL CORE ULTRA 5 125U"/>
    <s v="C-10368"/>
    <m/>
    <n v="11268"/>
    <s v="COG"/>
    <n v="804.05"/>
    <m/>
    <n v="804.05"/>
    <s v="x"/>
  </r>
  <r>
    <x v="8"/>
    <d v="2025-10-15T00:00:00"/>
    <x v="32"/>
    <s v="COGS - 180778"/>
    <s v="COGS - 180778"/>
    <s v="D-001"/>
    <s v="Sales"/>
    <m/>
    <x v="2"/>
    <s v="ITG-INTUNE-UP-VP"/>
    <x v="134"/>
    <s v="Microsoft Intune Provisioning Service"/>
    <s v="C-10377"/>
    <m/>
    <n v="11269"/>
    <s v="COG"/>
    <n v="7.17"/>
    <m/>
    <n v="7.17"/>
    <s v="x"/>
  </r>
  <r>
    <x v="8"/>
    <d v="2025-10-15T00:00:00"/>
    <x v="32"/>
    <s v="COGS - 180778"/>
    <s v="COGS - 180778"/>
    <s v="D-001"/>
    <s v="Sales"/>
    <m/>
    <x v="2"/>
    <s v="9JDW2"/>
    <x v="134"/>
    <s v="Dell Pro 16 Plus PB16250 16&quot; Copilot+ PC Notebook "/>
    <s v="C-10377"/>
    <m/>
    <n v="11269"/>
    <s v="COG"/>
    <n v="3664.8"/>
    <m/>
    <n v="3664.8"/>
    <s v="x"/>
  </r>
  <r>
    <x v="8"/>
    <d v="2025-10-15T00:00:00"/>
    <x v="32"/>
    <s v="COGS - 180779"/>
    <s v="COGS - 180779"/>
    <s v="D-029-W"/>
    <s v="EDU - West"/>
    <m/>
    <x v="2"/>
    <s v="9JDW2"/>
    <x v="74"/>
    <s v="Dell Pro 16 Plus PB16250 16&quot; Copilot+ PC Notebook "/>
    <s v="C00126"/>
    <m/>
    <n v="11287"/>
    <s v="COG"/>
    <n v="992.6"/>
    <m/>
    <n v="992.6"/>
    <s v="x"/>
  </r>
  <r>
    <x v="8"/>
    <d v="2025-10-15T00:00:00"/>
    <x v="32"/>
    <s v="COGS - 180780OH"/>
    <s v="COGS - 180780OH"/>
    <s v="D-003"/>
    <s v="MSP"/>
    <m/>
    <x v="3"/>
    <s v="DWC-MT95WIATW"/>
    <x v="100"/>
    <s v="Digital Watchdog MEGApix 5MP WDR IR Turret IP Camera, 2.8-1"/>
    <s v="C-10084"/>
    <m/>
    <n v="11289"/>
    <s v="COG"/>
    <n v="968.1"/>
    <m/>
    <n v="968.1"/>
    <s v="x"/>
  </r>
  <r>
    <x v="8"/>
    <d v="2025-10-15T00:00:00"/>
    <x v="32"/>
    <s v="COGS - 180785"/>
    <s v="COGS - 180785"/>
    <s v="D-029-W"/>
    <s v="EDU - West"/>
    <m/>
    <x v="2"/>
    <s v="02633-001"/>
    <x v="153"/>
    <s v="AXIS Panoramic P3735-PLE 2 Megapixel Full HD Netwo"/>
    <s v="C00196"/>
    <m/>
    <n v="11290"/>
    <s v="COG"/>
    <n v="1251.6099999999999"/>
    <m/>
    <n v="1251.6099999999999"/>
    <s v="x"/>
  </r>
  <r>
    <x v="8"/>
    <d v="2025-10-16T00:00:00"/>
    <x v="25"/>
    <s v="COGS - 180784OHB"/>
    <s v="COGS - 180784OHB"/>
    <s v="D-001"/>
    <s v="Sales"/>
    <m/>
    <x v="3"/>
    <s v="21SX003DUS"/>
    <x v="145"/>
    <s v="Lenovo ThinkPad E14 Gen 7 14&quot; Notebook - WUXGA - "/>
    <s v="C-10368"/>
    <m/>
    <n v="11296"/>
    <s v="COG"/>
    <n v="803.53"/>
    <m/>
    <n v="803.53"/>
    <s v="x"/>
  </r>
  <r>
    <x v="8"/>
    <d v="2025-10-16T00:00:00"/>
    <x v="25"/>
    <s v="COGS - 180784OHB"/>
    <s v="COGS - 180784OHB"/>
    <s v="D-001"/>
    <s v="Sales"/>
    <m/>
    <x v="3"/>
    <s v="21Q000D5US"/>
    <x v="145"/>
    <s v="Lenovo ThinkPad X1 Gen 10 Aura Edition 14&quot; Touchs"/>
    <s v="C-10368"/>
    <m/>
    <n v="11296"/>
    <s v="COG"/>
    <n v="1566.16"/>
    <m/>
    <n v="1566.16"/>
    <s v="x"/>
  </r>
  <r>
    <x v="8"/>
    <d v="2025-10-16T00:00:00"/>
    <x v="25"/>
    <s v="COGS - 180789OH"/>
    <s v="COGS - 180789OH"/>
    <s v="D-003"/>
    <s v="MSP"/>
    <m/>
    <x v="3"/>
    <s v="Blocksi_Insights_2YR"/>
    <x v="54"/>
    <s v="Blocksi 3YR Admin/Parent/Delegate 1 to 499 License"/>
    <s v="C-10093"/>
    <m/>
    <n v="11292"/>
    <s v="COG"/>
    <n v="11006.78"/>
    <m/>
    <n v="11006.78"/>
    <s v="x"/>
  </r>
  <r>
    <x v="8"/>
    <d v="2025-10-16T00:00:00"/>
    <x v="25"/>
    <s v="COGS - 180791OH"/>
    <s v="COGS - 180791OH"/>
    <s v="D-001"/>
    <s v="Sales"/>
    <m/>
    <x v="3"/>
    <s v="DWC-VFJUNCW"/>
    <x v="88"/>
    <s v="DWC-VFJUNCW"/>
    <s v="C-10085"/>
    <m/>
    <n v="11293"/>
    <s v="COG"/>
    <n v="27.99"/>
    <m/>
    <n v="27.99"/>
    <s v="x"/>
  </r>
  <r>
    <x v="8"/>
    <d v="2025-10-16T00:00:00"/>
    <x v="25"/>
    <s v="COGS - 180791OH"/>
    <s v="COGS - 180791OH"/>
    <s v="D-001"/>
    <s v="Sales"/>
    <m/>
    <x v="3"/>
    <s v="DWC-MV85WIATW"/>
    <x v="88"/>
    <s v="Digital Watchdog MEGApix IVA 5MP Low-Profile IR Vandal Dome"/>
    <s v="C-10085"/>
    <m/>
    <n v="11293"/>
    <s v="COG"/>
    <n v="377.99"/>
    <m/>
    <n v="377.99"/>
    <s v="x"/>
  </r>
  <r>
    <x v="8"/>
    <d v="2025-10-16T00:00:00"/>
    <x v="25"/>
    <s v="COGS - 180792OH"/>
    <s v="COGS - 180792OH"/>
    <s v="D-001"/>
    <s v="Sales"/>
    <m/>
    <x v="3"/>
    <s v="21JK0052US"/>
    <x v="145"/>
    <s v="ThinkPad E14 G5, Intel Core i5-1335U (E-cores up to 3.40GHz,"/>
    <s v="C-10368"/>
    <m/>
    <n v="11294"/>
    <s v="COG"/>
    <n v="1573.12"/>
    <m/>
    <n v="1573.12"/>
    <s v="x"/>
  </r>
  <r>
    <x v="8"/>
    <d v="2025-10-17T00:00:00"/>
    <x v="26"/>
    <s v="COGS - 180800"/>
    <s v="COGS - 180800"/>
    <s v="D-001"/>
    <s v="Sales"/>
    <m/>
    <x v="2"/>
    <s v="ITG-INTUNE-UP-VP"/>
    <x v="20"/>
    <s v="Microsoft Intune Provisioning Service"/>
    <s v="C00003"/>
    <m/>
    <n v="11297"/>
    <s v="COG"/>
    <n v="2.39"/>
    <m/>
    <n v="2.39"/>
    <s v="x"/>
  </r>
  <r>
    <x v="8"/>
    <d v="2025-10-17T00:00:00"/>
    <x v="26"/>
    <s v="COGS - 180800"/>
    <s v="COGS - 180800"/>
    <s v="D-001"/>
    <s v="Sales"/>
    <m/>
    <x v="2"/>
    <s v="715-4001"/>
    <x v="20"/>
    <s v="Dell ProSupport DISTI - Upgrade - 3 Year - Service"/>
    <s v="C00003"/>
    <m/>
    <n v="11297"/>
    <s v="COG"/>
    <n v="94.76"/>
    <m/>
    <n v="94.76"/>
    <s v="x"/>
  </r>
  <r>
    <x v="8"/>
    <d v="2025-10-17T00:00:00"/>
    <x v="26"/>
    <s v="COGS - 180800"/>
    <s v="COGS - 180800"/>
    <s v="D-001"/>
    <s v="Sales"/>
    <m/>
    <x v="2"/>
    <s v="DELL-WD19DCS"/>
    <x v="20"/>
    <s v="Dell Performance Dock- WD19DC 210w PD"/>
    <s v="C00003"/>
    <m/>
    <n v="11297"/>
    <s v="COG"/>
    <n v="259.26"/>
    <m/>
    <n v="259.26"/>
    <s v="x"/>
  </r>
  <r>
    <x v="8"/>
    <d v="2025-10-17T00:00:00"/>
    <x v="26"/>
    <s v="COGS - 180800"/>
    <s v="COGS - 180800"/>
    <s v="D-001"/>
    <s v="Sales"/>
    <m/>
    <x v="2"/>
    <s v="Y0KTY"/>
    <x v="20"/>
    <s v="Dell Pro Max MC16250 16&quot; Mobile Workstation - Full"/>
    <s v="C00003"/>
    <m/>
    <n v="11297"/>
    <s v="COG"/>
    <n v="1952.72"/>
    <m/>
    <n v="1952.72"/>
    <s v="x"/>
  </r>
  <r>
    <x v="8"/>
    <d v="2025-10-17T00:00:00"/>
    <x v="26"/>
    <s v="COGS - 180801"/>
    <s v="COGS - 180801"/>
    <s v="D-014"/>
    <s v="Procurement"/>
    <m/>
    <x v="2"/>
    <s v="65325063CA"/>
    <x v="124"/>
    <s v="Creative Cloud All Apps - Edition 4 for Enterprise"/>
    <s v="C-10381"/>
    <m/>
    <n v="11298"/>
    <s v="COG"/>
    <n v="1105.74"/>
    <m/>
    <n v="1105.74"/>
    <s v="x"/>
  </r>
  <r>
    <x v="8"/>
    <d v="2025-10-17T00:00:00"/>
    <x v="26"/>
    <s v="COGS - 180802OH"/>
    <s v="COGS - 180802OH"/>
    <s v="D-003"/>
    <s v="MSP"/>
    <m/>
    <x v="3"/>
    <s v="CROSSWDISEDUNEW"/>
    <x v="133"/>
    <s v="Chrome OS Mgmt Console Lic, EDU"/>
    <s v="C-10094"/>
    <m/>
    <n v="11299"/>
    <s v="COG"/>
    <n v="890.7"/>
    <m/>
    <n v="890.7"/>
    <s v="x"/>
  </r>
  <r>
    <x v="8"/>
    <d v="2025-10-17T00:00:00"/>
    <x v="26"/>
    <s v="COGS - 180802OH"/>
    <s v="COGS - 180802OH"/>
    <s v="D-003"/>
    <s v="MSP"/>
    <m/>
    <x v="3"/>
    <s v="MW1Y3LL/A"/>
    <x v="133"/>
    <s v="Apple MacBook Air 15.3&quot; Notebook - Apple M4 - 16 "/>
    <s v="C-10094"/>
    <m/>
    <n v="11299"/>
    <s v="COG"/>
    <n v="999"/>
    <m/>
    <n v="999"/>
    <s v="x"/>
  </r>
  <r>
    <x v="8"/>
    <d v="2025-10-17T00:00:00"/>
    <x v="26"/>
    <s v="COGS - 180802OH"/>
    <s v="COGS - 180802OH"/>
    <s v="D-003"/>
    <s v="MSP"/>
    <m/>
    <x v="3"/>
    <s v="A1LD5UT#ABA"/>
    <x v="133"/>
    <s v="HP ProBook 460 G11 16&quot; Notebook - WUXGA - Intel Co"/>
    <s v="C-10094"/>
    <m/>
    <n v="11299"/>
    <s v="COG"/>
    <n v="3444.32"/>
    <m/>
    <n v="3444.32"/>
    <s v="x"/>
  </r>
  <r>
    <x v="8"/>
    <d v="2025-10-17T00:00:00"/>
    <x v="26"/>
    <s v="COGS - 180802OH"/>
    <s v="COGS - 180802OH"/>
    <s v="D-003"/>
    <s v="MSP"/>
    <m/>
    <x v="3"/>
    <s v="3120 Dell Chromebook"/>
    <x v="133"/>
    <s v="N100/GB"/>
    <s v="C-10094"/>
    <m/>
    <n v="11299"/>
    <s v="COG"/>
    <n v="7681.5"/>
    <m/>
    <n v="7681.5"/>
    <s v="x"/>
  </r>
  <r>
    <x v="8"/>
    <d v="2025-10-20T00:00:00"/>
    <x v="27"/>
    <s v="COGS - 180805OH"/>
    <s v="COGS - 180805OH"/>
    <s v="D-001"/>
    <s v="Sales"/>
    <m/>
    <x v="3"/>
    <s v="CBRepair"/>
    <x v="54"/>
    <s v="Chromebook Repairs"/>
    <s v="C-10093"/>
    <m/>
    <n v="11300"/>
    <s v="COG"/>
    <n v="49"/>
    <m/>
    <n v="49"/>
    <s v="x"/>
  </r>
  <r>
    <x v="8"/>
    <d v="2025-10-20T00:00:00"/>
    <x v="27"/>
    <s v="COGS - 180805OH"/>
    <s v="COGS - 180805OH"/>
    <s v="D-001"/>
    <s v="Sales"/>
    <m/>
    <x v="3"/>
    <s v="CBRepair"/>
    <x v="54"/>
    <s v="Chromebook Repairs"/>
    <s v="C-10093"/>
    <m/>
    <n v="11300"/>
    <s v="COG"/>
    <n v="49"/>
    <m/>
    <n v="49"/>
    <s v="x"/>
  </r>
  <r>
    <x v="8"/>
    <d v="2025-10-20T00:00:00"/>
    <x v="27"/>
    <s v="COGS - 180805OH"/>
    <s v="COGS - 180805OH"/>
    <s v="D-001"/>
    <s v="Sales"/>
    <m/>
    <x v="3"/>
    <s v="CBRepair"/>
    <x v="54"/>
    <s v="Chromebook Repairs"/>
    <s v="C-10093"/>
    <m/>
    <n v="11300"/>
    <s v="COG"/>
    <n v="79"/>
    <m/>
    <n v="79"/>
    <s v="x"/>
  </r>
  <r>
    <x v="8"/>
    <d v="2025-10-20T00:00:00"/>
    <x v="27"/>
    <s v="COGS - 180805OH"/>
    <s v="COGS - 180805OH"/>
    <s v="D-001"/>
    <s v="Sales"/>
    <m/>
    <x v="3"/>
    <s v="CBRepair"/>
    <x v="54"/>
    <s v="Chromebook Repairs"/>
    <s v="C-10093"/>
    <m/>
    <n v="11300"/>
    <s v="COG"/>
    <n v="128"/>
    <m/>
    <n v="128"/>
    <s v="x"/>
  </r>
  <r>
    <x v="8"/>
    <d v="2025-10-20T00:00:00"/>
    <x v="27"/>
    <s v="COGS - 180805OH"/>
    <s v="COGS - 180805OH"/>
    <s v="D-001"/>
    <s v="Sales"/>
    <m/>
    <x v="3"/>
    <s v="CBRepair"/>
    <x v="54"/>
    <s v="Chromebook Repairs"/>
    <s v="C-10093"/>
    <m/>
    <n v="11300"/>
    <s v="COG"/>
    <n v="128"/>
    <m/>
    <n v="128"/>
    <s v="x"/>
  </r>
  <r>
    <x v="8"/>
    <d v="2025-10-20T00:00:00"/>
    <x v="27"/>
    <s v="COGS - 180805OH"/>
    <s v="COGS - 180805OH"/>
    <s v="D-001"/>
    <s v="Sales"/>
    <m/>
    <x v="3"/>
    <s v="CBRepair"/>
    <x v="54"/>
    <s v="Chromebook Repairs"/>
    <s v="C-10093"/>
    <m/>
    <n v="11300"/>
    <s v="COG"/>
    <n v="128"/>
    <m/>
    <n v="128"/>
    <s v="x"/>
  </r>
  <r>
    <x v="8"/>
    <d v="2025-10-20T00:00:00"/>
    <x v="27"/>
    <s v="COGS - 180805OH"/>
    <s v="COGS - 180805OH"/>
    <s v="D-001"/>
    <s v="Sales"/>
    <m/>
    <x v="3"/>
    <s v="CBRepair"/>
    <x v="54"/>
    <s v="Chromebook Repairs"/>
    <s v="C-10093"/>
    <m/>
    <n v="11300"/>
    <s v="COG"/>
    <n v="128"/>
    <m/>
    <n v="128"/>
    <s v="x"/>
  </r>
  <r>
    <x v="8"/>
    <d v="2025-10-20T00:00:00"/>
    <x v="27"/>
    <s v="COGS - 180805OH"/>
    <s v="COGS - 180805OH"/>
    <s v="D-001"/>
    <s v="Sales"/>
    <m/>
    <x v="3"/>
    <s v="CBRepair"/>
    <x v="54"/>
    <s v="Chromebook Repairs"/>
    <s v="C-10093"/>
    <m/>
    <n v="11300"/>
    <s v="COG"/>
    <n v="128"/>
    <m/>
    <n v="128"/>
    <s v="x"/>
  </r>
  <r>
    <x v="8"/>
    <d v="2025-10-20T00:00:00"/>
    <x v="27"/>
    <s v="COGS - 180805OH"/>
    <s v="COGS - 180805OH"/>
    <s v="D-001"/>
    <s v="Sales"/>
    <m/>
    <x v="3"/>
    <s v="CBRepair"/>
    <x v="54"/>
    <s v="Chromebook Repairs"/>
    <s v="C-10093"/>
    <m/>
    <n v="11300"/>
    <s v="COG"/>
    <n v="128"/>
    <m/>
    <n v="128"/>
    <s v="x"/>
  </r>
  <r>
    <x v="8"/>
    <d v="2025-10-20T00:00:00"/>
    <x v="27"/>
    <s v="COGS - 180805OH"/>
    <s v="COGS - 180805OH"/>
    <s v="D-001"/>
    <s v="Sales"/>
    <m/>
    <x v="3"/>
    <s v="CBRepair"/>
    <x v="54"/>
    <s v="Chromebook Repairs"/>
    <s v="C-10093"/>
    <m/>
    <n v="11300"/>
    <s v="COG"/>
    <n v="128"/>
    <m/>
    <n v="128"/>
    <s v="x"/>
  </r>
  <r>
    <x v="8"/>
    <d v="2025-10-20T00:00:00"/>
    <x v="27"/>
    <s v="COGS - 180805OH"/>
    <s v="COGS - 180805OH"/>
    <s v="D-001"/>
    <s v="Sales"/>
    <m/>
    <x v="3"/>
    <s v="CBRepair"/>
    <x v="54"/>
    <s v="Chromebook Repairs"/>
    <s v="C-10093"/>
    <m/>
    <n v="11300"/>
    <s v="COG"/>
    <n v="177"/>
    <m/>
    <n v="177"/>
    <s v="x"/>
  </r>
  <r>
    <x v="8"/>
    <d v="2025-10-20T00:00:00"/>
    <x v="27"/>
    <s v="COGS - 180805OH"/>
    <s v="COGS - 180805OH"/>
    <s v="D-001"/>
    <s v="Sales"/>
    <m/>
    <x v="3"/>
    <s v="CBRepair"/>
    <x v="54"/>
    <s v="Chromebook Repairs"/>
    <s v="C-10093"/>
    <m/>
    <n v="11300"/>
    <s v="COG"/>
    <n v="177"/>
    <m/>
    <n v="177"/>
    <s v="x"/>
  </r>
  <r>
    <x v="8"/>
    <d v="2025-10-20T00:00:00"/>
    <x v="27"/>
    <s v="COGS - 180805OH"/>
    <s v="COGS - 180805OH"/>
    <s v="D-001"/>
    <s v="Sales"/>
    <m/>
    <x v="3"/>
    <s v="CBRepair"/>
    <x v="54"/>
    <s v="Chromebook Repairs"/>
    <s v="C-10093"/>
    <m/>
    <n v="11300"/>
    <s v="COG"/>
    <n v="189"/>
    <m/>
    <n v="189"/>
    <s v="x"/>
  </r>
  <r>
    <x v="8"/>
    <d v="2025-10-20T00:00:00"/>
    <x v="27"/>
    <s v="COGS - 180805OH"/>
    <s v="COGS - 180805OH"/>
    <s v="D-001"/>
    <s v="Sales"/>
    <m/>
    <x v="3"/>
    <s v="CBRepair"/>
    <x v="54"/>
    <s v="Chromebook Repairs"/>
    <s v="C-10093"/>
    <m/>
    <n v="11300"/>
    <s v="COG"/>
    <n v="189"/>
    <m/>
    <n v="189"/>
    <s v="x"/>
  </r>
  <r>
    <x v="8"/>
    <d v="2025-10-20T00:00:00"/>
    <x v="27"/>
    <s v="COGS - 180805OH"/>
    <s v="COGS - 180805OH"/>
    <s v="D-001"/>
    <s v="Sales"/>
    <m/>
    <x v="3"/>
    <s v="CBRepair"/>
    <x v="54"/>
    <s v="Chromebook Repairs"/>
    <s v="C-10093"/>
    <m/>
    <n v="11300"/>
    <s v="COG"/>
    <n v="189"/>
    <m/>
    <n v="189"/>
    <s v="x"/>
  </r>
  <r>
    <x v="8"/>
    <d v="2025-10-20T00:00:00"/>
    <x v="27"/>
    <s v="COGS - 180806OH"/>
    <s v="COGS - 180806OH"/>
    <s v="D-001"/>
    <s v="Sales"/>
    <m/>
    <x v="3"/>
    <s v="CBRepair"/>
    <x v="93"/>
    <s v="Chromebook Repairs"/>
    <s v="C-10076"/>
    <m/>
    <n v="11301"/>
    <s v="COG"/>
    <n v="39"/>
    <m/>
    <n v="39"/>
    <s v="x"/>
  </r>
  <r>
    <x v="8"/>
    <d v="2025-10-20T00:00:00"/>
    <x v="27"/>
    <s v="COGS - 180807OH"/>
    <s v="COGS - 180807OH"/>
    <s v="D-001"/>
    <s v="Sales"/>
    <m/>
    <x v="3"/>
    <s v="OnePak"/>
    <x v="157"/>
    <s v="OnePak Return Package"/>
    <s v="C-10249"/>
    <m/>
    <n v="11302"/>
    <s v="COG"/>
    <n v="113"/>
    <m/>
    <n v="113"/>
    <s v="x"/>
  </r>
  <r>
    <x v="8"/>
    <d v="2025-10-20T00:00:00"/>
    <x v="27"/>
    <s v="COGS - 180807OH"/>
    <s v="COGS - 180807OH"/>
    <s v="D-001"/>
    <s v="Sales"/>
    <m/>
    <x v="3"/>
    <s v="OnePak"/>
    <x v="157"/>
    <s v="OnePak Return Package"/>
    <s v="C-10249"/>
    <m/>
    <n v="11302"/>
    <s v="COG"/>
    <n v="126"/>
    <m/>
    <n v="126"/>
    <s v="x"/>
  </r>
  <r>
    <x v="8"/>
    <d v="2025-10-20T00:00:00"/>
    <x v="27"/>
    <s v="COGS - 180808OH"/>
    <s v="COGS - 180808OH"/>
    <s v="D-001"/>
    <s v="Sales"/>
    <m/>
    <x v="3"/>
    <s v="OnePak"/>
    <x v="157"/>
    <s v="OnePak Return Package"/>
    <s v="C-10249"/>
    <m/>
    <n v="11303"/>
    <s v="COG"/>
    <n v="113"/>
    <m/>
    <n v="113"/>
    <s v="x"/>
  </r>
  <r>
    <x v="8"/>
    <d v="2025-10-21T00:00:00"/>
    <x v="28"/>
    <s v="COGS - 180814OH"/>
    <s v="COGS - 180814OH"/>
    <s v="D-001"/>
    <s v="Sales"/>
    <m/>
    <x v="3"/>
    <s v="CBRepair"/>
    <x v="90"/>
    <s v="Chromebook Repairs"/>
    <s v="C-10072"/>
    <m/>
    <n v="11305"/>
    <s v="COG"/>
    <n v="119"/>
    <m/>
    <n v="119"/>
    <s v="x"/>
  </r>
  <r>
    <x v="8"/>
    <d v="2025-10-21T00:00:00"/>
    <x v="28"/>
    <s v="COGS - 180815OH"/>
    <s v="COGS - 180815OH"/>
    <s v="D-001"/>
    <s v="Sales"/>
    <m/>
    <x v="3"/>
    <s v="CBRepair"/>
    <x v="93"/>
    <s v="Chromebook Repairs"/>
    <s v="C-10076"/>
    <m/>
    <n v="11306"/>
    <s v="COG"/>
    <n v="39"/>
    <m/>
    <n v="39"/>
    <s v="x"/>
  </r>
  <r>
    <x v="8"/>
    <d v="2025-10-21T00:00:00"/>
    <x v="28"/>
    <s v="COGS - 180816OH"/>
    <s v="COGS - 180816OH"/>
    <s v="D-001"/>
    <s v="Sales"/>
    <m/>
    <x v="3"/>
    <s v="CBRepair"/>
    <x v="54"/>
    <s v="Chromebook Repairs"/>
    <s v="C-10093"/>
    <m/>
    <n v="11307"/>
    <s v="COG"/>
    <n v="39"/>
    <m/>
    <n v="39"/>
    <s v="x"/>
  </r>
  <r>
    <x v="8"/>
    <d v="2025-10-21T00:00:00"/>
    <x v="28"/>
    <s v="COGS - 180816OH"/>
    <s v="COGS - 180816OH"/>
    <s v="D-001"/>
    <s v="Sales"/>
    <m/>
    <x v="3"/>
    <s v="CBRepair"/>
    <x v="54"/>
    <s v="Chromebook Repairs"/>
    <s v="C-10093"/>
    <m/>
    <n v="11307"/>
    <s v="COG"/>
    <n v="39"/>
    <m/>
    <n v="39"/>
    <s v="x"/>
  </r>
  <r>
    <x v="8"/>
    <d v="2025-10-21T00:00:00"/>
    <x v="28"/>
    <s v="COGS - 180816OH"/>
    <s v="COGS - 180816OH"/>
    <s v="D-001"/>
    <s v="Sales"/>
    <m/>
    <x v="3"/>
    <s v="CBRepair"/>
    <x v="54"/>
    <s v="Chromebook Repairs"/>
    <s v="C-10093"/>
    <m/>
    <n v="11307"/>
    <s v="COG"/>
    <n v="39"/>
    <m/>
    <n v="39"/>
    <s v="x"/>
  </r>
  <r>
    <x v="8"/>
    <d v="2025-10-21T00:00:00"/>
    <x v="28"/>
    <s v="COGS - 180819"/>
    <s v="COGS - 180819"/>
    <s v="D-001"/>
    <s v="Sales"/>
    <m/>
    <x v="2"/>
    <s v="ITG-INTUNE-UP-VP"/>
    <x v="134"/>
    <s v="Microsoft Intune Provisioning Service"/>
    <s v="C-10377"/>
    <m/>
    <n v="11308"/>
    <s v="COG"/>
    <n v="2.39"/>
    <m/>
    <n v="2.39"/>
    <s v="x"/>
  </r>
  <r>
    <x v="8"/>
    <d v="2025-10-21T00:00:00"/>
    <x v="28"/>
    <s v="COGS - 180819"/>
    <s v="COGS - 180819"/>
    <s v="D-001"/>
    <s v="Sales"/>
    <m/>
    <x v="2"/>
    <s v="M1XXF"/>
    <x v="134"/>
    <s v="Dell Pro QCS1250 Desktop Computer - Intel Core i5 "/>
    <s v="C-10377"/>
    <m/>
    <n v="11308"/>
    <s v="COG"/>
    <n v="625.47"/>
    <m/>
    <n v="625.47"/>
    <s v="x"/>
  </r>
  <r>
    <x v="8"/>
    <d v="2025-10-21T00:00:00"/>
    <x v="28"/>
    <s v="COGS - 180820"/>
    <s v="COGS - 180820"/>
    <s v="D-001"/>
    <s v="Sales"/>
    <m/>
    <x v="2"/>
    <s v="ITG-INTUNE-UP-VP"/>
    <x v="129"/>
    <s v="Microsoft Intune Provisioning Service"/>
    <s v="C-10372"/>
    <m/>
    <n v="11309"/>
    <s v="COG"/>
    <n v="4.78"/>
    <m/>
    <n v="4.78"/>
    <s v="x"/>
  </r>
  <r>
    <x v="8"/>
    <d v="2025-10-21T00:00:00"/>
    <x v="28"/>
    <s v="COGS - 180820"/>
    <s v="COGS - 180820"/>
    <s v="D-001"/>
    <s v="Sales"/>
    <m/>
    <x v="2"/>
    <s v="21RK0069US"/>
    <x v="129"/>
    <s v="Lenovo ThinkPad X13 Gen 6 13.3&quot; Notebook - WUXGA"/>
    <s v="C-10372"/>
    <m/>
    <n v="11309"/>
    <s v="COG"/>
    <n v="1171.18"/>
    <m/>
    <n v="1171.18"/>
    <s v="x"/>
  </r>
  <r>
    <x v="8"/>
    <d v="2025-10-21T00:00:00"/>
    <x v="28"/>
    <s v="COGS - 180820"/>
    <s v="COGS - 180820"/>
    <s v="D-001"/>
    <s v="Sales"/>
    <m/>
    <x v="2"/>
    <s v="21Q60026US"/>
    <x v="129"/>
    <s v="Lenovo ThinkPad X9-15 Gen 1 15.3&quot; Copilot+ PC Not"/>
    <s v="C-10372"/>
    <m/>
    <n v="11309"/>
    <s v="COG"/>
    <n v="1423.63"/>
    <m/>
    <n v="1423.63"/>
    <s v="x"/>
  </r>
  <r>
    <x v="8"/>
    <d v="2025-10-21T00:00:00"/>
    <x v="28"/>
    <s v="COGS - 180822OH"/>
    <s v="COGS - 180822OH"/>
    <s v="D-001"/>
    <s v="Sales"/>
    <m/>
    <x v="3"/>
    <s v="PC14250"/>
    <x v="152"/>
    <s v="Dell Pro 14 Laptop"/>
    <s v="C-10074"/>
    <m/>
    <n v="11310"/>
    <s v="COG"/>
    <n v="35000"/>
    <m/>
    <n v="35000"/>
    <s v="x"/>
  </r>
  <r>
    <x v="8"/>
    <d v="2025-10-21T00:00:00"/>
    <x v="28"/>
    <s v="COGS - 180827OH"/>
    <s v="COGS - 180827OH"/>
    <s v="D-001"/>
    <s v="Sales"/>
    <m/>
    <x v="3"/>
    <s v="21M3000NUS"/>
    <x v="89"/>
    <s v="Lenovo ThinkPad E14 Gen 6 14&quot; Notebook - WUXGA - "/>
    <s v="C-10086"/>
    <m/>
    <n v="11311"/>
    <s v="COG"/>
    <n v="1360.64"/>
    <m/>
    <n v="1360.64"/>
    <s v="x"/>
  </r>
  <r>
    <x v="8"/>
    <d v="2025-10-21T00:00:00"/>
    <x v="28"/>
    <s v="COGS - 180828OH"/>
    <s v="COGS - 180828OH"/>
    <s v="D-001"/>
    <s v="Sales"/>
    <m/>
    <x v="3"/>
    <s v="21M3000NUS"/>
    <x v="55"/>
    <s v="Lenovo ThinkPad E14 Gen 6 14&quot; Notebook - WUXGA - "/>
    <s v="C-10104"/>
    <m/>
    <n v="11312"/>
    <s v="COG"/>
    <n v="3154.05"/>
    <m/>
    <n v="3154.05"/>
    <s v="x"/>
  </r>
  <r>
    <x v="8"/>
    <d v="2025-10-21T00:00:00"/>
    <x v="28"/>
    <s v="COGS - 180829OH"/>
    <s v="COGS - 180829OH"/>
    <s v="D-001"/>
    <s v="Sales"/>
    <m/>
    <x v="3"/>
    <s v="OnePak"/>
    <x v="157"/>
    <s v="OnePak Return Package"/>
    <s v="C-10249"/>
    <m/>
    <n v="11313"/>
    <s v="COG"/>
    <n v="123"/>
    <m/>
    <n v="123"/>
    <s v="x"/>
  </r>
  <r>
    <x v="8"/>
    <d v="2025-10-22T00:00:00"/>
    <x v="41"/>
    <s v="COGS - 180832OH"/>
    <s v="COGS - 180832OH"/>
    <s v="D-001"/>
    <s v="Sales"/>
    <m/>
    <x v="3"/>
    <s v="CBRepair"/>
    <x v="93"/>
    <s v="Chromebook Repairs"/>
    <s v="C-10076"/>
    <m/>
    <n v="11315"/>
    <s v="COG"/>
    <n v="39"/>
    <m/>
    <n v="39"/>
    <s v="x"/>
  </r>
  <r>
    <x v="8"/>
    <d v="2025-10-22T00:00:00"/>
    <x v="41"/>
    <s v="COGS - 180833OH"/>
    <s v="COGS - 180833OH"/>
    <s v="D-001"/>
    <s v="Sales"/>
    <m/>
    <x v="3"/>
    <s v="CBRepair"/>
    <x v="93"/>
    <s v="Chromebook Repairs"/>
    <s v="C-10076"/>
    <m/>
    <n v="11316"/>
    <s v="COG"/>
    <n v="108"/>
    <m/>
    <n v="108"/>
    <s v="x"/>
  </r>
  <r>
    <x v="8"/>
    <d v="2025-10-22T00:00:00"/>
    <x v="41"/>
    <s v="COGS - 180833OH"/>
    <s v="COGS - 180833OH"/>
    <s v="D-001"/>
    <s v="Sales"/>
    <m/>
    <x v="3"/>
    <s v="CBRepair"/>
    <x v="93"/>
    <s v="Chromebook Repairs"/>
    <s v="C-10076"/>
    <m/>
    <n v="11316"/>
    <s v="COG"/>
    <n v="129"/>
    <m/>
    <n v="129"/>
    <s v="x"/>
  </r>
  <r>
    <x v="8"/>
    <d v="2025-10-22T00:00:00"/>
    <x v="41"/>
    <s v="COGS - 180833OH"/>
    <s v="COGS - 180833OH"/>
    <s v="D-001"/>
    <s v="Sales"/>
    <m/>
    <x v="3"/>
    <s v="CBRepair"/>
    <x v="93"/>
    <s v="Chromebook Repairs"/>
    <s v="C-10076"/>
    <m/>
    <n v="11316"/>
    <s v="COG"/>
    <n v="129"/>
    <m/>
    <n v="129"/>
    <s v="x"/>
  </r>
  <r>
    <x v="8"/>
    <d v="2025-10-22T00:00:00"/>
    <x v="41"/>
    <s v="COGS - 180833OH"/>
    <s v="COGS - 180833OH"/>
    <s v="D-001"/>
    <s v="Sales"/>
    <m/>
    <x v="3"/>
    <s v="CBRepair"/>
    <x v="93"/>
    <s v="Chromebook Repairs"/>
    <s v="C-10076"/>
    <m/>
    <n v="11316"/>
    <s v="COG"/>
    <n v="129"/>
    <m/>
    <n v="129"/>
    <s v="x"/>
  </r>
  <r>
    <x v="8"/>
    <d v="2025-10-22T00:00:00"/>
    <x v="41"/>
    <s v="COGS - 180833OH"/>
    <s v="COGS - 180833OH"/>
    <s v="D-001"/>
    <s v="Sales"/>
    <m/>
    <x v="3"/>
    <s v="CBRepair"/>
    <x v="93"/>
    <s v="Chromebook Repairs"/>
    <s v="C-10076"/>
    <m/>
    <n v="11316"/>
    <s v="COG"/>
    <n v="189"/>
    <m/>
    <n v="189"/>
    <s v="x"/>
  </r>
  <r>
    <x v="8"/>
    <d v="2025-10-22T00:00:00"/>
    <x v="41"/>
    <s v="COGS - 180834OH"/>
    <s v="COGS - 180834OH"/>
    <s v="D-001"/>
    <s v="Sales"/>
    <m/>
    <x v="3"/>
    <s v="MISC-CABLES"/>
    <x v="88"/>
    <s v="Miscellaneous Low Voltage Equipment "/>
    <s v="C-10085"/>
    <m/>
    <n v="11317"/>
    <s v="COG"/>
    <n v="33.06"/>
    <m/>
    <n v="33.06"/>
    <s v="x"/>
  </r>
  <r>
    <x v="8"/>
    <d v="2025-10-22T00:00:00"/>
    <x v="41"/>
    <s v="COGS - 180836OH"/>
    <s v="COGS - 180836OH"/>
    <s v="D-001"/>
    <s v="Sales"/>
    <m/>
    <x v="3"/>
    <s v="CBRepair"/>
    <x v="56"/>
    <s v="Chromebook Repairs"/>
    <s v="C-10064"/>
    <m/>
    <n v="11319"/>
    <s v="COG"/>
    <n v="69"/>
    <m/>
    <n v="69"/>
    <s v="x"/>
  </r>
  <r>
    <x v="8"/>
    <d v="2025-10-22T00:00:00"/>
    <x v="41"/>
    <s v="COGS - 180836OH"/>
    <s v="COGS - 180836OH"/>
    <s v="D-001"/>
    <s v="Sales"/>
    <m/>
    <x v="3"/>
    <s v="CBRepair"/>
    <x v="56"/>
    <s v="Chromebook Repairs"/>
    <s v="C-10064"/>
    <m/>
    <n v="11319"/>
    <s v="COG"/>
    <n v="89"/>
    <m/>
    <n v="89"/>
    <s v="x"/>
  </r>
  <r>
    <x v="8"/>
    <d v="2025-10-22T00:00:00"/>
    <x v="41"/>
    <s v="COGS - 180836OH"/>
    <s v="COGS - 180836OH"/>
    <s v="D-001"/>
    <s v="Sales"/>
    <m/>
    <x v="3"/>
    <s v="CBRepair"/>
    <x v="56"/>
    <s v="Chromebook Repairs"/>
    <s v="C-10064"/>
    <m/>
    <n v="11319"/>
    <s v="COG"/>
    <n v="89"/>
    <m/>
    <n v="89"/>
    <s v="x"/>
  </r>
  <r>
    <x v="8"/>
    <d v="2025-10-22T00:00:00"/>
    <x v="41"/>
    <s v="COGS - 180836OH"/>
    <s v="COGS - 180836OH"/>
    <s v="D-001"/>
    <s v="Sales"/>
    <m/>
    <x v="3"/>
    <s v="CBRepair"/>
    <x v="56"/>
    <s v="Chromebook Repairs"/>
    <s v="C-10064"/>
    <m/>
    <n v="11319"/>
    <s v="COG"/>
    <n v="118"/>
    <m/>
    <n v="118"/>
    <s v="x"/>
  </r>
  <r>
    <x v="8"/>
    <d v="2025-10-22T00:00:00"/>
    <x v="41"/>
    <s v="COGS - 180836OH"/>
    <s v="COGS - 180836OH"/>
    <s v="D-001"/>
    <s v="Sales"/>
    <m/>
    <x v="3"/>
    <s v="CBRepair"/>
    <x v="56"/>
    <s v="Chromebook Repairs"/>
    <s v="C-10064"/>
    <m/>
    <n v="11319"/>
    <s v="COG"/>
    <n v="118"/>
    <m/>
    <n v="118"/>
    <s v="x"/>
  </r>
  <r>
    <x v="8"/>
    <d v="2025-10-22T00:00:00"/>
    <x v="41"/>
    <s v="COGS - 180836OH"/>
    <s v="COGS - 180836OH"/>
    <s v="D-001"/>
    <s v="Sales"/>
    <m/>
    <x v="3"/>
    <s v="CBRepair"/>
    <x v="56"/>
    <s v="Chromebook Repairs"/>
    <s v="C-10064"/>
    <m/>
    <n v="11319"/>
    <s v="COG"/>
    <n v="128"/>
    <m/>
    <n v="128"/>
    <s v="x"/>
  </r>
  <r>
    <x v="8"/>
    <d v="2025-10-22T00:00:00"/>
    <x v="41"/>
    <s v="COGS - 180836OH"/>
    <s v="COGS - 180836OH"/>
    <s v="D-001"/>
    <s v="Sales"/>
    <m/>
    <x v="3"/>
    <s v="CBRepair"/>
    <x v="56"/>
    <s v="Chromebook Repairs"/>
    <s v="C-10064"/>
    <m/>
    <n v="11319"/>
    <s v="COG"/>
    <n v="128"/>
    <m/>
    <n v="128"/>
    <s v="x"/>
  </r>
  <r>
    <x v="8"/>
    <d v="2025-10-22T00:00:00"/>
    <x v="41"/>
    <s v="COGS - 180836OH"/>
    <s v="COGS - 180836OH"/>
    <s v="D-001"/>
    <s v="Sales"/>
    <m/>
    <x v="3"/>
    <s v="CBRepair"/>
    <x v="56"/>
    <s v="Chromebook Repairs"/>
    <s v="C-10064"/>
    <m/>
    <n v="11319"/>
    <s v="COG"/>
    <n v="189"/>
    <m/>
    <n v="189"/>
    <s v="x"/>
  </r>
  <r>
    <x v="8"/>
    <d v="2025-10-22T00:00:00"/>
    <x v="41"/>
    <s v="COGS - 180837OH"/>
    <s v="COGS - 180837OH"/>
    <s v="D-001"/>
    <s v="Sales"/>
    <m/>
    <x v="3"/>
    <s v="21M3000NUS"/>
    <x v="94"/>
    <s v="Lenovo ThinkPad E14 Gen 6 14&quot; Notebook - WUXGA - "/>
    <s v="C-10097"/>
    <m/>
    <n v="11320"/>
    <s v="COG"/>
    <n v="17325.63"/>
    <m/>
    <n v="17325.63"/>
    <s v="x"/>
  </r>
  <r>
    <x v="8"/>
    <d v="2025-10-22T00:00:00"/>
    <x v="41"/>
    <s v="COGS - 180839OH"/>
    <s v="COGS - 180839OH"/>
    <s v="D-001"/>
    <s v="Sales"/>
    <m/>
    <x v="3"/>
    <s v="PC14250"/>
    <x v="152"/>
    <s v="Dell Pro 14 Laptop"/>
    <s v="C-10074"/>
    <m/>
    <n v="11318"/>
    <s v="COG"/>
    <n v="700"/>
    <m/>
    <n v="700"/>
    <s v="x"/>
  </r>
  <r>
    <x v="8"/>
    <d v="2025-10-23T00:00:00"/>
    <x v="50"/>
    <s v="COGS - 180840"/>
    <s v="COGS - 180840"/>
    <s v="D-001"/>
    <s v="Sales"/>
    <m/>
    <x v="1"/>
    <s v="PAN-PA-440-AWF-R"/>
    <x v="15"/>
    <s v="Palo Alto Advanced WildFire - Subscription License"/>
    <s v="C00261"/>
    <m/>
    <n v="11322"/>
    <s v="COG"/>
    <n v="273"/>
    <m/>
    <n v="273"/>
    <s v="x"/>
  </r>
  <r>
    <x v="8"/>
    <d v="2025-10-23T00:00:00"/>
    <x v="50"/>
    <s v="COGS - 180840"/>
    <s v="COGS - 180840"/>
    <s v="D-001"/>
    <s v="Sales"/>
    <m/>
    <x v="1"/>
    <s v="PAN-PA-440-ADVURL-R"/>
    <x v="15"/>
    <s v="Palo Alto Advanced URL Filtering - Subscription Li"/>
    <s v="C00261"/>
    <m/>
    <n v="11322"/>
    <s v="COG"/>
    <n v="273"/>
    <m/>
    <n v="273"/>
    <s v="x"/>
  </r>
  <r>
    <x v="8"/>
    <d v="2025-10-23T00:00:00"/>
    <x v="50"/>
    <s v="COGS - 180840"/>
    <s v="COGS - 180840"/>
    <s v="D-001"/>
    <s v="Sales"/>
    <m/>
    <x v="1"/>
    <s v="PAN-PA-440-ATP-R"/>
    <x v="15"/>
    <s v="Palo Alto Advanced Threat Prevention - Subscriptio"/>
    <s v="C00261"/>
    <m/>
    <n v="11322"/>
    <s v="COG"/>
    <n v="273"/>
    <m/>
    <n v="273"/>
    <s v="x"/>
  </r>
  <r>
    <x v="8"/>
    <d v="2025-10-23T00:00:00"/>
    <x v="50"/>
    <s v="COGS - 180840"/>
    <s v="COGS - 180840"/>
    <s v="D-001"/>
    <s v="Sales"/>
    <m/>
    <x v="1"/>
    <s v="PAN-PA-440-AWF-R"/>
    <x v="15"/>
    <s v="Palo Alto Advanced WildFire - Subscription License"/>
    <s v="C00261"/>
    <m/>
    <n v="11322"/>
    <s v="COG"/>
    <n v="279.73"/>
    <m/>
    <n v="279.73"/>
    <s v="x"/>
  </r>
  <r>
    <x v="8"/>
    <d v="2025-10-23T00:00:00"/>
    <x v="50"/>
    <s v="COGS - 180840"/>
    <s v="COGS - 180840"/>
    <s v="D-001"/>
    <s v="Sales"/>
    <m/>
    <x v="1"/>
    <s v="PAN-PA-440-ADVURL-R"/>
    <x v="15"/>
    <s v="Palo Alto Advanced URL Filtering - Subscription Li"/>
    <s v="C00261"/>
    <m/>
    <n v="11322"/>
    <s v="COG"/>
    <n v="279.73"/>
    <m/>
    <n v="279.73"/>
    <s v="x"/>
  </r>
  <r>
    <x v="8"/>
    <d v="2025-10-23T00:00:00"/>
    <x v="50"/>
    <s v="COGS - 180840"/>
    <s v="COGS - 180840"/>
    <s v="D-001"/>
    <s v="Sales"/>
    <m/>
    <x v="1"/>
    <s v="PAN-PA-440-ATP-R"/>
    <x v="15"/>
    <s v="Palo Alto Advanced Threat Prevention - Subscriptio"/>
    <s v="C00261"/>
    <m/>
    <n v="11322"/>
    <s v="COG"/>
    <n v="279.73"/>
    <m/>
    <n v="279.73"/>
    <s v="x"/>
  </r>
  <r>
    <x v="8"/>
    <d v="2025-10-23T00:00:00"/>
    <x v="50"/>
    <s v="COGS - 180840"/>
    <s v="COGS - 180840"/>
    <s v="D-001"/>
    <s v="Sales"/>
    <m/>
    <x v="1"/>
    <s v="PAN-SVC-BKLN-440-R"/>
    <x v="15"/>
    <s v="Palo Alto Partner Enabled Premium Support - Extend"/>
    <s v="C00261"/>
    <m/>
    <n v="11322"/>
    <s v="COG"/>
    <n v="568.1"/>
    <m/>
    <n v="568.1"/>
    <s v="x"/>
  </r>
  <r>
    <x v="8"/>
    <d v="2025-10-23T00:00:00"/>
    <x v="50"/>
    <s v="COGS - 180841OH"/>
    <s v="COGS - 180841OH"/>
    <s v="D-002"/>
    <s v="Administration"/>
    <m/>
    <x v="3"/>
    <s v="CP-8841-K9="/>
    <x v="143"/>
    <s v="Cisco 8841 IP Phone - Corded - Corded - Wall Mount"/>
    <s v="C-10319"/>
    <m/>
    <n v="11323"/>
    <s v="COG"/>
    <n v="28615.200000000001"/>
    <m/>
    <n v="28615.200000000001"/>
    <s v="x"/>
  </r>
  <r>
    <x v="8"/>
    <d v="2025-10-23T00:00:00"/>
    <x v="50"/>
    <s v="COGS - 180842"/>
    <s v="COGS - 180842"/>
    <s v="D-001-W"/>
    <s v="Sales - West"/>
    <m/>
    <x v="2"/>
    <s v="97004-H32119"/>
    <x v="160"/>
    <s v="Extreme Networks ExtremeWorks Advanced Hardware Re"/>
    <s v="C-10171"/>
    <m/>
    <n v="11324"/>
    <s v="COG"/>
    <n v="1625"/>
    <m/>
    <n v="1625"/>
    <s v="x"/>
  </r>
  <r>
    <x v="8"/>
    <d v="2025-10-23T00:00:00"/>
    <x v="50"/>
    <s v="COGS - 180846"/>
    <s v="COGS - 180846"/>
    <s v="D-001-W"/>
    <s v="Sales - West"/>
    <m/>
    <x v="2"/>
    <s v="XIQ-PIL-S-C-EW"/>
    <x v="37"/>
    <s v="Extreme Networks ExtremeCloud IQ Pilot + ExtremeWo"/>
    <s v="C00233"/>
    <m/>
    <n v="11325"/>
    <s v="COG"/>
    <n v="468.75"/>
    <m/>
    <n v="468.75"/>
    <s v="x"/>
  </r>
  <r>
    <x v="8"/>
    <d v="2025-10-23T00:00:00"/>
    <x v="50"/>
    <s v="COGS - 180846"/>
    <s v="COGS - 180846"/>
    <s v="D-001-W"/>
    <s v="Sales - West"/>
    <m/>
    <x v="2"/>
    <s v="VSP7400-48Y-8C-AC-F"/>
    <x v="37"/>
    <s v="VSP 7400 48 x 10/25Gbps SFP28 ports 8 x 100Gbps Q"/>
    <s v="C00233"/>
    <m/>
    <n v="11325"/>
    <s v="COG"/>
    <n v="1892.5"/>
    <m/>
    <n v="1892.5"/>
    <s v="x"/>
  </r>
  <r>
    <x v="8"/>
    <d v="2025-10-23T00:00:00"/>
    <x v="50"/>
    <s v="COGS - 180847"/>
    <s v="COGS - 180847"/>
    <s v="D-014"/>
    <s v="Procurement"/>
    <m/>
    <x v="2"/>
    <s v="#70705"/>
    <x v="25"/>
    <s v=" 1ft (0.3m) Cat5e Snagless Unshielded (UTP) PVC CM Ethernet "/>
    <s v="C-10028"/>
    <m/>
    <n v="11321"/>
    <s v="COG"/>
    <n v="75"/>
    <m/>
    <n v="75"/>
    <s v="x"/>
  </r>
  <r>
    <x v="8"/>
    <d v="2025-10-23T00:00:00"/>
    <x v="50"/>
    <s v="COGS - 180849OH"/>
    <s v="COGS - 180849OH"/>
    <s v="D-009"/>
    <s v="Admin"/>
    <m/>
    <x v="3"/>
    <s v="DWC-MBW8Wi2TW"/>
    <x v="94"/>
    <s v="DWC-MBW8Wi2TW"/>
    <s v="C-10097"/>
    <m/>
    <n v="11327"/>
    <s v="COG"/>
    <n v="576.99"/>
    <m/>
    <n v="576.99"/>
    <s v="x"/>
  </r>
  <r>
    <x v="8"/>
    <d v="2025-10-23T00:00:00"/>
    <x v="50"/>
    <s v="COGS - 180853OH"/>
    <s v="COGS - 180853OH"/>
    <s v="D-001"/>
    <s v="Sales"/>
    <m/>
    <x v="3"/>
    <s v="ITG-REMOVE SW-UPDATE"/>
    <x v="145"/>
    <s v="ITG-REMOVE SW-UPDATE"/>
    <s v="C-10368"/>
    <m/>
    <n v="11329"/>
    <s v="COG"/>
    <n v="15.52"/>
    <m/>
    <n v="15.52"/>
    <s v="x"/>
  </r>
  <r>
    <x v="8"/>
    <d v="2025-10-23T00:00:00"/>
    <x v="50"/>
    <s v="COGS - 180853OH"/>
    <s v="COGS - 180853OH"/>
    <s v="D-001"/>
    <s v="Sales"/>
    <m/>
    <x v="3"/>
    <s v="21M70006US"/>
    <x v="145"/>
    <s v="THINKPAD E14 G6, INTEL CORE ULTRA 5 125U"/>
    <s v="C-10368"/>
    <m/>
    <n v="11329"/>
    <s v="COG"/>
    <n v="804.05"/>
    <m/>
    <n v="804.05"/>
    <s v="x"/>
  </r>
  <r>
    <x v="8"/>
    <d v="2025-10-23T00:00:00"/>
    <x v="50"/>
    <s v="COGS - 180856OH"/>
    <s v="COGS - 180856OH"/>
    <s v="D-002"/>
    <s v="Administration"/>
    <m/>
    <x v="3"/>
    <s v="Blocksi - Contnt/Teach"/>
    <x v="90"/>
    <s v="Blocksi, 1 Year Admin Teacher License"/>
    <s v="C-10072"/>
    <m/>
    <n v="11330"/>
    <s v="COG"/>
    <n v="661.5"/>
    <m/>
    <n v="661.5"/>
    <s v="x"/>
  </r>
  <r>
    <x v="8"/>
    <d v="2025-10-23T00:00:00"/>
    <x v="50"/>
    <s v="COGS - 180856OH"/>
    <s v="COGS - 180856OH"/>
    <s v="D-002"/>
    <s v="Administration"/>
    <m/>
    <x v="3"/>
    <s v="Blocksi"/>
    <x v="90"/>
    <s v="Blocksi, 1 Year Admin/Teacher/Parent License"/>
    <s v="C-10072"/>
    <m/>
    <n v="11330"/>
    <s v="COG"/>
    <n v="1650.6"/>
    <m/>
    <n v="1650.6"/>
    <s v="x"/>
  </r>
  <r>
    <x v="8"/>
    <d v="2025-10-23T00:00:00"/>
    <x v="50"/>
    <s v="COGS - 180857OH"/>
    <s v="COGS - 180857OH"/>
    <s v="D-002"/>
    <s v="Administration"/>
    <m/>
    <x v="3"/>
    <s v="Blocksi"/>
    <x v="57"/>
    <s v="Blocksi, 1 Year Admin/Teacher/Parent License"/>
    <s v="C-10096"/>
    <m/>
    <n v="11331"/>
    <s v="COG"/>
    <n v="25"/>
    <m/>
    <n v="25"/>
    <s v="x"/>
  </r>
  <r>
    <x v="8"/>
    <d v="2025-10-27T00:00:00"/>
    <x v="29"/>
    <s v="COGS - 180861OH"/>
    <s v="COGS - 180861OH"/>
    <s v="D-001"/>
    <s v="Sales"/>
    <m/>
    <x v="3"/>
    <s v="21JK0052US"/>
    <x v="145"/>
    <s v="ThinkPad E14 G5, Intel Core i5-1335U (E-cores up to 3.40GHz,"/>
    <s v="C-10368"/>
    <m/>
    <n v="11333"/>
    <s v="COG"/>
    <n v="786.56"/>
    <m/>
    <n v="786.56"/>
    <s v="x"/>
  </r>
  <r>
    <x v="8"/>
    <d v="2025-10-27T00:00:00"/>
    <x v="29"/>
    <s v="COGS - 180862OH"/>
    <s v="COGS - 180862OH"/>
    <s v="D-001"/>
    <s v="Sales"/>
    <m/>
    <x v="3"/>
    <s v="21JK0052US"/>
    <x v="145"/>
    <s v="ThinkPad E14 G5, Intel Core i5-1335U (E-cores up to 3.40GHz,"/>
    <s v="C-10368"/>
    <m/>
    <n v="11334"/>
    <s v="COG"/>
    <n v="786.56"/>
    <m/>
    <n v="786.56"/>
    <s v="x"/>
  </r>
  <r>
    <x v="8"/>
    <d v="2025-10-27T00:00:00"/>
    <x v="29"/>
    <s v="COGS - 180863OH"/>
    <s v="COGS - 180863OH"/>
    <s v="D-001"/>
    <s v="Sales"/>
    <m/>
    <x v="3"/>
    <s v="13360-I"/>
    <x v="145"/>
    <s v="Display Port Cable"/>
    <s v="C-10368"/>
    <m/>
    <n v="11335"/>
    <s v="COG"/>
    <n v="11.8"/>
    <m/>
    <n v="11.8"/>
    <s v="x"/>
  </r>
  <r>
    <x v="8"/>
    <d v="2025-10-27T00:00:00"/>
    <x v="29"/>
    <s v="COGS - 180863OH"/>
    <s v="COGS - 180863OH"/>
    <s v="D-001"/>
    <s v="Sales"/>
    <m/>
    <x v="3"/>
    <s v="64A4MARXUS"/>
    <x v="145"/>
    <s v="T24-40(C25238FT0) 23.8 Monitor-HDMI "/>
    <s v="C-10368"/>
    <m/>
    <n v="11335"/>
    <s v="COG"/>
    <n v="431.6"/>
    <m/>
    <n v="431.6"/>
    <s v="x"/>
  </r>
  <r>
    <x v="8"/>
    <d v="2025-10-27T00:00:00"/>
    <x v="29"/>
    <s v="COGS - 180864OH"/>
    <s v="COGS - 180864OH"/>
    <s v="D-001"/>
    <s v="Sales"/>
    <m/>
    <x v="3"/>
    <s v="OnePak"/>
    <x v="145"/>
    <s v="OnePak Return Package"/>
    <s v="C-10368"/>
    <m/>
    <n v="11336"/>
    <s v="COG"/>
    <n v="113"/>
    <m/>
    <n v="113"/>
    <s v="x"/>
  </r>
  <r>
    <x v="8"/>
    <d v="2025-10-27T00:00:00"/>
    <x v="29"/>
    <s v="COGS - 180903OH"/>
    <s v="COGS - 180903OH"/>
    <s v="D-001"/>
    <s v="Sales"/>
    <m/>
    <x v="3"/>
    <s v="DK31C4DPPD"/>
    <x v="143"/>
    <s v="StarTech.com USB-C Dock, 4K 60Hz Quad Monitor Disp"/>
    <s v="C-10319"/>
    <m/>
    <n v="11337"/>
    <s v="COG"/>
    <n v="777.64"/>
    <m/>
    <n v="777.64"/>
    <s v="x"/>
  </r>
  <r>
    <x v="8"/>
    <d v="2025-10-27T00:00:00"/>
    <x v="29"/>
    <s v="COGS - 180903OH"/>
    <s v="COGS - 180903OH"/>
    <s v="D-001"/>
    <s v="Sales"/>
    <m/>
    <x v="3"/>
    <s v="3G650F3"/>
    <x v="143"/>
    <s v="HP LaserJet Pro 3000 3001dw Desktop Wireless Laser"/>
    <s v="C-10319"/>
    <m/>
    <n v="11337"/>
    <s v="COG"/>
    <n v="1314"/>
    <m/>
    <n v="1314"/>
    <s v="x"/>
  </r>
  <r>
    <x v="8"/>
    <d v="2025-10-27T00:00:00"/>
    <x v="29"/>
    <s v="COGS - 180903OH"/>
    <s v="COGS - 180903OH"/>
    <s v="D-001"/>
    <s v="Sales"/>
    <m/>
    <x v="3"/>
    <s v="DELL-P2424HT"/>
    <x v="143"/>
    <s v="Dell P2424HT 24&quot; Class LED Touchscreen Monitor - 1"/>
    <s v="C-10319"/>
    <m/>
    <n v="11337"/>
    <s v="COG"/>
    <n v="1850.59"/>
    <m/>
    <n v="1850.59"/>
    <s v="x"/>
  </r>
  <r>
    <x v="8"/>
    <d v="2025-10-27T00:00:00"/>
    <x v="29"/>
    <s v="COGS - 180903OH"/>
    <s v="COGS - 180903OH"/>
    <s v="D-001"/>
    <s v="Sales"/>
    <m/>
    <x v="3"/>
    <s v="S3425DW"/>
    <x v="143"/>
    <s v="Dell S3425DW - 34 Plus WQHD Monitor w USB-C Hub"/>
    <s v="C-10319"/>
    <m/>
    <n v="11337"/>
    <s v="COG"/>
    <n v="5039.88"/>
    <m/>
    <n v="5039.88"/>
    <s v="x"/>
  </r>
  <r>
    <x v="8"/>
    <d v="2025-10-27T00:00:00"/>
    <x v="29"/>
    <s v="COGS - 180904OH"/>
    <s v="COGS - 180904OH"/>
    <s v="D-001"/>
    <s v="Sales"/>
    <m/>
    <x v="3"/>
    <s v="DELL-P3425WE"/>
    <x v="143"/>
    <s v="Dell Pro Plus P3425WE 34&quot; Class UW-QHD LED Monitor"/>
    <s v="C-10319"/>
    <m/>
    <n v="11338"/>
    <s v="COG"/>
    <n v="1231.1099999999999"/>
    <m/>
    <n v="1231.1099999999999"/>
    <s v="x"/>
  </r>
  <r>
    <x v="8"/>
    <d v="2025-10-27T00:00:00"/>
    <x v="29"/>
    <s v="COGS - 180905OH"/>
    <s v="COGS - 180905OH"/>
    <s v="D-001"/>
    <s v="Sales"/>
    <m/>
    <x v="3"/>
    <s v="12LN000BUS"/>
    <x v="145"/>
    <s v="Lenovo ThinkCentre neo 50q Gen 4 Desktop Computer"/>
    <s v="C-10368"/>
    <m/>
    <n v="11339"/>
    <s v="COG"/>
    <n v="679.07"/>
    <m/>
    <n v="679.07"/>
    <s v="x"/>
  </r>
  <r>
    <x v="8"/>
    <d v="2025-10-27T00:00:00"/>
    <x v="29"/>
    <s v="COGS - 180906OH"/>
    <s v="COGS - 180906OH"/>
    <s v="D-001"/>
    <s v="Sales"/>
    <m/>
    <x v="3"/>
    <s v="MX68W-HW"/>
    <x v="143"/>
    <s v="Meraki MX68W Wi-Fi 5 IEEE 802.11a/b/g/n/ac Etherne"/>
    <s v="C-10319"/>
    <m/>
    <n v="11340"/>
    <s v="COG"/>
    <n v="496.58"/>
    <m/>
    <n v="496.58"/>
    <s v="x"/>
  </r>
  <r>
    <x v="8"/>
    <d v="2025-10-27T00:00:00"/>
    <x v="29"/>
    <s v="COGS - 180906OH"/>
    <s v="COGS - 180906OH"/>
    <s v="D-001"/>
    <s v="Sales"/>
    <m/>
    <x v="3"/>
    <s v="LIC-MX68W-SEC-3YR"/>
    <x v="143"/>
    <s v="Meraki Advanced Security + 3 Years Enterprise Supp"/>
    <s v="C-10319"/>
    <m/>
    <n v="11340"/>
    <s v="COG"/>
    <n v="794.77"/>
    <m/>
    <n v="794.77"/>
    <s v="x"/>
  </r>
  <r>
    <x v="8"/>
    <d v="2025-10-27T00:00:00"/>
    <x v="29"/>
    <s v="COGS - 180907OH"/>
    <s v="COGS - 180907OH"/>
    <s v="D-001"/>
    <s v="Sales"/>
    <m/>
    <x v="3"/>
    <s v="CBRepair"/>
    <x v="54"/>
    <s v="Chromebook Repairs"/>
    <s v="C-10093"/>
    <m/>
    <n v="11341"/>
    <s v="COG"/>
    <n v="263"/>
    <m/>
    <n v="263"/>
    <s v="x"/>
  </r>
  <r>
    <x v="8"/>
    <d v="2025-10-27T00:00:00"/>
    <x v="29"/>
    <s v="COGS - 181023OHB"/>
    <s v="COGS - 181023OHB"/>
    <s v="D-001"/>
    <s v="Sales"/>
    <m/>
    <x v="3"/>
    <s v="3CX Ent 32SC 1 Year"/>
    <x v="161"/>
    <s v="3CX Ent 32SC 1 Year"/>
    <s v="C-10204"/>
    <m/>
    <n v="11342"/>
    <s v="COG"/>
    <n v="1400"/>
    <m/>
    <n v="1400"/>
    <s v="x"/>
  </r>
  <r>
    <x v="8"/>
    <d v="2025-10-27T00:00:00"/>
    <x v="29"/>
    <s v="COGS - 181025OH"/>
    <s v="COGS - 181025OH"/>
    <s v="D-001"/>
    <s v="Sales"/>
    <m/>
    <x v="3"/>
    <s v="MX68W-HW"/>
    <x v="143"/>
    <s v="Meraki MX68W Wi-Fi 5 IEEE 802.11a/b/g/n/ac Etherne"/>
    <s v="C-10319"/>
    <m/>
    <n v="11343"/>
    <s v="COG"/>
    <n v="496.58"/>
    <m/>
    <n v="496.58"/>
    <s v="x"/>
  </r>
  <r>
    <x v="8"/>
    <d v="2025-10-27T00:00:00"/>
    <x v="29"/>
    <s v="COGS - 181025OH"/>
    <s v="COGS - 181025OH"/>
    <s v="D-001"/>
    <s v="Sales"/>
    <m/>
    <x v="3"/>
    <s v="LIC-MX68W-SEC-3YR"/>
    <x v="143"/>
    <s v="Meraki Advanced Security + 3 Years Enterprise Supp"/>
    <s v="C-10319"/>
    <m/>
    <n v="11343"/>
    <s v="COG"/>
    <n v="794.77"/>
    <m/>
    <n v="794.77"/>
    <s v="x"/>
  </r>
  <r>
    <x v="8"/>
    <d v="2025-10-27T00:00:00"/>
    <x v="29"/>
    <s v="COGS - 181122"/>
    <s v="COGS - 181122"/>
    <s v="D-001"/>
    <s v="Sales"/>
    <m/>
    <x v="2"/>
    <s v="DELL-WD25"/>
    <x v="20"/>
    <s v="Dell Pro Dock WD25"/>
    <s v="C00003"/>
    <m/>
    <n v="11344"/>
    <s v="COG"/>
    <n v="168.4"/>
    <m/>
    <n v="168.4"/>
    <s v="x"/>
  </r>
  <r>
    <x v="8"/>
    <d v="2025-10-27T00:00:00"/>
    <x v="29"/>
    <s v="COGS - 181122"/>
    <s v="COGS - 181122"/>
    <s v="D-001"/>
    <s v="Sales"/>
    <m/>
    <x v="2"/>
    <s v="MW6J9"/>
    <x v="20"/>
    <s v="Dell Pro 16 PC16250 16&quot; Notebook - Full HD Plus - "/>
    <s v="C00003"/>
    <m/>
    <n v="11344"/>
    <s v="COG"/>
    <n v="1120.07"/>
    <m/>
    <n v="1120.07"/>
    <s v="x"/>
  </r>
  <r>
    <x v="8"/>
    <d v="2025-10-27T00:00:00"/>
    <x v="29"/>
    <s v="COGS - 181123OH"/>
    <s v="COGS - 181123OH"/>
    <s v="D-001"/>
    <s v="Sales"/>
    <m/>
    <x v="3"/>
    <s v="CBRepair"/>
    <x v="93"/>
    <s v="Chromebook Repairs"/>
    <s v="C-10076"/>
    <m/>
    <n v="11345"/>
    <s v="COG"/>
    <n v="39"/>
    <m/>
    <n v="39"/>
    <s v="x"/>
  </r>
  <r>
    <x v="8"/>
    <d v="2025-10-27T00:00:00"/>
    <x v="29"/>
    <s v="COGS - 181123OH"/>
    <s v="COGS - 181123OH"/>
    <s v="D-001"/>
    <s v="Sales"/>
    <m/>
    <x v="3"/>
    <s v="CBRepair"/>
    <x v="93"/>
    <s v="Chromebook Repairs"/>
    <s v="C-10076"/>
    <m/>
    <n v="11345"/>
    <s v="COG"/>
    <n v="39"/>
    <m/>
    <n v="39"/>
    <s v="x"/>
  </r>
  <r>
    <x v="8"/>
    <d v="2025-10-27T00:00:00"/>
    <x v="29"/>
    <s v="COGS - 181123OH"/>
    <s v="COGS - 181123OH"/>
    <s v="D-001"/>
    <s v="Sales"/>
    <m/>
    <x v="3"/>
    <s v="CBRepair"/>
    <x v="93"/>
    <s v="Chromebook Repairs"/>
    <s v="C-10076"/>
    <m/>
    <n v="11345"/>
    <s v="COG"/>
    <n v="39"/>
    <m/>
    <n v="39"/>
    <s v="x"/>
  </r>
  <r>
    <x v="8"/>
    <d v="2025-10-27T00:00:00"/>
    <x v="29"/>
    <s v="COGS - 181123OH"/>
    <s v="COGS - 181123OH"/>
    <s v="D-001"/>
    <s v="Sales"/>
    <m/>
    <x v="3"/>
    <s v="CBRepair"/>
    <x v="93"/>
    <s v="Chromebook Repairs"/>
    <s v="C-10076"/>
    <m/>
    <n v="11345"/>
    <s v="COG"/>
    <n v="49"/>
    <m/>
    <n v="49"/>
    <s v="x"/>
  </r>
  <r>
    <x v="8"/>
    <d v="2025-10-27T00:00:00"/>
    <x v="29"/>
    <s v="COGS - 181123OH"/>
    <s v="COGS - 181123OH"/>
    <s v="D-001"/>
    <s v="Sales"/>
    <m/>
    <x v="3"/>
    <s v="CBRepair"/>
    <x v="93"/>
    <s v="Chromebook Repairs"/>
    <s v="C-10076"/>
    <m/>
    <n v="11345"/>
    <s v="COG"/>
    <n v="59"/>
    <m/>
    <n v="59"/>
    <s v="x"/>
  </r>
  <r>
    <x v="8"/>
    <d v="2025-10-27T00:00:00"/>
    <x v="29"/>
    <s v="COGS - 181123OH"/>
    <s v="COGS - 181123OH"/>
    <s v="D-001"/>
    <s v="Sales"/>
    <m/>
    <x v="3"/>
    <s v="CBRepair"/>
    <x v="93"/>
    <s v="Chromebook Repairs"/>
    <s v="C-10076"/>
    <m/>
    <n v="11345"/>
    <s v="COG"/>
    <n v="59"/>
    <m/>
    <n v="59"/>
    <s v="x"/>
  </r>
  <r>
    <x v="8"/>
    <d v="2025-10-27T00:00:00"/>
    <x v="29"/>
    <s v="COGS - 181123OH"/>
    <s v="COGS - 181123OH"/>
    <s v="D-001"/>
    <s v="Sales"/>
    <m/>
    <x v="3"/>
    <s v="CBRepair"/>
    <x v="93"/>
    <s v="Chromebook Repairs"/>
    <s v="C-10076"/>
    <m/>
    <n v="11345"/>
    <s v="COG"/>
    <n v="59"/>
    <m/>
    <n v="59"/>
    <s v="x"/>
  </r>
  <r>
    <x v="8"/>
    <d v="2025-10-27T00:00:00"/>
    <x v="29"/>
    <s v="COGS - 181123OH"/>
    <s v="COGS - 181123OH"/>
    <s v="D-001"/>
    <s v="Sales"/>
    <m/>
    <x v="3"/>
    <s v="CBRepair"/>
    <x v="93"/>
    <s v="Chromebook Repairs"/>
    <s v="C-10076"/>
    <m/>
    <n v="11345"/>
    <s v="COG"/>
    <n v="59"/>
    <m/>
    <n v="59"/>
    <s v="x"/>
  </r>
  <r>
    <x v="8"/>
    <d v="2025-10-27T00:00:00"/>
    <x v="29"/>
    <s v="COGS - 181123OH"/>
    <s v="COGS - 181123OH"/>
    <s v="D-001"/>
    <s v="Sales"/>
    <m/>
    <x v="3"/>
    <s v="CBRepair"/>
    <x v="93"/>
    <s v="Chromebook Repairs"/>
    <s v="C-10076"/>
    <m/>
    <n v="11345"/>
    <s v="COG"/>
    <n v="59"/>
    <m/>
    <n v="59"/>
    <s v="x"/>
  </r>
  <r>
    <x v="8"/>
    <d v="2025-10-27T00:00:00"/>
    <x v="29"/>
    <s v="COGS - 181123OH"/>
    <s v="COGS - 181123OH"/>
    <s v="D-001"/>
    <s v="Sales"/>
    <m/>
    <x v="3"/>
    <s v="CBRepair"/>
    <x v="93"/>
    <s v="Chromebook Repairs"/>
    <s v="C-10076"/>
    <m/>
    <n v="11345"/>
    <s v="COG"/>
    <n v="59"/>
    <m/>
    <n v="59"/>
    <s v="x"/>
  </r>
  <r>
    <x v="8"/>
    <d v="2025-10-27T00:00:00"/>
    <x v="29"/>
    <s v="COGS - 181123OH"/>
    <s v="COGS - 181123OH"/>
    <s v="D-001"/>
    <s v="Sales"/>
    <m/>
    <x v="3"/>
    <s v="CBRepair"/>
    <x v="93"/>
    <s v="Chromebook Repairs"/>
    <s v="C-10076"/>
    <m/>
    <n v="11345"/>
    <s v="COG"/>
    <n v="59"/>
    <m/>
    <n v="59"/>
    <s v="x"/>
  </r>
  <r>
    <x v="8"/>
    <d v="2025-10-27T00:00:00"/>
    <x v="29"/>
    <s v="COGS - 181123OH"/>
    <s v="COGS - 181123OH"/>
    <s v="D-001"/>
    <s v="Sales"/>
    <m/>
    <x v="3"/>
    <s v="CBRepair"/>
    <x v="93"/>
    <s v="Chromebook Repairs"/>
    <s v="C-10076"/>
    <m/>
    <n v="11345"/>
    <s v="COG"/>
    <n v="59"/>
    <m/>
    <n v="59"/>
    <s v="x"/>
  </r>
  <r>
    <x v="8"/>
    <d v="2025-10-27T00:00:00"/>
    <x v="29"/>
    <s v="COGS - 181123OH"/>
    <s v="COGS - 181123OH"/>
    <s v="D-001"/>
    <s v="Sales"/>
    <m/>
    <x v="3"/>
    <s v="CBRepair"/>
    <x v="93"/>
    <s v="Chromebook Repairs"/>
    <s v="C-10076"/>
    <m/>
    <n v="11345"/>
    <s v="COG"/>
    <n v="59"/>
    <m/>
    <n v="59"/>
    <s v="x"/>
  </r>
  <r>
    <x v="8"/>
    <d v="2025-10-27T00:00:00"/>
    <x v="29"/>
    <s v="COGS - 181123OH"/>
    <s v="COGS - 181123OH"/>
    <s v="D-001"/>
    <s v="Sales"/>
    <m/>
    <x v="3"/>
    <s v="CBRepair"/>
    <x v="93"/>
    <s v="Chromebook Repairs"/>
    <s v="C-10076"/>
    <m/>
    <n v="11345"/>
    <s v="COG"/>
    <n v="59"/>
    <m/>
    <n v="59"/>
    <s v="x"/>
  </r>
  <r>
    <x v="8"/>
    <d v="2025-10-27T00:00:00"/>
    <x v="29"/>
    <s v="COGS - 181123OH"/>
    <s v="COGS - 181123OH"/>
    <s v="D-001"/>
    <s v="Sales"/>
    <m/>
    <x v="3"/>
    <s v="CBRepair"/>
    <x v="93"/>
    <s v="Chromebook Repairs"/>
    <s v="C-10076"/>
    <m/>
    <n v="11345"/>
    <s v="COG"/>
    <n v="59"/>
    <m/>
    <n v="59"/>
    <s v="x"/>
  </r>
  <r>
    <x v="8"/>
    <d v="2025-10-27T00:00:00"/>
    <x v="29"/>
    <s v="COGS - 181123OH"/>
    <s v="COGS - 181123OH"/>
    <s v="D-001"/>
    <s v="Sales"/>
    <m/>
    <x v="3"/>
    <s v="CBRepair"/>
    <x v="93"/>
    <s v="Chromebook Repairs"/>
    <s v="C-10076"/>
    <m/>
    <n v="11345"/>
    <s v="COG"/>
    <n v="69"/>
    <m/>
    <n v="69"/>
    <s v="x"/>
  </r>
  <r>
    <x v="8"/>
    <d v="2025-10-27T00:00:00"/>
    <x v="29"/>
    <s v="COGS - 181123OH"/>
    <s v="COGS - 181123OH"/>
    <s v="D-001"/>
    <s v="Sales"/>
    <m/>
    <x v="3"/>
    <s v="CBRepair"/>
    <x v="93"/>
    <s v="Chromebook Repairs"/>
    <s v="C-10076"/>
    <m/>
    <n v="11345"/>
    <s v="COG"/>
    <n v="69"/>
    <m/>
    <n v="69"/>
    <s v="x"/>
  </r>
  <r>
    <x v="8"/>
    <d v="2025-10-27T00:00:00"/>
    <x v="29"/>
    <s v="COGS - 181123OH"/>
    <s v="COGS - 181123OH"/>
    <s v="D-001"/>
    <s v="Sales"/>
    <m/>
    <x v="3"/>
    <s v="CBRepair"/>
    <x v="93"/>
    <s v="Chromebook Repairs"/>
    <s v="C-10076"/>
    <m/>
    <n v="11345"/>
    <s v="COG"/>
    <n v="79"/>
    <m/>
    <n v="79"/>
    <s v="x"/>
  </r>
  <r>
    <x v="8"/>
    <d v="2025-10-27T00:00:00"/>
    <x v="29"/>
    <s v="COGS - 181123OH"/>
    <s v="COGS - 181123OH"/>
    <s v="D-001"/>
    <s v="Sales"/>
    <m/>
    <x v="3"/>
    <s v="CBRepair"/>
    <x v="93"/>
    <s v="Chromebook Repairs"/>
    <s v="C-10076"/>
    <m/>
    <n v="11345"/>
    <s v="COG"/>
    <n v="98"/>
    <m/>
    <n v="98"/>
    <s v="x"/>
  </r>
  <r>
    <x v="8"/>
    <d v="2025-10-27T00:00:00"/>
    <x v="29"/>
    <s v="COGS - 181123OH"/>
    <s v="COGS - 181123OH"/>
    <s v="D-001"/>
    <s v="Sales"/>
    <m/>
    <x v="3"/>
    <s v="CBRepair"/>
    <x v="93"/>
    <s v="Chromebook Repairs"/>
    <s v="C-10076"/>
    <m/>
    <n v="11345"/>
    <s v="COG"/>
    <n v="108"/>
    <m/>
    <n v="108"/>
    <s v="x"/>
  </r>
  <r>
    <x v="8"/>
    <d v="2025-10-27T00:00:00"/>
    <x v="29"/>
    <s v="COGS - 181123OH"/>
    <s v="COGS - 181123OH"/>
    <s v="D-001"/>
    <s v="Sales"/>
    <m/>
    <x v="3"/>
    <s v="CBRepair"/>
    <x v="93"/>
    <s v="Chromebook Repairs"/>
    <s v="C-10076"/>
    <m/>
    <n v="11345"/>
    <s v="COG"/>
    <n v="108"/>
    <m/>
    <n v="108"/>
    <s v="x"/>
  </r>
  <r>
    <x v="8"/>
    <d v="2025-10-27T00:00:00"/>
    <x v="29"/>
    <s v="COGS - 181123OH"/>
    <s v="COGS - 181123OH"/>
    <s v="D-001"/>
    <s v="Sales"/>
    <m/>
    <x v="3"/>
    <s v="CBRepair"/>
    <x v="93"/>
    <s v="Chromebook Repairs"/>
    <s v="C-10076"/>
    <m/>
    <n v="11345"/>
    <s v="COG"/>
    <n v="118"/>
    <m/>
    <n v="118"/>
    <s v="x"/>
  </r>
  <r>
    <x v="8"/>
    <d v="2025-10-27T00:00:00"/>
    <x v="29"/>
    <s v="COGS - 181123OH"/>
    <s v="COGS - 181123OH"/>
    <s v="D-001"/>
    <s v="Sales"/>
    <m/>
    <x v="3"/>
    <s v="CBRepair"/>
    <x v="93"/>
    <s v="Chromebook Repairs"/>
    <s v="C-10076"/>
    <m/>
    <n v="11345"/>
    <s v="COG"/>
    <n v="128"/>
    <m/>
    <n v="128"/>
    <s v="x"/>
  </r>
  <r>
    <x v="8"/>
    <d v="2025-10-27T00:00:00"/>
    <x v="29"/>
    <s v="COGS - 181123OH"/>
    <s v="COGS - 181123OH"/>
    <s v="D-001"/>
    <s v="Sales"/>
    <m/>
    <x v="3"/>
    <s v="CBRepair"/>
    <x v="93"/>
    <s v="Chromebook Repairs"/>
    <s v="C-10076"/>
    <m/>
    <n v="11345"/>
    <s v="COG"/>
    <n v="128"/>
    <m/>
    <n v="128"/>
    <s v="x"/>
  </r>
  <r>
    <x v="8"/>
    <d v="2025-10-27T00:00:00"/>
    <x v="29"/>
    <s v="COGS - 181123OH"/>
    <s v="COGS - 181123OH"/>
    <s v="D-001"/>
    <s v="Sales"/>
    <m/>
    <x v="3"/>
    <s v="CBRepair"/>
    <x v="93"/>
    <s v="Chromebook Repairs"/>
    <s v="C-10076"/>
    <m/>
    <n v="11345"/>
    <s v="COG"/>
    <n v="138"/>
    <m/>
    <n v="138"/>
    <s v="x"/>
  </r>
  <r>
    <x v="8"/>
    <d v="2025-10-27T00:00:00"/>
    <x v="29"/>
    <s v="COGS - 181123OH"/>
    <s v="COGS - 181123OH"/>
    <s v="D-001"/>
    <s v="Sales"/>
    <m/>
    <x v="3"/>
    <s v="CBRepair"/>
    <x v="93"/>
    <s v="Chromebook Repairs"/>
    <s v="C-10076"/>
    <m/>
    <n v="11345"/>
    <s v="COG"/>
    <n v="138"/>
    <m/>
    <n v="138"/>
    <s v="x"/>
  </r>
  <r>
    <x v="8"/>
    <d v="2025-10-27T00:00:00"/>
    <x v="29"/>
    <s v="COGS - 181123OH"/>
    <s v="COGS - 181123OH"/>
    <s v="D-001"/>
    <s v="Sales"/>
    <m/>
    <x v="3"/>
    <s v="CBRepair"/>
    <x v="93"/>
    <s v="Chromebook Repairs"/>
    <s v="C-10076"/>
    <m/>
    <n v="11345"/>
    <s v="COG"/>
    <n v="157"/>
    <m/>
    <n v="157"/>
    <s v="x"/>
  </r>
  <r>
    <x v="8"/>
    <d v="2025-10-27T00:00:00"/>
    <x v="29"/>
    <s v="COGS - 181123OH"/>
    <s v="COGS - 181123OH"/>
    <s v="D-001"/>
    <s v="Sales"/>
    <m/>
    <x v="3"/>
    <s v="CBRepair"/>
    <x v="93"/>
    <s v="Chromebook Repairs"/>
    <s v="C-10076"/>
    <m/>
    <n v="11345"/>
    <s v="COG"/>
    <n v="177"/>
    <m/>
    <n v="177"/>
    <s v="x"/>
  </r>
  <r>
    <x v="8"/>
    <d v="2025-10-27T00:00:00"/>
    <x v="29"/>
    <s v="COGS - 181123OH"/>
    <s v="COGS - 181123OH"/>
    <s v="D-001"/>
    <s v="Sales"/>
    <m/>
    <x v="3"/>
    <s v="CBRepair"/>
    <x v="93"/>
    <s v="Chromebook Repairs"/>
    <s v="C-10076"/>
    <m/>
    <n v="11345"/>
    <s v="COG"/>
    <n v="295"/>
    <m/>
    <n v="295"/>
    <s v="x"/>
  </r>
  <r>
    <x v="8"/>
    <d v="2025-10-28T00:00:00"/>
    <x v="42"/>
    <s v="COGS - 181125OH"/>
    <s v="COGS - 181125OH"/>
    <s v="D-001"/>
    <s v="Sales"/>
    <m/>
    <x v="3"/>
    <s v="GFM0412SS"/>
    <x v="133"/>
    <s v="HPE Server Fan"/>
    <s v="C-10094"/>
    <m/>
    <n v="11346"/>
    <s v="COG"/>
    <n v="51.98"/>
    <m/>
    <n v="51.98"/>
    <s v="x"/>
  </r>
  <r>
    <x v="8"/>
    <d v="2025-10-28T00:00:00"/>
    <x v="42"/>
    <s v="COGS - 181129OH"/>
    <s v="COGS - 181129OH"/>
    <s v="D-001"/>
    <s v="Sales"/>
    <m/>
    <x v="3"/>
    <s v="CBRepair"/>
    <x v="54"/>
    <s v="Chromebook Repairs"/>
    <s v="C-10093"/>
    <m/>
    <n v="11347"/>
    <s v="COG"/>
    <n v="29"/>
    <m/>
    <n v="29"/>
    <s v="x"/>
  </r>
  <r>
    <x v="8"/>
    <d v="2025-10-28T00:00:00"/>
    <x v="42"/>
    <s v="COGS - 181129OH"/>
    <s v="COGS - 181129OH"/>
    <s v="D-001"/>
    <s v="Sales"/>
    <m/>
    <x v="3"/>
    <s v="CBRepair"/>
    <x v="54"/>
    <s v="Chromebook Repairs"/>
    <s v="C-10093"/>
    <m/>
    <n v="11347"/>
    <s v="COG"/>
    <n v="39"/>
    <m/>
    <n v="39"/>
    <s v="x"/>
  </r>
  <r>
    <x v="8"/>
    <d v="2025-10-28T00:00:00"/>
    <x v="42"/>
    <s v="COGS - 181129OH"/>
    <s v="COGS - 181129OH"/>
    <s v="D-001"/>
    <s v="Sales"/>
    <m/>
    <x v="3"/>
    <s v="CBRepair"/>
    <x v="54"/>
    <s v="Chromebook Repairs"/>
    <s v="C-10093"/>
    <m/>
    <n v="11347"/>
    <s v="COG"/>
    <n v="49"/>
    <m/>
    <n v="49"/>
    <s v="x"/>
  </r>
  <r>
    <x v="8"/>
    <d v="2025-10-28T00:00:00"/>
    <x v="42"/>
    <s v="COGS - 181129OH"/>
    <s v="COGS - 181129OH"/>
    <s v="D-001"/>
    <s v="Sales"/>
    <m/>
    <x v="3"/>
    <s v="CBRepair"/>
    <x v="54"/>
    <s v="Chromebook Repairs"/>
    <s v="C-10093"/>
    <m/>
    <n v="11347"/>
    <s v="COG"/>
    <n v="49"/>
    <m/>
    <n v="49"/>
    <s v="x"/>
  </r>
  <r>
    <x v="8"/>
    <d v="2025-10-28T00:00:00"/>
    <x v="42"/>
    <s v="COGS - 181129OH"/>
    <s v="COGS - 181129OH"/>
    <s v="D-001"/>
    <s v="Sales"/>
    <m/>
    <x v="3"/>
    <s v="CBRepair"/>
    <x v="54"/>
    <s v="Chromebook Repairs"/>
    <s v="C-10093"/>
    <m/>
    <n v="11347"/>
    <s v="COG"/>
    <n v="49"/>
    <m/>
    <n v="49"/>
    <s v="x"/>
  </r>
  <r>
    <x v="8"/>
    <d v="2025-10-28T00:00:00"/>
    <x v="42"/>
    <s v="COGS - 181129OH"/>
    <s v="COGS - 181129OH"/>
    <s v="D-001"/>
    <s v="Sales"/>
    <m/>
    <x v="3"/>
    <s v="CBRepair"/>
    <x v="54"/>
    <s v="Chromebook Repairs"/>
    <s v="C-10093"/>
    <m/>
    <n v="11347"/>
    <s v="COG"/>
    <n v="59"/>
    <m/>
    <n v="59"/>
    <s v="x"/>
  </r>
  <r>
    <x v="8"/>
    <d v="2025-10-28T00:00:00"/>
    <x v="42"/>
    <s v="COGS - 181129OH"/>
    <s v="COGS - 181129OH"/>
    <s v="D-001"/>
    <s v="Sales"/>
    <m/>
    <x v="3"/>
    <s v="CBRepair"/>
    <x v="54"/>
    <s v="Chromebook Repairs"/>
    <s v="C-10093"/>
    <m/>
    <n v="11347"/>
    <s v="COG"/>
    <n v="59"/>
    <m/>
    <n v="59"/>
    <s v="x"/>
  </r>
  <r>
    <x v="8"/>
    <d v="2025-10-28T00:00:00"/>
    <x v="42"/>
    <s v="COGS - 181129OH"/>
    <s v="COGS - 181129OH"/>
    <s v="D-001"/>
    <s v="Sales"/>
    <m/>
    <x v="3"/>
    <s v="CBRepair"/>
    <x v="54"/>
    <s v="Chromebook Repairs"/>
    <s v="C-10093"/>
    <m/>
    <n v="11347"/>
    <s v="COG"/>
    <n v="79"/>
    <m/>
    <n v="79"/>
    <s v="x"/>
  </r>
  <r>
    <x v="8"/>
    <d v="2025-10-28T00:00:00"/>
    <x v="42"/>
    <s v="COGS - 181129OH"/>
    <s v="COGS - 181129OH"/>
    <s v="D-001"/>
    <s v="Sales"/>
    <m/>
    <x v="3"/>
    <s v="CBRepair"/>
    <x v="54"/>
    <s v="Chromebook Repairs"/>
    <s v="C-10093"/>
    <m/>
    <n v="11347"/>
    <s v="COG"/>
    <n v="98"/>
    <m/>
    <n v="98"/>
    <s v="x"/>
  </r>
  <r>
    <x v="8"/>
    <d v="2025-10-28T00:00:00"/>
    <x v="42"/>
    <s v="COGS - 181129OH"/>
    <s v="COGS - 181129OH"/>
    <s v="D-001"/>
    <s v="Sales"/>
    <m/>
    <x v="3"/>
    <s v="CBRepair"/>
    <x v="54"/>
    <s v="Chromebook Repairs"/>
    <s v="C-10093"/>
    <m/>
    <n v="11347"/>
    <s v="COG"/>
    <n v="98"/>
    <m/>
    <n v="98"/>
    <s v="x"/>
  </r>
  <r>
    <x v="8"/>
    <d v="2025-10-28T00:00:00"/>
    <x v="42"/>
    <s v="COGS - 181129OH"/>
    <s v="COGS - 181129OH"/>
    <s v="D-001"/>
    <s v="Sales"/>
    <m/>
    <x v="3"/>
    <s v="CBRepair"/>
    <x v="54"/>
    <s v="Chromebook Repairs"/>
    <s v="C-10093"/>
    <m/>
    <n v="11347"/>
    <s v="COG"/>
    <n v="118"/>
    <m/>
    <n v="118"/>
    <s v="x"/>
  </r>
  <r>
    <x v="8"/>
    <d v="2025-10-28T00:00:00"/>
    <x v="42"/>
    <s v="COGS - 181129OH"/>
    <s v="COGS - 181129OH"/>
    <s v="D-001"/>
    <s v="Sales"/>
    <m/>
    <x v="3"/>
    <s v="CBRepair"/>
    <x v="54"/>
    <s v="Chromebook Repairs"/>
    <s v="C-10093"/>
    <m/>
    <n v="11347"/>
    <s v="COG"/>
    <n v="128"/>
    <m/>
    <n v="128"/>
    <s v="x"/>
  </r>
  <r>
    <x v="8"/>
    <d v="2025-10-28T00:00:00"/>
    <x v="42"/>
    <s v="COGS - 181129OH"/>
    <s v="COGS - 181129OH"/>
    <s v="D-001"/>
    <s v="Sales"/>
    <m/>
    <x v="3"/>
    <s v="CBRepair"/>
    <x v="54"/>
    <s v="Chromebook Repairs"/>
    <s v="C-10093"/>
    <m/>
    <n v="11347"/>
    <s v="COG"/>
    <n v="128"/>
    <m/>
    <n v="128"/>
    <s v="x"/>
  </r>
  <r>
    <x v="8"/>
    <d v="2025-10-28T00:00:00"/>
    <x v="42"/>
    <s v="COGS - 181129OH"/>
    <s v="COGS - 181129OH"/>
    <s v="D-001"/>
    <s v="Sales"/>
    <m/>
    <x v="3"/>
    <s v="CBRepair"/>
    <x v="54"/>
    <s v="Chromebook Repairs"/>
    <s v="C-10093"/>
    <m/>
    <n v="11347"/>
    <s v="COG"/>
    <n v="128"/>
    <m/>
    <n v="128"/>
    <s v="x"/>
  </r>
  <r>
    <x v="8"/>
    <d v="2025-10-28T00:00:00"/>
    <x v="42"/>
    <s v="COGS - 181129OH"/>
    <s v="COGS - 181129OH"/>
    <s v="D-001"/>
    <s v="Sales"/>
    <m/>
    <x v="3"/>
    <s v="CBRepair"/>
    <x v="54"/>
    <s v="Chromebook Repairs"/>
    <s v="C-10093"/>
    <m/>
    <n v="11347"/>
    <s v="COG"/>
    <n v="128"/>
    <m/>
    <n v="128"/>
    <s v="x"/>
  </r>
  <r>
    <x v="8"/>
    <d v="2025-10-28T00:00:00"/>
    <x v="42"/>
    <s v="COGS - 181129OH"/>
    <s v="COGS - 181129OH"/>
    <s v="D-001"/>
    <s v="Sales"/>
    <m/>
    <x v="3"/>
    <s v="CBRepair"/>
    <x v="54"/>
    <s v="Chromebook Repairs"/>
    <s v="C-10093"/>
    <m/>
    <n v="11347"/>
    <s v="COG"/>
    <n v="177"/>
    <m/>
    <n v="177"/>
    <s v="x"/>
  </r>
  <r>
    <x v="8"/>
    <d v="2025-10-28T00:00:00"/>
    <x v="42"/>
    <s v="COGS - 181129OH"/>
    <s v="COGS - 181129OH"/>
    <s v="D-001"/>
    <s v="Sales"/>
    <m/>
    <x v="3"/>
    <s v="CBRepair"/>
    <x v="54"/>
    <s v="Chromebook Repairs"/>
    <s v="C-10093"/>
    <m/>
    <n v="11347"/>
    <s v="COG"/>
    <n v="177"/>
    <m/>
    <n v="177"/>
    <s v="x"/>
  </r>
  <r>
    <x v="8"/>
    <d v="2025-10-28T00:00:00"/>
    <x v="42"/>
    <s v="COGS - 181129OH"/>
    <s v="COGS - 181129OH"/>
    <s v="D-001"/>
    <s v="Sales"/>
    <m/>
    <x v="3"/>
    <s v="CBRepair"/>
    <x v="54"/>
    <s v="Chromebook Repairs"/>
    <s v="C-10093"/>
    <m/>
    <n v="11347"/>
    <s v="COG"/>
    <n v="177"/>
    <m/>
    <n v="177"/>
    <s v="x"/>
  </r>
  <r>
    <x v="8"/>
    <d v="2025-10-28T00:00:00"/>
    <x v="42"/>
    <s v="COGS - 181129OH"/>
    <s v="COGS - 181129OH"/>
    <s v="D-001"/>
    <s v="Sales"/>
    <m/>
    <x v="3"/>
    <s v="CBRepair"/>
    <x v="54"/>
    <s v="Chromebook Repairs"/>
    <s v="C-10093"/>
    <m/>
    <n v="11347"/>
    <s v="COG"/>
    <n v="189"/>
    <m/>
    <n v="189"/>
    <s v="x"/>
  </r>
  <r>
    <x v="8"/>
    <d v="2025-10-28T00:00:00"/>
    <x v="42"/>
    <s v="COGS - 181129OH"/>
    <s v="COGS - 181129OH"/>
    <s v="D-001"/>
    <s v="Sales"/>
    <m/>
    <x v="3"/>
    <s v="CBRepair"/>
    <x v="54"/>
    <s v="Chromebook Repairs"/>
    <s v="C-10093"/>
    <m/>
    <n v="11347"/>
    <s v="COG"/>
    <n v="189"/>
    <m/>
    <n v="189"/>
    <s v="x"/>
  </r>
  <r>
    <x v="8"/>
    <d v="2025-10-28T00:00:00"/>
    <x v="42"/>
    <s v="COGS - 181129OH"/>
    <s v="COGS - 181129OH"/>
    <s v="D-001"/>
    <s v="Sales"/>
    <m/>
    <x v="3"/>
    <s v="CBRepair"/>
    <x v="54"/>
    <s v="Chromebook Repairs"/>
    <s v="C-10093"/>
    <m/>
    <n v="11347"/>
    <s v="COG"/>
    <n v="207"/>
    <m/>
    <n v="207"/>
    <s v="x"/>
  </r>
  <r>
    <x v="8"/>
    <d v="2025-10-28T00:00:00"/>
    <x v="42"/>
    <s v="COGS - 181131"/>
    <s v="COGS - 181131"/>
    <s v="D-001"/>
    <s v="Sales"/>
    <m/>
    <x v="1"/>
    <s v="A12GNUT#ABA"/>
    <x v="12"/>
    <s v="HP Elite Mini 800 G9 Desktop Computer - Intel Core"/>
    <s v="C00181"/>
    <m/>
    <n v="11348"/>
    <s v="COG"/>
    <n v="2807.12"/>
    <m/>
    <n v="2807.12"/>
    <s v="x"/>
  </r>
  <r>
    <x v="8"/>
    <d v="2025-10-28T00:00:00"/>
    <x v="42"/>
    <s v="COGS - 181132"/>
    <s v="COGS - 181132"/>
    <s v="D-001"/>
    <s v="Sales"/>
    <m/>
    <x v="2"/>
    <s v="210-BPCJB"/>
    <x v="130"/>
    <s v="Dell Pro 16 Plus Laptop"/>
    <s v="Pascohh"/>
    <m/>
    <n v="11349"/>
    <s v="COG"/>
    <n v="2237.73"/>
    <m/>
    <n v="2237.73"/>
    <s v="x"/>
  </r>
  <r>
    <x v="8"/>
    <d v="2025-10-28T00:00:00"/>
    <x v="42"/>
    <s v="COGS - 181133"/>
    <s v="COGS - 181133"/>
    <s v="D-001"/>
    <s v="Sales"/>
    <m/>
    <x v="2"/>
    <s v="ITG-INTUNE-UP-VP"/>
    <x v="134"/>
    <s v="Microsoft Intune Provisioning Service"/>
    <s v="C-10377"/>
    <m/>
    <n v="11350"/>
    <s v="COG"/>
    <n v="2.39"/>
    <m/>
    <n v="2.39"/>
    <s v="x"/>
  </r>
  <r>
    <x v="8"/>
    <d v="2025-10-28T00:00:00"/>
    <x v="42"/>
    <s v="COGS - 181133"/>
    <s v="COGS - 181133"/>
    <s v="D-001"/>
    <s v="Sales"/>
    <m/>
    <x v="2"/>
    <s v="11JN008BUS"/>
    <x v="134"/>
    <s v="Lenovo ThinkCentre M75q Gen 2 Desktop Computer -"/>
    <s v="C-10377"/>
    <m/>
    <n v="11350"/>
    <s v="COG"/>
    <n v="468.37"/>
    <m/>
    <n v="468.37"/>
    <s v="x"/>
  </r>
  <r>
    <x v="8"/>
    <d v="2025-10-29T00:00:00"/>
    <x v="30"/>
    <s v="COGS - 181134OH"/>
    <s v="COGS - 181134OH"/>
    <s v="D-002"/>
    <s v="Administration"/>
    <m/>
    <x v="3"/>
    <s v="CROSSWDISEDUNEW"/>
    <x v="94"/>
    <s v="Chrome OS Mgmt Console Lic, EDU"/>
    <s v="C-10097"/>
    <m/>
    <n v="11351"/>
    <s v="COG"/>
    <n v="1484.5"/>
    <m/>
    <n v="1484.5"/>
    <s v="x"/>
  </r>
  <r>
    <x v="8"/>
    <d v="2025-10-29T00:00:00"/>
    <x v="30"/>
    <s v="COGS - 181134OH"/>
    <s v="COGS - 181134OH"/>
    <s v="D-002"/>
    <s v="Administration"/>
    <m/>
    <x v="3"/>
    <s v="83G80001US"/>
    <x v="94"/>
    <s v="Lenovo 100e Chromebook Gen 4 11.6&quot; Touchscreen Ch"/>
    <s v="C-10097"/>
    <m/>
    <n v="11351"/>
    <s v="COG"/>
    <n v="13305"/>
    <m/>
    <n v="13305"/>
    <s v="x"/>
  </r>
  <r>
    <x v="8"/>
    <d v="2025-10-29T00:00:00"/>
    <x v="30"/>
    <s v="COGS - 181135OH"/>
    <s v="COGS - 181135OH"/>
    <s v="D-002"/>
    <s v="Administration"/>
    <m/>
    <x v="3"/>
    <s v="DWC-MV85WIATW"/>
    <x v="94"/>
    <s v="Digital Watchdog MEGApix IVA 5MP Low-Profile IR Vandal Dome"/>
    <s v="C-10097"/>
    <m/>
    <n v="11352"/>
    <s v="COG"/>
    <n v="398.99"/>
    <m/>
    <n v="398.99"/>
    <s v="x"/>
  </r>
  <r>
    <x v="8"/>
    <d v="2025-10-29T00:00:00"/>
    <x v="30"/>
    <s v="COGS - 181140OH"/>
    <s v="COGS - 181140OH"/>
    <s v="D-001"/>
    <s v="Sales"/>
    <m/>
    <x v="3"/>
    <n v="10061"/>
    <x v="148"/>
    <s v="Power Cord 10A NEMA 5-15P IEC320-C13"/>
    <s v="C-10063"/>
    <m/>
    <n v="11353"/>
    <s v="COG"/>
    <n v="5.76"/>
    <m/>
    <n v="5.76"/>
    <s v="x"/>
  </r>
  <r>
    <x v="8"/>
    <d v="2025-10-29T00:00:00"/>
    <x v="30"/>
    <s v="COGS - 181140OH"/>
    <s v="COGS - 181140OH"/>
    <s v="D-001"/>
    <s v="Sales"/>
    <m/>
    <x v="3"/>
    <n v="22143"/>
    <x v="148"/>
    <s v="Extreme Networks 10303 Compatible SFP+ 10GBASE-LRM"/>
    <s v="C-10063"/>
    <m/>
    <n v="11353"/>
    <s v="COG"/>
    <n v="30"/>
    <m/>
    <n v="30"/>
    <s v="x"/>
  </r>
  <r>
    <x v="8"/>
    <d v="2025-10-29T00:00:00"/>
    <x v="30"/>
    <s v="COGS - 181140OH"/>
    <s v="COGS - 181140OH"/>
    <s v="D-001"/>
    <s v="Sales"/>
    <m/>
    <x v="3"/>
    <s v="PUL-400LVT"/>
    <x v="148"/>
    <s v="Vertiv Liebert Power-UPS Lithium 400VA/240W 120V S"/>
    <s v="C-10063"/>
    <m/>
    <n v="11353"/>
    <s v="COG"/>
    <n v="187.2"/>
    <m/>
    <n v="187.2"/>
    <s v="x"/>
  </r>
  <r>
    <x v="8"/>
    <d v="2025-10-29T00:00:00"/>
    <x v="30"/>
    <s v="COGS - 181140OH"/>
    <s v="COGS - 181140OH"/>
    <s v="D-001"/>
    <s v="Sales"/>
    <m/>
    <x v="3"/>
    <s v="RK12WALHM"/>
    <x v="148"/>
    <s v="StarTech Wall Mount Network Cabinet Enclosure (12 RU, 19&quot;)"/>
    <s v="C-10063"/>
    <m/>
    <n v="11353"/>
    <s v="COG"/>
    <n v="395.67"/>
    <m/>
    <n v="395.67"/>
    <s v="x"/>
  </r>
  <r>
    <x v="8"/>
    <d v="2025-10-29T00:00:00"/>
    <x v="30"/>
    <s v="COGS - 181140OH"/>
    <s v="COGS - 181140OH"/>
    <s v="D-001"/>
    <s v="Sales"/>
    <m/>
    <x v="3"/>
    <s v="AP410C-FCC"/>
    <x v="148"/>
    <s v="Extreme Networks ExtremeWireless AP410C Dual Band "/>
    <s v="C-10063"/>
    <m/>
    <n v="11353"/>
    <s v="COG"/>
    <n v="1162.07"/>
    <m/>
    <n v="1162.07"/>
    <s v="x"/>
  </r>
  <r>
    <x v="8"/>
    <d v="2025-10-29T00:00:00"/>
    <x v="30"/>
    <s v="COGS - 181140OH"/>
    <s v="COGS - 181140OH"/>
    <s v="D-001"/>
    <s v="Sales"/>
    <m/>
    <x v="3"/>
    <s v="5320-48P-8XE"/>
    <x v="148"/>
    <s v="Extreme Networks ExtremeSwitching 5320 Ethernet Sw"/>
    <s v="C-10063"/>
    <m/>
    <n v="11353"/>
    <s v="COG"/>
    <n v="2792.32"/>
    <m/>
    <n v="2792.32"/>
    <s v="x"/>
  </r>
  <r>
    <x v="8"/>
    <d v="2025-10-29T00:00:00"/>
    <x v="30"/>
    <s v="COGS - 181140OH"/>
    <s v="COGS - 181140OH"/>
    <s v="D-028"/>
    <s v="Installation Team"/>
    <m/>
    <x v="3"/>
    <s v="USK12-STD-A-S-C-EW"/>
    <x v="148"/>
    <s v="XCIQ-PT053-C-EW-5YK12"/>
    <s v="C-10063"/>
    <m/>
    <n v="11353"/>
    <s v="COG"/>
    <n v="652.08000000000004"/>
    <m/>
    <n v="652.08000000000004"/>
    <s v="x"/>
  </r>
  <r>
    <x v="8"/>
    <d v="2025-10-29T00:00:00"/>
    <x v="30"/>
    <s v="COGS - 181142"/>
    <s v="COGS - 181142"/>
    <s v="D-001-W"/>
    <s v="Sales - West"/>
    <m/>
    <x v="2"/>
    <s v="97000-AP460C-FCC"/>
    <x v="25"/>
    <s v="EW Software &amp; TAC - AP460C-FCC "/>
    <s v="C-10028"/>
    <m/>
    <n v="11354"/>
    <s v="COG"/>
    <n v="112.5"/>
    <m/>
    <n v="112.5"/>
    <s v="x"/>
  </r>
  <r>
    <x v="8"/>
    <d v="2025-10-29T00:00:00"/>
    <x v="30"/>
    <s v="COGS - 181142"/>
    <s v="COGS - 181142"/>
    <s v="D-001-W"/>
    <s v="Sales - West"/>
    <m/>
    <x v="2"/>
    <s v="MBO-ART03"/>
    <x v="25"/>
    <s v="Extreme Networks Mounting Bracket for Wireless Acc"/>
    <s v="C-10028"/>
    <m/>
    <n v="11354"/>
    <s v="COG"/>
    <n v="151.52000000000001"/>
    <m/>
    <n v="151.52000000000001"/>
    <s v="x"/>
  </r>
  <r>
    <x v="8"/>
    <d v="2025-10-29T00:00:00"/>
    <x v="30"/>
    <s v="COGS - 181142"/>
    <s v="COGS - 181142"/>
    <s v="D-001-W"/>
    <s v="Sales - West"/>
    <m/>
    <x v="2"/>
    <s v="97000-AP5010-WW"/>
    <x v="25"/>
    <s v="EW Software &amp; TAC - AP5010-WW This Term: 1825 Day"/>
    <s v="C-10028"/>
    <m/>
    <n v="11354"/>
    <s v="COG"/>
    <n v="675"/>
    <m/>
    <n v="675"/>
    <s v="x"/>
  </r>
  <r>
    <x v="8"/>
    <d v="2025-10-29T00:00:00"/>
    <x v="30"/>
    <s v="COGS - 181142"/>
    <s v="COGS - 181142"/>
    <s v="D-001-W"/>
    <s v="Sales - West"/>
    <m/>
    <x v="2"/>
    <s v="AP460C-FCC"/>
    <x v="25"/>
    <s v="Extreme Networks ExtremeWireless AP460C 802.11ax 5"/>
    <s v="C-10028"/>
    <m/>
    <n v="11354"/>
    <s v="COG"/>
    <n v="740.5"/>
    <m/>
    <n v="740.5"/>
    <s v="x"/>
  </r>
  <r>
    <x v="8"/>
    <d v="2025-10-29T00:00:00"/>
    <x v="30"/>
    <s v="COGS - 181142"/>
    <s v="COGS - 181142"/>
    <s v="D-001-W"/>
    <s v="Sales - West"/>
    <m/>
    <x v="2"/>
    <s v="XIQ-PIL-S-C-EW"/>
    <x v="25"/>
    <s v="Extreme Networks ExtremeCloud IQ Pilot + ExtremeWo"/>
    <s v="C-10028"/>
    <m/>
    <n v="11354"/>
    <s v="COG"/>
    <n v="2460.92"/>
    <m/>
    <n v="2460.92"/>
    <s v="x"/>
  </r>
  <r>
    <x v="8"/>
    <d v="2025-10-29T00:00:00"/>
    <x v="30"/>
    <s v="COGS - 181142"/>
    <s v="COGS - 181142"/>
    <s v="D-001-W"/>
    <s v="Sales - West"/>
    <m/>
    <x v="2"/>
    <s v="AP5010-WW"/>
    <x v="25"/>
    <s v="Indoor Tri Radio WiFi 6E AP (4x4:4): 2.4 GHz 5GHz "/>
    <s v="C-10028"/>
    <m/>
    <n v="11354"/>
    <s v="COG"/>
    <n v="5997"/>
    <m/>
    <n v="5997"/>
    <s v="x"/>
  </r>
  <r>
    <x v="8"/>
    <d v="2025-10-29T00:00:00"/>
    <x v="30"/>
    <s v="COGS - 181143OH"/>
    <s v="COGS - 181143OH"/>
    <s v="D-003"/>
    <s v="MSP"/>
    <m/>
    <x v="3"/>
    <s v="USK12-STD-A-S-C-EW-3Y"/>
    <x v="86"/>
    <s v="Extreme Networks ExtremeCloud IQ Pilot + Extreme A"/>
    <s v="C-10081"/>
    <m/>
    <n v="11355"/>
    <s v="COG"/>
    <n v="7010.17"/>
    <m/>
    <n v="7010.17"/>
    <s v="x"/>
  </r>
  <r>
    <x v="8"/>
    <d v="2025-10-29T00:00:00"/>
    <x v="30"/>
    <s v="COGS - 181143OH"/>
    <s v="COGS - 181143OH"/>
    <s v="D-003"/>
    <s v="MSP"/>
    <m/>
    <x v="3"/>
    <s v="AP410C-FCC"/>
    <x v="86"/>
    <s v="Extreme Networks ExtremeWireless AP410C Dual Band "/>
    <s v="C-10081"/>
    <m/>
    <n v="11355"/>
    <s v="COG"/>
    <n v="13834.5"/>
    <m/>
    <n v="13834.5"/>
    <s v="x"/>
  </r>
  <r>
    <x v="8"/>
    <d v="2025-10-30T00:00:00"/>
    <x v="51"/>
    <s v="COGS - 181153OH"/>
    <s v="COGS - 181153OH"/>
    <s v="D-001"/>
    <s v="Sales"/>
    <m/>
    <x v="3"/>
    <s v="13360-I"/>
    <x v="145"/>
    <s v="Display Port Cable"/>
    <s v="C-10368"/>
    <m/>
    <n v="11357"/>
    <s v="COG"/>
    <n v="70.8"/>
    <m/>
    <n v="70.8"/>
    <s v="x"/>
  </r>
  <r>
    <x v="8"/>
    <d v="2025-10-30T00:00:00"/>
    <x v="51"/>
    <s v="COGS - 181153OH"/>
    <s v="COGS - 181153OH"/>
    <s v="D-001"/>
    <s v="Sales"/>
    <m/>
    <x v="3"/>
    <s v="ITG-REMOVE SW-UPDATE"/>
    <x v="145"/>
    <s v="ITG-REMOVE SW-UPDATE"/>
    <s v="C-10368"/>
    <m/>
    <n v="11357"/>
    <s v="COG"/>
    <n v="186.24"/>
    <m/>
    <n v="186.24"/>
    <s v="x"/>
  </r>
  <r>
    <x v="8"/>
    <d v="2025-10-30T00:00:00"/>
    <x v="51"/>
    <s v="COGS - 181153OH"/>
    <s v="COGS - 181153OH"/>
    <s v="D-001"/>
    <s v="Sales"/>
    <m/>
    <x v="3"/>
    <s v="981-000014"/>
    <x v="145"/>
    <s v="Logitech USB Headset H390 - Stereo - Black, Sil..."/>
    <s v="C-10368"/>
    <m/>
    <n v="11357"/>
    <s v="COG"/>
    <n v="262.68"/>
    <m/>
    <n v="262.68"/>
    <s v="x"/>
  </r>
  <r>
    <x v="8"/>
    <d v="2025-10-30T00:00:00"/>
    <x v="51"/>
    <s v="COGS - 181153OH"/>
    <s v="COGS - 181153OH"/>
    <s v="D-001"/>
    <s v="Sales"/>
    <m/>
    <x v="3"/>
    <s v="SUPER7B"/>
    <x v="145"/>
    <s v="Eaton Tripp Lite Series Protect It! 7-Outlet Surge"/>
    <s v="C-10368"/>
    <m/>
    <n v="11357"/>
    <s v="COG"/>
    <n v="264.95999999999998"/>
    <m/>
    <n v="264.95999999999998"/>
    <s v="x"/>
  </r>
  <r>
    <x v="8"/>
    <d v="2025-10-30T00:00:00"/>
    <x v="51"/>
    <s v="COGS - 181153OH"/>
    <s v="COGS - 181153OH"/>
    <s v="D-001"/>
    <s v="Sales"/>
    <m/>
    <x v="3"/>
    <s v="4X31N50708"/>
    <x v="145"/>
    <s v="Keyboard, Mouse - QWERTY - Input Device / Keys Qty: 103 - Wi"/>
    <s v="C-10368"/>
    <m/>
    <n v="11357"/>
    <s v="COG"/>
    <n v="276.83999999999997"/>
    <m/>
    <n v="276.83999999999997"/>
    <s v="x"/>
  </r>
  <r>
    <x v="8"/>
    <d v="2025-10-30T00:00:00"/>
    <x v="51"/>
    <s v="COGS - 181153OH"/>
    <s v="COGS - 181153OH"/>
    <s v="D-001"/>
    <s v="Sales"/>
    <m/>
    <x v="3"/>
    <s v="960-000694.1"/>
    <x v="145"/>
    <s v="LOGITECH:HD Webcam C270"/>
    <s v="C-10368"/>
    <m/>
    <n v="11357"/>
    <s v="COG"/>
    <n v="327.60000000000002"/>
    <m/>
    <n v="327.60000000000002"/>
    <s v="x"/>
  </r>
  <r>
    <x v="8"/>
    <d v="2025-10-30T00:00:00"/>
    <x v="51"/>
    <s v="COGS - 181153OH"/>
    <s v="COGS - 181153OH"/>
    <s v="D-001"/>
    <s v="Sales"/>
    <m/>
    <x v="3"/>
    <s v="40B00135US"/>
    <x v="145"/>
    <s v="Lenovo X1 - TB Dock "/>
    <s v="C-10368"/>
    <m/>
    <n v="11357"/>
    <s v="COG"/>
    <n v="3075.84"/>
    <m/>
    <n v="3075.84"/>
    <s v="x"/>
  </r>
  <r>
    <x v="8"/>
    <d v="2025-10-30T00:00:00"/>
    <x v="51"/>
    <s v="COGS - 181153OH"/>
    <s v="COGS - 181153OH"/>
    <s v="D-001"/>
    <s v="Sales"/>
    <m/>
    <x v="3"/>
    <s v="64A4MARXUS"/>
    <x v="145"/>
    <s v="T24-40(C25238FT0) 23.8 Monitor-HDMI "/>
    <s v="C-10368"/>
    <m/>
    <n v="11357"/>
    <s v="COG"/>
    <n v="5179.2"/>
    <m/>
    <n v="5179.2"/>
    <s v="x"/>
  </r>
  <r>
    <x v="8"/>
    <d v="2025-10-30T00:00:00"/>
    <x v="51"/>
    <s v="COGS - 181153OH"/>
    <s v="COGS - 181153OH"/>
    <s v="D-001"/>
    <s v="Sales"/>
    <m/>
    <x v="3"/>
    <s v="21M70006US"/>
    <x v="145"/>
    <s v="THINKPAD E14 G6, INTEL CORE ULTRA 5 125U"/>
    <s v="C-10368"/>
    <m/>
    <n v="11357"/>
    <s v="COG"/>
    <n v="9648.6"/>
    <m/>
    <n v="9648.6"/>
    <s v="x"/>
  </r>
  <r>
    <x v="8"/>
    <d v="2025-10-30T00:00:00"/>
    <x v="51"/>
    <s v="COGS - 181155OH"/>
    <s v="COGS - 181155OH"/>
    <s v="D-001"/>
    <s v="Sales"/>
    <m/>
    <x v="3"/>
    <s v="960-000694.1"/>
    <x v="145"/>
    <s v="LOGITECH:HD Webcam C270"/>
    <s v="C-10368"/>
    <m/>
    <n v="11358"/>
    <s v="COG"/>
    <n v="27.3"/>
    <m/>
    <n v="27.3"/>
    <s v="x"/>
  </r>
  <r>
    <x v="8"/>
    <d v="2025-10-30T00:00:00"/>
    <x v="51"/>
    <s v="COGS - 181161"/>
    <s v="COGS - 181161"/>
    <s v="D-001"/>
    <s v="Sales"/>
    <m/>
    <x v="2"/>
    <s v="MISC-CABLES"/>
    <x v="134"/>
    <s v="Miscellaneous Low Voltage Equipment "/>
    <s v="C-10377"/>
    <m/>
    <n v="11359"/>
    <s v="COG"/>
    <n v="94.95"/>
    <m/>
    <n v="94.95"/>
    <s v="x"/>
  </r>
  <r>
    <x v="8"/>
    <d v="2025-10-30T00:00:00"/>
    <x v="51"/>
    <s v="COGS - 181162OH"/>
    <s v="COGS - 181162OH"/>
    <s v="D-001"/>
    <s v="Sales"/>
    <m/>
    <x v="3"/>
    <s v="NG Firewall PSC1000"/>
    <x v="85"/>
    <s v="Untangle NG Firewall Public Sector Complete 1000 U"/>
    <s v="C-10068"/>
    <m/>
    <n v="11360"/>
    <s v="COG"/>
    <n v="2632.5"/>
    <m/>
    <n v="2632.5"/>
    <s v="x"/>
  </r>
  <r>
    <x v="8"/>
    <d v="2025-10-31T00:00:00"/>
    <x v="31"/>
    <m/>
    <s v="NRR Accrual Entry for Oct 2025"/>
    <s v="D-004-W"/>
    <s v="Projects - West"/>
    <m/>
    <x v="0"/>
    <m/>
    <x v="0"/>
    <m/>
    <m/>
    <m/>
    <n v="24487"/>
    <s v="ARJ"/>
    <n v="23125.72"/>
    <m/>
    <n v="23125.72"/>
    <s v="x"/>
  </r>
  <r>
    <x v="8"/>
    <d v="2025-10-31T00:00:00"/>
    <x v="31"/>
    <m/>
    <s v="NRR Accrual Entry for Oct 2025"/>
    <s v="D-004-E"/>
    <s v="Projects - East"/>
    <m/>
    <x v="4"/>
    <m/>
    <x v="0"/>
    <m/>
    <m/>
    <m/>
    <n v="24487"/>
    <s v="ARJ"/>
    <n v="14271.8"/>
    <m/>
    <n v="14271.8"/>
    <s v="x"/>
  </r>
  <r>
    <x v="8"/>
    <d v="2025-10-31T00:00:00"/>
    <x v="31"/>
    <s v="COGS - 180527OHCR"/>
    <s v="COGS - 180527OHCR"/>
    <s v="D-009"/>
    <s v="Admin"/>
    <m/>
    <x v="3"/>
    <s v="CBRepair"/>
    <x v="154"/>
    <s v="Chromebook Repairs"/>
    <s v="C-10110"/>
    <m/>
    <n v="11361"/>
    <s v="COG"/>
    <m/>
    <n v="279"/>
    <n v="-279"/>
    <s v="x"/>
  </r>
  <r>
    <x v="8"/>
    <d v="2025-10-31T00:00:00"/>
    <x v="31"/>
    <s v="COGS - 181163"/>
    <s v="COGS - 181163"/>
    <s v="D-001-W"/>
    <s v="Sales - West"/>
    <m/>
    <x v="2"/>
    <s v="SRTRK2"/>
    <x v="44"/>
    <s v="SMART-UPS SRT 19IN RAIL KIT 5 6 8 10KVA"/>
    <s v="C-10006"/>
    <m/>
    <n v="11362"/>
    <s v="COG"/>
    <n v="234.13"/>
    <m/>
    <n v="234.13"/>
    <s v="x"/>
  </r>
  <r>
    <x v="8"/>
    <d v="2025-10-31T00:00:00"/>
    <x v="31"/>
    <s v="COGS - 181163"/>
    <s v="COGS - 181163"/>
    <s v="D-001-W"/>
    <s v="Sales - West"/>
    <m/>
    <x v="2"/>
    <s v="WBEXTWAR3YR-SP-04"/>
    <x v="44"/>
    <s v="APC Service/Support - 3 Year Extended Warranty"/>
    <s v="C-10006"/>
    <m/>
    <n v="11362"/>
    <s v="COG"/>
    <n v="606.22"/>
    <m/>
    <n v="606.22"/>
    <s v="x"/>
  </r>
  <r>
    <x v="8"/>
    <d v="2025-10-31T00:00:00"/>
    <x v="31"/>
    <s v="COGS - 181163"/>
    <s v="COGS - 181163"/>
    <s v="D-001-W"/>
    <s v="Sales - West"/>
    <m/>
    <x v="2"/>
    <s v="WBEXTWAR3YR-SP-06"/>
    <x v="44"/>
    <s v="3 YEAR EXTENDED WARRANTY"/>
    <s v="C-10006"/>
    <m/>
    <n v="11362"/>
    <s v="COG"/>
    <n v="1174.03"/>
    <m/>
    <n v="1174.03"/>
    <s v="x"/>
  </r>
  <r>
    <x v="8"/>
    <d v="2025-10-31T00:00:00"/>
    <x v="31"/>
    <s v="COGS - 181163"/>
    <s v="COGS - 181163"/>
    <s v="D-001-W"/>
    <s v="Sales - West"/>
    <m/>
    <x v="2"/>
    <s v="SRT192BP"/>
    <x v="44"/>
    <s v="APC by Schneider Electric Smart-UPS SRT 192V 5kVA "/>
    <s v="C-10006"/>
    <m/>
    <n v="11362"/>
    <s v="COG"/>
    <n v="2694.18"/>
    <m/>
    <n v="2694.18"/>
    <s v="x"/>
  </r>
  <r>
    <x v="8"/>
    <d v="2025-10-31T00:00:00"/>
    <x v="31"/>
    <s v="COGS - 181163"/>
    <s v="COGS - 181163"/>
    <s v="D-001-W"/>
    <s v="Sales - West"/>
    <m/>
    <x v="2"/>
    <s v="SRT5KXLT"/>
    <x v="44"/>
    <s v="SMART UPS SRT 5000VA 208V"/>
    <s v="C-10006"/>
    <m/>
    <n v="11362"/>
    <s v="COG"/>
    <n v="5572.21"/>
    <m/>
    <n v="5572.21"/>
    <s v="x"/>
  </r>
  <r>
    <x v="8"/>
    <d v="2025-10-31T00:00:00"/>
    <x v="31"/>
    <s v="COGS - 181166"/>
    <s v="COGS - 181166"/>
    <s v="D-001"/>
    <s v="Sales"/>
    <m/>
    <x v="2"/>
    <s v="DG7GMGF0SSGZ-0004"/>
    <x v="27"/>
    <s v="Windows 10 ESU Year 1 (2025 - 2026)"/>
    <s v="C00095"/>
    <m/>
    <n v="11363"/>
    <s v="COG"/>
    <n v="51.85"/>
    <m/>
    <n v="51.85"/>
    <s v="x"/>
  </r>
  <r>
    <x v="9"/>
    <d v="2025-09-01T00:00:00"/>
    <x v="0"/>
    <s v="COGS - 179740"/>
    <s v="COGS - 179740"/>
    <s v="D-005"/>
    <s v="Security"/>
    <m/>
    <x v="1"/>
    <s v="PAN-460-HAAS"/>
    <x v="1"/>
    <s v="Palo Alto Networks Firewall Service 440"/>
    <s v="C00004"/>
    <m/>
    <n v="10674"/>
    <s v="COG"/>
    <n v="180"/>
    <m/>
    <n v="180"/>
    <s v="x"/>
  </r>
  <r>
    <x v="9"/>
    <d v="2025-09-01T00:00:00"/>
    <x v="0"/>
    <s v="COGS - 179740"/>
    <s v="COGS - 179740"/>
    <s v="D-005"/>
    <s v="Security"/>
    <m/>
    <x v="1"/>
    <s v="PAN-460-HAAS"/>
    <x v="1"/>
    <s v="Palo Alto Networks Firewall Service 440"/>
    <s v="C00004"/>
    <m/>
    <n v="10674"/>
    <s v="COG"/>
    <n v="240"/>
    <m/>
    <n v="240"/>
    <s v="x"/>
  </r>
  <r>
    <x v="9"/>
    <d v="2025-09-01T00:00:00"/>
    <x v="0"/>
    <s v="COGS - 179741"/>
    <s v="COGS - 179741"/>
    <s v="D-001"/>
    <s v="Sales"/>
    <m/>
    <x v="1"/>
    <s v="CloudNetworkLicense"/>
    <x v="2"/>
    <s v="Managed Cloud Network Device License - 1 Device"/>
    <s v="C00005"/>
    <m/>
    <n v="10675"/>
    <s v="COG"/>
    <n v="36.270000000000003"/>
    <m/>
    <n v="36.270000000000003"/>
    <s v="x"/>
  </r>
  <r>
    <x v="9"/>
    <d v="2025-09-01T00:00:00"/>
    <x v="0"/>
    <s v="COGS - 179741"/>
    <s v="COGS - 179741"/>
    <s v="D-005"/>
    <s v="Security"/>
    <m/>
    <x v="1"/>
    <s v="PAN-440-HAAS"/>
    <x v="2"/>
    <s v="Palo Alto Networks Firewall Service 440"/>
    <s v="C00005"/>
    <m/>
    <n v="10675"/>
    <s v="COG"/>
    <n v="125"/>
    <m/>
    <n v="125"/>
    <s v="x"/>
  </r>
  <r>
    <x v="9"/>
    <d v="2025-09-01T00:00:00"/>
    <x v="0"/>
    <s v="COGS - 179744"/>
    <s v="COGS - 179744"/>
    <s v="D-003"/>
    <s v="MSP"/>
    <m/>
    <x v="1"/>
    <s v="DPM-Wireless Access Point UBI"/>
    <x v="5"/>
    <s v="Managed Wireless Access Point "/>
    <s v="C00073"/>
    <m/>
    <n v="10678"/>
    <s v="COG"/>
    <n v="12"/>
    <m/>
    <n v="12"/>
    <s v="x"/>
  </r>
  <r>
    <x v="9"/>
    <d v="2025-09-01T00:00:00"/>
    <x v="0"/>
    <s v="COGS - 179744"/>
    <s v="COGS - 179744"/>
    <s v="D-003"/>
    <s v="MSP"/>
    <m/>
    <x v="1"/>
    <s v="DPM-Wireless Access Point UBI"/>
    <x v="5"/>
    <s v="Managed Wireless Access Point "/>
    <s v="C00073"/>
    <m/>
    <n v="10678"/>
    <s v="COG"/>
    <n v="60"/>
    <m/>
    <n v="60"/>
    <s v="x"/>
  </r>
  <r>
    <x v="9"/>
    <d v="2025-09-01T00:00:00"/>
    <x v="0"/>
    <s v="COGS - 179746"/>
    <s v="COGS - 179746"/>
    <s v="D-005"/>
    <s v="Security"/>
    <m/>
    <x v="1"/>
    <s v="PAN-440-HAAS"/>
    <x v="6"/>
    <s v="Palo Alto Networks Firewall Service 440"/>
    <s v="C00077"/>
    <m/>
    <n v="10680"/>
    <s v="COG"/>
    <n v="125"/>
    <m/>
    <n v="125"/>
    <s v="x"/>
  </r>
  <r>
    <x v="9"/>
    <d v="2025-09-01T00:00:00"/>
    <x v="0"/>
    <s v="COGS - 179746"/>
    <s v="COGS - 179746"/>
    <s v="D-005"/>
    <s v="Security"/>
    <m/>
    <x v="1"/>
    <s v="PAN-440-HAAS"/>
    <x v="6"/>
    <s v="Palo Alto Networks Firewall Service 440"/>
    <s v="C00077"/>
    <m/>
    <n v="10680"/>
    <s v="COG"/>
    <n v="125"/>
    <m/>
    <n v="125"/>
    <s v="x"/>
  </r>
  <r>
    <x v="9"/>
    <d v="2025-09-01T00:00:00"/>
    <x v="0"/>
    <s v="COGS - 179747"/>
    <s v="COGS - 179747"/>
    <s v="D-005"/>
    <s v="Security"/>
    <m/>
    <x v="1"/>
    <s v="PAN-440-HAAS"/>
    <x v="7"/>
    <s v="Palo Alto Networks Firewall Service 440"/>
    <s v="C00081"/>
    <m/>
    <n v="10681"/>
    <s v="COG"/>
    <n v="125"/>
    <m/>
    <n v="125"/>
    <s v="x"/>
  </r>
  <r>
    <x v="9"/>
    <d v="2025-09-01T00:00:00"/>
    <x v="0"/>
    <s v="COGS - 179755"/>
    <s v="COGS - 179755"/>
    <s v="D-005"/>
    <s v="Security"/>
    <m/>
    <x v="1"/>
    <s v="PAN-440-HAAS"/>
    <x v="10"/>
    <s v="Palo Alto Networks Firewall Service 440"/>
    <s v="C00115"/>
    <m/>
    <n v="10689"/>
    <s v="COG"/>
    <n v="125"/>
    <m/>
    <n v="125"/>
    <s v="x"/>
  </r>
  <r>
    <x v="9"/>
    <d v="2025-09-01T00:00:00"/>
    <x v="0"/>
    <s v="COGS - 179766"/>
    <s v="COGS - 179766"/>
    <s v="D-005"/>
    <s v="Security"/>
    <m/>
    <x v="1"/>
    <s v="PAN-440-HAAS"/>
    <x v="15"/>
    <s v="Palo Alto Networks Firewall Service 440"/>
    <s v="C00261"/>
    <m/>
    <n v="10698"/>
    <s v="COG"/>
    <n v="125"/>
    <m/>
    <n v="125"/>
    <s v="x"/>
  </r>
  <r>
    <x v="9"/>
    <d v="2025-09-01T00:00:00"/>
    <x v="0"/>
    <s v="COGS - 179768"/>
    <s v="COGS - 179768"/>
    <s v="D-005"/>
    <s v="Security"/>
    <m/>
    <x v="1"/>
    <s v="PAN-440-HAAS"/>
    <x v="16"/>
    <s v="Palo Alto Networks Firewall Service 440"/>
    <s v="C00285"/>
    <m/>
    <n v="10700"/>
    <s v="COG"/>
    <n v="125"/>
    <m/>
    <n v="125"/>
    <s v="x"/>
  </r>
  <r>
    <x v="9"/>
    <d v="2025-09-01T00:00:00"/>
    <x v="0"/>
    <s v="COGS - 179769"/>
    <s v="COGS - 179769"/>
    <s v="D-005"/>
    <s v="Security"/>
    <m/>
    <x v="1"/>
    <s v="PAN-440-HAAS"/>
    <x v="17"/>
    <s v="Palo Alto Networks Firewall Service 440"/>
    <s v="C00290"/>
    <m/>
    <n v="10701"/>
    <s v="COG"/>
    <n v="125"/>
    <m/>
    <n v="125"/>
    <s v="x"/>
  </r>
  <r>
    <x v="9"/>
    <d v="2025-09-01T00:00:00"/>
    <x v="0"/>
    <s v="COGS - 179771"/>
    <s v="COGS - 179771"/>
    <s v="D-003"/>
    <s v="MSP"/>
    <m/>
    <x v="1"/>
    <s v="Managed Wireless - Low Density"/>
    <x v="19"/>
    <s v="Managed Wireless Access Point - Low Density"/>
    <s v="C00298"/>
    <m/>
    <n v="10703"/>
    <s v="COG"/>
    <n v="34.5"/>
    <m/>
    <n v="34.5"/>
    <s v="x"/>
  </r>
  <r>
    <x v="9"/>
    <d v="2025-09-01T00:00:00"/>
    <x v="0"/>
    <s v="COGS - 179771"/>
    <s v="COGS - 179771"/>
    <s v="D-005"/>
    <s v="Security"/>
    <m/>
    <x v="1"/>
    <s v="PAN-440-HAAS"/>
    <x v="19"/>
    <s v="Palo Alto Networks Firewall Service 440"/>
    <s v="C00298"/>
    <m/>
    <n v="10703"/>
    <s v="COG"/>
    <n v="125"/>
    <m/>
    <n v="125"/>
    <s v="x"/>
  </r>
  <r>
    <x v="9"/>
    <d v="2025-09-01T00:00:00"/>
    <x v="0"/>
    <s v="COGS - 179777"/>
    <s v="COGS - 179777"/>
    <s v="D-003"/>
    <s v="MSP"/>
    <m/>
    <x v="2"/>
    <s v="managedbackuphw"/>
    <x v="20"/>
    <s v="Managed Backup Hardware - Monthly "/>
    <s v="C00003"/>
    <m/>
    <n v="10793"/>
    <s v="COG"/>
    <n v="25"/>
    <m/>
    <n v="25"/>
    <s v="x"/>
  </r>
  <r>
    <x v="9"/>
    <d v="2025-09-01T00:00:00"/>
    <x v="0"/>
    <s v="COGS - 179777"/>
    <s v="COGS - 179777"/>
    <s v="D-005"/>
    <s v="Security"/>
    <m/>
    <x v="2"/>
    <s v="PAN-440-HAAS"/>
    <x v="20"/>
    <s v="Palo Alto Networks Firewall Service 440"/>
    <s v="C00003"/>
    <m/>
    <n v="10793"/>
    <s v="COG"/>
    <n v="250"/>
    <m/>
    <n v="250"/>
    <s v="x"/>
  </r>
  <r>
    <x v="9"/>
    <d v="2025-09-01T00:00:00"/>
    <x v="0"/>
    <s v="COGS - 179779"/>
    <s v="COGS - 179779"/>
    <s v="D-005"/>
    <s v="Security"/>
    <m/>
    <x v="2"/>
    <s v="PAN-440-HAAS"/>
    <x v="66"/>
    <s v="Palo Alto Networks Firewall Service 440"/>
    <s v="C-10369"/>
    <m/>
    <n v="10798"/>
    <s v="COG"/>
    <n v="125"/>
    <m/>
    <n v="125"/>
    <s v="x"/>
  </r>
  <r>
    <x v="9"/>
    <d v="2025-09-01T00:00:00"/>
    <x v="0"/>
    <s v="COGS - 179780"/>
    <s v="COGS - 179780"/>
    <s v="D-003"/>
    <s v="MSP"/>
    <m/>
    <x v="2"/>
    <s v="CloudNetworkLicense"/>
    <x v="67"/>
    <s v="Managed Cloud Network Device License - 1 Device"/>
    <s v="C-10400"/>
    <m/>
    <n v="10843"/>
    <s v="COG"/>
    <n v="36.270000000000003"/>
    <m/>
    <n v="36.270000000000003"/>
    <s v="x"/>
  </r>
  <r>
    <x v="9"/>
    <d v="2025-09-01T00:00:00"/>
    <x v="0"/>
    <s v="COGS - 179782"/>
    <s v="COGS - 179782"/>
    <s v="D-005"/>
    <s v="Security"/>
    <m/>
    <x v="2"/>
    <s v="PAN-440-HAAS"/>
    <x v="21"/>
    <s v="Palo Alto Networks Firewall Service 440"/>
    <s v="C00022"/>
    <m/>
    <n v="10803"/>
    <s v="COG"/>
    <n v="125"/>
    <m/>
    <n v="125"/>
    <s v="x"/>
  </r>
  <r>
    <x v="9"/>
    <d v="2025-09-01T00:00:00"/>
    <x v="0"/>
    <s v="COGS - 179785"/>
    <s v="COGS - 179785"/>
    <s v="D-003"/>
    <s v="MSP"/>
    <m/>
    <x v="2"/>
    <s v="CloudNetworkLicense"/>
    <x v="23"/>
    <s v="Managed Cloud Network Device License - 1 Device"/>
    <s v="C00058"/>
    <m/>
    <n v="10811"/>
    <s v="COG"/>
    <n v="108.84"/>
    <m/>
    <n v="108.84"/>
    <s v="x"/>
  </r>
  <r>
    <x v="9"/>
    <d v="2025-09-01T00:00:00"/>
    <x v="0"/>
    <s v="COGS - 179787"/>
    <s v="COGS - 179787"/>
    <s v="D-005"/>
    <s v="Security"/>
    <m/>
    <x v="2"/>
    <s v="PAN-220-HAAS"/>
    <x v="24"/>
    <s v="Palo Alto Networks Firewall Service 220"/>
    <s v="C00066"/>
    <m/>
    <n v="10799"/>
    <s v="COG"/>
    <n v="125"/>
    <m/>
    <n v="125"/>
    <s v="x"/>
  </r>
  <r>
    <x v="9"/>
    <d v="2025-09-01T00:00:00"/>
    <x v="0"/>
    <s v="COGS - 179791"/>
    <s v="COGS - 179791"/>
    <s v="D-005"/>
    <s v="Security"/>
    <m/>
    <x v="2"/>
    <s v="PAN-440-HAAS"/>
    <x v="25"/>
    <s v="Palo Alto Networks Firewall Service 440"/>
    <s v="C-10028"/>
    <m/>
    <n v="10783"/>
    <s v="COG"/>
    <n v="500"/>
    <m/>
    <n v="500"/>
    <s v="x"/>
  </r>
  <r>
    <x v="9"/>
    <d v="2025-09-01T00:00:00"/>
    <x v="0"/>
    <s v="COGS - 179798B"/>
    <s v="COGS - 179798B"/>
    <s v="D-005"/>
    <s v="Security"/>
    <m/>
    <x v="2"/>
    <s v="PAN-440-HAAS"/>
    <x v="26"/>
    <s v="Palo Alto Networks Firewall Service 440"/>
    <s v="C-10197"/>
    <m/>
    <n v="10857"/>
    <s v="COG"/>
    <n v="375"/>
    <m/>
    <n v="375"/>
    <s v="x"/>
  </r>
  <r>
    <x v="9"/>
    <d v="2025-09-01T00:00:00"/>
    <x v="0"/>
    <s v="COGS - 179800"/>
    <s v="COGS - 179800"/>
    <s v="D-005"/>
    <s v="Security"/>
    <m/>
    <x v="2"/>
    <s v="PAN-440-HAAS"/>
    <x v="125"/>
    <s v="Palo Alto Networks Firewall Service 440"/>
    <s v="C00093"/>
    <m/>
    <n v="10808"/>
    <s v="COG"/>
    <n v="100"/>
    <m/>
    <n v="100"/>
    <s v="x"/>
  </r>
  <r>
    <x v="9"/>
    <d v="2025-09-01T00:00:00"/>
    <x v="0"/>
    <s v="COGS - 179802"/>
    <s v="COGS - 179802"/>
    <s v="D-005"/>
    <s v="Security"/>
    <m/>
    <x v="2"/>
    <s v="PAN-440-HAAS"/>
    <x v="114"/>
    <s v="Palo Alto Networks Firewall Service 440"/>
    <s v="C-10398"/>
    <m/>
    <n v="10825"/>
    <s v="COG"/>
    <n v="125"/>
    <m/>
    <n v="125"/>
    <s v="x"/>
  </r>
  <r>
    <x v="9"/>
    <d v="2025-09-01T00:00:00"/>
    <x v="0"/>
    <s v="COGS - 179805"/>
    <s v="COGS - 179805"/>
    <s v="D-005"/>
    <s v="Security"/>
    <m/>
    <x v="2"/>
    <s v="PAN-440-HAAS"/>
    <x v="126"/>
    <s v="Palo Alto Networks Firewall Service 440"/>
    <s v="C-10328"/>
    <m/>
    <n v="10795"/>
    <s v="COG"/>
    <n v="125"/>
    <m/>
    <n v="125"/>
    <s v="x"/>
  </r>
  <r>
    <x v="9"/>
    <d v="2025-09-01T00:00:00"/>
    <x v="0"/>
    <s v="COGS - 179807"/>
    <s v="COGS - 179807"/>
    <s v="D-005"/>
    <s v="Security"/>
    <m/>
    <x v="2"/>
    <s v="PAN-440-HAAS"/>
    <x v="29"/>
    <s v="Palo Alto Networks Firewall Service 440"/>
    <s v="C00100"/>
    <m/>
    <n v="10794"/>
    <s v="COG"/>
    <n v="125"/>
    <m/>
    <n v="125"/>
    <s v="x"/>
  </r>
  <r>
    <x v="9"/>
    <d v="2025-09-01T00:00:00"/>
    <x v="0"/>
    <s v="COGS - 179813"/>
    <s v="COGS - 179813"/>
    <s v="D-005"/>
    <s v="Security"/>
    <m/>
    <x v="2"/>
    <s v="PAN-440-HAAS"/>
    <x v="73"/>
    <s v="Palo Alto Networks Firewall Service 440"/>
    <s v="C00109"/>
    <m/>
    <n v="10830"/>
    <s v="COG"/>
    <n v="500"/>
    <m/>
    <n v="500"/>
    <s v="x"/>
  </r>
  <r>
    <x v="9"/>
    <d v="2025-09-01T00:00:00"/>
    <x v="0"/>
    <s v="COGS - 179817"/>
    <s v="COGS - 179817"/>
    <s v="D-005"/>
    <s v="Security"/>
    <m/>
    <x v="2"/>
    <s v="PAN-440-HAAS"/>
    <x v="75"/>
    <s v="Palo Alto Networks Firewall Service 440"/>
    <s v="C-10394"/>
    <m/>
    <n v="10842"/>
    <s v="COG"/>
    <n v="125"/>
    <m/>
    <n v="125"/>
    <s v="x"/>
  </r>
  <r>
    <x v="9"/>
    <d v="2025-09-01T00:00:00"/>
    <x v="0"/>
    <s v="COGS - 179818"/>
    <s v="COGS - 179818"/>
    <s v="D-005"/>
    <s v="Security"/>
    <m/>
    <x v="2"/>
    <s v="PAN-440-HAAS"/>
    <x v="32"/>
    <s v="Palo Alto Networks Firewall Service 440"/>
    <s v="C-10056"/>
    <m/>
    <n v="10832"/>
    <s v="COG"/>
    <n v="375"/>
    <m/>
    <n v="375"/>
    <s v="x"/>
  </r>
  <r>
    <x v="9"/>
    <d v="2025-09-01T00:00:00"/>
    <x v="0"/>
    <s v="COGS - 179821"/>
    <s v="COGS - 179821"/>
    <s v="D-005"/>
    <s v="Security"/>
    <m/>
    <x v="2"/>
    <s v="PAN-440-HAAS"/>
    <x v="33"/>
    <s v="Palo Alto Networks Firewall Service 440"/>
    <s v="C00161"/>
    <m/>
    <n v="10790"/>
    <s v="COG"/>
    <n v="125"/>
    <m/>
    <n v="125"/>
    <s v="x"/>
  </r>
  <r>
    <x v="9"/>
    <d v="2025-09-01T00:00:00"/>
    <x v="0"/>
    <s v="COGS - 179832"/>
    <s v="COGS - 179832"/>
    <s v="D-005"/>
    <s v="Security"/>
    <m/>
    <x v="2"/>
    <s v="PAN-220-HAAS"/>
    <x v="35"/>
    <s v="Palo Alto Networks Firewall Service 220"/>
    <s v="C-10025"/>
    <m/>
    <n v="10835"/>
    <s v="COG"/>
    <n v="250"/>
    <m/>
    <n v="250"/>
    <s v="x"/>
  </r>
  <r>
    <x v="9"/>
    <d v="2025-09-01T00:00:00"/>
    <x v="0"/>
    <s v="COGS - 179840"/>
    <s v="COGS - 179840"/>
    <s v="D-005"/>
    <s v="Security"/>
    <m/>
    <x v="2"/>
    <s v="PAN-440-HAAS"/>
    <x v="80"/>
    <s v="Palo Alto Networks Firewall Service 440"/>
    <s v="C00221"/>
    <m/>
    <n v="10821"/>
    <s v="COG"/>
    <n v="125"/>
    <m/>
    <n v="125"/>
    <s v="x"/>
  </r>
  <r>
    <x v="9"/>
    <d v="2025-09-01T00:00:00"/>
    <x v="0"/>
    <s v="COGS - 179844"/>
    <s v="COGS - 179844"/>
    <s v="D-005"/>
    <s v="Security"/>
    <m/>
    <x v="2"/>
    <s v="PAN-450-HAAS"/>
    <x v="36"/>
    <s v="Palo Alto Networks Firewall Service 450"/>
    <s v="C-10022"/>
    <m/>
    <n v="10829"/>
    <s v="COG"/>
    <n v="175"/>
    <m/>
    <n v="175"/>
    <s v="x"/>
  </r>
  <r>
    <x v="9"/>
    <d v="2025-09-01T00:00:00"/>
    <x v="0"/>
    <s v="COGS - 179844"/>
    <s v="COGS - 179844"/>
    <s v="D-005"/>
    <s v="Security"/>
    <m/>
    <x v="2"/>
    <s v="PAN-440-HAAS"/>
    <x v="36"/>
    <s v="Palo Alto Networks Firewall Service 440"/>
    <s v="C-10022"/>
    <m/>
    <n v="10829"/>
    <s v="COG"/>
    <n v="250"/>
    <m/>
    <n v="250"/>
    <s v="x"/>
  </r>
  <r>
    <x v="9"/>
    <d v="2025-09-01T00:00:00"/>
    <x v="0"/>
    <s v="COGS - 179851"/>
    <s v="COGS - 179851"/>
    <s v="D-003"/>
    <s v="MSP"/>
    <m/>
    <x v="2"/>
    <s v="MW AP - Medium Density"/>
    <x v="42"/>
    <s v="Managed Wireless Access Point - Medium Density"/>
    <s v="C00246"/>
    <m/>
    <n v="10785"/>
    <s v="COG"/>
    <n v="140"/>
    <m/>
    <n v="140"/>
    <s v="x"/>
  </r>
  <r>
    <x v="9"/>
    <d v="2025-09-01T00:00:00"/>
    <x v="0"/>
    <s v="COGS - 179863"/>
    <s v="COGS - 179863"/>
    <s v="D-005"/>
    <s v="Security"/>
    <m/>
    <x v="2"/>
    <s v="PAN-440-HAAS"/>
    <x v="47"/>
    <s v="Palo Alto Networks Firewall Service 440"/>
    <s v="C-10333"/>
    <m/>
    <n v="10812"/>
    <s v="COG"/>
    <n v="125"/>
    <m/>
    <n v="125"/>
    <s v="x"/>
  </r>
  <r>
    <x v="9"/>
    <d v="2025-09-01T00:00:00"/>
    <x v="0"/>
    <s v="COGS - 179868"/>
    <s v="COGS - 179868"/>
    <s v="D-005"/>
    <s v="Security"/>
    <m/>
    <x v="2"/>
    <s v="PAN-440-HAAS"/>
    <x v="48"/>
    <s v="Palo Alto Networks Firewall Service 440"/>
    <s v="C00293"/>
    <m/>
    <n v="10800"/>
    <s v="COG"/>
    <n v="125"/>
    <m/>
    <n v="125"/>
    <s v="x"/>
  </r>
  <r>
    <x v="9"/>
    <d v="2025-09-01T00:00:00"/>
    <x v="0"/>
    <s v="COGS - 179869"/>
    <s v="COGS - 179869"/>
    <s v="D-005"/>
    <s v="Security"/>
    <m/>
    <x v="2"/>
    <s v="PAN-440-HAAS"/>
    <x v="49"/>
    <s v="Palo Alto Networks Firewall Service 440"/>
    <s v="C-10335"/>
    <m/>
    <n v="10820"/>
    <s v="COG"/>
    <n v="250"/>
    <m/>
    <n v="250"/>
    <s v="x"/>
  </r>
  <r>
    <x v="9"/>
    <d v="2025-09-01T00:00:00"/>
    <x v="0"/>
    <s v="COGS - 179870"/>
    <s v="COGS - 179870"/>
    <s v="D-005"/>
    <s v="Security"/>
    <m/>
    <x v="2"/>
    <s v="PAN-440-HAAS"/>
    <x v="50"/>
    <s v="Palo Alto Networks Firewall Service 440"/>
    <s v="C-10002"/>
    <m/>
    <n v="10837"/>
    <s v="COG"/>
    <n v="500"/>
    <m/>
    <n v="500"/>
    <s v="x"/>
  </r>
  <r>
    <x v="9"/>
    <d v="2025-09-01T00:00:00"/>
    <x v="0"/>
    <s v="COGS - 179871"/>
    <s v="COGS - 179871"/>
    <s v="D-005"/>
    <s v="Security"/>
    <m/>
    <x v="2"/>
    <s v="PAN-440-HAAS"/>
    <x v="51"/>
    <s v="Palo Alto Networks Firewall Service 440"/>
    <s v="C00300"/>
    <m/>
    <n v="10838"/>
    <s v="COG"/>
    <n v="125"/>
    <m/>
    <n v="125"/>
    <s v="x"/>
  </r>
  <r>
    <x v="9"/>
    <d v="2025-09-01T00:00:00"/>
    <x v="0"/>
    <s v="COGS - 180029"/>
    <s v="COGS - 180029"/>
    <s v="D-003"/>
    <s v="MSP"/>
    <m/>
    <x v="2"/>
    <s v="CloudNetworkLicense"/>
    <x v="134"/>
    <s v="Managed Cloud Network Device License - 1 Device"/>
    <s v="C-10377"/>
    <m/>
    <n v="10836"/>
    <s v="COG"/>
    <n v="36.270000000000003"/>
    <m/>
    <n v="36.270000000000003"/>
    <s v="x"/>
  </r>
  <r>
    <x v="9"/>
    <d v="2025-09-01T00:00:00"/>
    <x v="0"/>
    <s v="COGS - 180049"/>
    <s v="COGS - 180049"/>
    <s v="D-003"/>
    <s v="MSP"/>
    <m/>
    <x v="2"/>
    <s v="PAN-440-HAAS"/>
    <x v="136"/>
    <s v="Palo Alto Networks Firewall Service 440"/>
    <s v="C-10253"/>
    <m/>
    <n v="10824"/>
    <s v="COG"/>
    <n v="125"/>
    <m/>
    <n v="125"/>
    <s v="x"/>
  </r>
  <r>
    <x v="9"/>
    <d v="2025-09-01T00:00:00"/>
    <x v="0"/>
    <s v="COGS - 180071"/>
    <s v="COGS - 180071"/>
    <s v="D-005"/>
    <s v="Security"/>
    <m/>
    <x v="2"/>
    <s v="PAN-440-HAAS"/>
    <x v="58"/>
    <s v="Palo Alto Networks Firewall Service 440"/>
    <s v="C-10005"/>
    <m/>
    <n v="10773"/>
    <s v="COG"/>
    <n v="125"/>
    <m/>
    <n v="125"/>
    <s v="x"/>
  </r>
  <r>
    <x v="9"/>
    <d v="2025-09-15T00:00:00"/>
    <x v="8"/>
    <s v="COGS - 180181"/>
    <s v="COGS - 180181"/>
    <s v="D-003"/>
    <s v="MSP"/>
    <m/>
    <x v="5"/>
    <s v="DPM-Wireless Access Point UBI"/>
    <x v="101"/>
    <s v="Managed Wireless Access Point "/>
    <s v="C00002"/>
    <m/>
    <n v="10904"/>
    <s v="COG"/>
    <n v="4"/>
    <m/>
    <n v="4"/>
    <s v="x"/>
  </r>
  <r>
    <x v="9"/>
    <d v="2025-09-15T00:00:00"/>
    <x v="8"/>
    <s v="COGS - 180181"/>
    <s v="COGS - 180181"/>
    <s v="D-005"/>
    <s v="Security"/>
    <m/>
    <x v="5"/>
    <s v="PAN-440-HAAS"/>
    <x v="101"/>
    <s v="Palo Alto Networks Firewall Service 440"/>
    <s v="C00002"/>
    <m/>
    <n v="10904"/>
    <s v="COG"/>
    <n v="125"/>
    <m/>
    <n v="125"/>
    <s v="x"/>
  </r>
  <r>
    <x v="9"/>
    <d v="2025-09-15T00:00:00"/>
    <x v="8"/>
    <s v="COGS - 180182"/>
    <s v="COGS - 180182"/>
    <s v="D-005"/>
    <s v="Security"/>
    <m/>
    <x v="5"/>
    <s v="PAN-440-HAAS"/>
    <x v="102"/>
    <s v="Palo Alto Networks Firewall Service 440"/>
    <s v="C00020"/>
    <m/>
    <n v="10905"/>
    <s v="COG"/>
    <n v="125"/>
    <m/>
    <n v="125"/>
    <s v="x"/>
  </r>
  <r>
    <x v="9"/>
    <d v="2025-09-15T00:00:00"/>
    <x v="8"/>
    <s v="COGS - 180182"/>
    <s v="COGS - 180182"/>
    <s v="D-027"/>
    <s v="Cloud"/>
    <m/>
    <x v="5"/>
    <s v="DPM-Wireless Access Point UBI"/>
    <x v="102"/>
    <s v="Managed Wireless Access Point "/>
    <s v="C00020"/>
    <m/>
    <n v="10905"/>
    <s v="COG"/>
    <n v="12"/>
    <m/>
    <n v="12"/>
    <s v="x"/>
  </r>
  <r>
    <x v="9"/>
    <d v="2025-09-15T00:00:00"/>
    <x v="8"/>
    <s v="COGS - 180182"/>
    <s v="COGS - 180182"/>
    <s v="D-027"/>
    <s v="Cloud"/>
    <m/>
    <x v="5"/>
    <s v="Datapath LTE Failover Service"/>
    <x v="102"/>
    <s v="Datapath LTE Failover Service"/>
    <s v="C00020"/>
    <m/>
    <n v="10905"/>
    <s v="COG"/>
    <n v="40"/>
    <m/>
    <n v="40"/>
    <s v="x"/>
  </r>
  <r>
    <x v="9"/>
    <d v="2025-09-15T00:00:00"/>
    <x v="8"/>
    <s v="COGS - 180183"/>
    <s v="COGS - 180183"/>
    <s v="D-005"/>
    <s v="Security"/>
    <m/>
    <x v="5"/>
    <s v="PAN-440-HAAS"/>
    <x v="103"/>
    <s v="Palo Alto Networks Firewall Service 440"/>
    <s v="C00060"/>
    <m/>
    <n v="10906"/>
    <s v="COG"/>
    <n v="125"/>
    <m/>
    <n v="125"/>
    <s v="x"/>
  </r>
  <r>
    <x v="9"/>
    <d v="2025-09-15T00:00:00"/>
    <x v="8"/>
    <s v="COGS - 180185"/>
    <s v="COGS - 180185"/>
    <s v="D-003"/>
    <s v="MSP"/>
    <m/>
    <x v="5"/>
    <s v="DPM-Wireless Access Point UBI"/>
    <x v="115"/>
    <s v="Managed Wireless Access Point "/>
    <s v="C00116"/>
    <m/>
    <n v="10907"/>
    <s v="COG"/>
    <n v="4"/>
    <m/>
    <n v="4"/>
    <s v="x"/>
  </r>
  <r>
    <x v="9"/>
    <d v="2025-09-15T00:00:00"/>
    <x v="8"/>
    <s v="COGS - 180185"/>
    <s v="COGS - 180185"/>
    <s v="D-005"/>
    <s v="Security"/>
    <m/>
    <x v="5"/>
    <s v="PAN-440-HAAS"/>
    <x v="115"/>
    <s v="Palo Alto Networks Firewall Service 440"/>
    <s v="C00116"/>
    <m/>
    <n v="10907"/>
    <s v="COG"/>
    <n v="125"/>
    <m/>
    <n v="125"/>
    <s v="x"/>
  </r>
  <r>
    <x v="9"/>
    <d v="2025-09-15T00:00:00"/>
    <x v="8"/>
    <s v="COGS - 180186"/>
    <s v="COGS - 180186"/>
    <s v="D-003"/>
    <s v="MSP"/>
    <m/>
    <x v="5"/>
    <s v="DPM-Wireless Access Point UBI"/>
    <x v="104"/>
    <s v="Managed Wireless Access Point "/>
    <s v="C00139"/>
    <m/>
    <n v="10908"/>
    <s v="COG"/>
    <n v="44"/>
    <m/>
    <n v="44"/>
    <s v="x"/>
  </r>
  <r>
    <x v="9"/>
    <d v="2025-09-15T00:00:00"/>
    <x v="8"/>
    <s v="COGS - 180186"/>
    <s v="COGS - 180186"/>
    <s v="D-003"/>
    <s v="MSP"/>
    <m/>
    <x v="5"/>
    <s v="MW AP - Medium Density"/>
    <x v="104"/>
    <s v="Managed Wireless Access Point - Medium Density"/>
    <s v="C00139"/>
    <m/>
    <n v="10908"/>
    <s v="COG"/>
    <n v="180"/>
    <m/>
    <n v="180"/>
    <s v="x"/>
  </r>
  <r>
    <x v="9"/>
    <d v="2025-09-15T00:00:00"/>
    <x v="8"/>
    <s v="COGS - 180186"/>
    <s v="COGS - 180186"/>
    <s v="D-003"/>
    <s v="MSP"/>
    <m/>
    <x v="5"/>
    <s v="HaaS-WindowsServer"/>
    <x v="104"/>
    <s v="Windows Server"/>
    <s v="C00139"/>
    <m/>
    <n v="10908"/>
    <s v="COG"/>
    <n v="180"/>
    <m/>
    <n v="180"/>
    <s v="x"/>
  </r>
  <r>
    <x v="9"/>
    <d v="2025-09-15T00:00:00"/>
    <x v="8"/>
    <s v="COGS - 180186"/>
    <s v="COGS - 180186"/>
    <s v="D-003"/>
    <s v="MSP"/>
    <m/>
    <x v="5"/>
    <s v="Datapath LTE Failover Service"/>
    <x v="104"/>
    <s v="Datapath LTE Failover Service"/>
    <s v="C00139"/>
    <m/>
    <n v="10908"/>
    <s v="COG"/>
    <n v="200"/>
    <m/>
    <n v="200"/>
    <s v="x"/>
  </r>
  <r>
    <x v="9"/>
    <d v="2025-09-15T00:00:00"/>
    <x v="8"/>
    <s v="COGS - 180187"/>
    <s v="COGS - 180187"/>
    <s v="D-005"/>
    <s v="Security"/>
    <m/>
    <x v="5"/>
    <s v="PAN-440-HAAS"/>
    <x v="105"/>
    <s v="Palo Alto Networks Firewall Service 440"/>
    <s v="C00165"/>
    <m/>
    <n v="10909"/>
    <s v="COG"/>
    <n v="125"/>
    <m/>
    <n v="125"/>
    <s v="x"/>
  </r>
  <r>
    <x v="9"/>
    <d v="2025-09-15T00:00:00"/>
    <x v="8"/>
    <s v="COGS - 180188"/>
    <s v="COGS - 180188"/>
    <s v="D-003"/>
    <s v="MSP"/>
    <m/>
    <x v="5"/>
    <s v="HaaS-WindowsServer"/>
    <x v="106"/>
    <s v="Windows Server"/>
    <s v="C00170"/>
    <m/>
    <n v="10910"/>
    <s v="COG"/>
    <n v="109"/>
    <m/>
    <n v="109"/>
    <s v="x"/>
  </r>
  <r>
    <x v="9"/>
    <d v="2025-09-15T00:00:00"/>
    <x v="8"/>
    <s v="COGS - 180188"/>
    <s v="COGS - 180188"/>
    <s v="D-027"/>
    <s v="Cloud"/>
    <m/>
    <x v="5"/>
    <s v="DPM-Wireless Access Point UBI"/>
    <x v="106"/>
    <s v="Managed Wireless Access Point "/>
    <s v="C00170"/>
    <m/>
    <n v="10910"/>
    <s v="COG"/>
    <n v="28"/>
    <m/>
    <n v="28"/>
    <s v="x"/>
  </r>
  <r>
    <x v="9"/>
    <d v="2025-09-15T00:00:00"/>
    <x v="8"/>
    <s v="COGS - 180191"/>
    <s v="COGS - 180191"/>
    <s v="D-003"/>
    <s v="MSP"/>
    <m/>
    <x v="5"/>
    <s v="Datapath Backup Workstation"/>
    <x v="137"/>
    <s v="Datapath Backup Workstation"/>
    <s v="C00197"/>
    <m/>
    <n v="10913"/>
    <s v="COG"/>
    <n v="8"/>
    <m/>
    <n v="8"/>
    <s v="x"/>
  </r>
  <r>
    <x v="9"/>
    <d v="2025-09-15T00:00:00"/>
    <x v="8"/>
    <s v="COGS - 180193"/>
    <s v="COGS - 180193"/>
    <s v="D-005"/>
    <s v="Security"/>
    <m/>
    <x v="5"/>
    <s v="PAN-440-HAAS"/>
    <x v="110"/>
    <s v="Palo Alto Networks Firewall Service 440"/>
    <s v="C00302"/>
    <m/>
    <n v="10915"/>
    <s v="COG"/>
    <n v="125"/>
    <m/>
    <n v="125"/>
    <s v="x"/>
  </r>
  <r>
    <x v="9"/>
    <d v="2025-09-15T00:00:00"/>
    <x v="8"/>
    <s v="COGS - 180194"/>
    <s v="COGS - 180194"/>
    <s v="D-003"/>
    <s v="MSP"/>
    <m/>
    <x v="5"/>
    <s v="DPM-Wireless Access Point UBI"/>
    <x v="111"/>
    <s v="Managed Wireless Access Point "/>
    <s v="C00215"/>
    <m/>
    <n v="10916"/>
    <s v="COG"/>
    <n v="4"/>
    <m/>
    <n v="4"/>
    <s v="x"/>
  </r>
  <r>
    <x v="9"/>
    <d v="2025-09-15T00:00:00"/>
    <x v="8"/>
    <s v="COGS - 180194"/>
    <s v="COGS - 180194"/>
    <s v="D-003"/>
    <s v="MSP"/>
    <m/>
    <x v="5"/>
    <s v="HaaS - Workstation"/>
    <x v="111"/>
    <s v="Workstation Hardware"/>
    <s v="C00215"/>
    <m/>
    <n v="10916"/>
    <s v="COG"/>
    <n v="175"/>
    <m/>
    <n v="175"/>
    <s v="x"/>
  </r>
  <r>
    <x v="9"/>
    <d v="2025-09-15T00:00:00"/>
    <x v="8"/>
    <s v="COGS - 180195"/>
    <s v="COGS - 180195"/>
    <s v="D-003"/>
    <s v="MSP"/>
    <m/>
    <x v="5"/>
    <s v="DPM-Wireless Access Point UBI"/>
    <x v="112"/>
    <s v="Managed Wireless Access Point "/>
    <s v="C00216"/>
    <m/>
    <n v="10921"/>
    <s v="COG"/>
    <n v="4"/>
    <m/>
    <n v="4"/>
    <s v="x"/>
  </r>
  <r>
    <x v="9"/>
    <d v="2025-09-15T00:00:00"/>
    <x v="8"/>
    <s v="COGS - 180195"/>
    <s v="COGS - 180195"/>
    <s v="D-005"/>
    <s v="Security"/>
    <m/>
    <x v="5"/>
    <s v="PAN-440-HAAS"/>
    <x v="112"/>
    <s v="Palo Alto Networks Firewall Service 440"/>
    <s v="C00216"/>
    <m/>
    <n v="10921"/>
    <s v="COG"/>
    <n v="125"/>
    <m/>
    <n v="125"/>
    <s v="x"/>
  </r>
  <r>
    <x v="9"/>
    <d v="2025-09-30T00:00:00"/>
    <x v="17"/>
    <m/>
    <s v="Accrual for Irvine Invoices- Sept REV Aug 2025 INV"/>
    <m/>
    <m/>
    <m/>
    <x v="5"/>
    <m/>
    <x v="137"/>
    <m/>
    <s v="C00197"/>
    <m/>
    <n v="24080"/>
    <s v="ARJ"/>
    <m/>
    <n v="8"/>
    <n v="-8"/>
    <s v="x"/>
  </r>
  <r>
    <x v="9"/>
    <d v="2025-09-30T00:00:00"/>
    <x v="17"/>
    <m/>
    <s v="Accrual for Irvine Invoices- Sept REV Aug 2025 INV"/>
    <m/>
    <m/>
    <m/>
    <x v="5"/>
    <m/>
    <x v="103"/>
    <m/>
    <s v="C00060"/>
    <m/>
    <n v="24080"/>
    <s v="ARJ"/>
    <m/>
    <n v="125"/>
    <n v="-125"/>
    <s v="x"/>
  </r>
  <r>
    <x v="9"/>
    <d v="2025-09-30T00:00:00"/>
    <x v="17"/>
    <m/>
    <s v="Accrual for Irvine Invoices- Sept REV Aug 2025 INV"/>
    <m/>
    <m/>
    <m/>
    <x v="5"/>
    <m/>
    <x v="105"/>
    <m/>
    <s v="C00165"/>
    <m/>
    <n v="24080"/>
    <s v="ARJ"/>
    <m/>
    <n v="125"/>
    <n v="-125"/>
    <s v="x"/>
  </r>
  <r>
    <x v="9"/>
    <d v="2025-09-30T00:00:00"/>
    <x v="17"/>
    <m/>
    <s v="Accrual for Irvine Invoices- Sept REV Aug 2025 INV"/>
    <m/>
    <m/>
    <m/>
    <x v="5"/>
    <m/>
    <x v="110"/>
    <m/>
    <s v="C00302"/>
    <m/>
    <n v="24080"/>
    <s v="ARJ"/>
    <m/>
    <n v="125"/>
    <n v="-125"/>
    <s v="x"/>
  </r>
  <r>
    <x v="9"/>
    <d v="2025-09-30T00:00:00"/>
    <x v="17"/>
    <m/>
    <s v="Accrual for Irvine Invoices- Sept REV Aug 2025 INV"/>
    <m/>
    <m/>
    <m/>
    <x v="5"/>
    <m/>
    <x v="101"/>
    <m/>
    <s v="C00002"/>
    <m/>
    <n v="24080"/>
    <s v="ARJ"/>
    <m/>
    <n v="129"/>
    <n v="-129"/>
    <s v="x"/>
  </r>
  <r>
    <x v="9"/>
    <d v="2025-09-30T00:00:00"/>
    <x v="17"/>
    <m/>
    <s v="Accrual for Irvine Invoices- Sept REV Aug 2025 INV"/>
    <m/>
    <m/>
    <m/>
    <x v="5"/>
    <m/>
    <x v="115"/>
    <m/>
    <s v="C00116"/>
    <m/>
    <n v="24080"/>
    <s v="ARJ"/>
    <m/>
    <n v="129"/>
    <n v="-129"/>
    <s v="x"/>
  </r>
  <r>
    <x v="9"/>
    <d v="2025-09-30T00:00:00"/>
    <x v="17"/>
    <m/>
    <s v="Accrual for Irvine Invoices- Sept REV Aug 2025 INV"/>
    <m/>
    <m/>
    <m/>
    <x v="5"/>
    <m/>
    <x v="112"/>
    <m/>
    <s v="C00216"/>
    <m/>
    <n v="24080"/>
    <s v="ARJ"/>
    <m/>
    <n v="129"/>
    <n v="-129"/>
    <s v="x"/>
  </r>
  <r>
    <x v="9"/>
    <d v="2025-09-30T00:00:00"/>
    <x v="17"/>
    <m/>
    <s v="Accrual for Irvine Invoices- Sept REV Aug 2025 INV"/>
    <m/>
    <m/>
    <m/>
    <x v="5"/>
    <m/>
    <x v="106"/>
    <m/>
    <s v="C00170"/>
    <m/>
    <n v="24080"/>
    <s v="ARJ"/>
    <m/>
    <n v="137"/>
    <n v="-137"/>
    <s v="x"/>
  </r>
  <r>
    <x v="9"/>
    <d v="2025-09-30T00:00:00"/>
    <x v="17"/>
    <m/>
    <s v="Accrual for Irvine Invoices- Sept REV Aug 2025 INV"/>
    <m/>
    <m/>
    <m/>
    <x v="5"/>
    <m/>
    <x v="102"/>
    <m/>
    <s v="C00020"/>
    <m/>
    <n v="24080"/>
    <s v="ARJ"/>
    <m/>
    <n v="177"/>
    <n v="-177"/>
    <s v="x"/>
  </r>
  <r>
    <x v="9"/>
    <d v="2025-09-30T00:00:00"/>
    <x v="17"/>
    <m/>
    <s v="Accrual for Irvine Invoices- Sept REV Aug 2025 INV"/>
    <m/>
    <m/>
    <m/>
    <x v="5"/>
    <m/>
    <x v="111"/>
    <m/>
    <s v="C00215"/>
    <m/>
    <n v="24080"/>
    <s v="ARJ"/>
    <m/>
    <n v="179"/>
    <n v="-179"/>
    <s v="x"/>
  </r>
  <r>
    <x v="9"/>
    <d v="2025-09-30T00:00:00"/>
    <x v="17"/>
    <m/>
    <s v="Accrual for Irvine Invoices- Sept REV Aug 2025 INV"/>
    <m/>
    <m/>
    <m/>
    <x v="5"/>
    <m/>
    <x v="104"/>
    <m/>
    <s v="C00139"/>
    <m/>
    <n v="24080"/>
    <s v="ARJ"/>
    <m/>
    <n v="604"/>
    <n v="-604"/>
    <s v="x"/>
  </r>
  <r>
    <x v="9"/>
    <d v="2025-10-01T00:00:00"/>
    <x v="18"/>
    <m/>
    <s v="Reversed -- Accrual for Irvine Invoices- Sept REV Aug 2025 INV"/>
    <m/>
    <m/>
    <m/>
    <x v="5"/>
    <m/>
    <x v="137"/>
    <m/>
    <s v="C00197"/>
    <m/>
    <n v="24081"/>
    <s v="ARJ"/>
    <n v="8"/>
    <m/>
    <n v="8"/>
    <s v="x"/>
  </r>
  <r>
    <x v="9"/>
    <d v="2025-10-01T00:00:00"/>
    <x v="18"/>
    <m/>
    <s v="Reversed -- Accrual for Irvine Invoices- Sept REV Aug 2025 INV"/>
    <m/>
    <m/>
    <m/>
    <x v="5"/>
    <m/>
    <x v="103"/>
    <m/>
    <s v="C00060"/>
    <m/>
    <n v="24081"/>
    <s v="ARJ"/>
    <n v="125"/>
    <m/>
    <n v="125"/>
    <s v="x"/>
  </r>
  <r>
    <x v="9"/>
    <d v="2025-10-01T00:00:00"/>
    <x v="18"/>
    <m/>
    <s v="Reversed -- Accrual for Irvine Invoices- Sept REV Aug 2025 INV"/>
    <m/>
    <m/>
    <m/>
    <x v="5"/>
    <m/>
    <x v="105"/>
    <m/>
    <s v="C00165"/>
    <m/>
    <n v="24081"/>
    <s v="ARJ"/>
    <n v="125"/>
    <m/>
    <n v="125"/>
    <s v="x"/>
  </r>
  <r>
    <x v="9"/>
    <d v="2025-10-01T00:00:00"/>
    <x v="18"/>
    <m/>
    <s v="Reversed -- Accrual for Irvine Invoices- Sept REV Aug 2025 INV"/>
    <m/>
    <m/>
    <m/>
    <x v="5"/>
    <m/>
    <x v="110"/>
    <m/>
    <s v="C00302"/>
    <m/>
    <n v="24081"/>
    <s v="ARJ"/>
    <n v="125"/>
    <m/>
    <n v="125"/>
    <s v="x"/>
  </r>
  <r>
    <x v="9"/>
    <d v="2025-10-01T00:00:00"/>
    <x v="18"/>
    <m/>
    <s v="Reversed -- Accrual for Irvine Invoices- Sept REV Aug 2025 INV"/>
    <m/>
    <m/>
    <m/>
    <x v="5"/>
    <m/>
    <x v="101"/>
    <m/>
    <s v="C00002"/>
    <m/>
    <n v="24081"/>
    <s v="ARJ"/>
    <n v="129"/>
    <m/>
    <n v="129"/>
    <s v="x"/>
  </r>
  <r>
    <x v="9"/>
    <d v="2025-10-01T00:00:00"/>
    <x v="18"/>
    <m/>
    <s v="Reversed -- Accrual for Irvine Invoices- Sept REV Aug 2025 INV"/>
    <m/>
    <m/>
    <m/>
    <x v="5"/>
    <m/>
    <x v="115"/>
    <m/>
    <s v="C00116"/>
    <m/>
    <n v="24081"/>
    <s v="ARJ"/>
    <n v="129"/>
    <m/>
    <n v="129"/>
    <s v="x"/>
  </r>
  <r>
    <x v="9"/>
    <d v="2025-10-01T00:00:00"/>
    <x v="18"/>
    <m/>
    <s v="Reversed -- Accrual for Irvine Invoices- Sept REV Aug 2025 INV"/>
    <m/>
    <m/>
    <m/>
    <x v="5"/>
    <m/>
    <x v="112"/>
    <m/>
    <s v="C00216"/>
    <m/>
    <n v="24081"/>
    <s v="ARJ"/>
    <n v="129"/>
    <m/>
    <n v="129"/>
    <s v="x"/>
  </r>
  <r>
    <x v="9"/>
    <d v="2025-10-01T00:00:00"/>
    <x v="18"/>
    <m/>
    <s v="Reversed -- Accrual for Irvine Invoices- Sept REV Aug 2025 INV"/>
    <m/>
    <m/>
    <m/>
    <x v="5"/>
    <m/>
    <x v="106"/>
    <m/>
    <s v="C00170"/>
    <m/>
    <n v="24081"/>
    <s v="ARJ"/>
    <n v="137"/>
    <m/>
    <n v="137"/>
    <s v="x"/>
  </r>
  <r>
    <x v="9"/>
    <d v="2025-10-01T00:00:00"/>
    <x v="18"/>
    <m/>
    <s v="Reversed -- Accrual for Irvine Invoices- Sept REV Aug 2025 INV"/>
    <m/>
    <m/>
    <m/>
    <x v="5"/>
    <m/>
    <x v="102"/>
    <m/>
    <s v="C00020"/>
    <m/>
    <n v="24081"/>
    <s v="ARJ"/>
    <n v="177"/>
    <m/>
    <n v="177"/>
    <s v="x"/>
  </r>
  <r>
    <x v="9"/>
    <d v="2025-10-01T00:00:00"/>
    <x v="18"/>
    <m/>
    <s v="Reversed -- Accrual for Irvine Invoices- Sept REV Aug 2025 INV"/>
    <m/>
    <m/>
    <m/>
    <x v="5"/>
    <m/>
    <x v="111"/>
    <m/>
    <s v="C00215"/>
    <m/>
    <n v="24081"/>
    <s v="ARJ"/>
    <n v="179"/>
    <m/>
    <n v="179"/>
    <s v="x"/>
  </r>
  <r>
    <x v="9"/>
    <d v="2025-10-01T00:00:00"/>
    <x v="18"/>
    <m/>
    <s v="Reversed -- Accrual for Irvine Invoices- Sept REV Aug 2025 INV"/>
    <m/>
    <m/>
    <m/>
    <x v="5"/>
    <m/>
    <x v="104"/>
    <m/>
    <s v="C00139"/>
    <m/>
    <n v="24081"/>
    <s v="ARJ"/>
    <n v="604"/>
    <m/>
    <n v="604"/>
    <s v="x"/>
  </r>
  <r>
    <x v="9"/>
    <d v="2025-10-01T00:00:00"/>
    <x v="18"/>
    <s v="COGS - 180292"/>
    <s v="COGS - 180292"/>
    <s v="D-005"/>
    <s v="Security"/>
    <m/>
    <x v="1"/>
    <s v="PAN-460-HAAS"/>
    <x v="1"/>
    <s v="Palo Alto Networks Firewall Service 440"/>
    <s v="C00004"/>
    <m/>
    <n v="10982"/>
    <s v="COG"/>
    <n v="180"/>
    <m/>
    <n v="180"/>
    <s v="x"/>
  </r>
  <r>
    <x v="9"/>
    <d v="2025-10-01T00:00:00"/>
    <x v="18"/>
    <s v="COGS - 180292"/>
    <s v="COGS - 180292"/>
    <s v="D-005"/>
    <s v="Security"/>
    <m/>
    <x v="1"/>
    <s v="PAN-460-HAAS"/>
    <x v="1"/>
    <s v="Palo Alto Networks Firewall Service 440"/>
    <s v="C00004"/>
    <m/>
    <n v="10982"/>
    <s v="COG"/>
    <n v="240"/>
    <m/>
    <n v="240"/>
    <s v="x"/>
  </r>
  <r>
    <x v="9"/>
    <d v="2025-10-01T00:00:00"/>
    <x v="18"/>
    <s v="COGS - 180293"/>
    <s v="COGS - 180293"/>
    <s v="D-001"/>
    <s v="Sales"/>
    <m/>
    <x v="1"/>
    <s v="CloudNetworkLicense"/>
    <x v="2"/>
    <s v="Managed Cloud Network Device License - 1 Device"/>
    <s v="C00005"/>
    <m/>
    <n v="10983"/>
    <s v="COG"/>
    <n v="36.270000000000003"/>
    <m/>
    <n v="36.270000000000003"/>
    <s v="x"/>
  </r>
  <r>
    <x v="9"/>
    <d v="2025-10-01T00:00:00"/>
    <x v="18"/>
    <s v="COGS - 180293"/>
    <s v="COGS - 180293"/>
    <s v="D-005"/>
    <s v="Security"/>
    <m/>
    <x v="1"/>
    <s v="PAN-440-HAAS"/>
    <x v="2"/>
    <s v="Palo Alto Networks Firewall Service 440"/>
    <s v="C00005"/>
    <m/>
    <n v="10983"/>
    <s v="COG"/>
    <n v="125"/>
    <m/>
    <n v="125"/>
    <s v="x"/>
  </r>
  <r>
    <x v="9"/>
    <d v="2025-10-01T00:00:00"/>
    <x v="18"/>
    <s v="COGS - 180296"/>
    <s v="COGS - 180296"/>
    <s v="D-003"/>
    <s v="MSP"/>
    <m/>
    <x v="1"/>
    <s v="DPM-Wireless Access Point UBI"/>
    <x v="5"/>
    <s v="Managed Wireless Access Point "/>
    <s v="C00073"/>
    <m/>
    <n v="10986"/>
    <s v="COG"/>
    <n v="12"/>
    <m/>
    <n v="12"/>
    <s v="x"/>
  </r>
  <r>
    <x v="9"/>
    <d v="2025-10-01T00:00:00"/>
    <x v="18"/>
    <s v="COGS - 180296"/>
    <s v="COGS - 180296"/>
    <s v="D-003"/>
    <s v="MSP"/>
    <m/>
    <x v="1"/>
    <s v="DPM-Wireless Access Point UBI"/>
    <x v="5"/>
    <s v="Managed Wireless Access Point "/>
    <s v="C00073"/>
    <m/>
    <n v="10986"/>
    <s v="COG"/>
    <n v="60"/>
    <m/>
    <n v="60"/>
    <s v="x"/>
  </r>
  <r>
    <x v="9"/>
    <d v="2025-10-01T00:00:00"/>
    <x v="18"/>
    <s v="COGS - 180298"/>
    <s v="COGS - 180298"/>
    <s v="D-005"/>
    <s v="Security"/>
    <m/>
    <x v="1"/>
    <s v="PAN-440-HAAS"/>
    <x v="6"/>
    <s v="Palo Alto Networks Firewall Service 440"/>
    <s v="C00077"/>
    <m/>
    <n v="10988"/>
    <s v="COG"/>
    <n v="125"/>
    <m/>
    <n v="125"/>
    <s v="x"/>
  </r>
  <r>
    <x v="9"/>
    <d v="2025-10-01T00:00:00"/>
    <x v="18"/>
    <s v="COGS - 180298"/>
    <s v="COGS - 180298"/>
    <s v="D-005"/>
    <s v="Security"/>
    <m/>
    <x v="1"/>
    <s v="PAN-440-HAAS"/>
    <x v="6"/>
    <s v="Palo Alto Networks Firewall Service 440"/>
    <s v="C00077"/>
    <m/>
    <n v="10988"/>
    <s v="COG"/>
    <n v="125"/>
    <m/>
    <n v="125"/>
    <s v="x"/>
  </r>
  <r>
    <x v="9"/>
    <d v="2025-10-01T00:00:00"/>
    <x v="18"/>
    <s v="COGS - 180299"/>
    <s v="COGS - 180299"/>
    <s v="D-005"/>
    <s v="Security"/>
    <m/>
    <x v="1"/>
    <s v="PAN-440-HAAS"/>
    <x v="7"/>
    <s v="Palo Alto Networks Firewall Service 440"/>
    <s v="C00081"/>
    <m/>
    <n v="10989"/>
    <s v="COG"/>
    <n v="125"/>
    <m/>
    <n v="125"/>
    <s v="x"/>
  </r>
  <r>
    <x v="9"/>
    <d v="2025-10-01T00:00:00"/>
    <x v="18"/>
    <s v="COGS - 180307"/>
    <s v="COGS - 180307"/>
    <s v="D-005"/>
    <s v="Security"/>
    <m/>
    <x v="1"/>
    <s v="PAN-440-HAAS"/>
    <x v="10"/>
    <s v="Palo Alto Networks Firewall Service 440"/>
    <s v="C00115"/>
    <m/>
    <n v="10997"/>
    <s v="COG"/>
    <n v="125"/>
    <m/>
    <n v="125"/>
    <s v="x"/>
  </r>
  <r>
    <x v="9"/>
    <d v="2025-10-01T00:00:00"/>
    <x v="18"/>
    <s v="COGS - 180318"/>
    <s v="COGS - 180318"/>
    <s v="D-005"/>
    <s v="Security"/>
    <m/>
    <x v="1"/>
    <s v="PAN-440-HAAS"/>
    <x v="15"/>
    <s v="Palo Alto Networks Firewall Service 440"/>
    <s v="C00261"/>
    <m/>
    <n v="11006"/>
    <s v="COG"/>
    <n v="125"/>
    <m/>
    <n v="125"/>
    <s v="x"/>
  </r>
  <r>
    <x v="9"/>
    <d v="2025-10-01T00:00:00"/>
    <x v="18"/>
    <s v="COGS - 180320"/>
    <s v="COGS - 180320"/>
    <s v="D-005"/>
    <s v="Security"/>
    <m/>
    <x v="1"/>
    <s v="PAN-440-HAAS"/>
    <x v="16"/>
    <s v="Palo Alto Networks Firewall Service 440"/>
    <s v="C00285"/>
    <m/>
    <n v="11008"/>
    <s v="COG"/>
    <n v="125"/>
    <m/>
    <n v="125"/>
    <s v="x"/>
  </r>
  <r>
    <x v="9"/>
    <d v="2025-10-01T00:00:00"/>
    <x v="18"/>
    <s v="COGS - 180321"/>
    <s v="COGS - 180321"/>
    <s v="D-005"/>
    <s v="Security"/>
    <m/>
    <x v="1"/>
    <s v="PAN-440-HAAS"/>
    <x v="17"/>
    <s v="Palo Alto Networks Firewall Service 440"/>
    <s v="C00290"/>
    <m/>
    <n v="11009"/>
    <s v="COG"/>
    <n v="125"/>
    <m/>
    <n v="125"/>
    <s v="x"/>
  </r>
  <r>
    <x v="9"/>
    <d v="2025-10-01T00:00:00"/>
    <x v="18"/>
    <s v="COGS - 180323"/>
    <s v="COGS - 180323"/>
    <s v="D-003"/>
    <s v="MSP"/>
    <m/>
    <x v="1"/>
    <s v="Managed Wireless - Low Density"/>
    <x v="19"/>
    <s v="Managed Wireless Access Point - Low Density"/>
    <s v="C00298"/>
    <m/>
    <n v="11011"/>
    <s v="COG"/>
    <n v="34.5"/>
    <m/>
    <n v="34.5"/>
    <s v="x"/>
  </r>
  <r>
    <x v="9"/>
    <d v="2025-10-01T00:00:00"/>
    <x v="18"/>
    <s v="COGS - 180323"/>
    <s v="COGS - 180323"/>
    <s v="D-005"/>
    <s v="Security"/>
    <m/>
    <x v="1"/>
    <s v="PAN-440-HAAS"/>
    <x v="19"/>
    <s v="Palo Alto Networks Firewall Service 440"/>
    <s v="C00298"/>
    <m/>
    <n v="11011"/>
    <s v="COG"/>
    <n v="125"/>
    <m/>
    <n v="125"/>
    <s v="x"/>
  </r>
  <r>
    <x v="9"/>
    <d v="2025-10-01T00:00:00"/>
    <x v="18"/>
    <s v="COGS - 180330"/>
    <s v="COGS - 180330"/>
    <s v="D-003"/>
    <s v="MSP"/>
    <m/>
    <x v="2"/>
    <s v="managedbackuphw"/>
    <x v="20"/>
    <s v="Managed Backup Hardware - Monthly "/>
    <s v="C00003"/>
    <m/>
    <n v="11019"/>
    <s v="COG"/>
    <n v="25"/>
    <m/>
    <n v="25"/>
    <s v="x"/>
  </r>
  <r>
    <x v="9"/>
    <d v="2025-10-01T00:00:00"/>
    <x v="18"/>
    <s v="COGS - 180330"/>
    <s v="COGS - 180330"/>
    <s v="D-005"/>
    <s v="Security"/>
    <m/>
    <x v="2"/>
    <s v="PAN-440-HAAS"/>
    <x v="20"/>
    <s v="Palo Alto Networks Firewall Service 440"/>
    <s v="C00003"/>
    <m/>
    <n v="11019"/>
    <s v="COG"/>
    <n v="250"/>
    <m/>
    <n v="250"/>
    <s v="x"/>
  </r>
  <r>
    <x v="9"/>
    <d v="2025-10-01T00:00:00"/>
    <x v="18"/>
    <s v="COGS - 180332"/>
    <s v="COGS - 180332"/>
    <s v="D-005"/>
    <s v="Security"/>
    <m/>
    <x v="2"/>
    <s v="PAN-440-HAAS"/>
    <x v="66"/>
    <s v="Palo Alto Networks Firewall Service 440"/>
    <s v="C-10369"/>
    <m/>
    <n v="11021"/>
    <s v="COG"/>
    <n v="125"/>
    <m/>
    <n v="125"/>
    <s v="x"/>
  </r>
  <r>
    <x v="9"/>
    <d v="2025-10-01T00:00:00"/>
    <x v="18"/>
    <s v="COGS - 180333"/>
    <s v="COGS - 180333"/>
    <s v="D-003"/>
    <s v="MSP"/>
    <m/>
    <x v="2"/>
    <s v="CloudNetworkLicense"/>
    <x v="67"/>
    <s v="Managed Cloud Network Device License - 1 Device"/>
    <s v="C-10400"/>
    <m/>
    <n v="11022"/>
    <s v="COG"/>
    <n v="36.270000000000003"/>
    <m/>
    <n v="36.270000000000003"/>
    <s v="x"/>
  </r>
  <r>
    <x v="9"/>
    <d v="2025-10-01T00:00:00"/>
    <x v="18"/>
    <s v="COGS - 180335"/>
    <s v="COGS - 180335"/>
    <s v="D-005"/>
    <s v="Security"/>
    <m/>
    <x v="2"/>
    <s v="PAN-440-HAAS"/>
    <x v="21"/>
    <s v="Palo Alto Networks Firewall Service 440"/>
    <s v="C00022"/>
    <m/>
    <n v="11024"/>
    <s v="COG"/>
    <n v="125"/>
    <m/>
    <n v="125"/>
    <s v="x"/>
  </r>
  <r>
    <x v="9"/>
    <d v="2025-10-01T00:00:00"/>
    <x v="18"/>
    <s v="COGS - 180338"/>
    <s v="COGS - 180338"/>
    <s v="D-003"/>
    <s v="MSP"/>
    <m/>
    <x v="2"/>
    <s v="CloudNetworkLicense"/>
    <x v="23"/>
    <s v="Managed Cloud Network Device License - 1 Device"/>
    <s v="C00058"/>
    <m/>
    <n v="11027"/>
    <s v="COG"/>
    <n v="108.84"/>
    <m/>
    <n v="108.84"/>
    <s v="x"/>
  </r>
  <r>
    <x v="9"/>
    <d v="2025-10-01T00:00:00"/>
    <x v="18"/>
    <s v="COGS - 180340"/>
    <s v="COGS - 180340"/>
    <s v="D-005"/>
    <s v="Security"/>
    <m/>
    <x v="2"/>
    <s v="PAN-220-HAAS"/>
    <x v="24"/>
    <s v="Palo Alto Networks Firewall Service 220"/>
    <s v="C00066"/>
    <m/>
    <n v="11029"/>
    <s v="COG"/>
    <n v="125"/>
    <m/>
    <n v="125"/>
    <s v="x"/>
  </r>
  <r>
    <x v="9"/>
    <d v="2025-10-01T00:00:00"/>
    <x v="18"/>
    <s v="COGS - 180345"/>
    <s v="COGS - 180345"/>
    <s v="D-005"/>
    <s v="Security"/>
    <m/>
    <x v="2"/>
    <s v="PAN-440-HAAS"/>
    <x v="25"/>
    <s v="Palo Alto Networks Firewall Service 440"/>
    <s v="C-10028"/>
    <m/>
    <n v="11034"/>
    <s v="COG"/>
    <n v="500"/>
    <m/>
    <n v="500"/>
    <s v="x"/>
  </r>
  <r>
    <x v="9"/>
    <d v="2025-10-01T00:00:00"/>
    <x v="18"/>
    <s v="COGS - 180352C"/>
    <s v="COGS - 180352C"/>
    <s v="D-005"/>
    <s v="Security"/>
    <m/>
    <x v="2"/>
    <s v="PAN-440-HAAS"/>
    <x v="26"/>
    <s v="Palo Alto Networks Firewall Service 440"/>
    <s v="C-10197"/>
    <m/>
    <n v="11242"/>
    <s v="COG"/>
    <n v="375"/>
    <m/>
    <n v="375"/>
    <s v="x"/>
  </r>
  <r>
    <x v="9"/>
    <d v="2025-10-01T00:00:00"/>
    <x v="18"/>
    <s v="COGS - 180354"/>
    <s v="COGS - 180354"/>
    <s v="D-005"/>
    <s v="Security"/>
    <m/>
    <x v="2"/>
    <s v="PAN-440-HAAS"/>
    <x v="125"/>
    <s v="Palo Alto Networks Firewall Service 440"/>
    <s v="C00093"/>
    <m/>
    <n v="11043"/>
    <s v="COG"/>
    <n v="100"/>
    <m/>
    <n v="100"/>
    <s v="x"/>
  </r>
  <r>
    <x v="9"/>
    <d v="2025-10-01T00:00:00"/>
    <x v="18"/>
    <s v="COGS - 180356"/>
    <s v="COGS - 180356"/>
    <s v="D-005"/>
    <s v="Security"/>
    <m/>
    <x v="2"/>
    <s v="PAN-440-HAAS"/>
    <x v="114"/>
    <s v="Palo Alto Networks Firewall Service 440"/>
    <s v="C-10398"/>
    <m/>
    <n v="11045"/>
    <s v="COG"/>
    <n v="125"/>
    <m/>
    <n v="125"/>
    <s v="x"/>
  </r>
  <r>
    <x v="9"/>
    <d v="2025-10-01T00:00:00"/>
    <x v="18"/>
    <s v="COGS - 180357"/>
    <s v="COGS - 180357"/>
    <s v="D-003"/>
    <s v="MSP"/>
    <m/>
    <x v="2"/>
    <s v="CloudNetworkLicense"/>
    <x v="134"/>
    <s v="Managed Cloud Network Device License - 1 Device"/>
    <s v="C-10377"/>
    <m/>
    <n v="11046"/>
    <s v="COG"/>
    <n v="36.270000000000003"/>
    <m/>
    <n v="36.270000000000003"/>
    <s v="x"/>
  </r>
  <r>
    <x v="9"/>
    <d v="2025-10-01T00:00:00"/>
    <x v="18"/>
    <s v="COGS - 180359"/>
    <s v="COGS - 180359"/>
    <s v="D-005"/>
    <s v="Security"/>
    <m/>
    <x v="2"/>
    <s v="PAN-440-HAAS"/>
    <x v="126"/>
    <s v="Palo Alto Networks Firewall Service 440"/>
    <s v="C-10328"/>
    <m/>
    <n v="11048"/>
    <s v="COG"/>
    <n v="125"/>
    <m/>
    <n v="125"/>
    <s v="x"/>
  </r>
  <r>
    <x v="9"/>
    <d v="2025-10-01T00:00:00"/>
    <x v="18"/>
    <s v="COGS - 180361"/>
    <s v="COGS - 180361"/>
    <s v="D-005"/>
    <s v="Security"/>
    <m/>
    <x v="2"/>
    <s v="PAN-440-HAAS"/>
    <x v="29"/>
    <s v="Palo Alto Networks Firewall Service 440"/>
    <s v="C00100"/>
    <m/>
    <n v="11050"/>
    <s v="COG"/>
    <n v="125"/>
    <m/>
    <n v="125"/>
    <s v="x"/>
  </r>
  <r>
    <x v="9"/>
    <d v="2025-10-01T00:00:00"/>
    <x v="18"/>
    <s v="COGS - 180367"/>
    <s v="COGS - 180367"/>
    <s v="D-005"/>
    <s v="Security"/>
    <m/>
    <x v="2"/>
    <s v="PAN-440-HAAS"/>
    <x v="73"/>
    <s v="Palo Alto Networks Firewall Service 440"/>
    <s v="C00109"/>
    <m/>
    <n v="11056"/>
    <s v="COG"/>
    <n v="500"/>
    <m/>
    <n v="500"/>
    <s v="x"/>
  </r>
  <r>
    <x v="9"/>
    <d v="2025-10-01T00:00:00"/>
    <x v="18"/>
    <s v="COGS - 180371"/>
    <s v="COGS - 180371"/>
    <s v="D-005"/>
    <s v="Security"/>
    <m/>
    <x v="2"/>
    <s v="PAN-440-HAAS"/>
    <x v="75"/>
    <s v="Palo Alto Networks Firewall Service 440"/>
    <s v="C-10394"/>
    <m/>
    <n v="11060"/>
    <s v="COG"/>
    <n v="125"/>
    <m/>
    <n v="125"/>
    <s v="x"/>
  </r>
  <r>
    <x v="9"/>
    <d v="2025-10-01T00:00:00"/>
    <x v="18"/>
    <s v="COGS - 180372"/>
    <s v="COGS - 180372"/>
    <s v="D-005"/>
    <s v="Security"/>
    <m/>
    <x v="2"/>
    <s v="PAN-440-HAAS"/>
    <x v="32"/>
    <s v="Palo Alto Networks Firewall Service 440"/>
    <s v="C-10056"/>
    <m/>
    <n v="11061"/>
    <s v="COG"/>
    <n v="375"/>
    <m/>
    <n v="375"/>
    <s v="x"/>
  </r>
  <r>
    <x v="9"/>
    <d v="2025-10-01T00:00:00"/>
    <x v="18"/>
    <s v="COGS - 180376"/>
    <s v="COGS - 180376"/>
    <s v="D-005"/>
    <s v="Security"/>
    <m/>
    <x v="2"/>
    <s v="PAN-440-HAAS"/>
    <x v="33"/>
    <s v="Palo Alto Networks Firewall Service 440"/>
    <s v="C00161"/>
    <m/>
    <n v="11065"/>
    <s v="COG"/>
    <n v="125"/>
    <m/>
    <n v="125"/>
    <s v="x"/>
  </r>
  <r>
    <x v="9"/>
    <d v="2025-10-01T00:00:00"/>
    <x v="18"/>
    <s v="COGS - 180387"/>
    <s v="COGS - 180387"/>
    <s v="D-005"/>
    <s v="Security"/>
    <m/>
    <x v="2"/>
    <s v="PAN-220-HAAS"/>
    <x v="35"/>
    <s v="Palo Alto Networks Firewall Service 220"/>
    <s v="C-10025"/>
    <m/>
    <n v="11074"/>
    <s v="COG"/>
    <n v="250"/>
    <m/>
    <n v="250"/>
    <s v="x"/>
  </r>
  <r>
    <x v="9"/>
    <d v="2025-10-01T00:00:00"/>
    <x v="18"/>
    <s v="COGS - 180398"/>
    <s v="COGS - 180398"/>
    <s v="D-005"/>
    <s v="Security"/>
    <m/>
    <x v="2"/>
    <s v="PAN-450-HAAS"/>
    <x v="36"/>
    <s v="Palo Alto Networks Firewall Service 450"/>
    <s v="C-10022"/>
    <m/>
    <n v="11084"/>
    <s v="COG"/>
    <n v="175"/>
    <m/>
    <n v="175"/>
    <s v="x"/>
  </r>
  <r>
    <x v="9"/>
    <d v="2025-10-01T00:00:00"/>
    <x v="18"/>
    <s v="COGS - 180398"/>
    <s v="COGS - 180398"/>
    <s v="D-005"/>
    <s v="Security"/>
    <m/>
    <x v="2"/>
    <s v="PAN-440-HAAS"/>
    <x v="36"/>
    <s v="Palo Alto Networks Firewall Service 440"/>
    <s v="C-10022"/>
    <m/>
    <n v="11084"/>
    <s v="COG"/>
    <n v="250"/>
    <m/>
    <n v="250"/>
    <s v="x"/>
  </r>
  <r>
    <x v="9"/>
    <d v="2025-10-01T00:00:00"/>
    <x v="18"/>
    <s v="COGS - 180404"/>
    <s v="COGS - 180404"/>
    <s v="D-003"/>
    <s v="MSP"/>
    <m/>
    <x v="2"/>
    <s v="MW AP - Medium Density"/>
    <x v="42"/>
    <s v="Managed Wireless Access Point - Medium Density"/>
    <s v="C00246"/>
    <m/>
    <n v="11090"/>
    <s v="COG"/>
    <n v="140"/>
    <m/>
    <n v="140"/>
    <s v="x"/>
  </r>
  <r>
    <x v="9"/>
    <d v="2025-10-01T00:00:00"/>
    <x v="18"/>
    <s v="COGS - 180417"/>
    <s v="COGS - 180417"/>
    <s v="D-005"/>
    <s v="Security"/>
    <m/>
    <x v="2"/>
    <s v="PAN-440-HAAS"/>
    <x v="47"/>
    <s v="Palo Alto Networks Firewall Service 440"/>
    <s v="C-10333"/>
    <m/>
    <n v="11101"/>
    <s v="COG"/>
    <n v="125"/>
    <m/>
    <n v="125"/>
    <s v="x"/>
  </r>
  <r>
    <x v="9"/>
    <d v="2025-10-01T00:00:00"/>
    <x v="18"/>
    <s v="COGS - 180419"/>
    <s v="COGS - 180419"/>
    <s v="D-005"/>
    <s v="Security"/>
    <m/>
    <x v="2"/>
    <s v="PAN-440-HAAS"/>
    <x v="58"/>
    <s v="Palo Alto Networks Firewall Service 440"/>
    <s v="C-10005"/>
    <m/>
    <n v="11102"/>
    <s v="COG"/>
    <n v="125"/>
    <m/>
    <n v="125"/>
    <s v="x"/>
  </r>
  <r>
    <x v="9"/>
    <d v="2025-10-01T00:00:00"/>
    <x v="18"/>
    <s v="COGS - 180421"/>
    <s v="COGS - 180421"/>
    <s v="D-005"/>
    <s v="Security"/>
    <m/>
    <x v="2"/>
    <s v="PAN-440-HAAS"/>
    <x v="48"/>
    <s v="Palo Alto Networks Firewall Service 440"/>
    <s v="C00293"/>
    <m/>
    <n v="11104"/>
    <s v="COG"/>
    <n v="125"/>
    <m/>
    <n v="125"/>
    <s v="x"/>
  </r>
  <r>
    <x v="9"/>
    <d v="2025-10-01T00:00:00"/>
    <x v="18"/>
    <s v="COGS - 180422"/>
    <s v="COGS - 180422"/>
    <s v="D-005"/>
    <s v="Security"/>
    <m/>
    <x v="2"/>
    <s v="PAN-440-HAAS"/>
    <x v="49"/>
    <s v="Palo Alto Networks Firewall Service 440"/>
    <s v="C-10335"/>
    <m/>
    <n v="11105"/>
    <s v="COG"/>
    <n v="250"/>
    <m/>
    <n v="250"/>
    <s v="x"/>
  </r>
  <r>
    <x v="9"/>
    <d v="2025-10-01T00:00:00"/>
    <x v="18"/>
    <s v="COGS - 180424"/>
    <s v="COGS - 180424"/>
    <s v="D-005"/>
    <s v="Security"/>
    <m/>
    <x v="2"/>
    <s v="PAN-440-HAAS"/>
    <x v="51"/>
    <s v="Palo Alto Networks Firewall Service 440"/>
    <s v="C00300"/>
    <m/>
    <n v="11106"/>
    <s v="COG"/>
    <n v="125"/>
    <m/>
    <n v="125"/>
    <s v="x"/>
  </r>
  <r>
    <x v="9"/>
    <d v="2025-10-01T00:00:00"/>
    <x v="18"/>
    <s v="COGS - 180540OH"/>
    <s v="COGS - 180540OH"/>
    <s v="D-003"/>
    <s v="MSP"/>
    <m/>
    <x v="3"/>
    <s v="DPM - 48 Port POE"/>
    <x v="162"/>
    <s v="Managed Network Switch - 48 Port POE"/>
    <s v="C-10380"/>
    <m/>
    <n v="11157"/>
    <s v="COG"/>
    <n v="108.75"/>
    <m/>
    <n v="108.75"/>
    <s v="x"/>
  </r>
  <r>
    <x v="9"/>
    <d v="2025-10-01T00:00:00"/>
    <x v="18"/>
    <s v="COGS - 180545"/>
    <s v="COGS - 180545"/>
    <s v="D-003"/>
    <s v="MSP"/>
    <m/>
    <x v="2"/>
    <s v="PAN-440-HAAS"/>
    <x v="136"/>
    <s v="Palo Alto Networks Firewall Service 440"/>
    <s v="C-10253"/>
    <m/>
    <n v="11108"/>
    <s v="COG"/>
    <n v="125"/>
    <m/>
    <n v="125"/>
    <s v="x"/>
  </r>
  <r>
    <x v="9"/>
    <d v="2025-10-01T00:00:00"/>
    <x v="18"/>
    <s v="COGS - 180562OH"/>
    <s v="COGS - 180562OH"/>
    <s v="D-003"/>
    <s v="MSP"/>
    <m/>
    <x v="3"/>
    <s v="DPM - 48 Port POE"/>
    <x v="163"/>
    <s v="Managed Network Switch - 48 Port POE"/>
    <s v="C-10089"/>
    <m/>
    <n v="11159"/>
    <s v="COG"/>
    <n v="100.05"/>
    <m/>
    <n v="100.05"/>
    <s v="x"/>
  </r>
  <r>
    <x v="9"/>
    <d v="2025-10-15T00:00:00"/>
    <x v="32"/>
    <s v="COGS - 180748"/>
    <s v="COGS - 180748"/>
    <s v="D-003"/>
    <s v="MSP"/>
    <m/>
    <x v="5"/>
    <s v="DPM-Wireless Access Point UBI"/>
    <x v="101"/>
    <s v="Managed Wireless Access Point "/>
    <s v="C00002"/>
    <m/>
    <n v="11270"/>
    <s v="COG"/>
    <n v="4"/>
    <m/>
    <n v="4"/>
    <s v="x"/>
  </r>
  <r>
    <x v="9"/>
    <d v="2025-10-15T00:00:00"/>
    <x v="32"/>
    <s v="COGS - 180748"/>
    <s v="COGS - 180748"/>
    <s v="D-005"/>
    <s v="Security"/>
    <m/>
    <x v="5"/>
    <s v="PAN-440-HAAS"/>
    <x v="101"/>
    <s v="Palo Alto Networks Firewall Service 440"/>
    <s v="C00002"/>
    <m/>
    <n v="11270"/>
    <s v="COG"/>
    <n v="125"/>
    <m/>
    <n v="125"/>
    <s v="x"/>
  </r>
  <r>
    <x v="9"/>
    <d v="2025-10-15T00:00:00"/>
    <x v="32"/>
    <s v="COGS - 180749"/>
    <s v="COGS - 180749"/>
    <s v="D-005"/>
    <s v="Security"/>
    <m/>
    <x v="5"/>
    <s v="PAN-440-HAAS"/>
    <x v="102"/>
    <s v="Palo Alto Networks Firewall Service 440"/>
    <s v="C00020"/>
    <m/>
    <n v="11271"/>
    <s v="COG"/>
    <n v="125"/>
    <m/>
    <n v="125"/>
    <s v="x"/>
  </r>
  <r>
    <x v="9"/>
    <d v="2025-10-15T00:00:00"/>
    <x v="32"/>
    <s v="COGS - 180749"/>
    <s v="COGS - 180749"/>
    <s v="D-027"/>
    <s v="Cloud"/>
    <m/>
    <x v="5"/>
    <s v="DPM-Wireless Access Point UBI"/>
    <x v="102"/>
    <s v="Managed Wireless Access Point "/>
    <s v="C00020"/>
    <m/>
    <n v="11271"/>
    <s v="COG"/>
    <n v="12"/>
    <m/>
    <n v="12"/>
    <s v="x"/>
  </r>
  <r>
    <x v="9"/>
    <d v="2025-10-15T00:00:00"/>
    <x v="32"/>
    <s v="COGS - 180749"/>
    <s v="COGS - 180749"/>
    <s v="D-027"/>
    <s v="Cloud"/>
    <m/>
    <x v="5"/>
    <s v="Datapath LTE Failover Service"/>
    <x v="102"/>
    <s v="Datapath LTE Failover Service"/>
    <s v="C00020"/>
    <m/>
    <n v="11271"/>
    <s v="COG"/>
    <n v="40"/>
    <m/>
    <n v="40"/>
    <s v="x"/>
  </r>
  <r>
    <x v="9"/>
    <d v="2025-10-15T00:00:00"/>
    <x v="32"/>
    <s v="COGS - 180750"/>
    <s v="COGS - 180750"/>
    <s v="D-005"/>
    <s v="Security"/>
    <m/>
    <x v="5"/>
    <s v="PAN-440-HAAS"/>
    <x v="103"/>
    <s v="Palo Alto Networks Firewall Service 440"/>
    <s v="C00060"/>
    <m/>
    <n v="11272"/>
    <s v="COG"/>
    <n v="125"/>
    <m/>
    <n v="125"/>
    <s v="x"/>
  </r>
  <r>
    <x v="9"/>
    <d v="2025-10-15T00:00:00"/>
    <x v="32"/>
    <s v="COGS - 180754"/>
    <s v="COGS - 180754"/>
    <s v="D-003"/>
    <s v="MSP"/>
    <m/>
    <x v="5"/>
    <s v="DPM-Wireless Access Point UBI"/>
    <x v="104"/>
    <s v="Managed Wireless Access Point "/>
    <s v="C00139"/>
    <m/>
    <n v="11274"/>
    <s v="COG"/>
    <n v="44"/>
    <m/>
    <n v="44"/>
    <s v="x"/>
  </r>
  <r>
    <x v="9"/>
    <d v="2025-10-15T00:00:00"/>
    <x v="32"/>
    <s v="COGS - 180754"/>
    <s v="COGS - 180754"/>
    <s v="D-003"/>
    <s v="MSP"/>
    <m/>
    <x v="5"/>
    <s v="MW AP - Medium Density"/>
    <x v="104"/>
    <s v="Managed Wireless Access Point - Medium Density"/>
    <s v="C00139"/>
    <m/>
    <n v="11274"/>
    <s v="COG"/>
    <n v="180"/>
    <m/>
    <n v="180"/>
    <s v="x"/>
  </r>
  <r>
    <x v="9"/>
    <d v="2025-10-15T00:00:00"/>
    <x v="32"/>
    <s v="COGS - 180754"/>
    <s v="COGS - 180754"/>
    <s v="D-003"/>
    <s v="MSP"/>
    <m/>
    <x v="5"/>
    <s v="HaaS-WindowsServer"/>
    <x v="104"/>
    <s v="Windows Server"/>
    <s v="C00139"/>
    <m/>
    <n v="11274"/>
    <s v="COG"/>
    <n v="180"/>
    <m/>
    <n v="180"/>
    <s v="x"/>
  </r>
  <r>
    <x v="9"/>
    <d v="2025-10-15T00:00:00"/>
    <x v="32"/>
    <s v="COGS - 180754"/>
    <s v="COGS - 180754"/>
    <s v="D-003"/>
    <s v="MSP"/>
    <m/>
    <x v="5"/>
    <s v="Datapath LTE Failover Service"/>
    <x v="104"/>
    <s v="Datapath LTE Failover Service"/>
    <s v="C00139"/>
    <m/>
    <n v="11274"/>
    <s v="COG"/>
    <n v="200"/>
    <m/>
    <n v="200"/>
    <s v="x"/>
  </r>
  <r>
    <x v="9"/>
    <d v="2025-10-15T00:00:00"/>
    <x v="32"/>
    <s v="COGS - 180755"/>
    <s v="COGS - 180755"/>
    <s v="D-005"/>
    <s v="Security"/>
    <m/>
    <x v="5"/>
    <s v="PAN-440-HAAS"/>
    <x v="105"/>
    <s v="Palo Alto Networks Firewall Service 440"/>
    <s v="C00165"/>
    <m/>
    <n v="11275"/>
    <s v="COG"/>
    <n v="125"/>
    <m/>
    <n v="125"/>
    <s v="x"/>
  </r>
  <r>
    <x v="9"/>
    <d v="2025-10-15T00:00:00"/>
    <x v="32"/>
    <s v="COGS - 180756"/>
    <s v="COGS - 180756"/>
    <s v="D-003"/>
    <s v="MSP"/>
    <m/>
    <x v="5"/>
    <s v="HaaS-WindowsServer"/>
    <x v="106"/>
    <s v="Windows Server"/>
    <s v="C00170"/>
    <m/>
    <n v="11276"/>
    <s v="COG"/>
    <n v="109"/>
    <m/>
    <n v="109"/>
    <s v="x"/>
  </r>
  <r>
    <x v="9"/>
    <d v="2025-10-15T00:00:00"/>
    <x v="32"/>
    <s v="COGS - 180756"/>
    <s v="COGS - 180756"/>
    <s v="D-027"/>
    <s v="Cloud"/>
    <m/>
    <x v="5"/>
    <s v="DPM-Wireless Access Point UBI"/>
    <x v="106"/>
    <s v="Managed Wireless Access Point "/>
    <s v="C00170"/>
    <m/>
    <n v="11276"/>
    <s v="COG"/>
    <n v="28"/>
    <m/>
    <n v="28"/>
    <s v="x"/>
  </r>
  <r>
    <x v="9"/>
    <d v="2025-10-15T00:00:00"/>
    <x v="32"/>
    <s v="COGS - 180759"/>
    <s v="COGS - 180759"/>
    <s v="D-003"/>
    <s v="MSP"/>
    <m/>
    <x v="5"/>
    <s v="Datapath Backup Workstation"/>
    <x v="137"/>
    <s v="Datapath Backup Workstation"/>
    <s v="C00197"/>
    <m/>
    <n v="11278"/>
    <s v="COG"/>
    <n v="8"/>
    <m/>
    <n v="8"/>
    <s v="x"/>
  </r>
  <r>
    <x v="9"/>
    <d v="2025-10-15T00:00:00"/>
    <x v="32"/>
    <s v="COGS - 180760"/>
    <s v="COGS - 180760"/>
    <s v="D-005"/>
    <s v="Security"/>
    <m/>
    <x v="5"/>
    <s v="PAN-440-HAAS"/>
    <x v="110"/>
    <s v="Palo Alto Networks Firewall Service 440"/>
    <s v="C00302"/>
    <m/>
    <n v="11279"/>
    <s v="COG"/>
    <n v="125"/>
    <m/>
    <n v="125"/>
    <s v="x"/>
  </r>
  <r>
    <x v="9"/>
    <d v="2025-10-15T00:00:00"/>
    <x v="32"/>
    <s v="COGS - 180761"/>
    <s v="COGS - 180761"/>
    <s v="D-003"/>
    <s v="MSP"/>
    <m/>
    <x v="5"/>
    <s v="DPM-Wireless Access Point UBI"/>
    <x v="111"/>
    <s v="Managed Wireless Access Point "/>
    <s v="C00215"/>
    <m/>
    <n v="11280"/>
    <s v="COG"/>
    <n v="4"/>
    <m/>
    <n v="4"/>
    <s v="x"/>
  </r>
  <r>
    <x v="9"/>
    <d v="2025-10-15T00:00:00"/>
    <x v="32"/>
    <s v="COGS - 180761"/>
    <s v="COGS - 180761"/>
    <s v="D-003"/>
    <s v="MSP"/>
    <m/>
    <x v="5"/>
    <s v="HaaS - Workstation"/>
    <x v="111"/>
    <s v="Workstation Hardware"/>
    <s v="C00215"/>
    <m/>
    <n v="11280"/>
    <s v="COG"/>
    <n v="175"/>
    <m/>
    <n v="175"/>
    <s v="x"/>
  </r>
  <r>
    <x v="9"/>
    <d v="2025-10-15T00:00:00"/>
    <x v="32"/>
    <s v="COGS - 180762"/>
    <s v="COGS - 180762"/>
    <s v="D-003"/>
    <s v="MSP"/>
    <m/>
    <x v="5"/>
    <s v="DPM-Wireless Access Point UBI"/>
    <x v="112"/>
    <s v="Managed Wireless Access Point "/>
    <s v="C00216"/>
    <m/>
    <n v="11281"/>
    <s v="COG"/>
    <n v="4"/>
    <m/>
    <n v="4"/>
    <s v="x"/>
  </r>
  <r>
    <x v="9"/>
    <d v="2025-10-15T00:00:00"/>
    <x v="32"/>
    <s v="COGS - 180762"/>
    <s v="COGS - 180762"/>
    <s v="D-005"/>
    <s v="Security"/>
    <m/>
    <x v="5"/>
    <s v="PAN-440-HAAS"/>
    <x v="112"/>
    <s v="Palo Alto Networks Firewall Service 440"/>
    <s v="C00216"/>
    <m/>
    <n v="11281"/>
    <s v="COG"/>
    <n v="125"/>
    <m/>
    <n v="125"/>
    <s v="x"/>
  </r>
  <r>
    <x v="9"/>
    <d v="2025-10-15T00:00:00"/>
    <x v="32"/>
    <s v="COGS - 180769"/>
    <s v="COGS - 180769"/>
    <s v="D-003"/>
    <s v="MSP"/>
    <m/>
    <x v="5"/>
    <s v="DPM-Wireless Access Point UBI"/>
    <x v="115"/>
    <s v="Managed Wireless Access Point "/>
    <s v="C00116"/>
    <m/>
    <n v="11285"/>
    <s v="COG"/>
    <n v="4"/>
    <m/>
    <n v="4"/>
    <s v="x"/>
  </r>
  <r>
    <x v="9"/>
    <d v="2025-10-15T00:00:00"/>
    <x v="32"/>
    <s v="COGS - 180769"/>
    <s v="COGS - 180769"/>
    <s v="D-005"/>
    <s v="Security"/>
    <m/>
    <x v="5"/>
    <s v="PAN-440-HAAS"/>
    <x v="115"/>
    <s v="Palo Alto Networks Firewall Service 440"/>
    <s v="C00116"/>
    <m/>
    <n v="11285"/>
    <s v="COG"/>
    <n v="125"/>
    <m/>
    <n v="125"/>
    <s v="x"/>
  </r>
  <r>
    <x v="9"/>
    <d v="2025-10-31T00:00:00"/>
    <x v="31"/>
    <m/>
    <s v="Accrual for Irvine Invoices- Oct REV Sept 2025 INV"/>
    <m/>
    <m/>
    <m/>
    <x v="5"/>
    <m/>
    <x v="137"/>
    <m/>
    <s v="C00197"/>
    <m/>
    <n v="24186"/>
    <s v="ARJ"/>
    <m/>
    <n v="8"/>
    <n v="-8"/>
    <s v="x"/>
  </r>
  <r>
    <x v="9"/>
    <d v="2025-10-31T00:00:00"/>
    <x v="31"/>
    <m/>
    <s v="Accrual for Irvine Invoices- Oct REV Sept 2025 INV"/>
    <m/>
    <m/>
    <m/>
    <x v="5"/>
    <m/>
    <x v="103"/>
    <m/>
    <s v="C00060"/>
    <m/>
    <n v="24186"/>
    <s v="ARJ"/>
    <m/>
    <n v="125"/>
    <n v="-125"/>
    <s v="x"/>
  </r>
  <r>
    <x v="9"/>
    <d v="2025-10-31T00:00:00"/>
    <x v="31"/>
    <m/>
    <s v="Accrual for Irvine Invoices- Oct REV Sept 2025 INV"/>
    <m/>
    <m/>
    <m/>
    <x v="5"/>
    <m/>
    <x v="105"/>
    <m/>
    <s v="C00165"/>
    <m/>
    <n v="24186"/>
    <s v="ARJ"/>
    <m/>
    <n v="125"/>
    <n v="-125"/>
    <s v="x"/>
  </r>
  <r>
    <x v="9"/>
    <d v="2025-10-31T00:00:00"/>
    <x v="31"/>
    <m/>
    <s v="Accrual for Irvine Invoices- Oct REV Sept 2025 INV"/>
    <m/>
    <m/>
    <m/>
    <x v="5"/>
    <m/>
    <x v="110"/>
    <m/>
    <s v="C00302"/>
    <m/>
    <n v="24186"/>
    <s v="ARJ"/>
    <m/>
    <n v="125"/>
    <n v="-125"/>
    <s v="x"/>
  </r>
  <r>
    <x v="9"/>
    <d v="2025-10-31T00:00:00"/>
    <x v="31"/>
    <m/>
    <s v="Accrual for Irvine Invoices- Oct REV Sept 2025 INV"/>
    <m/>
    <m/>
    <m/>
    <x v="5"/>
    <m/>
    <x v="101"/>
    <m/>
    <s v="C00002"/>
    <m/>
    <n v="24186"/>
    <s v="ARJ"/>
    <m/>
    <n v="129"/>
    <n v="-129"/>
    <s v="x"/>
  </r>
  <r>
    <x v="9"/>
    <d v="2025-10-31T00:00:00"/>
    <x v="31"/>
    <m/>
    <s v="Accrual for Irvine Invoices- Oct REV Sept 2025 INV"/>
    <m/>
    <m/>
    <m/>
    <x v="5"/>
    <m/>
    <x v="115"/>
    <m/>
    <s v="C00116"/>
    <m/>
    <n v="24186"/>
    <s v="ARJ"/>
    <m/>
    <n v="129"/>
    <n v="-129"/>
    <s v="x"/>
  </r>
  <r>
    <x v="9"/>
    <d v="2025-10-31T00:00:00"/>
    <x v="31"/>
    <m/>
    <s v="Accrual for Irvine Invoices- Oct REV Sept 2025 INV"/>
    <m/>
    <m/>
    <m/>
    <x v="5"/>
    <m/>
    <x v="112"/>
    <m/>
    <s v="C00216"/>
    <m/>
    <n v="24186"/>
    <s v="ARJ"/>
    <m/>
    <n v="129"/>
    <n v="-129"/>
    <s v="x"/>
  </r>
  <r>
    <x v="9"/>
    <d v="2025-10-31T00:00:00"/>
    <x v="31"/>
    <m/>
    <s v="Accrual for Irvine Invoices- Oct REV Sept 2025 INV"/>
    <m/>
    <m/>
    <m/>
    <x v="5"/>
    <m/>
    <x v="106"/>
    <m/>
    <s v="C00170"/>
    <m/>
    <n v="24186"/>
    <s v="ARJ"/>
    <m/>
    <n v="137"/>
    <n v="-137"/>
    <s v="x"/>
  </r>
  <r>
    <x v="9"/>
    <d v="2025-10-31T00:00:00"/>
    <x v="31"/>
    <m/>
    <s v="Accrual for Irvine Invoices- Oct REV Sept 2025 INV"/>
    <m/>
    <m/>
    <m/>
    <x v="5"/>
    <m/>
    <x v="102"/>
    <m/>
    <s v="C00020"/>
    <m/>
    <n v="24186"/>
    <s v="ARJ"/>
    <m/>
    <n v="177"/>
    <n v="-177"/>
    <s v="x"/>
  </r>
  <r>
    <x v="9"/>
    <d v="2025-10-31T00:00:00"/>
    <x v="31"/>
    <m/>
    <s v="Accrual for Irvine Invoices- Oct REV Sept 2025 INV"/>
    <m/>
    <m/>
    <m/>
    <x v="5"/>
    <m/>
    <x v="111"/>
    <m/>
    <s v="C00215"/>
    <m/>
    <n v="24186"/>
    <s v="ARJ"/>
    <m/>
    <n v="179"/>
    <n v="-179"/>
    <s v="x"/>
  </r>
  <r>
    <x v="9"/>
    <d v="2025-10-31T00:00:00"/>
    <x v="31"/>
    <m/>
    <s v="Accrual for Irvine Invoices- Oct REV Sept 2025 INV"/>
    <m/>
    <m/>
    <m/>
    <x v="5"/>
    <m/>
    <x v="104"/>
    <m/>
    <s v="C00139"/>
    <m/>
    <n v="24186"/>
    <s v="ARJ"/>
    <m/>
    <n v="604"/>
    <n v="-604"/>
    <s v="x"/>
  </r>
  <r>
    <x v="10"/>
    <d v="2025-09-04T00:00:00"/>
    <x v="3"/>
    <s v="COGS - 180108OH"/>
    <s v="COGS - 180108OH"/>
    <s v="D-003"/>
    <s v="MSP"/>
    <m/>
    <x v="3"/>
    <s v="Structured Cab S"/>
    <x v="144"/>
    <s v="Low Voltage Services"/>
    <s v="C-10108"/>
    <m/>
    <n v="10865"/>
    <s v="COG"/>
    <n v="125"/>
    <m/>
    <n v="125"/>
    <s v="x"/>
  </r>
  <r>
    <x v="10"/>
    <d v="2025-09-05T00:00:00"/>
    <x v="4"/>
    <s v="COGS - 180125OH"/>
    <s v="COGS - 180125OH"/>
    <s v="D-001"/>
    <s v="Sales"/>
    <m/>
    <x v="3"/>
    <s v="Low Voltage Labor"/>
    <x v="146"/>
    <s v="Low Voltage Labor"/>
    <s v="C-10327"/>
    <m/>
    <n v="10876"/>
    <s v="COG"/>
    <n v="3000"/>
    <m/>
    <n v="3000"/>
    <s v="x"/>
  </r>
  <r>
    <x v="10"/>
    <d v="2025-09-08T00:00:00"/>
    <x v="33"/>
    <s v="COGS - 180130OH"/>
    <s v="COGS - 180130OH"/>
    <s v="D-003"/>
    <s v="MSP"/>
    <m/>
    <x v="3"/>
    <s v="Low Voltage Labor"/>
    <x v="53"/>
    <s v="Low Voltage Labor"/>
    <s v="C-10079"/>
    <m/>
    <n v="10879"/>
    <s v="COG"/>
    <n v="400"/>
    <m/>
    <n v="400"/>
    <s v="x"/>
  </r>
  <r>
    <x v="10"/>
    <d v="2025-09-09T00:00:00"/>
    <x v="5"/>
    <s v="COGS - 180171OH"/>
    <s v="COGS - 180171OH"/>
    <s v="D-001"/>
    <s v="Sales"/>
    <m/>
    <x v="3"/>
    <s v="Structured Cab S"/>
    <x v="149"/>
    <s v="Low Voltage Services"/>
    <s v="C-10259"/>
    <m/>
    <n v="10932"/>
    <s v="COG"/>
    <n v="229"/>
    <m/>
    <n v="229"/>
    <s v="x"/>
  </r>
  <r>
    <x v="10"/>
    <d v="2025-09-09T00:00:00"/>
    <x v="5"/>
    <s v="COGS - 180171OH"/>
    <s v="COGS - 180171OH"/>
    <s v="D-001"/>
    <s v="Sales"/>
    <m/>
    <x v="3"/>
    <s v="Structured Cab S"/>
    <x v="149"/>
    <s v="Low Voltage Services"/>
    <s v="C-10259"/>
    <m/>
    <n v="10932"/>
    <s v="COG"/>
    <n v="350"/>
    <m/>
    <n v="350"/>
    <s v="x"/>
  </r>
  <r>
    <x v="10"/>
    <d v="2025-09-11T00:00:00"/>
    <x v="6"/>
    <s v="COGS - 180199OH"/>
    <s v="COGS - 180199OH"/>
    <s v="D-003"/>
    <s v="MSP"/>
    <m/>
    <x v="3"/>
    <s v="Structured Cab S"/>
    <x v="100"/>
    <s v="Low Voltage Services"/>
    <s v="C-10084"/>
    <m/>
    <n v="10899"/>
    <s v="COG"/>
    <n v="2000"/>
    <m/>
    <n v="2000"/>
    <s v="x"/>
  </r>
  <r>
    <x v="10"/>
    <d v="2025-09-11T00:00:00"/>
    <x v="6"/>
    <s v="COGS - 180200OH"/>
    <s v="COGS - 180200OH"/>
    <s v="D-003"/>
    <s v="MSP"/>
    <m/>
    <x v="3"/>
    <s v="Structured Cab S"/>
    <x v="84"/>
    <s v="Low Voltage Services"/>
    <s v="C-10083"/>
    <m/>
    <n v="10900"/>
    <s v="COG"/>
    <n v="200"/>
    <m/>
    <n v="200"/>
    <s v="x"/>
  </r>
  <r>
    <x v="10"/>
    <d v="2025-09-16T00:00:00"/>
    <x v="9"/>
    <s v="COGS - 180216OH"/>
    <s v="COGS - 180216OH"/>
    <s v="D-002"/>
    <s v="Administration"/>
    <m/>
    <x v="3"/>
    <s v="Structured Cab S"/>
    <x v="55"/>
    <s v="Low Voltage Services"/>
    <s v="C-10104"/>
    <m/>
    <n v="10928"/>
    <s v="COG"/>
    <n v="400"/>
    <m/>
    <n v="400"/>
    <s v="x"/>
  </r>
  <r>
    <x v="10"/>
    <d v="2025-09-22T00:00:00"/>
    <x v="36"/>
    <s v="COGS - 180247"/>
    <s v="COGS - 180247"/>
    <s v="D-001"/>
    <s v="Sales"/>
    <m/>
    <x v="2"/>
    <s v="Structured Cab M"/>
    <x v="25"/>
    <s v="Low Voltage Materials"/>
    <s v="C-10028"/>
    <m/>
    <n v="10947"/>
    <s v="COG"/>
    <n v="588.97"/>
    <m/>
    <n v="588.97"/>
    <s v="x"/>
  </r>
  <r>
    <x v="10"/>
    <d v="2025-09-22T00:00:00"/>
    <x v="36"/>
    <s v="COGS - 180247"/>
    <s v="COGS - 180247"/>
    <s v="D-001"/>
    <s v="Sales"/>
    <m/>
    <x v="2"/>
    <s v="Structured Cab S"/>
    <x v="25"/>
    <s v="Low Voltage Services"/>
    <s v="C-10028"/>
    <m/>
    <n v="10947"/>
    <s v="COG"/>
    <n v="2880"/>
    <m/>
    <n v="2880"/>
    <s v="x"/>
  </r>
  <r>
    <x v="10"/>
    <d v="2025-09-26T00:00:00"/>
    <x v="45"/>
    <s v="COGS - 180283"/>
    <s v="COGS - 180283"/>
    <s v="D-001"/>
    <s v="Sales"/>
    <m/>
    <x v="1"/>
    <s v="Structured Cab M"/>
    <x v="5"/>
    <s v="Low Voltage Materials"/>
    <s v="C00073"/>
    <m/>
    <n v="10959"/>
    <s v="COG"/>
    <n v="90"/>
    <m/>
    <n v="90"/>
    <s v="x"/>
  </r>
  <r>
    <x v="10"/>
    <d v="2025-09-26T00:00:00"/>
    <x v="45"/>
    <s v="COGS - 180283"/>
    <s v="COGS - 180283"/>
    <s v="D-001"/>
    <s v="Sales"/>
    <m/>
    <x v="1"/>
    <s v="Structured Cab S"/>
    <x v="5"/>
    <s v="Low Voltage Services"/>
    <s v="C00073"/>
    <m/>
    <n v="10959"/>
    <s v="COG"/>
    <n v="1440"/>
    <m/>
    <n v="1440"/>
    <s v="x"/>
  </r>
  <r>
    <x v="10"/>
    <d v="2025-09-29T00:00:00"/>
    <x v="16"/>
    <s v="25843 - 1454"/>
    <s v="Bill - Integrity Structured Cabling &amp; Fiber: Cable installation and materials for Line 7"/>
    <m/>
    <m/>
    <s v="Integrity Structured Cabling &amp; Fiber"/>
    <x v="6"/>
    <m/>
    <x v="0"/>
    <m/>
    <m/>
    <m/>
    <n v="4305"/>
    <s v="APJ"/>
    <n v="860"/>
    <m/>
    <n v="860"/>
    <s v="x"/>
  </r>
  <r>
    <x v="10"/>
    <d v="2025-09-30T00:00:00"/>
    <x v="17"/>
    <s v="COGS - 180559"/>
    <s v="COGS - 180559"/>
    <s v="D-007"/>
    <s v="Account Mgmt"/>
    <m/>
    <x v="1"/>
    <s v="Structured Cab M"/>
    <x v="164"/>
    <s v="Low Voltage Materials"/>
    <s v="C00084"/>
    <m/>
    <n v="10980"/>
    <s v="COG"/>
    <n v="260"/>
    <m/>
    <n v="260"/>
    <s v="x"/>
  </r>
  <r>
    <x v="10"/>
    <d v="2025-09-30T00:00:00"/>
    <x v="17"/>
    <s v="COGS - 180559"/>
    <s v="COGS - 180559"/>
    <s v="D-007"/>
    <s v="Account Mgmt"/>
    <m/>
    <x v="1"/>
    <s v="Structured Cab S"/>
    <x v="164"/>
    <s v="Low Voltage Services"/>
    <s v="C00084"/>
    <m/>
    <n v="10980"/>
    <s v="COG"/>
    <n v="600"/>
    <m/>
    <n v="600"/>
    <s v="x"/>
  </r>
  <r>
    <x v="10"/>
    <d v="2025-10-01T00:00:00"/>
    <x v="18"/>
    <s v="COGS - 180275OHB"/>
    <s v="COGS - 180275OHB"/>
    <s v="D-001"/>
    <s v="Sales"/>
    <m/>
    <x v="3"/>
    <s v="Structured Cab S"/>
    <x v="149"/>
    <s v="Low Voltage Services"/>
    <s v="C-10259"/>
    <m/>
    <n v="11257"/>
    <s v="COG"/>
    <n v="1875"/>
    <m/>
    <n v="1875"/>
    <s v="x"/>
  </r>
  <r>
    <x v="10"/>
    <d v="2025-10-01T00:00:00"/>
    <x v="18"/>
    <s v="25235 - 1566"/>
    <s v="Bill - Integrity Structured Cabling &amp; Fiber: Cabling and fiber optics installation for vineyard camera and access control"/>
    <m/>
    <m/>
    <s v="Integrity Structured Cabling &amp; Fiber"/>
    <x v="6"/>
    <m/>
    <x v="0"/>
    <m/>
    <m/>
    <m/>
    <n v="4268"/>
    <s v="APJ"/>
    <n v="1875.55"/>
    <m/>
    <n v="1875.55"/>
    <s v="x"/>
  </r>
  <r>
    <x v="10"/>
    <d v="2025-10-02T00:00:00"/>
    <x v="19"/>
    <s v="COGS - 180574"/>
    <s v="COGS - 180574"/>
    <s v="D-001"/>
    <s v="Sales"/>
    <m/>
    <x v="2"/>
    <s v="Structured Cab M"/>
    <x v="165"/>
    <s v="Low Voltage Materials"/>
    <s v="C-10390"/>
    <m/>
    <n v="11169"/>
    <s v="COG"/>
    <n v="300"/>
    <m/>
    <n v="300"/>
    <s v="x"/>
  </r>
  <r>
    <x v="10"/>
    <d v="2025-10-02T00:00:00"/>
    <x v="19"/>
    <s v="COGS - 180574"/>
    <s v="COGS - 180574"/>
    <s v="D-001"/>
    <s v="Sales"/>
    <m/>
    <x v="2"/>
    <s v="Structured Cab S"/>
    <x v="165"/>
    <s v="Low Voltage Services"/>
    <s v="C-10390"/>
    <m/>
    <n v="11169"/>
    <s v="COG"/>
    <n v="1070"/>
    <m/>
    <n v="1070"/>
    <s v="x"/>
  </r>
  <r>
    <x v="10"/>
    <d v="2025-10-07T00:00:00"/>
    <x v="49"/>
    <s v="COGS - 180620OH"/>
    <s v="COGS - 180620OH"/>
    <s v="D-001"/>
    <s v="Sales"/>
    <m/>
    <x v="3"/>
    <s v="Structured Cab S"/>
    <x v="55"/>
    <s v="Low Voltage Services"/>
    <s v="C-10104"/>
    <m/>
    <n v="11196"/>
    <s v="COG"/>
    <n v="300"/>
    <m/>
    <n v="300"/>
    <s v="x"/>
  </r>
  <r>
    <x v="10"/>
    <d v="2025-10-08T00:00:00"/>
    <x v="21"/>
    <s v="COGS - 180725OH"/>
    <s v="COGS - 180725OH"/>
    <s v="D-003"/>
    <s v="MSP"/>
    <m/>
    <x v="3"/>
    <s v="WL-COM-CAR"/>
    <x v="158"/>
    <s v="Wahsega Carina Commissioning Service"/>
    <s v="C-10332"/>
    <m/>
    <n v="11250"/>
    <s v="COG"/>
    <n v="2549"/>
    <m/>
    <n v="2549"/>
    <s v="x"/>
  </r>
  <r>
    <x v="10"/>
    <d v="2025-10-09T00:00:00"/>
    <x v="48"/>
    <s v="COGS - 180739OH"/>
    <s v="COGS - 180739OH"/>
    <s v="D-001"/>
    <s v="Sales"/>
    <m/>
    <x v="3"/>
    <s v="Structured Cab S"/>
    <x v="88"/>
    <s v="Low Voltage Services"/>
    <s v="C-10085"/>
    <m/>
    <n v="11260"/>
    <s v="COG"/>
    <n v="324"/>
    <m/>
    <n v="324"/>
    <s v="x"/>
  </r>
  <r>
    <x v="10"/>
    <d v="2025-10-09T00:00:00"/>
    <x v="48"/>
    <s v="COGS - 180740OH"/>
    <s v="COGS - 180740OH"/>
    <s v="D-001"/>
    <s v="Sales"/>
    <m/>
    <x v="3"/>
    <s v="Structured Cab S"/>
    <x v="97"/>
    <s v="Low Voltage Services"/>
    <s v="C-10101"/>
    <m/>
    <n v="11261"/>
    <s v="COG"/>
    <n v="486"/>
    <m/>
    <n v="486"/>
    <s v="x"/>
  </r>
  <r>
    <x v="10"/>
    <d v="2025-10-15T00:00:00"/>
    <x v="32"/>
    <s v="COGS - 180780OH"/>
    <s v="COGS - 180780OH"/>
    <s v="D-003"/>
    <s v="MSP"/>
    <m/>
    <x v="3"/>
    <s v="Structured Cab S"/>
    <x v="100"/>
    <s v="Low Voltage Services"/>
    <s v="C-10084"/>
    <m/>
    <n v="11289"/>
    <s v="COG"/>
    <n v="975"/>
    <m/>
    <n v="975"/>
    <s v="x"/>
  </r>
  <r>
    <x v="10"/>
    <d v="2025-10-16T00:00:00"/>
    <x v="25"/>
    <s v="COGS - 180791OH"/>
    <s v="COGS - 180791OH"/>
    <s v="D-001"/>
    <s v="Sales"/>
    <m/>
    <x v="3"/>
    <s v="Structured Cab S"/>
    <x v="88"/>
    <s v="Low Voltage Services"/>
    <s v="C-10085"/>
    <m/>
    <n v="11293"/>
    <s v="COG"/>
    <n v="189"/>
    <m/>
    <n v="189"/>
    <s v="x"/>
  </r>
  <r>
    <x v="10"/>
    <d v="2025-10-16T00:00:00"/>
    <x v="25"/>
    <s v="COGS - 180794"/>
    <s v="COGS - 180794"/>
    <s v="D-001"/>
    <s v="Sales"/>
    <m/>
    <x v="2"/>
    <s v="Structured Cab M"/>
    <x v="136"/>
    <s v="Low Voltage Materials"/>
    <s v="C-10253"/>
    <m/>
    <n v="11295"/>
    <s v="COG"/>
    <n v="2868.75"/>
    <m/>
    <n v="2868.75"/>
    <s v="x"/>
  </r>
  <r>
    <x v="10"/>
    <d v="2025-10-16T00:00:00"/>
    <x v="25"/>
    <s v="COGS - 180794"/>
    <s v="COGS - 180794"/>
    <s v="D-001"/>
    <s v="Sales"/>
    <m/>
    <x v="2"/>
    <s v="Structured Cab S"/>
    <x v="136"/>
    <s v="Low Voltage Services"/>
    <s v="C-10253"/>
    <m/>
    <n v="11295"/>
    <s v="COG"/>
    <n v="2880"/>
    <m/>
    <n v="2880"/>
    <s v="x"/>
  </r>
  <r>
    <x v="10"/>
    <d v="2025-10-23T00:00:00"/>
    <x v="50"/>
    <s v="COGS - 180848OH"/>
    <s v="COGS - 180848OH"/>
    <s v="D-001"/>
    <s v="Sales"/>
    <m/>
    <x v="3"/>
    <s v="Structured Cab S"/>
    <x v="157"/>
    <s v="Low Voltage Services"/>
    <s v="C-10249"/>
    <m/>
    <n v="11326"/>
    <s v="COG"/>
    <n v="273"/>
    <m/>
    <n v="273"/>
    <s v="x"/>
  </r>
  <r>
    <x v="10"/>
    <d v="2025-10-23T00:00:00"/>
    <x v="50"/>
    <s v="COGS - 180855"/>
    <s v="COGS - 180855"/>
    <s v="D-001-F"/>
    <s v="Sales - Fresno"/>
    <m/>
    <x v="1"/>
    <s v="Travel"/>
    <x v="164"/>
    <s v="Travel"/>
    <s v="C00084"/>
    <m/>
    <n v="11328"/>
    <s v="COG"/>
    <n v="325"/>
    <m/>
    <n v="325"/>
    <s v="x"/>
  </r>
  <r>
    <x v="10"/>
    <d v="2025-10-23T00:00:00"/>
    <x v="50"/>
    <s v="COGS - 180855"/>
    <s v="COGS - 180855"/>
    <s v="D-001-F"/>
    <s v="Sales - Fresno"/>
    <m/>
    <x v="1"/>
    <s v="Structured Cab M"/>
    <x v="164"/>
    <s v="Low Voltage Materials"/>
    <s v="C00084"/>
    <m/>
    <n v="11328"/>
    <s v="COG"/>
    <n v="350.55"/>
    <m/>
    <n v="350.55"/>
    <s v="x"/>
  </r>
  <r>
    <x v="10"/>
    <d v="2025-10-23T00:00:00"/>
    <x v="50"/>
    <s v="COGS - 180855"/>
    <s v="COGS - 180855"/>
    <s v="D-001-F"/>
    <s v="Sales - Fresno"/>
    <m/>
    <x v="1"/>
    <s v="Structured Cab S"/>
    <x v="164"/>
    <s v="Low Voltage Services"/>
    <s v="C00084"/>
    <m/>
    <n v="11328"/>
    <s v="COG"/>
    <n v="1200"/>
    <m/>
    <n v="1200"/>
    <s v="x"/>
  </r>
  <r>
    <x v="10"/>
    <d v="2025-10-29T00:00:00"/>
    <x v="30"/>
    <s v="COGS - 181135OH"/>
    <s v="COGS - 181135OH"/>
    <s v="D-002"/>
    <s v="Administration"/>
    <m/>
    <x v="3"/>
    <s v="Structured Cab S"/>
    <x v="94"/>
    <s v="Low Voltage Services"/>
    <s v="C-10097"/>
    <m/>
    <n v="11352"/>
    <s v="COG"/>
    <n v="324"/>
    <m/>
    <n v="324"/>
    <s v="x"/>
  </r>
  <r>
    <x v="10"/>
    <d v="2025-10-29T00:00:00"/>
    <x v="30"/>
    <s v="COGS - 181140OH"/>
    <s v="COGS - 181140OH"/>
    <s v="D-001"/>
    <s v="Sales"/>
    <m/>
    <x v="3"/>
    <s v="Structured Cab S"/>
    <x v="148"/>
    <s v="Low Voltage Services"/>
    <s v="C-10063"/>
    <m/>
    <n v="11353"/>
    <s v="COG"/>
    <n v="3230"/>
    <m/>
    <n v="3230"/>
    <s v="x"/>
  </r>
  <r>
    <x v="10"/>
    <d v="2025-10-29T00:00:00"/>
    <x v="30"/>
    <s v="COGS - 181142"/>
    <s v="COGS - 181142"/>
    <s v="D-001-W"/>
    <s v="Sales - West"/>
    <m/>
    <x v="2"/>
    <s v="stage-extreme-iqap"/>
    <x v="25"/>
    <s v="Access Point Staging"/>
    <s v="C-10028"/>
    <m/>
    <n v="11354"/>
    <s v="COG"/>
    <n v="35"/>
    <m/>
    <n v="35"/>
    <s v="x"/>
  </r>
  <r>
    <x v="10"/>
    <d v="2025-10-29T00:00:00"/>
    <x v="30"/>
    <s v="COGS - 181143OH"/>
    <s v="COGS - 181143OH"/>
    <s v="D-003"/>
    <s v="MSP"/>
    <m/>
    <x v="3"/>
    <s v="stage-extreme-iqap"/>
    <x v="86"/>
    <s v="Access Point Staging"/>
    <s v="C-10081"/>
    <m/>
    <n v="11355"/>
    <s v="COG"/>
    <n v="115"/>
    <m/>
    <n v="115"/>
    <s v="x"/>
  </r>
  <r>
    <x v="10"/>
    <d v="2025-10-29T00:00:00"/>
    <x v="30"/>
    <s v="COGS - 181143OH"/>
    <s v="COGS - 181143OH"/>
    <s v="D-003"/>
    <s v="MSP"/>
    <m/>
    <x v="3"/>
    <s v="stage-extreme-iqap"/>
    <x v="86"/>
    <s v="Access Point Staging"/>
    <s v="C-10081"/>
    <m/>
    <n v="11355"/>
    <s v="COG"/>
    <n v="115"/>
    <m/>
    <n v="115"/>
    <s v="x"/>
  </r>
  <r>
    <x v="10"/>
    <d v="2025-10-29T00:00:00"/>
    <x v="30"/>
    <s v="COGS - 181143OH"/>
    <s v="COGS - 181143OH"/>
    <s v="D-003"/>
    <s v="MSP"/>
    <m/>
    <x v="3"/>
    <s v="Structured Cab S"/>
    <x v="86"/>
    <s v="Low Voltage Services"/>
    <s v="C-10081"/>
    <m/>
    <n v="11355"/>
    <s v="COG"/>
    <n v="1380"/>
    <m/>
    <n v="1380"/>
    <s v="x"/>
  </r>
  <r>
    <x v="11"/>
    <d v="2025-09-01T00:00:00"/>
    <x v="0"/>
    <m/>
    <s v="Reversed -- "/>
    <s v="D-006"/>
    <s v="Central Services"/>
    <s v="GUSTO (was ZenPayroll)"/>
    <x v="0"/>
    <m/>
    <x v="0"/>
    <m/>
    <m/>
    <m/>
    <n v="613"/>
    <s v="PYRJ"/>
    <m/>
    <n v="4096.1499999999996"/>
    <n v="-4096.1499999999996"/>
    <s v="x"/>
  </r>
  <r>
    <x v="11"/>
    <d v="2025-09-01T00:00:00"/>
    <x v="0"/>
    <m/>
    <s v="Reversed -- "/>
    <s v="D-014-W"/>
    <s v="Procurement - West"/>
    <s v="GUSTO (was ZenPayroll)"/>
    <x v="0"/>
    <m/>
    <x v="0"/>
    <m/>
    <m/>
    <m/>
    <n v="613"/>
    <s v="PYRJ"/>
    <m/>
    <n v="1442.31"/>
    <n v="-1442.31"/>
    <s v="x"/>
  </r>
  <r>
    <x v="11"/>
    <d v="2025-09-01T00:00:00"/>
    <x v="0"/>
    <m/>
    <s v="Reversed -- "/>
    <s v="D-012-W"/>
    <s v="Management - West"/>
    <s v="GUSTO (was ZenPayroll)"/>
    <x v="0"/>
    <m/>
    <x v="0"/>
    <m/>
    <m/>
    <m/>
    <n v="613"/>
    <s v="PYRJ"/>
    <m/>
    <n v="2403.85"/>
    <n v="-2403.85"/>
    <s v="x"/>
  </r>
  <r>
    <x v="11"/>
    <d v="2025-09-01T00:00:00"/>
    <x v="0"/>
    <m/>
    <s v="Reversed -- "/>
    <s v="D-008-F"/>
    <s v="Accounting - Fresno"/>
    <s v="GUSTO (was ZenPayroll)"/>
    <x v="6"/>
    <m/>
    <x v="0"/>
    <m/>
    <m/>
    <m/>
    <n v="613"/>
    <s v="PYRJ"/>
    <m/>
    <n v="1743.08"/>
    <n v="-1743.08"/>
    <s v="x"/>
  </r>
  <r>
    <x v="11"/>
    <d v="2025-09-12T00:00:00"/>
    <x v="35"/>
    <m/>
    <s v="Holiday Wages - for Admin + Finance + HR"/>
    <s v="D-012-W"/>
    <s v="Management - West"/>
    <s v="GUSTO (was ZenPayroll)"/>
    <x v="0"/>
    <m/>
    <x v="0"/>
    <m/>
    <m/>
    <m/>
    <n v="617"/>
    <s v="PYRJ"/>
    <n v="480.77"/>
    <m/>
    <n v="480.77"/>
    <s v="x"/>
  </r>
  <r>
    <x v="11"/>
    <d v="2025-09-12T00:00:00"/>
    <x v="35"/>
    <m/>
    <s v="Holiday Wages - for Central Services &amp; Internal IT"/>
    <s v="D-006"/>
    <s v="Central Services"/>
    <s v="GUSTO (was ZenPayroll)"/>
    <x v="0"/>
    <m/>
    <x v="0"/>
    <m/>
    <m/>
    <m/>
    <n v="617"/>
    <s v="PYRJ"/>
    <n v="819.23"/>
    <m/>
    <n v="819.23"/>
    <s v="x"/>
  </r>
  <r>
    <x v="11"/>
    <d v="2025-09-12T00:00:00"/>
    <x v="35"/>
    <m/>
    <s v="Holiday Wages - for Procurement"/>
    <s v="D-014-W"/>
    <s v="Procurement - West"/>
    <s v="GUSTO (was ZenPayroll)"/>
    <x v="0"/>
    <m/>
    <x v="0"/>
    <m/>
    <m/>
    <m/>
    <n v="617"/>
    <s v="PYRJ"/>
    <n v="288.45999999999998"/>
    <m/>
    <n v="288.45999999999998"/>
    <s v="x"/>
  </r>
  <r>
    <x v="11"/>
    <d v="2025-09-12T00:00:00"/>
    <x v="35"/>
    <m/>
    <s v="Regular Wages - for Admin + Finance + HR"/>
    <s v="D-012-W"/>
    <s v="Management - West"/>
    <s v="GUSTO (was ZenPayroll)"/>
    <x v="0"/>
    <m/>
    <x v="0"/>
    <m/>
    <m/>
    <m/>
    <n v="617"/>
    <s v="PYRJ"/>
    <n v="4326.92"/>
    <m/>
    <n v="4326.92"/>
    <s v="x"/>
  </r>
  <r>
    <x v="11"/>
    <d v="2025-09-12T00:00:00"/>
    <x v="35"/>
    <m/>
    <s v="Regular Wages - for Central Services &amp; Internal IT"/>
    <s v="D-006"/>
    <s v="Central Services"/>
    <s v="GUSTO (was ZenPayroll)"/>
    <x v="0"/>
    <m/>
    <x v="0"/>
    <m/>
    <m/>
    <m/>
    <n v="617"/>
    <s v="PYRJ"/>
    <n v="7373.07"/>
    <m/>
    <n v="7373.07"/>
    <s v="x"/>
  </r>
  <r>
    <x v="11"/>
    <d v="2025-09-12T00:00:00"/>
    <x v="35"/>
    <m/>
    <s v="Regular Wages - for Procurement"/>
    <s v="D-014-W"/>
    <s v="Procurement - West"/>
    <s v="GUSTO (was ZenPayroll)"/>
    <x v="0"/>
    <m/>
    <x v="0"/>
    <m/>
    <m/>
    <m/>
    <n v="617"/>
    <s v="PYRJ"/>
    <n v="2596.16"/>
    <m/>
    <n v="2596.16"/>
    <s v="x"/>
  </r>
  <r>
    <x v="11"/>
    <d v="2025-09-12T00:00:00"/>
    <x v="35"/>
    <m/>
    <s v="Holiday Wages - for Admin Finance-Fresno"/>
    <s v="D-008-F"/>
    <s v="Accounting - Fresno"/>
    <s v="GUSTO (was ZenPayroll)"/>
    <x v="6"/>
    <m/>
    <x v="0"/>
    <m/>
    <m/>
    <m/>
    <n v="617"/>
    <s v="PYRJ"/>
    <n v="348.62"/>
    <m/>
    <n v="348.62"/>
    <s v="x"/>
  </r>
  <r>
    <x v="11"/>
    <d v="2025-09-12T00:00:00"/>
    <x v="35"/>
    <m/>
    <s v="Regular Wages - for Admin Finance-Fresno"/>
    <s v="D-008-F"/>
    <s v="Accounting - Fresno"/>
    <s v="GUSTO (was ZenPayroll)"/>
    <x v="6"/>
    <m/>
    <x v="0"/>
    <m/>
    <m/>
    <m/>
    <n v="617"/>
    <s v="PYRJ"/>
    <n v="3137.53"/>
    <m/>
    <n v="3137.53"/>
    <s v="x"/>
  </r>
  <r>
    <x v="11"/>
    <d v="2025-09-19T00:00:00"/>
    <x v="43"/>
    <m/>
    <s v="Additional Earnings - for Admin + Finance + HR "/>
    <s v="D-012-W"/>
    <s v="Management - West"/>
    <m/>
    <x v="0"/>
    <m/>
    <x v="0"/>
    <m/>
    <m/>
    <m/>
    <n v="628"/>
    <s v="PYRJ"/>
    <n v="4326.92"/>
    <m/>
    <n v="4326.92"/>
    <s v="x"/>
  </r>
  <r>
    <x v="11"/>
    <d v="2025-09-19T00:00:00"/>
    <x v="43"/>
    <m/>
    <s v="Paid Time Off Time Off - for Admin + Finance + HR "/>
    <s v="D-012-W"/>
    <s v="Management - West"/>
    <m/>
    <x v="0"/>
    <m/>
    <x v="0"/>
    <m/>
    <m/>
    <m/>
    <n v="628"/>
    <s v="PYRJ"/>
    <n v="9090.14"/>
    <m/>
    <n v="9090.14"/>
    <s v="x"/>
  </r>
  <r>
    <x v="11"/>
    <d v="2025-09-26T00:00:00"/>
    <x v="45"/>
    <m/>
    <s v="Regular Wages - for Central Services &amp; Internal IT"/>
    <s v="D-006"/>
    <s v="Central Services"/>
    <s v="GUSTO (was ZenPayroll)"/>
    <x v="0"/>
    <m/>
    <x v="0"/>
    <m/>
    <m/>
    <m/>
    <n v="619"/>
    <s v="PYRJ"/>
    <n v="7901.68"/>
    <m/>
    <n v="7901.68"/>
    <s v="x"/>
  </r>
  <r>
    <x v="11"/>
    <d v="2025-09-26T00:00:00"/>
    <x v="45"/>
    <m/>
    <s v="Regular Wages - for Procurement"/>
    <s v="D-014-W"/>
    <s v="Procurement - West"/>
    <s v="GUSTO (was ZenPayroll)"/>
    <x v="0"/>
    <m/>
    <x v="0"/>
    <m/>
    <m/>
    <m/>
    <n v="619"/>
    <s v="PYRJ"/>
    <n v="2884.62"/>
    <m/>
    <n v="2884.62"/>
    <s v="x"/>
  </r>
  <r>
    <x v="11"/>
    <d v="2025-09-26T00:00:00"/>
    <x v="45"/>
    <m/>
    <s v="Sick Time Off - for Central Services &amp; Internal IT"/>
    <s v="D-006"/>
    <s v="Central Services"/>
    <s v="GUSTO (was ZenPayroll)"/>
    <x v="0"/>
    <m/>
    <x v="0"/>
    <m/>
    <m/>
    <m/>
    <n v="619"/>
    <s v="PYRJ"/>
    <n v="290.62"/>
    <m/>
    <n v="290.62"/>
    <s v="x"/>
  </r>
  <r>
    <x v="11"/>
    <d v="2025-09-26T00:00:00"/>
    <x v="45"/>
    <m/>
    <s v="Paid Time Off Time Off - for Admin Finance-Fresno"/>
    <s v="D-008-F"/>
    <s v="Accounting - Fresno"/>
    <s v="GUSTO (was ZenPayroll)"/>
    <x v="6"/>
    <m/>
    <x v="0"/>
    <m/>
    <m/>
    <m/>
    <n v="619"/>
    <s v="PYRJ"/>
    <n v="697.23"/>
    <m/>
    <n v="697.23"/>
    <s v="x"/>
  </r>
  <r>
    <x v="11"/>
    <d v="2025-09-26T00:00:00"/>
    <x v="45"/>
    <m/>
    <s v="Regular Wages - for Admin Finance-Fresno"/>
    <s v="D-008-F"/>
    <s v="Accounting - Fresno"/>
    <s v="GUSTO (was ZenPayroll)"/>
    <x v="6"/>
    <m/>
    <x v="0"/>
    <m/>
    <m/>
    <m/>
    <n v="619"/>
    <s v="PYRJ"/>
    <n v="2788.92"/>
    <m/>
    <n v="2788.92"/>
    <s v="x"/>
  </r>
  <r>
    <x v="11"/>
    <d v="2025-09-30T00:00:00"/>
    <x v="17"/>
    <m/>
    <s v="Payroll Accrual for pay dated 10/10/25"/>
    <s v="D-006"/>
    <s v="Central Services"/>
    <s v="GUSTO (was ZenPayroll)"/>
    <x v="0"/>
    <m/>
    <x v="0"/>
    <m/>
    <m/>
    <m/>
    <n v="620"/>
    <s v="PYRJ"/>
    <n v="5734.62"/>
    <m/>
    <n v="5734.62"/>
    <s v="x"/>
  </r>
  <r>
    <x v="11"/>
    <d v="2025-09-30T00:00:00"/>
    <x v="17"/>
    <m/>
    <s v="Payroll Accrual for pay dated 10/10/25"/>
    <s v="D-014-W"/>
    <s v="Procurement - West"/>
    <s v="GUSTO (was ZenPayroll)"/>
    <x v="0"/>
    <m/>
    <x v="0"/>
    <m/>
    <m/>
    <m/>
    <n v="620"/>
    <s v="PYRJ"/>
    <n v="2019.23"/>
    <m/>
    <n v="2019.23"/>
    <s v="x"/>
  </r>
  <r>
    <x v="11"/>
    <d v="2025-09-30T00:00:00"/>
    <x v="17"/>
    <m/>
    <s v="Payroll Accrual for pay dated 10/10/25"/>
    <s v="D-008-F"/>
    <s v="Accounting - Fresno"/>
    <s v="GUSTO (was ZenPayroll)"/>
    <x v="6"/>
    <m/>
    <x v="0"/>
    <m/>
    <m/>
    <m/>
    <n v="620"/>
    <s v="PYRJ"/>
    <n v="2440.31"/>
    <m/>
    <n v="2440.31"/>
    <s v="x"/>
  </r>
  <r>
    <x v="11"/>
    <d v="2025-10-01T00:00:00"/>
    <x v="18"/>
    <m/>
    <s v="Reversed -- "/>
    <s v="D-006"/>
    <s v="Central Services"/>
    <s v="GUSTO (was ZenPayroll)"/>
    <x v="0"/>
    <m/>
    <x v="0"/>
    <m/>
    <m/>
    <m/>
    <n v="621"/>
    <s v="PYRJ"/>
    <m/>
    <n v="5734.62"/>
    <n v="-5734.62"/>
    <s v="x"/>
  </r>
  <r>
    <x v="11"/>
    <d v="2025-10-01T00:00:00"/>
    <x v="18"/>
    <m/>
    <s v="Reversed -- "/>
    <s v="D-014-W"/>
    <s v="Procurement - West"/>
    <s v="GUSTO (was ZenPayroll)"/>
    <x v="0"/>
    <m/>
    <x v="0"/>
    <m/>
    <m/>
    <m/>
    <n v="621"/>
    <s v="PYRJ"/>
    <m/>
    <n v="2019.23"/>
    <n v="-2019.23"/>
    <s v="x"/>
  </r>
  <r>
    <x v="11"/>
    <d v="2025-10-01T00:00:00"/>
    <x v="18"/>
    <m/>
    <s v="Severance - for Admin + Finance + HR "/>
    <s v="D-012-W"/>
    <s v="Management - West"/>
    <m/>
    <x v="0"/>
    <m/>
    <x v="0"/>
    <m/>
    <m/>
    <m/>
    <n v="642"/>
    <s v="PYRJ"/>
    <n v="9616"/>
    <m/>
    <n v="9616"/>
    <s v="x"/>
  </r>
  <r>
    <x v="11"/>
    <d v="2025-10-01T00:00:00"/>
    <x v="18"/>
    <m/>
    <s v="Reversed -- "/>
    <s v="D-008-F"/>
    <s v="Accounting - Fresno"/>
    <s v="GUSTO (was ZenPayroll)"/>
    <x v="6"/>
    <m/>
    <x v="0"/>
    <m/>
    <m/>
    <m/>
    <n v="621"/>
    <s v="PYRJ"/>
    <m/>
    <n v="2440.31"/>
    <n v="-2440.31"/>
    <s v="x"/>
  </r>
  <r>
    <x v="11"/>
    <d v="2025-10-10T00:00:00"/>
    <x v="39"/>
    <m/>
    <s v="Paid Time Off Time Off - for Central Services &amp; Internal IT"/>
    <s v="D-006"/>
    <s v="Central Services"/>
    <s v="GUSTO (was ZenPayroll)"/>
    <x v="0"/>
    <m/>
    <x v="0"/>
    <m/>
    <m/>
    <m/>
    <n v="634"/>
    <s v="PYRJ"/>
    <n v="2146.15"/>
    <m/>
    <n v="2146.15"/>
    <s v="x"/>
  </r>
  <r>
    <x v="11"/>
    <d v="2025-10-10T00:00:00"/>
    <x v="39"/>
    <m/>
    <s v="Regular Wages - for Central Services &amp; Internal IT"/>
    <s v="D-006"/>
    <s v="Central Services"/>
    <s v="GUSTO (was ZenPayroll)"/>
    <x v="0"/>
    <m/>
    <x v="0"/>
    <m/>
    <m/>
    <m/>
    <n v="634"/>
    <s v="PYRJ"/>
    <n v="6046.15"/>
    <m/>
    <n v="6046.15"/>
    <s v="x"/>
  </r>
  <r>
    <x v="11"/>
    <d v="2025-10-10T00:00:00"/>
    <x v="39"/>
    <m/>
    <s v="Regular Wages - for Procurement"/>
    <s v="D-014-W"/>
    <s v="Procurement - West"/>
    <s v="GUSTO (was ZenPayroll)"/>
    <x v="0"/>
    <m/>
    <x v="0"/>
    <m/>
    <m/>
    <m/>
    <n v="634"/>
    <s v="PYRJ"/>
    <n v="2884.62"/>
    <m/>
    <n v="2884.62"/>
    <s v="x"/>
  </r>
  <r>
    <x v="11"/>
    <d v="2025-10-10T00:00:00"/>
    <x v="39"/>
    <m/>
    <s v="Paid Time Off Time Off - for Admin Finance-Fresno"/>
    <s v="D-008-F"/>
    <s v="Accounting - Fresno"/>
    <s v="GUSTO (was ZenPayroll)"/>
    <x v="6"/>
    <m/>
    <x v="0"/>
    <m/>
    <m/>
    <m/>
    <n v="634"/>
    <s v="PYRJ"/>
    <n v="348.62"/>
    <m/>
    <n v="348.62"/>
    <s v="x"/>
  </r>
  <r>
    <x v="11"/>
    <d v="2025-10-10T00:00:00"/>
    <x v="39"/>
    <m/>
    <s v="Regular Wages - for Admin Finance-Fresno"/>
    <s v="D-008-F"/>
    <s v="Accounting - Fresno"/>
    <s v="GUSTO (was ZenPayroll)"/>
    <x v="6"/>
    <m/>
    <x v="0"/>
    <m/>
    <m/>
    <m/>
    <n v="634"/>
    <s v="PYRJ"/>
    <n v="3137.53"/>
    <m/>
    <n v="3137.53"/>
    <s v="x"/>
  </r>
  <r>
    <x v="11"/>
    <d v="2025-10-24T00:00:00"/>
    <x v="52"/>
    <m/>
    <s v="Paid Time Off Time Off - for Procurement"/>
    <s v="D-014-W"/>
    <s v="Procurement - West"/>
    <s v="GUSTO (was ZenPayroll)"/>
    <x v="0"/>
    <m/>
    <x v="0"/>
    <m/>
    <m/>
    <m/>
    <n v="636"/>
    <s v="PYRJ"/>
    <n v="1442.31"/>
    <m/>
    <n v="1442.31"/>
    <s v="x"/>
  </r>
  <r>
    <x v="11"/>
    <d v="2025-10-24T00:00:00"/>
    <x v="52"/>
    <m/>
    <s v="Regular Wages - for Central Services &amp; Internal IT"/>
    <s v="D-006"/>
    <s v="Central Services"/>
    <s v="GUSTO (was ZenPayroll)"/>
    <x v="0"/>
    <m/>
    <x v="0"/>
    <m/>
    <m/>
    <m/>
    <n v="636"/>
    <s v="PYRJ"/>
    <n v="8192.2999999999993"/>
    <m/>
    <n v="8192.2999999999993"/>
    <s v="x"/>
  </r>
  <r>
    <x v="11"/>
    <d v="2025-10-24T00:00:00"/>
    <x v="52"/>
    <m/>
    <s v="Regular Wages - for Procurement"/>
    <s v="D-014-W"/>
    <s v="Procurement - West"/>
    <s v="GUSTO (was ZenPayroll)"/>
    <x v="0"/>
    <m/>
    <x v="0"/>
    <m/>
    <m/>
    <m/>
    <n v="636"/>
    <s v="PYRJ"/>
    <n v="1442.31"/>
    <m/>
    <n v="1442.31"/>
    <s v="x"/>
  </r>
  <r>
    <x v="11"/>
    <d v="2025-10-24T00:00:00"/>
    <x v="52"/>
    <m/>
    <s v="Paid Time Off Time Off - for Admin Finance-Fresno"/>
    <s v="D-008-F"/>
    <s v="Accounting - Fresno"/>
    <s v="GUSTO (was ZenPayroll)"/>
    <x v="6"/>
    <m/>
    <x v="0"/>
    <m/>
    <m/>
    <m/>
    <n v="636"/>
    <s v="PYRJ"/>
    <n v="348.62"/>
    <m/>
    <n v="348.62"/>
    <s v="x"/>
  </r>
  <r>
    <x v="11"/>
    <d v="2025-10-24T00:00:00"/>
    <x v="52"/>
    <m/>
    <s v="Regular Wages - for Admin Finance-Fresno"/>
    <s v="D-008-F"/>
    <s v="Accounting - Fresno"/>
    <s v="GUSTO (was ZenPayroll)"/>
    <x v="6"/>
    <m/>
    <x v="0"/>
    <m/>
    <m/>
    <m/>
    <n v="636"/>
    <s v="PYRJ"/>
    <n v="3137.53"/>
    <m/>
    <n v="3137.53"/>
    <s v="x"/>
  </r>
  <r>
    <x v="11"/>
    <d v="2025-10-31T00:00:00"/>
    <x v="31"/>
    <m/>
    <s v="Payroll Accrual for pay dated 11/07/2025"/>
    <s v="D-006"/>
    <s v="Central Services"/>
    <s v="GUSTO (was ZenPayroll)"/>
    <x v="0"/>
    <m/>
    <x v="0"/>
    <m/>
    <m/>
    <m/>
    <n v="637"/>
    <s v="PYRJ"/>
    <n v="8192.31"/>
    <m/>
    <n v="8192.31"/>
    <s v="x"/>
  </r>
  <r>
    <x v="11"/>
    <d v="2025-10-31T00:00:00"/>
    <x v="31"/>
    <m/>
    <s v="Payroll Accrual for pay dated 11/07/2025"/>
    <s v="D-014-W"/>
    <s v="Procurement - West"/>
    <s v="GUSTO (was ZenPayroll)"/>
    <x v="0"/>
    <m/>
    <x v="0"/>
    <m/>
    <m/>
    <m/>
    <n v="637"/>
    <s v="PYRJ"/>
    <n v="2884.62"/>
    <m/>
    <n v="2884.62"/>
    <s v="x"/>
  </r>
  <r>
    <x v="11"/>
    <d v="2025-10-31T00:00:00"/>
    <x v="31"/>
    <m/>
    <s v="Payroll Accrual for pay dated 11/07/2025"/>
    <s v="D-008-F"/>
    <s v="Accounting - Fresno"/>
    <s v="GUSTO (was ZenPayroll)"/>
    <x v="6"/>
    <m/>
    <x v="0"/>
    <m/>
    <m/>
    <m/>
    <n v="637"/>
    <s v="PYRJ"/>
    <n v="3486.15"/>
    <m/>
    <n v="3486.15"/>
    <s v="x"/>
  </r>
  <r>
    <x v="12"/>
    <d v="2025-09-01T00:00:00"/>
    <x v="0"/>
    <m/>
    <s v="Reversed -- "/>
    <s v="D-015-W"/>
    <s v="Engineering - West"/>
    <s v="GUSTO (was ZenPayroll)"/>
    <x v="0"/>
    <m/>
    <x v="0"/>
    <m/>
    <m/>
    <m/>
    <n v="613"/>
    <s v="PYRJ"/>
    <m/>
    <n v="8347.2099999999991"/>
    <n v="-8347.2099999999991"/>
    <s v="x"/>
  </r>
  <r>
    <x v="12"/>
    <d v="2025-09-01T00:00:00"/>
    <x v="0"/>
    <m/>
    <s v="Reversed -- "/>
    <s v="D-015-F"/>
    <s v="Engineering - Fresno"/>
    <s v="GUSTO (was ZenPayroll)"/>
    <x v="6"/>
    <m/>
    <x v="0"/>
    <m/>
    <m/>
    <m/>
    <n v="613"/>
    <s v="PYRJ"/>
    <m/>
    <n v="2079.23"/>
    <n v="-2079.23"/>
    <s v="x"/>
  </r>
  <r>
    <x v="12"/>
    <d v="2025-09-12T00:00:00"/>
    <x v="35"/>
    <m/>
    <s v="Holiday Wages - for West Coast - Engineering"/>
    <s v="D-015-W"/>
    <s v="Engineering - West"/>
    <s v="GUSTO (was ZenPayroll)"/>
    <x v="0"/>
    <m/>
    <x v="0"/>
    <m/>
    <m/>
    <m/>
    <n v="617"/>
    <s v="PYRJ"/>
    <n v="1669.44"/>
    <m/>
    <n v="1669.44"/>
    <s v="x"/>
  </r>
  <r>
    <x v="12"/>
    <d v="2025-09-12T00:00:00"/>
    <x v="35"/>
    <m/>
    <s v="Paid Time Off Time Off - for West Coast - Engineering"/>
    <s v="D-015-W"/>
    <s v="Engineering - West"/>
    <s v="GUSTO (was ZenPayroll)"/>
    <x v="0"/>
    <m/>
    <x v="0"/>
    <m/>
    <m/>
    <m/>
    <n v="617"/>
    <s v="PYRJ"/>
    <n v="903.37"/>
    <m/>
    <n v="903.37"/>
    <s v="x"/>
  </r>
  <r>
    <x v="12"/>
    <d v="2025-09-12T00:00:00"/>
    <x v="35"/>
    <m/>
    <s v="Regular Wages - for West Coast - Engineering"/>
    <s v="D-015-W"/>
    <s v="Engineering - West"/>
    <s v="GUSTO (was ZenPayroll)"/>
    <x v="0"/>
    <m/>
    <x v="0"/>
    <m/>
    <m/>
    <m/>
    <n v="617"/>
    <s v="PYRJ"/>
    <n v="14121.61"/>
    <m/>
    <n v="14121.61"/>
    <s v="x"/>
  </r>
  <r>
    <x v="12"/>
    <d v="2025-09-12T00:00:00"/>
    <x v="35"/>
    <m/>
    <s v="Holiday Wages - for West Cost-Fresno Engineering"/>
    <s v="D-015-F"/>
    <s v="Engineering - Fresno"/>
    <s v="GUSTO (was ZenPayroll)"/>
    <x v="6"/>
    <m/>
    <x v="0"/>
    <m/>
    <m/>
    <m/>
    <n v="617"/>
    <s v="PYRJ"/>
    <n v="415.85"/>
    <m/>
    <n v="415.85"/>
    <s v="x"/>
  </r>
  <r>
    <x v="12"/>
    <d v="2025-09-12T00:00:00"/>
    <x v="35"/>
    <m/>
    <s v="Regular Wages - for West Cost-Fresno Engineering"/>
    <s v="D-015-F"/>
    <s v="Engineering - Fresno"/>
    <s v="GUSTO (was ZenPayroll)"/>
    <x v="6"/>
    <m/>
    <x v="0"/>
    <m/>
    <m/>
    <m/>
    <n v="617"/>
    <s v="PYRJ"/>
    <n v="3742.61"/>
    <m/>
    <n v="3742.61"/>
    <s v="x"/>
  </r>
  <r>
    <x v="12"/>
    <d v="2025-09-26T00:00:00"/>
    <x v="45"/>
    <m/>
    <s v="Paid Time Off Time Off - for West Coast - Engineering"/>
    <s v="D-015-W"/>
    <s v="Engineering - West"/>
    <s v="GUSTO (was ZenPayroll)"/>
    <x v="0"/>
    <m/>
    <x v="0"/>
    <m/>
    <m/>
    <m/>
    <n v="619"/>
    <s v="PYRJ"/>
    <n v="706.73"/>
    <m/>
    <n v="706.73"/>
    <s v="x"/>
  </r>
  <r>
    <x v="12"/>
    <d v="2025-09-26T00:00:00"/>
    <x v="45"/>
    <m/>
    <s v="Regular Wages - for West Coast - Engineering"/>
    <s v="D-015-W"/>
    <s v="Engineering - West"/>
    <s v="GUSTO (was ZenPayroll)"/>
    <x v="0"/>
    <m/>
    <x v="0"/>
    <m/>
    <m/>
    <m/>
    <n v="619"/>
    <s v="PYRJ"/>
    <n v="15777.73"/>
    <m/>
    <n v="15777.73"/>
    <s v="x"/>
  </r>
  <r>
    <x v="12"/>
    <d v="2025-09-26T00:00:00"/>
    <x v="45"/>
    <m/>
    <s v="Sick Time Off - for West Coast - Engineering"/>
    <s v="D-015-W"/>
    <s v="Engineering - West"/>
    <s v="GUSTO (was ZenPayroll)"/>
    <x v="0"/>
    <m/>
    <x v="0"/>
    <m/>
    <m/>
    <m/>
    <n v="619"/>
    <s v="PYRJ"/>
    <n v="209.96"/>
    <m/>
    <n v="209.96"/>
    <s v="x"/>
  </r>
  <r>
    <x v="12"/>
    <d v="2025-09-26T00:00:00"/>
    <x v="45"/>
    <m/>
    <s v="Regular Wages - for West Cost-Fresno Engineering"/>
    <s v="D-015-F"/>
    <s v="Engineering - Fresno"/>
    <s v="GUSTO (was ZenPayroll)"/>
    <x v="6"/>
    <m/>
    <x v="0"/>
    <m/>
    <m/>
    <m/>
    <n v="619"/>
    <s v="PYRJ"/>
    <n v="4158.46"/>
    <m/>
    <n v="4158.46"/>
    <s v="x"/>
  </r>
  <r>
    <x v="12"/>
    <d v="2025-09-30T00:00:00"/>
    <x v="17"/>
    <m/>
    <s v="Payroll Accrual for pay dated 10/10/25"/>
    <s v="D-015-W"/>
    <s v="Engineering - West"/>
    <s v="GUSTO (was ZenPayroll)"/>
    <x v="0"/>
    <m/>
    <x v="0"/>
    <m/>
    <m/>
    <m/>
    <n v="620"/>
    <s v="PYRJ"/>
    <n v="11686.1"/>
    <m/>
    <n v="11686.1"/>
    <s v="x"/>
  </r>
  <r>
    <x v="12"/>
    <d v="2025-09-30T00:00:00"/>
    <x v="17"/>
    <m/>
    <s v="Payroll Accrual for pay dated 10/10/25"/>
    <s v="D-015-F"/>
    <s v="Engineering - Fresno"/>
    <s v="GUSTO (was ZenPayroll)"/>
    <x v="6"/>
    <m/>
    <x v="0"/>
    <m/>
    <m/>
    <m/>
    <n v="620"/>
    <s v="PYRJ"/>
    <n v="2910.92"/>
    <m/>
    <n v="2910.92"/>
    <s v="x"/>
  </r>
  <r>
    <x v="12"/>
    <d v="2025-10-01T00:00:00"/>
    <x v="18"/>
    <m/>
    <s v="Reversed -- "/>
    <s v="D-015-W"/>
    <s v="Engineering - West"/>
    <s v="GUSTO (was ZenPayroll)"/>
    <x v="0"/>
    <m/>
    <x v="0"/>
    <m/>
    <m/>
    <m/>
    <n v="621"/>
    <s v="PYRJ"/>
    <m/>
    <n v="11686.1"/>
    <n v="-11686.1"/>
    <s v="x"/>
  </r>
  <r>
    <x v="12"/>
    <d v="2025-10-01T00:00:00"/>
    <x v="18"/>
    <m/>
    <s v="Reversed -- "/>
    <s v="D-015-F"/>
    <s v="Engineering - Fresno"/>
    <s v="GUSTO (was ZenPayroll)"/>
    <x v="6"/>
    <m/>
    <x v="0"/>
    <m/>
    <m/>
    <m/>
    <n v="621"/>
    <s v="PYRJ"/>
    <m/>
    <n v="2910.92"/>
    <n v="-2910.92"/>
    <s v="x"/>
  </r>
  <r>
    <x v="12"/>
    <d v="2025-10-10T00:00:00"/>
    <x v="39"/>
    <m/>
    <s v="Paid Time Off Time Off - for West Coast - Engineering"/>
    <s v="D-015-W"/>
    <s v="Engineering - West"/>
    <s v="GUSTO (was ZenPayroll)"/>
    <x v="0"/>
    <m/>
    <x v="0"/>
    <m/>
    <m/>
    <m/>
    <n v="634"/>
    <s v="PYRJ"/>
    <n v="353.37"/>
    <m/>
    <n v="353.37"/>
    <s v="x"/>
  </r>
  <r>
    <x v="12"/>
    <d v="2025-10-10T00:00:00"/>
    <x v="39"/>
    <m/>
    <s v="Regular Wages - for West Coast - Engineering"/>
    <s v="D-015-W"/>
    <s v="Engineering - West"/>
    <s v="GUSTO (was ZenPayroll)"/>
    <x v="0"/>
    <m/>
    <x v="0"/>
    <m/>
    <m/>
    <m/>
    <n v="634"/>
    <s v="PYRJ"/>
    <n v="15921.13"/>
    <m/>
    <n v="15921.13"/>
    <s v="x"/>
  </r>
  <r>
    <x v="12"/>
    <d v="2025-10-10T00:00:00"/>
    <x v="39"/>
    <m/>
    <s v="Sick Time Off - for West Coast - Engineering"/>
    <s v="D-015-W"/>
    <s v="Engineering - West"/>
    <s v="GUSTO (was ZenPayroll)"/>
    <x v="0"/>
    <m/>
    <x v="0"/>
    <m/>
    <m/>
    <m/>
    <n v="634"/>
    <s v="PYRJ"/>
    <n v="419.92"/>
    <m/>
    <n v="419.92"/>
    <s v="x"/>
  </r>
  <r>
    <x v="12"/>
    <d v="2025-10-10T00:00:00"/>
    <x v="39"/>
    <m/>
    <s v="Paid Time Off Time Off - for West Cost-Fresno Engineering"/>
    <s v="D-015-F"/>
    <s v="Engineering - Fresno"/>
    <s v="GUSTO (was ZenPayroll)"/>
    <x v="6"/>
    <m/>
    <x v="0"/>
    <m/>
    <m/>
    <m/>
    <n v="634"/>
    <s v="PYRJ"/>
    <n v="2079.23"/>
    <m/>
    <n v="2079.23"/>
    <s v="x"/>
  </r>
  <r>
    <x v="12"/>
    <d v="2025-10-10T00:00:00"/>
    <x v="39"/>
    <m/>
    <s v="Regular Wages - for West Cost-Fresno Engineering"/>
    <s v="D-015-F"/>
    <s v="Engineering - Fresno"/>
    <s v="GUSTO (was ZenPayroll)"/>
    <x v="6"/>
    <m/>
    <x v="0"/>
    <m/>
    <m/>
    <m/>
    <n v="634"/>
    <s v="PYRJ"/>
    <n v="2079.23"/>
    <m/>
    <n v="2079.23"/>
    <s v="x"/>
  </r>
  <r>
    <x v="12"/>
    <d v="2025-10-24T00:00:00"/>
    <x v="52"/>
    <m/>
    <s v="Paid Time Off Time Off - for West Coast - Engineering"/>
    <s v="D-015-W"/>
    <s v="Engineering - West"/>
    <s v="GUSTO (was ZenPayroll)"/>
    <x v="0"/>
    <m/>
    <x v="0"/>
    <m/>
    <m/>
    <m/>
    <n v="636"/>
    <s v="PYRJ"/>
    <n v="353.37"/>
    <m/>
    <n v="353.37"/>
    <s v="x"/>
  </r>
  <r>
    <x v="12"/>
    <d v="2025-10-24T00:00:00"/>
    <x v="52"/>
    <m/>
    <s v="Regular Wages - for West Coast - Engineering"/>
    <s v="D-015-W"/>
    <s v="Engineering - West"/>
    <s v="GUSTO (was ZenPayroll)"/>
    <x v="0"/>
    <m/>
    <x v="0"/>
    <m/>
    <m/>
    <m/>
    <n v="636"/>
    <s v="PYRJ"/>
    <n v="15791.05"/>
    <m/>
    <n v="15791.05"/>
    <s v="x"/>
  </r>
  <r>
    <x v="12"/>
    <d v="2025-10-24T00:00:00"/>
    <x v="52"/>
    <m/>
    <s v="Sick Time Off - for West Coast - Engineering"/>
    <s v="D-015-W"/>
    <s v="Engineering - West"/>
    <s v="GUSTO (was ZenPayroll)"/>
    <x v="0"/>
    <m/>
    <x v="0"/>
    <m/>
    <m/>
    <m/>
    <n v="636"/>
    <s v="PYRJ"/>
    <n v="550"/>
    <m/>
    <n v="550"/>
    <s v="x"/>
  </r>
  <r>
    <x v="12"/>
    <d v="2025-10-24T00:00:00"/>
    <x v="52"/>
    <m/>
    <s v="Regular Wages - for West Cost-Fresno Engineering"/>
    <s v="D-015-F"/>
    <s v="Engineering - Fresno"/>
    <s v="GUSTO (was ZenPayroll)"/>
    <x v="6"/>
    <m/>
    <x v="0"/>
    <m/>
    <m/>
    <m/>
    <n v="636"/>
    <s v="PYRJ"/>
    <n v="3742.61"/>
    <m/>
    <n v="3742.61"/>
    <s v="x"/>
  </r>
  <r>
    <x v="12"/>
    <d v="2025-10-24T00:00:00"/>
    <x v="52"/>
    <m/>
    <s v="Sick Time Off - for West Cost-Fresno Engineering"/>
    <s v="D-015-F"/>
    <s v="Engineering - Fresno"/>
    <s v="GUSTO (was ZenPayroll)"/>
    <x v="6"/>
    <m/>
    <x v="0"/>
    <m/>
    <m/>
    <m/>
    <n v="636"/>
    <s v="PYRJ"/>
    <n v="415.85"/>
    <m/>
    <n v="415.85"/>
    <s v="x"/>
  </r>
  <r>
    <x v="12"/>
    <d v="2025-10-31T00:00:00"/>
    <x v="31"/>
    <m/>
    <s v="Payroll Accrual for pay dated 11/07/2025"/>
    <s v="D-015-W"/>
    <s v="Engineering - West"/>
    <s v="GUSTO (was ZenPayroll)"/>
    <x v="0"/>
    <m/>
    <x v="0"/>
    <m/>
    <m/>
    <m/>
    <n v="637"/>
    <s v="PYRJ"/>
    <n v="16694.419999999998"/>
    <m/>
    <n v="16694.419999999998"/>
    <s v="x"/>
  </r>
  <r>
    <x v="12"/>
    <d v="2025-10-31T00:00:00"/>
    <x v="31"/>
    <m/>
    <s v="Payroll Accrual for pay dated 11/07/2025"/>
    <s v="D-015-F"/>
    <s v="Engineering - Fresno"/>
    <s v="GUSTO (was ZenPayroll)"/>
    <x v="6"/>
    <m/>
    <x v="0"/>
    <m/>
    <m/>
    <m/>
    <n v="637"/>
    <s v="PYRJ"/>
    <n v="4158.46"/>
    <m/>
    <n v="4158.46"/>
    <s v="x"/>
  </r>
  <r>
    <x v="13"/>
    <d v="2025-09-01T00:00:00"/>
    <x v="0"/>
    <m/>
    <s v="Reversed -- "/>
    <s v="D-003-W"/>
    <s v="MSP - West"/>
    <s v="GUSTO (was ZenPayroll)"/>
    <x v="0"/>
    <m/>
    <x v="0"/>
    <m/>
    <m/>
    <m/>
    <n v="613"/>
    <s v="PYRJ"/>
    <m/>
    <n v="18255.38"/>
    <n v="-18255.38"/>
    <s v="x"/>
  </r>
  <r>
    <x v="13"/>
    <d v="2025-09-01T00:00:00"/>
    <x v="0"/>
    <m/>
    <s v="Reversed -- "/>
    <s v="D-005-W"/>
    <s v="Security - West"/>
    <s v="GUSTO (was ZenPayroll)"/>
    <x v="0"/>
    <m/>
    <x v="0"/>
    <m/>
    <m/>
    <m/>
    <n v="613"/>
    <s v="PYRJ"/>
    <m/>
    <n v="1634.62"/>
    <n v="-1634.62"/>
    <s v="x"/>
  </r>
  <r>
    <x v="13"/>
    <d v="2025-09-01T00:00:00"/>
    <x v="0"/>
    <m/>
    <s v="Reversed -- "/>
    <s v="D-027-W"/>
    <s v="Cloud - West"/>
    <s v="GUSTO (was ZenPayroll)"/>
    <x v="0"/>
    <m/>
    <x v="0"/>
    <m/>
    <m/>
    <m/>
    <n v="613"/>
    <s v="PYRJ"/>
    <m/>
    <n v="2307.69"/>
    <n v="-2307.69"/>
    <s v="x"/>
  </r>
  <r>
    <x v="13"/>
    <d v="2025-09-01T00:00:00"/>
    <x v="0"/>
    <m/>
    <s v="Reversed -- "/>
    <s v="D-003-F"/>
    <s v="MSP - Fresno"/>
    <s v="GUSTO (was ZenPayroll)"/>
    <x v="6"/>
    <m/>
    <x v="0"/>
    <m/>
    <m/>
    <m/>
    <n v="613"/>
    <s v="PYRJ"/>
    <m/>
    <n v="1200"/>
    <n v="-1200"/>
    <s v="x"/>
  </r>
  <r>
    <x v="13"/>
    <d v="2025-09-01T00:00:00"/>
    <x v="0"/>
    <m/>
    <s v="Reversed -- "/>
    <s v="D-003-E"/>
    <s v="MSP - East"/>
    <s v="GUSTO (was ZenPayroll)"/>
    <x v="4"/>
    <m/>
    <x v="0"/>
    <m/>
    <m/>
    <m/>
    <n v="613"/>
    <s v="PYRJ"/>
    <m/>
    <n v="7277.69"/>
    <n v="-7277.69"/>
    <s v="x"/>
  </r>
  <r>
    <x v="13"/>
    <d v="2025-09-01T00:00:00"/>
    <x v="0"/>
    <m/>
    <s v="Reversed -- "/>
    <s v="D-015-E"/>
    <s v="Engineering -East"/>
    <s v="GUSTO (was ZenPayroll)"/>
    <x v="4"/>
    <m/>
    <x v="0"/>
    <m/>
    <m/>
    <m/>
    <n v="613"/>
    <s v="PYRJ"/>
    <m/>
    <n v="4430.5200000000004"/>
    <n v="-4430.5200000000004"/>
    <s v="x"/>
  </r>
  <r>
    <x v="13"/>
    <d v="2025-09-01T00:00:00"/>
    <x v="0"/>
    <m/>
    <s v="Reversed -- "/>
    <s v="D-028-E"/>
    <s v="Installation Team - East"/>
    <s v="GUSTO (was ZenPayroll)"/>
    <x v="4"/>
    <m/>
    <x v="0"/>
    <m/>
    <m/>
    <m/>
    <n v="613"/>
    <s v="PYRJ"/>
    <m/>
    <n v="1801.54"/>
    <n v="-1801.54"/>
    <s v="x"/>
  </r>
  <r>
    <x v="13"/>
    <d v="2025-09-12T00:00:00"/>
    <x v="35"/>
    <m/>
    <s v="Holiday Wages - for Cloud Services"/>
    <s v="D-027-W"/>
    <s v="Cloud - West"/>
    <s v="GUSTO (was ZenPayroll)"/>
    <x v="0"/>
    <m/>
    <x v="0"/>
    <m/>
    <m/>
    <m/>
    <n v="617"/>
    <s v="PYRJ"/>
    <n v="461.54"/>
    <m/>
    <n v="461.54"/>
    <s v="x"/>
  </r>
  <r>
    <x v="13"/>
    <d v="2025-09-12T00:00:00"/>
    <x v="35"/>
    <m/>
    <s v="Holiday Wages - for Cyber Security"/>
    <s v="D-005-W"/>
    <s v="Security - West"/>
    <s v="GUSTO (was ZenPayroll)"/>
    <x v="0"/>
    <m/>
    <x v="0"/>
    <m/>
    <m/>
    <m/>
    <n v="617"/>
    <s v="PYRJ"/>
    <n v="326.92"/>
    <m/>
    <n v="326.92"/>
    <s v="x"/>
  </r>
  <r>
    <x v="13"/>
    <d v="2025-09-12T00:00:00"/>
    <x v="35"/>
    <m/>
    <s v="Holiday Wages - for West Coast - Service Delivery"/>
    <s v="D-003-W"/>
    <s v="MSP - West"/>
    <s v="GUSTO (was ZenPayroll)"/>
    <x v="0"/>
    <m/>
    <x v="0"/>
    <m/>
    <m/>
    <m/>
    <n v="617"/>
    <s v="PYRJ"/>
    <n v="3725.08"/>
    <m/>
    <n v="3725.08"/>
    <s v="x"/>
  </r>
  <r>
    <x v="13"/>
    <d v="2025-09-12T00:00:00"/>
    <x v="35"/>
    <m/>
    <s v="Overtime Wages - for West Coast - Service Delivery"/>
    <s v="D-003-W"/>
    <s v="MSP - West"/>
    <s v="GUSTO (was ZenPayroll)"/>
    <x v="0"/>
    <m/>
    <x v="0"/>
    <m/>
    <m/>
    <m/>
    <n v="617"/>
    <s v="PYRJ"/>
    <n v="2401.5700000000002"/>
    <m/>
    <n v="2401.5700000000002"/>
    <s v="x"/>
  </r>
  <r>
    <x v="13"/>
    <d v="2025-09-12T00:00:00"/>
    <x v="35"/>
    <m/>
    <s v="Paid Time Off Time Off - for West Coast - Service Delivery"/>
    <s v="D-003-W"/>
    <s v="MSP - West"/>
    <s v="GUSTO (was ZenPayroll)"/>
    <x v="0"/>
    <m/>
    <x v="0"/>
    <m/>
    <m/>
    <m/>
    <n v="617"/>
    <s v="PYRJ"/>
    <n v="883"/>
    <m/>
    <n v="883"/>
    <s v="x"/>
  </r>
  <r>
    <x v="13"/>
    <d v="2025-09-12T00:00:00"/>
    <x v="35"/>
    <m/>
    <s v="Regular Wages - for Cloud Services"/>
    <s v="D-027-W"/>
    <s v="Cloud - West"/>
    <s v="GUSTO (was ZenPayroll)"/>
    <x v="0"/>
    <m/>
    <x v="0"/>
    <m/>
    <m/>
    <m/>
    <n v="617"/>
    <s v="PYRJ"/>
    <n v="4153.84"/>
    <m/>
    <n v="4153.84"/>
    <s v="x"/>
  </r>
  <r>
    <x v="13"/>
    <d v="2025-09-12T00:00:00"/>
    <x v="35"/>
    <m/>
    <s v="Regular Wages - for Cyber Security"/>
    <s v="D-005-W"/>
    <s v="Security - West"/>
    <s v="GUSTO (was ZenPayroll)"/>
    <x v="0"/>
    <m/>
    <x v="0"/>
    <m/>
    <m/>
    <m/>
    <n v="617"/>
    <s v="PYRJ"/>
    <n v="2942.31"/>
    <m/>
    <n v="2942.31"/>
    <s v="x"/>
  </r>
  <r>
    <x v="13"/>
    <d v="2025-09-12T00:00:00"/>
    <x v="35"/>
    <m/>
    <s v="Regular Wages - for West Coast - Service Delivery"/>
    <s v="D-003-W"/>
    <s v="MSP - West"/>
    <s v="GUSTO (was ZenPayroll)"/>
    <x v="0"/>
    <m/>
    <x v="0"/>
    <m/>
    <m/>
    <m/>
    <n v="617"/>
    <s v="PYRJ"/>
    <n v="32384.22"/>
    <m/>
    <n v="32384.22"/>
    <s v="x"/>
  </r>
  <r>
    <x v="13"/>
    <d v="2025-09-12T00:00:00"/>
    <x v="35"/>
    <m/>
    <s v="Sick Time Off - for West Coast - Service Delivery"/>
    <s v="D-003-W"/>
    <s v="MSP - West"/>
    <s v="GUSTO (was ZenPayroll)"/>
    <x v="0"/>
    <m/>
    <x v="0"/>
    <m/>
    <m/>
    <m/>
    <n v="617"/>
    <s v="PYRJ"/>
    <n v="740.5"/>
    <m/>
    <n v="740.5"/>
    <s v="x"/>
  </r>
  <r>
    <x v="13"/>
    <d v="2025-09-12T00:00:00"/>
    <x v="35"/>
    <m/>
    <s v="Holiday Wages - for West Coast-Fresno Service"/>
    <s v="D-003-F"/>
    <s v="MSP - Fresno"/>
    <s v="GUSTO (was ZenPayroll)"/>
    <x v="6"/>
    <m/>
    <x v="0"/>
    <m/>
    <m/>
    <m/>
    <n v="617"/>
    <s v="PYRJ"/>
    <n v="240"/>
    <m/>
    <n v="240"/>
    <s v="x"/>
  </r>
  <r>
    <x v="13"/>
    <d v="2025-09-12T00:00:00"/>
    <x v="35"/>
    <m/>
    <s v="Overtime Wages - for West Coast-Fresno Service"/>
    <s v="D-003-F"/>
    <s v="MSP - Fresno"/>
    <s v="GUSTO (was ZenPayroll)"/>
    <x v="6"/>
    <m/>
    <x v="0"/>
    <m/>
    <m/>
    <m/>
    <n v="617"/>
    <s v="PYRJ"/>
    <n v="577.53"/>
    <m/>
    <n v="577.53"/>
    <s v="x"/>
  </r>
  <r>
    <x v="13"/>
    <d v="2025-09-12T00:00:00"/>
    <x v="35"/>
    <m/>
    <s v="Regular Wages - for West Coast-Fresno Service"/>
    <s v="D-003-F"/>
    <s v="MSP - Fresno"/>
    <s v="GUSTO (was ZenPayroll)"/>
    <x v="6"/>
    <m/>
    <x v="0"/>
    <m/>
    <m/>
    <m/>
    <n v="617"/>
    <s v="PYRJ"/>
    <n v="2160"/>
    <m/>
    <n v="2160"/>
    <s v="x"/>
  </r>
  <r>
    <x v="13"/>
    <d v="2025-09-12T00:00:00"/>
    <x v="35"/>
    <m/>
    <s v="Holiday Wages - for East Coast - Field Engineering"/>
    <s v="D-015-E"/>
    <s v="Engineering -East"/>
    <s v="GUSTO (was ZenPayroll)"/>
    <x v="4"/>
    <m/>
    <x v="0"/>
    <m/>
    <m/>
    <m/>
    <n v="617"/>
    <s v="PYRJ"/>
    <n v="589.36"/>
    <m/>
    <n v="589.36"/>
    <s v="x"/>
  </r>
  <r>
    <x v="13"/>
    <d v="2025-09-12T00:00:00"/>
    <x v="35"/>
    <m/>
    <s v="Holiday Wages - for East Coast - Installation Services"/>
    <s v="D-028-E"/>
    <s v="Installation Team - East"/>
    <s v="GUSTO (was ZenPayroll)"/>
    <x v="4"/>
    <m/>
    <x v="0"/>
    <m/>
    <m/>
    <m/>
    <n v="617"/>
    <s v="PYRJ"/>
    <n v="360.31"/>
    <m/>
    <n v="360.31"/>
    <s v="x"/>
  </r>
  <r>
    <x v="13"/>
    <d v="2025-09-12T00:00:00"/>
    <x v="35"/>
    <m/>
    <s v="Holiday Wages - for East Coast - Service Desk"/>
    <s v="D-003-E"/>
    <s v="MSP - East"/>
    <s v="GUSTO (was ZenPayroll)"/>
    <x v="4"/>
    <m/>
    <x v="0"/>
    <m/>
    <m/>
    <m/>
    <n v="617"/>
    <s v="PYRJ"/>
    <n v="1800.29"/>
    <m/>
    <n v="1800.29"/>
    <s v="x"/>
  </r>
  <r>
    <x v="13"/>
    <d v="2025-09-12T00:00:00"/>
    <x v="35"/>
    <m/>
    <s v="Overtime Wages - for East Coast - Service Desk"/>
    <s v="D-003-E"/>
    <s v="MSP - East"/>
    <s v="GUSTO (was ZenPayroll)"/>
    <x v="4"/>
    <m/>
    <x v="0"/>
    <m/>
    <m/>
    <m/>
    <n v="617"/>
    <s v="PYRJ"/>
    <n v="595.83000000000004"/>
    <m/>
    <n v="595.83000000000004"/>
    <s v="x"/>
  </r>
  <r>
    <x v="13"/>
    <d v="2025-09-12T00:00:00"/>
    <x v="35"/>
    <m/>
    <s v="Paid Time Off Time Off - for East Coast - Field Engineering"/>
    <s v="D-015-E"/>
    <s v="Engineering -East"/>
    <s v="GUSTO (was ZenPayroll)"/>
    <x v="4"/>
    <m/>
    <x v="0"/>
    <m/>
    <m/>
    <m/>
    <n v="617"/>
    <s v="PYRJ"/>
    <n v="465.73"/>
    <m/>
    <n v="465.73"/>
    <s v="x"/>
  </r>
  <r>
    <x v="13"/>
    <d v="2025-09-12T00:00:00"/>
    <x v="35"/>
    <m/>
    <s v="Paid Time Off Time Off - for East Coast - Installation Services"/>
    <s v="D-028-E"/>
    <s v="Installation Team - East"/>
    <s v="GUSTO (was ZenPayroll)"/>
    <x v="4"/>
    <m/>
    <x v="0"/>
    <m/>
    <m/>
    <m/>
    <n v="617"/>
    <s v="PYRJ"/>
    <n v="168"/>
    <m/>
    <n v="168"/>
    <s v="x"/>
  </r>
  <r>
    <x v="13"/>
    <d v="2025-09-12T00:00:00"/>
    <x v="35"/>
    <m/>
    <s v="Paid Time Off Time Off - for East Coast - Service Desk"/>
    <s v="D-003-E"/>
    <s v="MSP - East"/>
    <s v="GUSTO (was ZenPayroll)"/>
    <x v="4"/>
    <m/>
    <x v="0"/>
    <m/>
    <m/>
    <m/>
    <n v="617"/>
    <s v="PYRJ"/>
    <n v="128"/>
    <m/>
    <n v="128"/>
    <s v="x"/>
  </r>
  <r>
    <x v="13"/>
    <d v="2025-09-12T00:00:00"/>
    <x v="35"/>
    <m/>
    <s v="Regular Wages - for East Coast - Field Engineering"/>
    <s v="D-015-E"/>
    <s v="Engineering -East"/>
    <s v="GUSTO (was ZenPayroll)"/>
    <x v="4"/>
    <m/>
    <x v="0"/>
    <m/>
    <m/>
    <m/>
    <n v="617"/>
    <s v="PYRJ"/>
    <n v="4838.45"/>
    <m/>
    <n v="4838.45"/>
    <s v="x"/>
  </r>
  <r>
    <x v="13"/>
    <d v="2025-09-12T00:00:00"/>
    <x v="35"/>
    <m/>
    <s v="Regular Wages - for East Coast - Installation Services"/>
    <s v="D-028-E"/>
    <s v="Installation Team - East"/>
    <s v="GUSTO (was ZenPayroll)"/>
    <x v="4"/>
    <m/>
    <x v="0"/>
    <m/>
    <m/>
    <m/>
    <n v="617"/>
    <s v="PYRJ"/>
    <n v="3074.77"/>
    <m/>
    <n v="3074.77"/>
    <s v="x"/>
  </r>
  <r>
    <x v="13"/>
    <d v="2025-09-12T00:00:00"/>
    <x v="35"/>
    <m/>
    <s v="Regular Wages - for East Coast - Service Desk"/>
    <s v="D-003-E"/>
    <s v="MSP - East"/>
    <s v="GUSTO (was ZenPayroll)"/>
    <x v="4"/>
    <m/>
    <x v="0"/>
    <m/>
    <m/>
    <m/>
    <n v="617"/>
    <s v="PYRJ"/>
    <n v="15107.21"/>
    <m/>
    <n v="15107.21"/>
    <s v="x"/>
  </r>
  <r>
    <x v="13"/>
    <d v="2025-09-12T00:00:00"/>
    <x v="35"/>
    <m/>
    <s v="Sick Time Off - for East Coast - Service Desk"/>
    <s v="D-003-E"/>
    <s v="MSP - East"/>
    <s v="GUSTO (was ZenPayroll)"/>
    <x v="4"/>
    <m/>
    <x v="0"/>
    <m/>
    <m/>
    <m/>
    <n v="617"/>
    <s v="PYRJ"/>
    <n v="566.91999999999996"/>
    <m/>
    <n v="566.91999999999996"/>
    <s v="x"/>
  </r>
  <r>
    <x v="13"/>
    <d v="2025-09-19T00:00:00"/>
    <x v="43"/>
    <m/>
    <s v="Outstanding Vacation - for East Coast - Installation Services"/>
    <s v="D-028-E"/>
    <s v="Installation Team - East"/>
    <m/>
    <x v="0"/>
    <m/>
    <x v="0"/>
    <m/>
    <m/>
    <m/>
    <n v="627"/>
    <s v="PYRJ"/>
    <n v="149.52000000000001"/>
    <m/>
    <n v="149.52000000000001"/>
    <s v="x"/>
  </r>
  <r>
    <x v="13"/>
    <d v="2025-09-19T00:00:00"/>
    <x v="43"/>
    <m/>
    <s v="Regular Wages - for East Coast - Installation Services"/>
    <s v="D-028-E"/>
    <s v="Installation Team - East"/>
    <m/>
    <x v="0"/>
    <m/>
    <x v="0"/>
    <m/>
    <m/>
    <m/>
    <n v="627"/>
    <s v="PYRJ"/>
    <n v="1680"/>
    <m/>
    <n v="1680"/>
    <s v="x"/>
  </r>
  <r>
    <x v="13"/>
    <d v="2025-09-25T00:00:00"/>
    <x v="14"/>
    <m/>
    <s v="Outstanding Vacation - for West Coast - Service Delivery"/>
    <s v="D-003-W"/>
    <s v="MSP - West"/>
    <m/>
    <x v="0"/>
    <m/>
    <x v="0"/>
    <m/>
    <m/>
    <m/>
    <n v="623"/>
    <s v="PYRJ"/>
    <n v="556.76"/>
    <m/>
    <n v="556.76"/>
    <s v="x"/>
  </r>
  <r>
    <x v="13"/>
    <d v="2025-09-25T00:00:00"/>
    <x v="14"/>
    <m/>
    <s v="Paid Time Off Time Off - for West Coast - Service Delivery"/>
    <s v="D-003-W"/>
    <s v="MSP - West"/>
    <m/>
    <x v="0"/>
    <m/>
    <x v="0"/>
    <m/>
    <m/>
    <m/>
    <n v="623"/>
    <s v="PYRJ"/>
    <n v="248"/>
    <m/>
    <n v="248"/>
    <s v="x"/>
  </r>
  <r>
    <x v="13"/>
    <d v="2025-09-25T00:00:00"/>
    <x v="14"/>
    <m/>
    <s v="Regular Wages - for West Coast - Service Delivery"/>
    <s v="D-003-W"/>
    <s v="MSP - West"/>
    <m/>
    <x v="0"/>
    <m/>
    <x v="0"/>
    <m/>
    <m/>
    <m/>
    <n v="623"/>
    <s v="PYRJ"/>
    <n v="744"/>
    <m/>
    <n v="744"/>
    <s v="x"/>
  </r>
  <r>
    <x v="13"/>
    <d v="2025-09-25T00:00:00"/>
    <x v="14"/>
    <m/>
    <s v="Overtime Wages - for West Coast - Service Delivery"/>
    <s v="D-003-W"/>
    <s v="MSP - West"/>
    <m/>
    <x v="0"/>
    <m/>
    <x v="0"/>
    <m/>
    <m/>
    <m/>
    <n v="624"/>
    <s v="PYRJ"/>
    <n v="237.15"/>
    <m/>
    <n v="237.15"/>
    <s v="x"/>
  </r>
  <r>
    <x v="13"/>
    <d v="2025-09-25T00:00:00"/>
    <x v="14"/>
    <m/>
    <s v="Regular Wages - for West Coast - Service Delivery"/>
    <s v="D-003-W"/>
    <s v="MSP - West"/>
    <m/>
    <x v="0"/>
    <m/>
    <x v="0"/>
    <m/>
    <m/>
    <m/>
    <n v="624"/>
    <s v="PYRJ"/>
    <n v="2318.27"/>
    <m/>
    <n v="2318.27"/>
    <s v="x"/>
  </r>
  <r>
    <x v="13"/>
    <d v="2025-09-25T00:00:00"/>
    <x v="14"/>
    <m/>
    <s v="Sick Time Off - for West Coast - Service Delivery"/>
    <s v="D-003-W"/>
    <s v="MSP - West"/>
    <m/>
    <x v="0"/>
    <m/>
    <x v="0"/>
    <m/>
    <m/>
    <m/>
    <n v="624"/>
    <s v="PYRJ"/>
    <n v="124"/>
    <m/>
    <n v="124"/>
    <s v="x"/>
  </r>
  <r>
    <x v="13"/>
    <d v="2025-09-26T00:00:00"/>
    <x v="45"/>
    <m/>
    <s v="Overtime Wages - for West Coast - Service Delivery"/>
    <s v="D-003-W"/>
    <s v="MSP - West"/>
    <s v="GUSTO (was ZenPayroll)"/>
    <x v="0"/>
    <m/>
    <x v="0"/>
    <m/>
    <m/>
    <m/>
    <n v="619"/>
    <s v="PYRJ"/>
    <n v="1930"/>
    <m/>
    <n v="1930"/>
    <s v="x"/>
  </r>
  <r>
    <x v="13"/>
    <d v="2025-09-26T00:00:00"/>
    <x v="45"/>
    <m/>
    <s v="Paid Time Off Time Off - for Cyber Security"/>
    <s v="D-005-W"/>
    <s v="Security - West"/>
    <s v="GUSTO (was ZenPayroll)"/>
    <x v="0"/>
    <m/>
    <x v="0"/>
    <m/>
    <m/>
    <m/>
    <n v="619"/>
    <s v="PYRJ"/>
    <n v="326.92"/>
    <m/>
    <n v="326.92"/>
    <s v="x"/>
  </r>
  <r>
    <x v="13"/>
    <d v="2025-09-26T00:00:00"/>
    <x v="45"/>
    <m/>
    <s v="Paid Time Off Time Off - for West Coast - Service Delivery"/>
    <s v="D-003-W"/>
    <s v="MSP - West"/>
    <s v="GUSTO (was ZenPayroll)"/>
    <x v="0"/>
    <m/>
    <x v="0"/>
    <m/>
    <m/>
    <m/>
    <n v="619"/>
    <s v="PYRJ"/>
    <n v="1893.5"/>
    <m/>
    <n v="1893.5"/>
    <s v="x"/>
  </r>
  <r>
    <x v="13"/>
    <d v="2025-09-26T00:00:00"/>
    <x v="45"/>
    <m/>
    <s v="Regular Wages - for Cloud Services"/>
    <s v="D-027-W"/>
    <s v="Cloud - West"/>
    <s v="GUSTO (was ZenPayroll)"/>
    <x v="0"/>
    <m/>
    <x v="0"/>
    <m/>
    <m/>
    <m/>
    <n v="619"/>
    <s v="PYRJ"/>
    <n v="4615.38"/>
    <m/>
    <n v="4615.38"/>
    <s v="x"/>
  </r>
  <r>
    <x v="13"/>
    <d v="2025-09-26T00:00:00"/>
    <x v="45"/>
    <m/>
    <s v="Regular Wages - for Cyber Security"/>
    <s v="D-005-W"/>
    <s v="Security - West"/>
    <s v="GUSTO (was ZenPayroll)"/>
    <x v="0"/>
    <m/>
    <x v="0"/>
    <m/>
    <m/>
    <m/>
    <n v="619"/>
    <s v="PYRJ"/>
    <n v="2942.31"/>
    <m/>
    <n v="2942.31"/>
    <s v="x"/>
  </r>
  <r>
    <x v="13"/>
    <d v="2025-09-26T00:00:00"/>
    <x v="45"/>
    <m/>
    <s v="Regular Wages - for West Coast - Service Delivery"/>
    <s v="D-003-W"/>
    <s v="MSP - West"/>
    <s v="GUSTO (was ZenPayroll)"/>
    <x v="0"/>
    <m/>
    <x v="0"/>
    <m/>
    <m/>
    <m/>
    <n v="619"/>
    <s v="PYRJ"/>
    <n v="32647.7"/>
    <m/>
    <n v="32647.7"/>
    <s v="x"/>
  </r>
  <r>
    <x v="13"/>
    <d v="2025-09-26T00:00:00"/>
    <x v="45"/>
    <m/>
    <s v="Sick Time Off - for West Coast - Service Delivery"/>
    <s v="D-003-W"/>
    <s v="MSP - West"/>
    <s v="GUSTO (was ZenPayroll)"/>
    <x v="0"/>
    <m/>
    <x v="0"/>
    <m/>
    <m/>
    <m/>
    <n v="619"/>
    <s v="PYRJ"/>
    <n v="398"/>
    <m/>
    <n v="398"/>
    <s v="x"/>
  </r>
  <r>
    <x v="13"/>
    <d v="2025-09-26T00:00:00"/>
    <x v="45"/>
    <m/>
    <s v="Outstanding Vacation - for West Coast - Service Delivery"/>
    <s v="D-003-W"/>
    <s v="MSP - West"/>
    <m/>
    <x v="0"/>
    <m/>
    <x v="0"/>
    <m/>
    <m/>
    <m/>
    <n v="622"/>
    <s v="PYRJ"/>
    <n v="3228.96"/>
    <m/>
    <n v="3228.96"/>
    <s v="x"/>
  </r>
  <r>
    <x v="13"/>
    <d v="2025-09-26T00:00:00"/>
    <x v="45"/>
    <m/>
    <s v="Overtime Wages - for West Coast - Service Delivery"/>
    <s v="D-003-W"/>
    <s v="MSP - West"/>
    <m/>
    <x v="0"/>
    <m/>
    <x v="0"/>
    <m/>
    <m/>
    <m/>
    <n v="622"/>
    <s v="PYRJ"/>
    <n v="29.43"/>
    <m/>
    <n v="29.43"/>
    <s v="x"/>
  </r>
  <r>
    <x v="13"/>
    <d v="2025-09-26T00:00:00"/>
    <x v="45"/>
    <m/>
    <s v="Regular Wages - for West Coast - Service Delivery"/>
    <s v="D-003-W"/>
    <s v="MSP - West"/>
    <m/>
    <x v="0"/>
    <m/>
    <x v="0"/>
    <m/>
    <m/>
    <m/>
    <n v="622"/>
    <s v="PYRJ"/>
    <n v="992"/>
    <m/>
    <n v="992"/>
    <s v="x"/>
  </r>
  <r>
    <x v="13"/>
    <d v="2025-09-26T00:00:00"/>
    <x v="45"/>
    <m/>
    <s v="Sick Time Off - for West Coast - Service Delivery"/>
    <s v="D-003-W"/>
    <s v="MSP - West"/>
    <m/>
    <x v="0"/>
    <m/>
    <x v="0"/>
    <m/>
    <m/>
    <m/>
    <n v="622"/>
    <s v="PYRJ"/>
    <n v="248"/>
    <m/>
    <n v="248"/>
    <s v="x"/>
  </r>
  <r>
    <x v="13"/>
    <d v="2025-09-26T00:00:00"/>
    <x v="45"/>
    <m/>
    <s v="Overtime Wages - for West Coast-Fresno Service"/>
    <s v="D-003-F"/>
    <s v="MSP - Fresno"/>
    <s v="GUSTO (was ZenPayroll)"/>
    <x v="6"/>
    <m/>
    <x v="0"/>
    <m/>
    <m/>
    <m/>
    <n v="619"/>
    <s v="PYRJ"/>
    <n v="275.22000000000003"/>
    <m/>
    <n v="275.22000000000003"/>
    <s v="x"/>
  </r>
  <r>
    <x v="13"/>
    <d v="2025-09-26T00:00:00"/>
    <x v="45"/>
    <m/>
    <s v="Paid Time Off Time Off - for West Coast-Fresno Service"/>
    <s v="D-003-F"/>
    <s v="MSP - Fresno"/>
    <s v="GUSTO (was ZenPayroll)"/>
    <x v="6"/>
    <m/>
    <x v="0"/>
    <m/>
    <m/>
    <m/>
    <n v="619"/>
    <s v="PYRJ"/>
    <n v="240"/>
    <m/>
    <n v="240"/>
    <s v="x"/>
  </r>
  <r>
    <x v="13"/>
    <d v="2025-09-26T00:00:00"/>
    <x v="45"/>
    <m/>
    <s v="Regular Wages - for West Coast-Fresno Service"/>
    <s v="D-003-F"/>
    <s v="MSP - Fresno"/>
    <s v="GUSTO (was ZenPayroll)"/>
    <x v="6"/>
    <m/>
    <x v="0"/>
    <m/>
    <m/>
    <m/>
    <n v="619"/>
    <s v="PYRJ"/>
    <n v="2160"/>
    <m/>
    <n v="2160"/>
    <s v="x"/>
  </r>
  <r>
    <x v="13"/>
    <d v="2025-09-26T00:00:00"/>
    <x v="45"/>
    <m/>
    <s v="Bereavement Time Off - for East Coast - Field Engineering"/>
    <s v="D-015-E"/>
    <s v="Engineering -East"/>
    <s v="GUSTO (was ZenPayroll)"/>
    <x v="4"/>
    <m/>
    <x v="0"/>
    <m/>
    <m/>
    <m/>
    <n v="619"/>
    <s v="PYRJ"/>
    <n v="230.08"/>
    <m/>
    <n v="230.08"/>
    <s v="x"/>
  </r>
  <r>
    <x v="13"/>
    <d v="2025-09-26T00:00:00"/>
    <x v="45"/>
    <m/>
    <s v="Overtime Wages - for East Coast - Service Desk"/>
    <s v="D-003-E"/>
    <s v="MSP - East"/>
    <s v="GUSTO (was ZenPayroll)"/>
    <x v="4"/>
    <m/>
    <x v="0"/>
    <m/>
    <m/>
    <m/>
    <n v="619"/>
    <s v="PYRJ"/>
    <n v="551.91999999999996"/>
    <m/>
    <n v="551.91999999999996"/>
    <s v="x"/>
  </r>
  <r>
    <x v="13"/>
    <d v="2025-09-26T00:00:00"/>
    <x v="45"/>
    <m/>
    <s v="Paid Time Off Time Off - for East Coast - Installation Services"/>
    <s v="D-028-E"/>
    <s v="Installation Team - East"/>
    <s v="GUSTO (was ZenPayroll)"/>
    <x v="4"/>
    <m/>
    <x v="0"/>
    <m/>
    <m/>
    <m/>
    <n v="619"/>
    <s v="PYRJ"/>
    <n v="192.31"/>
    <m/>
    <n v="192.31"/>
    <s v="x"/>
  </r>
  <r>
    <x v="13"/>
    <d v="2025-09-26T00:00:00"/>
    <x v="45"/>
    <m/>
    <s v="Paid Time Off Time Off - for East Coast - Service Desk"/>
    <s v="D-003-E"/>
    <s v="MSP - East"/>
    <s v="GUSTO (was ZenPayroll)"/>
    <x v="4"/>
    <m/>
    <x v="0"/>
    <m/>
    <m/>
    <m/>
    <n v="619"/>
    <s v="PYRJ"/>
    <n v="496"/>
    <m/>
    <n v="496"/>
    <s v="x"/>
  </r>
  <r>
    <x v="13"/>
    <d v="2025-09-26T00:00:00"/>
    <x v="45"/>
    <m/>
    <s v="Regular Wages - for East Coast - Field Engineering"/>
    <s v="D-015-E"/>
    <s v="Engineering -East"/>
    <s v="GUSTO (was ZenPayroll)"/>
    <x v="4"/>
    <m/>
    <x v="0"/>
    <m/>
    <m/>
    <m/>
    <n v="619"/>
    <s v="PYRJ"/>
    <n v="5663.46"/>
    <m/>
    <n v="5663.46"/>
    <s v="x"/>
  </r>
  <r>
    <x v="13"/>
    <d v="2025-09-26T00:00:00"/>
    <x v="45"/>
    <m/>
    <s v="Regular Wages - for East Coast - Installation Services"/>
    <s v="D-028-E"/>
    <s v="Installation Team - East"/>
    <s v="GUSTO (was ZenPayroll)"/>
    <x v="4"/>
    <m/>
    <x v="0"/>
    <m/>
    <m/>
    <m/>
    <n v="619"/>
    <s v="PYRJ"/>
    <n v="1730.77"/>
    <m/>
    <n v="1730.77"/>
    <s v="x"/>
  </r>
  <r>
    <x v="13"/>
    <d v="2025-09-26T00:00:00"/>
    <x v="45"/>
    <m/>
    <s v="Regular Wages - for East Coast - Service Desk"/>
    <s v="D-003-E"/>
    <s v="MSP - East"/>
    <s v="GUSTO (was ZenPayroll)"/>
    <x v="4"/>
    <m/>
    <x v="0"/>
    <m/>
    <m/>
    <m/>
    <n v="619"/>
    <s v="PYRJ"/>
    <n v="15841.76"/>
    <m/>
    <n v="15841.76"/>
    <s v="x"/>
  </r>
  <r>
    <x v="13"/>
    <d v="2025-09-26T00:00:00"/>
    <x v="45"/>
    <m/>
    <s v="Sick Time Off - for East Coast - Service Desk"/>
    <s v="D-003-E"/>
    <s v="MSP - East"/>
    <s v="GUSTO (was ZenPayroll)"/>
    <x v="4"/>
    <m/>
    <x v="0"/>
    <m/>
    <m/>
    <m/>
    <n v="619"/>
    <s v="PYRJ"/>
    <n v="888.12"/>
    <m/>
    <n v="888.12"/>
    <s v="x"/>
  </r>
  <r>
    <x v="13"/>
    <d v="2025-09-30T00:00:00"/>
    <x v="17"/>
    <m/>
    <s v="Payroll Accrual for pay dated 10/10/25"/>
    <s v="D-003-W"/>
    <s v="MSP - West"/>
    <s v="GUSTO (was ZenPayroll)"/>
    <x v="0"/>
    <m/>
    <x v="0"/>
    <m/>
    <m/>
    <m/>
    <n v="620"/>
    <s v="PYRJ"/>
    <n v="25219.54"/>
    <m/>
    <n v="25219.54"/>
    <s v="x"/>
  </r>
  <r>
    <x v="13"/>
    <d v="2025-09-30T00:00:00"/>
    <x v="17"/>
    <m/>
    <s v="Payroll Accrual for pay dated 10/10/25"/>
    <s v="D-005-W"/>
    <s v="Security - West"/>
    <s v="GUSTO (was ZenPayroll)"/>
    <x v="0"/>
    <m/>
    <x v="0"/>
    <m/>
    <m/>
    <m/>
    <n v="620"/>
    <s v="PYRJ"/>
    <n v="2288.46"/>
    <m/>
    <n v="2288.46"/>
    <s v="x"/>
  </r>
  <r>
    <x v="13"/>
    <d v="2025-09-30T00:00:00"/>
    <x v="17"/>
    <m/>
    <s v="Payroll Accrual for pay dated 10/10/25"/>
    <s v="D-027-W"/>
    <s v="Cloud - West"/>
    <s v="GUSTO (was ZenPayroll)"/>
    <x v="0"/>
    <m/>
    <x v="0"/>
    <m/>
    <m/>
    <m/>
    <n v="620"/>
    <s v="PYRJ"/>
    <n v="3230.77"/>
    <m/>
    <n v="3230.77"/>
    <s v="x"/>
  </r>
  <r>
    <x v="13"/>
    <d v="2025-09-30T00:00:00"/>
    <x v="17"/>
    <m/>
    <s v="Payroll Accrual for pay dated 10/10/25"/>
    <s v="D-003-F"/>
    <s v="MSP - Fresno"/>
    <s v="GUSTO (was ZenPayroll)"/>
    <x v="6"/>
    <m/>
    <x v="0"/>
    <m/>
    <m/>
    <m/>
    <n v="620"/>
    <s v="PYRJ"/>
    <n v="1680"/>
    <m/>
    <n v="1680"/>
    <s v="x"/>
  </r>
  <r>
    <x v="13"/>
    <d v="2025-09-30T00:00:00"/>
    <x v="17"/>
    <m/>
    <s v="Payroll Accrual for pay dated 10/10/25"/>
    <s v="D-003-E"/>
    <s v="MSP - East"/>
    <s v="GUSTO (was ZenPayroll)"/>
    <x v="4"/>
    <m/>
    <x v="0"/>
    <m/>
    <m/>
    <m/>
    <n v="620"/>
    <s v="PYRJ"/>
    <n v="12602.02"/>
    <m/>
    <n v="12602.02"/>
    <s v="x"/>
  </r>
  <r>
    <x v="13"/>
    <d v="2025-09-30T00:00:00"/>
    <x v="17"/>
    <m/>
    <s v="Payroll Accrual for pay dated 10/10/25"/>
    <s v="D-015-E"/>
    <s v="Engineering -East"/>
    <s v="GUSTO (was ZenPayroll)"/>
    <x v="4"/>
    <m/>
    <x v="0"/>
    <m/>
    <m/>
    <m/>
    <n v="620"/>
    <s v="PYRJ"/>
    <n v="4125.4799999999996"/>
    <m/>
    <n v="4125.4799999999996"/>
    <s v="x"/>
  </r>
  <r>
    <x v="13"/>
    <d v="2025-09-30T00:00:00"/>
    <x v="17"/>
    <m/>
    <s v="Payroll Accrual for pay dated 10/10/25"/>
    <s v="D-028-E"/>
    <s v="Installation Team - East"/>
    <s v="GUSTO (was ZenPayroll)"/>
    <x v="4"/>
    <m/>
    <x v="0"/>
    <m/>
    <m/>
    <m/>
    <n v="620"/>
    <s v="PYRJ"/>
    <n v="1346.15"/>
    <m/>
    <n v="1346.15"/>
    <s v="x"/>
  </r>
  <r>
    <x v="13"/>
    <d v="2025-10-01T00:00:00"/>
    <x v="18"/>
    <m/>
    <s v="Reversed -- "/>
    <s v="D-003-W"/>
    <s v="MSP - West"/>
    <s v="GUSTO (was ZenPayroll)"/>
    <x v="0"/>
    <m/>
    <x v="0"/>
    <m/>
    <m/>
    <m/>
    <n v="621"/>
    <s v="PYRJ"/>
    <m/>
    <n v="25219.54"/>
    <n v="-25219.54"/>
    <s v="x"/>
  </r>
  <r>
    <x v="13"/>
    <d v="2025-10-01T00:00:00"/>
    <x v="18"/>
    <m/>
    <s v="Reversed -- "/>
    <s v="D-005-W"/>
    <s v="Security - West"/>
    <s v="GUSTO (was ZenPayroll)"/>
    <x v="0"/>
    <m/>
    <x v="0"/>
    <m/>
    <m/>
    <m/>
    <n v="621"/>
    <s v="PYRJ"/>
    <m/>
    <n v="2288.46"/>
    <n v="-2288.46"/>
    <s v="x"/>
  </r>
  <r>
    <x v="13"/>
    <d v="2025-10-01T00:00:00"/>
    <x v="18"/>
    <m/>
    <s v="Reversed -- "/>
    <s v="D-027-W"/>
    <s v="Cloud - West"/>
    <s v="GUSTO (was ZenPayroll)"/>
    <x v="0"/>
    <m/>
    <x v="0"/>
    <m/>
    <m/>
    <m/>
    <n v="621"/>
    <s v="PYRJ"/>
    <m/>
    <n v="3230.77"/>
    <n v="-3230.77"/>
    <s v="x"/>
  </r>
  <r>
    <x v="13"/>
    <d v="2025-10-01T00:00:00"/>
    <x v="18"/>
    <m/>
    <s v="Severance - for East Coast - Installation Services"/>
    <s v="D-028-E"/>
    <s v="Installation Team - East"/>
    <m/>
    <x v="0"/>
    <m/>
    <x v="0"/>
    <m/>
    <m/>
    <m/>
    <n v="633"/>
    <s v="PYRJ"/>
    <n v="1680"/>
    <m/>
    <n v="1680"/>
    <s v="x"/>
  </r>
  <r>
    <x v="13"/>
    <d v="2025-10-01T00:00:00"/>
    <x v="18"/>
    <m/>
    <s v="Reversed -- "/>
    <s v="D-003-F"/>
    <s v="MSP - Fresno"/>
    <s v="GUSTO (was ZenPayroll)"/>
    <x v="6"/>
    <m/>
    <x v="0"/>
    <m/>
    <m/>
    <m/>
    <n v="621"/>
    <s v="PYRJ"/>
    <m/>
    <n v="1680"/>
    <n v="-1680"/>
    <s v="x"/>
  </r>
  <r>
    <x v="13"/>
    <d v="2025-10-01T00:00:00"/>
    <x v="18"/>
    <m/>
    <s v="Reversed -- "/>
    <s v="D-003-E"/>
    <s v="MSP - East"/>
    <s v="GUSTO (was ZenPayroll)"/>
    <x v="4"/>
    <m/>
    <x v="0"/>
    <m/>
    <m/>
    <m/>
    <n v="621"/>
    <s v="PYRJ"/>
    <m/>
    <n v="12602.02"/>
    <n v="-12602.02"/>
    <s v="x"/>
  </r>
  <r>
    <x v="13"/>
    <d v="2025-10-01T00:00:00"/>
    <x v="18"/>
    <m/>
    <s v="Reversed -- "/>
    <s v="D-015-E"/>
    <s v="Engineering -East"/>
    <s v="GUSTO (was ZenPayroll)"/>
    <x v="4"/>
    <m/>
    <x v="0"/>
    <m/>
    <m/>
    <m/>
    <n v="621"/>
    <s v="PYRJ"/>
    <m/>
    <n v="4125.4799999999996"/>
    <n v="-4125.4799999999996"/>
    <s v="x"/>
  </r>
  <r>
    <x v="13"/>
    <d v="2025-10-01T00:00:00"/>
    <x v="18"/>
    <m/>
    <s v="Reversed -- "/>
    <s v="D-028-E"/>
    <s v="Installation Team - East"/>
    <s v="GUSTO (was ZenPayroll)"/>
    <x v="4"/>
    <m/>
    <x v="0"/>
    <m/>
    <m/>
    <m/>
    <n v="621"/>
    <s v="PYRJ"/>
    <m/>
    <n v="1346.15"/>
    <n v="-1346.15"/>
    <s v="x"/>
  </r>
  <r>
    <x v="13"/>
    <d v="2025-10-03T00:00:00"/>
    <x v="20"/>
    <m/>
    <s v="Outstanding Vacation - for West Coast - Service Delivery"/>
    <s v="D-003-W"/>
    <s v="MSP - West"/>
    <m/>
    <x v="0"/>
    <m/>
    <x v="0"/>
    <m/>
    <m/>
    <m/>
    <n v="640"/>
    <s v="PYRJ"/>
    <n v="571.55999999999995"/>
    <m/>
    <n v="571.55999999999995"/>
    <s v="x"/>
  </r>
  <r>
    <x v="13"/>
    <d v="2025-10-03T00:00:00"/>
    <x v="20"/>
    <m/>
    <s v="Overtime Wages - for West Coast - Service Delivery"/>
    <s v="D-003-W"/>
    <s v="MSP - West"/>
    <m/>
    <x v="0"/>
    <m/>
    <x v="0"/>
    <m/>
    <m/>
    <m/>
    <n v="640"/>
    <s v="PYRJ"/>
    <n v="34.090000000000003"/>
    <m/>
    <n v="34.090000000000003"/>
    <s v="x"/>
  </r>
  <r>
    <x v="13"/>
    <d v="2025-10-03T00:00:00"/>
    <x v="20"/>
    <m/>
    <s v="Paid Time Off Time Off - for West Coast - Service Delivery"/>
    <s v="D-003-W"/>
    <s v="MSP - West"/>
    <m/>
    <x v="0"/>
    <m/>
    <x v="0"/>
    <m/>
    <m/>
    <m/>
    <n v="640"/>
    <s v="PYRJ"/>
    <n v="352"/>
    <m/>
    <n v="352"/>
    <s v="x"/>
  </r>
  <r>
    <x v="13"/>
    <d v="2025-10-03T00:00:00"/>
    <x v="20"/>
    <m/>
    <s v="Regular Wages - for West Coast - Service Delivery"/>
    <s v="D-003-W"/>
    <s v="MSP - West"/>
    <m/>
    <x v="0"/>
    <m/>
    <x v="0"/>
    <m/>
    <m/>
    <m/>
    <n v="640"/>
    <s v="PYRJ"/>
    <n v="1465.2"/>
    <m/>
    <n v="1465.2"/>
    <s v="x"/>
  </r>
  <r>
    <x v="13"/>
    <d v="2025-10-07T00:00:00"/>
    <x v="49"/>
    <m/>
    <s v="Severance - for West Coast - Service Delivery"/>
    <s v="D-003-W"/>
    <s v="MSP - West"/>
    <m/>
    <x v="0"/>
    <m/>
    <x v="0"/>
    <m/>
    <m/>
    <m/>
    <n v="639"/>
    <s v="PYRJ"/>
    <n v="2480"/>
    <m/>
    <n v="2480"/>
    <s v="x"/>
  </r>
  <r>
    <x v="13"/>
    <d v="2025-10-10T00:00:00"/>
    <x v="39"/>
    <m/>
    <s v="Double Overtime Wages - for West Coast - Service Delivery"/>
    <s v="D-003-W"/>
    <s v="MSP - West"/>
    <s v="GUSTO (was ZenPayroll)"/>
    <x v="0"/>
    <m/>
    <x v="0"/>
    <m/>
    <m/>
    <m/>
    <n v="634"/>
    <s v="PYRJ"/>
    <n v="31"/>
    <m/>
    <n v="31"/>
    <s v="x"/>
  </r>
  <r>
    <x v="13"/>
    <d v="2025-10-10T00:00:00"/>
    <x v="39"/>
    <m/>
    <s v="Overtime Wages - for West Coast - Service Delivery"/>
    <s v="D-003-W"/>
    <s v="MSP - West"/>
    <s v="GUSTO (was ZenPayroll)"/>
    <x v="0"/>
    <m/>
    <x v="0"/>
    <m/>
    <m/>
    <m/>
    <n v="634"/>
    <s v="PYRJ"/>
    <n v="3741.59"/>
    <m/>
    <n v="3741.59"/>
    <s v="x"/>
  </r>
  <r>
    <x v="13"/>
    <d v="2025-10-10T00:00:00"/>
    <x v="39"/>
    <m/>
    <s v="Paid Time Off Time Off - for West Coast - Service Delivery"/>
    <s v="D-003-W"/>
    <s v="MSP - West"/>
    <s v="GUSTO (was ZenPayroll)"/>
    <x v="0"/>
    <m/>
    <x v="0"/>
    <m/>
    <m/>
    <m/>
    <n v="634"/>
    <s v="PYRJ"/>
    <n v="335"/>
    <m/>
    <n v="335"/>
    <s v="x"/>
  </r>
  <r>
    <x v="13"/>
    <d v="2025-10-10T00:00:00"/>
    <x v="39"/>
    <m/>
    <s v="Regular Wages - for Cloud Services"/>
    <s v="D-027-W"/>
    <s v="Cloud - West"/>
    <s v="GUSTO (was ZenPayroll)"/>
    <x v="0"/>
    <m/>
    <x v="0"/>
    <m/>
    <m/>
    <m/>
    <n v="634"/>
    <s v="PYRJ"/>
    <n v="4615.38"/>
    <m/>
    <n v="4615.38"/>
    <s v="x"/>
  </r>
  <r>
    <x v="13"/>
    <d v="2025-10-10T00:00:00"/>
    <x v="39"/>
    <m/>
    <s v="Regular Wages - for Cyber Security"/>
    <s v="D-005-W"/>
    <s v="Security - West"/>
    <s v="GUSTO (was ZenPayroll)"/>
    <x v="0"/>
    <m/>
    <x v="0"/>
    <m/>
    <m/>
    <m/>
    <n v="634"/>
    <s v="PYRJ"/>
    <n v="3269.23"/>
    <m/>
    <n v="3269.23"/>
    <s v="x"/>
  </r>
  <r>
    <x v="13"/>
    <d v="2025-10-10T00:00:00"/>
    <x v="39"/>
    <m/>
    <s v="Regular Wages - for West Coast - Service Delivery"/>
    <s v="D-003-W"/>
    <s v="MSP - West"/>
    <s v="GUSTO (was ZenPayroll)"/>
    <x v="0"/>
    <m/>
    <x v="0"/>
    <m/>
    <m/>
    <m/>
    <n v="634"/>
    <s v="PYRJ"/>
    <n v="30661.759999999998"/>
    <m/>
    <n v="30661.759999999998"/>
    <s v="x"/>
  </r>
  <r>
    <x v="13"/>
    <d v="2025-10-10T00:00:00"/>
    <x v="39"/>
    <m/>
    <s v="Sick Time Off - for West Coast - Service Delivery"/>
    <s v="D-003-W"/>
    <s v="MSP - West"/>
    <s v="GUSTO (was ZenPayroll)"/>
    <x v="0"/>
    <m/>
    <x v="0"/>
    <m/>
    <m/>
    <m/>
    <n v="634"/>
    <s v="PYRJ"/>
    <n v="234.5"/>
    <m/>
    <n v="234.5"/>
    <s v="x"/>
  </r>
  <r>
    <x v="13"/>
    <d v="2025-10-10T00:00:00"/>
    <x v="39"/>
    <m/>
    <s v="Work Anniversary 1/2 day Time Off - for West Coast - Service Delivery"/>
    <s v="D-003-W"/>
    <s v="MSP - West"/>
    <s v="GUSTO (was ZenPayroll)"/>
    <x v="0"/>
    <m/>
    <x v="0"/>
    <m/>
    <m/>
    <m/>
    <n v="634"/>
    <s v="PYRJ"/>
    <n v="211.54"/>
    <m/>
    <n v="211.54"/>
    <s v="x"/>
  </r>
  <r>
    <x v="13"/>
    <d v="2025-10-10T00:00:00"/>
    <x v="39"/>
    <m/>
    <s v="Overtime Wages - for West Coast-Fresno Service"/>
    <s v="D-003-F"/>
    <s v="MSP - Fresno"/>
    <s v="GUSTO (was ZenPayroll)"/>
    <x v="6"/>
    <m/>
    <x v="0"/>
    <m/>
    <m/>
    <m/>
    <n v="634"/>
    <s v="PYRJ"/>
    <n v="416.21"/>
    <m/>
    <n v="416.21"/>
    <s v="x"/>
  </r>
  <r>
    <x v="13"/>
    <d v="2025-10-10T00:00:00"/>
    <x v="39"/>
    <m/>
    <s v="Regular Wages - for West Coast-Fresno Service"/>
    <s v="D-003-F"/>
    <s v="MSP - Fresno"/>
    <s v="GUSTO (was ZenPayroll)"/>
    <x v="6"/>
    <m/>
    <x v="0"/>
    <m/>
    <m/>
    <m/>
    <n v="634"/>
    <s v="PYRJ"/>
    <n v="2383.5"/>
    <m/>
    <n v="2383.5"/>
    <s v="x"/>
  </r>
  <r>
    <x v="13"/>
    <d v="2025-10-10T00:00:00"/>
    <x v="39"/>
    <m/>
    <s v="Overtime Wages - for East Coast - Service Desk"/>
    <s v="D-003-E"/>
    <s v="MSP - East"/>
    <s v="GUSTO (was ZenPayroll)"/>
    <x v="4"/>
    <m/>
    <x v="0"/>
    <m/>
    <m/>
    <m/>
    <n v="634"/>
    <s v="PYRJ"/>
    <n v="642.52"/>
    <m/>
    <n v="642.52"/>
    <s v="x"/>
  </r>
  <r>
    <x v="13"/>
    <d v="2025-10-10T00:00:00"/>
    <x v="39"/>
    <m/>
    <s v="Paid Time Off Time Off - for East Coast - Service Desk"/>
    <s v="D-003-E"/>
    <s v="MSP - East"/>
    <s v="GUSTO (was ZenPayroll)"/>
    <x v="4"/>
    <m/>
    <x v="0"/>
    <m/>
    <m/>
    <m/>
    <n v="634"/>
    <s v="PYRJ"/>
    <n v="445.13"/>
    <m/>
    <n v="445.13"/>
    <s v="x"/>
  </r>
  <r>
    <x v="13"/>
    <d v="2025-10-10T00:00:00"/>
    <x v="39"/>
    <m/>
    <s v="Regular Wages - for East Coast - Field Engineering"/>
    <s v="D-015-E"/>
    <s v="Engineering -East"/>
    <s v="GUSTO (was ZenPayroll)"/>
    <x v="4"/>
    <m/>
    <x v="0"/>
    <m/>
    <m/>
    <m/>
    <n v="634"/>
    <s v="PYRJ"/>
    <n v="5787.57"/>
    <m/>
    <n v="5787.57"/>
    <s v="x"/>
  </r>
  <r>
    <x v="13"/>
    <d v="2025-10-10T00:00:00"/>
    <x v="39"/>
    <m/>
    <s v="Regular Wages - for East Coast - Installation Services"/>
    <s v="D-028-E"/>
    <s v="Installation Team - East"/>
    <s v="GUSTO (was ZenPayroll)"/>
    <x v="4"/>
    <m/>
    <x v="0"/>
    <m/>
    <m/>
    <m/>
    <n v="634"/>
    <s v="PYRJ"/>
    <n v="1923.08"/>
    <m/>
    <n v="1923.08"/>
    <s v="x"/>
  </r>
  <r>
    <x v="13"/>
    <d v="2025-10-10T00:00:00"/>
    <x v="39"/>
    <m/>
    <s v="Regular Wages - for East Coast - Service Desk"/>
    <s v="D-003-E"/>
    <s v="MSP - East"/>
    <s v="GUSTO (was ZenPayroll)"/>
    <x v="4"/>
    <m/>
    <x v="0"/>
    <m/>
    <m/>
    <m/>
    <n v="634"/>
    <s v="PYRJ"/>
    <n v="16887.169999999998"/>
    <m/>
    <n v="16887.169999999998"/>
    <s v="x"/>
  </r>
  <r>
    <x v="13"/>
    <d v="2025-10-10T00:00:00"/>
    <x v="39"/>
    <m/>
    <s v="Sick Time Off - for East Coast - Service Desk"/>
    <s v="D-003-E"/>
    <s v="MSP - East"/>
    <s v="GUSTO (was ZenPayroll)"/>
    <x v="4"/>
    <m/>
    <x v="0"/>
    <m/>
    <m/>
    <m/>
    <n v="634"/>
    <s v="PYRJ"/>
    <n v="526.91999999999996"/>
    <m/>
    <n v="526.91999999999996"/>
    <s v="x"/>
  </r>
  <r>
    <x v="13"/>
    <d v="2025-10-24T00:00:00"/>
    <x v="52"/>
    <m/>
    <s v="Bereavement Time Off - for West Coast - Service Delivery"/>
    <s v="D-003-W"/>
    <s v="MSP - West"/>
    <s v="GUSTO (was ZenPayroll)"/>
    <x v="0"/>
    <m/>
    <x v="0"/>
    <m/>
    <m/>
    <m/>
    <n v="636"/>
    <s v="PYRJ"/>
    <n v="74"/>
    <m/>
    <n v="74"/>
    <s v="x"/>
  </r>
  <r>
    <x v="13"/>
    <d v="2025-10-24T00:00:00"/>
    <x v="52"/>
    <m/>
    <s v="Double Overtime Wages - for West Coast - Service Delivery"/>
    <s v="D-003-W"/>
    <s v="MSP - West"/>
    <s v="GUSTO (was ZenPayroll)"/>
    <x v="0"/>
    <m/>
    <x v="0"/>
    <m/>
    <m/>
    <m/>
    <n v="636"/>
    <s v="PYRJ"/>
    <n v="228.95"/>
    <m/>
    <n v="228.95"/>
    <s v="x"/>
  </r>
  <r>
    <x v="13"/>
    <d v="2025-10-24T00:00:00"/>
    <x v="52"/>
    <m/>
    <s v="Overtime Wages - for West Coast - Service Delivery"/>
    <s v="D-003-W"/>
    <s v="MSP - West"/>
    <s v="GUSTO (was ZenPayroll)"/>
    <x v="0"/>
    <m/>
    <x v="0"/>
    <m/>
    <m/>
    <m/>
    <n v="636"/>
    <s v="PYRJ"/>
    <n v="2724.29"/>
    <m/>
    <n v="2724.29"/>
    <s v="x"/>
  </r>
  <r>
    <x v="13"/>
    <d v="2025-10-24T00:00:00"/>
    <x v="52"/>
    <m/>
    <s v="Paid Time Off Time Off - for West Coast - Service Delivery"/>
    <s v="D-003-W"/>
    <s v="MSP - West"/>
    <s v="GUSTO (was ZenPayroll)"/>
    <x v="0"/>
    <m/>
    <x v="0"/>
    <m/>
    <m/>
    <m/>
    <n v="636"/>
    <s v="PYRJ"/>
    <n v="1896.15"/>
    <m/>
    <n v="1896.15"/>
    <s v="x"/>
  </r>
  <r>
    <x v="13"/>
    <d v="2025-10-24T00:00:00"/>
    <x v="52"/>
    <m/>
    <s v="Regular Wages - for Cloud Services"/>
    <s v="D-027-W"/>
    <s v="Cloud - West"/>
    <s v="GUSTO (was ZenPayroll)"/>
    <x v="0"/>
    <m/>
    <x v="0"/>
    <m/>
    <m/>
    <m/>
    <n v="636"/>
    <s v="PYRJ"/>
    <n v="4615.38"/>
    <m/>
    <n v="4615.38"/>
    <s v="x"/>
  </r>
  <r>
    <x v="13"/>
    <d v="2025-10-24T00:00:00"/>
    <x v="52"/>
    <m/>
    <s v="Regular Wages - for Cyber Security"/>
    <s v="D-005-W"/>
    <s v="Security - West"/>
    <s v="GUSTO (was ZenPayroll)"/>
    <x v="0"/>
    <m/>
    <x v="0"/>
    <m/>
    <m/>
    <m/>
    <n v="636"/>
    <s v="PYRJ"/>
    <n v="3269.23"/>
    <m/>
    <n v="3269.23"/>
    <s v="x"/>
  </r>
  <r>
    <x v="13"/>
    <d v="2025-10-24T00:00:00"/>
    <x v="52"/>
    <m/>
    <s v="Regular Wages - for West Coast - Service Delivery"/>
    <s v="D-003-W"/>
    <s v="MSP - West"/>
    <s v="GUSTO (was ZenPayroll)"/>
    <x v="0"/>
    <m/>
    <x v="0"/>
    <m/>
    <m/>
    <m/>
    <n v="636"/>
    <s v="PYRJ"/>
    <n v="30960.62"/>
    <m/>
    <n v="30960.62"/>
    <s v="x"/>
  </r>
  <r>
    <x v="13"/>
    <d v="2025-10-24T00:00:00"/>
    <x v="52"/>
    <m/>
    <s v="Sick Time Off - for West Coast - Service Delivery"/>
    <s v="D-003-W"/>
    <s v="MSP - West"/>
    <s v="GUSTO (was ZenPayroll)"/>
    <x v="0"/>
    <m/>
    <x v="0"/>
    <m/>
    <m/>
    <m/>
    <n v="636"/>
    <s v="PYRJ"/>
    <n v="200"/>
    <m/>
    <n v="200"/>
    <s v="x"/>
  </r>
  <r>
    <x v="13"/>
    <d v="2025-10-24T00:00:00"/>
    <x v="52"/>
    <m/>
    <s v="Work Anniversary 1/2 day Time Off - for West Coast - Service Delivery"/>
    <s v="D-003-W"/>
    <s v="MSP - West"/>
    <s v="GUSTO (was ZenPayroll)"/>
    <x v="0"/>
    <m/>
    <x v="0"/>
    <m/>
    <m/>
    <m/>
    <n v="636"/>
    <s v="PYRJ"/>
    <n v="149.88"/>
    <m/>
    <n v="149.88"/>
    <s v="x"/>
  </r>
  <r>
    <x v="13"/>
    <d v="2025-10-24T00:00:00"/>
    <x v="52"/>
    <m/>
    <s v="Overtime Wages - for West Coast-Fresno Service"/>
    <s v="D-003-F"/>
    <s v="MSP - Fresno"/>
    <s v="GUSTO (was ZenPayroll)"/>
    <x v="6"/>
    <m/>
    <x v="0"/>
    <m/>
    <m/>
    <m/>
    <n v="636"/>
    <s v="PYRJ"/>
    <n v="59.99"/>
    <m/>
    <n v="59.99"/>
    <s v="x"/>
  </r>
  <r>
    <x v="13"/>
    <d v="2025-10-24T00:00:00"/>
    <x v="52"/>
    <m/>
    <s v="Paid Time Off Time Off - for West Coast-Fresno Service"/>
    <s v="D-003-F"/>
    <s v="MSP - Fresno"/>
    <s v="GUSTO (was ZenPayroll)"/>
    <x v="6"/>
    <m/>
    <x v="0"/>
    <m/>
    <m/>
    <m/>
    <n v="636"/>
    <s v="PYRJ"/>
    <n v="1200"/>
    <m/>
    <n v="1200"/>
    <s v="x"/>
  </r>
  <r>
    <x v="13"/>
    <d v="2025-10-24T00:00:00"/>
    <x v="52"/>
    <m/>
    <s v="Regular Wages - for West Coast-Fresno Service"/>
    <s v="D-003-F"/>
    <s v="MSP - Fresno"/>
    <s v="GUSTO (was ZenPayroll)"/>
    <x v="6"/>
    <m/>
    <x v="0"/>
    <m/>
    <m/>
    <m/>
    <n v="636"/>
    <s v="PYRJ"/>
    <n v="1190.49"/>
    <m/>
    <n v="1190.49"/>
    <s v="x"/>
  </r>
  <r>
    <x v="13"/>
    <d v="2025-10-24T00:00:00"/>
    <x v="52"/>
    <m/>
    <s v="Bereavement Time Off - for East Coast - Field Engineering"/>
    <s v="D-015-E"/>
    <s v="Engineering -East"/>
    <s v="GUSTO (was ZenPayroll)"/>
    <x v="4"/>
    <m/>
    <x v="0"/>
    <m/>
    <m/>
    <m/>
    <n v="636"/>
    <s v="PYRJ"/>
    <n v="282.58"/>
    <m/>
    <n v="282.58"/>
    <s v="x"/>
  </r>
  <r>
    <x v="13"/>
    <d v="2025-10-24T00:00:00"/>
    <x v="52"/>
    <m/>
    <s v="Overtime Wages - for East Coast - Service Desk"/>
    <s v="D-003-E"/>
    <s v="MSP - East"/>
    <s v="GUSTO (was ZenPayroll)"/>
    <x v="4"/>
    <m/>
    <x v="0"/>
    <m/>
    <m/>
    <m/>
    <n v="636"/>
    <s v="PYRJ"/>
    <n v="237.07"/>
    <m/>
    <n v="237.07"/>
    <s v="x"/>
  </r>
  <r>
    <x v="13"/>
    <d v="2025-10-24T00:00:00"/>
    <x v="52"/>
    <m/>
    <s v="Paid Time Off Time Off - for East Coast - Field Engineering"/>
    <s v="D-015-E"/>
    <s v="Engineering -East"/>
    <s v="GUSTO (was ZenPayroll)"/>
    <x v="4"/>
    <m/>
    <x v="0"/>
    <m/>
    <m/>
    <m/>
    <n v="636"/>
    <s v="PYRJ"/>
    <n v="421.82"/>
    <m/>
    <n v="421.82"/>
    <s v="x"/>
  </r>
  <r>
    <x v="13"/>
    <d v="2025-10-24T00:00:00"/>
    <x v="52"/>
    <m/>
    <s v="Paid Time Off Time Off - for East Coast - Installation Services"/>
    <s v="D-028-E"/>
    <s v="Installation Team - East"/>
    <s v="GUSTO (was ZenPayroll)"/>
    <x v="4"/>
    <m/>
    <x v="0"/>
    <m/>
    <m/>
    <m/>
    <n v="636"/>
    <s v="PYRJ"/>
    <n v="192.31"/>
    <m/>
    <n v="192.31"/>
    <s v="x"/>
  </r>
  <r>
    <x v="13"/>
    <d v="2025-10-24T00:00:00"/>
    <x v="52"/>
    <m/>
    <s v="Paid Time Off Time Off - for East Coast - Service Desk"/>
    <s v="D-003-E"/>
    <s v="MSP - East"/>
    <s v="GUSTO (was ZenPayroll)"/>
    <x v="4"/>
    <m/>
    <x v="0"/>
    <m/>
    <m/>
    <m/>
    <n v="636"/>
    <s v="PYRJ"/>
    <n v="278.2"/>
    <m/>
    <n v="278.2"/>
    <s v="x"/>
  </r>
  <r>
    <x v="13"/>
    <d v="2025-10-24T00:00:00"/>
    <x v="52"/>
    <m/>
    <s v="Regular Wages - for East Coast - Field Engineering"/>
    <s v="D-015-E"/>
    <s v="Engineering -East"/>
    <s v="GUSTO (was ZenPayroll)"/>
    <x v="4"/>
    <m/>
    <x v="0"/>
    <m/>
    <m/>
    <m/>
    <n v="636"/>
    <s v="PYRJ"/>
    <n v="5189.1400000000003"/>
    <m/>
    <n v="5189.1400000000003"/>
    <s v="x"/>
  </r>
  <r>
    <x v="13"/>
    <d v="2025-10-24T00:00:00"/>
    <x v="52"/>
    <m/>
    <s v="Regular Wages - for East Coast - Installation Services"/>
    <s v="D-028-E"/>
    <s v="Installation Team - East"/>
    <s v="GUSTO (was ZenPayroll)"/>
    <x v="4"/>
    <m/>
    <x v="0"/>
    <m/>
    <m/>
    <m/>
    <n v="636"/>
    <s v="PYRJ"/>
    <n v="1730.77"/>
    <m/>
    <n v="1730.77"/>
    <s v="x"/>
  </r>
  <r>
    <x v="13"/>
    <d v="2025-10-24T00:00:00"/>
    <x v="52"/>
    <m/>
    <s v="Regular Wages - for East Coast - Service Desk"/>
    <s v="D-003-E"/>
    <s v="MSP - East"/>
    <s v="GUSTO (was ZenPayroll)"/>
    <x v="4"/>
    <m/>
    <x v="0"/>
    <m/>
    <m/>
    <m/>
    <n v="636"/>
    <s v="PYRJ"/>
    <n v="17436.009999999998"/>
    <m/>
    <n v="17436.009999999998"/>
    <s v="x"/>
  </r>
  <r>
    <x v="13"/>
    <d v="2025-10-24T00:00:00"/>
    <x v="52"/>
    <m/>
    <s v="Sick Time Off - for East Coast - Service Desk"/>
    <s v="D-003-E"/>
    <s v="MSP - East"/>
    <s v="GUSTO (was ZenPayroll)"/>
    <x v="4"/>
    <m/>
    <x v="0"/>
    <m/>
    <m/>
    <m/>
    <n v="636"/>
    <s v="PYRJ"/>
    <n v="200"/>
    <m/>
    <n v="200"/>
    <s v="x"/>
  </r>
  <r>
    <x v="13"/>
    <d v="2025-10-31T00:00:00"/>
    <x v="31"/>
    <m/>
    <s v="Payroll Accrual for pay dated 11/07/2025"/>
    <s v="D-003-W"/>
    <s v="MSP - West"/>
    <s v="GUSTO (was ZenPayroll)"/>
    <x v="0"/>
    <m/>
    <x v="0"/>
    <m/>
    <m/>
    <m/>
    <n v="637"/>
    <s v="PYRJ"/>
    <n v="36488.370000000003"/>
    <m/>
    <n v="36488.370000000003"/>
    <s v="x"/>
  </r>
  <r>
    <x v="13"/>
    <d v="2025-10-31T00:00:00"/>
    <x v="31"/>
    <m/>
    <s v="Payroll Accrual for pay dated 11/07/2025"/>
    <s v="D-005-W"/>
    <s v="Security - West"/>
    <s v="GUSTO (was ZenPayroll)"/>
    <x v="0"/>
    <m/>
    <x v="0"/>
    <m/>
    <m/>
    <m/>
    <n v="637"/>
    <s v="PYRJ"/>
    <n v="3269.23"/>
    <m/>
    <n v="3269.23"/>
    <s v="x"/>
  </r>
  <r>
    <x v="13"/>
    <d v="2025-10-31T00:00:00"/>
    <x v="31"/>
    <m/>
    <s v="Payroll Accrual for pay dated 11/07/2025"/>
    <s v="D-027-W"/>
    <s v="Cloud - West"/>
    <s v="GUSTO (was ZenPayroll)"/>
    <x v="0"/>
    <m/>
    <x v="0"/>
    <m/>
    <m/>
    <m/>
    <n v="637"/>
    <s v="PYRJ"/>
    <n v="4615.38"/>
    <m/>
    <n v="4615.38"/>
    <s v="x"/>
  </r>
  <r>
    <x v="13"/>
    <d v="2025-10-31T00:00:00"/>
    <x v="31"/>
    <m/>
    <s v="Payroll Accrual for pay dated 11/07/2025"/>
    <s v="D-003-F"/>
    <s v="MSP - Fresno"/>
    <s v="GUSTO (was ZenPayroll)"/>
    <x v="6"/>
    <m/>
    <x v="0"/>
    <m/>
    <m/>
    <m/>
    <n v="637"/>
    <s v="PYRJ"/>
    <n v="2400"/>
    <m/>
    <n v="2400"/>
    <s v="x"/>
  </r>
  <r>
    <x v="13"/>
    <d v="2025-10-31T00:00:00"/>
    <x v="31"/>
    <m/>
    <s v="Payroll Accrual for pay dated 11/07/2025"/>
    <s v="D-003-E"/>
    <s v="MSP - East"/>
    <s v="GUSTO (was ZenPayroll)"/>
    <x v="4"/>
    <m/>
    <x v="0"/>
    <m/>
    <m/>
    <m/>
    <n v="637"/>
    <s v="PYRJ"/>
    <n v="19522.88"/>
    <m/>
    <n v="19522.88"/>
    <s v="x"/>
  </r>
  <r>
    <x v="13"/>
    <d v="2025-10-31T00:00:00"/>
    <x v="31"/>
    <m/>
    <s v="Payroll Accrual for pay dated 11/07/2025"/>
    <s v="D-015-E"/>
    <s v="Engineering -East"/>
    <s v="GUSTO (was ZenPayroll)"/>
    <x v="4"/>
    <m/>
    <x v="0"/>
    <m/>
    <m/>
    <m/>
    <n v="637"/>
    <s v="PYRJ"/>
    <n v="5893.54"/>
    <m/>
    <n v="5893.54"/>
    <s v="x"/>
  </r>
  <r>
    <x v="13"/>
    <d v="2025-10-31T00:00:00"/>
    <x v="31"/>
    <m/>
    <s v="Payroll Accrual for pay dated 11/07/2025"/>
    <s v="D-028-E"/>
    <s v="Installation Team - East"/>
    <s v="GUSTO (was ZenPayroll)"/>
    <x v="4"/>
    <m/>
    <x v="0"/>
    <m/>
    <m/>
    <m/>
    <n v="637"/>
    <s v="PYRJ"/>
    <n v="1923.08"/>
    <m/>
    <n v="1923.08"/>
    <s v="x"/>
  </r>
  <r>
    <x v="14"/>
    <d v="2025-09-01T00:00:00"/>
    <x v="0"/>
    <m/>
    <s v="Reversed -- "/>
    <s v="D-015"/>
    <s v="Engineering"/>
    <s v="GUSTO (was ZenPayroll)"/>
    <x v="0"/>
    <m/>
    <x v="0"/>
    <m/>
    <m/>
    <m/>
    <n v="613"/>
    <s v="PYRJ"/>
    <m/>
    <n v="5442.31"/>
    <n v="-5442.31"/>
    <s v="x"/>
  </r>
  <r>
    <x v="14"/>
    <d v="2025-09-01T00:00:00"/>
    <x v="0"/>
    <m/>
    <s v="Reversed -- "/>
    <s v="D-001-W"/>
    <s v="Sales - West"/>
    <s v="GUSTO (was ZenPayroll)"/>
    <x v="0"/>
    <m/>
    <x v="0"/>
    <m/>
    <m/>
    <m/>
    <n v="613"/>
    <s v="PYRJ"/>
    <m/>
    <n v="6250.96"/>
    <n v="-6250.96"/>
    <s v="x"/>
  </r>
  <r>
    <x v="14"/>
    <d v="2025-09-01T00:00:00"/>
    <x v="0"/>
    <m/>
    <s v="Reversed -- "/>
    <s v="D-029-W"/>
    <s v="EDU - West"/>
    <s v="GUSTO (was ZenPayroll)"/>
    <x v="0"/>
    <m/>
    <x v="0"/>
    <m/>
    <m/>
    <m/>
    <n v="613"/>
    <s v="PYRJ"/>
    <m/>
    <n v="1560"/>
    <n v="-1560"/>
    <s v="x"/>
  </r>
  <r>
    <x v="14"/>
    <d v="2025-09-01T00:00:00"/>
    <x v="0"/>
    <m/>
    <s v="Reversed -- "/>
    <s v="D-001-E"/>
    <s v="Sales - East"/>
    <s v="GUSTO (was ZenPayroll)"/>
    <x v="4"/>
    <m/>
    <x v="0"/>
    <m/>
    <m/>
    <m/>
    <n v="613"/>
    <s v="PYRJ"/>
    <m/>
    <n v="4278.8500000000004"/>
    <n v="-4278.8500000000004"/>
    <s v="x"/>
  </r>
  <r>
    <x v="14"/>
    <d v="2025-09-12T00:00:00"/>
    <x v="35"/>
    <m/>
    <s v="Holiday Wages - for Sales Engineering"/>
    <s v="D-015"/>
    <s v="Engineering"/>
    <s v="GUSTO (was ZenPayroll)"/>
    <x v="0"/>
    <m/>
    <x v="0"/>
    <m/>
    <m/>
    <m/>
    <n v="617"/>
    <s v="PYRJ"/>
    <n v="1088.46"/>
    <m/>
    <n v="1088.46"/>
    <s v="x"/>
  </r>
  <r>
    <x v="14"/>
    <d v="2025-09-12T00:00:00"/>
    <x v="35"/>
    <m/>
    <s v="Holiday Wages - for West Coast - Education"/>
    <s v="D-029-W"/>
    <s v="EDU - West"/>
    <s v="GUSTO (was ZenPayroll)"/>
    <x v="0"/>
    <m/>
    <x v="0"/>
    <m/>
    <m/>
    <m/>
    <n v="617"/>
    <s v="PYRJ"/>
    <n v="312"/>
    <m/>
    <n v="312"/>
    <s v="x"/>
  </r>
  <r>
    <x v="14"/>
    <d v="2025-09-12T00:00:00"/>
    <x v="35"/>
    <m/>
    <s v="Holiday Wages - for West Coast - Sales + Marketing"/>
    <s v="D-001-W"/>
    <s v="Sales - West"/>
    <s v="GUSTO (was ZenPayroll)"/>
    <x v="0"/>
    <m/>
    <x v="0"/>
    <m/>
    <m/>
    <m/>
    <n v="617"/>
    <s v="PYRJ"/>
    <n v="1250.19"/>
    <m/>
    <n v="1250.19"/>
    <s v="x"/>
  </r>
  <r>
    <x v="14"/>
    <d v="2025-09-12T00:00:00"/>
    <x v="35"/>
    <m/>
    <s v="Regular Wages - for Sales Engineering"/>
    <s v="D-015"/>
    <s v="Engineering"/>
    <s v="GUSTO (was ZenPayroll)"/>
    <x v="0"/>
    <m/>
    <x v="0"/>
    <m/>
    <m/>
    <m/>
    <n v="617"/>
    <s v="PYRJ"/>
    <n v="9617.2999999999993"/>
    <m/>
    <n v="9617.2999999999993"/>
    <s v="x"/>
  </r>
  <r>
    <x v="14"/>
    <d v="2025-09-12T00:00:00"/>
    <x v="35"/>
    <m/>
    <s v="Regular Wages - for West Coast - Education"/>
    <s v="D-029-W"/>
    <s v="EDU - West"/>
    <s v="GUSTO (was ZenPayroll)"/>
    <x v="0"/>
    <m/>
    <x v="0"/>
    <m/>
    <m/>
    <m/>
    <n v="617"/>
    <s v="PYRJ"/>
    <n v="2652"/>
    <m/>
    <n v="2652"/>
    <s v="x"/>
  </r>
  <r>
    <x v="14"/>
    <d v="2025-09-12T00:00:00"/>
    <x v="35"/>
    <m/>
    <s v="Regular Wages - for West Coast - Sales + Marketing"/>
    <s v="D-001-W"/>
    <s v="Sales - West"/>
    <s v="GUSTO (was ZenPayroll)"/>
    <x v="0"/>
    <m/>
    <x v="0"/>
    <m/>
    <m/>
    <m/>
    <n v="617"/>
    <s v="PYRJ"/>
    <n v="11251.73"/>
    <m/>
    <n v="11251.73"/>
    <s v="x"/>
  </r>
  <r>
    <x v="14"/>
    <d v="2025-09-12T00:00:00"/>
    <x v="35"/>
    <m/>
    <s v="Sick Time Off - for West Coast - Education"/>
    <s v="D-029-W"/>
    <s v="EDU - West"/>
    <s v="GUSTO (was ZenPayroll)"/>
    <x v="0"/>
    <m/>
    <x v="0"/>
    <m/>
    <m/>
    <m/>
    <n v="617"/>
    <s v="PYRJ"/>
    <n v="156"/>
    <m/>
    <n v="156"/>
    <s v="x"/>
  </r>
  <r>
    <x v="14"/>
    <d v="2025-09-12T00:00:00"/>
    <x v="35"/>
    <m/>
    <s v="Work Anniversary 1/2 day Time Off - for Sales Engineering"/>
    <s v="D-015"/>
    <s v="Engineering"/>
    <s v="GUSTO (was ZenPayroll)"/>
    <x v="0"/>
    <m/>
    <x v="0"/>
    <m/>
    <m/>
    <m/>
    <n v="617"/>
    <s v="PYRJ"/>
    <n v="178.85"/>
    <m/>
    <n v="178.85"/>
    <s v="x"/>
  </r>
  <r>
    <x v="14"/>
    <d v="2025-09-12T00:00:00"/>
    <x v="35"/>
    <m/>
    <s v="Holiday Wages - for East Coast - Sales and Marketing"/>
    <s v="D-001-E"/>
    <s v="Sales - East"/>
    <s v="GUSTO (was ZenPayroll)"/>
    <x v="4"/>
    <m/>
    <x v="0"/>
    <m/>
    <m/>
    <m/>
    <n v="617"/>
    <s v="PYRJ"/>
    <n v="567.30999999999995"/>
    <m/>
    <n v="567.30999999999995"/>
    <s v="x"/>
  </r>
  <r>
    <x v="14"/>
    <d v="2025-09-12T00:00:00"/>
    <x v="35"/>
    <m/>
    <s v="Paid Time Off Time Off - for East Coast - Sales and Marketing"/>
    <s v="D-001-E"/>
    <s v="Sales - East"/>
    <s v="GUSTO (was ZenPayroll)"/>
    <x v="4"/>
    <m/>
    <x v="0"/>
    <m/>
    <m/>
    <m/>
    <n v="617"/>
    <s v="PYRJ"/>
    <n v="745.19"/>
    <m/>
    <n v="745.19"/>
    <s v="x"/>
  </r>
  <r>
    <x v="14"/>
    <d v="2025-09-12T00:00:00"/>
    <x v="35"/>
    <m/>
    <s v="Regular Wages - for East Coast - Sales and Marketing"/>
    <s v="D-001-E"/>
    <s v="Sales - East"/>
    <s v="GUSTO (was ZenPayroll)"/>
    <x v="4"/>
    <m/>
    <x v="0"/>
    <m/>
    <m/>
    <m/>
    <n v="617"/>
    <s v="PYRJ"/>
    <n v="7245.19"/>
    <m/>
    <n v="7245.19"/>
    <s v="x"/>
  </r>
  <r>
    <x v="14"/>
    <d v="2025-09-23T00:00:00"/>
    <x v="37"/>
    <m/>
    <s v="Outstanding Vacation - for East Coast - Sales and Marketing"/>
    <s v="D-001-E"/>
    <s v="Sales - East"/>
    <m/>
    <x v="0"/>
    <m/>
    <x v="0"/>
    <m/>
    <m/>
    <m/>
    <n v="625"/>
    <s v="PYRJ"/>
    <n v="3051.78"/>
    <m/>
    <n v="3051.78"/>
    <s v="x"/>
  </r>
  <r>
    <x v="14"/>
    <d v="2025-09-23T00:00:00"/>
    <x v="37"/>
    <m/>
    <s v="Regular Wages - for East Coast - Sales and Marketing"/>
    <s v="D-001-E"/>
    <s v="Sales - East"/>
    <m/>
    <x v="0"/>
    <m/>
    <x v="0"/>
    <m/>
    <m/>
    <m/>
    <n v="625"/>
    <s v="PYRJ"/>
    <n v="259.62"/>
    <m/>
    <n v="259.62"/>
    <s v="x"/>
  </r>
  <r>
    <x v="14"/>
    <d v="2025-09-23T00:00:00"/>
    <x v="37"/>
    <m/>
    <s v="Additional Earnings - for East Coast - Sales and Marketing"/>
    <s v="D-001-E"/>
    <s v="Sales - East"/>
    <m/>
    <x v="0"/>
    <m/>
    <x v="0"/>
    <m/>
    <m/>
    <m/>
    <n v="626"/>
    <s v="PYRJ"/>
    <n v="2596.15"/>
    <m/>
    <n v="2596.15"/>
    <s v="x"/>
  </r>
  <r>
    <x v="14"/>
    <d v="2025-09-26T00:00:00"/>
    <x v="45"/>
    <m/>
    <s v="Regular Wages - for Sales Engineering"/>
    <s v="D-015"/>
    <s v="Engineering"/>
    <s v="GUSTO (was ZenPayroll)"/>
    <x v="0"/>
    <m/>
    <x v="0"/>
    <m/>
    <m/>
    <m/>
    <n v="619"/>
    <s v="PYRJ"/>
    <n v="10884.61"/>
    <m/>
    <n v="10884.61"/>
    <s v="x"/>
  </r>
  <r>
    <x v="14"/>
    <d v="2025-09-26T00:00:00"/>
    <x v="45"/>
    <m/>
    <s v="Regular Wages - for West Coast - Education"/>
    <s v="D-029-W"/>
    <s v="EDU - West"/>
    <s v="GUSTO (was ZenPayroll)"/>
    <x v="0"/>
    <m/>
    <x v="0"/>
    <m/>
    <m/>
    <m/>
    <n v="619"/>
    <s v="PYRJ"/>
    <n v="3120"/>
    <m/>
    <n v="3120"/>
    <s v="x"/>
  </r>
  <r>
    <x v="14"/>
    <d v="2025-09-26T00:00:00"/>
    <x v="45"/>
    <m/>
    <s v="Regular Wages - for West Coast - Sales + Marketing"/>
    <s v="D-001-W"/>
    <s v="Sales - West"/>
    <s v="GUSTO (was ZenPayroll)"/>
    <x v="0"/>
    <m/>
    <x v="0"/>
    <m/>
    <m/>
    <m/>
    <n v="619"/>
    <s v="PYRJ"/>
    <n v="12501.92"/>
    <m/>
    <n v="12501.92"/>
    <s v="x"/>
  </r>
  <r>
    <x v="14"/>
    <d v="2025-09-26T00:00:00"/>
    <x v="45"/>
    <m/>
    <s v="Regular Wages - for East Coast - Sales and Marketing"/>
    <s v="D-001-E"/>
    <s v="Sales - East"/>
    <s v="GUSTO (was ZenPayroll)"/>
    <x v="4"/>
    <m/>
    <x v="0"/>
    <m/>
    <m/>
    <m/>
    <n v="619"/>
    <s v="PYRJ"/>
    <n v="5961.54"/>
    <m/>
    <n v="5961.54"/>
    <s v="x"/>
  </r>
  <r>
    <x v="14"/>
    <d v="2025-09-30T00:00:00"/>
    <x v="17"/>
    <m/>
    <s v="Payroll Accrual for pay dated 10/10/25"/>
    <s v="D-015"/>
    <s v="Engineering"/>
    <s v="GUSTO (was ZenPayroll)"/>
    <x v="0"/>
    <m/>
    <x v="0"/>
    <m/>
    <m/>
    <m/>
    <n v="620"/>
    <s v="PYRJ"/>
    <n v="7619.23"/>
    <m/>
    <n v="7619.23"/>
    <s v="x"/>
  </r>
  <r>
    <x v="14"/>
    <d v="2025-09-30T00:00:00"/>
    <x v="17"/>
    <m/>
    <s v="Payroll Accrual for pay dated 10/10/25"/>
    <s v="D-001-W"/>
    <s v="Sales - West"/>
    <s v="GUSTO (was ZenPayroll)"/>
    <x v="0"/>
    <m/>
    <x v="0"/>
    <m/>
    <m/>
    <m/>
    <n v="620"/>
    <s v="PYRJ"/>
    <n v="8751.35"/>
    <m/>
    <n v="8751.35"/>
    <s v="x"/>
  </r>
  <r>
    <x v="14"/>
    <d v="2025-09-30T00:00:00"/>
    <x v="17"/>
    <m/>
    <s v="Payroll Accrual for pay dated 10/10/25"/>
    <s v="D-029-W"/>
    <s v="EDU - West"/>
    <s v="GUSTO (was ZenPayroll)"/>
    <x v="0"/>
    <m/>
    <x v="0"/>
    <m/>
    <m/>
    <m/>
    <n v="620"/>
    <s v="PYRJ"/>
    <n v="2184"/>
    <m/>
    <n v="2184"/>
    <s v="x"/>
  </r>
  <r>
    <x v="14"/>
    <d v="2025-09-30T00:00:00"/>
    <x v="17"/>
    <m/>
    <s v="Payroll Accrual for pay dated 10/10/25"/>
    <s v="D-001-E"/>
    <s v="Sales - East"/>
    <s v="GUSTO (was ZenPayroll)"/>
    <x v="4"/>
    <m/>
    <x v="0"/>
    <m/>
    <m/>
    <m/>
    <n v="620"/>
    <s v="PYRJ"/>
    <n v="4173.08"/>
    <m/>
    <n v="4173.08"/>
    <s v="x"/>
  </r>
  <r>
    <x v="14"/>
    <d v="2025-10-01T00:00:00"/>
    <x v="18"/>
    <m/>
    <s v="Reversed -- "/>
    <s v="D-015"/>
    <s v="Engineering"/>
    <s v="GUSTO (was ZenPayroll)"/>
    <x v="0"/>
    <m/>
    <x v="0"/>
    <m/>
    <m/>
    <m/>
    <n v="621"/>
    <s v="PYRJ"/>
    <m/>
    <n v="7619.23"/>
    <n v="-7619.23"/>
    <s v="x"/>
  </r>
  <r>
    <x v="14"/>
    <d v="2025-10-01T00:00:00"/>
    <x v="18"/>
    <m/>
    <s v="Reversed -- "/>
    <s v="D-001-W"/>
    <s v="Sales - West"/>
    <s v="GUSTO (was ZenPayroll)"/>
    <x v="0"/>
    <m/>
    <x v="0"/>
    <m/>
    <m/>
    <m/>
    <n v="621"/>
    <s v="PYRJ"/>
    <m/>
    <n v="8751.35"/>
    <n v="-8751.35"/>
    <s v="x"/>
  </r>
  <r>
    <x v="14"/>
    <d v="2025-10-01T00:00:00"/>
    <x v="18"/>
    <m/>
    <s v="Reversed -- "/>
    <s v="D-029-W"/>
    <s v="EDU - West"/>
    <s v="GUSTO (was ZenPayroll)"/>
    <x v="0"/>
    <m/>
    <x v="0"/>
    <m/>
    <m/>
    <m/>
    <n v="621"/>
    <s v="PYRJ"/>
    <m/>
    <n v="2184"/>
    <n v="-2184"/>
    <s v="x"/>
  </r>
  <r>
    <x v="14"/>
    <d v="2025-10-01T00:00:00"/>
    <x v="18"/>
    <m/>
    <s v="Severance - for East Coast - Sales and Marketing"/>
    <s v="D-001-E"/>
    <s v="Sales - East"/>
    <m/>
    <x v="0"/>
    <m/>
    <x v="0"/>
    <m/>
    <m/>
    <m/>
    <n v="641"/>
    <s v="PYRJ"/>
    <n v="2812.5"/>
    <m/>
    <n v="2812.5"/>
    <s v="x"/>
  </r>
  <r>
    <x v="14"/>
    <d v="2025-10-01T00:00:00"/>
    <x v="18"/>
    <m/>
    <s v="Reversed -- "/>
    <s v="D-001-E"/>
    <s v="Sales - East"/>
    <s v="GUSTO (was ZenPayroll)"/>
    <x v="4"/>
    <m/>
    <x v="0"/>
    <m/>
    <m/>
    <m/>
    <n v="621"/>
    <s v="PYRJ"/>
    <m/>
    <n v="4173.08"/>
    <n v="-4173.08"/>
    <s v="x"/>
  </r>
  <r>
    <x v="14"/>
    <d v="2025-10-10T00:00:00"/>
    <x v="39"/>
    <m/>
    <s v="Regular Wages - for Sales Engineering"/>
    <s v="D-015"/>
    <s v="Engineering"/>
    <s v="GUSTO (was ZenPayroll)"/>
    <x v="0"/>
    <m/>
    <x v="0"/>
    <m/>
    <m/>
    <m/>
    <n v="634"/>
    <s v="PYRJ"/>
    <n v="10884.61"/>
    <m/>
    <n v="10884.61"/>
    <s v="x"/>
  </r>
  <r>
    <x v="14"/>
    <d v="2025-10-10T00:00:00"/>
    <x v="39"/>
    <m/>
    <s v="Regular Wages - for West Coast - Education"/>
    <s v="D-029-W"/>
    <s v="EDU - West"/>
    <s v="GUSTO (was ZenPayroll)"/>
    <x v="0"/>
    <m/>
    <x v="0"/>
    <m/>
    <m/>
    <m/>
    <n v="634"/>
    <s v="PYRJ"/>
    <n v="3120"/>
    <m/>
    <n v="3120"/>
    <s v="x"/>
  </r>
  <r>
    <x v="14"/>
    <d v="2025-10-10T00:00:00"/>
    <x v="39"/>
    <m/>
    <s v="Regular Wages - for West Coast - Sales + Marketing"/>
    <s v="D-001-W"/>
    <s v="Sales - West"/>
    <s v="GUSTO (was ZenPayroll)"/>
    <x v="0"/>
    <m/>
    <x v="0"/>
    <m/>
    <m/>
    <m/>
    <n v="634"/>
    <s v="PYRJ"/>
    <n v="12501.92"/>
    <m/>
    <n v="12501.92"/>
    <s v="x"/>
  </r>
  <r>
    <x v="14"/>
    <d v="2025-10-10T00:00:00"/>
    <x v="39"/>
    <m/>
    <s v="Regular Wages - for East Coast - Sales and Marketing"/>
    <s v="D-001-E"/>
    <s v="Sales - East"/>
    <s v="GUSTO (was ZenPayroll)"/>
    <x v="4"/>
    <m/>
    <x v="0"/>
    <m/>
    <m/>
    <m/>
    <n v="634"/>
    <s v="PYRJ"/>
    <n v="5961.54"/>
    <m/>
    <n v="5961.54"/>
    <s v="x"/>
  </r>
  <r>
    <x v="14"/>
    <d v="2025-10-15T00:00:00"/>
    <x v="32"/>
    <m/>
    <s v="Severance - for East Coast - Sales and Marketing"/>
    <s v="D-001-E"/>
    <s v="Sales - East"/>
    <m/>
    <x v="0"/>
    <m/>
    <x v="0"/>
    <m/>
    <m/>
    <m/>
    <n v="631"/>
    <s v="PYRJ"/>
    <n v="2812.5"/>
    <m/>
    <n v="2812.5"/>
    <s v="x"/>
  </r>
  <r>
    <x v="14"/>
    <d v="2025-10-24T00:00:00"/>
    <x v="52"/>
    <m/>
    <s v="Paid Time Off Time Off - for West Coast - Education"/>
    <s v="D-029-W"/>
    <s v="EDU - West"/>
    <s v="GUSTO (was ZenPayroll)"/>
    <x v="0"/>
    <m/>
    <x v="0"/>
    <m/>
    <m/>
    <m/>
    <n v="636"/>
    <s v="PYRJ"/>
    <n v="156"/>
    <m/>
    <n v="156"/>
    <s v="x"/>
  </r>
  <r>
    <x v="14"/>
    <d v="2025-10-24T00:00:00"/>
    <x v="52"/>
    <m/>
    <s v="Paid Time Off Time Off - for West Coast - Sales + Marketing"/>
    <s v="D-001-W"/>
    <s v="Sales - West"/>
    <s v="GUSTO (was ZenPayroll)"/>
    <x v="0"/>
    <m/>
    <x v="0"/>
    <m/>
    <m/>
    <m/>
    <n v="636"/>
    <s v="PYRJ"/>
    <n v="1153.8499999999999"/>
    <m/>
    <n v="1153.8499999999999"/>
    <s v="x"/>
  </r>
  <r>
    <x v="14"/>
    <d v="2025-10-24T00:00:00"/>
    <x v="52"/>
    <m/>
    <s v="Regular Wages - for Sales Engineering"/>
    <s v="D-015"/>
    <s v="Engineering"/>
    <s v="GUSTO (was ZenPayroll)"/>
    <x v="0"/>
    <m/>
    <x v="0"/>
    <m/>
    <m/>
    <m/>
    <n v="636"/>
    <s v="PYRJ"/>
    <n v="10526.92"/>
    <m/>
    <n v="10526.92"/>
    <s v="x"/>
  </r>
  <r>
    <x v="14"/>
    <d v="2025-10-24T00:00:00"/>
    <x v="52"/>
    <m/>
    <s v="Regular Wages - for West Coast - Education"/>
    <s v="D-029-W"/>
    <s v="EDU - West"/>
    <s v="GUSTO (was ZenPayroll)"/>
    <x v="0"/>
    <m/>
    <x v="0"/>
    <m/>
    <m/>
    <m/>
    <n v="636"/>
    <s v="PYRJ"/>
    <n v="2964"/>
    <m/>
    <n v="2964"/>
    <s v="x"/>
  </r>
  <r>
    <x v="14"/>
    <d v="2025-10-24T00:00:00"/>
    <x v="52"/>
    <m/>
    <s v="Regular Wages - for West Coast - Sales + Marketing"/>
    <s v="D-001-W"/>
    <s v="Sales - West"/>
    <s v="GUSTO (was ZenPayroll)"/>
    <x v="0"/>
    <m/>
    <x v="0"/>
    <m/>
    <m/>
    <m/>
    <n v="636"/>
    <s v="PYRJ"/>
    <n v="11348.07"/>
    <m/>
    <n v="11348.07"/>
    <s v="x"/>
  </r>
  <r>
    <x v="14"/>
    <d v="2025-10-24T00:00:00"/>
    <x v="52"/>
    <m/>
    <s v="Sick Time Off - for Sales Engineering"/>
    <s v="D-015"/>
    <s v="Engineering"/>
    <s v="GUSTO (was ZenPayroll)"/>
    <x v="0"/>
    <m/>
    <x v="0"/>
    <m/>
    <m/>
    <m/>
    <n v="636"/>
    <s v="PYRJ"/>
    <n v="357.69"/>
    <m/>
    <n v="357.69"/>
    <s v="x"/>
  </r>
  <r>
    <x v="14"/>
    <d v="2025-10-24T00:00:00"/>
    <x v="52"/>
    <m/>
    <s v="Paid Time Off Time Off - for East Coast - Sales and Marketing"/>
    <s v="D-001-E"/>
    <s v="Sales - East"/>
    <s v="GUSTO (was ZenPayroll)"/>
    <x v="4"/>
    <m/>
    <x v="0"/>
    <m/>
    <m/>
    <m/>
    <n v="636"/>
    <s v="PYRJ"/>
    <n v="307.69"/>
    <m/>
    <n v="307.69"/>
    <s v="x"/>
  </r>
  <r>
    <x v="14"/>
    <d v="2025-10-24T00:00:00"/>
    <x v="52"/>
    <m/>
    <s v="Regular Wages - for East Coast - Sales and Marketing"/>
    <s v="D-001-E"/>
    <s v="Sales - East"/>
    <s v="GUSTO (was ZenPayroll)"/>
    <x v="4"/>
    <m/>
    <x v="0"/>
    <m/>
    <m/>
    <m/>
    <n v="636"/>
    <s v="PYRJ"/>
    <n v="5653.85"/>
    <m/>
    <n v="5653.85"/>
    <s v="x"/>
  </r>
  <r>
    <x v="14"/>
    <d v="2025-10-31T00:00:00"/>
    <x v="31"/>
    <m/>
    <s v="Payroll Accrual for pay dated 11/07/2025"/>
    <s v="D-015"/>
    <s v="Engineering"/>
    <s v="GUSTO (was ZenPayroll)"/>
    <x v="0"/>
    <m/>
    <x v="0"/>
    <m/>
    <m/>
    <m/>
    <n v="637"/>
    <s v="PYRJ"/>
    <n v="10884.62"/>
    <m/>
    <n v="10884.62"/>
    <s v="x"/>
  </r>
  <r>
    <x v="14"/>
    <d v="2025-10-31T00:00:00"/>
    <x v="31"/>
    <m/>
    <s v="Payroll Accrual for pay dated 11/07/2025"/>
    <s v="D-001-W"/>
    <s v="Sales - West"/>
    <s v="GUSTO (was ZenPayroll)"/>
    <x v="0"/>
    <m/>
    <x v="0"/>
    <m/>
    <m/>
    <m/>
    <n v="637"/>
    <s v="PYRJ"/>
    <n v="12501.92"/>
    <m/>
    <n v="12501.92"/>
    <s v="x"/>
  </r>
  <r>
    <x v="14"/>
    <d v="2025-10-31T00:00:00"/>
    <x v="31"/>
    <m/>
    <s v="Payroll Accrual for pay dated 11/07/2025"/>
    <s v="D-029-W"/>
    <s v="EDU - West"/>
    <s v="GUSTO (was ZenPayroll)"/>
    <x v="0"/>
    <m/>
    <x v="0"/>
    <m/>
    <m/>
    <m/>
    <n v="637"/>
    <s v="PYRJ"/>
    <n v="3120"/>
    <m/>
    <n v="3120"/>
    <s v="x"/>
  </r>
  <r>
    <x v="14"/>
    <d v="2025-10-31T00:00:00"/>
    <x v="31"/>
    <m/>
    <s v="Payroll Accrual for pay dated 11/07/2025"/>
    <s v="D-001-E"/>
    <s v="Sales - East"/>
    <s v="GUSTO (was ZenPayroll)"/>
    <x v="4"/>
    <m/>
    <x v="0"/>
    <m/>
    <m/>
    <m/>
    <n v="637"/>
    <s v="PYRJ"/>
    <n v="5961.54"/>
    <m/>
    <n v="5961.54"/>
    <s v="x"/>
  </r>
  <r>
    <x v="15"/>
    <d v="2025-09-01T00:00:00"/>
    <x v="0"/>
    <m/>
    <s v="Reversed -- "/>
    <s v="D-001-W"/>
    <s v="Sales - West"/>
    <s v="GUSTO (was ZenPayroll)"/>
    <x v="0"/>
    <m/>
    <x v="0"/>
    <m/>
    <m/>
    <m/>
    <n v="613"/>
    <s v="PYRJ"/>
    <m/>
    <n v="200"/>
    <n v="-200"/>
    <s v="x"/>
  </r>
  <r>
    <x v="15"/>
    <d v="2025-09-01T00:00:00"/>
    <x v="0"/>
    <m/>
    <s v="Reversed -- "/>
    <s v="D-001-E"/>
    <s v="Sales - East"/>
    <s v="GUSTO (was ZenPayroll)"/>
    <x v="4"/>
    <m/>
    <x v="0"/>
    <m/>
    <m/>
    <m/>
    <n v="613"/>
    <s v="PYRJ"/>
    <m/>
    <n v="375"/>
    <n v="-375"/>
    <s v="x"/>
  </r>
  <r>
    <x v="15"/>
    <d v="2025-09-12T00:00:00"/>
    <x v="35"/>
    <m/>
    <s v="Commission - for West Coast - Sales + Marketing"/>
    <s v="D-001-W"/>
    <s v="Sales - West"/>
    <s v="GUSTO (was ZenPayroll)"/>
    <x v="0"/>
    <m/>
    <x v="0"/>
    <m/>
    <m/>
    <m/>
    <n v="617"/>
    <s v="PYRJ"/>
    <n v="400"/>
    <m/>
    <n v="400"/>
    <s v="x"/>
  </r>
  <r>
    <x v="15"/>
    <d v="2025-09-12T00:00:00"/>
    <x v="35"/>
    <m/>
    <s v="Commission - for East Coast - Sales and Marketing"/>
    <s v="D-001-E"/>
    <s v="Sales - East"/>
    <s v="GUSTO (was ZenPayroll)"/>
    <x v="4"/>
    <m/>
    <x v="0"/>
    <m/>
    <m/>
    <m/>
    <n v="617"/>
    <s v="PYRJ"/>
    <n v="750"/>
    <m/>
    <n v="750"/>
    <s v="x"/>
  </r>
  <r>
    <x v="15"/>
    <d v="2025-09-15T00:00:00"/>
    <x v="8"/>
    <m/>
    <s v="Commission - for West Coast - Education"/>
    <s v="D-029-W"/>
    <s v="EDU - West"/>
    <m/>
    <x v="0"/>
    <m/>
    <x v="0"/>
    <m/>
    <m/>
    <m/>
    <n v="615"/>
    <s v="PYRJ"/>
    <n v="1530.46"/>
    <m/>
    <n v="1530.46"/>
    <s v="x"/>
  </r>
  <r>
    <x v="15"/>
    <d v="2025-09-15T00:00:00"/>
    <x v="8"/>
    <m/>
    <s v="Commission - for West Coast - Sales + Marketing"/>
    <s v="D-001-W"/>
    <s v="Sales - West"/>
    <m/>
    <x v="0"/>
    <m/>
    <x v="0"/>
    <m/>
    <m/>
    <m/>
    <n v="615"/>
    <s v="PYRJ"/>
    <n v="10234.25"/>
    <m/>
    <n v="10234.25"/>
    <s v="x"/>
  </r>
  <r>
    <x v="15"/>
    <d v="2025-09-15T00:00:00"/>
    <x v="8"/>
    <m/>
    <s v="Commission - for East Coast - Sales and Marketing"/>
    <s v="D-001-E"/>
    <s v="Sales - East"/>
    <m/>
    <x v="4"/>
    <m/>
    <x v="0"/>
    <m/>
    <m/>
    <m/>
    <n v="615"/>
    <s v="PYRJ"/>
    <n v="31082.639999999999"/>
    <m/>
    <n v="31082.639999999999"/>
    <s v="x"/>
  </r>
  <r>
    <x v="15"/>
    <d v="2025-09-26T00:00:00"/>
    <x v="45"/>
    <m/>
    <s v="Commission - for West Coast - Sales + Marketing"/>
    <s v="D-001-W"/>
    <s v="Sales - West"/>
    <s v="GUSTO (was ZenPayroll)"/>
    <x v="0"/>
    <m/>
    <x v="0"/>
    <m/>
    <m/>
    <m/>
    <n v="619"/>
    <s v="PYRJ"/>
    <n v="400"/>
    <m/>
    <n v="400"/>
    <s v="x"/>
  </r>
  <r>
    <x v="15"/>
    <d v="2025-09-26T00:00:00"/>
    <x v="45"/>
    <m/>
    <s v="Commission - for East Coast - Sales and Marketing"/>
    <s v="D-001-E"/>
    <s v="Sales - East"/>
    <s v="GUSTO (was ZenPayroll)"/>
    <x v="4"/>
    <m/>
    <x v="0"/>
    <m/>
    <m/>
    <m/>
    <n v="619"/>
    <s v="PYRJ"/>
    <n v="750"/>
    <m/>
    <n v="750"/>
    <s v="x"/>
  </r>
  <r>
    <x v="15"/>
    <d v="2025-09-30T00:00:00"/>
    <x v="17"/>
    <m/>
    <s v="Payroll Accrual for pay dated 10/10/25"/>
    <s v="D-001-W"/>
    <s v="Sales - West"/>
    <s v="GUSTO (was ZenPayroll)"/>
    <x v="0"/>
    <m/>
    <x v="0"/>
    <m/>
    <m/>
    <m/>
    <n v="620"/>
    <s v="PYRJ"/>
    <n v="280"/>
    <m/>
    <n v="280"/>
    <s v="x"/>
  </r>
  <r>
    <x v="15"/>
    <d v="2025-09-30T00:00:00"/>
    <x v="17"/>
    <m/>
    <s v="Payroll Accrual for pay dated 10/10/25"/>
    <s v="D-001-E"/>
    <s v="Sales - East"/>
    <s v="GUSTO (was ZenPayroll)"/>
    <x v="4"/>
    <m/>
    <x v="0"/>
    <m/>
    <m/>
    <m/>
    <n v="620"/>
    <s v="PYRJ"/>
    <n v="525"/>
    <m/>
    <n v="525"/>
    <s v="x"/>
  </r>
  <r>
    <x v="15"/>
    <d v="2025-10-01T00:00:00"/>
    <x v="18"/>
    <m/>
    <s v="Reversed -- "/>
    <s v="D-001-W"/>
    <s v="Sales - West"/>
    <s v="GUSTO (was ZenPayroll)"/>
    <x v="0"/>
    <m/>
    <x v="0"/>
    <m/>
    <m/>
    <m/>
    <n v="621"/>
    <s v="PYRJ"/>
    <m/>
    <n v="280"/>
    <n v="-280"/>
    <s v="x"/>
  </r>
  <r>
    <x v="15"/>
    <d v="2025-10-01T00:00:00"/>
    <x v="18"/>
    <m/>
    <s v="Reversed -- "/>
    <s v="D-001-E"/>
    <s v="Sales - East"/>
    <s v="GUSTO (was ZenPayroll)"/>
    <x v="4"/>
    <m/>
    <x v="0"/>
    <m/>
    <m/>
    <m/>
    <n v="621"/>
    <s v="PYRJ"/>
    <m/>
    <n v="525"/>
    <n v="-525"/>
    <s v="x"/>
  </r>
  <r>
    <x v="15"/>
    <d v="2025-10-10T00:00:00"/>
    <x v="39"/>
    <m/>
    <s v="Commission - for East Coast - Sales and Marketing"/>
    <s v="D-001-E"/>
    <s v="Sales - East"/>
    <m/>
    <x v="0"/>
    <m/>
    <x v="0"/>
    <m/>
    <m/>
    <m/>
    <n v="629"/>
    <s v="PYRJ"/>
    <n v="810.64"/>
    <m/>
    <n v="810.64"/>
    <s v="x"/>
  </r>
  <r>
    <x v="15"/>
    <d v="2025-10-10T00:00:00"/>
    <x v="39"/>
    <m/>
    <s v="Commission - for West Coast - Sales + Marketing"/>
    <s v="D-001-W"/>
    <s v="Sales - West"/>
    <s v="GUSTO (was ZenPayroll)"/>
    <x v="0"/>
    <m/>
    <x v="0"/>
    <m/>
    <m/>
    <m/>
    <n v="634"/>
    <s v="PYRJ"/>
    <n v="400"/>
    <m/>
    <n v="400"/>
    <s v="x"/>
  </r>
  <r>
    <x v="15"/>
    <d v="2025-10-10T00:00:00"/>
    <x v="39"/>
    <m/>
    <s v="Commission - for East Coast - Sales and Marketing"/>
    <s v="D-001-E"/>
    <s v="Sales - East"/>
    <s v="GUSTO (was ZenPayroll)"/>
    <x v="4"/>
    <m/>
    <x v="0"/>
    <m/>
    <m/>
    <m/>
    <n v="634"/>
    <s v="PYRJ"/>
    <n v="750"/>
    <m/>
    <n v="750"/>
    <s v="x"/>
  </r>
  <r>
    <x v="15"/>
    <d v="2025-10-15T00:00:00"/>
    <x v="32"/>
    <m/>
    <s v="Commission - for East Coast - Sales and Marketing"/>
    <s v="D-001-E"/>
    <s v="Sales - East"/>
    <m/>
    <x v="0"/>
    <m/>
    <x v="0"/>
    <m/>
    <m/>
    <m/>
    <n v="632"/>
    <s v="PYRJ"/>
    <n v="15250.66"/>
    <m/>
    <n v="15250.66"/>
    <s v="x"/>
  </r>
  <r>
    <x v="15"/>
    <d v="2025-10-15T00:00:00"/>
    <x v="32"/>
    <m/>
    <s v="Commission - for West Coast - Education"/>
    <s v="D-029-W"/>
    <s v="EDU - West"/>
    <m/>
    <x v="0"/>
    <m/>
    <x v="0"/>
    <m/>
    <m/>
    <m/>
    <n v="632"/>
    <s v="PYRJ"/>
    <n v="1792.36"/>
    <m/>
    <n v="1792.36"/>
    <s v="x"/>
  </r>
  <r>
    <x v="15"/>
    <d v="2025-10-15T00:00:00"/>
    <x v="32"/>
    <m/>
    <s v="Commission - for West Coast - Sales + Marketing"/>
    <s v="D-001-W"/>
    <s v="Sales - West"/>
    <m/>
    <x v="0"/>
    <m/>
    <x v="0"/>
    <m/>
    <m/>
    <m/>
    <n v="632"/>
    <s v="PYRJ"/>
    <n v="9070.7900000000009"/>
    <m/>
    <n v="9070.7900000000009"/>
    <s v="x"/>
  </r>
  <r>
    <x v="15"/>
    <d v="2025-10-24T00:00:00"/>
    <x v="52"/>
    <m/>
    <s v="Commission - for West Coast - Sales + Marketing"/>
    <s v="D-001-W"/>
    <s v="Sales - West"/>
    <s v="GUSTO (was ZenPayroll)"/>
    <x v="0"/>
    <m/>
    <x v="0"/>
    <m/>
    <m/>
    <m/>
    <n v="636"/>
    <s v="PYRJ"/>
    <n v="400"/>
    <m/>
    <n v="400"/>
    <s v="x"/>
  </r>
  <r>
    <x v="15"/>
    <d v="2025-10-24T00:00:00"/>
    <x v="52"/>
    <m/>
    <s v="Commission - for East Coast - Sales and Marketing"/>
    <s v="D-001-E"/>
    <s v="Sales - East"/>
    <s v="GUSTO (was ZenPayroll)"/>
    <x v="4"/>
    <m/>
    <x v="0"/>
    <m/>
    <m/>
    <m/>
    <n v="636"/>
    <s v="PYRJ"/>
    <n v="750"/>
    <m/>
    <n v="750"/>
    <s v="x"/>
  </r>
  <r>
    <x v="15"/>
    <d v="2025-10-31T00:00:00"/>
    <x v="31"/>
    <m/>
    <s v="Payroll Accrual for pay dated 11/07/2025"/>
    <s v="D-001-W"/>
    <s v="Sales - West"/>
    <s v="GUSTO (was ZenPayroll)"/>
    <x v="0"/>
    <m/>
    <x v="0"/>
    <m/>
    <m/>
    <m/>
    <n v="637"/>
    <s v="PYRJ"/>
    <n v="400"/>
    <m/>
    <n v="400"/>
    <s v="x"/>
  </r>
  <r>
    <x v="15"/>
    <d v="2025-10-31T00:00:00"/>
    <x v="31"/>
    <m/>
    <s v="Payroll Accrual for pay dated 11/07/2025"/>
    <s v="D-001-E"/>
    <s v="Sales - East"/>
    <s v="GUSTO (was ZenPayroll)"/>
    <x v="4"/>
    <m/>
    <x v="0"/>
    <m/>
    <m/>
    <m/>
    <n v="637"/>
    <s v="PYRJ"/>
    <n v="750"/>
    <m/>
    <n v="750"/>
    <s v="x"/>
  </r>
  <r>
    <x v="16"/>
    <d v="2025-09-24T00:00:00"/>
    <x v="44"/>
    <s v="IN0072769"/>
    <s v="Bill - MicroSourcing International Ltd: Jaque - September"/>
    <m/>
    <m/>
    <s v="MicroSourcing International Ltd"/>
    <x v="0"/>
    <m/>
    <x v="0"/>
    <m/>
    <m/>
    <m/>
    <n v="4292"/>
    <s v="APJ"/>
    <n v="1819.3"/>
    <m/>
    <n v="1819.3"/>
    <s v="x"/>
  </r>
  <r>
    <x v="16"/>
    <d v="2025-09-30T00:00:00"/>
    <x v="17"/>
    <s v="INV-96865"/>
    <s v="Bill - BruntWork: Data Path Inc - Carrlyne David - - 80 hour(s) for the month of September 2025"/>
    <s v="D-003-W"/>
    <s v="MSP - West"/>
    <s v="BruntWork"/>
    <x v="0"/>
    <m/>
    <x v="0"/>
    <m/>
    <m/>
    <m/>
    <n v="4311"/>
    <s v="APJ"/>
    <n v="490.4"/>
    <m/>
    <n v="490.4"/>
    <s v="x"/>
  </r>
  <r>
    <x v="16"/>
    <d v="2025-09-30T00:00:00"/>
    <x v="17"/>
    <s v="INV-96865"/>
    <s v="Bill - BruntWork: Data Path Inc - Genelyn Terrones - - 168 hour(s) for the month of September 2025"/>
    <s v="D-003-W"/>
    <s v="MSP - West"/>
    <s v="BruntWork"/>
    <x v="0"/>
    <m/>
    <x v="0"/>
    <m/>
    <m/>
    <m/>
    <n v="4311"/>
    <s v="APJ"/>
    <n v="1470"/>
    <m/>
    <n v="1470"/>
    <s v="x"/>
  </r>
  <r>
    <x v="16"/>
    <d v="2025-09-30T00:00:00"/>
    <x v="17"/>
    <s v="INV-96865"/>
    <s v="Bill - BruntWork: Data Path Inc - Lydia Lorenza Esteras - - 160 hour(s) for the month of September 2025"/>
    <s v="D-003-W"/>
    <s v="MSP - West"/>
    <s v="BruntWork"/>
    <x v="0"/>
    <m/>
    <x v="0"/>
    <m/>
    <m/>
    <m/>
    <n v="4311"/>
    <s v="APJ"/>
    <n v="1880"/>
    <m/>
    <n v="1880"/>
    <s v="x"/>
  </r>
  <r>
    <x v="16"/>
    <d v="2025-09-30T00:00:00"/>
    <x v="17"/>
    <s v="INV-96865"/>
    <s v="Bill - BruntWork: Additional 8 hours for Lydia Lorenza Esteras on August 29, 2025"/>
    <s v="D-003-W"/>
    <s v="MSP - West"/>
    <s v="BruntWork"/>
    <x v="0"/>
    <m/>
    <x v="0"/>
    <m/>
    <m/>
    <m/>
    <n v="4311"/>
    <s v="APJ"/>
    <n v="94"/>
    <m/>
    <n v="94"/>
    <s v="x"/>
  </r>
  <r>
    <x v="16"/>
    <d v="2025-10-18T00:00:00"/>
    <x v="40"/>
    <s v="IN0074152"/>
    <s v="Bill - MicroSourcing International Ltd: Jaque - October"/>
    <m/>
    <m/>
    <s v="MicroSourcing International Ltd"/>
    <x v="0"/>
    <m/>
    <x v="0"/>
    <m/>
    <m/>
    <m/>
    <n v="4355"/>
    <s v="APJ"/>
    <n v="1898.26"/>
    <m/>
    <n v="1898.26"/>
    <s v="x"/>
  </r>
  <r>
    <x v="16"/>
    <d v="2025-10-31T00:00:00"/>
    <x v="31"/>
    <s v="INV-100809"/>
    <s v="Bill - BruntWork: Data Path Inc - Genelyn Terrones - - 167.98 hour(s) for the month of October 2025"/>
    <s v="D-003-W"/>
    <s v="MSP - West"/>
    <s v="BruntWork"/>
    <x v="0"/>
    <m/>
    <x v="0"/>
    <m/>
    <m/>
    <m/>
    <n v="4381"/>
    <s v="APJ"/>
    <n v="1469.83"/>
    <m/>
    <n v="1469.83"/>
    <s v="x"/>
  </r>
  <r>
    <x v="16"/>
    <d v="2025-10-31T00:00:00"/>
    <x v="31"/>
    <s v="INV-100809"/>
    <s v="Bill - BruntWork: Data Path Inc - Lydia Lorenza Esteras - - 178.23 hour(s) for the month of October 2025"/>
    <s v="D-003-W"/>
    <s v="MSP - West"/>
    <s v="BruntWork"/>
    <x v="0"/>
    <m/>
    <x v="0"/>
    <m/>
    <m/>
    <m/>
    <n v="4381"/>
    <s v="APJ"/>
    <n v="2094.1999999999998"/>
    <m/>
    <n v="2094.1999999999998"/>
    <s v="x"/>
  </r>
  <r>
    <x v="16"/>
    <d v="2025-10-31T00:00:00"/>
    <x v="31"/>
    <s v="INV-100809"/>
    <s v="Bill - BruntWork: Data Path Inc - Carrlyne David - - 184 hour(s) for the month of October 2025"/>
    <s v="D-003-W"/>
    <s v="MSP - West"/>
    <s v="BruntWork"/>
    <x v="0"/>
    <m/>
    <x v="0"/>
    <m/>
    <m/>
    <m/>
    <n v="4381"/>
    <s v="APJ"/>
    <n v="1127.92"/>
    <m/>
    <n v="1127.92"/>
    <s v="x"/>
  </r>
  <r>
    <x v="16"/>
    <d v="2025-10-31T00:00:00"/>
    <x v="31"/>
    <s v="INV-100809"/>
    <s v="Bill - BruntWork: Less Amount Credited"/>
    <s v="D-003-W"/>
    <s v="MSP - West"/>
    <s v="BruntWork"/>
    <x v="0"/>
    <m/>
    <x v="0"/>
    <m/>
    <m/>
    <m/>
    <n v="4381"/>
    <s v="APJ"/>
    <m/>
    <n v="507.86"/>
    <n v="-507.86"/>
    <s v="x"/>
  </r>
  <r>
    <x v="17"/>
    <d v="2025-09-08T00:00:00"/>
    <x v="33"/>
    <s v="VINV-00380"/>
    <s v="Bill - GUSTO (was ZenPayroll): MJ Invoice 8-25 to 9-7"/>
    <s v="D-001-W"/>
    <s v="Sales - West"/>
    <s v="GUSTO (was ZenPayroll)"/>
    <x v="0"/>
    <m/>
    <x v="0"/>
    <m/>
    <m/>
    <m/>
    <n v="4259"/>
    <s v="APJ"/>
    <n v="1153.8499999999999"/>
    <m/>
    <n v="1153.8499999999999"/>
    <s v="x"/>
  </r>
  <r>
    <x v="17"/>
    <d v="2025-09-08T00:00:00"/>
    <x v="33"/>
    <s v="VINV-00381"/>
    <s v="Bill - GUSTO (was ZenPayroll): Julissa Duran Bi-Weekly Invoice"/>
    <s v="D-001-W"/>
    <s v="Sales - West"/>
    <s v="GUSTO (was ZenPayroll)"/>
    <x v="0"/>
    <m/>
    <x v="0"/>
    <m/>
    <m/>
    <m/>
    <n v="4259"/>
    <s v="APJ"/>
    <n v="1061.54"/>
    <m/>
    <n v="1061.54"/>
    <s v="x"/>
  </r>
  <r>
    <x v="17"/>
    <d v="2025-09-16T00:00:00"/>
    <x v="53"/>
    <s v="VINV-00376a"/>
    <s v="Bill - GUSTO (was ZenPayroll): 8-11 to 8-24 Maria Martinz"/>
    <s v="D-001-W"/>
    <s v="Sales - West"/>
    <s v="GUSTO (was ZenPayroll)"/>
    <x v="0"/>
    <m/>
    <x v="0"/>
    <m/>
    <m/>
    <m/>
    <n v="4270"/>
    <s v="APJ"/>
    <m/>
    <n v="0.05"/>
    <n v="-0.05"/>
    <s v="x"/>
  </r>
  <r>
    <x v="17"/>
    <d v="2025-09-24T00:00:00"/>
    <x v="44"/>
    <s v="IN0072769"/>
    <s v="Bill - MicroSourcing International Ltd: Myca - September"/>
    <m/>
    <m/>
    <s v="MicroSourcing International Ltd"/>
    <x v="0"/>
    <m/>
    <x v="0"/>
    <m/>
    <m/>
    <m/>
    <n v="4292"/>
    <s v="APJ"/>
    <n v="2052.3000000000002"/>
    <m/>
    <n v="2052.3000000000002"/>
    <s v="x"/>
  </r>
  <r>
    <x v="17"/>
    <d v="2025-09-24T00:00:00"/>
    <x v="44"/>
    <s v="IN0072769"/>
    <s v="Bill - MicroSourcing International Ltd: Edwin - September"/>
    <m/>
    <m/>
    <s v="MicroSourcing International Ltd"/>
    <x v="0"/>
    <m/>
    <x v="0"/>
    <m/>
    <m/>
    <m/>
    <n v="4292"/>
    <s v="APJ"/>
    <n v="1938.95"/>
    <m/>
    <n v="1938.95"/>
    <s v="x"/>
  </r>
  <r>
    <x v="17"/>
    <d v="2025-09-25T00:00:00"/>
    <x v="14"/>
    <s v="VINV-00383"/>
    <s v="Bill - GUSTO (was ZenPayroll): 09.08 to 09.21 Maria Martinez"/>
    <s v="D-001-W"/>
    <s v="Sales - West"/>
    <s v="GUSTO (was ZenPayroll)"/>
    <x v="0"/>
    <m/>
    <x v="0"/>
    <m/>
    <m/>
    <m/>
    <n v="4294"/>
    <s v="APJ"/>
    <n v="1269.18"/>
    <m/>
    <n v="1269.18"/>
    <s v="x"/>
  </r>
  <r>
    <x v="17"/>
    <d v="2025-09-25T00:00:00"/>
    <x v="14"/>
    <s v="VINV-00384"/>
    <s v="Bill - GUSTO (was ZenPayroll): Julissa Duran Bi-Weekly Invoice"/>
    <s v="D-001-W"/>
    <s v="Sales - West"/>
    <s v="GUSTO (was ZenPayroll)"/>
    <x v="0"/>
    <m/>
    <x v="0"/>
    <m/>
    <m/>
    <m/>
    <n v="4294"/>
    <s v="APJ"/>
    <n v="636.91999999999996"/>
    <m/>
    <n v="636.91999999999996"/>
    <s v="x"/>
  </r>
  <r>
    <x v="17"/>
    <d v="2025-10-08T00:00:00"/>
    <x v="21"/>
    <s v="VINV-00387"/>
    <s v="Bill - GUSTO (was ZenPayroll): 9.22-10.05 Maria Martinez"/>
    <s v="D-001-W"/>
    <s v="Sales - West"/>
    <s v="GUSTO (was ZenPayroll)"/>
    <x v="0"/>
    <m/>
    <x v="0"/>
    <m/>
    <m/>
    <m/>
    <n v="4342"/>
    <s v="APJ"/>
    <n v="1153.8"/>
    <m/>
    <n v="1153.8"/>
    <s v="x"/>
  </r>
  <r>
    <x v="17"/>
    <d v="2025-10-08T00:00:00"/>
    <x v="21"/>
    <s v="VINV-00388"/>
    <s v="Bill - GUSTO (was ZenPayroll): Julissa Duran Bi-Weekly Invoice 9.22-10.05"/>
    <s v="D-001-W"/>
    <s v="Sales - West"/>
    <s v="GUSTO (was ZenPayroll)"/>
    <x v="0"/>
    <m/>
    <x v="0"/>
    <m/>
    <m/>
    <m/>
    <n v="4342"/>
    <s v="APJ"/>
    <n v="1061.54"/>
    <m/>
    <n v="1061.54"/>
    <s v="x"/>
  </r>
  <r>
    <x v="17"/>
    <d v="2025-10-18T00:00:00"/>
    <x v="40"/>
    <s v="IN0074152"/>
    <s v="Bill - MicroSourcing International Ltd: Myca- October"/>
    <m/>
    <m/>
    <s v="MicroSourcing International Ltd"/>
    <x v="0"/>
    <m/>
    <x v="0"/>
    <m/>
    <m/>
    <m/>
    <n v="4355"/>
    <s v="APJ"/>
    <n v="2081.91"/>
    <m/>
    <n v="2081.91"/>
    <s v="x"/>
  </r>
  <r>
    <x v="17"/>
    <d v="2025-10-18T00:00:00"/>
    <x v="40"/>
    <s v="IN0074152"/>
    <s v="Bill - MicroSourcing International Ltd: Edwin- October"/>
    <m/>
    <m/>
    <s v="MicroSourcing International Ltd"/>
    <x v="4"/>
    <m/>
    <x v="0"/>
    <m/>
    <m/>
    <m/>
    <n v="4355"/>
    <s v="APJ"/>
    <n v="2021.61"/>
    <m/>
    <n v="2021.61"/>
    <s v="x"/>
  </r>
  <r>
    <x v="17"/>
    <d v="2025-10-22T00:00:00"/>
    <x v="41"/>
    <s v="VINV-00390"/>
    <s v="Bill - GUSTO (was ZenPayroll): Maria Martinez Bi-Weekly Invoice"/>
    <s v="D-001-W"/>
    <s v="Sales - West"/>
    <s v="GUSTO (was ZenPayroll)"/>
    <x v="0"/>
    <m/>
    <x v="0"/>
    <m/>
    <m/>
    <m/>
    <n v="4364"/>
    <s v="APJ"/>
    <n v="1153.8"/>
    <m/>
    <n v="1153.8"/>
    <s v="x"/>
  </r>
  <r>
    <x v="17"/>
    <d v="2025-10-22T00:00:00"/>
    <x v="41"/>
    <s v="VINV-00391"/>
    <s v="Bill - GUSTO (was ZenPayroll): Julissa Duran Bi-Weekly Invoice"/>
    <s v="D-001-W"/>
    <s v="Sales - West"/>
    <s v="GUSTO (was ZenPayroll)"/>
    <x v="0"/>
    <m/>
    <x v="0"/>
    <m/>
    <m/>
    <m/>
    <n v="4364"/>
    <s v="APJ"/>
    <n v="1061.54"/>
    <m/>
    <n v="1061.54"/>
    <s v="x"/>
  </r>
  <r>
    <x v="18"/>
    <d v="2025-09-30T00:00:00"/>
    <x v="17"/>
    <s v="INV-96865"/>
    <s v="Bill - BruntWork: Data Path Inc - Hoover Dimson - - 169.5 hour(s) for the month of September 2025"/>
    <s v="D-003-W"/>
    <s v="MSP - West"/>
    <s v="BruntWork"/>
    <x v="0"/>
    <m/>
    <x v="0"/>
    <m/>
    <m/>
    <m/>
    <n v="4311"/>
    <s v="APJ"/>
    <n v="1218.71"/>
    <m/>
    <n v="1218.71"/>
    <s v="x"/>
  </r>
  <r>
    <x v="18"/>
    <d v="2025-09-30T00:00:00"/>
    <x v="17"/>
    <s v="INV-96865"/>
    <s v="Bill - BruntWork: Data Path Inc - Jenny Rose Magcalayo - - 160 hour(s) for the month of September 2025"/>
    <s v="D-003-W"/>
    <s v="MSP - West"/>
    <s v="BruntWork"/>
    <x v="0"/>
    <m/>
    <x v="0"/>
    <m/>
    <m/>
    <m/>
    <n v="4311"/>
    <s v="APJ"/>
    <n v="1150.4000000000001"/>
    <m/>
    <n v="1150.4000000000001"/>
    <s v="x"/>
  </r>
  <r>
    <x v="18"/>
    <d v="2025-09-30T00:00:00"/>
    <x v="17"/>
    <s v="INV-96865"/>
    <s v="Bill - BruntWork: Data Path Inc - Franz Aram Fajardo - - 166.53 hour(s) for the month of September 2025"/>
    <s v="D-003-W"/>
    <s v="MSP - West"/>
    <s v="BruntWork"/>
    <x v="0"/>
    <m/>
    <x v="0"/>
    <m/>
    <m/>
    <m/>
    <n v="4311"/>
    <s v="APJ"/>
    <n v="1665.3"/>
    <m/>
    <n v="1665.3"/>
    <s v="x"/>
  </r>
  <r>
    <x v="18"/>
    <d v="2025-10-31T00:00:00"/>
    <x v="31"/>
    <s v="INV-100809"/>
    <s v="Bill - BruntWork: Data Path Inc - Hoover Dimson - - 176 hour(s) for the month of October 2025"/>
    <s v="D-003-W"/>
    <s v="MSP - West"/>
    <s v="BruntWork"/>
    <x v="0"/>
    <m/>
    <x v="0"/>
    <m/>
    <m/>
    <m/>
    <n v="4381"/>
    <s v="APJ"/>
    <n v="1265.44"/>
    <m/>
    <n v="1265.44"/>
    <s v="x"/>
  </r>
  <r>
    <x v="18"/>
    <d v="2025-10-31T00:00:00"/>
    <x v="31"/>
    <s v="INV-100809"/>
    <s v="Bill - BruntWork: Data Path Inc - Jenny Rose Magcalayo - - 184 hour(s) for the month of October 2025"/>
    <s v="D-003-W"/>
    <s v="MSP - West"/>
    <s v="BruntWork"/>
    <x v="0"/>
    <m/>
    <x v="0"/>
    <m/>
    <m/>
    <m/>
    <n v="4381"/>
    <s v="APJ"/>
    <n v="1322.96"/>
    <m/>
    <n v="1322.96"/>
    <s v="x"/>
  </r>
  <r>
    <x v="18"/>
    <d v="2025-10-31T00:00:00"/>
    <x v="31"/>
    <s v="INV-100809"/>
    <s v="Bill - BruntWork: Data Path Inc - Franz Aram Fajardo - - 103.98 hour(s) for the month of October 2025"/>
    <s v="D-003-W"/>
    <s v="MSP - West"/>
    <s v="BruntWork"/>
    <x v="0"/>
    <m/>
    <x v="0"/>
    <m/>
    <m/>
    <m/>
    <n v="4381"/>
    <s v="APJ"/>
    <n v="1039.8"/>
    <m/>
    <n v="1039.8"/>
    <s v="x"/>
  </r>
  <r>
    <x v="19"/>
    <d v="2025-09-01T00:00:00"/>
    <x v="0"/>
    <m/>
    <s v="Reversed -- "/>
    <s v="D-006"/>
    <s v="Central Services"/>
    <s v="GUSTO (was ZenPayroll)"/>
    <x v="0"/>
    <m/>
    <x v="0"/>
    <m/>
    <m/>
    <m/>
    <n v="613"/>
    <s v="PYRJ"/>
    <m/>
    <n v="310.37"/>
    <n v="-310.37"/>
    <s v="x"/>
  </r>
  <r>
    <x v="19"/>
    <d v="2025-09-01T00:00:00"/>
    <x v="0"/>
    <m/>
    <s v="Reversed -- "/>
    <s v="D-014-W"/>
    <s v="Procurement - West"/>
    <s v="GUSTO (was ZenPayroll)"/>
    <x v="0"/>
    <m/>
    <x v="0"/>
    <m/>
    <m/>
    <m/>
    <n v="613"/>
    <s v="PYRJ"/>
    <m/>
    <n v="93.99"/>
    <n v="-93.99"/>
    <s v="x"/>
  </r>
  <r>
    <x v="19"/>
    <d v="2025-09-01T00:00:00"/>
    <x v="0"/>
    <m/>
    <s v="Reversed -- "/>
    <s v="D-009-W"/>
    <s v="Admin - West"/>
    <s v="GUSTO (was ZenPayroll)"/>
    <x v="0"/>
    <m/>
    <x v="0"/>
    <m/>
    <m/>
    <m/>
    <n v="613"/>
    <s v="PYRJ"/>
    <m/>
    <n v="186.08"/>
    <n v="-186.08"/>
    <s v="x"/>
  </r>
  <r>
    <x v="19"/>
    <d v="2025-09-01T00:00:00"/>
    <x v="0"/>
    <m/>
    <s v="Reversed -- "/>
    <s v="D-012-W"/>
    <s v="Management - West"/>
    <s v="GUSTO (was ZenPayroll)"/>
    <x v="0"/>
    <m/>
    <x v="0"/>
    <m/>
    <m/>
    <m/>
    <n v="613"/>
    <s v="PYRJ"/>
    <m/>
    <n v="183.94"/>
    <n v="-183.94"/>
    <s v="x"/>
  </r>
  <r>
    <x v="19"/>
    <d v="2025-09-01T00:00:00"/>
    <x v="0"/>
    <m/>
    <s v="Reversed -- "/>
    <s v="D-008-F"/>
    <s v="Accounting - Fresno"/>
    <s v="GUSTO (was ZenPayroll)"/>
    <x v="6"/>
    <m/>
    <x v="0"/>
    <m/>
    <m/>
    <m/>
    <n v="613"/>
    <s v="PYRJ"/>
    <m/>
    <n v="133.38999999999999"/>
    <n v="-133.38999999999999"/>
    <s v="x"/>
  </r>
  <r>
    <x v="19"/>
    <d v="2025-09-12T00:00:00"/>
    <x v="35"/>
    <m/>
    <s v="Employer Tax - for Admin + Finance + HR"/>
    <s v="D-012-W"/>
    <s v="Management - West"/>
    <s v="GUSTO (was ZenPayroll)"/>
    <x v="0"/>
    <m/>
    <x v="0"/>
    <m/>
    <m/>
    <m/>
    <n v="617"/>
    <s v="PYRJ"/>
    <n v="367.88"/>
    <m/>
    <n v="367.88"/>
    <s v="x"/>
  </r>
  <r>
    <x v="19"/>
    <d v="2025-09-12T00:00:00"/>
    <x v="35"/>
    <m/>
    <s v="Employer Tax - for Central Services &amp; Internal IT"/>
    <s v="D-006"/>
    <s v="Central Services"/>
    <s v="GUSTO (was ZenPayroll)"/>
    <x v="0"/>
    <m/>
    <x v="0"/>
    <m/>
    <m/>
    <m/>
    <n v="617"/>
    <s v="PYRJ"/>
    <n v="620.74"/>
    <m/>
    <n v="620.74"/>
    <s v="x"/>
  </r>
  <r>
    <x v="19"/>
    <d v="2025-09-12T00:00:00"/>
    <x v="35"/>
    <m/>
    <s v="Employer Tax - for Owner"/>
    <s v="D-009-W"/>
    <s v="Admin - West"/>
    <s v="GUSTO (was ZenPayroll)"/>
    <x v="0"/>
    <m/>
    <x v="0"/>
    <m/>
    <m/>
    <m/>
    <n v="617"/>
    <s v="PYRJ"/>
    <n v="372.18"/>
    <m/>
    <n v="372.18"/>
    <s v="x"/>
  </r>
  <r>
    <x v="19"/>
    <d v="2025-09-12T00:00:00"/>
    <x v="35"/>
    <m/>
    <s v="Employer Tax - for Procurement"/>
    <s v="D-014-W"/>
    <s v="Procurement - West"/>
    <s v="GUSTO (was ZenPayroll)"/>
    <x v="0"/>
    <m/>
    <x v="0"/>
    <m/>
    <m/>
    <m/>
    <n v="617"/>
    <s v="PYRJ"/>
    <n v="187.96"/>
    <m/>
    <n v="187.96"/>
    <s v="x"/>
  </r>
  <r>
    <x v="19"/>
    <d v="2025-09-12T00:00:00"/>
    <x v="35"/>
    <m/>
    <s v="Employer Tax - for Admin Finance-Fresno"/>
    <s v="D-008-F"/>
    <s v="Accounting - Fresno"/>
    <s v="GUSTO (was ZenPayroll)"/>
    <x v="6"/>
    <m/>
    <x v="0"/>
    <m/>
    <m/>
    <m/>
    <n v="617"/>
    <s v="PYRJ"/>
    <n v="266.77"/>
    <m/>
    <n v="266.77"/>
    <s v="x"/>
  </r>
  <r>
    <x v="19"/>
    <d v="2025-09-19T00:00:00"/>
    <x v="43"/>
    <m/>
    <s v="Employer Tax - for Admin + Finance + HR "/>
    <s v="D-012-W"/>
    <s v="Management - West"/>
    <m/>
    <x v="0"/>
    <m/>
    <x v="0"/>
    <m/>
    <m/>
    <m/>
    <n v="628"/>
    <s v="PYRJ"/>
    <n v="1026.49"/>
    <m/>
    <n v="1026.49"/>
    <s v="x"/>
  </r>
  <r>
    <x v="19"/>
    <d v="2025-09-26T00:00:00"/>
    <x v="45"/>
    <m/>
    <s v="Employer Tax - for Central Services &amp; Internal IT"/>
    <s v="D-006"/>
    <s v="Central Services"/>
    <s v="GUSTO (was ZenPayroll)"/>
    <x v="0"/>
    <m/>
    <x v="0"/>
    <m/>
    <m/>
    <m/>
    <n v="619"/>
    <s v="PYRJ"/>
    <n v="620.74"/>
    <m/>
    <n v="620.74"/>
    <s v="x"/>
  </r>
  <r>
    <x v="19"/>
    <d v="2025-09-26T00:00:00"/>
    <x v="45"/>
    <m/>
    <s v="Employer Tax - for Owner"/>
    <s v="D-009-W"/>
    <s v="Admin - West"/>
    <s v="GUSTO (was ZenPayroll)"/>
    <x v="0"/>
    <m/>
    <x v="0"/>
    <m/>
    <m/>
    <m/>
    <n v="619"/>
    <s v="PYRJ"/>
    <n v="372.16"/>
    <m/>
    <n v="372.16"/>
    <s v="x"/>
  </r>
  <r>
    <x v="19"/>
    <d v="2025-09-26T00:00:00"/>
    <x v="45"/>
    <m/>
    <s v="Employer Tax - for Procurement"/>
    <s v="D-014-W"/>
    <s v="Procurement - West"/>
    <s v="GUSTO (was ZenPayroll)"/>
    <x v="0"/>
    <m/>
    <x v="0"/>
    <m/>
    <m/>
    <m/>
    <n v="619"/>
    <s v="PYRJ"/>
    <n v="187.96"/>
    <m/>
    <n v="187.96"/>
    <s v="x"/>
  </r>
  <r>
    <x v="19"/>
    <d v="2025-09-26T00:00:00"/>
    <x v="45"/>
    <m/>
    <s v="Employer Tax - for Admin Finance-Fresno"/>
    <s v="D-008-F"/>
    <s v="Accounting - Fresno"/>
    <s v="GUSTO (was ZenPayroll)"/>
    <x v="6"/>
    <m/>
    <x v="0"/>
    <m/>
    <m/>
    <m/>
    <n v="619"/>
    <s v="PYRJ"/>
    <n v="266.77999999999997"/>
    <m/>
    <n v="266.77999999999997"/>
    <s v="x"/>
  </r>
  <r>
    <x v="19"/>
    <d v="2025-09-30T00:00:00"/>
    <x v="17"/>
    <m/>
    <s v="Payroll Accrual for pay dated 10/10/25"/>
    <s v="D-006"/>
    <s v="Central Services"/>
    <s v="GUSTO (was ZenPayroll)"/>
    <x v="0"/>
    <m/>
    <x v="0"/>
    <m/>
    <m/>
    <m/>
    <n v="620"/>
    <s v="PYRJ"/>
    <n v="434.52"/>
    <m/>
    <n v="434.52"/>
    <s v="x"/>
  </r>
  <r>
    <x v="19"/>
    <d v="2025-09-30T00:00:00"/>
    <x v="17"/>
    <m/>
    <s v="Payroll Accrual for pay dated 10/10/25"/>
    <s v="D-014-W"/>
    <s v="Procurement - West"/>
    <s v="GUSTO (was ZenPayroll)"/>
    <x v="0"/>
    <m/>
    <x v="0"/>
    <m/>
    <m/>
    <m/>
    <n v="620"/>
    <s v="PYRJ"/>
    <n v="131.57"/>
    <m/>
    <n v="131.57"/>
    <s v="x"/>
  </r>
  <r>
    <x v="19"/>
    <d v="2025-09-30T00:00:00"/>
    <x v="17"/>
    <m/>
    <s v="Payroll Accrual for pay dated 10/10/25"/>
    <s v="D-009-W"/>
    <s v="Admin - West"/>
    <s v="GUSTO (was ZenPayroll)"/>
    <x v="0"/>
    <m/>
    <x v="0"/>
    <m/>
    <m/>
    <m/>
    <n v="620"/>
    <s v="PYRJ"/>
    <n v="260.51"/>
    <m/>
    <n v="260.51"/>
    <s v="x"/>
  </r>
  <r>
    <x v="19"/>
    <d v="2025-09-30T00:00:00"/>
    <x v="17"/>
    <m/>
    <s v="Payroll Accrual for pay dated 10/10/25"/>
    <s v="D-008-F"/>
    <s v="Accounting - Fresno"/>
    <s v="GUSTO (was ZenPayroll)"/>
    <x v="6"/>
    <m/>
    <x v="0"/>
    <m/>
    <m/>
    <m/>
    <n v="620"/>
    <s v="PYRJ"/>
    <n v="186.75"/>
    <m/>
    <n v="186.75"/>
    <s v="x"/>
  </r>
  <r>
    <x v="19"/>
    <d v="2025-10-01T00:00:00"/>
    <x v="18"/>
    <m/>
    <s v="Reversed -- "/>
    <s v="D-006"/>
    <s v="Central Services"/>
    <s v="GUSTO (was ZenPayroll)"/>
    <x v="0"/>
    <m/>
    <x v="0"/>
    <m/>
    <m/>
    <m/>
    <n v="621"/>
    <s v="PYRJ"/>
    <m/>
    <n v="434.52"/>
    <n v="-434.52"/>
    <s v="x"/>
  </r>
  <r>
    <x v="19"/>
    <d v="2025-10-01T00:00:00"/>
    <x v="18"/>
    <m/>
    <s v="Reversed -- "/>
    <s v="D-014-W"/>
    <s v="Procurement - West"/>
    <s v="GUSTO (was ZenPayroll)"/>
    <x v="0"/>
    <m/>
    <x v="0"/>
    <m/>
    <m/>
    <m/>
    <n v="621"/>
    <s v="PYRJ"/>
    <m/>
    <n v="131.57"/>
    <n v="-131.57"/>
    <s v="x"/>
  </r>
  <r>
    <x v="19"/>
    <d v="2025-10-01T00:00:00"/>
    <x v="18"/>
    <m/>
    <s v="Reversed -- "/>
    <s v="D-009-W"/>
    <s v="Admin - West"/>
    <s v="GUSTO (was ZenPayroll)"/>
    <x v="0"/>
    <m/>
    <x v="0"/>
    <m/>
    <m/>
    <m/>
    <n v="621"/>
    <s v="PYRJ"/>
    <m/>
    <n v="260.51"/>
    <n v="-260.51"/>
    <s v="x"/>
  </r>
  <r>
    <x v="19"/>
    <d v="2025-10-01T00:00:00"/>
    <x v="18"/>
    <m/>
    <s v="Employer Tax - for Admin + Finance + HR "/>
    <s v="D-012-W"/>
    <s v="Management - West"/>
    <m/>
    <x v="0"/>
    <m/>
    <x v="0"/>
    <m/>
    <m/>
    <m/>
    <n v="642"/>
    <s v="PYRJ"/>
    <n v="735.62"/>
    <m/>
    <n v="735.62"/>
    <s v="x"/>
  </r>
  <r>
    <x v="19"/>
    <d v="2025-10-01T00:00:00"/>
    <x v="18"/>
    <m/>
    <s v="Reversed -- "/>
    <s v="D-008-F"/>
    <s v="Accounting - Fresno"/>
    <s v="GUSTO (was ZenPayroll)"/>
    <x v="6"/>
    <m/>
    <x v="0"/>
    <m/>
    <m/>
    <m/>
    <n v="621"/>
    <s v="PYRJ"/>
    <m/>
    <n v="186.75"/>
    <n v="-186.75"/>
    <s v="x"/>
  </r>
  <r>
    <x v="19"/>
    <d v="2025-10-10T00:00:00"/>
    <x v="39"/>
    <m/>
    <s v="Employer Tax - for Central Services &amp; Internal IT"/>
    <s v="D-006"/>
    <s v="Central Services"/>
    <s v="GUSTO (was ZenPayroll)"/>
    <x v="0"/>
    <m/>
    <x v="0"/>
    <m/>
    <m/>
    <m/>
    <n v="634"/>
    <s v="PYRJ"/>
    <n v="620.75"/>
    <m/>
    <n v="620.75"/>
    <s v="x"/>
  </r>
  <r>
    <x v="19"/>
    <d v="2025-10-10T00:00:00"/>
    <x v="39"/>
    <m/>
    <s v="Employer Tax - for Owner"/>
    <s v="D-009-W"/>
    <s v="Admin - West"/>
    <s v="GUSTO (was ZenPayroll)"/>
    <x v="0"/>
    <m/>
    <x v="0"/>
    <m/>
    <m/>
    <m/>
    <n v="634"/>
    <s v="PYRJ"/>
    <n v="369.14"/>
    <m/>
    <n v="369.14"/>
    <s v="x"/>
  </r>
  <r>
    <x v="19"/>
    <d v="2025-10-10T00:00:00"/>
    <x v="39"/>
    <m/>
    <s v="Employer Tax - for Procurement"/>
    <s v="D-014-W"/>
    <s v="Procurement - West"/>
    <s v="GUSTO (was ZenPayroll)"/>
    <x v="0"/>
    <m/>
    <x v="0"/>
    <m/>
    <m/>
    <m/>
    <n v="634"/>
    <s v="PYRJ"/>
    <n v="187.97"/>
    <m/>
    <n v="187.97"/>
    <s v="x"/>
  </r>
  <r>
    <x v="19"/>
    <d v="2025-10-10T00:00:00"/>
    <x v="39"/>
    <m/>
    <s v="Employer Tax - for Admin Finance-Fresno"/>
    <s v="D-008-F"/>
    <s v="Accounting - Fresno"/>
    <s v="GUSTO (was ZenPayroll)"/>
    <x v="6"/>
    <m/>
    <x v="0"/>
    <m/>
    <m/>
    <m/>
    <n v="634"/>
    <s v="PYRJ"/>
    <n v="266.77"/>
    <m/>
    <n v="266.77"/>
    <s v="x"/>
  </r>
  <r>
    <x v="19"/>
    <d v="2025-10-24T00:00:00"/>
    <x v="52"/>
    <m/>
    <s v="Employer Tax - for Central Services &amp; Internal IT"/>
    <s v="D-006"/>
    <s v="Central Services"/>
    <s v="GUSTO (was ZenPayroll)"/>
    <x v="0"/>
    <m/>
    <x v="0"/>
    <m/>
    <m/>
    <m/>
    <n v="636"/>
    <s v="PYRJ"/>
    <n v="620.74"/>
    <m/>
    <n v="620.74"/>
    <s v="x"/>
  </r>
  <r>
    <x v="19"/>
    <d v="2025-10-24T00:00:00"/>
    <x v="52"/>
    <m/>
    <s v="Employer Tax - for Owner"/>
    <s v="D-009-W"/>
    <s v="Admin - West"/>
    <s v="GUSTO (was ZenPayroll)"/>
    <x v="0"/>
    <m/>
    <x v="0"/>
    <m/>
    <m/>
    <m/>
    <n v="636"/>
    <s v="PYRJ"/>
    <n v="367.38"/>
    <m/>
    <n v="367.38"/>
    <s v="x"/>
  </r>
  <r>
    <x v="19"/>
    <d v="2025-10-24T00:00:00"/>
    <x v="52"/>
    <m/>
    <s v="Employer Tax - for Procurement"/>
    <s v="D-014-W"/>
    <s v="Procurement - West"/>
    <s v="GUSTO (was ZenPayroll)"/>
    <x v="0"/>
    <m/>
    <x v="0"/>
    <m/>
    <m/>
    <m/>
    <n v="636"/>
    <s v="PYRJ"/>
    <n v="187.96"/>
    <m/>
    <n v="187.96"/>
    <s v="x"/>
  </r>
  <r>
    <x v="19"/>
    <d v="2025-10-24T00:00:00"/>
    <x v="52"/>
    <m/>
    <s v="Employer Tax - for Admin Finance-Fresno"/>
    <s v="D-008-F"/>
    <s v="Accounting - Fresno"/>
    <s v="GUSTO (was ZenPayroll)"/>
    <x v="6"/>
    <m/>
    <x v="0"/>
    <m/>
    <m/>
    <m/>
    <n v="636"/>
    <s v="PYRJ"/>
    <n v="266.77999999999997"/>
    <m/>
    <n v="266.77999999999997"/>
    <s v="x"/>
  </r>
  <r>
    <x v="19"/>
    <d v="2025-10-31T00:00:00"/>
    <x v="31"/>
    <m/>
    <s v="Payroll Accrual for pay dated 11/07/2025"/>
    <s v="D-006"/>
    <s v="Central Services"/>
    <s v="GUSTO (was ZenPayroll)"/>
    <x v="0"/>
    <m/>
    <x v="0"/>
    <m/>
    <m/>
    <m/>
    <n v="637"/>
    <s v="PYRJ"/>
    <n v="620.74"/>
    <m/>
    <n v="620.74"/>
    <s v="x"/>
  </r>
  <r>
    <x v="19"/>
    <d v="2025-10-31T00:00:00"/>
    <x v="31"/>
    <m/>
    <s v="Payroll Accrual for pay dated 11/07/2025"/>
    <s v="D-014-W"/>
    <s v="Procurement - West"/>
    <s v="GUSTO (was ZenPayroll)"/>
    <x v="0"/>
    <m/>
    <x v="0"/>
    <m/>
    <m/>
    <m/>
    <n v="637"/>
    <s v="PYRJ"/>
    <n v="187.96"/>
    <m/>
    <n v="187.96"/>
    <s v="x"/>
  </r>
  <r>
    <x v="19"/>
    <d v="2025-10-31T00:00:00"/>
    <x v="31"/>
    <m/>
    <s v="Payroll Accrual for pay dated 11/07/2025"/>
    <s v="D-009-W"/>
    <s v="Admin - West"/>
    <s v="GUSTO (was ZenPayroll)"/>
    <x v="0"/>
    <m/>
    <x v="0"/>
    <m/>
    <m/>
    <m/>
    <n v="637"/>
    <s v="PYRJ"/>
    <n v="367.38"/>
    <m/>
    <n v="367.38"/>
    <s v="x"/>
  </r>
  <r>
    <x v="19"/>
    <d v="2025-10-31T00:00:00"/>
    <x v="31"/>
    <m/>
    <s v="Payroll Accrual for pay dated 11/07/2025"/>
    <s v="D-008-F"/>
    <s v="Accounting - Fresno"/>
    <s v="GUSTO (was ZenPayroll)"/>
    <x v="6"/>
    <m/>
    <x v="0"/>
    <m/>
    <m/>
    <m/>
    <n v="637"/>
    <s v="PYRJ"/>
    <n v="266.77999999999997"/>
    <m/>
    <n v="266.77999999999997"/>
    <s v="x"/>
  </r>
  <r>
    <x v="20"/>
    <d v="2025-09-01T00:00:00"/>
    <x v="0"/>
    <m/>
    <s v="Reversed -- "/>
    <s v="D-015-W"/>
    <s v="Engineering - West"/>
    <s v="GUSTO (was ZenPayroll)"/>
    <x v="0"/>
    <m/>
    <x v="0"/>
    <m/>
    <m/>
    <m/>
    <n v="613"/>
    <s v="PYRJ"/>
    <m/>
    <n v="593.41"/>
    <n v="-593.41"/>
    <s v="x"/>
  </r>
  <r>
    <x v="20"/>
    <d v="2025-09-01T00:00:00"/>
    <x v="0"/>
    <m/>
    <s v="Reversed -- "/>
    <s v="D-015-F"/>
    <s v="Engineering - Fresno"/>
    <s v="GUSTO (was ZenPayroll)"/>
    <x v="6"/>
    <m/>
    <x v="0"/>
    <m/>
    <m/>
    <m/>
    <n v="613"/>
    <s v="PYRJ"/>
    <m/>
    <n v="153.79"/>
    <n v="-153.79"/>
    <s v="x"/>
  </r>
  <r>
    <x v="20"/>
    <d v="2025-09-12T00:00:00"/>
    <x v="35"/>
    <m/>
    <s v="Employer Tax - for West Coast - Engineering"/>
    <s v="D-015-W"/>
    <s v="Engineering - West"/>
    <s v="GUSTO (was ZenPayroll)"/>
    <x v="0"/>
    <m/>
    <x v="0"/>
    <m/>
    <m/>
    <m/>
    <n v="617"/>
    <s v="PYRJ"/>
    <n v="1186.83"/>
    <m/>
    <n v="1186.83"/>
    <s v="x"/>
  </r>
  <r>
    <x v="20"/>
    <d v="2025-09-12T00:00:00"/>
    <x v="35"/>
    <m/>
    <s v="Employer Tax - for West Cost-Fresno Engineering"/>
    <s v="D-015-F"/>
    <s v="Engineering - Fresno"/>
    <s v="GUSTO (was ZenPayroll)"/>
    <x v="6"/>
    <m/>
    <x v="0"/>
    <m/>
    <m/>
    <m/>
    <n v="617"/>
    <s v="PYRJ"/>
    <n v="307.58999999999997"/>
    <m/>
    <n v="307.58999999999997"/>
    <s v="x"/>
  </r>
  <r>
    <x v="20"/>
    <d v="2025-09-26T00:00:00"/>
    <x v="45"/>
    <m/>
    <s v="Employer Tax - for West Coast - Engineering"/>
    <s v="D-015-W"/>
    <s v="Engineering - West"/>
    <s v="GUSTO (was ZenPayroll)"/>
    <x v="0"/>
    <m/>
    <x v="0"/>
    <m/>
    <m/>
    <m/>
    <n v="619"/>
    <s v="PYRJ"/>
    <n v="1186.8399999999999"/>
    <m/>
    <n v="1186.8399999999999"/>
    <s v="x"/>
  </r>
  <r>
    <x v="20"/>
    <d v="2025-09-26T00:00:00"/>
    <x v="45"/>
    <m/>
    <s v="Employer Tax - for West Cost-Fresno Engineering"/>
    <s v="D-015-F"/>
    <s v="Engineering - Fresno"/>
    <s v="GUSTO (was ZenPayroll)"/>
    <x v="6"/>
    <m/>
    <x v="0"/>
    <m/>
    <m/>
    <m/>
    <n v="619"/>
    <s v="PYRJ"/>
    <n v="307.58"/>
    <m/>
    <n v="307.58"/>
    <s v="x"/>
  </r>
  <r>
    <x v="20"/>
    <d v="2025-09-30T00:00:00"/>
    <x v="17"/>
    <m/>
    <s v="Payroll Accrual for pay dated 10/10/25"/>
    <s v="D-015-W"/>
    <s v="Engineering - West"/>
    <s v="GUSTO (was ZenPayroll)"/>
    <x v="0"/>
    <m/>
    <x v="0"/>
    <m/>
    <m/>
    <m/>
    <n v="620"/>
    <s v="PYRJ"/>
    <n v="830.79"/>
    <m/>
    <n v="830.79"/>
    <s v="x"/>
  </r>
  <r>
    <x v="20"/>
    <d v="2025-09-30T00:00:00"/>
    <x v="17"/>
    <m/>
    <s v="Payroll Accrual for pay dated 10/10/25"/>
    <s v="D-015-F"/>
    <s v="Engineering - Fresno"/>
    <s v="GUSTO (was ZenPayroll)"/>
    <x v="6"/>
    <m/>
    <x v="0"/>
    <m/>
    <m/>
    <m/>
    <n v="620"/>
    <s v="PYRJ"/>
    <n v="215.31"/>
    <m/>
    <n v="215.31"/>
    <s v="x"/>
  </r>
  <r>
    <x v="20"/>
    <d v="2025-10-01T00:00:00"/>
    <x v="18"/>
    <m/>
    <s v="Reversed -- "/>
    <s v="D-015-W"/>
    <s v="Engineering - West"/>
    <s v="GUSTO (was ZenPayroll)"/>
    <x v="0"/>
    <m/>
    <x v="0"/>
    <m/>
    <m/>
    <m/>
    <n v="621"/>
    <s v="PYRJ"/>
    <m/>
    <n v="830.79"/>
    <n v="-830.79"/>
    <s v="x"/>
  </r>
  <r>
    <x v="20"/>
    <d v="2025-10-01T00:00:00"/>
    <x v="18"/>
    <m/>
    <s v="Reversed -- "/>
    <s v="D-015-F"/>
    <s v="Engineering - Fresno"/>
    <s v="GUSTO (was ZenPayroll)"/>
    <x v="6"/>
    <m/>
    <x v="0"/>
    <m/>
    <m/>
    <m/>
    <n v="621"/>
    <s v="PYRJ"/>
    <m/>
    <n v="215.31"/>
    <n v="-215.31"/>
    <s v="x"/>
  </r>
  <r>
    <x v="20"/>
    <d v="2025-10-10T00:00:00"/>
    <x v="39"/>
    <m/>
    <s v="Employer Tax - for West Coast - Engineering"/>
    <s v="D-015-W"/>
    <s v="Engineering - West"/>
    <s v="GUSTO (was ZenPayroll)"/>
    <x v="0"/>
    <m/>
    <x v="0"/>
    <m/>
    <m/>
    <m/>
    <n v="634"/>
    <s v="PYRJ"/>
    <n v="1186.83"/>
    <m/>
    <n v="1186.83"/>
    <s v="x"/>
  </r>
  <r>
    <x v="20"/>
    <d v="2025-10-10T00:00:00"/>
    <x v="39"/>
    <m/>
    <s v="Employer Tax - for West Cost-Fresno Engineering"/>
    <s v="D-015-F"/>
    <s v="Engineering - Fresno"/>
    <s v="GUSTO (was ZenPayroll)"/>
    <x v="6"/>
    <m/>
    <x v="0"/>
    <m/>
    <m/>
    <m/>
    <n v="634"/>
    <s v="PYRJ"/>
    <n v="307.58"/>
    <m/>
    <n v="307.58"/>
    <s v="x"/>
  </r>
  <r>
    <x v="20"/>
    <d v="2025-10-24T00:00:00"/>
    <x v="52"/>
    <m/>
    <s v="Employer Tax - for West Coast - Engineering"/>
    <s v="D-015-W"/>
    <s v="Engineering - West"/>
    <s v="GUSTO (was ZenPayroll)"/>
    <x v="0"/>
    <m/>
    <x v="0"/>
    <m/>
    <m/>
    <m/>
    <n v="636"/>
    <s v="PYRJ"/>
    <n v="1186.81"/>
    <m/>
    <n v="1186.81"/>
    <s v="x"/>
  </r>
  <r>
    <x v="20"/>
    <d v="2025-10-24T00:00:00"/>
    <x v="52"/>
    <m/>
    <s v="Employer Tax - for West Cost-Fresno Engineering"/>
    <s v="D-015-F"/>
    <s v="Engineering - Fresno"/>
    <s v="GUSTO (was ZenPayroll)"/>
    <x v="6"/>
    <m/>
    <x v="0"/>
    <m/>
    <m/>
    <m/>
    <n v="636"/>
    <s v="PYRJ"/>
    <n v="307.58999999999997"/>
    <m/>
    <n v="307.58999999999997"/>
    <s v="x"/>
  </r>
  <r>
    <x v="20"/>
    <d v="2025-10-31T00:00:00"/>
    <x v="31"/>
    <m/>
    <s v="Payroll Accrual for pay dated 11/07/2025"/>
    <s v="D-015-W"/>
    <s v="Engineering - West"/>
    <s v="GUSTO (was ZenPayroll)"/>
    <x v="0"/>
    <m/>
    <x v="0"/>
    <m/>
    <m/>
    <m/>
    <n v="637"/>
    <s v="PYRJ"/>
    <n v="1186.81"/>
    <m/>
    <n v="1186.81"/>
    <s v="x"/>
  </r>
  <r>
    <x v="20"/>
    <d v="2025-10-31T00:00:00"/>
    <x v="31"/>
    <m/>
    <s v="Payroll Accrual for pay dated 11/07/2025"/>
    <s v="D-015-F"/>
    <s v="Engineering - Fresno"/>
    <s v="GUSTO (was ZenPayroll)"/>
    <x v="6"/>
    <m/>
    <x v="0"/>
    <m/>
    <m/>
    <m/>
    <n v="637"/>
    <s v="PYRJ"/>
    <n v="307.58999999999997"/>
    <m/>
    <n v="307.58999999999997"/>
    <s v="x"/>
  </r>
  <r>
    <x v="21"/>
    <d v="2025-09-01T00:00:00"/>
    <x v="0"/>
    <m/>
    <s v="Reversed -- "/>
    <s v="D-003-W"/>
    <s v="MSP - West"/>
    <s v="GUSTO (was ZenPayroll)"/>
    <x v="0"/>
    <m/>
    <x v="0"/>
    <m/>
    <m/>
    <m/>
    <n v="613"/>
    <s v="PYRJ"/>
    <m/>
    <n v="1382.59"/>
    <n v="-1382.59"/>
    <s v="x"/>
  </r>
  <r>
    <x v="21"/>
    <d v="2025-09-01T00:00:00"/>
    <x v="0"/>
    <m/>
    <s v="Reversed -- "/>
    <s v="D-005-W"/>
    <s v="Security - West"/>
    <s v="GUSTO (was ZenPayroll)"/>
    <x v="0"/>
    <m/>
    <x v="0"/>
    <m/>
    <m/>
    <m/>
    <n v="613"/>
    <s v="PYRJ"/>
    <m/>
    <n v="122.02"/>
    <n v="-122.02"/>
    <s v="x"/>
  </r>
  <r>
    <x v="21"/>
    <d v="2025-09-01T00:00:00"/>
    <x v="0"/>
    <m/>
    <s v="Reversed -- "/>
    <s v="D-027-W"/>
    <s v="Cloud - West"/>
    <s v="GUSTO (was ZenPayroll)"/>
    <x v="0"/>
    <m/>
    <x v="0"/>
    <m/>
    <m/>
    <m/>
    <n v="613"/>
    <s v="PYRJ"/>
    <m/>
    <n v="171.27"/>
    <n v="-171.27"/>
    <s v="x"/>
  </r>
  <r>
    <x v="21"/>
    <d v="2025-09-01T00:00:00"/>
    <x v="0"/>
    <m/>
    <s v="Reversed -- "/>
    <s v="D-003-F"/>
    <s v="MSP - Fresno"/>
    <s v="GUSTO (was ZenPayroll)"/>
    <x v="6"/>
    <m/>
    <x v="0"/>
    <m/>
    <m/>
    <m/>
    <n v="613"/>
    <s v="PYRJ"/>
    <m/>
    <n v="95.94"/>
    <n v="-95.94"/>
    <s v="x"/>
  </r>
  <r>
    <x v="21"/>
    <d v="2025-09-01T00:00:00"/>
    <x v="0"/>
    <m/>
    <s v="Reversed -- "/>
    <s v="D-003-E"/>
    <s v="MSP - East"/>
    <s v="GUSTO (was ZenPayroll)"/>
    <x v="4"/>
    <m/>
    <x v="0"/>
    <m/>
    <m/>
    <m/>
    <n v="613"/>
    <s v="PYRJ"/>
    <m/>
    <n v="551.75"/>
    <n v="-551.75"/>
    <s v="x"/>
  </r>
  <r>
    <x v="21"/>
    <d v="2025-09-01T00:00:00"/>
    <x v="0"/>
    <m/>
    <s v="Reversed -- "/>
    <s v="D-015-E"/>
    <s v="Engineering -East"/>
    <s v="GUSTO (was ZenPayroll)"/>
    <x v="4"/>
    <m/>
    <x v="0"/>
    <m/>
    <m/>
    <m/>
    <n v="613"/>
    <s v="PYRJ"/>
    <m/>
    <n v="310.64999999999998"/>
    <n v="-310.64999999999998"/>
    <s v="x"/>
  </r>
  <r>
    <x v="21"/>
    <d v="2025-09-01T00:00:00"/>
    <x v="0"/>
    <m/>
    <s v="Reversed -- "/>
    <s v="D-028-E"/>
    <s v="Installation Team - East"/>
    <s v="GUSTO (was ZenPayroll)"/>
    <x v="4"/>
    <m/>
    <x v="0"/>
    <m/>
    <m/>
    <m/>
    <n v="613"/>
    <s v="PYRJ"/>
    <m/>
    <n v="127.67"/>
    <n v="-127.67"/>
    <s v="x"/>
  </r>
  <r>
    <x v="21"/>
    <d v="2025-09-12T00:00:00"/>
    <x v="35"/>
    <m/>
    <s v="Employer Tax - for Cloud Services"/>
    <s v="D-027-W"/>
    <s v="Cloud - West"/>
    <s v="GUSTO (was ZenPayroll)"/>
    <x v="0"/>
    <m/>
    <x v="0"/>
    <m/>
    <m/>
    <m/>
    <n v="617"/>
    <s v="PYRJ"/>
    <n v="342.54"/>
    <m/>
    <n v="342.54"/>
    <s v="x"/>
  </r>
  <r>
    <x v="21"/>
    <d v="2025-09-12T00:00:00"/>
    <x v="35"/>
    <m/>
    <s v="Employer Tax - for Cyber Security"/>
    <s v="D-005-W"/>
    <s v="Security - West"/>
    <s v="GUSTO (was ZenPayroll)"/>
    <x v="0"/>
    <m/>
    <x v="0"/>
    <m/>
    <m/>
    <m/>
    <n v="617"/>
    <s v="PYRJ"/>
    <n v="244.04"/>
    <m/>
    <n v="244.04"/>
    <s v="x"/>
  </r>
  <r>
    <x v="21"/>
    <d v="2025-09-12T00:00:00"/>
    <x v="35"/>
    <m/>
    <s v="Employer Tax - for West Coast - Service Delivery"/>
    <s v="D-003-W"/>
    <s v="MSP - West"/>
    <s v="GUSTO (was ZenPayroll)"/>
    <x v="0"/>
    <m/>
    <x v="0"/>
    <m/>
    <m/>
    <m/>
    <n v="617"/>
    <s v="PYRJ"/>
    <n v="2957.75"/>
    <m/>
    <n v="2957.75"/>
    <s v="x"/>
  </r>
  <r>
    <x v="21"/>
    <d v="2025-09-12T00:00:00"/>
    <x v="35"/>
    <m/>
    <s v="Employer Tax - for West Coast-Fresno Service"/>
    <s v="D-003-F"/>
    <s v="MSP - Fresno"/>
    <s v="GUSTO (was ZenPayroll)"/>
    <x v="6"/>
    <m/>
    <x v="0"/>
    <m/>
    <m/>
    <m/>
    <n v="617"/>
    <s v="PYRJ"/>
    <n v="217.25"/>
    <m/>
    <n v="217.25"/>
    <s v="x"/>
  </r>
  <r>
    <x v="21"/>
    <d v="2025-09-12T00:00:00"/>
    <x v="35"/>
    <m/>
    <s v="Employer Tax - for East Coast - Field Engineering"/>
    <s v="D-015-E"/>
    <s v="Engineering -East"/>
    <s v="GUSTO (was ZenPayroll)"/>
    <x v="4"/>
    <m/>
    <x v="0"/>
    <m/>
    <m/>
    <m/>
    <n v="617"/>
    <s v="PYRJ"/>
    <n v="400.33"/>
    <m/>
    <n v="400.33"/>
    <s v="x"/>
  </r>
  <r>
    <x v="21"/>
    <d v="2025-09-12T00:00:00"/>
    <x v="35"/>
    <m/>
    <s v="Employer Tax - for East Coast - Installation Services"/>
    <s v="D-028-E"/>
    <s v="Installation Team - East"/>
    <s v="GUSTO (was ZenPayroll)"/>
    <x v="4"/>
    <m/>
    <x v="0"/>
    <m/>
    <m/>
    <m/>
    <n v="617"/>
    <s v="PYRJ"/>
    <n v="255.33"/>
    <m/>
    <n v="255.33"/>
    <s v="x"/>
  </r>
  <r>
    <x v="21"/>
    <d v="2025-09-12T00:00:00"/>
    <x v="35"/>
    <m/>
    <s v="Employer Tax - for East Coast - Service Desk"/>
    <s v="D-003-E"/>
    <s v="MSP - East"/>
    <s v="GUSTO (was ZenPayroll)"/>
    <x v="4"/>
    <m/>
    <x v="0"/>
    <m/>
    <m/>
    <m/>
    <n v="617"/>
    <s v="PYRJ"/>
    <n v="1351.06"/>
    <m/>
    <n v="1351.06"/>
    <s v="x"/>
  </r>
  <r>
    <x v="21"/>
    <d v="2025-09-19T00:00:00"/>
    <x v="43"/>
    <m/>
    <s v="Employer Tax - for East Coast - Installation Services"/>
    <s v="D-028-E"/>
    <s v="Installation Team - East"/>
    <m/>
    <x v="0"/>
    <m/>
    <x v="0"/>
    <m/>
    <m/>
    <m/>
    <n v="627"/>
    <s v="PYRJ"/>
    <n v="136.72999999999999"/>
    <m/>
    <n v="136.72999999999999"/>
    <s v="x"/>
  </r>
  <r>
    <x v="21"/>
    <d v="2025-09-25T00:00:00"/>
    <x v="14"/>
    <m/>
    <s v="Employer Tax - for West Coast - Service Delivery"/>
    <s v="D-003-W"/>
    <s v="MSP - West"/>
    <m/>
    <x v="0"/>
    <m/>
    <x v="0"/>
    <m/>
    <m/>
    <m/>
    <n v="623"/>
    <s v="PYRJ"/>
    <n v="118.49"/>
    <m/>
    <n v="118.49"/>
    <s v="x"/>
  </r>
  <r>
    <x v="21"/>
    <d v="2025-09-25T00:00:00"/>
    <x v="14"/>
    <m/>
    <s v="Employer Tax - for West Coast - Service Delivery"/>
    <s v="D-003-W"/>
    <s v="MSP - West"/>
    <m/>
    <x v="0"/>
    <m/>
    <x v="0"/>
    <m/>
    <m/>
    <m/>
    <n v="624"/>
    <s v="PYRJ"/>
    <n v="198.91"/>
    <m/>
    <n v="198.91"/>
    <s v="x"/>
  </r>
  <r>
    <x v="21"/>
    <d v="2025-09-26T00:00:00"/>
    <x v="45"/>
    <m/>
    <s v="Employer Tax - for Cloud Services"/>
    <s v="D-027-W"/>
    <s v="Cloud - West"/>
    <s v="GUSTO (was ZenPayroll)"/>
    <x v="0"/>
    <m/>
    <x v="0"/>
    <m/>
    <m/>
    <m/>
    <n v="619"/>
    <s v="PYRJ"/>
    <n v="342.54"/>
    <m/>
    <n v="342.54"/>
    <s v="x"/>
  </r>
  <r>
    <x v="21"/>
    <d v="2025-09-26T00:00:00"/>
    <x v="45"/>
    <m/>
    <s v="Employer Tax - for Cyber Security"/>
    <s v="D-005-W"/>
    <s v="Security - West"/>
    <s v="GUSTO (was ZenPayroll)"/>
    <x v="0"/>
    <m/>
    <x v="0"/>
    <m/>
    <m/>
    <m/>
    <n v="619"/>
    <s v="PYRJ"/>
    <n v="244.04"/>
    <m/>
    <n v="244.04"/>
    <s v="x"/>
  </r>
  <r>
    <x v="21"/>
    <d v="2025-09-26T00:00:00"/>
    <x v="45"/>
    <m/>
    <s v="Employer Tax - for West Coast - Service Delivery"/>
    <s v="D-003-W"/>
    <s v="MSP - West"/>
    <s v="GUSTO (was ZenPayroll)"/>
    <x v="0"/>
    <m/>
    <x v="0"/>
    <m/>
    <m/>
    <m/>
    <n v="619"/>
    <s v="PYRJ"/>
    <n v="2714.01"/>
    <m/>
    <n v="2714.01"/>
    <s v="x"/>
  </r>
  <r>
    <x v="21"/>
    <d v="2025-09-26T00:00:00"/>
    <x v="45"/>
    <m/>
    <s v="Employer Tax - for West Coast - Service Delivery"/>
    <s v="D-003-W"/>
    <s v="MSP - West"/>
    <m/>
    <x v="0"/>
    <m/>
    <x v="0"/>
    <m/>
    <m/>
    <m/>
    <n v="622"/>
    <s v="PYRJ"/>
    <n v="344.12"/>
    <m/>
    <n v="344.12"/>
    <s v="x"/>
  </r>
  <r>
    <x v="21"/>
    <d v="2025-09-26T00:00:00"/>
    <x v="45"/>
    <m/>
    <s v="Employer Tax - for West Coast-Fresno Service"/>
    <s v="D-003-F"/>
    <s v="MSP - Fresno"/>
    <s v="GUSTO (was ZenPayroll)"/>
    <x v="6"/>
    <m/>
    <x v="0"/>
    <m/>
    <m/>
    <m/>
    <n v="619"/>
    <s v="PYRJ"/>
    <n v="194.11"/>
    <m/>
    <n v="194.11"/>
    <s v="x"/>
  </r>
  <r>
    <x v="21"/>
    <d v="2025-09-26T00:00:00"/>
    <x v="45"/>
    <m/>
    <s v="Employer Tax - for East Coast - Field Engineering"/>
    <s v="D-015-E"/>
    <s v="Engineering -East"/>
    <s v="GUSTO (was ZenPayroll)"/>
    <x v="4"/>
    <m/>
    <x v="0"/>
    <m/>
    <m/>
    <m/>
    <n v="619"/>
    <s v="PYRJ"/>
    <n v="400.32"/>
    <m/>
    <n v="400.32"/>
    <s v="x"/>
  </r>
  <r>
    <x v="21"/>
    <d v="2025-09-26T00:00:00"/>
    <x v="45"/>
    <m/>
    <s v="Employer Tax - for East Coast - Installation Services"/>
    <s v="D-028-E"/>
    <s v="Installation Team - East"/>
    <s v="GUSTO (was ZenPayroll)"/>
    <x v="4"/>
    <m/>
    <x v="0"/>
    <m/>
    <m/>
    <m/>
    <n v="619"/>
    <s v="PYRJ"/>
    <n v="130.05000000000001"/>
    <m/>
    <n v="130.05000000000001"/>
    <s v="x"/>
  </r>
  <r>
    <x v="21"/>
    <d v="2025-09-26T00:00:00"/>
    <x v="45"/>
    <m/>
    <s v="Employer Tax - for East Coast - Service Desk"/>
    <s v="D-003-E"/>
    <s v="MSP - East"/>
    <s v="GUSTO (was ZenPayroll)"/>
    <x v="4"/>
    <m/>
    <x v="0"/>
    <m/>
    <m/>
    <m/>
    <n v="619"/>
    <s v="PYRJ"/>
    <n v="1312.81"/>
    <m/>
    <n v="1312.81"/>
    <s v="x"/>
  </r>
  <r>
    <x v="21"/>
    <d v="2025-09-30T00:00:00"/>
    <x v="17"/>
    <m/>
    <s v="Payroll Accrual for pay dated 10/10/25"/>
    <s v="D-003-W"/>
    <s v="MSP - West"/>
    <s v="GUSTO (was ZenPayroll)"/>
    <x v="0"/>
    <m/>
    <x v="0"/>
    <m/>
    <m/>
    <m/>
    <n v="620"/>
    <s v="PYRJ"/>
    <n v="1899.81"/>
    <m/>
    <n v="1899.81"/>
    <s v="x"/>
  </r>
  <r>
    <x v="21"/>
    <d v="2025-09-30T00:00:00"/>
    <x v="17"/>
    <m/>
    <s v="Payroll Accrual for pay dated 10/10/25"/>
    <s v="D-005-W"/>
    <s v="Security - West"/>
    <s v="GUSTO (was ZenPayroll)"/>
    <x v="0"/>
    <m/>
    <x v="0"/>
    <m/>
    <m/>
    <m/>
    <n v="620"/>
    <s v="PYRJ"/>
    <n v="170.83"/>
    <m/>
    <n v="170.83"/>
    <s v="x"/>
  </r>
  <r>
    <x v="21"/>
    <d v="2025-09-30T00:00:00"/>
    <x v="17"/>
    <m/>
    <s v="Payroll Accrual for pay dated 10/10/25"/>
    <s v="D-027-W"/>
    <s v="Cloud - West"/>
    <s v="GUSTO (was ZenPayroll)"/>
    <x v="0"/>
    <m/>
    <x v="0"/>
    <m/>
    <m/>
    <m/>
    <n v="620"/>
    <s v="PYRJ"/>
    <n v="239.78"/>
    <m/>
    <n v="239.78"/>
    <s v="x"/>
  </r>
  <r>
    <x v="21"/>
    <d v="2025-09-30T00:00:00"/>
    <x v="17"/>
    <m/>
    <s v="Payroll Accrual for pay dated 10/10/25"/>
    <s v="D-003-F"/>
    <s v="MSP - Fresno"/>
    <s v="GUSTO (was ZenPayroll)"/>
    <x v="6"/>
    <m/>
    <x v="0"/>
    <m/>
    <m/>
    <m/>
    <n v="620"/>
    <s v="PYRJ"/>
    <n v="135.88"/>
    <m/>
    <n v="135.88"/>
    <s v="x"/>
  </r>
  <r>
    <x v="21"/>
    <d v="2025-09-30T00:00:00"/>
    <x v="17"/>
    <m/>
    <s v="Payroll Accrual for pay dated 10/10/25"/>
    <s v="D-003-E"/>
    <s v="MSP - East"/>
    <s v="GUSTO (was ZenPayroll)"/>
    <x v="4"/>
    <m/>
    <x v="0"/>
    <m/>
    <m/>
    <m/>
    <n v="620"/>
    <s v="PYRJ"/>
    <n v="918.97"/>
    <m/>
    <n v="918.97"/>
    <s v="x"/>
  </r>
  <r>
    <x v="21"/>
    <d v="2025-09-30T00:00:00"/>
    <x v="17"/>
    <m/>
    <s v="Payroll Accrual for pay dated 10/10/25"/>
    <s v="D-015-E"/>
    <s v="Engineering -East"/>
    <s v="GUSTO (was ZenPayroll)"/>
    <x v="4"/>
    <m/>
    <x v="0"/>
    <m/>
    <m/>
    <m/>
    <n v="620"/>
    <s v="PYRJ"/>
    <n v="280.22000000000003"/>
    <m/>
    <n v="280.22000000000003"/>
    <s v="x"/>
  </r>
  <r>
    <x v="21"/>
    <d v="2025-09-30T00:00:00"/>
    <x v="17"/>
    <m/>
    <s v="Payroll Accrual for pay dated 10/10/25"/>
    <s v="D-028-E"/>
    <s v="Installation Team - East"/>
    <s v="GUSTO (was ZenPayroll)"/>
    <x v="4"/>
    <m/>
    <x v="0"/>
    <m/>
    <m/>
    <m/>
    <n v="620"/>
    <s v="PYRJ"/>
    <n v="91.04"/>
    <m/>
    <n v="91.04"/>
    <s v="x"/>
  </r>
  <r>
    <x v="21"/>
    <d v="2025-10-01T00:00:00"/>
    <x v="18"/>
    <m/>
    <s v="Reversed -- "/>
    <s v="D-003-W"/>
    <s v="MSP - West"/>
    <s v="GUSTO (was ZenPayroll)"/>
    <x v="0"/>
    <m/>
    <x v="0"/>
    <m/>
    <m/>
    <m/>
    <n v="621"/>
    <s v="PYRJ"/>
    <m/>
    <n v="1899.81"/>
    <n v="-1899.81"/>
    <s v="x"/>
  </r>
  <r>
    <x v="21"/>
    <d v="2025-10-01T00:00:00"/>
    <x v="18"/>
    <m/>
    <s v="Reversed -- "/>
    <s v="D-005-W"/>
    <s v="Security - West"/>
    <s v="GUSTO (was ZenPayroll)"/>
    <x v="0"/>
    <m/>
    <x v="0"/>
    <m/>
    <m/>
    <m/>
    <n v="621"/>
    <s v="PYRJ"/>
    <m/>
    <n v="170.83"/>
    <n v="-170.83"/>
    <s v="x"/>
  </r>
  <r>
    <x v="21"/>
    <d v="2025-10-01T00:00:00"/>
    <x v="18"/>
    <m/>
    <s v="Reversed -- "/>
    <s v="D-027-W"/>
    <s v="Cloud - West"/>
    <s v="GUSTO (was ZenPayroll)"/>
    <x v="0"/>
    <m/>
    <x v="0"/>
    <m/>
    <m/>
    <m/>
    <n v="621"/>
    <s v="PYRJ"/>
    <m/>
    <n v="239.78"/>
    <n v="-239.78"/>
    <s v="x"/>
  </r>
  <r>
    <x v="21"/>
    <d v="2025-10-01T00:00:00"/>
    <x v="18"/>
    <m/>
    <s v="Employer Tax - for East Coast - Installation Services"/>
    <s v="D-028-E"/>
    <s v="Installation Team - East"/>
    <m/>
    <x v="0"/>
    <m/>
    <x v="0"/>
    <m/>
    <m/>
    <m/>
    <n v="633"/>
    <s v="PYRJ"/>
    <n v="128.52000000000001"/>
    <m/>
    <n v="128.52000000000001"/>
    <s v="x"/>
  </r>
  <r>
    <x v="21"/>
    <d v="2025-10-01T00:00:00"/>
    <x v="18"/>
    <m/>
    <s v="Reversed -- "/>
    <s v="D-003-F"/>
    <s v="MSP - Fresno"/>
    <s v="GUSTO (was ZenPayroll)"/>
    <x v="6"/>
    <m/>
    <x v="0"/>
    <m/>
    <m/>
    <m/>
    <n v="621"/>
    <s v="PYRJ"/>
    <m/>
    <n v="135.88"/>
    <n v="-135.88"/>
    <s v="x"/>
  </r>
  <r>
    <x v="21"/>
    <d v="2025-10-01T00:00:00"/>
    <x v="18"/>
    <m/>
    <s v="Reversed -- "/>
    <s v="D-003-E"/>
    <s v="MSP - East"/>
    <s v="GUSTO (was ZenPayroll)"/>
    <x v="4"/>
    <m/>
    <x v="0"/>
    <m/>
    <m/>
    <m/>
    <n v="621"/>
    <s v="PYRJ"/>
    <m/>
    <n v="918.97"/>
    <n v="-918.97"/>
    <s v="x"/>
  </r>
  <r>
    <x v="21"/>
    <d v="2025-10-01T00:00:00"/>
    <x v="18"/>
    <m/>
    <s v="Reversed -- "/>
    <s v="D-015-E"/>
    <s v="Engineering -East"/>
    <s v="GUSTO (was ZenPayroll)"/>
    <x v="4"/>
    <m/>
    <x v="0"/>
    <m/>
    <m/>
    <m/>
    <n v="621"/>
    <s v="PYRJ"/>
    <m/>
    <n v="280.22000000000003"/>
    <n v="-280.22000000000003"/>
    <s v="x"/>
  </r>
  <r>
    <x v="21"/>
    <d v="2025-10-01T00:00:00"/>
    <x v="18"/>
    <m/>
    <s v="Reversed -- "/>
    <s v="D-028-E"/>
    <s v="Installation Team - East"/>
    <s v="GUSTO (was ZenPayroll)"/>
    <x v="4"/>
    <m/>
    <x v="0"/>
    <m/>
    <m/>
    <m/>
    <n v="621"/>
    <s v="PYRJ"/>
    <m/>
    <n v="91.04"/>
    <n v="-91.04"/>
    <s v="x"/>
  </r>
  <r>
    <x v="21"/>
    <d v="2025-10-03T00:00:00"/>
    <x v="20"/>
    <m/>
    <s v="Employer Tax - for West Coast - Service Delivery"/>
    <s v="D-003-W"/>
    <s v="MSP - West"/>
    <m/>
    <x v="0"/>
    <m/>
    <x v="0"/>
    <m/>
    <m/>
    <m/>
    <n v="640"/>
    <s v="PYRJ"/>
    <n v="182.12"/>
    <m/>
    <n v="182.12"/>
    <s v="x"/>
  </r>
  <r>
    <x v="21"/>
    <d v="2025-10-07T00:00:00"/>
    <x v="49"/>
    <m/>
    <s v="Employer Tax - for West Coast - Service Delivery"/>
    <s v="D-003-W"/>
    <s v="MSP - West"/>
    <m/>
    <x v="0"/>
    <m/>
    <x v="0"/>
    <m/>
    <m/>
    <m/>
    <n v="639"/>
    <s v="PYRJ"/>
    <n v="189.72"/>
    <m/>
    <n v="189.72"/>
    <s v="x"/>
  </r>
  <r>
    <x v="21"/>
    <d v="2025-10-10T00:00:00"/>
    <x v="39"/>
    <m/>
    <s v="Employer Tax - for Cloud Services"/>
    <s v="D-027-W"/>
    <s v="Cloud - West"/>
    <s v="GUSTO (was ZenPayroll)"/>
    <x v="0"/>
    <m/>
    <x v="0"/>
    <m/>
    <m/>
    <m/>
    <n v="634"/>
    <s v="PYRJ"/>
    <n v="342.54"/>
    <m/>
    <n v="342.54"/>
    <s v="x"/>
  </r>
  <r>
    <x v="21"/>
    <d v="2025-10-10T00:00:00"/>
    <x v="39"/>
    <m/>
    <s v="Employer Tax - for Cyber Security"/>
    <s v="D-005-W"/>
    <s v="Security - West"/>
    <s v="GUSTO (was ZenPayroll)"/>
    <x v="0"/>
    <m/>
    <x v="0"/>
    <m/>
    <m/>
    <m/>
    <n v="634"/>
    <s v="PYRJ"/>
    <n v="244.05"/>
    <m/>
    <n v="244.05"/>
    <s v="x"/>
  </r>
  <r>
    <x v="21"/>
    <d v="2025-10-10T00:00:00"/>
    <x v="39"/>
    <m/>
    <s v="Employer Tax - for West Coast - Service Delivery"/>
    <s v="D-003-W"/>
    <s v="MSP - West"/>
    <s v="GUSTO (was ZenPayroll)"/>
    <x v="0"/>
    <m/>
    <x v="0"/>
    <m/>
    <m/>
    <m/>
    <n v="634"/>
    <s v="PYRJ"/>
    <n v="2623.93"/>
    <m/>
    <n v="2623.93"/>
    <s v="x"/>
  </r>
  <r>
    <x v="21"/>
    <d v="2025-10-10T00:00:00"/>
    <x v="39"/>
    <m/>
    <s v="Employer Tax - for West Coast-Fresno Service"/>
    <s v="D-003-F"/>
    <s v="MSP - Fresno"/>
    <s v="GUSTO (was ZenPayroll)"/>
    <x v="6"/>
    <m/>
    <x v="0"/>
    <m/>
    <m/>
    <m/>
    <n v="634"/>
    <s v="PYRJ"/>
    <n v="203.64"/>
    <m/>
    <n v="203.64"/>
    <s v="x"/>
  </r>
  <r>
    <x v="21"/>
    <d v="2025-10-10T00:00:00"/>
    <x v="39"/>
    <m/>
    <s v="Employer Tax - for East Coast - Field Engineering"/>
    <s v="D-015-E"/>
    <s v="Engineering -East"/>
    <s v="GUSTO (was ZenPayroll)"/>
    <x v="4"/>
    <m/>
    <x v="0"/>
    <m/>
    <m/>
    <m/>
    <n v="634"/>
    <s v="PYRJ"/>
    <n v="392.24"/>
    <m/>
    <n v="392.24"/>
    <s v="x"/>
  </r>
  <r>
    <x v="21"/>
    <d v="2025-10-10T00:00:00"/>
    <x v="39"/>
    <m/>
    <s v="Employer Tax - for East Coast - Installation Services"/>
    <s v="D-028-E"/>
    <s v="Installation Team - East"/>
    <s v="GUSTO (was ZenPayroll)"/>
    <x v="4"/>
    <m/>
    <x v="0"/>
    <m/>
    <m/>
    <m/>
    <n v="634"/>
    <s v="PYRJ"/>
    <n v="130.05000000000001"/>
    <m/>
    <n v="130.05000000000001"/>
    <s v="x"/>
  </r>
  <r>
    <x v="21"/>
    <d v="2025-10-10T00:00:00"/>
    <x v="39"/>
    <m/>
    <s v="Employer Tax - for East Coast - Service Desk"/>
    <s v="D-003-E"/>
    <s v="MSP - East"/>
    <s v="GUSTO (was ZenPayroll)"/>
    <x v="4"/>
    <m/>
    <x v="0"/>
    <m/>
    <m/>
    <m/>
    <n v="634"/>
    <s v="PYRJ"/>
    <n v="1408.36"/>
    <m/>
    <n v="1408.36"/>
    <s v="x"/>
  </r>
  <r>
    <x v="21"/>
    <d v="2025-10-24T00:00:00"/>
    <x v="52"/>
    <m/>
    <s v="Employer Tax - for Cloud Services"/>
    <s v="D-027-W"/>
    <s v="Cloud - West"/>
    <s v="GUSTO (was ZenPayroll)"/>
    <x v="0"/>
    <m/>
    <x v="0"/>
    <m/>
    <m/>
    <m/>
    <n v="636"/>
    <s v="PYRJ"/>
    <n v="342.53"/>
    <m/>
    <n v="342.53"/>
    <s v="x"/>
  </r>
  <r>
    <x v="21"/>
    <d v="2025-10-24T00:00:00"/>
    <x v="52"/>
    <m/>
    <s v="Employer Tax - for Cyber Security"/>
    <s v="D-005-W"/>
    <s v="Security - West"/>
    <s v="GUSTO (was ZenPayroll)"/>
    <x v="0"/>
    <m/>
    <x v="0"/>
    <m/>
    <m/>
    <m/>
    <n v="636"/>
    <s v="PYRJ"/>
    <n v="244.04"/>
    <m/>
    <n v="244.04"/>
    <s v="x"/>
  </r>
  <r>
    <x v="21"/>
    <d v="2025-10-24T00:00:00"/>
    <x v="52"/>
    <m/>
    <s v="Employer Tax - for West Coast - Service Delivery"/>
    <s v="D-003-W"/>
    <s v="MSP - West"/>
    <s v="GUSTO (was ZenPayroll)"/>
    <x v="0"/>
    <m/>
    <x v="0"/>
    <m/>
    <m/>
    <m/>
    <n v="636"/>
    <s v="PYRJ"/>
    <n v="2785.54"/>
    <m/>
    <n v="2785.54"/>
    <s v="x"/>
  </r>
  <r>
    <x v="21"/>
    <d v="2025-10-24T00:00:00"/>
    <x v="52"/>
    <m/>
    <s v="Employer Tax - for West Coast-Fresno Service"/>
    <s v="D-003-F"/>
    <s v="MSP - Fresno"/>
    <s v="GUSTO (was ZenPayroll)"/>
    <x v="6"/>
    <m/>
    <x v="0"/>
    <m/>
    <m/>
    <m/>
    <n v="636"/>
    <s v="PYRJ"/>
    <n v="176.93"/>
    <m/>
    <n v="176.93"/>
    <s v="x"/>
  </r>
  <r>
    <x v="21"/>
    <d v="2025-10-24T00:00:00"/>
    <x v="52"/>
    <m/>
    <s v="Employer Tax - for East Coast - Field Engineering"/>
    <s v="D-015-E"/>
    <s v="Engineering -East"/>
    <s v="GUSTO (was ZenPayroll)"/>
    <x v="4"/>
    <m/>
    <x v="0"/>
    <m/>
    <m/>
    <m/>
    <n v="636"/>
    <s v="PYRJ"/>
    <n v="400.32"/>
    <m/>
    <n v="400.32"/>
    <s v="x"/>
  </r>
  <r>
    <x v="21"/>
    <d v="2025-10-24T00:00:00"/>
    <x v="52"/>
    <m/>
    <s v="Employer Tax - for East Coast - Installation Services"/>
    <s v="D-028-E"/>
    <s v="Installation Team - East"/>
    <s v="GUSTO (was ZenPayroll)"/>
    <x v="4"/>
    <m/>
    <x v="0"/>
    <m/>
    <m/>
    <m/>
    <n v="636"/>
    <s v="PYRJ"/>
    <n v="130.05000000000001"/>
    <m/>
    <n v="130.05000000000001"/>
    <s v="x"/>
  </r>
  <r>
    <x v="21"/>
    <d v="2025-10-24T00:00:00"/>
    <x v="52"/>
    <m/>
    <s v="Employer Tax - for East Coast - Service Desk"/>
    <s v="D-003-E"/>
    <s v="MSP - East"/>
    <s v="GUSTO (was ZenPayroll)"/>
    <x v="4"/>
    <m/>
    <x v="0"/>
    <m/>
    <m/>
    <m/>
    <n v="636"/>
    <s v="PYRJ"/>
    <n v="1357.32"/>
    <m/>
    <n v="1357.32"/>
    <s v="x"/>
  </r>
  <r>
    <x v="21"/>
    <d v="2025-10-31T00:00:00"/>
    <x v="31"/>
    <m/>
    <s v="Payroll Accrual for pay dated 11/07/2025"/>
    <s v="D-003-W"/>
    <s v="MSP - West"/>
    <s v="GUSTO (was ZenPayroll)"/>
    <x v="0"/>
    <m/>
    <x v="0"/>
    <m/>
    <m/>
    <m/>
    <n v="637"/>
    <s v="PYRJ"/>
    <n v="2785.54"/>
    <m/>
    <n v="2785.54"/>
    <s v="x"/>
  </r>
  <r>
    <x v="21"/>
    <d v="2025-10-31T00:00:00"/>
    <x v="31"/>
    <m/>
    <s v="Payroll Accrual for pay dated 11/07/2025"/>
    <s v="D-005-W"/>
    <s v="Security - West"/>
    <s v="GUSTO (was ZenPayroll)"/>
    <x v="0"/>
    <m/>
    <x v="0"/>
    <m/>
    <m/>
    <m/>
    <n v="637"/>
    <s v="PYRJ"/>
    <n v="244.04"/>
    <m/>
    <n v="244.04"/>
    <s v="x"/>
  </r>
  <r>
    <x v="21"/>
    <d v="2025-10-31T00:00:00"/>
    <x v="31"/>
    <m/>
    <s v="Payroll Accrual for pay dated 11/07/2025"/>
    <s v="D-027-W"/>
    <s v="Cloud - West"/>
    <s v="GUSTO (was ZenPayroll)"/>
    <x v="0"/>
    <m/>
    <x v="0"/>
    <m/>
    <m/>
    <m/>
    <n v="637"/>
    <s v="PYRJ"/>
    <n v="342.53"/>
    <m/>
    <n v="342.53"/>
    <s v="x"/>
  </r>
  <r>
    <x v="21"/>
    <d v="2025-10-31T00:00:00"/>
    <x v="31"/>
    <m/>
    <s v="Payroll Accrual for pay dated 11/07/2025"/>
    <s v="D-003-F"/>
    <s v="MSP - Fresno"/>
    <s v="GUSTO (was ZenPayroll)"/>
    <x v="6"/>
    <m/>
    <x v="0"/>
    <m/>
    <m/>
    <m/>
    <n v="637"/>
    <s v="PYRJ"/>
    <n v="176.93"/>
    <m/>
    <n v="176.93"/>
    <s v="x"/>
  </r>
  <r>
    <x v="21"/>
    <d v="2025-10-31T00:00:00"/>
    <x v="31"/>
    <m/>
    <s v="Payroll Accrual for pay dated 11/07/2025"/>
    <s v="D-003-E"/>
    <s v="MSP - East"/>
    <s v="GUSTO (was ZenPayroll)"/>
    <x v="4"/>
    <m/>
    <x v="0"/>
    <m/>
    <m/>
    <m/>
    <n v="637"/>
    <s v="PYRJ"/>
    <n v="1357.32"/>
    <m/>
    <n v="1357.32"/>
    <s v="x"/>
  </r>
  <r>
    <x v="21"/>
    <d v="2025-10-31T00:00:00"/>
    <x v="31"/>
    <m/>
    <s v="Payroll Accrual for pay dated 11/07/2025"/>
    <s v="D-015-E"/>
    <s v="Engineering -East"/>
    <s v="GUSTO (was ZenPayroll)"/>
    <x v="4"/>
    <m/>
    <x v="0"/>
    <m/>
    <m/>
    <m/>
    <n v="637"/>
    <s v="PYRJ"/>
    <n v="400.32"/>
    <m/>
    <n v="400.32"/>
    <s v="x"/>
  </r>
  <r>
    <x v="21"/>
    <d v="2025-10-31T00:00:00"/>
    <x v="31"/>
    <m/>
    <s v="Payroll Accrual for pay dated 11/07/2025"/>
    <s v="D-028-E"/>
    <s v="Installation Team - East"/>
    <s v="GUSTO (was ZenPayroll)"/>
    <x v="4"/>
    <m/>
    <x v="0"/>
    <m/>
    <m/>
    <m/>
    <n v="637"/>
    <s v="PYRJ"/>
    <n v="130.05000000000001"/>
    <m/>
    <n v="130.05000000000001"/>
    <s v="x"/>
  </r>
  <r>
    <x v="22"/>
    <d v="2025-09-01T00:00:00"/>
    <x v="0"/>
    <m/>
    <s v="Reversed -- "/>
    <s v="D-015"/>
    <s v="Engineering"/>
    <s v="GUSTO (was ZenPayroll)"/>
    <x v="0"/>
    <m/>
    <x v="0"/>
    <m/>
    <m/>
    <m/>
    <n v="613"/>
    <s v="PYRJ"/>
    <m/>
    <n v="413.35"/>
    <n v="-413.35"/>
    <s v="x"/>
  </r>
  <r>
    <x v="22"/>
    <d v="2025-09-01T00:00:00"/>
    <x v="0"/>
    <m/>
    <s v="Reversed -- "/>
    <s v="D-001-W"/>
    <s v="Sales - West"/>
    <s v="GUSTO (was ZenPayroll)"/>
    <x v="0"/>
    <m/>
    <x v="0"/>
    <m/>
    <m/>
    <m/>
    <n v="613"/>
    <s v="PYRJ"/>
    <m/>
    <n v="406.02"/>
    <n v="-406.02"/>
    <s v="x"/>
  </r>
  <r>
    <x v="22"/>
    <d v="2025-09-01T00:00:00"/>
    <x v="0"/>
    <m/>
    <s v="Reversed -- "/>
    <s v="D-029-W"/>
    <s v="EDU - West"/>
    <s v="GUSTO (was ZenPayroll)"/>
    <x v="0"/>
    <m/>
    <x v="0"/>
    <m/>
    <m/>
    <m/>
    <n v="613"/>
    <s v="PYRJ"/>
    <m/>
    <n v="114.07"/>
    <n v="-114.07"/>
    <s v="x"/>
  </r>
  <r>
    <x v="22"/>
    <d v="2025-09-01T00:00:00"/>
    <x v="0"/>
    <m/>
    <s v="Reversed -- "/>
    <s v="D-001-E"/>
    <s v="Sales - East"/>
    <s v="GUSTO (was ZenPayroll)"/>
    <x v="4"/>
    <m/>
    <x v="0"/>
    <m/>
    <m/>
    <m/>
    <n v="613"/>
    <s v="PYRJ"/>
    <m/>
    <n v="373.63"/>
    <n v="-373.63"/>
    <s v="x"/>
  </r>
  <r>
    <x v="22"/>
    <d v="2025-09-12T00:00:00"/>
    <x v="35"/>
    <m/>
    <s v="Employer Tax - for Sales Engineering"/>
    <s v="D-015"/>
    <s v="Engineering"/>
    <s v="GUSTO (was ZenPayroll)"/>
    <x v="0"/>
    <m/>
    <x v="0"/>
    <m/>
    <m/>
    <m/>
    <n v="617"/>
    <s v="PYRJ"/>
    <n v="826.72"/>
    <m/>
    <n v="826.72"/>
    <s v="x"/>
  </r>
  <r>
    <x v="22"/>
    <d v="2025-09-12T00:00:00"/>
    <x v="35"/>
    <m/>
    <s v="Employer Tax - for West Coast - Education"/>
    <s v="D-029-W"/>
    <s v="EDU - West"/>
    <s v="GUSTO (was ZenPayroll)"/>
    <x v="0"/>
    <m/>
    <x v="0"/>
    <m/>
    <m/>
    <m/>
    <n v="617"/>
    <s v="PYRJ"/>
    <n v="228.14"/>
    <m/>
    <n v="228.14"/>
    <s v="x"/>
  </r>
  <r>
    <x v="22"/>
    <d v="2025-09-12T00:00:00"/>
    <x v="35"/>
    <m/>
    <s v="Employer Tax - for West Coast - Sales + Marketing"/>
    <s v="D-001-W"/>
    <s v="Sales - West"/>
    <s v="GUSTO (was ZenPayroll)"/>
    <x v="0"/>
    <m/>
    <x v="0"/>
    <m/>
    <m/>
    <m/>
    <n v="617"/>
    <s v="PYRJ"/>
    <n v="582.54999999999995"/>
    <m/>
    <n v="582.54999999999995"/>
    <s v="x"/>
  </r>
  <r>
    <x v="22"/>
    <d v="2025-09-12T00:00:00"/>
    <x v="35"/>
    <m/>
    <s v="Employer Tax - for East Coast - Sales and Marketing"/>
    <s v="D-001-E"/>
    <s v="Sales - East"/>
    <s v="GUSTO (was ZenPayroll)"/>
    <x v="4"/>
    <m/>
    <x v="0"/>
    <m/>
    <m/>
    <m/>
    <n v="617"/>
    <s v="PYRJ"/>
    <n v="718.34"/>
    <m/>
    <n v="718.34"/>
    <s v="x"/>
  </r>
  <r>
    <x v="22"/>
    <d v="2025-09-15T00:00:00"/>
    <x v="8"/>
    <m/>
    <s v="Employer Tax - for West Coast - Education"/>
    <s v="D-029-W"/>
    <s v="EDU - West"/>
    <m/>
    <x v="0"/>
    <m/>
    <x v="0"/>
    <m/>
    <m/>
    <m/>
    <n v="615"/>
    <s v="PYRJ"/>
    <n v="117.08"/>
    <m/>
    <n v="117.08"/>
    <s v="x"/>
  </r>
  <r>
    <x v="22"/>
    <d v="2025-09-15T00:00:00"/>
    <x v="8"/>
    <m/>
    <s v="Employer Tax - for West Coast - Sales + Marketing"/>
    <s v="D-001-W"/>
    <s v="Sales - West"/>
    <m/>
    <x v="0"/>
    <m/>
    <x v="0"/>
    <m/>
    <m/>
    <m/>
    <n v="615"/>
    <s v="PYRJ"/>
    <n v="323.2"/>
    <m/>
    <n v="323.2"/>
    <s v="x"/>
  </r>
  <r>
    <x v="22"/>
    <d v="2025-09-15T00:00:00"/>
    <x v="8"/>
    <m/>
    <s v="Employer Tax - for East Coast - Sales and Marketing"/>
    <s v="D-001-E"/>
    <s v="Sales - East"/>
    <m/>
    <x v="4"/>
    <m/>
    <x v="0"/>
    <m/>
    <m/>
    <m/>
    <n v="615"/>
    <s v="PYRJ"/>
    <n v="2377.8200000000002"/>
    <m/>
    <n v="2377.8200000000002"/>
    <s v="x"/>
  </r>
  <r>
    <x v="22"/>
    <d v="2025-09-23T00:00:00"/>
    <x v="37"/>
    <m/>
    <s v="Employer Tax - for East Coast - Sales and Marketing"/>
    <s v="D-001-E"/>
    <s v="Sales - East"/>
    <m/>
    <x v="0"/>
    <m/>
    <x v="0"/>
    <m/>
    <m/>
    <m/>
    <n v="625"/>
    <s v="PYRJ"/>
    <n v="253.32"/>
    <m/>
    <n v="253.32"/>
    <s v="x"/>
  </r>
  <r>
    <x v="22"/>
    <d v="2025-09-23T00:00:00"/>
    <x v="37"/>
    <m/>
    <s v="Employer Tax - for East Coast - Sales and Marketing"/>
    <s v="D-001-E"/>
    <s v="Sales - East"/>
    <m/>
    <x v="0"/>
    <m/>
    <x v="0"/>
    <m/>
    <m/>
    <m/>
    <n v="626"/>
    <s v="PYRJ"/>
    <n v="192.55"/>
    <m/>
    <n v="192.55"/>
    <s v="x"/>
  </r>
  <r>
    <x v="22"/>
    <d v="2025-09-26T00:00:00"/>
    <x v="45"/>
    <m/>
    <s v="Employer Tax - for Sales Engineering"/>
    <s v="D-015"/>
    <s v="Engineering"/>
    <s v="GUSTO (was ZenPayroll)"/>
    <x v="0"/>
    <m/>
    <x v="0"/>
    <m/>
    <m/>
    <m/>
    <n v="619"/>
    <s v="PYRJ"/>
    <n v="511.97"/>
    <m/>
    <n v="511.97"/>
    <s v="x"/>
  </r>
  <r>
    <x v="22"/>
    <d v="2025-09-26T00:00:00"/>
    <x v="45"/>
    <m/>
    <s v="Employer Tax - for West Coast - Education"/>
    <s v="D-029-W"/>
    <s v="EDU - West"/>
    <s v="GUSTO (was ZenPayroll)"/>
    <x v="0"/>
    <m/>
    <x v="0"/>
    <m/>
    <m/>
    <m/>
    <n v="619"/>
    <s v="PYRJ"/>
    <n v="228.15"/>
    <m/>
    <n v="228.15"/>
    <s v="x"/>
  </r>
  <r>
    <x v="22"/>
    <d v="2025-09-26T00:00:00"/>
    <x v="45"/>
    <m/>
    <s v="Employer Tax - for West Coast - Sales + Marketing"/>
    <s v="D-001-W"/>
    <s v="Sales - West"/>
    <s v="GUSTO (was ZenPayroll)"/>
    <x v="0"/>
    <m/>
    <x v="0"/>
    <m/>
    <m/>
    <m/>
    <n v="619"/>
    <s v="PYRJ"/>
    <n v="582.54"/>
    <m/>
    <n v="582.54"/>
    <s v="x"/>
  </r>
  <r>
    <x v="22"/>
    <d v="2025-09-26T00:00:00"/>
    <x v="45"/>
    <m/>
    <s v="Employer Tax - for East Coast - Sales and Marketing"/>
    <s v="D-001-E"/>
    <s v="Sales - East"/>
    <s v="GUSTO (was ZenPayroll)"/>
    <x v="4"/>
    <m/>
    <x v="0"/>
    <m/>
    <m/>
    <m/>
    <n v="619"/>
    <s v="PYRJ"/>
    <n v="485.51"/>
    <m/>
    <n v="485.51"/>
    <s v="x"/>
  </r>
  <r>
    <x v="22"/>
    <d v="2025-09-30T00:00:00"/>
    <x v="17"/>
    <m/>
    <s v="Payroll Accrual for pay dated 10/10/25"/>
    <s v="D-015"/>
    <s v="Engineering"/>
    <s v="GUSTO (was ZenPayroll)"/>
    <x v="0"/>
    <m/>
    <x v="0"/>
    <m/>
    <m/>
    <m/>
    <n v="620"/>
    <s v="PYRJ"/>
    <n v="358.38"/>
    <m/>
    <n v="358.38"/>
    <s v="x"/>
  </r>
  <r>
    <x v="22"/>
    <d v="2025-09-30T00:00:00"/>
    <x v="17"/>
    <m/>
    <s v="Payroll Accrual for pay dated 10/10/25"/>
    <s v="D-001-W"/>
    <s v="Sales - West"/>
    <s v="GUSTO (was ZenPayroll)"/>
    <x v="0"/>
    <m/>
    <x v="0"/>
    <m/>
    <m/>
    <m/>
    <n v="620"/>
    <s v="PYRJ"/>
    <n v="407.78"/>
    <m/>
    <n v="407.78"/>
    <s v="x"/>
  </r>
  <r>
    <x v="22"/>
    <d v="2025-09-30T00:00:00"/>
    <x v="17"/>
    <m/>
    <s v="Payroll Accrual for pay dated 10/10/25"/>
    <s v="D-029-W"/>
    <s v="EDU - West"/>
    <s v="GUSTO (was ZenPayroll)"/>
    <x v="0"/>
    <m/>
    <x v="0"/>
    <m/>
    <m/>
    <m/>
    <n v="620"/>
    <s v="PYRJ"/>
    <n v="159.71"/>
    <m/>
    <n v="159.71"/>
    <s v="x"/>
  </r>
  <r>
    <x v="22"/>
    <d v="2025-09-30T00:00:00"/>
    <x v="17"/>
    <m/>
    <s v="Payroll Accrual for pay dated 10/10/25"/>
    <s v="D-001-E"/>
    <s v="Sales - East"/>
    <s v="GUSTO (was ZenPayroll)"/>
    <x v="4"/>
    <m/>
    <x v="0"/>
    <m/>
    <m/>
    <m/>
    <n v="620"/>
    <s v="PYRJ"/>
    <n v="339.86"/>
    <m/>
    <n v="339.86"/>
    <s v="x"/>
  </r>
  <r>
    <x v="22"/>
    <d v="2025-10-01T00:00:00"/>
    <x v="18"/>
    <m/>
    <s v="Reversed -- "/>
    <s v="D-015"/>
    <s v="Engineering"/>
    <s v="GUSTO (was ZenPayroll)"/>
    <x v="0"/>
    <m/>
    <x v="0"/>
    <m/>
    <m/>
    <m/>
    <n v="621"/>
    <s v="PYRJ"/>
    <m/>
    <n v="358.38"/>
    <n v="-358.38"/>
    <s v="x"/>
  </r>
  <r>
    <x v="22"/>
    <d v="2025-10-01T00:00:00"/>
    <x v="18"/>
    <m/>
    <s v="Reversed -- "/>
    <s v="D-001-W"/>
    <s v="Sales - West"/>
    <s v="GUSTO (was ZenPayroll)"/>
    <x v="0"/>
    <m/>
    <x v="0"/>
    <m/>
    <m/>
    <m/>
    <n v="621"/>
    <s v="PYRJ"/>
    <m/>
    <n v="407.78"/>
    <n v="-407.78"/>
    <s v="x"/>
  </r>
  <r>
    <x v="22"/>
    <d v="2025-10-01T00:00:00"/>
    <x v="18"/>
    <m/>
    <s v="Reversed -- "/>
    <s v="D-029-W"/>
    <s v="EDU - West"/>
    <s v="GUSTO (was ZenPayroll)"/>
    <x v="0"/>
    <m/>
    <x v="0"/>
    <m/>
    <m/>
    <m/>
    <n v="621"/>
    <s v="PYRJ"/>
    <m/>
    <n v="159.71"/>
    <n v="-159.71"/>
    <s v="x"/>
  </r>
  <r>
    <x v="22"/>
    <d v="2025-10-01T00:00:00"/>
    <x v="18"/>
    <m/>
    <s v="Employer Tax - for East Coast - Sales and Marketing"/>
    <s v="D-001-E"/>
    <s v="Sales - East"/>
    <m/>
    <x v="0"/>
    <m/>
    <x v="0"/>
    <m/>
    <m/>
    <m/>
    <n v="641"/>
    <s v="PYRJ"/>
    <n v="215.16"/>
    <m/>
    <n v="215.16"/>
    <s v="x"/>
  </r>
  <r>
    <x v="22"/>
    <d v="2025-10-01T00:00:00"/>
    <x v="18"/>
    <m/>
    <s v="Reversed -- "/>
    <s v="D-001-E"/>
    <s v="Sales - East"/>
    <s v="GUSTO (was ZenPayroll)"/>
    <x v="4"/>
    <m/>
    <x v="0"/>
    <m/>
    <m/>
    <m/>
    <n v="621"/>
    <s v="PYRJ"/>
    <m/>
    <n v="339.86"/>
    <n v="-339.86"/>
    <s v="x"/>
  </r>
  <r>
    <x v="22"/>
    <d v="2025-10-10T00:00:00"/>
    <x v="39"/>
    <m/>
    <s v="Employer Tax - for East Coast - Sales and Marketing"/>
    <s v="D-001-E"/>
    <s v="Sales - East"/>
    <m/>
    <x v="0"/>
    <m/>
    <x v="0"/>
    <m/>
    <m/>
    <m/>
    <n v="629"/>
    <s v="PYRJ"/>
    <n v="62.01"/>
    <m/>
    <n v="62.01"/>
    <s v="x"/>
  </r>
  <r>
    <x v="22"/>
    <d v="2025-10-10T00:00:00"/>
    <x v="39"/>
    <m/>
    <s v="Employer Tax - for Sales Engineering"/>
    <s v="D-015"/>
    <s v="Engineering"/>
    <s v="GUSTO (was ZenPayroll)"/>
    <x v="0"/>
    <m/>
    <x v="0"/>
    <m/>
    <m/>
    <m/>
    <n v="634"/>
    <s v="PYRJ"/>
    <n v="373.56"/>
    <m/>
    <n v="373.56"/>
    <s v="x"/>
  </r>
  <r>
    <x v="22"/>
    <d v="2025-10-10T00:00:00"/>
    <x v="39"/>
    <m/>
    <s v="Employer Tax - for West Coast - Education"/>
    <s v="D-029-W"/>
    <s v="EDU - West"/>
    <s v="GUSTO (was ZenPayroll)"/>
    <x v="0"/>
    <m/>
    <x v="0"/>
    <m/>
    <m/>
    <m/>
    <n v="634"/>
    <s v="PYRJ"/>
    <n v="228.14"/>
    <m/>
    <n v="228.14"/>
    <s v="x"/>
  </r>
  <r>
    <x v="22"/>
    <d v="2025-10-10T00:00:00"/>
    <x v="39"/>
    <m/>
    <s v="Employer Tax - for West Coast - Sales + Marketing"/>
    <s v="D-001-W"/>
    <s v="Sales - West"/>
    <s v="GUSTO (was ZenPayroll)"/>
    <x v="0"/>
    <m/>
    <x v="0"/>
    <m/>
    <m/>
    <m/>
    <n v="634"/>
    <s v="PYRJ"/>
    <n v="582.54999999999995"/>
    <m/>
    <n v="582.54999999999995"/>
    <s v="x"/>
  </r>
  <r>
    <x v="22"/>
    <d v="2025-10-10T00:00:00"/>
    <x v="39"/>
    <m/>
    <s v="Employer Tax - for East Coast - Sales and Marketing"/>
    <s v="D-001-E"/>
    <s v="Sales - East"/>
    <s v="GUSTO (was ZenPayroll)"/>
    <x v="4"/>
    <m/>
    <x v="0"/>
    <m/>
    <m/>
    <m/>
    <n v="634"/>
    <s v="PYRJ"/>
    <n v="485.51"/>
    <m/>
    <n v="485.51"/>
    <s v="x"/>
  </r>
  <r>
    <x v="22"/>
    <d v="2025-10-15T00:00:00"/>
    <x v="32"/>
    <m/>
    <s v="Employer Tax - for East Coast - Sales and Marketing"/>
    <s v="D-001-E"/>
    <s v="Sales - East"/>
    <m/>
    <x v="0"/>
    <m/>
    <x v="0"/>
    <m/>
    <m/>
    <m/>
    <n v="631"/>
    <s v="PYRJ"/>
    <n v="215.15"/>
    <m/>
    <n v="215.15"/>
    <s v="x"/>
  </r>
  <r>
    <x v="22"/>
    <d v="2025-10-15T00:00:00"/>
    <x v="32"/>
    <m/>
    <s v="Employer Tax - for East Coast - Sales and Marketing"/>
    <s v="D-001-E"/>
    <s v="Sales - East"/>
    <m/>
    <x v="0"/>
    <m/>
    <x v="0"/>
    <m/>
    <m/>
    <m/>
    <n v="632"/>
    <s v="PYRJ"/>
    <n v="1166.67"/>
    <m/>
    <n v="1166.67"/>
    <s v="x"/>
  </r>
  <r>
    <x v="22"/>
    <d v="2025-10-15T00:00:00"/>
    <x v="32"/>
    <m/>
    <s v="Employer Tax - for West Coast - Education"/>
    <s v="D-029-W"/>
    <s v="EDU - West"/>
    <m/>
    <x v="0"/>
    <m/>
    <x v="0"/>
    <m/>
    <m/>
    <m/>
    <n v="632"/>
    <s v="PYRJ"/>
    <n v="137.11000000000001"/>
    <m/>
    <n v="137.11000000000001"/>
    <s v="x"/>
  </r>
  <r>
    <x v="22"/>
    <d v="2025-10-15T00:00:00"/>
    <x v="32"/>
    <m/>
    <s v="Employer Tax - for West Coast - Sales + Marketing"/>
    <s v="D-001-W"/>
    <s v="Sales - West"/>
    <m/>
    <x v="0"/>
    <m/>
    <x v="0"/>
    <m/>
    <m/>
    <m/>
    <n v="632"/>
    <s v="PYRJ"/>
    <n v="215.51"/>
    <m/>
    <n v="215.51"/>
    <s v="x"/>
  </r>
  <r>
    <x v="22"/>
    <d v="2025-10-24T00:00:00"/>
    <x v="52"/>
    <m/>
    <s v="Employer Tax - for Sales Engineering"/>
    <s v="D-015"/>
    <s v="Engineering"/>
    <s v="GUSTO (was ZenPayroll)"/>
    <x v="0"/>
    <m/>
    <x v="0"/>
    <m/>
    <m/>
    <m/>
    <n v="636"/>
    <s v="PYRJ"/>
    <n v="373.57"/>
    <m/>
    <n v="373.57"/>
    <s v="x"/>
  </r>
  <r>
    <x v="22"/>
    <d v="2025-10-24T00:00:00"/>
    <x v="52"/>
    <m/>
    <s v="Employer Tax - for West Coast - Education"/>
    <s v="D-029-W"/>
    <s v="EDU - West"/>
    <s v="GUSTO (was ZenPayroll)"/>
    <x v="0"/>
    <m/>
    <x v="0"/>
    <m/>
    <m/>
    <m/>
    <n v="636"/>
    <s v="PYRJ"/>
    <n v="228.14"/>
    <m/>
    <n v="228.14"/>
    <s v="x"/>
  </r>
  <r>
    <x v="22"/>
    <d v="2025-10-24T00:00:00"/>
    <x v="52"/>
    <m/>
    <s v="Employer Tax - for West Coast - Sales + Marketing"/>
    <s v="D-001-W"/>
    <s v="Sales - West"/>
    <s v="GUSTO (was ZenPayroll)"/>
    <x v="0"/>
    <m/>
    <x v="0"/>
    <m/>
    <m/>
    <m/>
    <n v="636"/>
    <s v="PYRJ"/>
    <n v="582.58000000000004"/>
    <m/>
    <n v="582.58000000000004"/>
    <s v="x"/>
  </r>
  <r>
    <x v="22"/>
    <d v="2025-10-24T00:00:00"/>
    <x v="52"/>
    <m/>
    <s v="Employer Tax - for East Coast - Sales and Marketing"/>
    <s v="D-001-E"/>
    <s v="Sales - East"/>
    <s v="GUSTO (was ZenPayroll)"/>
    <x v="4"/>
    <m/>
    <x v="0"/>
    <m/>
    <m/>
    <m/>
    <n v="636"/>
    <s v="PYRJ"/>
    <n v="485.58"/>
    <m/>
    <n v="485.58"/>
    <s v="x"/>
  </r>
  <r>
    <x v="22"/>
    <d v="2025-10-31T00:00:00"/>
    <x v="31"/>
    <m/>
    <s v="Payroll Accrual for pay dated 11/07/2025"/>
    <s v="D-015"/>
    <s v="Engineering"/>
    <s v="GUSTO (was ZenPayroll)"/>
    <x v="0"/>
    <m/>
    <x v="0"/>
    <m/>
    <m/>
    <m/>
    <n v="637"/>
    <s v="PYRJ"/>
    <n v="373.57"/>
    <m/>
    <n v="373.57"/>
    <s v="x"/>
  </r>
  <r>
    <x v="22"/>
    <d v="2025-10-31T00:00:00"/>
    <x v="31"/>
    <m/>
    <s v="Payroll Accrual for pay dated 11/07/2025"/>
    <s v="D-001-W"/>
    <s v="Sales - West"/>
    <s v="GUSTO (was ZenPayroll)"/>
    <x v="0"/>
    <m/>
    <x v="0"/>
    <m/>
    <m/>
    <m/>
    <n v="637"/>
    <s v="PYRJ"/>
    <n v="582.58000000000004"/>
    <m/>
    <n v="582.58000000000004"/>
    <s v="x"/>
  </r>
  <r>
    <x v="22"/>
    <d v="2025-10-31T00:00:00"/>
    <x v="31"/>
    <m/>
    <s v="Payroll Accrual for pay dated 11/07/2025"/>
    <s v="D-029-W"/>
    <s v="EDU - West"/>
    <s v="GUSTO (was ZenPayroll)"/>
    <x v="0"/>
    <m/>
    <x v="0"/>
    <m/>
    <m/>
    <m/>
    <n v="637"/>
    <s v="PYRJ"/>
    <n v="228.14"/>
    <m/>
    <n v="228.14"/>
    <s v="x"/>
  </r>
  <r>
    <x v="22"/>
    <d v="2025-10-31T00:00:00"/>
    <x v="31"/>
    <m/>
    <s v="Payroll Accrual for pay dated 11/07/2025"/>
    <s v="D-001-E"/>
    <s v="Sales - East"/>
    <s v="GUSTO (was ZenPayroll)"/>
    <x v="4"/>
    <m/>
    <x v="0"/>
    <m/>
    <m/>
    <m/>
    <n v="637"/>
    <s v="PYRJ"/>
    <n v="485.58"/>
    <m/>
    <n v="485.58"/>
    <s v="x"/>
  </r>
  <r>
    <x v="23"/>
    <d v="2025-09-01T00:00:00"/>
    <x v="0"/>
    <m/>
    <s v="Reversed -- "/>
    <s v="D-006"/>
    <s v="Central Services"/>
    <s v="Transamerica Retirement Solutions"/>
    <x v="0"/>
    <m/>
    <x v="0"/>
    <m/>
    <m/>
    <m/>
    <n v="613"/>
    <s v="PYRJ"/>
    <m/>
    <n v="122.89"/>
    <n v="-122.89"/>
    <s v="x"/>
  </r>
  <r>
    <x v="23"/>
    <d v="2025-09-01T00:00:00"/>
    <x v="0"/>
    <m/>
    <s v="Reversed -- "/>
    <s v="D-012-W"/>
    <s v="Management - West"/>
    <s v="Transamerica Retirement Solutions"/>
    <x v="0"/>
    <m/>
    <x v="0"/>
    <m/>
    <m/>
    <m/>
    <n v="613"/>
    <s v="PYRJ"/>
    <m/>
    <n v="72.12"/>
    <n v="-72.12"/>
    <s v="x"/>
  </r>
  <r>
    <x v="23"/>
    <d v="2025-09-01T00:00:00"/>
    <x v="0"/>
    <m/>
    <s v="Reversed -- "/>
    <s v="D-008-F"/>
    <s v="Accounting - Fresno"/>
    <s v="Transamerica Retirement Solutions"/>
    <x v="6"/>
    <m/>
    <x v="0"/>
    <m/>
    <m/>
    <m/>
    <n v="613"/>
    <s v="PYRJ"/>
    <m/>
    <n v="52.29"/>
    <n v="-52.29"/>
    <s v="x"/>
  </r>
  <r>
    <x v="23"/>
    <d v="2025-09-12T00:00:00"/>
    <x v="35"/>
    <m/>
    <s v="401K - Benefit Company Contribution - for Admin + Finance + HR"/>
    <s v="D-012-W"/>
    <s v="Management - West"/>
    <s v="Transamerica Retirement Solutions"/>
    <x v="0"/>
    <m/>
    <x v="0"/>
    <m/>
    <m/>
    <m/>
    <n v="617"/>
    <s v="PYRJ"/>
    <n v="144.22999999999999"/>
    <m/>
    <n v="144.22999999999999"/>
    <s v="x"/>
  </r>
  <r>
    <x v="23"/>
    <d v="2025-09-12T00:00:00"/>
    <x v="35"/>
    <m/>
    <s v="401K - Benefit Company Contribution - for Central Services &amp; Internal IT"/>
    <s v="D-006"/>
    <s v="Central Services"/>
    <s v="Transamerica Retirement Solutions"/>
    <x v="0"/>
    <m/>
    <x v="0"/>
    <m/>
    <m/>
    <m/>
    <n v="617"/>
    <s v="PYRJ"/>
    <n v="245.77"/>
    <m/>
    <n v="245.77"/>
    <s v="x"/>
  </r>
  <r>
    <x v="23"/>
    <d v="2025-09-12T00:00:00"/>
    <x v="35"/>
    <m/>
    <s v="401K - Benefit Company Contribution - for Admin Finance-Fresno"/>
    <s v="D-008-F"/>
    <s v="Accounting - Fresno"/>
    <s v="Transamerica Retirement Solutions"/>
    <x v="6"/>
    <m/>
    <x v="0"/>
    <m/>
    <m/>
    <m/>
    <n v="617"/>
    <s v="PYRJ"/>
    <n v="104.58"/>
    <m/>
    <n v="104.58"/>
    <s v="x"/>
  </r>
  <r>
    <x v="23"/>
    <d v="2025-09-19T00:00:00"/>
    <x v="43"/>
    <m/>
    <s v="401K - Benefit Company Contribution - for Admin + Finance + HR "/>
    <s v="D-012-W"/>
    <s v="Management - West"/>
    <m/>
    <x v="0"/>
    <m/>
    <x v="0"/>
    <m/>
    <m/>
    <m/>
    <n v="628"/>
    <s v="PYRJ"/>
    <n v="402.51"/>
    <m/>
    <n v="402.51"/>
    <s v="x"/>
  </r>
  <r>
    <x v="23"/>
    <d v="2025-09-26T00:00:00"/>
    <x v="45"/>
    <m/>
    <s v="401K - Benefit Company Contribution - for Central Services &amp; Internal IT"/>
    <s v="D-006"/>
    <s v="Central Services"/>
    <s v="Transamerica Retirement Solutions"/>
    <x v="0"/>
    <m/>
    <x v="0"/>
    <m/>
    <m/>
    <m/>
    <n v="619"/>
    <s v="PYRJ"/>
    <n v="245.77"/>
    <m/>
    <n v="245.77"/>
    <s v="x"/>
  </r>
  <r>
    <x v="23"/>
    <d v="2025-09-26T00:00:00"/>
    <x v="45"/>
    <m/>
    <s v="401K - Benefit Company Contribution - for Admin Finance-Fresno"/>
    <s v="D-008-F"/>
    <s v="Accounting - Fresno"/>
    <s v="Transamerica Retirement Solutions"/>
    <x v="6"/>
    <m/>
    <x v="0"/>
    <m/>
    <m/>
    <m/>
    <n v="619"/>
    <s v="PYRJ"/>
    <n v="104.58"/>
    <m/>
    <n v="104.58"/>
    <s v="x"/>
  </r>
  <r>
    <x v="23"/>
    <d v="2025-09-30T00:00:00"/>
    <x v="17"/>
    <m/>
    <s v="Payroll Accrual for pay dated 10/10/25"/>
    <s v="D-006"/>
    <s v="Central Services"/>
    <s v="Transamerica Retirement Solutions"/>
    <x v="0"/>
    <m/>
    <x v="0"/>
    <m/>
    <m/>
    <m/>
    <n v="620"/>
    <s v="PYRJ"/>
    <n v="172.04"/>
    <m/>
    <n v="172.04"/>
    <s v="x"/>
  </r>
  <r>
    <x v="23"/>
    <d v="2025-09-30T00:00:00"/>
    <x v="17"/>
    <m/>
    <s v="Payroll Accrual for pay dated 10/10/25"/>
    <s v="D-008-F"/>
    <s v="Accounting - Fresno"/>
    <s v="Transamerica Retirement Solutions"/>
    <x v="6"/>
    <m/>
    <x v="0"/>
    <m/>
    <m/>
    <m/>
    <n v="620"/>
    <s v="PYRJ"/>
    <n v="73.209999999999994"/>
    <m/>
    <n v="73.209999999999994"/>
    <s v="x"/>
  </r>
  <r>
    <x v="23"/>
    <d v="2025-10-01T00:00:00"/>
    <x v="18"/>
    <m/>
    <s v="Reversed -- "/>
    <s v="D-006"/>
    <s v="Central Services"/>
    <s v="Transamerica Retirement Solutions"/>
    <x v="0"/>
    <m/>
    <x v="0"/>
    <m/>
    <m/>
    <m/>
    <n v="621"/>
    <s v="PYRJ"/>
    <m/>
    <n v="172.04"/>
    <n v="-172.04"/>
    <s v="x"/>
  </r>
  <r>
    <x v="23"/>
    <d v="2025-10-01T00:00:00"/>
    <x v="18"/>
    <m/>
    <s v="Reversed -- "/>
    <s v="D-008-F"/>
    <s v="Accounting - Fresno"/>
    <s v="Transamerica Retirement Solutions"/>
    <x v="6"/>
    <m/>
    <x v="0"/>
    <m/>
    <m/>
    <m/>
    <n v="621"/>
    <s v="PYRJ"/>
    <m/>
    <n v="73.209999999999994"/>
    <n v="-73.209999999999994"/>
    <s v="x"/>
  </r>
  <r>
    <x v="23"/>
    <d v="2025-10-10T00:00:00"/>
    <x v="39"/>
    <m/>
    <s v="401K - Benefit Company Contribution - for Central Services &amp; Internal IT"/>
    <s v="D-006"/>
    <s v="Central Services"/>
    <s v="Transamerica Retirement Solutions"/>
    <x v="0"/>
    <m/>
    <x v="0"/>
    <m/>
    <m/>
    <m/>
    <n v="634"/>
    <s v="PYRJ"/>
    <n v="245.77"/>
    <m/>
    <n v="245.77"/>
    <s v="x"/>
  </r>
  <r>
    <x v="23"/>
    <d v="2025-10-10T00:00:00"/>
    <x v="39"/>
    <m/>
    <s v="401K - Benefit Company Contribution - for Admin Finance-Fresno"/>
    <s v="D-008-F"/>
    <s v="Accounting - Fresno"/>
    <s v="Transamerica Retirement Solutions"/>
    <x v="6"/>
    <m/>
    <x v="0"/>
    <m/>
    <m/>
    <m/>
    <n v="634"/>
    <s v="PYRJ"/>
    <n v="104.58"/>
    <m/>
    <n v="104.58"/>
    <s v="x"/>
  </r>
  <r>
    <x v="23"/>
    <d v="2025-10-24T00:00:00"/>
    <x v="52"/>
    <m/>
    <s v="401K - Benefit Company Contribution - for Central Services &amp; Internal IT"/>
    <s v="D-006"/>
    <s v="Central Services"/>
    <s v="Transamerica Retirement Solutions"/>
    <x v="0"/>
    <m/>
    <x v="0"/>
    <m/>
    <m/>
    <m/>
    <n v="636"/>
    <s v="PYRJ"/>
    <n v="245.77"/>
    <m/>
    <n v="245.77"/>
    <s v="x"/>
  </r>
  <r>
    <x v="23"/>
    <d v="2025-10-24T00:00:00"/>
    <x v="52"/>
    <m/>
    <s v="401K - Benefit Company Contribution - for Admin Finance-Fresno"/>
    <s v="D-008-F"/>
    <s v="Accounting - Fresno"/>
    <s v="Transamerica Retirement Solutions"/>
    <x v="6"/>
    <m/>
    <x v="0"/>
    <m/>
    <m/>
    <m/>
    <n v="636"/>
    <s v="PYRJ"/>
    <n v="104.58"/>
    <m/>
    <n v="104.58"/>
    <s v="x"/>
  </r>
  <r>
    <x v="23"/>
    <d v="2025-10-31T00:00:00"/>
    <x v="31"/>
    <m/>
    <s v="Payroll Accrual for pay dated 11/07/2025"/>
    <s v="D-006"/>
    <s v="Central Services"/>
    <s v="Transamerica Retirement Solutions"/>
    <x v="0"/>
    <m/>
    <x v="0"/>
    <m/>
    <m/>
    <m/>
    <n v="637"/>
    <s v="PYRJ"/>
    <n v="245.77"/>
    <m/>
    <n v="245.77"/>
    <s v="x"/>
  </r>
  <r>
    <x v="23"/>
    <d v="2025-10-31T00:00:00"/>
    <x v="31"/>
    <m/>
    <s v="Payroll Accrual for pay dated 11/07/2025"/>
    <s v="D-008-F"/>
    <s v="Accounting - Fresno"/>
    <s v="Transamerica Retirement Solutions"/>
    <x v="6"/>
    <m/>
    <x v="0"/>
    <m/>
    <m/>
    <m/>
    <n v="637"/>
    <s v="PYRJ"/>
    <n v="104.58"/>
    <m/>
    <n v="104.58"/>
    <s v="x"/>
  </r>
  <r>
    <x v="24"/>
    <d v="2025-09-01T00:00:00"/>
    <x v="0"/>
    <m/>
    <s v="Reversed -- "/>
    <s v="D-015-W"/>
    <s v="Engineering - West"/>
    <s v="Transamerica Retirement Solutions"/>
    <x v="0"/>
    <m/>
    <x v="0"/>
    <m/>
    <m/>
    <m/>
    <n v="613"/>
    <s v="PYRJ"/>
    <m/>
    <n v="250.42"/>
    <n v="-250.42"/>
    <s v="x"/>
  </r>
  <r>
    <x v="24"/>
    <d v="2025-09-01T00:00:00"/>
    <x v="0"/>
    <m/>
    <s v="Reversed -- "/>
    <s v="D-015-F"/>
    <s v="Engineering - Fresno"/>
    <s v="Transamerica Retirement Solutions"/>
    <x v="6"/>
    <m/>
    <x v="0"/>
    <m/>
    <m/>
    <m/>
    <n v="613"/>
    <s v="PYRJ"/>
    <m/>
    <n v="62.38"/>
    <n v="-62.38"/>
    <s v="x"/>
  </r>
  <r>
    <x v="24"/>
    <d v="2025-09-12T00:00:00"/>
    <x v="35"/>
    <m/>
    <s v="401K - Benefit Company Contribution - for West Coast - Engineering"/>
    <s v="D-015-W"/>
    <s v="Engineering - West"/>
    <s v="Transamerica Retirement Solutions"/>
    <x v="0"/>
    <m/>
    <x v="0"/>
    <m/>
    <m/>
    <m/>
    <n v="617"/>
    <s v="PYRJ"/>
    <n v="500.84"/>
    <m/>
    <n v="500.84"/>
    <s v="x"/>
  </r>
  <r>
    <x v="24"/>
    <d v="2025-09-12T00:00:00"/>
    <x v="35"/>
    <m/>
    <s v="401K - Benefit Company Contribution - for West Cost-Fresno Engineering"/>
    <s v="D-015-F"/>
    <s v="Engineering - Fresno"/>
    <s v="Transamerica Retirement Solutions"/>
    <x v="6"/>
    <m/>
    <x v="0"/>
    <m/>
    <m/>
    <m/>
    <n v="617"/>
    <s v="PYRJ"/>
    <n v="124.75"/>
    <m/>
    <n v="124.75"/>
    <s v="x"/>
  </r>
  <r>
    <x v="24"/>
    <d v="2025-09-26T00:00:00"/>
    <x v="45"/>
    <m/>
    <s v="401K - Benefit Company Contribution - for West Coast - Engineering"/>
    <s v="D-015-W"/>
    <s v="Engineering - West"/>
    <s v="Transamerica Retirement Solutions"/>
    <x v="0"/>
    <m/>
    <x v="0"/>
    <m/>
    <m/>
    <m/>
    <n v="619"/>
    <s v="PYRJ"/>
    <n v="500.84"/>
    <m/>
    <n v="500.84"/>
    <s v="x"/>
  </r>
  <r>
    <x v="24"/>
    <d v="2025-09-26T00:00:00"/>
    <x v="45"/>
    <m/>
    <s v="401K - Benefit Company Contribution - for West Cost-Fresno Engineering"/>
    <s v="D-015-F"/>
    <s v="Engineering - Fresno"/>
    <s v="Transamerica Retirement Solutions"/>
    <x v="6"/>
    <m/>
    <x v="0"/>
    <m/>
    <m/>
    <m/>
    <n v="619"/>
    <s v="PYRJ"/>
    <n v="124.75"/>
    <m/>
    <n v="124.75"/>
    <s v="x"/>
  </r>
  <r>
    <x v="24"/>
    <d v="2025-09-30T00:00:00"/>
    <x v="17"/>
    <m/>
    <s v="Payroll Accrual for pay dated 10/10/25"/>
    <s v="D-015-W"/>
    <s v="Engineering - West"/>
    <s v="Transamerica Retirement Solutions"/>
    <x v="0"/>
    <m/>
    <x v="0"/>
    <m/>
    <m/>
    <m/>
    <n v="620"/>
    <s v="PYRJ"/>
    <n v="350.59"/>
    <m/>
    <n v="350.59"/>
    <s v="x"/>
  </r>
  <r>
    <x v="24"/>
    <d v="2025-09-30T00:00:00"/>
    <x v="17"/>
    <m/>
    <s v="Payroll Accrual for pay dated 10/10/25"/>
    <s v="D-015-F"/>
    <s v="Engineering - Fresno"/>
    <s v="Transamerica Retirement Solutions"/>
    <x v="6"/>
    <m/>
    <x v="0"/>
    <m/>
    <m/>
    <m/>
    <n v="620"/>
    <s v="PYRJ"/>
    <n v="87.33"/>
    <m/>
    <n v="87.33"/>
    <s v="x"/>
  </r>
  <r>
    <x v="24"/>
    <d v="2025-10-01T00:00:00"/>
    <x v="18"/>
    <m/>
    <s v="Reversed -- "/>
    <s v="D-015-W"/>
    <s v="Engineering - West"/>
    <s v="Transamerica Retirement Solutions"/>
    <x v="0"/>
    <m/>
    <x v="0"/>
    <m/>
    <m/>
    <m/>
    <n v="621"/>
    <s v="PYRJ"/>
    <m/>
    <n v="350.59"/>
    <n v="-350.59"/>
    <s v="x"/>
  </r>
  <r>
    <x v="24"/>
    <d v="2025-10-01T00:00:00"/>
    <x v="18"/>
    <m/>
    <s v="Reversed -- "/>
    <s v="D-015-F"/>
    <s v="Engineering - Fresno"/>
    <s v="Transamerica Retirement Solutions"/>
    <x v="6"/>
    <m/>
    <x v="0"/>
    <m/>
    <m/>
    <m/>
    <n v="621"/>
    <s v="PYRJ"/>
    <m/>
    <n v="87.33"/>
    <n v="-87.33"/>
    <s v="x"/>
  </r>
  <r>
    <x v="24"/>
    <d v="2025-10-10T00:00:00"/>
    <x v="39"/>
    <m/>
    <s v="401K - Benefit Company Contribution - for West Coast - Engineering"/>
    <s v="D-015-W"/>
    <s v="Engineering - West"/>
    <s v="Transamerica Retirement Solutions"/>
    <x v="0"/>
    <m/>
    <x v="0"/>
    <m/>
    <m/>
    <m/>
    <n v="634"/>
    <s v="PYRJ"/>
    <n v="500.84"/>
    <m/>
    <n v="500.84"/>
    <s v="x"/>
  </r>
  <r>
    <x v="24"/>
    <d v="2025-10-10T00:00:00"/>
    <x v="39"/>
    <m/>
    <s v="401K - Benefit Company Contribution - for West Cost-Fresno Engineering"/>
    <s v="D-015-F"/>
    <s v="Engineering - Fresno"/>
    <s v="Transamerica Retirement Solutions"/>
    <x v="6"/>
    <m/>
    <x v="0"/>
    <m/>
    <m/>
    <m/>
    <n v="634"/>
    <s v="PYRJ"/>
    <n v="124.75"/>
    <m/>
    <n v="124.75"/>
    <s v="x"/>
  </r>
  <r>
    <x v="24"/>
    <d v="2025-10-24T00:00:00"/>
    <x v="52"/>
    <m/>
    <s v="401K - Benefit Company Contribution - for West Coast - Engineering"/>
    <s v="D-015-W"/>
    <s v="Engineering - West"/>
    <s v="Transamerica Retirement Solutions"/>
    <x v="0"/>
    <m/>
    <x v="0"/>
    <m/>
    <m/>
    <m/>
    <n v="636"/>
    <s v="PYRJ"/>
    <n v="500.84"/>
    <m/>
    <n v="500.84"/>
    <s v="x"/>
  </r>
  <r>
    <x v="24"/>
    <d v="2025-10-24T00:00:00"/>
    <x v="52"/>
    <m/>
    <s v="401K - Benefit Company Contribution - for West Cost-Fresno Engineering"/>
    <s v="D-015-F"/>
    <s v="Engineering - Fresno"/>
    <s v="Transamerica Retirement Solutions"/>
    <x v="6"/>
    <m/>
    <x v="0"/>
    <m/>
    <m/>
    <m/>
    <n v="636"/>
    <s v="PYRJ"/>
    <n v="124.75"/>
    <m/>
    <n v="124.75"/>
    <s v="x"/>
  </r>
  <r>
    <x v="24"/>
    <d v="2025-10-31T00:00:00"/>
    <x v="31"/>
    <m/>
    <s v="Payroll Accrual for pay dated 11/07/2025"/>
    <s v="D-015-W"/>
    <s v="Engineering - West"/>
    <s v="Transamerica Retirement Solutions"/>
    <x v="0"/>
    <m/>
    <x v="0"/>
    <m/>
    <m/>
    <m/>
    <n v="637"/>
    <s v="PYRJ"/>
    <n v="500.84"/>
    <m/>
    <n v="500.84"/>
    <s v="x"/>
  </r>
  <r>
    <x v="24"/>
    <d v="2025-10-31T00:00:00"/>
    <x v="31"/>
    <m/>
    <s v="Payroll Accrual for pay dated 11/07/2025"/>
    <s v="D-015-F"/>
    <s v="Engineering - Fresno"/>
    <s v="Transamerica Retirement Solutions"/>
    <x v="6"/>
    <m/>
    <x v="0"/>
    <m/>
    <m/>
    <m/>
    <n v="637"/>
    <s v="PYRJ"/>
    <n v="124.75"/>
    <m/>
    <n v="124.75"/>
    <s v="x"/>
  </r>
  <r>
    <x v="25"/>
    <d v="2025-09-01T00:00:00"/>
    <x v="0"/>
    <m/>
    <s v="Reversed -- "/>
    <s v="D-003-W"/>
    <s v="MSP - West"/>
    <s v="Transamerica Retirement Solutions"/>
    <x v="0"/>
    <m/>
    <x v="0"/>
    <m/>
    <m/>
    <m/>
    <n v="613"/>
    <s v="PYRJ"/>
    <m/>
    <n v="153.49"/>
    <n v="-153.49"/>
    <s v="x"/>
  </r>
  <r>
    <x v="25"/>
    <d v="2025-09-01T00:00:00"/>
    <x v="0"/>
    <m/>
    <s v="Reversed -- "/>
    <s v="D-005-W"/>
    <s v="Security - West"/>
    <s v="Transamerica Retirement Solutions"/>
    <x v="0"/>
    <m/>
    <x v="0"/>
    <m/>
    <m/>
    <m/>
    <n v="613"/>
    <s v="PYRJ"/>
    <m/>
    <n v="49.04"/>
    <n v="-49.04"/>
    <s v="x"/>
  </r>
  <r>
    <x v="25"/>
    <d v="2025-09-01T00:00:00"/>
    <x v="0"/>
    <m/>
    <s v="Reversed -- "/>
    <s v="D-027-W"/>
    <s v="Cloud - West"/>
    <s v="Transamerica Retirement Solutions"/>
    <x v="0"/>
    <m/>
    <x v="0"/>
    <m/>
    <m/>
    <m/>
    <n v="613"/>
    <s v="PYRJ"/>
    <m/>
    <n v="69.23"/>
    <n v="-69.23"/>
    <s v="x"/>
  </r>
  <r>
    <x v="25"/>
    <d v="2025-09-01T00:00:00"/>
    <x v="0"/>
    <m/>
    <s v="Reversed -- "/>
    <s v="D-003-F"/>
    <s v="MSP - Fresno"/>
    <s v="Transamerica Retirement Solutions"/>
    <x v="6"/>
    <m/>
    <x v="0"/>
    <m/>
    <m/>
    <m/>
    <n v="613"/>
    <s v="PYRJ"/>
    <m/>
    <n v="1"/>
    <n v="-1"/>
    <s v="x"/>
  </r>
  <r>
    <x v="25"/>
    <d v="2025-09-01T00:00:00"/>
    <x v="0"/>
    <m/>
    <s v="Reversed -- "/>
    <s v="D-003-E"/>
    <s v="MSP - East"/>
    <s v="Transamerica Retirement Solutions"/>
    <x v="4"/>
    <m/>
    <x v="0"/>
    <m/>
    <m/>
    <m/>
    <n v="613"/>
    <s v="PYRJ"/>
    <m/>
    <n v="82.54"/>
    <n v="-82.54"/>
    <s v="x"/>
  </r>
  <r>
    <x v="25"/>
    <d v="2025-09-01T00:00:00"/>
    <x v="0"/>
    <m/>
    <s v="Reversed -- "/>
    <s v="D-015-E"/>
    <s v="Engineering -East"/>
    <s v="Transamerica Retirement Solutions"/>
    <x v="4"/>
    <m/>
    <x v="0"/>
    <m/>
    <m/>
    <m/>
    <n v="613"/>
    <s v="PYRJ"/>
    <m/>
    <n v="88.4"/>
    <n v="-88.4"/>
    <s v="x"/>
  </r>
  <r>
    <x v="25"/>
    <d v="2025-09-01T00:00:00"/>
    <x v="0"/>
    <m/>
    <s v="Reversed -- "/>
    <s v="D-028-E"/>
    <s v="Installation Team - East"/>
    <s v="Transamerica Retirement Solutions"/>
    <x v="4"/>
    <m/>
    <x v="0"/>
    <m/>
    <m/>
    <m/>
    <n v="613"/>
    <s v="PYRJ"/>
    <m/>
    <n v="54.05"/>
    <n v="-54.05"/>
    <s v="x"/>
  </r>
  <r>
    <x v="25"/>
    <d v="2025-09-12T00:00:00"/>
    <x v="35"/>
    <m/>
    <s v="401K - Benefit Company Contribution - for Cloud Services"/>
    <s v="D-027-W"/>
    <s v="Cloud - West"/>
    <s v="Transamerica Retirement Solutions"/>
    <x v="0"/>
    <m/>
    <x v="0"/>
    <m/>
    <m/>
    <m/>
    <n v="617"/>
    <s v="PYRJ"/>
    <n v="138.46"/>
    <m/>
    <n v="138.46"/>
    <s v="x"/>
  </r>
  <r>
    <x v="25"/>
    <d v="2025-09-12T00:00:00"/>
    <x v="35"/>
    <m/>
    <s v="401K - Benefit Company Contribution - for Cyber Security"/>
    <s v="D-005-W"/>
    <s v="Security - West"/>
    <s v="Transamerica Retirement Solutions"/>
    <x v="0"/>
    <m/>
    <x v="0"/>
    <m/>
    <m/>
    <m/>
    <n v="617"/>
    <s v="PYRJ"/>
    <n v="98.08"/>
    <m/>
    <n v="98.08"/>
    <s v="x"/>
  </r>
  <r>
    <x v="25"/>
    <d v="2025-09-12T00:00:00"/>
    <x v="35"/>
    <m/>
    <s v="401K - Benefit Company Contribution - for West Coast - Service Delivery"/>
    <s v="D-003-W"/>
    <s v="MSP - West"/>
    <s v="Transamerica Retirement Solutions"/>
    <x v="0"/>
    <m/>
    <x v="0"/>
    <m/>
    <m/>
    <m/>
    <n v="617"/>
    <s v="PYRJ"/>
    <n v="292.91000000000003"/>
    <m/>
    <n v="292.91000000000003"/>
    <s v="x"/>
  </r>
  <r>
    <x v="25"/>
    <d v="2025-09-12T00:00:00"/>
    <x v="35"/>
    <m/>
    <s v="401K - Benefit Company Contribution - for West Coast-Fresno Service"/>
    <s v="D-003-F"/>
    <s v="MSP - Fresno"/>
    <s v="Transamerica Retirement Solutions"/>
    <x v="6"/>
    <m/>
    <x v="0"/>
    <m/>
    <m/>
    <m/>
    <n v="617"/>
    <s v="PYRJ"/>
    <n v="2"/>
    <m/>
    <n v="2"/>
    <s v="x"/>
  </r>
  <r>
    <x v="25"/>
    <d v="2025-09-12T00:00:00"/>
    <x v="35"/>
    <m/>
    <s v="401K - Benefit Company Contribution - for East Coast - Field Engineering"/>
    <s v="D-015-E"/>
    <s v="Engineering -East"/>
    <s v="Transamerica Retirement Solutions"/>
    <x v="4"/>
    <m/>
    <x v="0"/>
    <m/>
    <m/>
    <m/>
    <n v="617"/>
    <s v="PYRJ"/>
    <n v="176.8"/>
    <m/>
    <n v="176.8"/>
    <s v="x"/>
  </r>
  <r>
    <x v="25"/>
    <d v="2025-09-12T00:00:00"/>
    <x v="35"/>
    <m/>
    <s v="401K - Benefit Company Contribution - for East Coast - Installation Services"/>
    <s v="D-028-E"/>
    <s v="Installation Team - East"/>
    <s v="Transamerica Retirement Solutions"/>
    <x v="4"/>
    <m/>
    <x v="0"/>
    <m/>
    <m/>
    <m/>
    <n v="617"/>
    <s v="PYRJ"/>
    <n v="108.09"/>
    <m/>
    <n v="108.09"/>
    <s v="x"/>
  </r>
  <r>
    <x v="25"/>
    <d v="2025-09-12T00:00:00"/>
    <x v="35"/>
    <m/>
    <s v="401K - Benefit Company Contribution - for East Coast - Service Desk"/>
    <s v="D-003-E"/>
    <s v="MSP - East"/>
    <s v="Transamerica Retirement Solutions"/>
    <x v="4"/>
    <m/>
    <x v="0"/>
    <m/>
    <m/>
    <m/>
    <n v="617"/>
    <s v="PYRJ"/>
    <n v="170.45"/>
    <m/>
    <n v="170.45"/>
    <s v="x"/>
  </r>
  <r>
    <x v="25"/>
    <d v="2025-09-19T00:00:00"/>
    <x v="43"/>
    <m/>
    <s v="401K - Benefit Company Contribution - for East Coast - Installation Services"/>
    <s v="D-028-E"/>
    <s v="Installation Team - East"/>
    <m/>
    <x v="0"/>
    <m/>
    <x v="0"/>
    <m/>
    <m/>
    <m/>
    <n v="627"/>
    <s v="PYRJ"/>
    <n v="54.89"/>
    <m/>
    <n v="54.89"/>
    <s v="x"/>
  </r>
  <r>
    <x v="25"/>
    <d v="2025-09-26T00:00:00"/>
    <x v="45"/>
    <m/>
    <s v="401K - Benefit Company Contribution - for Cloud Services"/>
    <s v="D-027-W"/>
    <s v="Cloud - West"/>
    <s v="Transamerica Retirement Solutions"/>
    <x v="0"/>
    <m/>
    <x v="0"/>
    <m/>
    <m/>
    <m/>
    <n v="619"/>
    <s v="PYRJ"/>
    <n v="138.46"/>
    <m/>
    <n v="138.46"/>
    <s v="x"/>
  </r>
  <r>
    <x v="25"/>
    <d v="2025-09-26T00:00:00"/>
    <x v="45"/>
    <m/>
    <s v="401K - Benefit Company Contribution - for Cyber Security"/>
    <s v="D-005-W"/>
    <s v="Security - West"/>
    <s v="Transamerica Retirement Solutions"/>
    <x v="0"/>
    <m/>
    <x v="0"/>
    <m/>
    <m/>
    <m/>
    <n v="619"/>
    <s v="PYRJ"/>
    <n v="98.08"/>
    <m/>
    <n v="98.08"/>
    <s v="x"/>
  </r>
  <r>
    <x v="25"/>
    <d v="2025-09-26T00:00:00"/>
    <x v="45"/>
    <m/>
    <s v="401K - Benefit Company Contribution - for West Coast - Service Delivery"/>
    <s v="D-003-W"/>
    <s v="MSP - West"/>
    <s v="Transamerica Retirement Solutions"/>
    <x v="0"/>
    <m/>
    <x v="0"/>
    <m/>
    <m/>
    <m/>
    <n v="619"/>
    <s v="PYRJ"/>
    <n v="299.58"/>
    <m/>
    <n v="299.58"/>
    <s v="x"/>
  </r>
  <r>
    <x v="25"/>
    <d v="2025-09-26T00:00:00"/>
    <x v="45"/>
    <m/>
    <s v="401K - Benefit Company Contribution - for West Coast - Service Delivery"/>
    <s v="D-003-W"/>
    <s v="MSP - West"/>
    <m/>
    <x v="0"/>
    <m/>
    <x v="0"/>
    <m/>
    <m/>
    <m/>
    <n v="622"/>
    <s v="PYRJ"/>
    <n v="134.94999999999999"/>
    <m/>
    <n v="134.94999999999999"/>
    <s v="x"/>
  </r>
  <r>
    <x v="25"/>
    <d v="2025-09-26T00:00:00"/>
    <x v="45"/>
    <m/>
    <s v="401K - Benefit Company Contribution - for West Coast-Fresno Service"/>
    <s v="D-003-F"/>
    <s v="MSP - Fresno"/>
    <s v="Transamerica Retirement Solutions"/>
    <x v="6"/>
    <m/>
    <x v="0"/>
    <m/>
    <m/>
    <m/>
    <n v="619"/>
    <s v="PYRJ"/>
    <n v="2"/>
    <m/>
    <n v="2"/>
    <s v="x"/>
  </r>
  <r>
    <x v="25"/>
    <d v="2025-09-26T00:00:00"/>
    <x v="45"/>
    <m/>
    <s v="401K - Benefit Company Contribution - for East Coast - Field Engineering"/>
    <s v="D-015-E"/>
    <s v="Engineering -East"/>
    <s v="Transamerica Retirement Solutions"/>
    <x v="4"/>
    <m/>
    <x v="0"/>
    <m/>
    <m/>
    <m/>
    <n v="619"/>
    <s v="PYRJ"/>
    <n v="176.8"/>
    <m/>
    <n v="176.8"/>
    <s v="x"/>
  </r>
  <r>
    <x v="25"/>
    <d v="2025-09-26T00:00:00"/>
    <x v="45"/>
    <m/>
    <s v="401K - Benefit Company Contribution - for East Coast - Installation Services"/>
    <s v="D-028-E"/>
    <s v="Installation Team - East"/>
    <s v="Transamerica Retirement Solutions"/>
    <x v="4"/>
    <m/>
    <x v="0"/>
    <m/>
    <m/>
    <m/>
    <n v="619"/>
    <s v="PYRJ"/>
    <n v="57.69"/>
    <m/>
    <n v="57.69"/>
    <s v="x"/>
  </r>
  <r>
    <x v="25"/>
    <d v="2025-09-26T00:00:00"/>
    <x v="45"/>
    <m/>
    <s v="401K - Benefit Company Contribution - for East Coast - Service Desk"/>
    <s v="D-003-E"/>
    <s v="MSP - East"/>
    <s v="Transamerica Retirement Solutions"/>
    <x v="4"/>
    <m/>
    <x v="0"/>
    <m/>
    <m/>
    <m/>
    <n v="619"/>
    <s v="PYRJ"/>
    <n v="152.29"/>
    <m/>
    <n v="152.29"/>
    <s v="x"/>
  </r>
  <r>
    <x v="25"/>
    <d v="2025-09-30T00:00:00"/>
    <x v="17"/>
    <m/>
    <s v="Payroll Accrual for pay dated 10/10/25"/>
    <s v="D-003-W"/>
    <s v="MSP - West"/>
    <s v="Transamerica Retirement Solutions"/>
    <x v="0"/>
    <m/>
    <x v="0"/>
    <m/>
    <m/>
    <m/>
    <n v="620"/>
    <s v="PYRJ"/>
    <n v="209.71"/>
    <m/>
    <n v="209.71"/>
    <s v="x"/>
  </r>
  <r>
    <x v="25"/>
    <d v="2025-09-30T00:00:00"/>
    <x v="17"/>
    <m/>
    <s v="Payroll Accrual for pay dated 10/10/25"/>
    <s v="D-005-W"/>
    <s v="Security - West"/>
    <s v="Transamerica Retirement Solutions"/>
    <x v="0"/>
    <m/>
    <x v="0"/>
    <m/>
    <m/>
    <m/>
    <n v="620"/>
    <s v="PYRJ"/>
    <n v="68.66"/>
    <m/>
    <n v="68.66"/>
    <s v="x"/>
  </r>
  <r>
    <x v="25"/>
    <d v="2025-09-30T00:00:00"/>
    <x v="17"/>
    <m/>
    <s v="Payroll Accrual for pay dated 10/10/25"/>
    <s v="D-027-W"/>
    <s v="Cloud - West"/>
    <s v="Transamerica Retirement Solutions"/>
    <x v="0"/>
    <m/>
    <x v="0"/>
    <m/>
    <m/>
    <m/>
    <n v="620"/>
    <s v="PYRJ"/>
    <n v="96.92"/>
    <m/>
    <n v="96.92"/>
    <s v="x"/>
  </r>
  <r>
    <x v="25"/>
    <d v="2025-09-30T00:00:00"/>
    <x v="17"/>
    <m/>
    <s v="Payroll Accrual for pay dated 10/10/25"/>
    <s v="D-003-F"/>
    <s v="MSP - Fresno"/>
    <s v="Transamerica Retirement Solutions"/>
    <x v="6"/>
    <m/>
    <x v="0"/>
    <m/>
    <m/>
    <m/>
    <n v="620"/>
    <s v="PYRJ"/>
    <n v="1.4"/>
    <m/>
    <n v="1.4"/>
    <s v="x"/>
  </r>
  <r>
    <x v="25"/>
    <d v="2025-09-30T00:00:00"/>
    <x v="17"/>
    <m/>
    <s v="Payroll Accrual for pay dated 10/10/25"/>
    <s v="D-003-E"/>
    <s v="MSP - East"/>
    <s v="Transamerica Retirement Solutions"/>
    <x v="4"/>
    <m/>
    <x v="0"/>
    <m/>
    <m/>
    <m/>
    <n v="620"/>
    <s v="PYRJ"/>
    <n v="106.6"/>
    <m/>
    <n v="106.6"/>
    <s v="x"/>
  </r>
  <r>
    <x v="25"/>
    <d v="2025-09-30T00:00:00"/>
    <x v="17"/>
    <m/>
    <s v="Payroll Accrual for pay dated 10/10/25"/>
    <s v="D-015-E"/>
    <s v="Engineering -East"/>
    <s v="Transamerica Retirement Solutions"/>
    <x v="4"/>
    <m/>
    <x v="0"/>
    <m/>
    <m/>
    <m/>
    <n v="620"/>
    <s v="PYRJ"/>
    <n v="123.76"/>
    <m/>
    <n v="123.76"/>
    <s v="x"/>
  </r>
  <r>
    <x v="25"/>
    <d v="2025-09-30T00:00:00"/>
    <x v="17"/>
    <m/>
    <s v="Payroll Accrual for pay dated 10/10/25"/>
    <s v="D-028-E"/>
    <s v="Installation Team - East"/>
    <s v="Transamerica Retirement Solutions"/>
    <x v="4"/>
    <m/>
    <x v="0"/>
    <m/>
    <m/>
    <m/>
    <n v="620"/>
    <s v="PYRJ"/>
    <n v="40.380000000000003"/>
    <m/>
    <n v="40.380000000000003"/>
    <s v="x"/>
  </r>
  <r>
    <x v="25"/>
    <d v="2025-10-01T00:00:00"/>
    <x v="18"/>
    <m/>
    <s v="Reversed -- "/>
    <s v="D-003-W"/>
    <s v="MSP - West"/>
    <s v="Transamerica Retirement Solutions"/>
    <x v="0"/>
    <m/>
    <x v="0"/>
    <m/>
    <m/>
    <m/>
    <n v="621"/>
    <s v="PYRJ"/>
    <m/>
    <n v="209.71"/>
    <n v="-209.71"/>
    <s v="x"/>
  </r>
  <r>
    <x v="25"/>
    <d v="2025-10-01T00:00:00"/>
    <x v="18"/>
    <m/>
    <s v="Reversed -- "/>
    <s v="D-005-W"/>
    <s v="Security - West"/>
    <s v="Transamerica Retirement Solutions"/>
    <x v="0"/>
    <m/>
    <x v="0"/>
    <m/>
    <m/>
    <m/>
    <n v="621"/>
    <s v="PYRJ"/>
    <m/>
    <n v="68.66"/>
    <n v="-68.66"/>
    <s v="x"/>
  </r>
  <r>
    <x v="25"/>
    <d v="2025-10-01T00:00:00"/>
    <x v="18"/>
    <m/>
    <s v="Reversed -- "/>
    <s v="D-027-W"/>
    <s v="Cloud - West"/>
    <s v="Transamerica Retirement Solutions"/>
    <x v="0"/>
    <m/>
    <x v="0"/>
    <m/>
    <m/>
    <m/>
    <n v="621"/>
    <s v="PYRJ"/>
    <m/>
    <n v="96.92"/>
    <n v="-96.92"/>
    <s v="x"/>
  </r>
  <r>
    <x v="25"/>
    <d v="2025-10-01T00:00:00"/>
    <x v="18"/>
    <m/>
    <s v="Reversed -- "/>
    <s v="D-003-F"/>
    <s v="MSP - Fresno"/>
    <s v="Transamerica Retirement Solutions"/>
    <x v="6"/>
    <m/>
    <x v="0"/>
    <m/>
    <m/>
    <m/>
    <n v="621"/>
    <s v="PYRJ"/>
    <m/>
    <n v="1.4"/>
    <n v="-1.4"/>
    <s v="x"/>
  </r>
  <r>
    <x v="25"/>
    <d v="2025-10-01T00:00:00"/>
    <x v="18"/>
    <m/>
    <s v="Reversed -- "/>
    <s v="D-003-E"/>
    <s v="MSP - East"/>
    <s v="Transamerica Retirement Solutions"/>
    <x v="4"/>
    <m/>
    <x v="0"/>
    <m/>
    <m/>
    <m/>
    <n v="621"/>
    <s v="PYRJ"/>
    <m/>
    <n v="106.6"/>
    <n v="-106.6"/>
    <s v="x"/>
  </r>
  <r>
    <x v="25"/>
    <d v="2025-10-01T00:00:00"/>
    <x v="18"/>
    <m/>
    <s v="Reversed -- "/>
    <s v="D-015-E"/>
    <s v="Engineering -East"/>
    <s v="Transamerica Retirement Solutions"/>
    <x v="4"/>
    <m/>
    <x v="0"/>
    <m/>
    <m/>
    <m/>
    <n v="621"/>
    <s v="PYRJ"/>
    <m/>
    <n v="123.76"/>
    <n v="-123.76"/>
    <s v="x"/>
  </r>
  <r>
    <x v="25"/>
    <d v="2025-10-01T00:00:00"/>
    <x v="18"/>
    <m/>
    <s v="Reversed -- "/>
    <s v="D-028-E"/>
    <s v="Installation Team - East"/>
    <s v="Transamerica Retirement Solutions"/>
    <x v="4"/>
    <m/>
    <x v="0"/>
    <m/>
    <m/>
    <m/>
    <n v="621"/>
    <s v="PYRJ"/>
    <m/>
    <n v="40.380000000000003"/>
    <n v="-40.380000000000003"/>
    <s v="x"/>
  </r>
  <r>
    <x v="25"/>
    <d v="2025-10-10T00:00:00"/>
    <x v="39"/>
    <m/>
    <s v="401K - Benefit Company Contribution - for Cloud Services"/>
    <s v="D-027-W"/>
    <s v="Cloud - West"/>
    <s v="Transamerica Retirement Solutions"/>
    <x v="0"/>
    <m/>
    <x v="0"/>
    <m/>
    <m/>
    <m/>
    <n v="634"/>
    <s v="PYRJ"/>
    <n v="138.46"/>
    <m/>
    <n v="138.46"/>
    <s v="x"/>
  </r>
  <r>
    <x v="25"/>
    <d v="2025-10-10T00:00:00"/>
    <x v="39"/>
    <m/>
    <s v="401K - Benefit Company Contribution - for Cyber Security"/>
    <s v="D-005-W"/>
    <s v="Security - West"/>
    <s v="Transamerica Retirement Solutions"/>
    <x v="0"/>
    <m/>
    <x v="0"/>
    <m/>
    <m/>
    <m/>
    <n v="634"/>
    <s v="PYRJ"/>
    <n v="98.08"/>
    <m/>
    <n v="98.08"/>
    <s v="x"/>
  </r>
  <r>
    <x v="25"/>
    <d v="2025-10-10T00:00:00"/>
    <x v="39"/>
    <m/>
    <s v="401K - Benefit Company Contribution - for West Coast - Service Delivery"/>
    <s v="D-003-W"/>
    <s v="MSP - West"/>
    <s v="Transamerica Retirement Solutions"/>
    <x v="0"/>
    <m/>
    <x v="0"/>
    <m/>
    <m/>
    <m/>
    <n v="634"/>
    <s v="PYRJ"/>
    <n v="216.33"/>
    <m/>
    <n v="216.33"/>
    <s v="x"/>
  </r>
  <r>
    <x v="25"/>
    <d v="2025-10-10T00:00:00"/>
    <x v="39"/>
    <m/>
    <s v="401K - Benefit Company Contribution - for West Coast-Fresno Service"/>
    <s v="D-003-F"/>
    <s v="MSP - Fresno"/>
    <s v="Transamerica Retirement Solutions"/>
    <x v="6"/>
    <m/>
    <x v="0"/>
    <m/>
    <m/>
    <m/>
    <n v="634"/>
    <s v="PYRJ"/>
    <n v="2"/>
    <m/>
    <n v="2"/>
    <s v="x"/>
  </r>
  <r>
    <x v="25"/>
    <d v="2025-10-10T00:00:00"/>
    <x v="39"/>
    <m/>
    <s v="401K - Benefit Company Contribution - for East Coast - Field Engineering"/>
    <s v="D-015-E"/>
    <s v="Engineering -East"/>
    <s v="Transamerica Retirement Solutions"/>
    <x v="4"/>
    <m/>
    <x v="0"/>
    <m/>
    <m/>
    <m/>
    <n v="634"/>
    <s v="PYRJ"/>
    <n v="173.62"/>
    <m/>
    <n v="173.62"/>
    <s v="x"/>
  </r>
  <r>
    <x v="25"/>
    <d v="2025-10-10T00:00:00"/>
    <x v="39"/>
    <m/>
    <s v="401K - Benefit Company Contribution - for East Coast - Installation Services"/>
    <s v="D-028-E"/>
    <s v="Installation Team - East"/>
    <s v="Transamerica Retirement Solutions"/>
    <x v="4"/>
    <m/>
    <x v="0"/>
    <m/>
    <m/>
    <m/>
    <n v="634"/>
    <s v="PYRJ"/>
    <n v="57.69"/>
    <m/>
    <n v="57.69"/>
    <s v="x"/>
  </r>
  <r>
    <x v="25"/>
    <d v="2025-10-10T00:00:00"/>
    <x v="39"/>
    <m/>
    <s v="401K - Benefit Company Contribution - for East Coast - Service Desk"/>
    <s v="D-003-E"/>
    <s v="MSP - East"/>
    <s v="Transamerica Retirement Solutions"/>
    <x v="4"/>
    <m/>
    <x v="0"/>
    <m/>
    <m/>
    <m/>
    <n v="634"/>
    <s v="PYRJ"/>
    <n v="169.76"/>
    <m/>
    <n v="169.76"/>
    <s v="x"/>
  </r>
  <r>
    <x v="25"/>
    <d v="2025-10-24T00:00:00"/>
    <x v="52"/>
    <m/>
    <s v="401K - Benefit Company Contribution - for Cloud Services"/>
    <s v="D-027-W"/>
    <s v="Cloud - West"/>
    <s v="Transamerica Retirement Solutions"/>
    <x v="0"/>
    <m/>
    <x v="0"/>
    <m/>
    <m/>
    <m/>
    <n v="636"/>
    <s v="PYRJ"/>
    <n v="138.46"/>
    <m/>
    <n v="138.46"/>
    <s v="x"/>
  </r>
  <r>
    <x v="25"/>
    <d v="2025-10-24T00:00:00"/>
    <x v="52"/>
    <m/>
    <s v="401K - Benefit Company Contribution - for Cyber Security"/>
    <s v="D-005-W"/>
    <s v="Security - West"/>
    <s v="Transamerica Retirement Solutions"/>
    <x v="0"/>
    <m/>
    <x v="0"/>
    <m/>
    <m/>
    <m/>
    <n v="636"/>
    <s v="PYRJ"/>
    <n v="98.08"/>
    <m/>
    <n v="98.08"/>
    <s v="x"/>
  </r>
  <r>
    <x v="25"/>
    <d v="2025-10-24T00:00:00"/>
    <x v="52"/>
    <m/>
    <s v="401K - Benefit Company Contribution - for West Coast - Service Delivery"/>
    <s v="D-003-W"/>
    <s v="MSP - West"/>
    <s v="Transamerica Retirement Solutions"/>
    <x v="0"/>
    <m/>
    <x v="0"/>
    <m/>
    <m/>
    <m/>
    <n v="636"/>
    <s v="PYRJ"/>
    <n v="220.77"/>
    <m/>
    <n v="220.77"/>
    <s v="x"/>
  </r>
  <r>
    <x v="25"/>
    <d v="2025-10-24T00:00:00"/>
    <x v="52"/>
    <m/>
    <s v="401K - Benefit Company Contribution - for West Coast-Fresno Service"/>
    <s v="D-003-F"/>
    <s v="MSP - Fresno"/>
    <s v="Transamerica Retirement Solutions"/>
    <x v="6"/>
    <m/>
    <x v="0"/>
    <m/>
    <m/>
    <m/>
    <n v="636"/>
    <s v="PYRJ"/>
    <n v="2"/>
    <m/>
    <n v="2"/>
    <s v="x"/>
  </r>
  <r>
    <x v="25"/>
    <d v="2025-10-24T00:00:00"/>
    <x v="52"/>
    <m/>
    <s v="401K - Benefit Company Contribution - for East Coast - Field Engineering"/>
    <s v="D-015-E"/>
    <s v="Engineering -East"/>
    <s v="Transamerica Retirement Solutions"/>
    <x v="4"/>
    <m/>
    <x v="0"/>
    <m/>
    <m/>
    <m/>
    <n v="636"/>
    <s v="PYRJ"/>
    <n v="176.8"/>
    <m/>
    <n v="176.8"/>
    <s v="x"/>
  </r>
  <r>
    <x v="25"/>
    <d v="2025-10-24T00:00:00"/>
    <x v="52"/>
    <m/>
    <s v="401K - Benefit Company Contribution - for East Coast - Installation Services"/>
    <s v="D-028-E"/>
    <s v="Installation Team - East"/>
    <s v="Transamerica Retirement Solutions"/>
    <x v="4"/>
    <m/>
    <x v="0"/>
    <m/>
    <m/>
    <m/>
    <n v="636"/>
    <s v="PYRJ"/>
    <n v="57.69"/>
    <m/>
    <n v="57.69"/>
    <s v="x"/>
  </r>
  <r>
    <x v="25"/>
    <d v="2025-10-24T00:00:00"/>
    <x v="52"/>
    <m/>
    <s v="401K - Benefit Company Contribution - for East Coast - Service Desk"/>
    <s v="D-003-E"/>
    <s v="MSP - East"/>
    <s v="Transamerica Retirement Solutions"/>
    <x v="4"/>
    <m/>
    <x v="0"/>
    <m/>
    <m/>
    <m/>
    <n v="636"/>
    <s v="PYRJ"/>
    <n v="164.08"/>
    <m/>
    <n v="164.08"/>
    <s v="x"/>
  </r>
  <r>
    <x v="25"/>
    <d v="2025-10-31T00:00:00"/>
    <x v="31"/>
    <m/>
    <s v="Payroll Accrual for pay dated 11/07/2025"/>
    <s v="D-003-W"/>
    <s v="MSP - West"/>
    <s v="Transamerica Retirement Solutions"/>
    <x v="0"/>
    <m/>
    <x v="0"/>
    <m/>
    <m/>
    <m/>
    <n v="637"/>
    <s v="PYRJ"/>
    <n v="220.77"/>
    <m/>
    <n v="220.77"/>
    <s v="x"/>
  </r>
  <r>
    <x v="25"/>
    <d v="2025-10-31T00:00:00"/>
    <x v="31"/>
    <m/>
    <s v="Payroll Accrual for pay dated 11/07/2025"/>
    <s v="D-005-W"/>
    <s v="Security - West"/>
    <s v="Transamerica Retirement Solutions"/>
    <x v="0"/>
    <m/>
    <x v="0"/>
    <m/>
    <m/>
    <m/>
    <n v="637"/>
    <s v="PYRJ"/>
    <n v="98.08"/>
    <m/>
    <n v="98.08"/>
    <s v="x"/>
  </r>
  <r>
    <x v="25"/>
    <d v="2025-10-31T00:00:00"/>
    <x v="31"/>
    <m/>
    <s v="Payroll Accrual for pay dated 11/07/2025"/>
    <s v="D-027-W"/>
    <s v="Cloud - West"/>
    <s v="Transamerica Retirement Solutions"/>
    <x v="0"/>
    <m/>
    <x v="0"/>
    <m/>
    <m/>
    <m/>
    <n v="637"/>
    <s v="PYRJ"/>
    <n v="138.46"/>
    <m/>
    <n v="138.46"/>
    <s v="x"/>
  </r>
  <r>
    <x v="25"/>
    <d v="2025-10-31T00:00:00"/>
    <x v="31"/>
    <m/>
    <s v="Payroll Accrual for pay dated 11/07/2025"/>
    <s v="D-003-F"/>
    <s v="MSP - Fresno"/>
    <s v="Transamerica Retirement Solutions"/>
    <x v="6"/>
    <m/>
    <x v="0"/>
    <m/>
    <m/>
    <m/>
    <n v="637"/>
    <s v="PYRJ"/>
    <n v="2"/>
    <m/>
    <n v="2"/>
    <s v="x"/>
  </r>
  <r>
    <x v="25"/>
    <d v="2025-10-31T00:00:00"/>
    <x v="31"/>
    <m/>
    <s v="Payroll Accrual for pay dated 11/07/2025"/>
    <s v="D-003-E"/>
    <s v="MSP - East"/>
    <s v="Transamerica Retirement Solutions"/>
    <x v="4"/>
    <m/>
    <x v="0"/>
    <m/>
    <m/>
    <m/>
    <n v="637"/>
    <s v="PYRJ"/>
    <n v="164.08"/>
    <m/>
    <n v="164.08"/>
    <s v="x"/>
  </r>
  <r>
    <x v="25"/>
    <d v="2025-10-31T00:00:00"/>
    <x v="31"/>
    <m/>
    <s v="Payroll Accrual for pay dated 11/07/2025"/>
    <s v="D-015-E"/>
    <s v="Engineering -East"/>
    <s v="Transamerica Retirement Solutions"/>
    <x v="4"/>
    <m/>
    <x v="0"/>
    <m/>
    <m/>
    <m/>
    <n v="637"/>
    <s v="PYRJ"/>
    <n v="176.8"/>
    <m/>
    <n v="176.8"/>
    <s v="x"/>
  </r>
  <r>
    <x v="25"/>
    <d v="2025-10-31T00:00:00"/>
    <x v="31"/>
    <m/>
    <s v="Payroll Accrual for pay dated 11/07/2025"/>
    <s v="D-028-E"/>
    <s v="Installation Team - East"/>
    <s v="Transamerica Retirement Solutions"/>
    <x v="4"/>
    <m/>
    <x v="0"/>
    <m/>
    <m/>
    <m/>
    <n v="637"/>
    <s v="PYRJ"/>
    <n v="57.69"/>
    <m/>
    <n v="57.69"/>
    <s v="x"/>
  </r>
  <r>
    <x v="26"/>
    <d v="2025-09-01T00:00:00"/>
    <x v="0"/>
    <m/>
    <s v="Reversed -- "/>
    <s v="D-015"/>
    <s v="Engineering"/>
    <s v="Transamerica Retirement Solutions"/>
    <x v="0"/>
    <m/>
    <x v="0"/>
    <m/>
    <m/>
    <m/>
    <n v="613"/>
    <s v="PYRJ"/>
    <m/>
    <n v="109.62"/>
    <n v="-109.62"/>
    <s v="x"/>
  </r>
  <r>
    <x v="26"/>
    <d v="2025-09-01T00:00:00"/>
    <x v="0"/>
    <m/>
    <s v="Reversed -- "/>
    <s v="D-001-W"/>
    <s v="Sales - West"/>
    <s v="Transamerica Retirement Solutions"/>
    <x v="0"/>
    <m/>
    <x v="0"/>
    <m/>
    <m/>
    <m/>
    <n v="613"/>
    <s v="PYRJ"/>
    <m/>
    <n v="138.47"/>
    <n v="-138.47"/>
    <s v="x"/>
  </r>
  <r>
    <x v="26"/>
    <d v="2025-09-01T00:00:00"/>
    <x v="0"/>
    <m/>
    <s v="Reversed -- "/>
    <s v="D-001-E"/>
    <s v="Sales - East"/>
    <s v="Transamerica Retirement Solutions"/>
    <x v="4"/>
    <m/>
    <x v="0"/>
    <m/>
    <m/>
    <m/>
    <n v="613"/>
    <s v="PYRJ"/>
    <m/>
    <n v="30"/>
    <n v="-30"/>
    <s v="x"/>
  </r>
  <r>
    <x v="26"/>
    <d v="2025-09-12T00:00:00"/>
    <x v="35"/>
    <m/>
    <s v="401K - Benefit Company Contribution - for Sales Engineering"/>
    <s v="D-015"/>
    <s v="Engineering"/>
    <s v="Transamerica Retirement Solutions"/>
    <x v="0"/>
    <m/>
    <x v="0"/>
    <m/>
    <m/>
    <m/>
    <n v="617"/>
    <s v="PYRJ"/>
    <n v="219.23"/>
    <m/>
    <n v="219.23"/>
    <s v="x"/>
  </r>
  <r>
    <x v="26"/>
    <d v="2025-09-12T00:00:00"/>
    <x v="35"/>
    <m/>
    <s v="401K - Benefit Company Contribution - for West Coast - Sales + Marketing"/>
    <s v="D-001-W"/>
    <s v="Sales - West"/>
    <s v="Transamerica Retirement Solutions"/>
    <x v="0"/>
    <m/>
    <x v="0"/>
    <m/>
    <m/>
    <m/>
    <n v="617"/>
    <s v="PYRJ"/>
    <n v="276.93"/>
    <m/>
    <n v="276.93"/>
    <s v="x"/>
  </r>
  <r>
    <x v="26"/>
    <d v="2025-09-12T00:00:00"/>
    <x v="35"/>
    <m/>
    <s v="401K - Benefit Company Contribution - for East Coast - Sales and Marketing"/>
    <s v="D-001-E"/>
    <s v="Sales - East"/>
    <s v="Transamerica Retirement Solutions"/>
    <x v="4"/>
    <m/>
    <x v="0"/>
    <m/>
    <m/>
    <m/>
    <n v="617"/>
    <s v="PYRJ"/>
    <n v="60"/>
    <m/>
    <n v="60"/>
    <s v="x"/>
  </r>
  <r>
    <x v="26"/>
    <d v="2025-09-15T00:00:00"/>
    <x v="8"/>
    <m/>
    <s v="401K - Benefit Company Contribution - for West Coast - Sales + Marketing"/>
    <s v="D-001-W"/>
    <s v="Sales - West"/>
    <m/>
    <x v="0"/>
    <m/>
    <x v="0"/>
    <m/>
    <m/>
    <m/>
    <n v="615"/>
    <s v="PYRJ"/>
    <n v="296.61"/>
    <m/>
    <n v="296.61"/>
    <s v="x"/>
  </r>
  <r>
    <x v="26"/>
    <d v="2025-09-15T00:00:00"/>
    <x v="8"/>
    <m/>
    <s v="401K - Benefit Company Contribution - for East Coast - Sales and Marketing"/>
    <s v="D-001-E"/>
    <s v="Sales - East"/>
    <m/>
    <x v="4"/>
    <m/>
    <x v="0"/>
    <m/>
    <m/>
    <m/>
    <n v="615"/>
    <s v="PYRJ"/>
    <n v="60"/>
    <m/>
    <n v="60"/>
    <s v="x"/>
  </r>
  <r>
    <x v="26"/>
    <d v="2025-09-23T00:00:00"/>
    <x v="37"/>
    <m/>
    <s v="401K - Benefit Company Contribution - for East Coast - Sales and Marketing"/>
    <s v="D-001-E"/>
    <s v="Sales - East"/>
    <m/>
    <x v="0"/>
    <m/>
    <x v="0"/>
    <m/>
    <m/>
    <m/>
    <n v="625"/>
    <s v="PYRJ"/>
    <n v="60"/>
    <m/>
    <n v="60"/>
    <s v="x"/>
  </r>
  <r>
    <x v="26"/>
    <d v="2025-09-23T00:00:00"/>
    <x v="37"/>
    <m/>
    <s v="401K - Benefit Company Contribution - for East Coast - Sales and Marketing"/>
    <s v="D-001-E"/>
    <s v="Sales - East"/>
    <m/>
    <x v="0"/>
    <m/>
    <x v="0"/>
    <m/>
    <m/>
    <m/>
    <n v="626"/>
    <s v="PYRJ"/>
    <n v="60"/>
    <m/>
    <n v="60"/>
    <s v="x"/>
  </r>
  <r>
    <x v="26"/>
    <d v="2025-09-26T00:00:00"/>
    <x v="45"/>
    <m/>
    <s v="401K - Benefit Company Contribution - for Sales Engineering"/>
    <s v="D-015"/>
    <s v="Engineering"/>
    <s v="Transamerica Retirement Solutions"/>
    <x v="0"/>
    <m/>
    <x v="0"/>
    <m/>
    <m/>
    <m/>
    <n v="619"/>
    <s v="PYRJ"/>
    <n v="219.23"/>
    <m/>
    <n v="219.23"/>
    <s v="x"/>
  </r>
  <r>
    <x v="26"/>
    <d v="2025-09-26T00:00:00"/>
    <x v="45"/>
    <m/>
    <s v="401K - Benefit Company Contribution - for West Coast - Sales + Marketing"/>
    <s v="D-001-W"/>
    <s v="Sales - West"/>
    <s v="Transamerica Retirement Solutions"/>
    <x v="0"/>
    <m/>
    <x v="0"/>
    <m/>
    <m/>
    <m/>
    <n v="619"/>
    <s v="PYRJ"/>
    <n v="276.93"/>
    <m/>
    <n v="276.93"/>
    <s v="x"/>
  </r>
  <r>
    <x v="26"/>
    <d v="2025-09-30T00:00:00"/>
    <x v="17"/>
    <m/>
    <s v="Payroll Accrual for pay dated 10/10/25"/>
    <s v="D-015"/>
    <s v="Engineering"/>
    <s v="Transamerica Retirement Solutions"/>
    <x v="0"/>
    <m/>
    <x v="0"/>
    <m/>
    <m/>
    <m/>
    <n v="620"/>
    <s v="PYRJ"/>
    <n v="153.46"/>
    <m/>
    <n v="153.46"/>
    <s v="x"/>
  </r>
  <r>
    <x v="26"/>
    <d v="2025-09-30T00:00:00"/>
    <x v="17"/>
    <m/>
    <s v="Payroll Accrual for pay dated 10/10/25"/>
    <s v="D-001-W"/>
    <s v="Sales - West"/>
    <s v="Transamerica Retirement Solutions"/>
    <x v="0"/>
    <m/>
    <x v="0"/>
    <m/>
    <m/>
    <m/>
    <n v="620"/>
    <s v="PYRJ"/>
    <n v="193.85"/>
    <m/>
    <n v="193.85"/>
    <s v="x"/>
  </r>
  <r>
    <x v="26"/>
    <d v="2025-10-01T00:00:00"/>
    <x v="18"/>
    <m/>
    <s v="Reversed -- "/>
    <s v="D-015"/>
    <s v="Engineering"/>
    <s v="Transamerica Retirement Solutions"/>
    <x v="0"/>
    <m/>
    <x v="0"/>
    <m/>
    <m/>
    <m/>
    <n v="621"/>
    <s v="PYRJ"/>
    <m/>
    <n v="153.46"/>
    <n v="-153.46"/>
    <s v="x"/>
  </r>
  <r>
    <x v="26"/>
    <d v="2025-10-01T00:00:00"/>
    <x v="18"/>
    <m/>
    <s v="Reversed -- "/>
    <s v="D-001-W"/>
    <s v="Sales - West"/>
    <s v="Transamerica Retirement Solutions"/>
    <x v="0"/>
    <m/>
    <x v="0"/>
    <m/>
    <m/>
    <m/>
    <n v="621"/>
    <s v="PYRJ"/>
    <m/>
    <n v="193.85"/>
    <n v="-193.85"/>
    <s v="x"/>
  </r>
  <r>
    <x v="26"/>
    <d v="2025-10-10T00:00:00"/>
    <x v="39"/>
    <m/>
    <s v="401K - Benefit Company Contribution - for Sales Engineering"/>
    <s v="D-015"/>
    <s v="Engineering"/>
    <s v="Transamerica Retirement Solutions"/>
    <x v="0"/>
    <m/>
    <x v="0"/>
    <m/>
    <m/>
    <m/>
    <n v="634"/>
    <s v="PYRJ"/>
    <n v="219.23"/>
    <m/>
    <n v="219.23"/>
    <s v="x"/>
  </r>
  <r>
    <x v="26"/>
    <d v="2025-10-10T00:00:00"/>
    <x v="39"/>
    <m/>
    <s v="401K - Benefit Company Contribution - for West Coast - Sales + Marketing"/>
    <s v="D-001-W"/>
    <s v="Sales - West"/>
    <s v="Transamerica Retirement Solutions"/>
    <x v="0"/>
    <m/>
    <x v="0"/>
    <m/>
    <m/>
    <m/>
    <n v="634"/>
    <s v="PYRJ"/>
    <n v="276.93"/>
    <m/>
    <n v="276.93"/>
    <s v="x"/>
  </r>
  <r>
    <x v="26"/>
    <d v="2025-10-15T00:00:00"/>
    <x v="32"/>
    <m/>
    <s v="401K - Benefit Company Contribution - for West Coast - Sales + Marketing"/>
    <s v="D-001-W"/>
    <s v="Sales - West"/>
    <m/>
    <x v="0"/>
    <m/>
    <x v="0"/>
    <m/>
    <m/>
    <m/>
    <n v="632"/>
    <s v="PYRJ"/>
    <n v="253.96"/>
    <m/>
    <n v="253.96"/>
    <s v="x"/>
  </r>
  <r>
    <x v="26"/>
    <d v="2025-10-24T00:00:00"/>
    <x v="52"/>
    <m/>
    <s v="401K - Benefit Company Contribution - for Sales Engineering"/>
    <s v="D-015"/>
    <s v="Engineering"/>
    <s v="Transamerica Retirement Solutions"/>
    <x v="0"/>
    <m/>
    <x v="0"/>
    <m/>
    <m/>
    <m/>
    <n v="636"/>
    <s v="PYRJ"/>
    <n v="219.23"/>
    <m/>
    <n v="219.23"/>
    <s v="x"/>
  </r>
  <r>
    <x v="26"/>
    <d v="2025-10-24T00:00:00"/>
    <x v="52"/>
    <m/>
    <s v="401K - Benefit Company Contribution - for West Coast - Sales + Marketing"/>
    <s v="D-001-W"/>
    <s v="Sales - West"/>
    <s v="Transamerica Retirement Solutions"/>
    <x v="0"/>
    <m/>
    <x v="0"/>
    <m/>
    <m/>
    <m/>
    <n v="636"/>
    <s v="PYRJ"/>
    <n v="276.93"/>
    <m/>
    <n v="276.93"/>
    <s v="x"/>
  </r>
  <r>
    <x v="26"/>
    <d v="2025-10-31T00:00:00"/>
    <x v="31"/>
    <m/>
    <s v="Payroll Accrual for pay dated 11/07/2025"/>
    <s v="D-015"/>
    <s v="Engineering"/>
    <s v="Transamerica Retirement Solutions"/>
    <x v="0"/>
    <m/>
    <x v="0"/>
    <m/>
    <m/>
    <m/>
    <n v="637"/>
    <s v="PYRJ"/>
    <n v="219.23"/>
    <m/>
    <n v="219.23"/>
    <s v="x"/>
  </r>
  <r>
    <x v="26"/>
    <d v="2025-10-31T00:00:00"/>
    <x v="31"/>
    <m/>
    <s v="Payroll Accrual for pay dated 11/07/2025"/>
    <s v="D-001-W"/>
    <s v="Sales - West"/>
    <s v="Transamerica Retirement Solutions"/>
    <x v="0"/>
    <m/>
    <x v="0"/>
    <m/>
    <m/>
    <m/>
    <n v="637"/>
    <s v="PYRJ"/>
    <n v="276.93"/>
    <m/>
    <n v="276.93"/>
    <s v="x"/>
  </r>
  <r>
    <x v="27"/>
    <d v="2025-09-26T00:00:00"/>
    <x v="45"/>
    <s v="cb79e508-0ca4-4f3f-a497-c58924f84090"/>
    <s v="Charge Card Transaction - Ramp: David Craig - AGI Computer Repair - Chromebook repairs"/>
    <m/>
    <m/>
    <s v="AGI Repair"/>
    <x v="0"/>
    <m/>
    <x v="0"/>
    <m/>
    <m/>
    <m/>
    <n v="4319"/>
    <s v="APJ"/>
    <n v="1450"/>
    <m/>
    <n v="1450"/>
    <s v="x"/>
  </r>
  <r>
    <x v="27"/>
    <d v="2025-09-29T00:00:00"/>
    <x v="16"/>
    <s v="22efc246-6a8e-4692-b19a-ee933fb3f420"/>
    <s v="Charge Card Transaction - Ramp: David Craig - AGI Computer Repair - Chromebook repairs"/>
    <m/>
    <m/>
    <m/>
    <x v="0"/>
    <m/>
    <x v="0"/>
    <m/>
    <m/>
    <m/>
    <n v="4320"/>
    <s v="APJ"/>
    <n v="482"/>
    <m/>
    <n v="482"/>
    <s v="x"/>
  </r>
  <r>
    <x v="27"/>
    <d v="2025-09-29T00:00:00"/>
    <x v="16"/>
    <s v="3ac1c4c6-2c4e-417b-804e-c6c4b22de072"/>
    <s v="Charge Card Transaction - Ramp: David Craig - AGI Computer Repair - Chromebook repairs"/>
    <m/>
    <m/>
    <m/>
    <x v="0"/>
    <m/>
    <x v="0"/>
    <m/>
    <m/>
    <m/>
    <n v="4320"/>
    <s v="APJ"/>
    <n v="39"/>
    <m/>
    <n v="39"/>
    <s v="x"/>
  </r>
  <r>
    <x v="27"/>
    <d v="2025-09-29T00:00:00"/>
    <x v="16"/>
    <s v="3cf11d22-4cb2-47cc-9433-2c6448b6f9d8"/>
    <s v="Charge Card Transaction - Ramp: David Craig - AGI Computer Repair - Chromebook repairs"/>
    <m/>
    <m/>
    <m/>
    <x v="0"/>
    <m/>
    <x v="0"/>
    <m/>
    <m/>
    <m/>
    <n v="4320"/>
    <s v="APJ"/>
    <n v="129"/>
    <m/>
    <n v="129"/>
    <s v="x"/>
  </r>
  <r>
    <x v="27"/>
    <d v="2025-09-29T00:00:00"/>
    <x v="16"/>
    <s v="58b8c7bb-66c5-468f-a76f-9e085a9471b9"/>
    <s v="Charge Card Transaction - Ramp: David Craig - AGI Computer Repair - Chromebook repairs"/>
    <m/>
    <m/>
    <m/>
    <x v="0"/>
    <m/>
    <x v="0"/>
    <m/>
    <m/>
    <m/>
    <n v="4320"/>
    <s v="APJ"/>
    <n v="1072"/>
    <m/>
    <n v="1072"/>
    <s v="x"/>
  </r>
  <r>
    <x v="27"/>
    <d v="2025-09-29T00:00:00"/>
    <x v="16"/>
    <s v="6a3a0825-2416-4416-8bfb-383479374279"/>
    <s v="Charge Card Transaction - Ramp: David Craig - AGI Computer Repair - Chromebook repairs"/>
    <m/>
    <m/>
    <m/>
    <x v="0"/>
    <m/>
    <x v="0"/>
    <m/>
    <m/>
    <m/>
    <n v="4320"/>
    <s v="APJ"/>
    <n v="279"/>
    <m/>
    <n v="279"/>
    <s v="x"/>
  </r>
  <r>
    <x v="27"/>
    <d v="2025-09-29T00:00:00"/>
    <x v="16"/>
    <s v="6bfa515e-f7a3-4755-8378-aa6732f758d5"/>
    <s v="Charge Card Transaction - Ramp: David Craig - AGI Computer Repair - Chromebook repairs"/>
    <m/>
    <m/>
    <m/>
    <x v="0"/>
    <m/>
    <x v="0"/>
    <m/>
    <m/>
    <m/>
    <n v="4320"/>
    <s v="APJ"/>
    <n v="129"/>
    <m/>
    <n v="129"/>
    <s v="x"/>
  </r>
  <r>
    <x v="27"/>
    <d v="2025-09-29T00:00:00"/>
    <x v="16"/>
    <s v="8121005c-8132-4fb8-bf72-d157f4679d37"/>
    <s v="Charge Card Transaction - Ramp: David Craig - AGI Computer Repair - Chromebook repairs"/>
    <m/>
    <m/>
    <m/>
    <x v="0"/>
    <m/>
    <x v="0"/>
    <m/>
    <m/>
    <m/>
    <n v="4320"/>
    <s v="APJ"/>
    <n v="129"/>
    <m/>
    <n v="129"/>
    <s v="x"/>
  </r>
  <r>
    <x v="27"/>
    <d v="2025-09-29T00:00:00"/>
    <x v="16"/>
    <s v="b5a3e5fc-d732-48ab-9706-b066047daaf1"/>
    <s v="Charge Card Transaction - Ramp: David Craig - AGI Computer Repair - Chromebook repairs"/>
    <m/>
    <m/>
    <m/>
    <x v="0"/>
    <m/>
    <x v="0"/>
    <m/>
    <m/>
    <m/>
    <n v="4320"/>
    <s v="APJ"/>
    <n v="128"/>
    <m/>
    <n v="128"/>
    <s v="x"/>
  </r>
  <r>
    <x v="27"/>
    <d v="2025-09-29T00:00:00"/>
    <x v="16"/>
    <s v="e42f86f6-66c0-4dfd-b472-08b3993c29e5"/>
    <s v="Charge Card Transaction - Ramp: David Craig - AGI Computer Repair - Chromebook repairs"/>
    <m/>
    <m/>
    <m/>
    <x v="0"/>
    <m/>
    <x v="0"/>
    <m/>
    <m/>
    <m/>
    <n v="4320"/>
    <s v="APJ"/>
    <n v="626"/>
    <m/>
    <n v="626"/>
    <s v="x"/>
  </r>
  <r>
    <x v="27"/>
    <d v="2025-09-29T00:00:00"/>
    <x v="16"/>
    <s v="ee09009b-2a4b-470b-83e2-b4076b33615a"/>
    <s v="Charge Card Transaction - Ramp: David Craig - AGI Computer Repair - Chromebook repairs"/>
    <m/>
    <m/>
    <m/>
    <x v="0"/>
    <m/>
    <x v="0"/>
    <m/>
    <m/>
    <m/>
    <n v="4320"/>
    <s v="APJ"/>
    <n v="1071"/>
    <m/>
    <n v="1071"/>
    <s v="x"/>
  </r>
  <r>
    <x v="27"/>
    <d v="2025-09-29T00:00:00"/>
    <x v="16"/>
    <s v="fc6631f7-24af-453b-b7af-b932748f70a6"/>
    <s v="Charge Card Transaction - Ramp: David Craig - AGI Computer Repair - Chromebook repairs"/>
    <m/>
    <m/>
    <m/>
    <x v="0"/>
    <m/>
    <x v="0"/>
    <m/>
    <m/>
    <m/>
    <n v="4320"/>
    <s v="APJ"/>
    <n v="308"/>
    <m/>
    <n v="308"/>
    <s v="x"/>
  </r>
  <r>
    <x v="27"/>
    <d v="2025-10-20T00:00:00"/>
    <x v="27"/>
    <s v="1443a6a6-528f-4c4a-bad8-1f32ff3523ed"/>
    <s v="Charge Card Transaction - Ramp: David Craig - AGI Computer Repair - Chromebook repairs"/>
    <m/>
    <m/>
    <m/>
    <x v="0"/>
    <m/>
    <x v="0"/>
    <m/>
    <m/>
    <m/>
    <n v="4359"/>
    <s v="APJ"/>
    <n v="39"/>
    <m/>
    <n v="39"/>
    <s v="x"/>
  </r>
  <r>
    <x v="27"/>
    <d v="2025-10-20T00:00:00"/>
    <x v="27"/>
    <s v="1de0c315-74a4-45c6-bea2-44b7b633bc7d"/>
    <s v="Charge Card Transaction - Ramp: David Craig - AGI Computer Repair - Chromebook repairs"/>
    <m/>
    <m/>
    <m/>
    <x v="0"/>
    <m/>
    <x v="0"/>
    <m/>
    <m/>
    <m/>
    <n v="4359"/>
    <s v="APJ"/>
    <n v="129"/>
    <m/>
    <n v="129"/>
    <s v="x"/>
  </r>
  <r>
    <x v="27"/>
    <d v="2025-10-20T00:00:00"/>
    <x v="27"/>
    <s v="661277d1-f893-4908-af73-c39d53b5ef4c"/>
    <s v="Charge Card Transaction - Ramp: David Craig - AGI Computer Repair - Chromebook repairs"/>
    <m/>
    <m/>
    <m/>
    <x v="0"/>
    <m/>
    <x v="0"/>
    <m/>
    <m/>
    <m/>
    <n v="4359"/>
    <s v="APJ"/>
    <n v="119"/>
    <m/>
    <n v="119"/>
    <s v="x"/>
  </r>
  <r>
    <x v="27"/>
    <d v="2025-10-20T00:00:00"/>
    <x v="27"/>
    <s v="687eca30-40d3-456e-b44d-b99ac2acf83c"/>
    <s v="Charge Card Transaction - Ramp: David Craig - AGI Computer Repair - Chromebook repairs"/>
    <m/>
    <m/>
    <m/>
    <x v="0"/>
    <m/>
    <x v="0"/>
    <m/>
    <m/>
    <m/>
    <n v="4359"/>
    <s v="APJ"/>
    <n v="117"/>
    <m/>
    <n v="117"/>
    <s v="x"/>
  </r>
  <r>
    <x v="27"/>
    <d v="2025-10-20T00:00:00"/>
    <x v="27"/>
    <s v="82799107-d69b-49ca-8a64-6bedf232f8bf"/>
    <s v="Charge Card Transaction - Ramp: David Craig - AGI Computer Repair - Chromebook repairs"/>
    <m/>
    <m/>
    <m/>
    <x v="0"/>
    <m/>
    <x v="0"/>
    <m/>
    <m/>
    <m/>
    <n v="4359"/>
    <s v="APJ"/>
    <n v="1994"/>
    <m/>
    <n v="1994"/>
    <s v="x"/>
  </r>
  <r>
    <x v="27"/>
    <d v="2025-10-20T00:00:00"/>
    <x v="27"/>
    <s v="b9c23628-d2cd-49d0-8111-b8f28609fcdb"/>
    <s v="Charge Card Transaction - Ramp: David Craig - AGI Computer Repair - Chromebook repairs"/>
    <m/>
    <m/>
    <m/>
    <x v="0"/>
    <m/>
    <x v="0"/>
    <m/>
    <m/>
    <m/>
    <n v="4359"/>
    <s v="APJ"/>
    <n v="2354"/>
    <m/>
    <n v="2354"/>
    <s v="x"/>
  </r>
  <r>
    <x v="27"/>
    <d v="2025-10-20T00:00:00"/>
    <x v="27"/>
    <s v="bb530869-0617-4768-9610-03fdc3f7be8b"/>
    <s v="Charge Card Transaction - Ramp: David Craig - AGI Computer Repair - Chromebook repairs"/>
    <m/>
    <m/>
    <m/>
    <x v="0"/>
    <m/>
    <x v="0"/>
    <m/>
    <m/>
    <m/>
    <n v="4359"/>
    <s v="APJ"/>
    <n v="684"/>
    <m/>
    <n v="684"/>
    <s v="x"/>
  </r>
  <r>
    <x v="27"/>
    <d v="2025-10-20T00:00:00"/>
    <x v="27"/>
    <s v="e34b3f8d-6af1-4a26-a8db-273cf0684a4d"/>
    <s v="Charge Card Transaction - Ramp: David Craig - AGI Computer Repair - Chromebook repairs"/>
    <m/>
    <m/>
    <m/>
    <x v="0"/>
    <m/>
    <x v="0"/>
    <m/>
    <m/>
    <m/>
    <n v="4359"/>
    <s v="APJ"/>
    <n v="928"/>
    <m/>
    <n v="928"/>
    <s v="x"/>
  </r>
  <r>
    <x v="28"/>
    <d v="2025-09-01T00:00:00"/>
    <x v="0"/>
    <s v="COGS - 179741"/>
    <s v="COGS - 179741"/>
    <s v="D-003"/>
    <s v="MSP"/>
    <m/>
    <x v="1"/>
    <s v="C0LH1P-0001-1Y1M"/>
    <x v="2"/>
    <s v="Exchange Online (Plan 2) Annual Paid Monthly"/>
    <s v="C00005"/>
    <m/>
    <n v="10675"/>
    <s v="COG"/>
    <n v="6.4"/>
    <m/>
    <n v="6.4"/>
    <s v="x"/>
  </r>
  <r>
    <x v="28"/>
    <d v="2025-09-01T00:00:00"/>
    <x v="0"/>
    <s v="COGS - 179741"/>
    <s v="COGS - 179741"/>
    <s v="D-003"/>
    <s v="MSP"/>
    <m/>
    <x v="1"/>
    <s v="C0LHQ5-0001-1Y1M"/>
    <x v="2"/>
    <s v="Exchange Online Archiving For Exchange Server Annual Paid Mo"/>
    <s v="C00005"/>
    <m/>
    <n v="10675"/>
    <s v="COG"/>
    <n v="24.5"/>
    <m/>
    <n v="24.5"/>
    <s v="x"/>
  </r>
  <r>
    <x v="28"/>
    <d v="2025-09-01T00:00:00"/>
    <x v="0"/>
    <s v="COGS - 179741"/>
    <s v="COGS - 179741"/>
    <s v="D-003"/>
    <s v="MSP"/>
    <m/>
    <x v="1"/>
    <s v="C0LH16-0001-1Y1M"/>
    <x v="2"/>
    <s v="Exchange Online (Plan 1) Annual Paid Monthly"/>
    <s v="C00005"/>
    <m/>
    <n v="10675"/>
    <s v="COG"/>
    <n v="89.6"/>
    <m/>
    <n v="89.6"/>
    <s v="x"/>
  </r>
  <r>
    <x v="28"/>
    <d v="2025-09-01T00:00:00"/>
    <x v="0"/>
    <s v="COGS - 179741"/>
    <s v="COGS - 179741"/>
    <s v="D-003"/>
    <s v="MSP"/>
    <m/>
    <x v="1"/>
    <s v="C0LDPB-0001-1Y1M"/>
    <x v="2"/>
    <s v="Microsoft 365 Business Standard Annual Paid Monthly"/>
    <s v="C00005"/>
    <m/>
    <n v="10675"/>
    <s v="COG"/>
    <n v="200"/>
    <m/>
    <n v="200"/>
    <s v="x"/>
  </r>
  <r>
    <x v="28"/>
    <d v="2025-09-01T00:00:00"/>
    <x v="0"/>
    <s v="COGS - 179742"/>
    <s v="COGS - 179742"/>
    <s v="D-003"/>
    <s v="MSP"/>
    <m/>
    <x v="1"/>
    <s v="C0LH16-0001-1Y1M"/>
    <x v="3"/>
    <s v="Exchange Online (Plan 1) Annual Paid Monthly"/>
    <s v="C00032"/>
    <m/>
    <n v="10676"/>
    <s v="COG"/>
    <n v="9.6"/>
    <m/>
    <n v="9.6"/>
    <s v="x"/>
  </r>
  <r>
    <x v="28"/>
    <d v="2025-09-01T00:00:00"/>
    <x v="0"/>
    <s v="COGS - 179742"/>
    <s v="COGS - 179742"/>
    <s v="D-003"/>
    <s v="MSP"/>
    <m/>
    <x v="1"/>
    <s v="C0LH1P-0001-1Y1M"/>
    <x v="3"/>
    <s v="Exchange Online (Plan 2) Annual Paid Monthly"/>
    <s v="C00032"/>
    <m/>
    <n v="10676"/>
    <s v="COG"/>
    <n v="12.8"/>
    <m/>
    <n v="12.8"/>
    <s v="x"/>
  </r>
  <r>
    <x v="28"/>
    <d v="2025-09-01T00:00:00"/>
    <x v="0"/>
    <s v="COGS - 179742"/>
    <s v="COGS - 179742"/>
    <s v="D-003"/>
    <s v="MSP"/>
    <m/>
    <x v="1"/>
    <s v="C0HDB0-0002-1Y1M"/>
    <x v="3"/>
    <s v="Project Plan 3 Annual Paid Monthly"/>
    <s v="C00032"/>
    <m/>
    <n v="10676"/>
    <s v="COG"/>
    <n v="25"/>
    <m/>
    <n v="25"/>
    <s v="x"/>
  </r>
  <r>
    <x v="28"/>
    <d v="2025-09-01T00:00:00"/>
    <x v="0"/>
    <s v="COGS - 179742"/>
    <s v="COGS - 179742"/>
    <s v="D-003"/>
    <s v="MSP"/>
    <m/>
    <x v="1"/>
    <s v="C0LCHC-0002-1Y1M"/>
    <x v="3"/>
    <s v="Microsoft 365 Business Premium Annual Paid Monthly"/>
    <s v="C00032"/>
    <m/>
    <n v="10676"/>
    <s v="COG"/>
    <n v="774.4"/>
    <m/>
    <n v="774.4"/>
    <s v="x"/>
  </r>
  <r>
    <x v="28"/>
    <d v="2025-09-01T00:00:00"/>
    <x v="0"/>
    <s v="COGS - 179743"/>
    <s v="COGS - 179743"/>
    <s v="D-003"/>
    <s v="MSP"/>
    <m/>
    <x v="1"/>
    <s v="C0LH16-0001-1Y1M"/>
    <x v="4"/>
    <s v="Exchange Online (Plan 1) Annual Paid Monthly"/>
    <s v="C00045"/>
    <m/>
    <n v="10677"/>
    <s v="COG"/>
    <n v="3.2"/>
    <m/>
    <n v="3.2"/>
    <s v="x"/>
  </r>
  <r>
    <x v="28"/>
    <d v="2025-09-01T00:00:00"/>
    <x v="0"/>
    <s v="COGS - 179743"/>
    <s v="COGS - 179743"/>
    <s v="D-003"/>
    <s v="MSP"/>
    <m/>
    <x v="1"/>
    <s v="C0LH1P-0001-1Y1M"/>
    <x v="4"/>
    <s v="Exchange Online (Plan 2) Annual Paid Monthly"/>
    <s v="C00045"/>
    <m/>
    <n v="10677"/>
    <s v="COG"/>
    <n v="25.6"/>
    <m/>
    <n v="25.6"/>
    <s v="x"/>
  </r>
  <r>
    <x v="28"/>
    <d v="2025-09-01T00:00:00"/>
    <x v="0"/>
    <s v="COGS - 179743"/>
    <s v="COGS - 179743"/>
    <s v="D-003"/>
    <s v="MSP"/>
    <m/>
    <x v="1"/>
    <s v="C0LCHC-0002-1Y1M"/>
    <x v="4"/>
    <s v="Microsoft 365 Business Premium Annual Paid Monthly"/>
    <s v="C00045"/>
    <m/>
    <n v="10677"/>
    <s v="COG"/>
    <n v="281.60000000000002"/>
    <m/>
    <n v="281.60000000000002"/>
    <s v="x"/>
  </r>
  <r>
    <x v="28"/>
    <d v="2025-09-01T00:00:00"/>
    <x v="0"/>
    <s v="COGS - 179744"/>
    <s v="COGS - 179744"/>
    <s v="D-003"/>
    <s v="MSP"/>
    <m/>
    <x v="1"/>
    <s v="CFQ7TTC0J1Z4-0003"/>
    <x v="5"/>
    <s v="Office 365 Government G3"/>
    <s v="C00073"/>
    <m/>
    <n v="10678"/>
    <s v="COG"/>
    <n v="466.76"/>
    <m/>
    <n v="466.76"/>
    <s v="x"/>
  </r>
  <r>
    <x v="28"/>
    <d v="2025-09-01T00:00:00"/>
    <x v="0"/>
    <s v="COGS - 179745"/>
    <s v="COGS - 179745"/>
    <s v="D-003"/>
    <s v="MSP"/>
    <m/>
    <x v="1"/>
    <s v="C0LCHC-0002-1Y1M"/>
    <x v="6"/>
    <s v="Microsoft 365 Business Premium Annual Paid Monthly"/>
    <s v="C00077"/>
    <m/>
    <n v="10679"/>
    <s v="COG"/>
    <n v="3379.2"/>
    <m/>
    <n v="3379.2"/>
    <s v="x"/>
  </r>
  <r>
    <x v="28"/>
    <d v="2025-09-01T00:00:00"/>
    <x v="0"/>
    <s v="COGS - 179747"/>
    <s v="COGS - 179747"/>
    <s v="D-003"/>
    <s v="MSP"/>
    <m/>
    <x v="1"/>
    <s v="C0LF8Q-0001-1Y1M"/>
    <x v="7"/>
    <s v="Microsoft Office 365 E1 Annual Paid Monthly"/>
    <s v="C00081"/>
    <m/>
    <n v="10681"/>
    <s v="COG"/>
    <n v="40"/>
    <m/>
    <n v="40"/>
    <s v="x"/>
  </r>
  <r>
    <x v="28"/>
    <d v="2025-09-01T00:00:00"/>
    <x v="0"/>
    <s v="COGS - 179747"/>
    <s v="COGS - 179747"/>
    <s v="D-003"/>
    <s v="MSP"/>
    <m/>
    <x v="1"/>
    <s v="C0LCHC-0002-1Y1M"/>
    <x v="7"/>
    <s v="Microsoft 365 Business Premium Annual Paid Monthly"/>
    <s v="C00081"/>
    <m/>
    <n v="10681"/>
    <s v="COG"/>
    <n v="316.8"/>
    <m/>
    <n v="316.8"/>
    <s v="x"/>
  </r>
  <r>
    <x v="28"/>
    <d v="2025-09-01T00:00:00"/>
    <x v="0"/>
    <s v="COGS - 179751"/>
    <s v="COGS - 179751"/>
    <s v="D-003"/>
    <s v="MSP"/>
    <m/>
    <x v="1"/>
    <s v="CFQ7TTC0HD32-0011"/>
    <x v="8"/>
    <s v="NCE Visio Plan 2 (Non-Profit Pricing)- Annual Paid Monthly"/>
    <s v="C00082"/>
    <m/>
    <n v="10685"/>
    <s v="COG"/>
    <n v="45.36"/>
    <m/>
    <n v="45.36"/>
    <s v="x"/>
  </r>
  <r>
    <x v="28"/>
    <d v="2025-09-01T00:00:00"/>
    <x v="0"/>
    <s v="COGS - 179751"/>
    <s v="COGS - 179751"/>
    <s v="D-003"/>
    <s v="MSP"/>
    <m/>
    <x v="1"/>
    <s v="CFQ7TTC0LFLX-001G"/>
    <x v="8"/>
    <s v="NCE Microsoft 365 E3 (Non-Profit Pricing)- Annual Paid Month"/>
    <s v="C00082"/>
    <m/>
    <n v="10685"/>
    <s v="COG"/>
    <n v="2893.4"/>
    <m/>
    <n v="2893.4"/>
    <s v="x"/>
  </r>
  <r>
    <x v="28"/>
    <d v="2025-09-01T00:00:00"/>
    <x v="0"/>
    <s v="COGS - 179752"/>
    <s v="COGS - 179752"/>
    <s v="D-003"/>
    <s v="MSP"/>
    <m/>
    <x v="1"/>
    <s v="C0LFLS-0002-1Y1M"/>
    <x v="9"/>
    <s v="Entra ID Premium P1 Annual Paid Monthly"/>
    <s v="C00088"/>
    <m/>
    <n v="10686"/>
    <s v="COG"/>
    <n v="29.4"/>
    <m/>
    <n v="29.4"/>
    <s v="x"/>
  </r>
  <r>
    <x v="28"/>
    <d v="2025-09-01T00:00:00"/>
    <x v="0"/>
    <s v="COGS - 179752"/>
    <s v="COGS - 179752"/>
    <s v="D-003"/>
    <s v="MSP"/>
    <m/>
    <x v="1"/>
    <s v="C0LH1P-0001-1Y1M"/>
    <x v="9"/>
    <s v="Exchange Online (Plan 2) Annual Paid Monthly"/>
    <s v="C00088"/>
    <m/>
    <n v="10686"/>
    <s v="COG"/>
    <n v="45.71"/>
    <m/>
    <n v="45.71"/>
    <s v="x"/>
  </r>
  <r>
    <x v="28"/>
    <d v="2025-09-01T00:00:00"/>
    <x v="0"/>
    <s v="COGS - 179755"/>
    <s v="COGS - 179755"/>
    <s v="D-003"/>
    <s v="MSP"/>
    <m/>
    <x v="1"/>
    <s v="C0LH16-0001-1Y1M"/>
    <x v="10"/>
    <s v="Exchange Online (Plan 1) Annual Paid Monthly"/>
    <s v="C00115"/>
    <m/>
    <n v="10689"/>
    <s v="COG"/>
    <n v="9.6"/>
    <m/>
    <n v="9.6"/>
    <s v="x"/>
  </r>
  <r>
    <x v="28"/>
    <d v="2025-09-01T00:00:00"/>
    <x v="0"/>
    <s v="COGS - 179755"/>
    <s v="COGS - 179755"/>
    <s v="D-003"/>
    <s v="MSP"/>
    <m/>
    <x v="1"/>
    <s v="C0LH1P-0001-1Y1M"/>
    <x v="10"/>
    <s v="Exchange Online (Plan 2) Annual Paid Monthly"/>
    <s v="C00115"/>
    <m/>
    <n v="10689"/>
    <s v="COG"/>
    <n v="12.8"/>
    <m/>
    <n v="12.8"/>
    <s v="x"/>
  </r>
  <r>
    <x v="28"/>
    <d v="2025-09-01T00:00:00"/>
    <x v="0"/>
    <s v="COGS - 179755"/>
    <s v="COGS - 179755"/>
    <s v="D-003"/>
    <s v="MSP"/>
    <m/>
    <x v="1"/>
    <s v="C0LFLS-0002-1Y1M"/>
    <x v="10"/>
    <s v="Entra ID Premium P1 Annual Paid Monthly"/>
    <s v="C00115"/>
    <m/>
    <n v="10689"/>
    <s v="COG"/>
    <n v="33.6"/>
    <m/>
    <n v="33.6"/>
    <s v="x"/>
  </r>
  <r>
    <x v="28"/>
    <d v="2025-09-01T00:00:00"/>
    <x v="0"/>
    <s v="COGS - 179755"/>
    <s v="COGS - 179755"/>
    <s v="D-003"/>
    <s v="MSP"/>
    <m/>
    <x v="1"/>
    <s v="C0HDB0-0002-1Y1M"/>
    <x v="10"/>
    <s v="Project Plan 3 Annual Paid Monthly"/>
    <s v="C00115"/>
    <m/>
    <n v="10689"/>
    <s v="COG"/>
    <n v="73.47"/>
    <m/>
    <n v="73.47"/>
    <s v="x"/>
  </r>
  <r>
    <x v="28"/>
    <d v="2025-09-01T00:00:00"/>
    <x v="0"/>
    <s v="COGS - 179755"/>
    <s v="COGS - 179755"/>
    <s v="D-003"/>
    <s v="MSP"/>
    <m/>
    <x v="1"/>
    <s v="C0LDPB-0001-1Y1M"/>
    <x v="10"/>
    <s v="Microsoft 365 Business Standard Annual Paid Monthly"/>
    <s v="C00115"/>
    <m/>
    <n v="10689"/>
    <s v="COG"/>
    <n v="110"/>
    <m/>
    <n v="110"/>
    <s v="x"/>
  </r>
  <r>
    <x v="28"/>
    <d v="2025-09-01T00:00:00"/>
    <x v="0"/>
    <s v="COGS - 179757"/>
    <s v="COGS - 179757"/>
    <s v="D-003"/>
    <s v="MSP"/>
    <m/>
    <x v="1"/>
    <s v="C0LCHC-0002-1Y1M"/>
    <x v="60"/>
    <s v="Microsoft 365 Business Premium Annual Paid Monthly"/>
    <s v="C-10015"/>
    <m/>
    <n v="10691"/>
    <s v="COG"/>
    <n v="89.8"/>
    <m/>
    <n v="89.8"/>
    <s v="x"/>
  </r>
  <r>
    <x v="28"/>
    <d v="2025-09-01T00:00:00"/>
    <x v="0"/>
    <s v="COGS - 179760"/>
    <s v="COGS - 179760"/>
    <s v="D-003"/>
    <s v="MSP"/>
    <m/>
    <x v="1"/>
    <s v="C0LH1G-0001-1M"/>
    <x v="61"/>
    <s v="Microsoft 365 Apps For Business Monthly"/>
    <s v="C00152"/>
    <m/>
    <n v="10693"/>
    <s v="COG"/>
    <n v="15.94"/>
    <m/>
    <n v="15.94"/>
    <s v="x"/>
  </r>
  <r>
    <x v="28"/>
    <d v="2025-09-01T00:00:00"/>
    <x v="0"/>
    <s v="COGS - 179760"/>
    <s v="COGS - 179760"/>
    <s v="D-003"/>
    <s v="MSP"/>
    <m/>
    <x v="1"/>
    <s v="C0LH1P-0001-1M"/>
    <x v="61"/>
    <s v="Exchange Online Plan 2 Monthly Commit"/>
    <s v="C00152"/>
    <m/>
    <n v="10693"/>
    <s v="COG"/>
    <n v="40"/>
    <m/>
    <n v="40"/>
    <s v="x"/>
  </r>
  <r>
    <x v="28"/>
    <d v="2025-09-01T00:00:00"/>
    <x v="0"/>
    <s v="COGS - 179760"/>
    <s v="COGS - 179760"/>
    <s v="D-003"/>
    <s v="MSP"/>
    <m/>
    <x v="1"/>
    <s v="C0HD32-0002-1M"/>
    <x v="61"/>
    <s v="Visio Plan 2 Monthly"/>
    <s v="C00152"/>
    <m/>
    <n v="10693"/>
    <s v="COG"/>
    <n v="43.2"/>
    <m/>
    <n v="43.2"/>
    <s v="x"/>
  </r>
  <r>
    <x v="28"/>
    <d v="2025-09-01T00:00:00"/>
    <x v="0"/>
    <s v="COGS - 179760"/>
    <s v="COGS - 179760"/>
    <s v="D-003"/>
    <s v="MSP"/>
    <m/>
    <x v="1"/>
    <s v="C0LH18-0001-1M"/>
    <x v="61"/>
    <s v="Microsoft 365 Business Basic Monthly"/>
    <s v="C00152"/>
    <m/>
    <n v="10693"/>
    <s v="COG"/>
    <n v="167.04"/>
    <m/>
    <n v="167.04"/>
    <s v="x"/>
  </r>
  <r>
    <x v="28"/>
    <d v="2025-09-01T00:00:00"/>
    <x v="0"/>
    <s v="COGS - 179762"/>
    <s v="COGS - 179762"/>
    <s v="D-003"/>
    <s v="MSP"/>
    <m/>
    <x v="1"/>
    <s v="C0LH1P-0001-1M"/>
    <x v="11"/>
    <s v="Exchange Online Plan 2 Monthly Commit"/>
    <s v="C00158"/>
    <m/>
    <n v="10694"/>
    <s v="COG"/>
    <n v="53.76"/>
    <m/>
    <n v="53.76"/>
    <s v="x"/>
  </r>
  <r>
    <x v="28"/>
    <d v="2025-09-01T00:00:00"/>
    <x v="0"/>
    <s v="COGS - 179762"/>
    <s v="COGS - 179762"/>
    <s v="D-003"/>
    <s v="MSP"/>
    <m/>
    <x v="1"/>
    <s v="C0LCHC-0002-1Y1M"/>
    <x v="11"/>
    <s v="Microsoft 365 Business Premium Annual Paid Monthly"/>
    <s v="C00158"/>
    <m/>
    <n v="10694"/>
    <s v="COG"/>
    <n v="2499.1999999999998"/>
    <m/>
    <n v="2499.1999999999998"/>
    <s v="x"/>
  </r>
  <r>
    <x v="28"/>
    <d v="2025-09-01T00:00:00"/>
    <x v="0"/>
    <s v="COGS - 179763"/>
    <s v="COGS - 179763"/>
    <s v="D-003"/>
    <s v="MSP"/>
    <m/>
    <x v="1"/>
    <s v="C0LH04-0001-1Y1M"/>
    <x v="12"/>
    <s v="Microsoft Defender For Office 365 (Plan 1) Annual Paid Month"/>
    <s v="C00181"/>
    <m/>
    <n v="10695"/>
    <s v="COG"/>
    <n v="14.4"/>
    <m/>
    <n v="14.4"/>
    <s v="x"/>
  </r>
  <r>
    <x v="28"/>
    <d v="2025-09-01T00:00:00"/>
    <x v="0"/>
    <s v="COGS - 179763"/>
    <s v="COGS - 179763"/>
    <s v="D-003"/>
    <s v="MSP"/>
    <m/>
    <x v="1"/>
    <s v="C0LDPB-0001-1Y1M"/>
    <x v="12"/>
    <s v="Microsoft 365 Business Standard Annual Paid Monthly"/>
    <s v="C00181"/>
    <m/>
    <n v="10695"/>
    <s v="COG"/>
    <n v="90"/>
    <m/>
    <n v="90"/>
    <s v="x"/>
  </r>
  <r>
    <x v="28"/>
    <d v="2025-09-01T00:00:00"/>
    <x v="0"/>
    <s v="COGS - 179764"/>
    <s v="COGS - 179764"/>
    <s v="D-003"/>
    <s v="MSP"/>
    <m/>
    <x v="1"/>
    <s v="C0LH16-0001-1Y1M"/>
    <x v="13"/>
    <s v="Exchange Online (Plan 1) Annual Paid Monthly"/>
    <s v="C00209"/>
    <m/>
    <n v="10696"/>
    <s v="COG"/>
    <n v="16"/>
    <m/>
    <n v="16"/>
    <s v="x"/>
  </r>
  <r>
    <x v="28"/>
    <d v="2025-09-01T00:00:00"/>
    <x v="0"/>
    <s v="COGS - 179765"/>
    <s v="COGS - 179765"/>
    <s v="D-003"/>
    <s v="MSP"/>
    <m/>
    <x v="1"/>
    <s v="C0LH1G-0001-1Y1M"/>
    <x v="14"/>
    <s v="Microsoft 365 Apps For Business Annual Paid Monthly"/>
    <s v="C00217"/>
    <m/>
    <n v="10697"/>
    <s v="COG"/>
    <n v="53.12"/>
    <m/>
    <n v="53.12"/>
    <s v="x"/>
  </r>
  <r>
    <x v="28"/>
    <d v="2025-09-01T00:00:00"/>
    <x v="0"/>
    <s v="COGS - 179765"/>
    <s v="COGS - 179765"/>
    <s v="D-003"/>
    <s v="MSP"/>
    <m/>
    <x v="1"/>
    <s v="C0LFLS-0002-1Y1M"/>
    <x v="14"/>
    <s v="Entra ID Premium P1 Annual Paid Monthly"/>
    <s v="C00217"/>
    <m/>
    <n v="10697"/>
    <s v="COG"/>
    <n v="302.39999999999998"/>
    <m/>
    <n v="302.39999999999998"/>
    <s v="x"/>
  </r>
  <r>
    <x v="28"/>
    <d v="2025-09-01T00:00:00"/>
    <x v="0"/>
    <s v="COGS - 179765"/>
    <s v="COGS - 179765"/>
    <s v="D-003"/>
    <s v="MSP"/>
    <m/>
    <x v="1"/>
    <s v="C0LH18-0001-1Y1M"/>
    <x v="14"/>
    <s v="Microsoft 365 Business Basic Annual Paid Monthly"/>
    <s v="C00217"/>
    <m/>
    <n v="10697"/>
    <s v="COG"/>
    <n v="302.39999999999998"/>
    <m/>
    <n v="302.39999999999998"/>
    <s v="x"/>
  </r>
  <r>
    <x v="28"/>
    <d v="2025-09-01T00:00:00"/>
    <x v="0"/>
    <s v="COGS - 179765"/>
    <s v="COGS - 179765"/>
    <s v="D-003"/>
    <s v="MSP"/>
    <m/>
    <x v="1"/>
    <s v="C0LCHC-0002-1Y1M"/>
    <x v="14"/>
    <s v="Microsoft 365 Business Premium Annual Paid Monthly"/>
    <s v="C00217"/>
    <m/>
    <n v="10697"/>
    <s v="COG"/>
    <n v="721.6"/>
    <m/>
    <n v="721.6"/>
    <s v="x"/>
  </r>
  <r>
    <x v="28"/>
    <d v="2025-09-01T00:00:00"/>
    <x v="0"/>
    <s v="COGS - 179766"/>
    <s v="COGS - 179766"/>
    <s v="D-003"/>
    <s v="MSP"/>
    <m/>
    <x v="1"/>
    <s v="C0LCHC-0002-1Y1M"/>
    <x v="15"/>
    <s v="Microsoft 365 Business Premium Annual Paid Monthly"/>
    <s v="C00261"/>
    <m/>
    <n v="10698"/>
    <s v="COG"/>
    <n v="404.8"/>
    <m/>
    <n v="404.8"/>
    <s v="x"/>
  </r>
  <r>
    <x v="28"/>
    <d v="2025-09-01T00:00:00"/>
    <x v="0"/>
    <s v="COGS - 179767"/>
    <s v="COGS - 179767"/>
    <s v="D-003"/>
    <s v="MSP"/>
    <m/>
    <x v="1"/>
    <s v="C0LH1P-0001-1Y1M"/>
    <x v="62"/>
    <s v="Exchange Online (Plan 2) Annual Paid Monthly"/>
    <s v="C00280"/>
    <m/>
    <n v="10699"/>
    <s v="COG"/>
    <n v="6.53"/>
    <m/>
    <n v="6.53"/>
    <s v="x"/>
  </r>
  <r>
    <x v="28"/>
    <d v="2025-09-01T00:00:00"/>
    <x v="0"/>
    <s v="COGS - 179767"/>
    <s v="COGS - 179767"/>
    <s v="D-003"/>
    <s v="MSP"/>
    <m/>
    <x v="1"/>
    <s v="C0LH16-0001-1Y1M"/>
    <x v="62"/>
    <s v="Exchange Online (Plan 1) Annual Paid Monthly"/>
    <s v="C00280"/>
    <m/>
    <n v="10699"/>
    <s v="COG"/>
    <n v="9.81"/>
    <m/>
    <n v="9.81"/>
    <s v="x"/>
  </r>
  <r>
    <x v="28"/>
    <d v="2025-09-01T00:00:00"/>
    <x v="0"/>
    <s v="COGS - 179767"/>
    <s v="COGS - 179767"/>
    <s v="D-003"/>
    <s v="MSP"/>
    <m/>
    <x v="1"/>
    <s v="C0LCHC-0002-1Y1M"/>
    <x v="62"/>
    <s v="Microsoft 365 Business Premium Annual Paid Monthly"/>
    <s v="C00280"/>
    <m/>
    <n v="10699"/>
    <s v="COG"/>
    <n v="1436.8"/>
    <m/>
    <n v="1436.8"/>
    <s v="x"/>
  </r>
  <r>
    <x v="28"/>
    <d v="2025-09-01T00:00:00"/>
    <x v="0"/>
    <s v="COGS - 179769"/>
    <s v="COGS - 179769"/>
    <s v="D-003"/>
    <s v="MSP"/>
    <m/>
    <x v="1"/>
    <s v="C0LH1P-0001-1Y1M"/>
    <x v="17"/>
    <s v="Exchange Online (Plan 2) Annual Paid Monthly"/>
    <s v="C00290"/>
    <m/>
    <n v="10701"/>
    <s v="COG"/>
    <n v="6.4"/>
    <m/>
    <n v="6.4"/>
    <s v="x"/>
  </r>
  <r>
    <x v="28"/>
    <d v="2025-09-01T00:00:00"/>
    <x v="0"/>
    <s v="COGS - 179769"/>
    <s v="COGS - 179769"/>
    <s v="D-003"/>
    <s v="MSP"/>
    <m/>
    <x v="1"/>
    <s v="C0LCHC-0002-1Y1M"/>
    <x v="17"/>
    <s v="Microsoft 365 Business Premium Annual Paid Monthly"/>
    <s v="C00290"/>
    <m/>
    <n v="10701"/>
    <s v="COG"/>
    <n v="774.4"/>
    <m/>
    <n v="774.4"/>
    <s v="x"/>
  </r>
  <r>
    <x v="28"/>
    <d v="2025-09-01T00:00:00"/>
    <x v="0"/>
    <s v="COGS - 179770"/>
    <s v="COGS - 179770"/>
    <s v="D-003"/>
    <s v="MSP"/>
    <m/>
    <x v="1"/>
    <s v="C0LH1P-0001-1Y1M"/>
    <x v="18"/>
    <s v="Exchange Online (Plan 2) Annual Paid Monthly"/>
    <s v="C00296"/>
    <m/>
    <n v="10702"/>
    <s v="COG"/>
    <n v="19.2"/>
    <m/>
    <n v="19.2"/>
    <s v="x"/>
  </r>
  <r>
    <x v="28"/>
    <d v="2025-09-01T00:00:00"/>
    <x v="0"/>
    <s v="COGS - 179770"/>
    <s v="COGS - 179770"/>
    <s v="D-003"/>
    <s v="MSP"/>
    <m/>
    <x v="1"/>
    <s v="C0LCHC-0002-1Y1M"/>
    <x v="18"/>
    <s v="Microsoft 365 Business Premium Annual Paid Monthly"/>
    <s v="C00296"/>
    <m/>
    <n v="10702"/>
    <s v="COG"/>
    <n v="316.8"/>
    <m/>
    <n v="316.8"/>
    <s v="x"/>
  </r>
  <r>
    <x v="28"/>
    <d v="2025-09-01T00:00:00"/>
    <x v="0"/>
    <s v="COGS - 179771"/>
    <s v="COGS - 179771"/>
    <s v="D-003"/>
    <s v="MSP"/>
    <m/>
    <x v="1"/>
    <s v="C0LH1G-0001-1Y1M"/>
    <x v="19"/>
    <s v="Microsoft 365 Apps For Business Annual Paid Monthly"/>
    <s v="C00298"/>
    <m/>
    <n v="10703"/>
    <s v="COG"/>
    <n v="86.32"/>
    <m/>
    <n v="86.32"/>
    <s v="x"/>
  </r>
  <r>
    <x v="28"/>
    <d v="2025-09-01T00:00:00"/>
    <x v="0"/>
    <s v="COGS - 179773"/>
    <s v="COGS - 179773"/>
    <s v="D-014"/>
    <s v="Procurement"/>
    <m/>
    <x v="2"/>
    <s v="C0LCHC-0002-1Y1M"/>
    <x v="64"/>
    <s v="Microsoft 365 Business Premium Annual Paid Monthly"/>
    <s v="C-10392"/>
    <m/>
    <n v="10769"/>
    <s v="COG"/>
    <n v="387.2"/>
    <m/>
    <n v="387.2"/>
    <s v="x"/>
  </r>
  <r>
    <x v="28"/>
    <d v="2025-09-01T00:00:00"/>
    <x v="0"/>
    <s v="COGS - 179774"/>
    <s v="COGS - 179774"/>
    <s v="D-014"/>
    <s v="Procurement"/>
    <m/>
    <x v="2"/>
    <s v="C0LH1P-0001-1Y1M"/>
    <x v="119"/>
    <s v="Exchange Online (Plan 2) Annual Paid Monthly"/>
    <s v="C-10388"/>
    <m/>
    <n v="10844"/>
    <s v="COG"/>
    <n v="100.8"/>
    <m/>
    <n v="100.8"/>
    <s v="x"/>
  </r>
  <r>
    <x v="28"/>
    <d v="2025-09-01T00:00:00"/>
    <x v="0"/>
    <s v="COGS - 179774"/>
    <s v="COGS - 179774"/>
    <s v="D-014"/>
    <s v="Procurement"/>
    <m/>
    <x v="2"/>
    <s v="C0LH18-0001-1Y1M"/>
    <x v="119"/>
    <s v="Microsoft 365 Business Basic Annual Paid Monthly"/>
    <s v="C-10388"/>
    <m/>
    <n v="10844"/>
    <s v="COG"/>
    <n v="127.4"/>
    <m/>
    <n v="127.4"/>
    <s v="x"/>
  </r>
  <r>
    <x v="28"/>
    <d v="2025-09-01T00:00:00"/>
    <x v="0"/>
    <s v="COGS - 179774"/>
    <s v="COGS - 179774"/>
    <s v="D-014"/>
    <s v="Procurement"/>
    <m/>
    <x v="2"/>
    <s v="C0LCHC-0002-1Y1M"/>
    <x v="119"/>
    <s v="Microsoft 365 Business Premium Annual Paid Monthly"/>
    <s v="C-10388"/>
    <m/>
    <n v="10844"/>
    <s v="COG"/>
    <n v="2568.7199999999998"/>
    <m/>
    <n v="2568.7199999999998"/>
    <s v="x"/>
  </r>
  <r>
    <x v="28"/>
    <d v="2025-09-01T00:00:00"/>
    <x v="0"/>
    <s v="COGS - 179775"/>
    <s v="COGS - 179775"/>
    <s v="D-014"/>
    <s v="Procurement"/>
    <m/>
    <x v="2"/>
    <s v="CFQ7TTC0LH1P-0001-1M"/>
    <x v="65"/>
    <s v="NCE Exchange Online Plan 2 Monthly Commit"/>
    <s v="C-10397"/>
    <m/>
    <n v="10801"/>
    <s v="COG"/>
    <n v="53.76"/>
    <m/>
    <n v="53.76"/>
    <s v="x"/>
  </r>
  <r>
    <x v="28"/>
    <d v="2025-09-01T00:00:00"/>
    <x v="0"/>
    <s v="COGS - 179775"/>
    <s v="COGS - 179775"/>
    <s v="D-014"/>
    <s v="Procurement"/>
    <m/>
    <x v="2"/>
    <s v="C0LCHC-0002-1M"/>
    <x v="65"/>
    <s v="Microsoft 365 Business Premium Monthly"/>
    <s v="C-10397"/>
    <m/>
    <n v="10801"/>
    <s v="COG"/>
    <n v="1224.96"/>
    <m/>
    <n v="1224.96"/>
    <s v="x"/>
  </r>
  <r>
    <x v="28"/>
    <d v="2025-09-01T00:00:00"/>
    <x v="0"/>
    <s v="COGS - 179777"/>
    <s v="COGS - 179777"/>
    <s v="D-003"/>
    <s v="MSP"/>
    <m/>
    <x v="2"/>
    <s v="C0LH16-0001-1Y1M"/>
    <x v="20"/>
    <s v="Exchange Online (Plan 1) Annual Paid Monthly"/>
    <s v="C00003"/>
    <m/>
    <n v="10793"/>
    <s v="COG"/>
    <n v="3.2"/>
    <m/>
    <n v="3.2"/>
    <s v="x"/>
  </r>
  <r>
    <x v="28"/>
    <d v="2025-09-01T00:00:00"/>
    <x v="0"/>
    <s v="COGS - 179777"/>
    <s v="COGS - 179777"/>
    <s v="D-003"/>
    <s v="MSP"/>
    <m/>
    <x v="2"/>
    <s v="C0LCHC-0002-1Y1M"/>
    <x v="20"/>
    <s v="Microsoft 365 Business Premium Annual Paid Monthly"/>
    <s v="C00003"/>
    <m/>
    <n v="10793"/>
    <s v="COG"/>
    <n v="792"/>
    <m/>
    <n v="792"/>
    <s v="x"/>
  </r>
  <r>
    <x v="28"/>
    <d v="2025-09-01T00:00:00"/>
    <x v="0"/>
    <s v="COGS - 179779"/>
    <s v="COGS - 179779"/>
    <s v="D-003"/>
    <s v="MSP"/>
    <m/>
    <x v="2"/>
    <s v="C0LH16-0001-1Y1M"/>
    <x v="66"/>
    <s v="Exchange Online (Plan 1) Annual Paid Monthly"/>
    <s v="C-10369"/>
    <m/>
    <n v="10798"/>
    <s v="COG"/>
    <n v="6.4"/>
    <m/>
    <n v="6.4"/>
    <s v="x"/>
  </r>
  <r>
    <x v="28"/>
    <d v="2025-09-01T00:00:00"/>
    <x v="0"/>
    <s v="COGS - 179779"/>
    <s v="COGS - 179779"/>
    <s v="D-003"/>
    <s v="MSP"/>
    <m/>
    <x v="2"/>
    <s v="C0LHSF-0001-1Y1M"/>
    <x v="66"/>
    <s v="Power BI Pro Annual Paid Monthly"/>
    <s v="C-10369"/>
    <m/>
    <n v="10798"/>
    <s v="COG"/>
    <n v="48"/>
    <m/>
    <n v="48"/>
    <s v="x"/>
  </r>
  <r>
    <x v="28"/>
    <d v="2025-09-01T00:00:00"/>
    <x v="0"/>
    <s v="COGS - 179779"/>
    <s v="COGS - 179779"/>
    <s v="D-003"/>
    <s v="MSP"/>
    <m/>
    <x v="2"/>
    <s v="C0LCHC-0002-1Y1M"/>
    <x v="66"/>
    <s v="Microsoft 365 Business Premium Annual Paid Monthly"/>
    <s v="C-10369"/>
    <m/>
    <n v="10798"/>
    <s v="COG"/>
    <n v="457.6"/>
    <m/>
    <n v="457.6"/>
    <s v="x"/>
  </r>
  <r>
    <x v="28"/>
    <d v="2025-09-01T00:00:00"/>
    <x v="0"/>
    <s v="COGS - 179780"/>
    <s v="COGS - 179780"/>
    <s v="D-003"/>
    <s v="MSP"/>
    <m/>
    <x v="2"/>
    <s v="C0LH0J-0001-1Y1M"/>
    <x v="67"/>
    <s v="Exchange Online Archiving For Exchange Online Annual Paid Mo"/>
    <s v="C-10400"/>
    <m/>
    <n v="10843"/>
    <s v="COG"/>
    <n v="4.8"/>
    <m/>
    <n v="4.8"/>
    <s v="x"/>
  </r>
  <r>
    <x v="28"/>
    <d v="2025-09-01T00:00:00"/>
    <x v="0"/>
    <s v="COGS - 179780"/>
    <s v="COGS - 179780"/>
    <s v="D-003"/>
    <s v="MSP"/>
    <m/>
    <x v="2"/>
    <s v="C0LH0L-0001-1Y1M"/>
    <x v="67"/>
    <s v="NCE Exchange Online Kiosk Annual Paid Monthly"/>
    <s v="C-10400"/>
    <m/>
    <n v="10843"/>
    <s v="COG"/>
    <n v="4.8"/>
    <m/>
    <n v="4.8"/>
    <s v="x"/>
  </r>
  <r>
    <x v="28"/>
    <d v="2025-09-01T00:00:00"/>
    <x v="0"/>
    <s v="COGS - 179780"/>
    <s v="COGS - 179780"/>
    <s v="D-003"/>
    <s v="MSP"/>
    <m/>
    <x v="2"/>
    <s v="C0LH18-0001-1Y1M"/>
    <x v="67"/>
    <s v="Microsoft 365 Business Basic Annual Paid Monthly"/>
    <s v="C-10400"/>
    <m/>
    <n v="10843"/>
    <s v="COG"/>
    <n v="19.600000000000001"/>
    <m/>
    <n v="19.600000000000001"/>
    <s v="x"/>
  </r>
  <r>
    <x v="28"/>
    <d v="2025-09-01T00:00:00"/>
    <x v="0"/>
    <s v="COGS - 179780"/>
    <s v="COGS - 179780"/>
    <s v="D-003"/>
    <s v="MSP"/>
    <m/>
    <x v="2"/>
    <s v="CFQ7TTC0QW7C-0001"/>
    <x v="67"/>
    <s v="Microsoft Teams Rooms Pro Annual Paid Monthly"/>
    <s v="C-10400"/>
    <m/>
    <n v="10843"/>
    <s v="COG"/>
    <n v="32"/>
    <m/>
    <n v="32"/>
    <s v="x"/>
  </r>
  <r>
    <x v="28"/>
    <d v="2025-09-01T00:00:00"/>
    <x v="0"/>
    <s v="COGS - 179780"/>
    <s v="COGS - 179780"/>
    <s v="D-003"/>
    <s v="MSP"/>
    <m/>
    <x v="2"/>
    <s v="C0HDB0-0002-1Y1M"/>
    <x v="67"/>
    <s v="Project Plan 3 Annual Paid Monthly"/>
    <s v="C-10400"/>
    <m/>
    <n v="10843"/>
    <s v="COG"/>
    <n v="72"/>
    <m/>
    <n v="72"/>
    <s v="x"/>
  </r>
  <r>
    <x v="28"/>
    <d v="2025-09-01T00:00:00"/>
    <x v="0"/>
    <s v="COGS - 179780"/>
    <s v="COGS - 179780"/>
    <s v="D-003"/>
    <s v="MSP"/>
    <m/>
    <x v="2"/>
    <s v="C0HD32-0002-1Y1M"/>
    <x v="67"/>
    <s v="Visio Plan 2 Annual Paid Monthly"/>
    <s v="C-10400"/>
    <m/>
    <n v="10843"/>
    <s v="COG"/>
    <n v="84"/>
    <m/>
    <n v="84"/>
    <s v="x"/>
  </r>
  <r>
    <x v="28"/>
    <d v="2025-09-01T00:00:00"/>
    <x v="0"/>
    <s v="COGS - 179780"/>
    <s v="COGS - 179780"/>
    <s v="D-003"/>
    <s v="MSP"/>
    <m/>
    <x v="2"/>
    <s v="C0LH1P-0001-1Y1M"/>
    <x v="67"/>
    <s v="Exchange Online (Plan 2) Annual Paid Monthly"/>
    <s v="C-10400"/>
    <m/>
    <n v="10843"/>
    <s v="COG"/>
    <n v="115.2"/>
    <m/>
    <n v="115.2"/>
    <s v="x"/>
  </r>
  <r>
    <x v="28"/>
    <d v="2025-09-01T00:00:00"/>
    <x v="0"/>
    <s v="COGS - 179780"/>
    <s v="COGS - 179780"/>
    <s v="D-003"/>
    <s v="MSP"/>
    <m/>
    <x v="2"/>
    <s v="C0LCHC-0002-1Y1M"/>
    <x v="67"/>
    <s v="Microsoft 365 Business Premium Annual Paid Monthly"/>
    <s v="C-10400"/>
    <m/>
    <n v="10843"/>
    <s v="COG"/>
    <n v="2481.6"/>
    <m/>
    <n v="2481.6"/>
    <s v="x"/>
  </r>
  <r>
    <x v="28"/>
    <d v="2025-09-01T00:00:00"/>
    <x v="0"/>
    <s v="COGS - 179781"/>
    <s v="COGS - 179781"/>
    <s v="D-003"/>
    <s v="MSP"/>
    <m/>
    <x v="2"/>
    <s v="C0LCHC-0002-1M"/>
    <x v="121"/>
    <s v="Microsoft 365 Business Premium Monthly"/>
    <s v="AIOST"/>
    <m/>
    <n v="10772"/>
    <s v="COG"/>
    <n v="274.56"/>
    <m/>
    <n v="274.56"/>
    <s v="x"/>
  </r>
  <r>
    <x v="28"/>
    <d v="2025-09-01T00:00:00"/>
    <x v="0"/>
    <s v="COGS - 179782"/>
    <s v="COGS - 179782"/>
    <s v="D-003"/>
    <s v="MSP"/>
    <m/>
    <x v="2"/>
    <s v="C0HDB0-0002-1Y1M"/>
    <x v="21"/>
    <s v="Project Plan 3 Annual Paid Monthly"/>
    <s v="C00022"/>
    <m/>
    <n v="10803"/>
    <s v="COG"/>
    <n v="48"/>
    <m/>
    <n v="48"/>
    <s v="x"/>
  </r>
  <r>
    <x v="28"/>
    <d v="2025-09-01T00:00:00"/>
    <x v="0"/>
    <s v="COGS - 179782"/>
    <s v="COGS - 179782"/>
    <s v="D-003"/>
    <s v="MSP"/>
    <m/>
    <x v="2"/>
    <s v="C0LHT4-0001-1Y1M"/>
    <x v="21"/>
    <s v="Enterprise Mobility + Security E3 Annual Paid Monthly"/>
    <s v="C00022"/>
    <m/>
    <n v="10803"/>
    <s v="COG"/>
    <n v="155.69999999999999"/>
    <m/>
    <n v="155.69999999999999"/>
    <s v="x"/>
  </r>
  <r>
    <x v="28"/>
    <d v="2025-09-01T00:00:00"/>
    <x v="0"/>
    <s v="COGS - 179782"/>
    <s v="COGS - 179782"/>
    <s v="D-003"/>
    <s v="MSP"/>
    <m/>
    <x v="2"/>
    <s v="C0LF8R-0001-1Y1M"/>
    <x v="21"/>
    <s v="Office 365 E3 Annual Paid Monthly"/>
    <s v="C00022"/>
    <m/>
    <n v="10803"/>
    <s v="COG"/>
    <n v="331.2"/>
    <m/>
    <n v="331.2"/>
    <s v="x"/>
  </r>
  <r>
    <x v="28"/>
    <d v="2025-09-01T00:00:00"/>
    <x v="0"/>
    <s v="COGS - 179784"/>
    <s v="COGS - 179784"/>
    <s v="D-003"/>
    <s v="MSP"/>
    <m/>
    <x v="2"/>
    <s v="MST-321C98C74962"/>
    <x v="22"/>
    <s v="Microsoft 365 Business Standard (Nonprofit Staff Pricing) El"/>
    <s v="C00041"/>
    <m/>
    <n v="10834"/>
    <s v="COG"/>
    <n v="24.84"/>
    <m/>
    <n v="24.84"/>
    <s v="x"/>
  </r>
  <r>
    <x v="28"/>
    <d v="2025-09-01T00:00:00"/>
    <x v="0"/>
    <s v="COGS - 179785"/>
    <s v="COGS - 179785"/>
    <s v="D-003"/>
    <s v="MSP"/>
    <m/>
    <x v="2"/>
    <s v="C0LH16-0001-1Y1M"/>
    <x v="23"/>
    <s v="Exchange Online (Plan 1) Annual Paid Monthly"/>
    <s v="C00058"/>
    <m/>
    <n v="10811"/>
    <s v="COG"/>
    <n v="6.4"/>
    <m/>
    <n v="6.4"/>
    <s v="x"/>
  </r>
  <r>
    <x v="28"/>
    <d v="2025-09-01T00:00:00"/>
    <x v="0"/>
    <s v="COGS - 179785"/>
    <s v="COGS - 179785"/>
    <s v="D-003"/>
    <s v="MSP"/>
    <m/>
    <x v="2"/>
    <s v="C0LCHC-0002-1Y1M"/>
    <x v="23"/>
    <s v="Microsoft 365 Business Premium Annual Paid Monthly"/>
    <s v="C00058"/>
    <m/>
    <n v="10811"/>
    <s v="COG"/>
    <n v="281.60000000000002"/>
    <m/>
    <n v="281.60000000000002"/>
    <s v="x"/>
  </r>
  <r>
    <x v="28"/>
    <d v="2025-09-01T00:00:00"/>
    <x v="0"/>
    <s v="COGS - 179789"/>
    <s v="COGS - 179789"/>
    <s v="D-003"/>
    <s v="MSP"/>
    <m/>
    <x v="2"/>
    <s v="CFQ7TTC0LH16-0001-1M"/>
    <x v="68"/>
    <s v="NCE Exchange Online Plan 1 Monthly Commit"/>
    <s v="C-10386"/>
    <m/>
    <n v="10775"/>
    <s v="COG"/>
    <n v="3.84"/>
    <m/>
    <n v="3.84"/>
    <s v="x"/>
  </r>
  <r>
    <x v="28"/>
    <d v="2025-09-01T00:00:00"/>
    <x v="0"/>
    <s v="COGS - 179789"/>
    <s v="COGS - 179789"/>
    <s v="D-003"/>
    <s v="MSP"/>
    <m/>
    <x v="2"/>
    <s v="CFQ7TTC0LH0J-0001-1M"/>
    <x v="68"/>
    <s v="NCE Exchange Online Archiving - Monthly Commit"/>
    <s v="C-10386"/>
    <m/>
    <n v="10775"/>
    <s v="COG"/>
    <n v="31.68"/>
    <m/>
    <n v="31.68"/>
    <s v="x"/>
  </r>
  <r>
    <x v="28"/>
    <d v="2025-09-01T00:00:00"/>
    <x v="0"/>
    <s v="COGS - 179789"/>
    <s v="COGS - 179789"/>
    <s v="D-003"/>
    <s v="MSP"/>
    <m/>
    <x v="2"/>
    <s v="C0LCHC-0002-1M"/>
    <x v="68"/>
    <s v="Microsoft 365 Business Premium Monthly"/>
    <s v="C-10386"/>
    <m/>
    <n v="10775"/>
    <s v="COG"/>
    <n v="253.44"/>
    <m/>
    <n v="253.44"/>
    <s v="x"/>
  </r>
  <r>
    <x v="28"/>
    <d v="2025-09-01T00:00:00"/>
    <x v="0"/>
    <s v="COGS - 179790"/>
    <s v="COGS - 179790"/>
    <s v="D-003"/>
    <s v="MSP"/>
    <m/>
    <x v="2"/>
    <s v="C0LH1P-0001-1Y1M"/>
    <x v="124"/>
    <s v="Exchange Online (Plan 2) Annual Paid Monthly"/>
    <s v="C-10381"/>
    <m/>
    <n v="10846"/>
    <s v="COG"/>
    <n v="12.8"/>
    <m/>
    <n v="12.8"/>
    <s v="x"/>
  </r>
  <r>
    <x v="28"/>
    <d v="2025-09-01T00:00:00"/>
    <x v="0"/>
    <s v="COGS - 179790"/>
    <s v="COGS - 179790"/>
    <s v="D-003"/>
    <s v="MSP"/>
    <m/>
    <x v="2"/>
    <s v="C0LCHC-0002-1Y1M"/>
    <x v="124"/>
    <s v="Microsoft 365 Business Premium Annual Paid Monthly"/>
    <s v="C-10381"/>
    <m/>
    <n v="10846"/>
    <s v="COG"/>
    <n v="17.600000000000001"/>
    <m/>
    <n v="17.600000000000001"/>
    <s v="x"/>
  </r>
  <r>
    <x v="28"/>
    <d v="2025-09-01T00:00:00"/>
    <x v="0"/>
    <s v="COGS - 179790"/>
    <s v="COGS - 179790"/>
    <s v="D-003"/>
    <s v="MSP"/>
    <m/>
    <x v="2"/>
    <s v="C0LHSF-0001-1Y1M"/>
    <x v="124"/>
    <s v="Power BI Pro Annual Paid Monthly"/>
    <s v="C-10381"/>
    <m/>
    <n v="10846"/>
    <s v="COG"/>
    <n v="24"/>
    <m/>
    <n v="24"/>
    <s v="x"/>
  </r>
  <r>
    <x v="28"/>
    <d v="2025-09-01T00:00:00"/>
    <x v="0"/>
    <s v="COGS - 179790"/>
    <s v="COGS - 179790"/>
    <s v="D-003"/>
    <s v="MSP"/>
    <m/>
    <x v="2"/>
    <s v="C0LH16-0001-1Y1M"/>
    <x v="124"/>
    <s v="Exchange Online (Plan 1) Annual Paid Monthly"/>
    <s v="C-10381"/>
    <m/>
    <n v="10846"/>
    <s v="COG"/>
    <n v="60.8"/>
    <m/>
    <n v="60.8"/>
    <s v="x"/>
  </r>
  <r>
    <x v="28"/>
    <d v="2025-09-01T00:00:00"/>
    <x v="0"/>
    <s v="COGS - 179790"/>
    <s v="COGS - 179790"/>
    <s v="D-003"/>
    <s v="MSP"/>
    <m/>
    <x v="2"/>
    <s v="C0LCHC-0002-1Y1M"/>
    <x v="124"/>
    <s v="Microsoft 365 Business Premium Annual Paid Monthly"/>
    <s v="C-10381"/>
    <m/>
    <n v="10846"/>
    <s v="COG"/>
    <n v="3801.6"/>
    <m/>
    <n v="3801.6"/>
    <s v="x"/>
  </r>
  <r>
    <x v="28"/>
    <d v="2025-09-01T00:00:00"/>
    <x v="0"/>
    <s v="COGS - 179796"/>
    <s v="COGS - 179796"/>
    <s v="D-003"/>
    <s v="MSP"/>
    <m/>
    <x v="2"/>
    <s v="C0LH16-0001-1Y1M"/>
    <x v="25"/>
    <s v="Exchange Online (Plan 1) Annual Paid Monthly"/>
    <s v="C-10028"/>
    <m/>
    <n v="10784"/>
    <s v="COG"/>
    <n v="9.6"/>
    <m/>
    <n v="9.6"/>
    <s v="x"/>
  </r>
  <r>
    <x v="28"/>
    <d v="2025-09-01T00:00:00"/>
    <x v="0"/>
    <s v="COGS - 179796"/>
    <s v="COGS - 179796"/>
    <s v="D-003"/>
    <s v="MSP"/>
    <m/>
    <x v="2"/>
    <s v="C0HD32-0002-1Y1M"/>
    <x v="25"/>
    <s v="Visio Plan 2 Annual Paid Monthly"/>
    <s v="C-10028"/>
    <m/>
    <n v="10784"/>
    <s v="COG"/>
    <n v="12"/>
    <m/>
    <n v="12"/>
    <s v="x"/>
  </r>
  <r>
    <x v="28"/>
    <d v="2025-09-01T00:00:00"/>
    <x v="0"/>
    <s v="COGS - 179796"/>
    <s v="COGS - 179796"/>
    <s v="D-003"/>
    <s v="MSP"/>
    <m/>
    <x v="2"/>
    <s v="C0HDB0-0002-1Y1M"/>
    <x v="25"/>
    <s v="Project Plan 3 Annual Paid Monthly"/>
    <s v="C-10028"/>
    <m/>
    <n v="10784"/>
    <s v="COG"/>
    <n v="24.49"/>
    <m/>
    <n v="24.49"/>
    <s v="x"/>
  </r>
  <r>
    <x v="28"/>
    <d v="2025-09-01T00:00:00"/>
    <x v="0"/>
    <s v="COGS - 179796"/>
    <s v="COGS - 179796"/>
    <s v="D-003"/>
    <s v="MSP"/>
    <m/>
    <x v="2"/>
    <s v="C0LFLX-0001-1Y1M"/>
    <x v="25"/>
    <s v="Microsoft 365 E3 Annual Paid Monthly"/>
    <s v="C-10028"/>
    <m/>
    <n v="10784"/>
    <s v="COG"/>
    <n v="28.8"/>
    <m/>
    <n v="28.8"/>
    <s v="x"/>
  </r>
  <r>
    <x v="28"/>
    <d v="2025-09-01T00:00:00"/>
    <x v="0"/>
    <s v="COGS - 179796"/>
    <s v="COGS - 179796"/>
    <s v="D-003"/>
    <s v="MSP"/>
    <m/>
    <x v="2"/>
    <s v="C0LF8Q-0001-1Y1M"/>
    <x v="25"/>
    <s v="Microsoft Office 365 E1 Annual Paid Monthly"/>
    <s v="C-10028"/>
    <m/>
    <n v="10784"/>
    <s v="COG"/>
    <n v="496"/>
    <m/>
    <n v="496"/>
    <s v="x"/>
  </r>
  <r>
    <x v="28"/>
    <d v="2025-09-01T00:00:00"/>
    <x v="0"/>
    <s v="COGS - 179796"/>
    <s v="COGS - 179796"/>
    <s v="D-003"/>
    <s v="MSP"/>
    <m/>
    <x v="2"/>
    <s v="C0LF8R-0001-1Y1M"/>
    <x v="25"/>
    <s v="Office 365 E3 Annual Paid Monthly"/>
    <s v="C-10028"/>
    <m/>
    <n v="10784"/>
    <s v="COG"/>
    <n v="1674.4"/>
    <m/>
    <n v="1674.4"/>
    <s v="x"/>
  </r>
  <r>
    <x v="28"/>
    <d v="2025-09-01T00:00:00"/>
    <x v="0"/>
    <s v="COGS - 179797"/>
    <s v="COGS - 179797"/>
    <s v="D-003"/>
    <s v="MSP"/>
    <m/>
    <x v="2"/>
    <s v="C0LCHC-0002-1Y1M"/>
    <x v="69"/>
    <s v="Microsoft 365 Business Premium Annual Paid Monthly"/>
    <s v="C-10408"/>
    <m/>
    <n v="10806"/>
    <s v="COG"/>
    <n v="406.56"/>
    <m/>
    <n v="406.56"/>
    <s v="x"/>
  </r>
  <r>
    <x v="28"/>
    <d v="2025-09-01T00:00:00"/>
    <x v="0"/>
    <s v="COGS - 179801"/>
    <s v="COGS - 179801"/>
    <s v="D-003"/>
    <s v="MSP"/>
    <m/>
    <x v="2"/>
    <s v="C0LH16-0001-1Y1M"/>
    <x v="27"/>
    <s v="Exchange Online (Plan 1) Annual Paid Monthly"/>
    <s v="C00095"/>
    <m/>
    <n v="10819"/>
    <s v="COG"/>
    <n v="3.2"/>
    <m/>
    <n v="3.2"/>
    <s v="x"/>
  </r>
  <r>
    <x v="28"/>
    <d v="2025-09-01T00:00:00"/>
    <x v="0"/>
    <s v="COGS - 179801"/>
    <s v="COGS - 179801"/>
    <s v="D-003"/>
    <s v="MSP"/>
    <m/>
    <x v="2"/>
    <s v="C0LCHC-0002-1Y1M"/>
    <x v="27"/>
    <s v="Microsoft 365 Business Premium Annual Paid Monthly"/>
    <s v="C00095"/>
    <m/>
    <n v="10819"/>
    <s v="COG"/>
    <n v="774.4"/>
    <m/>
    <n v="774.4"/>
    <s v="x"/>
  </r>
  <r>
    <x v="28"/>
    <d v="2025-09-01T00:00:00"/>
    <x v="0"/>
    <s v="COGS - 179802"/>
    <s v="COGS - 179802"/>
    <s v="D-001"/>
    <s v="Sales"/>
    <m/>
    <x v="2"/>
    <s v="C0LH16-0001-1Y1M"/>
    <x v="114"/>
    <s v="Exchange Online (Plan 1) Annual Paid Monthly"/>
    <s v="C-10398"/>
    <m/>
    <n v="10825"/>
    <s v="COG"/>
    <n v="3.2"/>
    <m/>
    <n v="3.2"/>
    <s v="x"/>
  </r>
  <r>
    <x v="28"/>
    <d v="2025-09-01T00:00:00"/>
    <x v="0"/>
    <s v="COGS - 179802"/>
    <s v="COGS - 179802"/>
    <s v="D-001"/>
    <s v="Sales"/>
    <m/>
    <x v="2"/>
    <s v="C0LFLS-0002-1Y1M"/>
    <x v="114"/>
    <s v="Entra ID Premium P1 Annual Paid Monthly"/>
    <s v="C-10398"/>
    <m/>
    <n v="10825"/>
    <s v="COG"/>
    <n v="4.9000000000000004"/>
    <m/>
    <n v="4.9000000000000004"/>
    <s v="x"/>
  </r>
  <r>
    <x v="28"/>
    <d v="2025-09-01T00:00:00"/>
    <x v="0"/>
    <s v="COGS - 179802"/>
    <s v="COGS - 179802"/>
    <s v="D-001"/>
    <s v="Sales"/>
    <m/>
    <x v="2"/>
    <s v="CFQ7TTC0LH1P-0001-1M"/>
    <x v="114"/>
    <s v="NCE Exchange Online Plan 2 Monthly Commit"/>
    <s v="C-10398"/>
    <m/>
    <n v="10825"/>
    <s v="COG"/>
    <n v="7.68"/>
    <m/>
    <n v="7.68"/>
    <s v="x"/>
  </r>
  <r>
    <x v="28"/>
    <d v="2025-09-01T00:00:00"/>
    <x v="0"/>
    <s v="COGS - 179802"/>
    <s v="COGS - 179802"/>
    <s v="D-003"/>
    <s v="MSP"/>
    <m/>
    <x v="2"/>
    <s v="C0LCHC-0002-1Y1M"/>
    <x v="114"/>
    <s v="Microsoft 365 Business Premium Annual Paid Monthly"/>
    <s v="C-10398"/>
    <m/>
    <n v="10825"/>
    <s v="COG"/>
    <n v="1131.1199999999999"/>
    <m/>
    <n v="1131.1199999999999"/>
    <s v="x"/>
  </r>
  <r>
    <x v="28"/>
    <d v="2025-09-01T00:00:00"/>
    <x v="0"/>
    <s v="COGS - 179804"/>
    <s v="COGS - 179804"/>
    <s v="D-003"/>
    <s v="MSP"/>
    <m/>
    <x v="2"/>
    <s v="TSPrint unlimited"/>
    <x v="70"/>
    <s v="TS Print Unlimited - Perpetual - Best option for c"/>
    <s v="C00097"/>
    <m/>
    <n v="10839"/>
    <s v="COG"/>
    <n v="239.4"/>
    <m/>
    <n v="239.4"/>
    <s v="x"/>
  </r>
  <r>
    <x v="28"/>
    <d v="2025-09-01T00:00:00"/>
    <x v="0"/>
    <s v="COGS - 179804"/>
    <s v="COGS - 179804"/>
    <s v="D-003"/>
    <s v="MSP"/>
    <m/>
    <x v="2"/>
    <s v="C0LCHC-0002-1M"/>
    <x v="70"/>
    <s v="Microsoft 365 Business Premium Monthly"/>
    <s v="C00097"/>
    <m/>
    <n v="10839"/>
    <s v="COG"/>
    <n v="241.56"/>
    <m/>
    <n v="241.56"/>
    <s v="x"/>
  </r>
  <r>
    <x v="28"/>
    <d v="2025-09-01T00:00:00"/>
    <x v="0"/>
    <s v="COGS - 179805"/>
    <s v="COGS - 179805"/>
    <s v="D-014"/>
    <s v="Procurement"/>
    <m/>
    <x v="2"/>
    <s v="C0LH18-0001-1M"/>
    <x v="126"/>
    <s v="Microsoft 365 Business Basic Monthly"/>
    <s v="C-10328"/>
    <m/>
    <n v="10795"/>
    <s v="COG"/>
    <n v="11.52"/>
    <m/>
    <n v="11.52"/>
    <s v="x"/>
  </r>
  <r>
    <x v="28"/>
    <d v="2025-09-01T00:00:00"/>
    <x v="0"/>
    <s v="COGS - 179805"/>
    <s v="COGS - 179805"/>
    <s v="D-014"/>
    <s v="Procurement"/>
    <m/>
    <x v="2"/>
    <s v="C0LH18-0001-1M"/>
    <x v="126"/>
    <s v="Microsoft 365 Business Basic Monthly"/>
    <s v="C-10328"/>
    <m/>
    <n v="10795"/>
    <s v="COG"/>
    <n v="17.28"/>
    <m/>
    <n v="17.28"/>
    <s v="x"/>
  </r>
  <r>
    <x v="28"/>
    <d v="2025-09-01T00:00:00"/>
    <x v="0"/>
    <s v="COGS - 179805"/>
    <s v="COGS - 179805"/>
    <s v="D-014"/>
    <s v="Procurement"/>
    <m/>
    <x v="2"/>
    <s v="C0LHXH-0001-1M"/>
    <x v="126"/>
    <s v="Microsoft Defender - Office 365 Plan 2 Monthly"/>
    <s v="C-10328"/>
    <m/>
    <n v="10795"/>
    <s v="COG"/>
    <n v="44.1"/>
    <m/>
    <n v="44.1"/>
    <s v="x"/>
  </r>
  <r>
    <x v="28"/>
    <d v="2025-09-01T00:00:00"/>
    <x v="0"/>
    <s v="COGS - 179805"/>
    <s v="COGS - 179805"/>
    <s v="D-014"/>
    <s v="Procurement"/>
    <m/>
    <x v="2"/>
    <s v="C0LCHC-0002-1M"/>
    <x v="126"/>
    <s v="Microsoft 365 Business Premium Monthly"/>
    <s v="C-10328"/>
    <m/>
    <n v="10795"/>
    <s v="COG"/>
    <n v="401.28"/>
    <m/>
    <n v="401.28"/>
    <s v="x"/>
  </r>
  <r>
    <x v="28"/>
    <d v="2025-09-01T00:00:00"/>
    <x v="0"/>
    <s v="COGS - 179806"/>
    <s v="COGS - 179806"/>
    <s v="D-003"/>
    <s v="MSP"/>
    <m/>
    <x v="2"/>
    <s v="C0LH1P-0001-1Y1M"/>
    <x v="28"/>
    <s v="Exchange Online (Plan 2) Annual Paid Monthly"/>
    <s v="C00099"/>
    <m/>
    <n v="10816"/>
    <s v="COG"/>
    <n v="6.4"/>
    <m/>
    <n v="6.4"/>
    <s v="x"/>
  </r>
  <r>
    <x v="28"/>
    <d v="2025-09-01T00:00:00"/>
    <x v="0"/>
    <s v="COGS - 179806"/>
    <s v="COGS - 179806"/>
    <s v="D-003"/>
    <s v="MSP"/>
    <m/>
    <x v="2"/>
    <s v="C0HDB0-0002-1Y1M"/>
    <x v="28"/>
    <s v="Project Plan 3 Annual Paid Monthly"/>
    <s v="C00099"/>
    <m/>
    <n v="10816"/>
    <s v="COG"/>
    <n v="97.96"/>
    <m/>
    <n v="97.96"/>
    <s v="x"/>
  </r>
  <r>
    <x v="28"/>
    <d v="2025-09-01T00:00:00"/>
    <x v="0"/>
    <s v="COGS - 179806"/>
    <s v="COGS - 179806"/>
    <s v="D-003"/>
    <s v="MSP"/>
    <m/>
    <x v="2"/>
    <s v="C0LH18-0001-1Y1M"/>
    <x v="28"/>
    <s v="Microsoft 365 Business Basic Annual Paid Monthly"/>
    <s v="C00099"/>
    <m/>
    <n v="10816"/>
    <s v="COG"/>
    <n v="532.79999999999995"/>
    <m/>
    <n v="532.79999999999995"/>
    <s v="x"/>
  </r>
  <r>
    <x v="28"/>
    <d v="2025-09-01T00:00:00"/>
    <x v="0"/>
    <s v="COGS - 179806"/>
    <s v="COGS - 179806"/>
    <s v="D-003"/>
    <s v="MSP"/>
    <m/>
    <x v="2"/>
    <s v="C0LDPB-0001-1Y1M"/>
    <x v="28"/>
    <s v="Microsoft 365 Business Standard Annual Paid Monthly"/>
    <s v="C00099"/>
    <m/>
    <n v="10816"/>
    <s v="COG"/>
    <n v="600"/>
    <m/>
    <n v="600"/>
    <s v="x"/>
  </r>
  <r>
    <x v="28"/>
    <d v="2025-09-01T00:00:00"/>
    <x v="0"/>
    <s v="COGS - 179807"/>
    <s v="COGS - 179807"/>
    <s v="D-003"/>
    <s v="MSP"/>
    <m/>
    <x v="2"/>
    <s v="C0LH16-0001-1Y1M"/>
    <x v="29"/>
    <s v="Exchange Online (Plan 1) Annual Paid Monthly"/>
    <s v="C00100"/>
    <m/>
    <n v="10794"/>
    <s v="COG"/>
    <n v="44.8"/>
    <m/>
    <n v="44.8"/>
    <s v="x"/>
  </r>
  <r>
    <x v="28"/>
    <d v="2025-09-01T00:00:00"/>
    <x v="0"/>
    <s v="COGS - 179807"/>
    <s v="COGS - 179807"/>
    <s v="D-003"/>
    <s v="MSP"/>
    <m/>
    <x v="2"/>
    <s v="C0LCHC-0002-1Y1M"/>
    <x v="29"/>
    <s v="Microsoft 365 Business Premium Annual Paid Monthly"/>
    <s v="C00100"/>
    <m/>
    <n v="10794"/>
    <s v="COG"/>
    <n v="739.2"/>
    <m/>
    <n v="739.2"/>
    <s v="x"/>
  </r>
  <r>
    <x v="28"/>
    <d v="2025-09-01T00:00:00"/>
    <x v="0"/>
    <s v="COGS - 179808"/>
    <s v="COGS - 179808"/>
    <s v="D-003"/>
    <s v="MSP"/>
    <m/>
    <x v="2"/>
    <s v="CFQ7TTC0LHPP-000H"/>
    <x v="71"/>
    <s v="NCE Office 365 A3 (Education Faculty Pricing)- Monthly Commi"/>
    <s v="C-10058"/>
    <m/>
    <n v="10792"/>
    <s v="COG"/>
    <n v="290.39999999999998"/>
    <m/>
    <n v="290.39999999999998"/>
    <s v="x"/>
  </r>
  <r>
    <x v="28"/>
    <d v="2025-09-01T00:00:00"/>
    <x v="0"/>
    <s v="COGS - 179812"/>
    <s v="COGS - 179812"/>
    <s v="D-003"/>
    <s v="MSP"/>
    <m/>
    <x v="2"/>
    <s v="C0LCHC-0002-1Y1M"/>
    <x v="73"/>
    <s v="Microsoft 365 Business Premium Annual Paid Monthly"/>
    <s v="C00109"/>
    <m/>
    <n v="10768"/>
    <s v="COG"/>
    <n v="1196.8"/>
    <m/>
    <n v="1196.8"/>
    <s v="x"/>
  </r>
  <r>
    <x v="28"/>
    <d v="2025-09-01T00:00:00"/>
    <x v="0"/>
    <s v="COGS - 179814"/>
    <s v="COGS - 179814"/>
    <s v="D-003"/>
    <s v="MSP"/>
    <m/>
    <x v="2"/>
    <s v="C0LH1P-0001-1Y1M"/>
    <x v="30"/>
    <s v="Exchange Online (Plan 2) Annual Paid Monthly"/>
    <s v="C-10173"/>
    <m/>
    <n v="10781"/>
    <s v="COG"/>
    <n v="6.72"/>
    <m/>
    <n v="6.72"/>
    <s v="x"/>
  </r>
  <r>
    <x v="28"/>
    <d v="2025-09-01T00:00:00"/>
    <x v="0"/>
    <s v="COGS - 179814"/>
    <s v="COGS - 179814"/>
    <s v="D-003"/>
    <s v="MSP"/>
    <m/>
    <x v="2"/>
    <s v="C0LCHC-0002-1Y1M"/>
    <x v="30"/>
    <s v="Microsoft 365 Business Premium Annual Paid Monthly"/>
    <s v="C-10173"/>
    <m/>
    <n v="10781"/>
    <s v="COG"/>
    <n v="264"/>
    <m/>
    <n v="264"/>
    <s v="x"/>
  </r>
  <r>
    <x v="28"/>
    <d v="2025-09-01T00:00:00"/>
    <x v="0"/>
    <s v="COGS - 179817"/>
    <s v="COGS - 179817"/>
    <s v="D-001"/>
    <s v="Sales"/>
    <m/>
    <x v="2"/>
    <s v="C0LFLS-0002-1Y1M"/>
    <x v="75"/>
    <s v="Entra ID Premium P1 Annual Paid Monthly"/>
    <s v="C-10394"/>
    <m/>
    <n v="10842"/>
    <s v="COG"/>
    <n v="4.8"/>
    <m/>
    <n v="4.8"/>
    <s v="x"/>
  </r>
  <r>
    <x v="28"/>
    <d v="2025-09-01T00:00:00"/>
    <x v="0"/>
    <s v="COGS - 179817"/>
    <s v="COGS - 179817"/>
    <s v="D-001"/>
    <s v="Sales"/>
    <m/>
    <x v="2"/>
    <s v="C0LH1P-0001-1Y1M"/>
    <x v="75"/>
    <s v="Exchange Online (Plan 2) Annual Paid Monthly"/>
    <s v="C-10394"/>
    <m/>
    <n v="10842"/>
    <s v="COG"/>
    <n v="6.4"/>
    <m/>
    <n v="6.4"/>
    <s v="x"/>
  </r>
  <r>
    <x v="28"/>
    <d v="2025-09-01T00:00:00"/>
    <x v="0"/>
    <s v="COGS - 179817"/>
    <s v="COGS - 179817"/>
    <s v="D-001"/>
    <s v="Sales"/>
    <m/>
    <x v="2"/>
    <s v="C0LH16-0001-1Y1M"/>
    <x v="75"/>
    <s v="Exchange Online (Plan 1) Annual Paid Monthly"/>
    <s v="C-10394"/>
    <m/>
    <n v="10842"/>
    <s v="COG"/>
    <n v="16"/>
    <m/>
    <n v="16"/>
    <s v="x"/>
  </r>
  <r>
    <x v="28"/>
    <d v="2025-09-01T00:00:00"/>
    <x v="0"/>
    <s v="COGS - 179817"/>
    <s v="COGS - 179817"/>
    <s v="D-001"/>
    <s v="Sales"/>
    <m/>
    <x v="2"/>
    <s v="C0LHSF-0001-1Y1M"/>
    <x v="75"/>
    <s v="Power BI Pro Annual Paid Monthly"/>
    <s v="C-10394"/>
    <m/>
    <n v="10842"/>
    <s v="COG"/>
    <n v="32"/>
    <m/>
    <n v="32"/>
    <s v="x"/>
  </r>
  <r>
    <x v="28"/>
    <d v="2025-09-01T00:00:00"/>
    <x v="0"/>
    <s v="COGS - 179817"/>
    <s v="COGS - 179817"/>
    <s v="D-003"/>
    <s v="MSP"/>
    <m/>
    <x v="2"/>
    <s v="C0LCHC-0002-1Y1M"/>
    <x v="75"/>
    <s v="Microsoft 365 Business Premium Annual Paid Monthly"/>
    <s v="C-10394"/>
    <m/>
    <n v="10842"/>
    <s v="COG"/>
    <n v="1161.5999999999999"/>
    <m/>
    <n v="1161.5999999999999"/>
    <s v="x"/>
  </r>
  <r>
    <x v="28"/>
    <d v="2025-09-01T00:00:00"/>
    <x v="0"/>
    <s v="COGS - 179818"/>
    <s v="COGS - 179818"/>
    <s v="D-003"/>
    <s v="MSP"/>
    <m/>
    <x v="2"/>
    <s v="C0LDPB-0001-1Y1M"/>
    <x v="32"/>
    <s v="Microsoft 365 Business Standard Annual Paid Monthly"/>
    <s v="C-10056"/>
    <m/>
    <n v="10832"/>
    <s v="COG"/>
    <n v="10"/>
    <m/>
    <n v="10"/>
    <s v="x"/>
  </r>
  <r>
    <x v="28"/>
    <d v="2025-09-01T00:00:00"/>
    <x v="0"/>
    <s v="COGS - 179818"/>
    <s v="COGS - 179818"/>
    <s v="D-003"/>
    <s v="MSP"/>
    <m/>
    <x v="2"/>
    <s v="C0LH1G-0001-1Y1M"/>
    <x v="32"/>
    <s v="Microsoft 365 Apps For Business Annual Paid Monthly"/>
    <s v="C-10056"/>
    <m/>
    <n v="10832"/>
    <s v="COG"/>
    <n v="46.48"/>
    <m/>
    <n v="46.48"/>
    <s v="x"/>
  </r>
  <r>
    <x v="28"/>
    <d v="2025-09-01T00:00:00"/>
    <x v="0"/>
    <s v="COGS - 179819"/>
    <s v="COGS - 179819"/>
    <s v="D-014"/>
    <s v="Procurement"/>
    <m/>
    <x v="2"/>
    <s v="C0LCHC-0002-1Y1M"/>
    <x v="127"/>
    <s v="Microsoft 365 Business Premium Annual Paid Monthly"/>
    <s v="C-10406"/>
    <m/>
    <n v="10805"/>
    <s v="COG"/>
    <n v="664.52"/>
    <m/>
    <n v="664.52"/>
    <s v="x"/>
  </r>
  <r>
    <x v="28"/>
    <d v="2025-09-01T00:00:00"/>
    <x v="0"/>
    <s v="COGS - 179821"/>
    <s v="COGS - 179821"/>
    <s v="D-003"/>
    <s v="MSP"/>
    <m/>
    <x v="2"/>
    <s v="C0LGZT-0001-1Y1M"/>
    <x v="33"/>
    <s v="Microsoft 365 Apps For Enterprise Annual Paid Monthly"/>
    <s v="C00161"/>
    <m/>
    <n v="10790"/>
    <s v="COG"/>
    <n v="9.6"/>
    <m/>
    <n v="9.6"/>
    <s v="x"/>
  </r>
  <r>
    <x v="28"/>
    <d v="2025-09-01T00:00:00"/>
    <x v="0"/>
    <s v="COGS - 179821"/>
    <s v="COGS - 179821"/>
    <s v="D-003"/>
    <s v="MSP"/>
    <m/>
    <x v="2"/>
    <s v="C0LH1P-0001-1Y1M"/>
    <x v="33"/>
    <s v="Exchange Online (Plan 2) Annual Paid Monthly"/>
    <s v="C00161"/>
    <m/>
    <n v="10790"/>
    <s v="COG"/>
    <n v="12.8"/>
    <m/>
    <n v="12.8"/>
    <s v="x"/>
  </r>
  <r>
    <x v="28"/>
    <d v="2025-09-01T00:00:00"/>
    <x v="0"/>
    <s v="COGS - 179821"/>
    <s v="COGS - 179821"/>
    <s v="D-003"/>
    <s v="MSP"/>
    <m/>
    <x v="2"/>
    <s v="C0LDPB-0001-1Y1M"/>
    <x v="33"/>
    <s v="Microsoft 365 Business Standard Annual Paid Monthly"/>
    <s v="C00161"/>
    <m/>
    <n v="10790"/>
    <s v="COG"/>
    <n v="30"/>
    <m/>
    <n v="30"/>
    <s v="x"/>
  </r>
  <r>
    <x v="28"/>
    <d v="2025-09-01T00:00:00"/>
    <x v="0"/>
    <s v="COGS - 179821"/>
    <s v="COGS - 179821"/>
    <s v="D-003"/>
    <s v="MSP"/>
    <m/>
    <x v="2"/>
    <s v="C0LCHC-0002-1Y1M"/>
    <x v="33"/>
    <s v="Microsoft 365 Business Premium Annual Paid Monthly"/>
    <s v="C00161"/>
    <m/>
    <n v="10790"/>
    <s v="COG"/>
    <n v="123.2"/>
    <m/>
    <n v="123.2"/>
    <s v="x"/>
  </r>
  <r>
    <x v="28"/>
    <d v="2025-09-01T00:00:00"/>
    <x v="0"/>
    <s v="COGS - 179822"/>
    <s v="COGS - 179822"/>
    <s v="D-003"/>
    <s v="MSP"/>
    <m/>
    <x v="2"/>
    <s v="C0LH1P-0001-1M"/>
    <x v="77"/>
    <s v="Exchange Online Plan 2 Monthly Commit"/>
    <s v="C-10391"/>
    <m/>
    <n v="10814"/>
    <s v="COG"/>
    <n v="15.36"/>
    <m/>
    <n v="15.36"/>
    <s v="x"/>
  </r>
  <r>
    <x v="28"/>
    <d v="2025-09-01T00:00:00"/>
    <x v="0"/>
    <s v="COGS - 179822"/>
    <s v="COGS - 179822"/>
    <s v="D-003"/>
    <s v="MSP"/>
    <m/>
    <x v="2"/>
    <s v="C0LCHC-0002-1M"/>
    <x v="77"/>
    <s v="Microsoft 365 Business Premium Monthly"/>
    <s v="C-10391"/>
    <m/>
    <n v="10814"/>
    <s v="COG"/>
    <n v="1013.76"/>
    <m/>
    <n v="1013.76"/>
    <s v="x"/>
  </r>
  <r>
    <x v="28"/>
    <d v="2025-09-01T00:00:00"/>
    <x v="0"/>
    <s v="COGS - 179826"/>
    <s v="COGS - 179826"/>
    <s v="D-003"/>
    <s v="MSP"/>
    <m/>
    <x v="2"/>
    <s v="C0LCHC-0002-1M"/>
    <x v="128"/>
    <s v="Microsoft 365 Business Premium Monthly"/>
    <s v="C-10396"/>
    <m/>
    <n v="10771"/>
    <s v="COG"/>
    <n v="1471.32"/>
    <m/>
    <n v="1471.32"/>
    <s v="x"/>
  </r>
  <r>
    <x v="28"/>
    <d v="2025-09-01T00:00:00"/>
    <x v="0"/>
    <s v="COGS - 179827"/>
    <s v="COGS - 179827"/>
    <s v="D-014"/>
    <s v="Procurement"/>
    <m/>
    <x v="2"/>
    <s v="C0LCHC-0002-1M"/>
    <x v="166"/>
    <s v="Microsoft 365 Business Premium Monthly"/>
    <s v="C-10387"/>
    <m/>
    <n v="10751"/>
    <s v="COG"/>
    <n v="42.24"/>
    <m/>
    <n v="42.24"/>
    <s v="x"/>
  </r>
  <r>
    <x v="28"/>
    <d v="2025-09-01T00:00:00"/>
    <x v="0"/>
    <s v="COGS - 179827"/>
    <s v="COGS - 179827"/>
    <s v="D-014"/>
    <s v="Procurement"/>
    <m/>
    <x v="2"/>
    <s v="C0LHS9-0001-1M"/>
    <x v="166"/>
    <s v="Office 365 Extra File Storage Paid Monthly"/>
    <s v="C-10387"/>
    <m/>
    <n v="10751"/>
    <s v="COG"/>
    <n v="209"/>
    <m/>
    <n v="209"/>
    <s v="x"/>
  </r>
  <r>
    <x v="28"/>
    <d v="2025-09-01T00:00:00"/>
    <x v="0"/>
    <s v="COGS - 179831"/>
    <s v="COGS - 179831"/>
    <s v="D-003"/>
    <s v="MSP"/>
    <m/>
    <x v="2"/>
    <s v="C0LCHC-0002-1Y1M"/>
    <x v="34"/>
    <s v="Microsoft 365 Business Premium Annual Paid Monthly"/>
    <s v="C-10337"/>
    <m/>
    <n v="10759"/>
    <s v="COG"/>
    <n v="633.6"/>
    <m/>
    <n v="633.6"/>
    <s v="x"/>
  </r>
  <r>
    <x v="28"/>
    <d v="2025-09-01T00:00:00"/>
    <x v="0"/>
    <s v="COGS - 179832"/>
    <s v="COGS - 179832"/>
    <s v="D-003"/>
    <s v="MSP"/>
    <m/>
    <x v="2"/>
    <s v="C0LH1G-0001-1Y1M"/>
    <x v="35"/>
    <s v="Microsoft 365 Apps For Business Annual Paid Monthly"/>
    <s v="C-10025"/>
    <m/>
    <n v="10835"/>
    <s v="COG"/>
    <n v="19.920000000000002"/>
    <m/>
    <n v="19.920000000000002"/>
    <s v="x"/>
  </r>
  <r>
    <x v="28"/>
    <d v="2025-09-01T00:00:00"/>
    <x v="0"/>
    <s v="COGS - 179837"/>
    <s v="COGS - 179837"/>
    <s v="D-014"/>
    <s v="Procurement"/>
    <m/>
    <x v="2"/>
    <s v="CFQ7TTC0LHT4-0001-1M"/>
    <x v="79"/>
    <s v="NCE Enterprise Mobility + Security E3 Monthly Commit"/>
    <s v="C-10399"/>
    <m/>
    <n v="10756"/>
    <s v="COG"/>
    <n v="10.18"/>
    <m/>
    <n v="10.18"/>
    <s v="x"/>
  </r>
  <r>
    <x v="28"/>
    <d v="2025-09-01T00:00:00"/>
    <x v="0"/>
    <s v="COGS - 179837"/>
    <s v="COGS - 179837"/>
    <s v="D-014"/>
    <s v="Procurement"/>
    <m/>
    <x v="2"/>
    <s v="C0LCHC-0002-1Y1M"/>
    <x v="79"/>
    <s v="Microsoft 365 Business Premium Annual Paid Monthly"/>
    <s v="C-10399"/>
    <m/>
    <n v="10756"/>
    <s v="COG"/>
    <n v="484.92"/>
    <m/>
    <n v="484.92"/>
    <s v="x"/>
  </r>
  <r>
    <x v="28"/>
    <d v="2025-09-01T00:00:00"/>
    <x v="0"/>
    <s v="COGS - 179838"/>
    <s v="COGS - 179838"/>
    <s v="D-003"/>
    <s v="MSP"/>
    <m/>
    <x v="2"/>
    <s v="C0LDPB-0001-1Y1M"/>
    <x v="129"/>
    <s v="Microsoft 365 Business Standard Annual Paid Monthly"/>
    <s v="C-10372"/>
    <m/>
    <n v="10791"/>
    <s v="COG"/>
    <n v="10"/>
    <m/>
    <n v="10"/>
    <s v="x"/>
  </r>
  <r>
    <x v="28"/>
    <d v="2025-09-01T00:00:00"/>
    <x v="0"/>
    <s v="COGS - 179838"/>
    <s v="COGS - 179838"/>
    <s v="D-003"/>
    <s v="MSP"/>
    <m/>
    <x v="2"/>
    <s v="C0LHSF-0001-1M"/>
    <x v="129"/>
    <s v="Power Bi Pro Monthly"/>
    <s v="C-10372"/>
    <m/>
    <n v="10791"/>
    <s v="COG"/>
    <n v="40.799999999999997"/>
    <m/>
    <n v="40.799999999999997"/>
    <s v="x"/>
  </r>
  <r>
    <x v="28"/>
    <d v="2025-09-01T00:00:00"/>
    <x v="0"/>
    <s v="COGS - 179838"/>
    <s v="COGS - 179838"/>
    <s v="D-003"/>
    <s v="MSP"/>
    <m/>
    <x v="2"/>
    <s v="CFQ7TTC0LFLX-0021"/>
    <x v="129"/>
    <s v="Microsoft 365 E3 (no Teams) Monthly Commit"/>
    <s v="C-10372"/>
    <m/>
    <n v="10791"/>
    <s v="COG"/>
    <n v="64.900000000000006"/>
    <m/>
    <n v="64.900000000000006"/>
    <s v="x"/>
  </r>
  <r>
    <x v="28"/>
    <d v="2025-09-01T00:00:00"/>
    <x v="0"/>
    <s v="COGS - 179839"/>
    <s v="COGS - 179839"/>
    <s v="D-003"/>
    <s v="MSP"/>
    <m/>
    <x v="2"/>
    <s v="CFQ7TTC0LH16-0001-1M"/>
    <x v="130"/>
    <s v="NCE Exchange Online Plan 1 Monthly Commit"/>
    <s v="Pascohh"/>
    <m/>
    <n v="10818"/>
    <s v="COG"/>
    <n v="7.68"/>
    <m/>
    <n v="7.68"/>
    <s v="x"/>
  </r>
  <r>
    <x v="28"/>
    <d v="2025-09-01T00:00:00"/>
    <x v="0"/>
    <s v="COGS - 179839"/>
    <s v="COGS - 179839"/>
    <s v="D-003"/>
    <s v="MSP"/>
    <m/>
    <x v="2"/>
    <s v="C0LH18-0001-1M"/>
    <x v="130"/>
    <s v="Microsoft 365 Business Basic Monthly"/>
    <s v="Pascohh"/>
    <m/>
    <n v="10818"/>
    <s v="COG"/>
    <n v="40.32"/>
    <m/>
    <n v="40.32"/>
    <s v="x"/>
  </r>
  <r>
    <x v="28"/>
    <d v="2025-09-01T00:00:00"/>
    <x v="0"/>
    <s v="COGS - 179839"/>
    <s v="COGS - 179839"/>
    <s v="D-003"/>
    <s v="MSP"/>
    <m/>
    <x v="2"/>
    <s v="C0LCHC-0002-1M"/>
    <x v="130"/>
    <s v="Microsoft 365 Business Premium Monthly"/>
    <s v="Pascohh"/>
    <m/>
    <n v="10818"/>
    <s v="COG"/>
    <n v="966.24"/>
    <m/>
    <n v="966.24"/>
    <s v="x"/>
  </r>
  <r>
    <x v="28"/>
    <d v="2025-09-01T00:00:00"/>
    <x v="0"/>
    <s v="COGS - 179840"/>
    <s v="COGS - 179840"/>
    <s v="D-003"/>
    <s v="MSP"/>
    <m/>
    <x v="2"/>
    <s v="C0LH0J-0001-1Y1M"/>
    <x v="80"/>
    <s v="Exchange Online Archiving For Exchange Online Annual Paid Mo"/>
    <s v="C00221"/>
    <m/>
    <n v="10821"/>
    <s v="COG"/>
    <n v="2.4"/>
    <m/>
    <n v="2.4"/>
    <s v="x"/>
  </r>
  <r>
    <x v="28"/>
    <d v="2025-09-01T00:00:00"/>
    <x v="0"/>
    <s v="COGS - 179840"/>
    <s v="COGS - 179840"/>
    <s v="D-003"/>
    <s v="MSP"/>
    <m/>
    <x v="2"/>
    <s v="C0LH16-0001-1Y1M"/>
    <x v="80"/>
    <s v="Exchange Online (Plan 1) Annual Paid Monthly"/>
    <s v="C00221"/>
    <m/>
    <n v="10821"/>
    <s v="COG"/>
    <n v="3.2"/>
    <m/>
    <n v="3.2"/>
    <s v="x"/>
  </r>
  <r>
    <x v="28"/>
    <d v="2025-09-01T00:00:00"/>
    <x v="0"/>
    <s v="COGS - 179840"/>
    <s v="COGS - 179840"/>
    <s v="D-003"/>
    <s v="MSP"/>
    <m/>
    <x v="2"/>
    <s v="C0LH1P-0001-1Y1M"/>
    <x v="80"/>
    <s v="Exchange Online (Plan 2) Annual Paid Monthly"/>
    <s v="C00221"/>
    <m/>
    <n v="10821"/>
    <s v="COG"/>
    <n v="12.8"/>
    <m/>
    <n v="12.8"/>
    <s v="x"/>
  </r>
  <r>
    <x v="28"/>
    <d v="2025-09-01T00:00:00"/>
    <x v="0"/>
    <s v="COGS - 179840"/>
    <s v="COGS - 179840"/>
    <s v="D-003"/>
    <s v="MSP"/>
    <m/>
    <x v="2"/>
    <s v="CFQ7TTC0LFLS-0002-1M"/>
    <x v="80"/>
    <s v="Entra ID Premium P1 Monthly"/>
    <s v="C00221"/>
    <m/>
    <n v="10821"/>
    <s v="COG"/>
    <n v="17.64"/>
    <m/>
    <n v="17.64"/>
    <s v="x"/>
  </r>
  <r>
    <x v="28"/>
    <d v="2025-09-01T00:00:00"/>
    <x v="0"/>
    <s v="COGS - 179840"/>
    <s v="COGS - 179840"/>
    <s v="D-003"/>
    <s v="MSP"/>
    <m/>
    <x v="2"/>
    <s v="C0LH18-0001-1Y1M"/>
    <x v="80"/>
    <s v="Microsoft 365 Business Basic Annual Paid Monthly"/>
    <s v="C00221"/>
    <m/>
    <n v="10821"/>
    <s v="COG"/>
    <n v="43.2"/>
    <m/>
    <n v="43.2"/>
    <s v="x"/>
  </r>
  <r>
    <x v="28"/>
    <d v="2025-09-01T00:00:00"/>
    <x v="0"/>
    <s v="COGS - 179840"/>
    <s v="COGS - 179840"/>
    <s v="D-003"/>
    <s v="MSP"/>
    <m/>
    <x v="2"/>
    <s v="C0LF8R-0001-1Y1M"/>
    <x v="80"/>
    <s v="Office 365 E3 Annual Paid Monthly"/>
    <s v="C00221"/>
    <m/>
    <n v="10821"/>
    <s v="COG"/>
    <n v="55.2"/>
    <m/>
    <n v="55.2"/>
    <s v="x"/>
  </r>
  <r>
    <x v="28"/>
    <d v="2025-09-01T00:00:00"/>
    <x v="0"/>
    <s v="COGS - 179840"/>
    <s v="COGS - 179840"/>
    <s v="D-003"/>
    <s v="MSP"/>
    <m/>
    <x v="2"/>
    <s v="C0LCHC-0002-1Y1M"/>
    <x v="80"/>
    <s v="Microsoft 365 Business Premium Annual Paid Monthly"/>
    <s v="C00221"/>
    <m/>
    <n v="10821"/>
    <s v="COG"/>
    <n v="158.4"/>
    <m/>
    <n v="158.4"/>
    <s v="x"/>
  </r>
  <r>
    <x v="28"/>
    <d v="2025-09-01T00:00:00"/>
    <x v="0"/>
    <s v="COGS - 179840"/>
    <s v="COGS - 179840"/>
    <s v="D-003"/>
    <s v="MSP"/>
    <m/>
    <x v="2"/>
    <s v="C0LDPB-0001-1Y1M"/>
    <x v="80"/>
    <s v="Microsoft 365 Business Standard Annual Paid Monthly"/>
    <s v="C00221"/>
    <m/>
    <n v="10821"/>
    <s v="COG"/>
    <n v="690"/>
    <m/>
    <n v="690"/>
    <s v="x"/>
  </r>
  <r>
    <x v="28"/>
    <d v="2025-09-01T00:00:00"/>
    <x v="0"/>
    <s v="COGS - 179841"/>
    <s v="COGS - 179841"/>
    <s v="D-003"/>
    <s v="MSP"/>
    <m/>
    <x v="2"/>
    <s v="CFQ7TTC0J1KP-0008"/>
    <x v="81"/>
    <s v="NCE Microsoft 365 A5 Security (Education Faculty Pricing)- A"/>
    <s v="C00225"/>
    <m/>
    <n v="10841"/>
    <s v="COG"/>
    <n v="842.08"/>
    <m/>
    <n v="842.08"/>
    <s v="x"/>
  </r>
  <r>
    <x v="28"/>
    <d v="2025-09-01T00:00:00"/>
    <x v="0"/>
    <s v="COGS - 179841"/>
    <s v="COGS - 179841"/>
    <s v="D-003"/>
    <s v="MSP"/>
    <m/>
    <x v="2"/>
    <s v="CFQ7TTC0LHPL-000W"/>
    <x v="81"/>
    <s v="Microsoft 365 A3 (Education Faculty Pricing)- Annual Pai"/>
    <s v="C00225"/>
    <m/>
    <n v="10841"/>
    <s v="COG"/>
    <n v="1480.48"/>
    <m/>
    <n v="1480.48"/>
    <s v="x"/>
  </r>
  <r>
    <x v="28"/>
    <d v="2025-09-01T00:00:00"/>
    <x v="0"/>
    <s v="COGS - 179844"/>
    <s v="COGS - 179844"/>
    <s v="D-003"/>
    <s v="MSP"/>
    <m/>
    <x v="2"/>
    <s v="C0LHSL-0001-1Y1M"/>
    <x v="36"/>
    <s v="Microsoft 365 Audio Conferencing Annual Paid Monthly"/>
    <s v="C-10022"/>
    <m/>
    <n v="10829"/>
    <s v="COG"/>
    <n v="10.199999999999999"/>
    <m/>
    <n v="10.199999999999999"/>
    <s v="x"/>
  </r>
  <r>
    <x v="28"/>
    <d v="2025-09-01T00:00:00"/>
    <x v="0"/>
    <s v="COGS - 179844"/>
    <s v="COGS - 179844"/>
    <s v="D-003"/>
    <s v="MSP"/>
    <m/>
    <x v="2"/>
    <s v="C0LSGZ-0001-1M"/>
    <x v="36"/>
    <s v="NCE Power Automate Premium Monthly Commit"/>
    <s v="C-10022"/>
    <m/>
    <n v="10829"/>
    <s v="COG"/>
    <n v="13.5"/>
    <m/>
    <n v="13.5"/>
    <s v="x"/>
  </r>
  <r>
    <x v="28"/>
    <d v="2025-09-01T00:00:00"/>
    <x v="0"/>
    <s v="COGS - 179844"/>
    <s v="COGS - 179844"/>
    <s v="D-003"/>
    <s v="MSP"/>
    <m/>
    <x v="2"/>
    <s v="C0LFLS-0002-1Y1M"/>
    <x v="36"/>
    <s v="Entra ID Premium P1 Annual Paid Monthly"/>
    <s v="C-10022"/>
    <m/>
    <n v="10829"/>
    <s v="COG"/>
    <n v="14.4"/>
    <m/>
    <n v="14.4"/>
    <s v="x"/>
  </r>
  <r>
    <x v="28"/>
    <d v="2025-09-01T00:00:00"/>
    <x v="0"/>
    <s v="COGS - 179844"/>
    <s v="COGS - 179844"/>
    <s v="D-003"/>
    <s v="MSP"/>
    <m/>
    <x v="2"/>
    <s v="C0LH0T-0001-1Y1M"/>
    <x v="36"/>
    <s v="Microsoft Teams Phone Standard Annual Paid Monthly"/>
    <s v="C-10022"/>
    <m/>
    <n v="10829"/>
    <s v="COG"/>
    <n v="19.2"/>
    <m/>
    <n v="19.2"/>
    <s v="x"/>
  </r>
  <r>
    <x v="28"/>
    <d v="2025-09-01T00:00:00"/>
    <x v="0"/>
    <s v="COGS - 179844"/>
    <s v="COGS - 179844"/>
    <s v="D-003"/>
    <s v="MSP"/>
    <m/>
    <x v="2"/>
    <s v="C0HD32-0002-1Y1M"/>
    <x v="36"/>
    <s v="Visio Plan 2 Annual Paid Monthly"/>
    <s v="C-10022"/>
    <m/>
    <n v="10829"/>
    <s v="COG"/>
    <n v="72"/>
    <m/>
    <n v="72"/>
    <s v="x"/>
  </r>
  <r>
    <x v="28"/>
    <d v="2025-09-01T00:00:00"/>
    <x v="0"/>
    <s v="COGS - 179844"/>
    <s v="COGS - 179844"/>
    <s v="D-003"/>
    <s v="MSP"/>
    <m/>
    <x v="2"/>
    <s v="C0LF8R-0001-1Y1M"/>
    <x v="36"/>
    <s v="Office 365 E3 Annual Paid Monthly"/>
    <s v="C-10022"/>
    <m/>
    <n v="10829"/>
    <s v="COG"/>
    <n v="92"/>
    <m/>
    <n v="92"/>
    <s v="x"/>
  </r>
  <r>
    <x v="28"/>
    <d v="2025-09-01T00:00:00"/>
    <x v="0"/>
    <s v="COGS - 179844"/>
    <s v="COGS - 179844"/>
    <s v="D-003"/>
    <s v="MSP"/>
    <m/>
    <x v="2"/>
    <s v="C0LH18-0001-1Y1M"/>
    <x v="36"/>
    <s v="Microsoft 365 Business Basic Annual Paid Monthly"/>
    <s v="C-10022"/>
    <m/>
    <n v="10829"/>
    <s v="COG"/>
    <n v="96"/>
    <m/>
    <n v="96"/>
    <s v="x"/>
  </r>
  <r>
    <x v="28"/>
    <d v="2025-09-01T00:00:00"/>
    <x v="0"/>
    <s v="COGS - 179844"/>
    <s v="COGS - 179844"/>
    <s v="D-003"/>
    <s v="MSP"/>
    <m/>
    <x v="2"/>
    <s v="C0LHSF-0001-1Y1M"/>
    <x v="36"/>
    <s v="Power BI Pro Annual Paid Monthly"/>
    <s v="C-10022"/>
    <m/>
    <n v="10829"/>
    <s v="COG"/>
    <n v="122.4"/>
    <m/>
    <n v="122.4"/>
    <s v="x"/>
  </r>
  <r>
    <x v="28"/>
    <d v="2025-09-01T00:00:00"/>
    <x v="0"/>
    <s v="COGS - 179844"/>
    <s v="COGS - 179844"/>
    <s v="D-003"/>
    <s v="MSP"/>
    <m/>
    <x v="2"/>
    <s v="C0LDPB-0001-1Y1M"/>
    <x v="36"/>
    <s v="Microsoft 365 Business Standard Annual Paid Monthly"/>
    <s v="C-10022"/>
    <m/>
    <n v="10829"/>
    <s v="COG"/>
    <n v="430"/>
    <m/>
    <n v="430"/>
    <s v="x"/>
  </r>
  <r>
    <x v="28"/>
    <d v="2025-09-01T00:00:00"/>
    <x v="0"/>
    <s v="COGS - 179844"/>
    <s v="COGS - 179844"/>
    <s v="D-003"/>
    <s v="MSP"/>
    <m/>
    <x v="2"/>
    <s v="C0LCHC-0002-1Y1M"/>
    <x v="36"/>
    <s v="Microsoft 365 Business Premium Annual Paid Monthly"/>
    <s v="C-10022"/>
    <m/>
    <n v="10829"/>
    <s v="COG"/>
    <n v="457.6"/>
    <m/>
    <n v="457.6"/>
    <s v="x"/>
  </r>
  <r>
    <x v="28"/>
    <d v="2025-09-01T00:00:00"/>
    <x v="0"/>
    <s v="COGS - 179847"/>
    <s v="COGS - 179847"/>
    <s v="D-003"/>
    <s v="MSP"/>
    <m/>
    <x v="2"/>
    <s v="C0LDPB-0001-1Y1M"/>
    <x v="38"/>
    <s v="Microsoft 365 Business Standard Annual Paid Monthly"/>
    <s v="C00237"/>
    <m/>
    <n v="10780"/>
    <s v="COG"/>
    <n v="100"/>
    <m/>
    <n v="100"/>
    <s v="x"/>
  </r>
  <r>
    <x v="28"/>
    <d v="2025-09-01T00:00:00"/>
    <x v="0"/>
    <s v="COGS - 179851"/>
    <s v="COGS - 179851"/>
    <s v="D-003"/>
    <s v="MSP"/>
    <m/>
    <x v="2"/>
    <s v="CFQ7TTC0LH16-0001-1M"/>
    <x v="42"/>
    <s v="NCE Exchange Online Plan 1 Monthly Commit"/>
    <s v="C00246"/>
    <m/>
    <n v="10785"/>
    <s v="COG"/>
    <n v="3.84"/>
    <m/>
    <n v="3.84"/>
    <s v="x"/>
  </r>
  <r>
    <x v="28"/>
    <d v="2025-09-01T00:00:00"/>
    <x v="0"/>
    <s v="COGS - 179851"/>
    <s v="COGS - 179851"/>
    <s v="D-003"/>
    <s v="MSP"/>
    <m/>
    <x v="2"/>
    <s v="C0LH18-0001-1Y1M"/>
    <x v="42"/>
    <s v="Microsoft 365 Business Basic Annual Paid Monthly"/>
    <s v="C00246"/>
    <m/>
    <n v="10785"/>
    <s v="COG"/>
    <n v="14.4"/>
    <m/>
    <n v="14.4"/>
    <s v="x"/>
  </r>
  <r>
    <x v="28"/>
    <d v="2025-09-01T00:00:00"/>
    <x v="0"/>
    <s v="COGS - 179851"/>
    <s v="COGS - 179851"/>
    <s v="D-003"/>
    <s v="MSP"/>
    <m/>
    <x v="2"/>
    <s v="C0LCHC-0002-1Y1M"/>
    <x v="42"/>
    <s v="Microsoft 365 Business Premium Annual Paid Monthly"/>
    <s v="C00246"/>
    <m/>
    <n v="10785"/>
    <s v="COG"/>
    <n v="264"/>
    <m/>
    <n v="264"/>
    <s v="x"/>
  </r>
  <r>
    <x v="28"/>
    <d v="2025-09-01T00:00:00"/>
    <x v="0"/>
    <s v="COGS - 179852"/>
    <s v="COGS - 179852"/>
    <s v="D-003"/>
    <s v="MSP"/>
    <m/>
    <x v="2"/>
    <s v="C0LH16-0001-1Y1M"/>
    <x v="43"/>
    <s v="Exchange Online (Plan 1) Annual Paid Monthly"/>
    <s v="C00248"/>
    <m/>
    <n v="10802"/>
    <s v="COG"/>
    <n v="6.4"/>
    <m/>
    <n v="6.4"/>
    <s v="x"/>
  </r>
  <r>
    <x v="28"/>
    <d v="2025-09-01T00:00:00"/>
    <x v="0"/>
    <s v="COGS - 179852"/>
    <s v="COGS - 179852"/>
    <s v="D-003"/>
    <s v="MSP"/>
    <m/>
    <x v="2"/>
    <s v="C0LCHC-0002-1Y1M"/>
    <x v="43"/>
    <s v="Microsoft 365 Business Premium Annual Paid Monthly"/>
    <s v="C00248"/>
    <m/>
    <n v="10802"/>
    <s v="COG"/>
    <n v="105.6"/>
    <m/>
    <n v="105.6"/>
    <s v="x"/>
  </r>
  <r>
    <x v="28"/>
    <d v="2025-09-01T00:00:00"/>
    <x v="0"/>
    <s v="COGS - 179857"/>
    <s v="COGS - 179857"/>
    <s v="D-003"/>
    <s v="MSP"/>
    <m/>
    <x v="2"/>
    <s v="C0LH16-0001-1Y1M"/>
    <x v="44"/>
    <s v="Exchange Online (Plan 1) Annual Paid Monthly"/>
    <s v="C-10006"/>
    <m/>
    <n v="10827"/>
    <s v="COG"/>
    <n v="9.6"/>
    <m/>
    <n v="9.6"/>
    <s v="x"/>
  </r>
  <r>
    <x v="28"/>
    <d v="2025-09-01T00:00:00"/>
    <x v="0"/>
    <s v="COGS - 179857"/>
    <s v="COGS - 179857"/>
    <s v="D-003"/>
    <s v="MSP"/>
    <m/>
    <x v="2"/>
    <s v="C0LCHC-0002-1M"/>
    <x v="44"/>
    <s v="Microsoft 365 Business Premium Monthly"/>
    <s v="C-10006"/>
    <m/>
    <n v="10827"/>
    <s v="COG"/>
    <n v="21.12"/>
    <m/>
    <n v="21.12"/>
    <s v="x"/>
  </r>
  <r>
    <x v="28"/>
    <d v="2025-09-01T00:00:00"/>
    <x v="0"/>
    <s v="COGS - 179857"/>
    <s v="COGS - 179857"/>
    <s v="D-003"/>
    <s v="MSP"/>
    <m/>
    <x v="2"/>
    <s v="C0LFLX-0001-1Y1M"/>
    <x v="44"/>
    <s v="Microsoft 365 E3 Annual Paid Monthly"/>
    <s v="C-10006"/>
    <m/>
    <n v="10827"/>
    <s v="COG"/>
    <n v="28.8"/>
    <m/>
    <n v="28.8"/>
    <s v="x"/>
  </r>
  <r>
    <x v="28"/>
    <d v="2025-09-01T00:00:00"/>
    <x v="0"/>
    <s v="COGS - 179857"/>
    <s v="COGS - 179857"/>
    <s v="D-003"/>
    <s v="MSP"/>
    <m/>
    <x v="2"/>
    <s v="C0LH1P-0001-1M"/>
    <x v="44"/>
    <s v="Exchange Online Plan 2 Monthly Commit"/>
    <s v="C-10006"/>
    <m/>
    <n v="10827"/>
    <s v="COG"/>
    <n v="47.04"/>
    <m/>
    <n v="47.04"/>
    <s v="x"/>
  </r>
  <r>
    <x v="28"/>
    <d v="2025-09-01T00:00:00"/>
    <x v="0"/>
    <s v="COGS - 179857"/>
    <s v="COGS - 179857"/>
    <s v="D-003"/>
    <s v="MSP"/>
    <m/>
    <x v="2"/>
    <s v="C0LCHC-0002-1Y1M"/>
    <x v="44"/>
    <s v="Microsoft 365 Business Premium Annual Paid Monthly"/>
    <s v="C-10006"/>
    <m/>
    <n v="10827"/>
    <s v="COG"/>
    <n v="968"/>
    <m/>
    <n v="968"/>
    <s v="x"/>
  </r>
  <r>
    <x v="28"/>
    <d v="2025-09-01T00:00:00"/>
    <x v="0"/>
    <s v="COGS - 179858"/>
    <s v="COGS - 179858"/>
    <s v="D-003"/>
    <s v="MSP"/>
    <m/>
    <x v="2"/>
    <s v="C0LH1P-0001-1Y1M"/>
    <x v="45"/>
    <s v="Exchange Online (Plan 2) Annual Paid Monthly"/>
    <s v="C00023"/>
    <m/>
    <n v="10787"/>
    <s v="COG"/>
    <n v="32"/>
    <m/>
    <n v="32"/>
    <s v="x"/>
  </r>
  <r>
    <x v="28"/>
    <d v="2025-09-01T00:00:00"/>
    <x v="0"/>
    <s v="COGS - 179858"/>
    <s v="COGS - 179858"/>
    <s v="D-003"/>
    <s v="MSP"/>
    <m/>
    <x v="2"/>
    <s v="C0LDPB-0001-1Y1M"/>
    <x v="45"/>
    <s v="Microsoft 365 Business Standard Annual Paid Monthly"/>
    <s v="C00023"/>
    <m/>
    <n v="10787"/>
    <s v="COG"/>
    <n v="200"/>
    <m/>
    <n v="200"/>
    <s v="x"/>
  </r>
  <r>
    <x v="28"/>
    <d v="2025-09-01T00:00:00"/>
    <x v="0"/>
    <s v="COGS - 179864"/>
    <s v="COGS - 179864"/>
    <s v="D-003"/>
    <s v="MSP"/>
    <m/>
    <x v="2"/>
    <s v="CFQ7TTC0LH16-0001-1M"/>
    <x v="47"/>
    <s v="NCE Exchange Online Plan 1 Monthly Commit"/>
    <s v="C-10333"/>
    <m/>
    <n v="10776"/>
    <s v="COG"/>
    <n v="7.68"/>
    <m/>
    <n v="7.68"/>
    <s v="x"/>
  </r>
  <r>
    <x v="28"/>
    <d v="2025-09-01T00:00:00"/>
    <x v="0"/>
    <s v="COGS - 179864"/>
    <s v="COGS - 179864"/>
    <s v="D-003"/>
    <s v="MSP"/>
    <m/>
    <x v="2"/>
    <s v="C0LH1P-0001-1M"/>
    <x v="47"/>
    <s v="Exchange Online Plan 2 Monthly Commit"/>
    <s v="C-10333"/>
    <m/>
    <n v="10776"/>
    <s v="COG"/>
    <n v="7.83"/>
    <m/>
    <n v="7.83"/>
    <s v="x"/>
  </r>
  <r>
    <x v="28"/>
    <d v="2025-09-01T00:00:00"/>
    <x v="0"/>
    <s v="COGS - 179864"/>
    <s v="COGS - 179864"/>
    <s v="D-003"/>
    <s v="MSP"/>
    <m/>
    <x v="2"/>
    <s v="C0LHSL-0001-1M"/>
    <x v="47"/>
    <s v="Microsoft 365 Audio Conferencing Monthly"/>
    <s v="C-10333"/>
    <m/>
    <n v="10776"/>
    <s v="COG"/>
    <n v="33"/>
    <m/>
    <n v="33"/>
    <s v="x"/>
  </r>
  <r>
    <x v="28"/>
    <d v="2025-09-01T00:00:00"/>
    <x v="0"/>
    <s v="COGS - 179864"/>
    <s v="COGS - 179864"/>
    <s v="D-003"/>
    <s v="MSP"/>
    <m/>
    <x v="2"/>
    <s v="CFQ7TTC0QW7C-0001-M"/>
    <x v="47"/>
    <s v="NCE Microsoft Teams Rooms Pro Monthly"/>
    <s v="C-10333"/>
    <m/>
    <n v="10776"/>
    <s v="COG"/>
    <n v="39.17"/>
    <m/>
    <n v="39.17"/>
    <s v="x"/>
  </r>
  <r>
    <x v="28"/>
    <d v="2025-09-01T00:00:00"/>
    <x v="0"/>
    <s v="COGS - 179864"/>
    <s v="COGS - 179864"/>
    <s v="D-003"/>
    <s v="MSP"/>
    <m/>
    <x v="2"/>
    <s v="C0LH18-0001-1M"/>
    <x v="47"/>
    <s v="Microsoft 365 Business Basic Monthly"/>
    <s v="C-10333"/>
    <m/>
    <n v="10776"/>
    <s v="COG"/>
    <n v="63.36"/>
    <m/>
    <n v="63.36"/>
    <s v="x"/>
  </r>
  <r>
    <x v="28"/>
    <d v="2025-09-01T00:00:00"/>
    <x v="0"/>
    <s v="COGS - 179864"/>
    <s v="COGS - 179864"/>
    <s v="D-003"/>
    <s v="MSP"/>
    <m/>
    <x v="2"/>
    <s v="C0LHXH-0001-1M"/>
    <x v="47"/>
    <s v="Microsoft Defender - Office 365 Plan 2 Monthly"/>
    <s v="C-10333"/>
    <m/>
    <n v="10776"/>
    <s v="COG"/>
    <n v="186.2"/>
    <m/>
    <n v="186.2"/>
    <s v="x"/>
  </r>
  <r>
    <x v="28"/>
    <d v="2025-09-01T00:00:00"/>
    <x v="0"/>
    <s v="COGS - 179864"/>
    <s v="COGS - 179864"/>
    <s v="D-003"/>
    <s v="MSP"/>
    <m/>
    <x v="2"/>
    <s v="C0HDB0-0002-1M"/>
    <x v="47"/>
    <s v="Project Plan 3 Monthly"/>
    <s v="C-10333"/>
    <m/>
    <n v="10776"/>
    <s v="COG"/>
    <n v="235.04"/>
    <m/>
    <n v="235.04"/>
    <s v="x"/>
  </r>
  <r>
    <x v="28"/>
    <d v="2025-09-01T00:00:00"/>
    <x v="0"/>
    <s v="COGS - 179864"/>
    <s v="COGS - 179864"/>
    <s v="D-003"/>
    <s v="MSP"/>
    <m/>
    <x v="2"/>
    <s v="C0LCHC-0002-1M"/>
    <x v="47"/>
    <s v="Microsoft 365 Business Premium Monthly"/>
    <s v="C-10333"/>
    <m/>
    <n v="10776"/>
    <s v="COG"/>
    <n v="1013.76"/>
    <m/>
    <n v="1013.76"/>
    <s v="x"/>
  </r>
  <r>
    <x v="28"/>
    <d v="2025-09-01T00:00:00"/>
    <x v="0"/>
    <s v="COGS - 179867"/>
    <s v="COGS - 179867"/>
    <s v="D-003"/>
    <s v="MSP"/>
    <m/>
    <x v="2"/>
    <s v="C0LH18-0001-1Y1M"/>
    <x v="131"/>
    <s v="Microsoft 365 Business Basic Annual Paid Monthly"/>
    <s v="C-10395"/>
    <m/>
    <n v="10833"/>
    <s v="COG"/>
    <n v="10.08"/>
    <m/>
    <n v="10.08"/>
    <s v="x"/>
  </r>
  <r>
    <x v="28"/>
    <d v="2025-09-01T00:00:00"/>
    <x v="0"/>
    <s v="COGS - 179867"/>
    <s v="COGS - 179867"/>
    <s v="D-003"/>
    <s v="MSP"/>
    <m/>
    <x v="2"/>
    <s v="C0LH1P-0001-1Y1M"/>
    <x v="131"/>
    <s v="Exchange Online (Plan 2) Annual Paid Monthly"/>
    <s v="C-10395"/>
    <m/>
    <n v="10833"/>
    <s v="COG"/>
    <n v="13.44"/>
    <m/>
    <n v="13.44"/>
    <s v="x"/>
  </r>
  <r>
    <x v="28"/>
    <d v="2025-09-01T00:00:00"/>
    <x v="0"/>
    <s v="COGS - 179867"/>
    <s v="COGS - 179867"/>
    <s v="D-003"/>
    <s v="MSP"/>
    <m/>
    <x v="2"/>
    <s v="C0LCHC-0002-1Y1M"/>
    <x v="131"/>
    <s v="Microsoft 365 Business Premium Annual Paid Monthly"/>
    <s v="C-10395"/>
    <m/>
    <n v="10833"/>
    <s v="COG"/>
    <n v="1386"/>
    <m/>
    <n v="1386"/>
    <s v="x"/>
  </r>
  <r>
    <x v="28"/>
    <d v="2025-09-01T00:00:00"/>
    <x v="0"/>
    <s v="COGS - 179868"/>
    <s v="COGS - 179868"/>
    <s v="D-003"/>
    <s v="MSP"/>
    <m/>
    <x v="2"/>
    <s v="C0LH16-0001-1Y1M"/>
    <x v="48"/>
    <s v="Exchange Online (Plan 1) Annual Paid Monthly"/>
    <s v="C00293"/>
    <m/>
    <n v="10800"/>
    <s v="COG"/>
    <n v="3.36"/>
    <m/>
    <n v="3.36"/>
    <s v="x"/>
  </r>
  <r>
    <x v="28"/>
    <d v="2025-09-01T00:00:00"/>
    <x v="0"/>
    <s v="COGS - 179868"/>
    <s v="COGS - 179868"/>
    <s v="D-003"/>
    <s v="MSP"/>
    <m/>
    <x v="2"/>
    <s v="C0LCHC-0002-1Y1M"/>
    <x v="48"/>
    <s v="Microsoft 365 Business Premium Annual Paid Monthly"/>
    <s v="C00293"/>
    <m/>
    <n v="10800"/>
    <s v="COG"/>
    <n v="422.4"/>
    <m/>
    <n v="422.4"/>
    <s v="x"/>
  </r>
  <r>
    <x v="28"/>
    <d v="2025-09-01T00:00:00"/>
    <x v="0"/>
    <s v="COGS - 179871"/>
    <s v="COGS - 179871"/>
    <s v="D-003"/>
    <s v="MSP"/>
    <m/>
    <x v="2"/>
    <s v="C0LH16-0001-1Y1M"/>
    <x v="51"/>
    <s v="Exchange Online (Plan 1) Annual Paid Monthly"/>
    <s v="C00300"/>
    <m/>
    <n v="10838"/>
    <s v="COG"/>
    <n v="6.4"/>
    <m/>
    <n v="6.4"/>
    <s v="x"/>
  </r>
  <r>
    <x v="28"/>
    <d v="2025-09-01T00:00:00"/>
    <x v="0"/>
    <s v="COGS - 179871"/>
    <s v="COGS - 179871"/>
    <s v="D-003"/>
    <s v="MSP"/>
    <m/>
    <x v="2"/>
    <s v="C0LCHC-0002-1Y1M"/>
    <x v="51"/>
    <s v="Microsoft 365 Business Premium Annual Paid Monthly"/>
    <s v="C00300"/>
    <m/>
    <n v="10838"/>
    <s v="COG"/>
    <n v="2041.6"/>
    <m/>
    <n v="2041.6"/>
    <s v="x"/>
  </r>
  <r>
    <x v="28"/>
    <d v="2025-09-01T00:00:00"/>
    <x v="0"/>
    <s v="COGS - 179956OH"/>
    <s v="COGS - 179956OH"/>
    <s v="D-003"/>
    <s v="MSP"/>
    <m/>
    <x v="3"/>
    <s v="CFQ7TTC0LHPP-000H"/>
    <x v="53"/>
    <s v="NCE Office 365 A3 (Education Faculty Pricing)- Monthly Commi"/>
    <s v="C-10079"/>
    <m/>
    <n v="10714"/>
    <s v="COG"/>
    <n v="41.55"/>
    <m/>
    <n v="41.55"/>
    <s v="x"/>
  </r>
  <r>
    <x v="28"/>
    <d v="2025-09-01T00:00:00"/>
    <x v="0"/>
    <s v="COGS - 179958OH"/>
    <s v="COGS - 179958OH"/>
    <s v="D-003"/>
    <s v="MSP"/>
    <m/>
    <x v="3"/>
    <s v="C0LH1G-0001-1Y1M"/>
    <x v="84"/>
    <s v="Microsoft 365 Apps For Business Annual Paid Monthly"/>
    <s v="C-10083"/>
    <m/>
    <n v="10718"/>
    <s v="COG"/>
    <n v="216.07"/>
    <m/>
    <n v="216.07"/>
    <s v="x"/>
  </r>
  <r>
    <x v="28"/>
    <d v="2025-09-01T00:00:00"/>
    <x v="0"/>
    <s v="COGS - 179966OH"/>
    <s v="COGS - 179966OH"/>
    <s v="D-003"/>
    <s v="MSP"/>
    <m/>
    <x v="3"/>
    <s v="MST-0A833DDBCAB0"/>
    <x v="55"/>
    <s v="Microsoft 365 A3 for faculty"/>
    <s v="C-10104"/>
    <m/>
    <n v="10733"/>
    <s v="COG"/>
    <n v="207"/>
    <m/>
    <n v="207"/>
    <s v="x"/>
  </r>
  <r>
    <x v="28"/>
    <d v="2025-09-01T00:00:00"/>
    <x v="0"/>
    <s v="COGS - 179974OH"/>
    <s v="COGS - 179974OH"/>
    <s v="D-003"/>
    <s v="MSP"/>
    <m/>
    <x v="3"/>
    <s v="CFQ7TTC0LGZT-001D"/>
    <x v="56"/>
    <s v="Microsoft 365 Apps for Faculty - Monthly "/>
    <s v="C-10064"/>
    <m/>
    <n v="10706"/>
    <s v="COG"/>
    <n v="54.04"/>
    <m/>
    <n v="54.04"/>
    <s v="x"/>
  </r>
  <r>
    <x v="28"/>
    <d v="2025-09-01T00:00:00"/>
    <x v="0"/>
    <s v="COGS - 179979OH"/>
    <s v="COGS - 179979OH"/>
    <s v="D-003"/>
    <s v="MSP"/>
    <m/>
    <x v="3"/>
    <s v="CFQ7TTC0LHPP-000H"/>
    <x v="94"/>
    <s v="NCE Office 365 A3 (Education Faculty Pricing)- Monthly Commi"/>
    <s v="C-10097"/>
    <m/>
    <n v="10728"/>
    <s v="COG"/>
    <n v="2.64"/>
    <m/>
    <n v="2.64"/>
    <s v="x"/>
  </r>
  <r>
    <x v="28"/>
    <d v="2025-09-01T00:00:00"/>
    <x v="0"/>
    <s v="COGS - 179988OH"/>
    <s v="COGS - 179988OH"/>
    <s v="D-003"/>
    <s v="MSP"/>
    <m/>
    <x v="3"/>
    <s v="CFQ7TTC0LHPL-000W"/>
    <x v="54"/>
    <s v="Microsoft 365 A3 (Education Faculty Pricing)- Annual Pai"/>
    <s v="C-10093"/>
    <m/>
    <n v="10724"/>
    <s v="COG"/>
    <n v="324.8"/>
    <m/>
    <n v="324.8"/>
    <s v="x"/>
  </r>
  <r>
    <x v="28"/>
    <d v="2025-09-01T00:00:00"/>
    <x v="0"/>
    <s v="COGS - 180000OH"/>
    <s v="COGS - 180000OH"/>
    <s v="D-003"/>
    <s v="MSP"/>
    <m/>
    <x v="3"/>
    <s v="CFQ7TTC0LHPP-000H"/>
    <x v="97"/>
    <s v="NCE Office 365 A3 (Education Faculty Pricing)- Monthly Commi"/>
    <s v="C-10101"/>
    <m/>
    <n v="10732"/>
    <s v="COG"/>
    <n v="132"/>
    <m/>
    <n v="132"/>
    <s v="x"/>
  </r>
  <r>
    <x v="28"/>
    <d v="2025-09-01T00:00:00"/>
    <x v="0"/>
    <s v="COGS - 180005OH"/>
    <s v="COGS - 180005OH"/>
    <s v="D-003"/>
    <s v="MSP"/>
    <m/>
    <x v="3"/>
    <s v="72DF3C71FAFC"/>
    <x v="167"/>
    <s v="Office 365 A3 for faculty"/>
    <s v="C-10179"/>
    <m/>
    <n v="10707"/>
    <s v="COG"/>
    <n v="57.2"/>
    <m/>
    <n v="57.2"/>
    <s v="x"/>
  </r>
  <r>
    <x v="28"/>
    <d v="2025-09-01T00:00:00"/>
    <x v="0"/>
    <s v="COGS - 180019"/>
    <s v="COGS - 180019"/>
    <s v="D-003"/>
    <s v="MSP"/>
    <m/>
    <x v="2"/>
    <s v="C0LHSF-0001-1Y1M"/>
    <x v="125"/>
    <s v="Power BI Pro Annual Paid Monthly"/>
    <s v="C00093"/>
    <m/>
    <n v="10779"/>
    <s v="COG"/>
    <n v="7.76"/>
    <m/>
    <n v="7.76"/>
    <s v="x"/>
  </r>
  <r>
    <x v="28"/>
    <d v="2025-09-01T00:00:00"/>
    <x v="0"/>
    <s v="COGS - 180019"/>
    <s v="COGS - 180019"/>
    <s v="D-003"/>
    <s v="MSP"/>
    <m/>
    <x v="2"/>
    <s v="C0LSGZ-0001-1Y1M"/>
    <x v="125"/>
    <s v="Power Automate Premium Annual Paid Monthly"/>
    <s v="C00093"/>
    <m/>
    <n v="10779"/>
    <s v="COG"/>
    <n v="11.81"/>
    <m/>
    <n v="11.81"/>
    <s v="x"/>
  </r>
  <r>
    <x v="28"/>
    <d v="2025-09-01T00:00:00"/>
    <x v="0"/>
    <s v="COGS - 180019"/>
    <s v="COGS - 180019"/>
    <s v="D-003"/>
    <s v="MSP"/>
    <m/>
    <x v="2"/>
    <s v="C0LH18-0001-1Y1M"/>
    <x v="125"/>
    <s v="Microsoft 365 Business Basic Annual Paid Monthly"/>
    <s v="C00093"/>
    <m/>
    <n v="10779"/>
    <s v="COG"/>
    <n v="19.2"/>
    <m/>
    <n v="19.2"/>
    <s v="x"/>
  </r>
  <r>
    <x v="28"/>
    <d v="2025-09-01T00:00:00"/>
    <x v="0"/>
    <s v="COGS - 180019"/>
    <s v="COGS - 180019"/>
    <s v="D-003"/>
    <s v="MSP"/>
    <m/>
    <x v="2"/>
    <s v="C0LCHC-0002-1M"/>
    <x v="125"/>
    <s v="Microsoft 365 Business Premium Monthly"/>
    <s v="C00093"/>
    <m/>
    <n v="10779"/>
    <s v="COG"/>
    <n v="21.96"/>
    <m/>
    <n v="21.96"/>
    <s v="x"/>
  </r>
  <r>
    <x v="28"/>
    <d v="2025-09-01T00:00:00"/>
    <x v="0"/>
    <s v="COGS - 180019"/>
    <s v="COGS - 180019"/>
    <s v="D-003"/>
    <s v="MSP"/>
    <m/>
    <x v="2"/>
    <s v="CFQ7TTC0MM8R-0002"/>
    <x v="125"/>
    <s v="Microsoft Copilot for Microsoft 365"/>
    <s v="C00093"/>
    <m/>
    <n v="10779"/>
    <s v="COG"/>
    <n v="28.35"/>
    <m/>
    <n v="28.35"/>
    <s v="x"/>
  </r>
  <r>
    <x v="28"/>
    <d v="2025-09-01T00:00:00"/>
    <x v="0"/>
    <s v="COGS - 180019"/>
    <s v="COGS - 180019"/>
    <s v="D-003"/>
    <s v="MSP"/>
    <m/>
    <x v="2"/>
    <s v="C0J1GB-0003-1Y1M"/>
    <x v="125"/>
    <s v="Microsoft Defender - Endpoint P1 1Y Commit Paid Monthly"/>
    <s v="C00093"/>
    <m/>
    <n v="10779"/>
    <s v="COG"/>
    <n v="110.4"/>
    <m/>
    <n v="110.4"/>
    <s v="x"/>
  </r>
  <r>
    <x v="28"/>
    <d v="2025-09-01T00:00:00"/>
    <x v="0"/>
    <s v="COGS - 180019"/>
    <s v="COGS - 180019"/>
    <s v="D-003"/>
    <s v="MSP"/>
    <m/>
    <x v="2"/>
    <s v="C0LCHC-0002-1Y1M"/>
    <x v="125"/>
    <s v="Microsoft 365 Business Premium Annual Paid Monthly"/>
    <s v="C00093"/>
    <m/>
    <n v="10779"/>
    <s v="COG"/>
    <n v="1636.8"/>
    <m/>
    <n v="1636.8"/>
    <s v="x"/>
  </r>
  <r>
    <x v="28"/>
    <d v="2025-09-01T00:00:00"/>
    <x v="0"/>
    <s v="COGS - 180029"/>
    <s v="COGS - 180029"/>
    <s v="D-014"/>
    <s v="Procurement"/>
    <m/>
    <x v="2"/>
    <s v="C0LHSF-0001-1Y1M"/>
    <x v="134"/>
    <s v="Power BI Pro Annual Paid Monthly"/>
    <s v="C-10377"/>
    <m/>
    <n v="10836"/>
    <s v="COG"/>
    <n v="40"/>
    <m/>
    <n v="40"/>
    <s v="x"/>
  </r>
  <r>
    <x v="28"/>
    <d v="2025-09-01T00:00:00"/>
    <x v="0"/>
    <s v="COGS - 180029"/>
    <s v="COGS - 180029"/>
    <s v="D-014"/>
    <s v="Procurement"/>
    <m/>
    <x v="2"/>
    <s v="C0LH16-0001-1Y1M"/>
    <x v="134"/>
    <s v="Exchange Online (Plan 1) Annual Paid Monthly"/>
    <s v="C-10377"/>
    <m/>
    <n v="10836"/>
    <s v="COG"/>
    <n v="44.8"/>
    <m/>
    <n v="44.8"/>
    <s v="x"/>
  </r>
  <r>
    <x v="28"/>
    <d v="2025-09-01T00:00:00"/>
    <x v="0"/>
    <s v="COGS - 180029"/>
    <s v="COGS - 180029"/>
    <s v="D-014"/>
    <s v="Procurement"/>
    <m/>
    <x v="2"/>
    <s v="C0LCHC-0002-1M"/>
    <x v="134"/>
    <s v="Microsoft 365 Business Premium Monthly"/>
    <s v="C-10377"/>
    <m/>
    <n v="10836"/>
    <s v="COG"/>
    <n v="63.36"/>
    <m/>
    <n v="63.36"/>
    <s v="x"/>
  </r>
  <r>
    <x v="28"/>
    <d v="2025-09-01T00:00:00"/>
    <x v="0"/>
    <s v="COGS - 180029"/>
    <s v="COGS - 180029"/>
    <s v="D-014"/>
    <s v="Procurement"/>
    <m/>
    <x v="2"/>
    <s v="C0LCHC-0002-1Y1M"/>
    <x v="134"/>
    <s v="Microsoft 365 Business Premium Annual Paid Monthly"/>
    <s v="C-10377"/>
    <m/>
    <n v="10836"/>
    <s v="COG"/>
    <n v="1249.5999999999999"/>
    <m/>
    <n v="1249.5999999999999"/>
    <s v="x"/>
  </r>
  <r>
    <x v="28"/>
    <d v="2025-09-01T00:00:00"/>
    <x v="0"/>
    <s v="COGS - 180049"/>
    <s v="COGS - 180049"/>
    <s v="D-003"/>
    <s v="MSP"/>
    <m/>
    <x v="2"/>
    <s v="C0LH16-0001-1M"/>
    <x v="136"/>
    <s v="Exchange Online Plan 1 Monthly Commit"/>
    <s v="C-10253"/>
    <m/>
    <n v="10824"/>
    <s v="COG"/>
    <n v="46.08"/>
    <m/>
    <n v="46.08"/>
    <s v="x"/>
  </r>
  <r>
    <x v="28"/>
    <d v="2025-09-01T00:00:00"/>
    <x v="0"/>
    <s v="COGS - 180049"/>
    <s v="COGS - 180049"/>
    <s v="D-003"/>
    <s v="MSP"/>
    <m/>
    <x v="2"/>
    <s v="C0LCHC-0002-1M"/>
    <x v="136"/>
    <s v="Microsoft 365 Business Premium Monthly"/>
    <s v="C-10253"/>
    <m/>
    <n v="10824"/>
    <s v="COG"/>
    <n v="443.52"/>
    <m/>
    <n v="443.52"/>
    <s v="x"/>
  </r>
  <r>
    <x v="28"/>
    <d v="2025-09-01T00:00:00"/>
    <x v="0"/>
    <s v="COGS - 180049"/>
    <s v="COGS - 180049"/>
    <s v="D-003"/>
    <s v="MSP"/>
    <m/>
    <x v="2"/>
    <s v="CFQ7TTC0MM8R-0002"/>
    <x v="136"/>
    <s v="Microsoft Copilot for Microsoft 365"/>
    <s v="C-10253"/>
    <m/>
    <n v="10824"/>
    <s v="COG"/>
    <n v="680.46"/>
    <m/>
    <n v="680.46"/>
    <s v="x"/>
  </r>
  <r>
    <x v="28"/>
    <d v="2025-09-01T00:00:00"/>
    <x v="0"/>
    <s v="COGS - 180050"/>
    <s v="COGS - 180050"/>
    <s v="D-003"/>
    <s v="MSP"/>
    <m/>
    <x v="2"/>
    <s v="CFQ7TTC0MM8R-0002"/>
    <x v="136"/>
    <s v="Microsoft Copilot for Microsoft 365"/>
    <s v="C-10253"/>
    <m/>
    <n v="10767"/>
    <s v="COG"/>
    <n v="1360.92"/>
    <m/>
    <n v="1360.92"/>
    <s v="x"/>
  </r>
  <r>
    <x v="28"/>
    <d v="2025-09-01T00:00:00"/>
    <x v="0"/>
    <s v="COGS - 180051"/>
    <s v="COGS - 180051"/>
    <s v="D-003"/>
    <s v="MSP"/>
    <m/>
    <x v="2"/>
    <s v="C0LH16-0001-1M"/>
    <x v="136"/>
    <s v="Exchange Online Plan 1 Monthly Commit"/>
    <s v="C-10253"/>
    <m/>
    <n v="10766"/>
    <s v="COG"/>
    <n v="3.84"/>
    <m/>
    <n v="3.84"/>
    <s v="x"/>
  </r>
  <r>
    <x v="28"/>
    <d v="2025-09-01T00:00:00"/>
    <x v="0"/>
    <s v="COGS - 180051"/>
    <s v="COGS - 180051"/>
    <s v="D-003"/>
    <s v="MSP"/>
    <m/>
    <x v="2"/>
    <s v="C0LCHC-0002-1M"/>
    <x v="136"/>
    <s v="Microsoft 365 Business Premium Monthly"/>
    <s v="C-10253"/>
    <m/>
    <n v="10766"/>
    <s v="COG"/>
    <n v="42.24"/>
    <m/>
    <n v="42.24"/>
    <s v="x"/>
  </r>
  <r>
    <x v="28"/>
    <d v="2025-09-01T00:00:00"/>
    <x v="0"/>
    <s v="COGS - 180051"/>
    <s v="COGS - 180051"/>
    <s v="D-003"/>
    <s v="MSP"/>
    <m/>
    <x v="2"/>
    <s v="CFQ7TTC0MM8R-0002"/>
    <x v="136"/>
    <s v="Microsoft Copilot for Microsoft 365"/>
    <s v="C-10253"/>
    <m/>
    <n v="10766"/>
    <s v="COG"/>
    <n v="220.16"/>
    <m/>
    <n v="220.16"/>
    <s v="x"/>
  </r>
  <r>
    <x v="28"/>
    <d v="2025-09-01T00:00:00"/>
    <x v="0"/>
    <s v="COGS - 180052"/>
    <s v="COGS - 180052"/>
    <s v="D-003"/>
    <s v="MSP"/>
    <m/>
    <x v="2"/>
    <s v="C0LH16-0001-1M"/>
    <x v="136"/>
    <s v="Exchange Online Plan 1 Monthly Commit"/>
    <s v="C-10253"/>
    <m/>
    <n v="10765"/>
    <s v="COG"/>
    <n v="3.84"/>
    <m/>
    <n v="3.84"/>
    <s v="x"/>
  </r>
  <r>
    <x v="28"/>
    <d v="2025-09-01T00:00:00"/>
    <x v="0"/>
    <s v="COGS - 180052"/>
    <s v="COGS - 180052"/>
    <s v="D-003"/>
    <s v="MSP"/>
    <m/>
    <x v="2"/>
    <s v="C0LCHC-0002-1M"/>
    <x v="136"/>
    <s v="Microsoft 365 Business Premium Monthly"/>
    <s v="C-10253"/>
    <m/>
    <n v="10765"/>
    <s v="COG"/>
    <n v="63.36"/>
    <m/>
    <n v="63.36"/>
    <s v="x"/>
  </r>
  <r>
    <x v="28"/>
    <d v="2025-09-01T00:00:00"/>
    <x v="0"/>
    <s v="COGS - 180052"/>
    <s v="COGS - 180052"/>
    <s v="D-003"/>
    <s v="MSP"/>
    <m/>
    <x v="2"/>
    <s v="CFQ7TTC0MM8R-0002"/>
    <x v="136"/>
    <s v="Microsoft Copilot for Microsoft 365"/>
    <s v="C-10253"/>
    <m/>
    <n v="10765"/>
    <s v="COG"/>
    <n v="220.16"/>
    <m/>
    <n v="220.16"/>
    <s v="x"/>
  </r>
  <r>
    <x v="28"/>
    <d v="2025-09-01T00:00:00"/>
    <x v="0"/>
    <s v="COGS - 180053"/>
    <s v="COGS - 180053"/>
    <s v="D-003"/>
    <s v="MSP"/>
    <m/>
    <x v="2"/>
    <s v="C0LH16-0001-1M"/>
    <x v="136"/>
    <s v="Exchange Online Plan 1 Monthly Commit"/>
    <s v="C-10253"/>
    <m/>
    <n v="10761"/>
    <s v="COG"/>
    <n v="7.68"/>
    <m/>
    <n v="7.68"/>
    <s v="x"/>
  </r>
  <r>
    <x v="28"/>
    <d v="2025-09-01T00:00:00"/>
    <x v="0"/>
    <s v="COGS - 180053"/>
    <s v="COGS - 180053"/>
    <s v="D-003"/>
    <s v="MSP"/>
    <m/>
    <x v="2"/>
    <s v="C0LCHC-0002-1M"/>
    <x v="136"/>
    <s v="Microsoft 365 Business Premium Monthly"/>
    <s v="C-10253"/>
    <m/>
    <n v="10761"/>
    <s v="COG"/>
    <n v="42.24"/>
    <m/>
    <n v="42.24"/>
    <s v="x"/>
  </r>
  <r>
    <x v="28"/>
    <d v="2025-09-01T00:00:00"/>
    <x v="0"/>
    <s v="COGS - 180054"/>
    <s v="COGS - 180054"/>
    <s v="D-003"/>
    <s v="MSP"/>
    <m/>
    <x v="2"/>
    <s v="C0LH16-0001-1M"/>
    <x v="136"/>
    <s v="Exchange Online Plan 1 Monthly Commit"/>
    <s v="C-10253"/>
    <m/>
    <n v="10760"/>
    <s v="COG"/>
    <n v="7.68"/>
    <m/>
    <n v="7.68"/>
    <s v="x"/>
  </r>
  <r>
    <x v="28"/>
    <d v="2025-09-01T00:00:00"/>
    <x v="0"/>
    <s v="COGS - 180054"/>
    <s v="COGS - 180054"/>
    <s v="D-003"/>
    <s v="MSP"/>
    <m/>
    <x v="2"/>
    <s v="C0LCHC-0002-1M"/>
    <x v="136"/>
    <s v="Microsoft 365 Business Premium Monthly"/>
    <s v="C-10253"/>
    <m/>
    <n v="10760"/>
    <s v="COG"/>
    <n v="42.24"/>
    <m/>
    <n v="42.24"/>
    <s v="x"/>
  </r>
  <r>
    <x v="28"/>
    <d v="2025-09-01T00:00:00"/>
    <x v="0"/>
    <s v="COGS - 180054"/>
    <s v="COGS - 180054"/>
    <s v="D-003"/>
    <s v="MSP"/>
    <m/>
    <x v="2"/>
    <s v="CFQ7TTC0MM8R-0002"/>
    <x v="136"/>
    <s v="Microsoft Copilot for Microsoft 365"/>
    <s v="C-10253"/>
    <m/>
    <n v="10760"/>
    <s v="COG"/>
    <n v="220.16"/>
    <m/>
    <n v="220.16"/>
    <s v="x"/>
  </r>
  <r>
    <x v="28"/>
    <d v="2025-09-01T00:00:00"/>
    <x v="0"/>
    <s v="COGS - 180055"/>
    <s v="COGS - 180055"/>
    <s v="D-003"/>
    <s v="MSP"/>
    <m/>
    <x v="2"/>
    <s v="C0LH16-0001-1M"/>
    <x v="136"/>
    <s v="Exchange Online Plan 1 Monthly Commit"/>
    <s v="C-10253"/>
    <m/>
    <n v="10755"/>
    <s v="COG"/>
    <n v="3.84"/>
    <m/>
    <n v="3.84"/>
    <s v="x"/>
  </r>
  <r>
    <x v="28"/>
    <d v="2025-09-01T00:00:00"/>
    <x v="0"/>
    <s v="COGS - 180055"/>
    <s v="COGS - 180055"/>
    <s v="D-003"/>
    <s v="MSP"/>
    <m/>
    <x v="2"/>
    <s v="C0LCHC-0002-1M"/>
    <x v="136"/>
    <s v="Microsoft 365 Business Premium Monthly"/>
    <s v="C-10253"/>
    <m/>
    <n v="10755"/>
    <s v="COG"/>
    <n v="42.24"/>
    <m/>
    <n v="42.24"/>
    <s v="x"/>
  </r>
  <r>
    <x v="28"/>
    <d v="2025-09-01T00:00:00"/>
    <x v="0"/>
    <s v="COGS - 180056"/>
    <s v="COGS - 180056"/>
    <s v="D-003"/>
    <s v="MSP"/>
    <m/>
    <x v="2"/>
    <s v="C0LH16-0001-1M"/>
    <x v="136"/>
    <s v="Exchange Online Plan 1 Monthly Commit"/>
    <s v="C-10253"/>
    <m/>
    <n v="10754"/>
    <s v="COG"/>
    <n v="3.84"/>
    <m/>
    <n v="3.84"/>
    <s v="x"/>
  </r>
  <r>
    <x v="28"/>
    <d v="2025-09-01T00:00:00"/>
    <x v="0"/>
    <s v="COGS - 180056"/>
    <s v="COGS - 180056"/>
    <s v="D-003"/>
    <s v="MSP"/>
    <m/>
    <x v="2"/>
    <s v="C0LCHC-0002-1M"/>
    <x v="136"/>
    <s v="Microsoft 365 Business Premium Monthly"/>
    <s v="C-10253"/>
    <m/>
    <n v="10754"/>
    <s v="COG"/>
    <n v="21.12"/>
    <m/>
    <n v="21.12"/>
    <s v="x"/>
  </r>
  <r>
    <x v="28"/>
    <d v="2025-09-01T00:00:00"/>
    <x v="0"/>
    <s v="COGS - 180057"/>
    <s v="COGS - 180057"/>
    <s v="D-003"/>
    <s v="MSP"/>
    <m/>
    <x v="2"/>
    <s v="C0LH16-0001-1M"/>
    <x v="136"/>
    <s v="Exchange Online Plan 1 Monthly Commit"/>
    <s v="C-10253"/>
    <m/>
    <n v="10753"/>
    <s v="COG"/>
    <n v="3.84"/>
    <m/>
    <n v="3.84"/>
    <s v="x"/>
  </r>
  <r>
    <x v="28"/>
    <d v="2025-09-01T00:00:00"/>
    <x v="0"/>
    <s v="COGS - 180057"/>
    <s v="COGS - 180057"/>
    <s v="D-003"/>
    <s v="MSP"/>
    <m/>
    <x v="2"/>
    <s v="C0LCHC-0002-1Y1M"/>
    <x v="136"/>
    <s v="Microsoft 365 Business Premium Annual Paid Monthly"/>
    <s v="C-10253"/>
    <m/>
    <n v="10753"/>
    <s v="COG"/>
    <n v="17.600000000000001"/>
    <m/>
    <n v="17.600000000000001"/>
    <s v="x"/>
  </r>
  <r>
    <x v="28"/>
    <d v="2025-09-01T00:00:00"/>
    <x v="0"/>
    <s v="COGS - 180058"/>
    <s v="COGS - 180058"/>
    <s v="D-003"/>
    <s v="MSP"/>
    <m/>
    <x v="2"/>
    <s v="C0LH16-0001-1M"/>
    <x v="136"/>
    <s v="Exchange Online Plan 1 Monthly Commit"/>
    <s v="C-10253"/>
    <m/>
    <n v="10746"/>
    <s v="COG"/>
    <n v="7.68"/>
    <m/>
    <n v="7.68"/>
    <s v="x"/>
  </r>
  <r>
    <x v="28"/>
    <d v="2025-09-01T00:00:00"/>
    <x v="0"/>
    <s v="COGS - 180059"/>
    <s v="COGS - 180059"/>
    <s v="D-003"/>
    <s v="MSP"/>
    <m/>
    <x v="2"/>
    <s v="C0LH16-0001-1M"/>
    <x v="136"/>
    <s v="Exchange Online Plan 1 Monthly Commit"/>
    <s v="C-10253"/>
    <m/>
    <n v="10745"/>
    <s v="COG"/>
    <n v="3.84"/>
    <m/>
    <n v="3.84"/>
    <s v="x"/>
  </r>
  <r>
    <x v="28"/>
    <d v="2025-09-01T00:00:00"/>
    <x v="0"/>
    <s v="COGS - 180060"/>
    <s v="COGS - 180060"/>
    <s v="D-003"/>
    <s v="MSP"/>
    <m/>
    <x v="2"/>
    <s v="C0LH16-0001-1M"/>
    <x v="136"/>
    <s v="Exchange Online Plan 1 Monthly Commit"/>
    <s v="C-10253"/>
    <m/>
    <n v="10741"/>
    <s v="COG"/>
    <n v="3.84"/>
    <m/>
    <n v="3.84"/>
    <s v="x"/>
  </r>
  <r>
    <x v="28"/>
    <d v="2025-09-01T00:00:00"/>
    <x v="0"/>
    <s v="COGS - 180061"/>
    <s v="COGS - 180061"/>
    <s v="D-003"/>
    <s v="MSP"/>
    <m/>
    <x v="2"/>
    <s v="C0LH16-0001-1M"/>
    <x v="136"/>
    <s v="Exchange Online Plan 1 Monthly Commit"/>
    <s v="C-10253"/>
    <m/>
    <n v="10742"/>
    <s v="COG"/>
    <n v="3.84"/>
    <m/>
    <n v="3.84"/>
    <s v="x"/>
  </r>
  <r>
    <x v="28"/>
    <d v="2025-09-01T00:00:00"/>
    <x v="0"/>
    <s v="COGS - 180062"/>
    <s v="COGS - 180062"/>
    <s v="D-003"/>
    <s v="MSP"/>
    <m/>
    <x v="2"/>
    <s v="C0LH16-0001-1M"/>
    <x v="136"/>
    <s v="Exchange Online Plan 1 Monthly Commit"/>
    <s v="C-10253"/>
    <m/>
    <n v="10743"/>
    <s v="COG"/>
    <n v="3.92"/>
    <m/>
    <n v="3.92"/>
    <s v="x"/>
  </r>
  <r>
    <x v="28"/>
    <d v="2025-09-01T00:00:00"/>
    <x v="0"/>
    <s v="COGS - 180063"/>
    <s v="COGS - 180063"/>
    <s v="D-003"/>
    <s v="MSP"/>
    <m/>
    <x v="2"/>
    <s v="C0LH16-0001-1M"/>
    <x v="136"/>
    <s v="Exchange Online Plan 1 Monthly Commit"/>
    <s v="C-10253"/>
    <m/>
    <n v="10744"/>
    <s v="COG"/>
    <n v="3.92"/>
    <m/>
    <n v="3.92"/>
    <s v="x"/>
  </r>
  <r>
    <x v="28"/>
    <d v="2025-09-01T00:00:00"/>
    <x v="0"/>
    <s v="COGS - 180071"/>
    <s v="COGS - 180071"/>
    <s v="D-003"/>
    <s v="MSP"/>
    <m/>
    <x v="2"/>
    <s v="CFQ7TTC0LCHC-000J"/>
    <x v="58"/>
    <s v="NCE Microsoft 365 Business Premium (Nonprofit Staf"/>
    <s v="C-10005"/>
    <m/>
    <n v="10773"/>
    <s v="COG"/>
    <n v="10.4"/>
    <m/>
    <n v="10.4"/>
    <s v="x"/>
  </r>
  <r>
    <x v="28"/>
    <d v="2025-09-01T00:00:00"/>
    <x v="0"/>
    <s v="COGS - 180071"/>
    <s v="COGS - 180071"/>
    <s v="D-003"/>
    <s v="MSP"/>
    <m/>
    <x v="2"/>
    <s v="MST-8E19F7D3334E"/>
    <x v="58"/>
    <s v="Microsoft 365 Business Premium (Nonprofit Staff Pricing)"/>
    <s v="C-10005"/>
    <m/>
    <n v="10773"/>
    <s v="COG"/>
    <n v="15"/>
    <m/>
    <n v="15"/>
    <s v="x"/>
  </r>
  <r>
    <x v="28"/>
    <d v="2025-09-01T00:00:00"/>
    <x v="0"/>
    <s v="COGS - 180088OH"/>
    <s v="COGS - 180088OH"/>
    <s v="D-003"/>
    <s v="MSP"/>
    <m/>
    <x v="3"/>
    <s v="CFQ7TTC0LGZT-001D"/>
    <x v="100"/>
    <s v="Microsoft 365 Apps for Faculty - Monthly "/>
    <s v="C-10084"/>
    <m/>
    <n v="10719"/>
    <s v="COG"/>
    <n v="28.95"/>
    <m/>
    <n v="28.95"/>
    <s v="x"/>
  </r>
  <r>
    <x v="28"/>
    <d v="2025-09-15T00:00:00"/>
    <x v="8"/>
    <s v="COGS - 180185"/>
    <s v="COGS - 180185"/>
    <s v="D-003"/>
    <s v="MSP"/>
    <m/>
    <x v="5"/>
    <s v="C0LH1P-0001-1Y1M"/>
    <x v="115"/>
    <s v="Exchange Online (Plan 2) Annual Paid Monthly"/>
    <s v="C00116"/>
    <m/>
    <n v="10907"/>
    <s v="COG"/>
    <n v="12.8"/>
    <m/>
    <n v="12.8"/>
    <s v="x"/>
  </r>
  <r>
    <x v="28"/>
    <d v="2025-09-15T00:00:00"/>
    <x v="8"/>
    <s v="COGS - 180185"/>
    <s v="COGS - 180185"/>
    <s v="D-003"/>
    <s v="MSP"/>
    <m/>
    <x v="5"/>
    <s v="CFQ7TTC0MM8R-000T"/>
    <x v="115"/>
    <s v="NCE Microsoft 365 Copilot (Non-Profit Pricing) Annual Paid M"/>
    <s v="C00116"/>
    <m/>
    <n v="10907"/>
    <s v="COG"/>
    <n v="48.2"/>
    <m/>
    <n v="48.2"/>
    <s v="x"/>
  </r>
  <r>
    <x v="28"/>
    <d v="2025-09-15T00:00:00"/>
    <x v="8"/>
    <s v="COGS - 180185"/>
    <s v="COGS - 180185"/>
    <s v="D-003"/>
    <s v="MSP"/>
    <m/>
    <x v="5"/>
    <s v="MST-8E19F7D3334E"/>
    <x v="115"/>
    <s v="Microsoft 365 Business Premium (Nonprofit Staff Pricing)"/>
    <s v="C00116"/>
    <m/>
    <n v="10907"/>
    <s v="COG"/>
    <n v="174.42"/>
    <m/>
    <n v="174.42"/>
    <s v="x"/>
  </r>
  <r>
    <x v="28"/>
    <d v="2025-09-15T00:00:00"/>
    <x v="8"/>
    <s v="COGS - 180185"/>
    <s v="COGS - 180185"/>
    <s v="D-003"/>
    <s v="MSP"/>
    <m/>
    <x v="5"/>
    <s v="CSP-ELIT-ff567f4c6780"/>
    <x v="115"/>
    <s v="Office 365 Extra File Storage (Nonprofit Staff Pri"/>
    <s v="C00116"/>
    <m/>
    <n v="10907"/>
    <s v="COG"/>
    <n v="255"/>
    <m/>
    <n v="255"/>
    <s v="x"/>
  </r>
  <r>
    <x v="28"/>
    <d v="2025-09-15T00:00:00"/>
    <x v="8"/>
    <s v="COGS - 180185"/>
    <s v="COGS - 180185"/>
    <s v="D-003"/>
    <s v="MSP"/>
    <m/>
    <x v="5"/>
    <s v="MST-FF567F4C6780"/>
    <x v="115"/>
    <s v="Office 365 Extra File Storage (Nonprofit Staff Pricing)"/>
    <s v="C00116"/>
    <m/>
    <n v="10907"/>
    <s v="COG"/>
    <n v="1422.4"/>
    <m/>
    <n v="1422.4"/>
    <s v="x"/>
  </r>
  <r>
    <x v="28"/>
    <d v="2025-09-15T00:00:00"/>
    <x v="8"/>
    <s v="COGS - 180186"/>
    <s v="COGS - 180186"/>
    <s v="D-003"/>
    <s v="MSP"/>
    <m/>
    <x v="5"/>
    <s v="C0LSGZ-0001-1Y1M"/>
    <x v="104"/>
    <s v="Power Automate Premium Annual Paid Monthly"/>
    <s v="C00139"/>
    <m/>
    <n v="10908"/>
    <s v="COG"/>
    <n v="11.25"/>
    <m/>
    <n v="11.25"/>
    <s v="x"/>
  </r>
  <r>
    <x v="28"/>
    <d v="2025-09-15T00:00:00"/>
    <x v="8"/>
    <s v="COGS - 180186"/>
    <s v="COGS - 180186"/>
    <s v="D-003"/>
    <s v="MSP"/>
    <m/>
    <x v="5"/>
    <s v="C0LH2H-0002-1Y1M"/>
    <x v="104"/>
    <s v="Power Apps per user plan"/>
    <s v="C00139"/>
    <m/>
    <n v="10908"/>
    <s v="COG"/>
    <n v="15.75"/>
    <m/>
    <n v="15.75"/>
    <s v="x"/>
  </r>
  <r>
    <x v="28"/>
    <d v="2025-09-15T00:00:00"/>
    <x v="8"/>
    <s v="COGS - 180186"/>
    <s v="COGS - 180186"/>
    <s v="D-003"/>
    <s v="MSP"/>
    <m/>
    <x v="5"/>
    <s v="C0HL8W-0001-1Y1M"/>
    <x v="104"/>
    <s v="Power BI Premium Per User Annual Paid Monthly"/>
    <s v="C00139"/>
    <m/>
    <n v="10908"/>
    <s v="COG"/>
    <n v="16.32"/>
    <m/>
    <n v="16.32"/>
    <s v="x"/>
  </r>
  <r>
    <x v="28"/>
    <d v="2025-09-15T00:00:00"/>
    <x v="8"/>
    <s v="COGS - 180186"/>
    <s v="COGS - 180186"/>
    <s v="D-003"/>
    <s v="MSP"/>
    <m/>
    <x v="5"/>
    <s v="C0LCHC-0002-1Y1M"/>
    <x v="104"/>
    <s v="Microsoft 365 Business Premium Annual Paid Monthly"/>
    <s v="C00139"/>
    <m/>
    <n v="10908"/>
    <s v="COG"/>
    <n v="17.600000000000001"/>
    <m/>
    <n v="17.600000000000001"/>
    <s v="x"/>
  </r>
  <r>
    <x v="28"/>
    <d v="2025-09-15T00:00:00"/>
    <x v="8"/>
    <s v="COGS - 180186"/>
    <s v="COGS - 180186"/>
    <s v="D-003"/>
    <s v="MSP"/>
    <m/>
    <x v="5"/>
    <s v="C0LH16-0001-1Y1M"/>
    <x v="104"/>
    <s v="Exchange Online (Plan 1) Annual Paid Monthly"/>
    <s v="C00139"/>
    <m/>
    <n v="10908"/>
    <s v="COG"/>
    <n v="19.2"/>
    <m/>
    <n v="19.2"/>
    <s v="x"/>
  </r>
  <r>
    <x v="28"/>
    <d v="2025-09-15T00:00:00"/>
    <x v="8"/>
    <s v="COGS - 180186"/>
    <s v="COGS - 180186"/>
    <s v="D-003"/>
    <s v="MSP"/>
    <m/>
    <x v="5"/>
    <s v="C0LF8S-0002-1Y1M"/>
    <x v="104"/>
    <s v="Office 365 E5 Annual Paid Monthly"/>
    <s v="C00139"/>
    <m/>
    <n v="10908"/>
    <s v="COG"/>
    <n v="30.4"/>
    <m/>
    <n v="30.4"/>
    <s v="x"/>
  </r>
  <r>
    <x v="28"/>
    <d v="2025-09-15T00:00:00"/>
    <x v="8"/>
    <s v="COGS - 180186"/>
    <s v="COGS - 180186"/>
    <s v="D-003"/>
    <s v="MSP"/>
    <m/>
    <x v="5"/>
    <s v="C0LGZW-0001-1Y1M"/>
    <x v="104"/>
    <s v="Office 365 F3 Annual Paid Monthly"/>
    <s v="C00139"/>
    <m/>
    <n v="10908"/>
    <s v="COG"/>
    <n v="92.8"/>
    <m/>
    <n v="92.8"/>
    <s v="x"/>
  </r>
  <r>
    <x v="28"/>
    <d v="2025-09-15T00:00:00"/>
    <x v="8"/>
    <s v="COGS - 180186"/>
    <s v="COGS - 180186"/>
    <s v="D-003"/>
    <s v="MSP"/>
    <m/>
    <x v="5"/>
    <s v="C0LHSF-0001-1Y1M"/>
    <x v="104"/>
    <s v="Power BI Pro Annual Paid Monthly"/>
    <s v="C00139"/>
    <m/>
    <n v="10908"/>
    <s v="COG"/>
    <n v="130.56"/>
    <m/>
    <n v="130.56"/>
    <s v="x"/>
  </r>
  <r>
    <x v="28"/>
    <d v="2025-09-15T00:00:00"/>
    <x v="8"/>
    <s v="COGS - 180186"/>
    <s v="COGS - 180186"/>
    <s v="D-003"/>
    <s v="MSP"/>
    <m/>
    <x v="5"/>
    <s v="C0HD32-0002-1Y1M"/>
    <x v="104"/>
    <s v="Visio Plan 2 Annual Paid Monthly"/>
    <s v="C00139"/>
    <m/>
    <n v="10908"/>
    <s v="COG"/>
    <n v="156"/>
    <m/>
    <n v="156"/>
    <s v="x"/>
  </r>
  <r>
    <x v="28"/>
    <d v="2025-09-15T00:00:00"/>
    <x v="8"/>
    <s v="COGS - 180186"/>
    <s v="COGS - 180186"/>
    <s v="D-003"/>
    <s v="MSP"/>
    <m/>
    <x v="5"/>
    <s v="C0LF8R-0001-1Y1M"/>
    <x v="104"/>
    <s v="Office 365 E3 Annual Paid Monthly"/>
    <s v="C00139"/>
    <m/>
    <n v="10908"/>
    <s v="COG"/>
    <n v="680.8"/>
    <m/>
    <n v="680.8"/>
    <s v="x"/>
  </r>
  <r>
    <x v="28"/>
    <d v="2025-09-15T00:00:00"/>
    <x v="8"/>
    <s v="COGS - 180186"/>
    <s v="COGS - 180186"/>
    <s v="D-003"/>
    <s v="MSP"/>
    <m/>
    <x v="5"/>
    <s v="C0LF8S-0002-1Y1M"/>
    <x v="104"/>
    <s v="Office 365 E5 Annual Paid Monthly"/>
    <s v="C00139"/>
    <m/>
    <n v="10908"/>
    <s v="COG"/>
    <n v="2796.8"/>
    <m/>
    <n v="2796.8"/>
    <s v="x"/>
  </r>
  <r>
    <x v="28"/>
    <d v="2025-09-15T00:00:00"/>
    <x v="8"/>
    <s v="COGS - 180188"/>
    <s v="COGS - 180188"/>
    <s v="D-003"/>
    <s v="MSP"/>
    <m/>
    <x v="5"/>
    <s v="C0LH16-0001-1Y1M"/>
    <x v="106"/>
    <s v="Exchange Online (Plan 1) Annual Paid Monthly"/>
    <s v="C00170"/>
    <m/>
    <n v="10910"/>
    <s v="COG"/>
    <n v="6.4"/>
    <m/>
    <n v="6.4"/>
    <s v="x"/>
  </r>
  <r>
    <x v="28"/>
    <d v="2025-09-15T00:00:00"/>
    <x v="8"/>
    <s v="COGS - 180188"/>
    <s v="COGS - 180188"/>
    <s v="D-003"/>
    <s v="MSP"/>
    <m/>
    <x v="5"/>
    <s v="C0LH1P-0001-1Y1M"/>
    <x v="106"/>
    <s v="Exchange Online (Plan 2) Annual Paid Monthly"/>
    <s v="C00170"/>
    <m/>
    <n v="10910"/>
    <s v="COG"/>
    <n v="64"/>
    <m/>
    <n v="64"/>
    <s v="x"/>
  </r>
  <r>
    <x v="28"/>
    <d v="2025-09-15T00:00:00"/>
    <x v="8"/>
    <s v="COGS - 180188"/>
    <s v="COGS - 180188"/>
    <s v="D-003"/>
    <s v="MSP"/>
    <m/>
    <x v="5"/>
    <s v="C0LCHC-0002-1Y1M"/>
    <x v="106"/>
    <s v="Microsoft 365 Business Premium Annual Paid Monthly"/>
    <s v="C00170"/>
    <m/>
    <n v="10910"/>
    <s v="COG"/>
    <n v="2675.2"/>
    <m/>
    <n v="2675.2"/>
    <s v="x"/>
  </r>
  <r>
    <x v="28"/>
    <d v="2025-09-15T00:00:00"/>
    <x v="8"/>
    <s v="COGS - 180190"/>
    <s v="COGS - 180190"/>
    <s v="D-003"/>
    <s v="MSP"/>
    <m/>
    <x v="5"/>
    <s v="C0LH1P-0001-1M"/>
    <x v="108"/>
    <s v="Exchange Online Plan 2 Monthly Commit"/>
    <s v="C00224"/>
    <m/>
    <n v="10912"/>
    <s v="COG"/>
    <n v="15.68"/>
    <m/>
    <n v="15.68"/>
    <s v="x"/>
  </r>
  <r>
    <x v="28"/>
    <d v="2025-09-15T00:00:00"/>
    <x v="8"/>
    <s v="COGS - 180190"/>
    <s v="COGS - 180190"/>
    <s v="D-003"/>
    <s v="MSP"/>
    <m/>
    <x v="5"/>
    <s v="C0LCHC-0002-1M"/>
    <x v="108"/>
    <s v="Microsoft 365 Business Premium Monthly"/>
    <s v="C00224"/>
    <m/>
    <n v="10912"/>
    <s v="COG"/>
    <n v="316.8"/>
    <m/>
    <n v="316.8"/>
    <s v="x"/>
  </r>
  <r>
    <x v="28"/>
    <d v="2025-09-15T00:00:00"/>
    <x v="8"/>
    <s v="COGS - 180192"/>
    <s v="COGS - 180192"/>
    <s v="D-003"/>
    <s v="MSP"/>
    <m/>
    <x v="5"/>
    <s v="CFQ7TTC0LCHC-000J"/>
    <x v="109"/>
    <s v="NCE Microsoft 365 Business Premium (Nonprofit Staf"/>
    <s v="C00204"/>
    <m/>
    <n v="10914"/>
    <s v="COG"/>
    <n v="41.6"/>
    <m/>
    <n v="41.6"/>
    <s v="x"/>
  </r>
  <r>
    <x v="28"/>
    <d v="2025-09-15T00:00:00"/>
    <x v="8"/>
    <s v="COGS - 180192"/>
    <s v="COGS - 180192"/>
    <s v="D-003"/>
    <s v="MSP"/>
    <m/>
    <x v="5"/>
    <s v="MST-8E19F7D3334E"/>
    <x v="109"/>
    <s v="Microsoft 365 Business Premium (Nonprofit Staff Pricing)"/>
    <s v="C00204"/>
    <m/>
    <n v="10914"/>
    <s v="COG"/>
    <n v="137.69999999999999"/>
    <m/>
    <n v="137.69999999999999"/>
    <s v="x"/>
  </r>
  <r>
    <x v="28"/>
    <d v="2025-09-15T00:00:00"/>
    <x v="8"/>
    <s v="COGS - 180193"/>
    <s v="COGS - 180193"/>
    <s v="D-003"/>
    <s v="MSP"/>
    <m/>
    <x v="5"/>
    <s v="C0LCHC-0002-1Y1M"/>
    <x v="110"/>
    <s v="Microsoft 365 Business Premium Annual Paid Monthly"/>
    <s v="C00302"/>
    <m/>
    <n v="10915"/>
    <s v="COG"/>
    <n v="140.80000000000001"/>
    <m/>
    <n v="140.80000000000001"/>
    <s v="x"/>
  </r>
  <r>
    <x v="28"/>
    <d v="2025-09-15T00:00:00"/>
    <x v="8"/>
    <s v="COGS - 180196"/>
    <s v="COGS - 180196"/>
    <s v="D-003"/>
    <s v="MSP"/>
    <m/>
    <x v="5"/>
    <s v="CFQ7TTC0H9MP-0008"/>
    <x v="112"/>
    <s v="Power BI Pro Annual Paid Monthly Non Profit"/>
    <s v="C00216"/>
    <m/>
    <n v="10917"/>
    <s v="COG"/>
    <n v="8.1"/>
    <m/>
    <n v="8.1"/>
    <s v="x"/>
  </r>
  <r>
    <x v="28"/>
    <d v="2025-09-15T00:00:00"/>
    <x v="8"/>
    <s v="COGS - 180196"/>
    <s v="COGS - 180196"/>
    <s v="D-003"/>
    <s v="MSP"/>
    <m/>
    <x v="5"/>
    <s v="CFQ7TTC0LCHC-000J"/>
    <x v="112"/>
    <s v="NCE Microsoft 365 Business Premium (Nonprofit Staf"/>
    <s v="C00216"/>
    <m/>
    <n v="10917"/>
    <s v="COG"/>
    <n v="52"/>
    <m/>
    <n v="52"/>
    <s v="x"/>
  </r>
  <r>
    <x v="28"/>
    <d v="2025-09-15T00:00:00"/>
    <x v="8"/>
    <s v="COGS - 180196"/>
    <s v="COGS - 180196"/>
    <s v="D-003"/>
    <s v="MSP"/>
    <m/>
    <x v="5"/>
    <s v="MST-8E19F7D3334E"/>
    <x v="112"/>
    <s v="Microsoft 365 Business Premium (Nonprofit Staff Pricing)"/>
    <s v="C00216"/>
    <m/>
    <n v="10917"/>
    <s v="COG"/>
    <n v="212.85"/>
    <m/>
    <n v="212.85"/>
    <s v="x"/>
  </r>
  <r>
    <x v="28"/>
    <d v="2025-09-15T00:00:00"/>
    <x v="8"/>
    <s v="COGS - 180196B"/>
    <s v="COGS - 180196B"/>
    <s v="D-003"/>
    <s v="MSP"/>
    <m/>
    <x v="5"/>
    <s v="CFQ7TTC0H9MP-0008"/>
    <x v="112"/>
    <s v="Power BI Pro Annual Paid Monthly Non Profit"/>
    <s v="C00216"/>
    <m/>
    <n v="10924"/>
    <s v="COG"/>
    <n v="8.1"/>
    <m/>
    <n v="8.1"/>
    <s v="x"/>
  </r>
  <r>
    <x v="28"/>
    <d v="2025-09-15T00:00:00"/>
    <x v="8"/>
    <s v="COGS - 180196B"/>
    <s v="COGS - 180196B"/>
    <s v="D-003"/>
    <s v="MSP"/>
    <m/>
    <x v="5"/>
    <s v="CFQ7TTC0LCHC-000J"/>
    <x v="112"/>
    <s v="NCE Microsoft 365 Business Premium (Nonprofit Staf"/>
    <s v="C00216"/>
    <m/>
    <n v="10924"/>
    <s v="COG"/>
    <n v="52"/>
    <m/>
    <n v="52"/>
    <s v="x"/>
  </r>
  <r>
    <x v="28"/>
    <d v="2025-09-15T00:00:00"/>
    <x v="8"/>
    <s v="COGS - 180196B"/>
    <s v="COGS - 180196B"/>
    <s v="D-003"/>
    <s v="MSP"/>
    <m/>
    <x v="5"/>
    <s v="MST-8E19F7D3334E"/>
    <x v="112"/>
    <s v="Microsoft 365 Business Premium (Nonprofit Staff Pricing)"/>
    <s v="C00216"/>
    <m/>
    <n v="10924"/>
    <s v="COG"/>
    <n v="163.35"/>
    <m/>
    <n v="163.35"/>
    <s v="x"/>
  </r>
  <r>
    <x v="28"/>
    <d v="2025-09-30T00:00:00"/>
    <x v="17"/>
    <m/>
    <s v="Accrual for Irvine Invoices- Sept REV Aug 2025 INV"/>
    <m/>
    <m/>
    <m/>
    <x v="5"/>
    <m/>
    <x v="110"/>
    <m/>
    <s v="C00302"/>
    <m/>
    <n v="24080"/>
    <s v="ARJ"/>
    <m/>
    <n v="140.80000000000001"/>
    <n v="-140.80000000000001"/>
    <s v="x"/>
  </r>
  <r>
    <x v="28"/>
    <d v="2025-09-30T00:00:00"/>
    <x v="17"/>
    <m/>
    <s v="Accrual for Irvine Invoices- Sept REV Aug 2025 INV"/>
    <m/>
    <m/>
    <m/>
    <x v="5"/>
    <m/>
    <x v="109"/>
    <m/>
    <s v="C00204"/>
    <m/>
    <n v="24080"/>
    <s v="ARJ"/>
    <m/>
    <n v="179.3"/>
    <n v="-179.3"/>
    <s v="x"/>
  </r>
  <r>
    <x v="28"/>
    <d v="2025-09-30T00:00:00"/>
    <x v="17"/>
    <m/>
    <s v="Accrual for Irvine Invoices- Sept REV Aug 2025 INV"/>
    <m/>
    <m/>
    <m/>
    <x v="5"/>
    <m/>
    <x v="108"/>
    <m/>
    <s v="C00224"/>
    <m/>
    <n v="24080"/>
    <s v="ARJ"/>
    <m/>
    <n v="332.48"/>
    <n v="-332.48"/>
    <s v="x"/>
  </r>
  <r>
    <x v="28"/>
    <d v="2025-09-30T00:00:00"/>
    <x v="17"/>
    <m/>
    <s v="Accrual for Irvine Invoices- Sept REV Aug 2025 INV"/>
    <m/>
    <m/>
    <m/>
    <x v="5"/>
    <m/>
    <x v="112"/>
    <m/>
    <s v="C00216"/>
    <m/>
    <n v="24080"/>
    <s v="ARJ"/>
    <m/>
    <n v="496.4"/>
    <n v="-496.4"/>
    <s v="x"/>
  </r>
  <r>
    <x v="28"/>
    <d v="2025-09-30T00:00:00"/>
    <x v="17"/>
    <m/>
    <s v="Accrual for Irvine Invoices- Sept REV Aug 2025 INV"/>
    <m/>
    <m/>
    <m/>
    <x v="5"/>
    <m/>
    <x v="115"/>
    <m/>
    <s v="C00116"/>
    <m/>
    <n v="24080"/>
    <s v="ARJ"/>
    <m/>
    <n v="1912.82"/>
    <n v="-1912.82"/>
    <s v="x"/>
  </r>
  <r>
    <x v="28"/>
    <d v="2025-09-30T00:00:00"/>
    <x v="17"/>
    <m/>
    <s v="Accrual for Irvine Invoices- Sept REV Aug 2025 INV"/>
    <m/>
    <m/>
    <m/>
    <x v="5"/>
    <m/>
    <x v="106"/>
    <m/>
    <s v="C00170"/>
    <m/>
    <n v="24080"/>
    <s v="ARJ"/>
    <m/>
    <n v="2745.6"/>
    <n v="-2745.6"/>
    <s v="x"/>
  </r>
  <r>
    <x v="28"/>
    <d v="2025-09-30T00:00:00"/>
    <x v="17"/>
    <m/>
    <s v="Accrual for Irvine Invoices- Sept REV Aug 2025 INV"/>
    <m/>
    <m/>
    <m/>
    <x v="5"/>
    <m/>
    <x v="104"/>
    <m/>
    <s v="C00139"/>
    <m/>
    <n v="24080"/>
    <s v="ARJ"/>
    <m/>
    <n v="3967.48"/>
    <n v="-3967.48"/>
    <s v="x"/>
  </r>
  <r>
    <x v="28"/>
    <d v="2025-10-01T00:00:00"/>
    <x v="18"/>
    <m/>
    <s v="Reversed -- Accrual for Irvine Invoices- Sept REV Aug 2025 INV"/>
    <m/>
    <m/>
    <m/>
    <x v="5"/>
    <m/>
    <x v="110"/>
    <m/>
    <s v="C00302"/>
    <m/>
    <n v="24081"/>
    <s v="ARJ"/>
    <n v="140.80000000000001"/>
    <m/>
    <n v="140.80000000000001"/>
    <s v="x"/>
  </r>
  <r>
    <x v="28"/>
    <d v="2025-10-01T00:00:00"/>
    <x v="18"/>
    <m/>
    <s v="Reversed -- Accrual for Irvine Invoices- Sept REV Aug 2025 INV"/>
    <m/>
    <m/>
    <m/>
    <x v="5"/>
    <m/>
    <x v="109"/>
    <m/>
    <s v="C00204"/>
    <m/>
    <n v="24081"/>
    <s v="ARJ"/>
    <n v="179.3"/>
    <m/>
    <n v="179.3"/>
    <s v="x"/>
  </r>
  <r>
    <x v="28"/>
    <d v="2025-10-01T00:00:00"/>
    <x v="18"/>
    <m/>
    <s v="Reversed -- Accrual for Irvine Invoices- Sept REV Aug 2025 INV"/>
    <m/>
    <m/>
    <m/>
    <x v="5"/>
    <m/>
    <x v="108"/>
    <m/>
    <s v="C00224"/>
    <m/>
    <n v="24081"/>
    <s v="ARJ"/>
    <n v="332.48"/>
    <m/>
    <n v="332.48"/>
    <s v="x"/>
  </r>
  <r>
    <x v="28"/>
    <d v="2025-10-01T00:00:00"/>
    <x v="18"/>
    <m/>
    <s v="Reversed -- Accrual for Irvine Invoices- Sept REV Aug 2025 INV"/>
    <m/>
    <m/>
    <m/>
    <x v="5"/>
    <m/>
    <x v="112"/>
    <m/>
    <s v="C00216"/>
    <m/>
    <n v="24081"/>
    <s v="ARJ"/>
    <n v="496.4"/>
    <m/>
    <n v="496.4"/>
    <s v="x"/>
  </r>
  <r>
    <x v="28"/>
    <d v="2025-10-01T00:00:00"/>
    <x v="18"/>
    <m/>
    <s v="Reversed -- Accrual for Irvine Invoices- Sept REV Aug 2025 INV"/>
    <m/>
    <m/>
    <m/>
    <x v="5"/>
    <m/>
    <x v="115"/>
    <m/>
    <s v="C00116"/>
    <m/>
    <n v="24081"/>
    <s v="ARJ"/>
    <n v="1912.82"/>
    <m/>
    <n v="1912.82"/>
    <s v="x"/>
  </r>
  <r>
    <x v="28"/>
    <d v="2025-10-01T00:00:00"/>
    <x v="18"/>
    <m/>
    <s v="Reversed -- Accrual for Irvine Invoices- Sept REV Aug 2025 INV"/>
    <m/>
    <m/>
    <m/>
    <x v="5"/>
    <m/>
    <x v="106"/>
    <m/>
    <s v="C00170"/>
    <m/>
    <n v="24081"/>
    <s v="ARJ"/>
    <n v="2745.6"/>
    <m/>
    <n v="2745.6"/>
    <s v="x"/>
  </r>
  <r>
    <x v="28"/>
    <d v="2025-10-01T00:00:00"/>
    <x v="18"/>
    <m/>
    <s v="Reversed -- Accrual for Irvine Invoices- Sept REV Aug 2025 INV"/>
    <m/>
    <m/>
    <m/>
    <x v="5"/>
    <m/>
    <x v="104"/>
    <m/>
    <s v="C00139"/>
    <m/>
    <n v="24081"/>
    <s v="ARJ"/>
    <n v="3967.48"/>
    <m/>
    <n v="3967.48"/>
    <s v="x"/>
  </r>
  <r>
    <x v="28"/>
    <d v="2025-10-01T00:00:00"/>
    <x v="18"/>
    <s v="COGS - 180293"/>
    <s v="COGS - 180293"/>
    <s v="D-003"/>
    <s v="MSP"/>
    <m/>
    <x v="1"/>
    <s v="C0LH1P-0001-1Y1M"/>
    <x v="2"/>
    <s v="Exchange Online (Plan 2) Annual Paid Monthly"/>
    <s v="C00005"/>
    <m/>
    <n v="10983"/>
    <s v="COG"/>
    <n v="6.4"/>
    <m/>
    <n v="6.4"/>
    <s v="x"/>
  </r>
  <r>
    <x v="28"/>
    <d v="2025-10-01T00:00:00"/>
    <x v="18"/>
    <s v="COGS - 180293"/>
    <s v="COGS - 180293"/>
    <s v="D-003"/>
    <s v="MSP"/>
    <m/>
    <x v="1"/>
    <s v="C0LHQ5-0001-1Y1M"/>
    <x v="2"/>
    <s v="Exchange Online Archiving For Exchange Server Annual Paid Mo"/>
    <s v="C00005"/>
    <m/>
    <n v="10983"/>
    <s v="COG"/>
    <n v="24.5"/>
    <m/>
    <n v="24.5"/>
    <s v="x"/>
  </r>
  <r>
    <x v="28"/>
    <d v="2025-10-01T00:00:00"/>
    <x v="18"/>
    <s v="COGS - 180293"/>
    <s v="COGS - 180293"/>
    <s v="D-003"/>
    <s v="MSP"/>
    <m/>
    <x v="1"/>
    <s v="C0LH16-0001-1Y1M"/>
    <x v="2"/>
    <s v="Exchange Online (Plan 1) Annual Paid Monthly"/>
    <s v="C00005"/>
    <m/>
    <n v="10983"/>
    <s v="COG"/>
    <n v="89.6"/>
    <m/>
    <n v="89.6"/>
    <s v="x"/>
  </r>
  <r>
    <x v="28"/>
    <d v="2025-10-01T00:00:00"/>
    <x v="18"/>
    <s v="COGS - 180293"/>
    <s v="COGS - 180293"/>
    <s v="D-003"/>
    <s v="MSP"/>
    <m/>
    <x v="1"/>
    <s v="C0LDPB-0001-1Y1M"/>
    <x v="2"/>
    <s v="Microsoft 365 Business Standard Annual Paid Monthly"/>
    <s v="C00005"/>
    <m/>
    <n v="10983"/>
    <s v="COG"/>
    <n v="200"/>
    <m/>
    <n v="200"/>
    <s v="x"/>
  </r>
  <r>
    <x v="28"/>
    <d v="2025-10-01T00:00:00"/>
    <x v="18"/>
    <s v="COGS - 180294"/>
    <s v="COGS - 180294"/>
    <s v="D-003"/>
    <s v="MSP"/>
    <m/>
    <x v="1"/>
    <s v="C0LH16-0001-1Y1M"/>
    <x v="3"/>
    <s v="Exchange Online (Plan 1) Annual Paid Monthly"/>
    <s v="C00032"/>
    <m/>
    <n v="10984"/>
    <s v="COG"/>
    <n v="9.6"/>
    <m/>
    <n v="9.6"/>
    <s v="x"/>
  </r>
  <r>
    <x v="28"/>
    <d v="2025-10-01T00:00:00"/>
    <x v="18"/>
    <s v="COGS - 180294"/>
    <s v="COGS - 180294"/>
    <s v="D-003"/>
    <s v="MSP"/>
    <m/>
    <x v="1"/>
    <s v="C0LH1P-0001-1Y1M"/>
    <x v="3"/>
    <s v="Exchange Online (Plan 2) Annual Paid Monthly"/>
    <s v="C00032"/>
    <m/>
    <n v="10984"/>
    <s v="COG"/>
    <n v="12.8"/>
    <m/>
    <n v="12.8"/>
    <s v="x"/>
  </r>
  <r>
    <x v="28"/>
    <d v="2025-10-01T00:00:00"/>
    <x v="18"/>
    <s v="COGS - 180294"/>
    <s v="COGS - 180294"/>
    <s v="D-003"/>
    <s v="MSP"/>
    <m/>
    <x v="1"/>
    <s v="C0HDB0-0002-1Y1M"/>
    <x v="3"/>
    <s v="Project Plan 3 Annual Paid Monthly"/>
    <s v="C00032"/>
    <m/>
    <n v="10984"/>
    <s v="COG"/>
    <n v="25"/>
    <m/>
    <n v="25"/>
    <s v="x"/>
  </r>
  <r>
    <x v="28"/>
    <d v="2025-10-01T00:00:00"/>
    <x v="18"/>
    <s v="COGS - 180294"/>
    <s v="COGS - 180294"/>
    <s v="D-003"/>
    <s v="MSP"/>
    <m/>
    <x v="1"/>
    <s v="C0LCHC-0002-1Y1M"/>
    <x v="3"/>
    <s v="Microsoft 365 Business Premium Annual Paid Monthly"/>
    <s v="C00032"/>
    <m/>
    <n v="10984"/>
    <s v="COG"/>
    <n v="774.4"/>
    <m/>
    <n v="774.4"/>
    <s v="x"/>
  </r>
  <r>
    <x v="28"/>
    <d v="2025-10-01T00:00:00"/>
    <x v="18"/>
    <s v="COGS - 180295"/>
    <s v="COGS - 180295"/>
    <s v="D-003"/>
    <s v="MSP"/>
    <m/>
    <x v="1"/>
    <s v="C0LH16-0001-1Y1M"/>
    <x v="4"/>
    <s v="Exchange Online (Plan 1) Annual Paid Monthly"/>
    <s v="C00045"/>
    <m/>
    <n v="10985"/>
    <s v="COG"/>
    <n v="3.2"/>
    <m/>
    <n v="3.2"/>
    <s v="x"/>
  </r>
  <r>
    <x v="28"/>
    <d v="2025-10-01T00:00:00"/>
    <x v="18"/>
    <s v="COGS - 180295"/>
    <s v="COGS - 180295"/>
    <s v="D-003"/>
    <s v="MSP"/>
    <m/>
    <x v="1"/>
    <s v="C0LH1P-0001-1Y1M"/>
    <x v="4"/>
    <s v="Exchange Online (Plan 2) Annual Paid Monthly"/>
    <s v="C00045"/>
    <m/>
    <n v="10985"/>
    <s v="COG"/>
    <n v="25.6"/>
    <m/>
    <n v="25.6"/>
    <s v="x"/>
  </r>
  <r>
    <x v="28"/>
    <d v="2025-10-01T00:00:00"/>
    <x v="18"/>
    <s v="COGS - 180295"/>
    <s v="COGS - 180295"/>
    <s v="D-003"/>
    <s v="MSP"/>
    <m/>
    <x v="1"/>
    <s v="C0LCHC-0002-1Y1M"/>
    <x v="4"/>
    <s v="Microsoft 365 Business Premium Annual Paid Monthly"/>
    <s v="C00045"/>
    <m/>
    <n v="10985"/>
    <s v="COG"/>
    <n v="281.60000000000002"/>
    <m/>
    <n v="281.60000000000002"/>
    <s v="x"/>
  </r>
  <r>
    <x v="28"/>
    <d v="2025-10-01T00:00:00"/>
    <x v="18"/>
    <s v="COGS - 180296"/>
    <s v="COGS - 180296"/>
    <s v="D-003"/>
    <s v="MSP"/>
    <m/>
    <x v="1"/>
    <s v="CFQ7TTC0J1Z4-0003"/>
    <x v="5"/>
    <s v="Office 365 Government G3"/>
    <s v="C00073"/>
    <m/>
    <n v="10986"/>
    <s v="COG"/>
    <n v="466.76"/>
    <m/>
    <n v="466.76"/>
    <s v="x"/>
  </r>
  <r>
    <x v="28"/>
    <d v="2025-10-01T00:00:00"/>
    <x v="18"/>
    <s v="COGS - 180297"/>
    <s v="COGS - 180297"/>
    <s v="D-003"/>
    <s v="MSP"/>
    <m/>
    <x v="1"/>
    <s v="C0LCHC-0002-1Y1M"/>
    <x v="6"/>
    <s v="Microsoft 365 Business Premium Annual Paid Monthly"/>
    <s v="C00077"/>
    <m/>
    <n v="10987"/>
    <s v="COG"/>
    <n v="3379.2"/>
    <m/>
    <n v="3379.2"/>
    <s v="x"/>
  </r>
  <r>
    <x v="28"/>
    <d v="2025-10-01T00:00:00"/>
    <x v="18"/>
    <s v="COGS - 180299"/>
    <s v="COGS - 180299"/>
    <s v="D-003"/>
    <s v="MSP"/>
    <m/>
    <x v="1"/>
    <s v="C0LF8Q-0001-1Y1M"/>
    <x v="7"/>
    <s v="Microsoft Office 365 E1 Annual Paid Monthly"/>
    <s v="C00081"/>
    <m/>
    <n v="10989"/>
    <s v="COG"/>
    <n v="40"/>
    <m/>
    <n v="40"/>
    <s v="x"/>
  </r>
  <r>
    <x v="28"/>
    <d v="2025-10-01T00:00:00"/>
    <x v="18"/>
    <s v="COGS - 180299"/>
    <s v="COGS - 180299"/>
    <s v="D-003"/>
    <s v="MSP"/>
    <m/>
    <x v="1"/>
    <s v="C0LCHC-0002-1Y1M"/>
    <x v="7"/>
    <s v="Microsoft 365 Business Premium Annual Paid Monthly"/>
    <s v="C00081"/>
    <m/>
    <n v="10989"/>
    <s v="COG"/>
    <n v="316.8"/>
    <m/>
    <n v="316.8"/>
    <s v="x"/>
  </r>
  <r>
    <x v="28"/>
    <d v="2025-10-01T00:00:00"/>
    <x v="18"/>
    <s v="COGS - 180303"/>
    <s v="COGS - 180303"/>
    <s v="D-003"/>
    <s v="MSP"/>
    <m/>
    <x v="1"/>
    <s v="CFQ7TTC0HD32-0011"/>
    <x v="8"/>
    <s v="NCE Visio Plan 2 (Non-Profit Pricing)- Annual Paid Monthly"/>
    <s v="C00082"/>
    <m/>
    <n v="10993"/>
    <s v="COG"/>
    <n v="45.36"/>
    <m/>
    <n v="45.36"/>
    <s v="x"/>
  </r>
  <r>
    <x v="28"/>
    <d v="2025-10-01T00:00:00"/>
    <x v="18"/>
    <s v="COGS - 180303"/>
    <s v="COGS - 180303"/>
    <s v="D-003"/>
    <s v="MSP"/>
    <m/>
    <x v="1"/>
    <s v="CFQ7TTC0LFLX-001G"/>
    <x v="8"/>
    <s v="NCE Microsoft 365 E3 (Non-Profit Pricing)- Annual Paid Month"/>
    <s v="C00082"/>
    <m/>
    <n v="10993"/>
    <s v="COG"/>
    <n v="2893.4"/>
    <m/>
    <n v="2893.4"/>
    <s v="x"/>
  </r>
  <r>
    <x v="28"/>
    <d v="2025-10-01T00:00:00"/>
    <x v="18"/>
    <s v="COGS - 180304"/>
    <s v="COGS - 180304"/>
    <s v="D-003"/>
    <s v="MSP"/>
    <m/>
    <x v="1"/>
    <s v="C0LFLS-0002-1Y1M"/>
    <x v="9"/>
    <s v="Entra ID Premium P1 Annual Paid Monthly"/>
    <s v="C00088"/>
    <m/>
    <n v="10994"/>
    <s v="COG"/>
    <n v="29.4"/>
    <m/>
    <n v="29.4"/>
    <s v="x"/>
  </r>
  <r>
    <x v="28"/>
    <d v="2025-10-01T00:00:00"/>
    <x v="18"/>
    <s v="COGS - 180304"/>
    <s v="COGS - 180304"/>
    <s v="D-003"/>
    <s v="MSP"/>
    <m/>
    <x v="1"/>
    <s v="C0LH1P-0001-1Y1M"/>
    <x v="9"/>
    <s v="Exchange Online (Plan 2) Annual Paid Monthly"/>
    <s v="C00088"/>
    <m/>
    <n v="10994"/>
    <s v="COG"/>
    <n v="45.71"/>
    <m/>
    <n v="45.71"/>
    <s v="x"/>
  </r>
  <r>
    <x v="28"/>
    <d v="2025-10-01T00:00:00"/>
    <x v="18"/>
    <s v="COGS - 180307"/>
    <s v="COGS - 180307"/>
    <s v="D-003"/>
    <s v="MSP"/>
    <m/>
    <x v="1"/>
    <s v="C0LH16-0001-1Y1M"/>
    <x v="10"/>
    <s v="Exchange Online (Plan 1) Annual Paid Monthly"/>
    <s v="C00115"/>
    <m/>
    <n v="10997"/>
    <s v="COG"/>
    <n v="9.6"/>
    <m/>
    <n v="9.6"/>
    <s v="x"/>
  </r>
  <r>
    <x v="28"/>
    <d v="2025-10-01T00:00:00"/>
    <x v="18"/>
    <s v="COGS - 180307"/>
    <s v="COGS - 180307"/>
    <s v="D-003"/>
    <s v="MSP"/>
    <m/>
    <x v="1"/>
    <s v="C0LH1P-0001-1Y1M"/>
    <x v="10"/>
    <s v="Exchange Online (Plan 2) Annual Paid Monthly"/>
    <s v="C00115"/>
    <m/>
    <n v="10997"/>
    <s v="COG"/>
    <n v="12.8"/>
    <m/>
    <n v="12.8"/>
    <s v="x"/>
  </r>
  <r>
    <x v="28"/>
    <d v="2025-10-01T00:00:00"/>
    <x v="18"/>
    <s v="COGS - 180307"/>
    <s v="COGS - 180307"/>
    <s v="D-003"/>
    <s v="MSP"/>
    <m/>
    <x v="1"/>
    <s v="C0LFLS-0002-1Y1M"/>
    <x v="10"/>
    <s v="Entra ID Premium P1 Annual Paid Monthly"/>
    <s v="C00115"/>
    <m/>
    <n v="10997"/>
    <s v="COG"/>
    <n v="33.6"/>
    <m/>
    <n v="33.6"/>
    <s v="x"/>
  </r>
  <r>
    <x v="28"/>
    <d v="2025-10-01T00:00:00"/>
    <x v="18"/>
    <s v="COGS - 180307"/>
    <s v="COGS - 180307"/>
    <s v="D-003"/>
    <s v="MSP"/>
    <m/>
    <x v="1"/>
    <s v="C0HDB0-0002-1Y1M"/>
    <x v="10"/>
    <s v="Project Plan 3 Annual Paid Monthly"/>
    <s v="C00115"/>
    <m/>
    <n v="10997"/>
    <s v="COG"/>
    <n v="73.47"/>
    <m/>
    <n v="73.47"/>
    <s v="x"/>
  </r>
  <r>
    <x v="28"/>
    <d v="2025-10-01T00:00:00"/>
    <x v="18"/>
    <s v="COGS - 180307"/>
    <s v="COGS - 180307"/>
    <s v="D-003"/>
    <s v="MSP"/>
    <m/>
    <x v="1"/>
    <s v="C0LDPB-0001-1Y1M"/>
    <x v="10"/>
    <s v="Microsoft 365 Business Standard Annual Paid Monthly"/>
    <s v="C00115"/>
    <m/>
    <n v="10997"/>
    <s v="COG"/>
    <n v="110"/>
    <m/>
    <n v="110"/>
    <s v="x"/>
  </r>
  <r>
    <x v="28"/>
    <d v="2025-10-01T00:00:00"/>
    <x v="18"/>
    <s v="COGS - 180309"/>
    <s v="COGS - 180309"/>
    <s v="D-003"/>
    <s v="MSP"/>
    <m/>
    <x v="1"/>
    <s v="C0LCHC-0002-1Y1M"/>
    <x v="60"/>
    <s v="Microsoft 365 Business Premium Annual Paid Monthly"/>
    <s v="C-10015"/>
    <m/>
    <n v="10999"/>
    <s v="COG"/>
    <n v="89.8"/>
    <m/>
    <n v="89.8"/>
    <s v="x"/>
  </r>
  <r>
    <x v="28"/>
    <d v="2025-10-01T00:00:00"/>
    <x v="18"/>
    <s v="COGS - 180312"/>
    <s v="COGS - 180312"/>
    <s v="D-003"/>
    <s v="MSP"/>
    <m/>
    <x v="1"/>
    <s v="C0LH1G-0001-1M"/>
    <x v="61"/>
    <s v="Microsoft 365 Apps For Business Monthly"/>
    <s v="C00152"/>
    <m/>
    <n v="11001"/>
    <s v="COG"/>
    <n v="15.94"/>
    <m/>
    <n v="15.94"/>
    <s v="x"/>
  </r>
  <r>
    <x v="28"/>
    <d v="2025-10-01T00:00:00"/>
    <x v="18"/>
    <s v="COGS - 180312"/>
    <s v="COGS - 180312"/>
    <s v="D-003"/>
    <s v="MSP"/>
    <m/>
    <x v="1"/>
    <s v="C0LH1P-0001-1M"/>
    <x v="61"/>
    <s v="Exchange Online Plan 2 Monthly Commit"/>
    <s v="C00152"/>
    <m/>
    <n v="11001"/>
    <s v="COG"/>
    <n v="40"/>
    <m/>
    <n v="40"/>
    <s v="x"/>
  </r>
  <r>
    <x v="28"/>
    <d v="2025-10-01T00:00:00"/>
    <x v="18"/>
    <s v="COGS - 180312"/>
    <s v="COGS - 180312"/>
    <s v="D-003"/>
    <s v="MSP"/>
    <m/>
    <x v="1"/>
    <s v="C0HD32-0002-1M"/>
    <x v="61"/>
    <s v="Visio Plan 2 Monthly"/>
    <s v="C00152"/>
    <m/>
    <n v="11001"/>
    <s v="COG"/>
    <n v="43.2"/>
    <m/>
    <n v="43.2"/>
    <s v="x"/>
  </r>
  <r>
    <x v="28"/>
    <d v="2025-10-01T00:00:00"/>
    <x v="18"/>
    <s v="COGS - 180312"/>
    <s v="COGS - 180312"/>
    <s v="D-003"/>
    <s v="MSP"/>
    <m/>
    <x v="1"/>
    <s v="C0LH18-0001-1M"/>
    <x v="61"/>
    <s v="Microsoft 365 Business Basic Monthly"/>
    <s v="C00152"/>
    <m/>
    <n v="11001"/>
    <s v="COG"/>
    <n v="167.04"/>
    <m/>
    <n v="167.04"/>
    <s v="x"/>
  </r>
  <r>
    <x v="28"/>
    <d v="2025-10-01T00:00:00"/>
    <x v="18"/>
    <s v="COGS - 180314"/>
    <s v="COGS - 180314"/>
    <s v="D-003"/>
    <s v="MSP"/>
    <m/>
    <x v="1"/>
    <s v="C0LH1P-0001-1M"/>
    <x v="11"/>
    <s v="Exchange Online Plan 2 Monthly Commit"/>
    <s v="C00158"/>
    <m/>
    <n v="11002"/>
    <s v="COG"/>
    <n v="53.76"/>
    <m/>
    <n v="53.76"/>
    <s v="x"/>
  </r>
  <r>
    <x v="28"/>
    <d v="2025-10-01T00:00:00"/>
    <x v="18"/>
    <s v="COGS - 180314"/>
    <s v="COGS - 180314"/>
    <s v="D-003"/>
    <s v="MSP"/>
    <m/>
    <x v="1"/>
    <s v="C0LCHC-0002-1Y1M"/>
    <x v="11"/>
    <s v="Microsoft 365 Business Premium Annual Paid Monthly"/>
    <s v="C00158"/>
    <m/>
    <n v="11002"/>
    <s v="COG"/>
    <n v="2499.1999999999998"/>
    <m/>
    <n v="2499.1999999999998"/>
    <s v="x"/>
  </r>
  <r>
    <x v="28"/>
    <d v="2025-10-01T00:00:00"/>
    <x v="18"/>
    <s v="COGS - 180315"/>
    <s v="COGS - 180315"/>
    <s v="D-003"/>
    <s v="MSP"/>
    <m/>
    <x v="1"/>
    <s v="C0LH04-0001-1Y1M"/>
    <x v="12"/>
    <s v="Microsoft Defender For Office 365 (Plan 1) Annual Paid Month"/>
    <s v="C00181"/>
    <m/>
    <n v="11003"/>
    <s v="COG"/>
    <n v="14.4"/>
    <m/>
    <n v="14.4"/>
    <s v="x"/>
  </r>
  <r>
    <x v="28"/>
    <d v="2025-10-01T00:00:00"/>
    <x v="18"/>
    <s v="COGS - 180315"/>
    <s v="COGS - 180315"/>
    <s v="D-003"/>
    <s v="MSP"/>
    <m/>
    <x v="1"/>
    <s v="C0LDPB-0001-1Y1M"/>
    <x v="12"/>
    <s v="Microsoft 365 Business Standard Annual Paid Monthly"/>
    <s v="C00181"/>
    <m/>
    <n v="11003"/>
    <s v="COG"/>
    <n v="90"/>
    <m/>
    <n v="90"/>
    <s v="x"/>
  </r>
  <r>
    <x v="28"/>
    <d v="2025-10-01T00:00:00"/>
    <x v="18"/>
    <s v="COGS - 180316"/>
    <s v="COGS - 180316"/>
    <s v="D-003"/>
    <s v="MSP"/>
    <m/>
    <x v="1"/>
    <s v="C0LH16-0001-1Y1M"/>
    <x v="13"/>
    <s v="Exchange Online (Plan 1) Annual Paid Monthly"/>
    <s v="C00209"/>
    <m/>
    <n v="11004"/>
    <s v="COG"/>
    <n v="16"/>
    <m/>
    <n v="16"/>
    <s v="x"/>
  </r>
  <r>
    <x v="28"/>
    <d v="2025-10-01T00:00:00"/>
    <x v="18"/>
    <s v="COGS - 180317"/>
    <s v="COGS - 180317"/>
    <s v="D-003"/>
    <s v="MSP"/>
    <m/>
    <x v="1"/>
    <s v="C0LH1G-0001-1Y1M"/>
    <x v="14"/>
    <s v="Microsoft 365 Apps For Business Annual Paid Monthly"/>
    <s v="C00217"/>
    <m/>
    <n v="11005"/>
    <s v="COG"/>
    <n v="53.12"/>
    <m/>
    <n v="53.12"/>
    <s v="x"/>
  </r>
  <r>
    <x v="28"/>
    <d v="2025-10-01T00:00:00"/>
    <x v="18"/>
    <s v="COGS - 180317"/>
    <s v="COGS - 180317"/>
    <s v="D-003"/>
    <s v="MSP"/>
    <m/>
    <x v="1"/>
    <s v="C0LFLS-0002-1Y1M"/>
    <x v="14"/>
    <s v="Entra ID Premium P1 Annual Paid Monthly"/>
    <s v="C00217"/>
    <m/>
    <n v="11005"/>
    <s v="COG"/>
    <n v="302.39999999999998"/>
    <m/>
    <n v="302.39999999999998"/>
    <s v="x"/>
  </r>
  <r>
    <x v="28"/>
    <d v="2025-10-01T00:00:00"/>
    <x v="18"/>
    <s v="COGS - 180317"/>
    <s v="COGS - 180317"/>
    <s v="D-003"/>
    <s v="MSP"/>
    <m/>
    <x v="1"/>
    <s v="C0LH18-0001-1Y1M"/>
    <x v="14"/>
    <s v="Microsoft 365 Business Basic Annual Paid Monthly"/>
    <s v="C00217"/>
    <m/>
    <n v="11005"/>
    <s v="COG"/>
    <n v="302.39999999999998"/>
    <m/>
    <n v="302.39999999999998"/>
    <s v="x"/>
  </r>
  <r>
    <x v="28"/>
    <d v="2025-10-01T00:00:00"/>
    <x v="18"/>
    <s v="COGS - 180317"/>
    <s v="COGS - 180317"/>
    <s v="D-003"/>
    <s v="MSP"/>
    <m/>
    <x v="1"/>
    <s v="C0LCHC-0002-1Y1M"/>
    <x v="14"/>
    <s v="Microsoft 365 Business Premium Annual Paid Monthly"/>
    <s v="C00217"/>
    <m/>
    <n v="11005"/>
    <s v="COG"/>
    <n v="721.6"/>
    <m/>
    <n v="721.6"/>
    <s v="x"/>
  </r>
  <r>
    <x v="28"/>
    <d v="2025-10-01T00:00:00"/>
    <x v="18"/>
    <s v="COGS - 180318"/>
    <s v="COGS - 180318"/>
    <s v="D-003"/>
    <s v="MSP"/>
    <m/>
    <x v="1"/>
    <s v="C0LCHC-0002-1Y1M"/>
    <x v="15"/>
    <s v="Microsoft 365 Business Premium Annual Paid Monthly"/>
    <s v="C00261"/>
    <m/>
    <n v="11006"/>
    <s v="COG"/>
    <n v="404.8"/>
    <m/>
    <n v="404.8"/>
    <s v="x"/>
  </r>
  <r>
    <x v="28"/>
    <d v="2025-10-01T00:00:00"/>
    <x v="18"/>
    <s v="COGS - 180319"/>
    <s v="COGS - 180319"/>
    <s v="D-003"/>
    <s v="MSP"/>
    <m/>
    <x v="1"/>
    <s v="C0LH1P-0001-1Y1M"/>
    <x v="62"/>
    <s v="Exchange Online (Plan 2) Annual Paid Monthly"/>
    <s v="C00280"/>
    <m/>
    <n v="11007"/>
    <s v="COG"/>
    <n v="6.53"/>
    <m/>
    <n v="6.53"/>
    <s v="x"/>
  </r>
  <r>
    <x v="28"/>
    <d v="2025-10-01T00:00:00"/>
    <x v="18"/>
    <s v="COGS - 180319"/>
    <s v="COGS - 180319"/>
    <s v="D-003"/>
    <s v="MSP"/>
    <m/>
    <x v="1"/>
    <s v="C0LH16-0001-1Y1M"/>
    <x v="62"/>
    <s v="Exchange Online (Plan 1) Annual Paid Monthly"/>
    <s v="C00280"/>
    <m/>
    <n v="11007"/>
    <s v="COG"/>
    <n v="9.81"/>
    <m/>
    <n v="9.81"/>
    <s v="x"/>
  </r>
  <r>
    <x v="28"/>
    <d v="2025-10-01T00:00:00"/>
    <x v="18"/>
    <s v="COGS - 180319"/>
    <s v="COGS - 180319"/>
    <s v="D-003"/>
    <s v="MSP"/>
    <m/>
    <x v="1"/>
    <s v="C0LCHC-0002-1Y1M"/>
    <x v="62"/>
    <s v="Microsoft 365 Business Premium Annual Paid Monthly"/>
    <s v="C00280"/>
    <m/>
    <n v="11007"/>
    <s v="COG"/>
    <n v="1436.8"/>
    <m/>
    <n v="1436.8"/>
    <s v="x"/>
  </r>
  <r>
    <x v="28"/>
    <d v="2025-10-01T00:00:00"/>
    <x v="18"/>
    <s v="COGS - 180321"/>
    <s v="COGS - 180321"/>
    <s v="D-003"/>
    <s v="MSP"/>
    <m/>
    <x v="1"/>
    <s v="C0LH1P-0001-1Y1M"/>
    <x v="17"/>
    <s v="Exchange Online (Plan 2) Annual Paid Monthly"/>
    <s v="C00290"/>
    <m/>
    <n v="11009"/>
    <s v="COG"/>
    <n v="6.4"/>
    <m/>
    <n v="6.4"/>
    <s v="x"/>
  </r>
  <r>
    <x v="28"/>
    <d v="2025-10-01T00:00:00"/>
    <x v="18"/>
    <s v="COGS - 180321"/>
    <s v="COGS - 180321"/>
    <s v="D-003"/>
    <s v="MSP"/>
    <m/>
    <x v="1"/>
    <s v="C0LCHC-0002-1Y1M"/>
    <x v="17"/>
    <s v="Microsoft 365 Business Premium Annual Paid Monthly"/>
    <s v="C00290"/>
    <m/>
    <n v="11009"/>
    <s v="COG"/>
    <n v="774.4"/>
    <m/>
    <n v="774.4"/>
    <s v="x"/>
  </r>
  <r>
    <x v="28"/>
    <d v="2025-10-01T00:00:00"/>
    <x v="18"/>
    <s v="COGS - 180322"/>
    <s v="COGS - 180322"/>
    <s v="D-003"/>
    <s v="MSP"/>
    <m/>
    <x v="1"/>
    <s v="C0LH1P-0001-1Y1M"/>
    <x v="18"/>
    <s v="Exchange Online (Plan 2) Annual Paid Monthly"/>
    <s v="C00296"/>
    <m/>
    <n v="11010"/>
    <s v="COG"/>
    <n v="19.2"/>
    <m/>
    <n v="19.2"/>
    <s v="x"/>
  </r>
  <r>
    <x v="28"/>
    <d v="2025-10-01T00:00:00"/>
    <x v="18"/>
    <s v="COGS - 180322"/>
    <s v="COGS - 180322"/>
    <s v="D-003"/>
    <s v="MSP"/>
    <m/>
    <x v="1"/>
    <s v="C0LCHC-0002-1Y1M"/>
    <x v="18"/>
    <s v="Microsoft 365 Business Premium Annual Paid Monthly"/>
    <s v="C00296"/>
    <m/>
    <n v="11010"/>
    <s v="COG"/>
    <n v="316.8"/>
    <m/>
    <n v="316.8"/>
    <s v="x"/>
  </r>
  <r>
    <x v="28"/>
    <d v="2025-10-01T00:00:00"/>
    <x v="18"/>
    <s v="COGS - 180323"/>
    <s v="COGS - 180323"/>
    <s v="D-003"/>
    <s v="MSP"/>
    <m/>
    <x v="1"/>
    <s v="C0LH1G-0001-1Y1M"/>
    <x v="19"/>
    <s v="Microsoft 365 Apps For Business Annual Paid Monthly"/>
    <s v="C00298"/>
    <m/>
    <n v="11011"/>
    <s v="COG"/>
    <n v="86.32"/>
    <m/>
    <n v="86.32"/>
    <s v="x"/>
  </r>
  <r>
    <x v="28"/>
    <d v="2025-10-01T00:00:00"/>
    <x v="18"/>
    <s v="COGS - 180325"/>
    <s v="COGS - 180325"/>
    <s v="D-003"/>
    <s v="MSP"/>
    <m/>
    <x v="2"/>
    <s v="CFQ7TTC0RM8K-0002"/>
    <x v="63"/>
    <s v="NCE Microsoft Teams Premium 3 Years Upfront"/>
    <s v="24hrcares"/>
    <m/>
    <n v="11014"/>
    <s v="COG"/>
    <n v="384"/>
    <m/>
    <n v="384"/>
    <s v="x"/>
  </r>
  <r>
    <x v="28"/>
    <d v="2025-10-01T00:00:00"/>
    <x v="18"/>
    <s v="COGS - 180325"/>
    <s v="COGS - 180325"/>
    <s v="D-003"/>
    <s v="MSP"/>
    <m/>
    <x v="2"/>
    <s v="CFQ7TTC0MZJF-0009"/>
    <x v="63"/>
    <s v="Microsoft Teams Enterprise Annual Paid Monthly"/>
    <s v="24hrcares"/>
    <m/>
    <n v="11014"/>
    <s v="COG"/>
    <n v="2290.5"/>
    <m/>
    <n v="2290.5"/>
    <s v="x"/>
  </r>
  <r>
    <x v="28"/>
    <d v="2025-10-01T00:00:00"/>
    <x v="18"/>
    <s v="COGS - 180325"/>
    <s v="COGS - 180325"/>
    <s v="D-003"/>
    <s v="MSP"/>
    <m/>
    <x v="2"/>
    <s v="CFQ7TTC0LFLZ-001L"/>
    <x v="63"/>
    <s v="Microsoft 365 E5 (no Teams) Annual Commitment with Monthly B"/>
    <s v="24hrcares"/>
    <m/>
    <n v="11014"/>
    <s v="COG"/>
    <n v="23674.5"/>
    <m/>
    <n v="23674.5"/>
    <s v="x"/>
  </r>
  <r>
    <x v="28"/>
    <d v="2025-10-01T00:00:00"/>
    <x v="18"/>
    <s v="COGS - 180326"/>
    <s v="COGS - 180326"/>
    <s v="D-014"/>
    <s v="Procurement"/>
    <m/>
    <x v="2"/>
    <s v="C0LCHC-0002-1Y1M"/>
    <x v="64"/>
    <s v="Microsoft 365 Business Premium Annual Paid Monthly"/>
    <s v="C-10392"/>
    <m/>
    <n v="11015"/>
    <s v="COG"/>
    <n v="387.2"/>
    <m/>
    <n v="387.2"/>
    <s v="x"/>
  </r>
  <r>
    <x v="28"/>
    <d v="2025-10-01T00:00:00"/>
    <x v="18"/>
    <s v="COGS - 180327"/>
    <s v="COGS - 180327"/>
    <s v="D-014"/>
    <s v="Procurement"/>
    <m/>
    <x v="2"/>
    <s v="C0LH1P-0001-1Y1M"/>
    <x v="119"/>
    <s v="Exchange Online (Plan 2) Annual Paid Monthly"/>
    <s v="C-10388"/>
    <m/>
    <n v="11016"/>
    <s v="COG"/>
    <n v="100.8"/>
    <m/>
    <n v="100.8"/>
    <s v="x"/>
  </r>
  <r>
    <x v="28"/>
    <d v="2025-10-01T00:00:00"/>
    <x v="18"/>
    <s v="COGS - 180327"/>
    <s v="COGS - 180327"/>
    <s v="D-014"/>
    <s v="Procurement"/>
    <m/>
    <x v="2"/>
    <s v="C0LH18-0001-1Y1M"/>
    <x v="119"/>
    <s v="Microsoft 365 Business Basic Annual Paid Monthly"/>
    <s v="C-10388"/>
    <m/>
    <n v="11016"/>
    <s v="COG"/>
    <n v="127.4"/>
    <m/>
    <n v="127.4"/>
    <s v="x"/>
  </r>
  <r>
    <x v="28"/>
    <d v="2025-10-01T00:00:00"/>
    <x v="18"/>
    <s v="COGS - 180327"/>
    <s v="COGS - 180327"/>
    <s v="D-014"/>
    <s v="Procurement"/>
    <m/>
    <x v="2"/>
    <s v="C0LCHC-0002-1Y1M"/>
    <x v="119"/>
    <s v="Microsoft 365 Business Premium Annual Paid Monthly"/>
    <s v="C-10388"/>
    <m/>
    <n v="11016"/>
    <s v="COG"/>
    <n v="2568.7199999999998"/>
    <m/>
    <n v="2568.7199999999998"/>
    <s v="x"/>
  </r>
  <r>
    <x v="28"/>
    <d v="2025-10-01T00:00:00"/>
    <x v="18"/>
    <s v="COGS - 180328"/>
    <s v="COGS - 180328"/>
    <s v="D-014"/>
    <s v="Procurement"/>
    <m/>
    <x v="2"/>
    <s v="CFQ7TTC0LH1P-0001-1M"/>
    <x v="65"/>
    <s v="NCE Exchange Online Plan 2 Monthly Commit"/>
    <s v="C-10397"/>
    <m/>
    <n v="11017"/>
    <s v="COG"/>
    <n v="46.08"/>
    <m/>
    <n v="46.08"/>
    <s v="x"/>
  </r>
  <r>
    <x v="28"/>
    <d v="2025-10-01T00:00:00"/>
    <x v="18"/>
    <s v="COGS - 180328"/>
    <s v="COGS - 180328"/>
    <s v="D-014"/>
    <s v="Procurement"/>
    <m/>
    <x v="2"/>
    <s v="C0LCHC-0002-1M"/>
    <x v="65"/>
    <s v="Microsoft 365 Business Premium Monthly"/>
    <s v="C-10397"/>
    <m/>
    <n v="11017"/>
    <s v="COG"/>
    <n v="929.28"/>
    <m/>
    <n v="929.28"/>
    <s v="x"/>
  </r>
  <r>
    <x v="28"/>
    <d v="2025-10-01T00:00:00"/>
    <x v="18"/>
    <s v="COGS - 180330"/>
    <s v="COGS - 180330"/>
    <s v="D-003"/>
    <s v="MSP"/>
    <m/>
    <x v="2"/>
    <s v="C0LH16-0001-1Y1M"/>
    <x v="20"/>
    <s v="Exchange Online (Plan 1) Annual Paid Monthly"/>
    <s v="C00003"/>
    <m/>
    <n v="11019"/>
    <s v="COG"/>
    <n v="3.2"/>
    <m/>
    <n v="3.2"/>
    <s v="x"/>
  </r>
  <r>
    <x v="28"/>
    <d v="2025-10-01T00:00:00"/>
    <x v="18"/>
    <s v="COGS - 180330"/>
    <s v="COGS - 180330"/>
    <s v="D-003"/>
    <s v="MSP"/>
    <m/>
    <x v="2"/>
    <s v="C0LCHC-0002-1Y1M"/>
    <x v="20"/>
    <s v="Microsoft 365 Business Premium Annual Paid Monthly"/>
    <s v="C00003"/>
    <m/>
    <n v="11019"/>
    <s v="COG"/>
    <n v="809.6"/>
    <m/>
    <n v="809.6"/>
    <s v="x"/>
  </r>
  <r>
    <x v="28"/>
    <d v="2025-10-01T00:00:00"/>
    <x v="18"/>
    <s v="COGS - 180332"/>
    <s v="COGS - 180332"/>
    <s v="D-003"/>
    <s v="MSP"/>
    <m/>
    <x v="2"/>
    <s v="C0LH16-0001-1Y1M"/>
    <x v="66"/>
    <s v="Exchange Online (Plan 1) Annual Paid Monthly"/>
    <s v="C-10369"/>
    <m/>
    <n v="11021"/>
    <s v="COG"/>
    <n v="6.4"/>
    <m/>
    <n v="6.4"/>
    <s v="x"/>
  </r>
  <r>
    <x v="28"/>
    <d v="2025-10-01T00:00:00"/>
    <x v="18"/>
    <s v="COGS - 180332"/>
    <s v="COGS - 180332"/>
    <s v="D-003"/>
    <s v="MSP"/>
    <m/>
    <x v="2"/>
    <s v="C0LHSF-0001-1Y1M"/>
    <x v="66"/>
    <s v="Power BI Pro Annual Paid Monthly"/>
    <s v="C-10369"/>
    <m/>
    <n v="11021"/>
    <s v="COG"/>
    <n v="48"/>
    <m/>
    <n v="48"/>
    <s v="x"/>
  </r>
  <r>
    <x v="28"/>
    <d v="2025-10-01T00:00:00"/>
    <x v="18"/>
    <s v="COGS - 180332"/>
    <s v="COGS - 180332"/>
    <s v="D-003"/>
    <s v="MSP"/>
    <m/>
    <x v="2"/>
    <s v="C0LCHC-0002-1Y1M"/>
    <x v="66"/>
    <s v="Microsoft 365 Business Premium Annual Paid Monthly"/>
    <s v="C-10369"/>
    <m/>
    <n v="11021"/>
    <s v="COG"/>
    <n v="475.2"/>
    <m/>
    <n v="475.2"/>
    <s v="x"/>
  </r>
  <r>
    <x v="28"/>
    <d v="2025-10-01T00:00:00"/>
    <x v="18"/>
    <s v="COGS - 180333"/>
    <s v="COGS - 180333"/>
    <s v="D-003"/>
    <s v="MSP"/>
    <m/>
    <x v="2"/>
    <s v="C0LH0J-0001-1Y1M"/>
    <x v="67"/>
    <s v="Exchange Online Archiving For Exchange Online Annual Paid Mo"/>
    <s v="C-10400"/>
    <m/>
    <n v="11022"/>
    <s v="COG"/>
    <n v="4.8"/>
    <m/>
    <n v="4.8"/>
    <s v="x"/>
  </r>
  <r>
    <x v="28"/>
    <d v="2025-10-01T00:00:00"/>
    <x v="18"/>
    <s v="COGS - 180333"/>
    <s v="COGS - 180333"/>
    <s v="D-003"/>
    <s v="MSP"/>
    <m/>
    <x v="2"/>
    <s v="C0LH0L-0001-1Y1M"/>
    <x v="67"/>
    <s v="NCE Exchange Online Kiosk Annual Paid Monthly"/>
    <s v="C-10400"/>
    <m/>
    <n v="11022"/>
    <s v="COG"/>
    <n v="4.8"/>
    <m/>
    <n v="4.8"/>
    <s v="x"/>
  </r>
  <r>
    <x v="28"/>
    <d v="2025-10-01T00:00:00"/>
    <x v="18"/>
    <s v="COGS - 180333"/>
    <s v="COGS - 180333"/>
    <s v="D-003"/>
    <s v="MSP"/>
    <m/>
    <x v="2"/>
    <s v="C0LH18-0001-1Y1M"/>
    <x v="67"/>
    <s v="Microsoft 365 Business Basic Annual Paid Monthly"/>
    <s v="C-10400"/>
    <m/>
    <n v="11022"/>
    <s v="COG"/>
    <n v="14.7"/>
    <m/>
    <n v="14.7"/>
    <s v="x"/>
  </r>
  <r>
    <x v="28"/>
    <d v="2025-10-01T00:00:00"/>
    <x v="18"/>
    <s v="COGS - 180333"/>
    <s v="COGS - 180333"/>
    <s v="D-003"/>
    <s v="MSP"/>
    <m/>
    <x v="2"/>
    <s v="CFQ7TTC0QW7C-0001"/>
    <x v="67"/>
    <s v="Microsoft Teams Rooms Pro Annual Paid Monthly"/>
    <s v="C-10400"/>
    <m/>
    <n v="11022"/>
    <s v="COG"/>
    <n v="32"/>
    <m/>
    <n v="32"/>
    <s v="x"/>
  </r>
  <r>
    <x v="28"/>
    <d v="2025-10-01T00:00:00"/>
    <x v="18"/>
    <s v="COGS - 180333"/>
    <s v="COGS - 180333"/>
    <s v="D-003"/>
    <s v="MSP"/>
    <m/>
    <x v="2"/>
    <s v="C0HDB0-0002-1Y1M"/>
    <x v="67"/>
    <s v="Project Plan 3 Annual Paid Monthly"/>
    <s v="C-10400"/>
    <m/>
    <n v="11022"/>
    <s v="COG"/>
    <n v="72"/>
    <m/>
    <n v="72"/>
    <s v="x"/>
  </r>
  <r>
    <x v="28"/>
    <d v="2025-10-01T00:00:00"/>
    <x v="18"/>
    <s v="COGS - 180333"/>
    <s v="COGS - 180333"/>
    <s v="D-003"/>
    <s v="MSP"/>
    <m/>
    <x v="2"/>
    <s v="C0HD32-0002-1Y1M"/>
    <x v="67"/>
    <s v="Visio Plan 2 Annual Paid Monthly"/>
    <s v="C-10400"/>
    <m/>
    <n v="11022"/>
    <s v="COG"/>
    <n v="84"/>
    <m/>
    <n v="84"/>
    <s v="x"/>
  </r>
  <r>
    <x v="28"/>
    <d v="2025-10-01T00:00:00"/>
    <x v="18"/>
    <s v="COGS - 180333"/>
    <s v="COGS - 180333"/>
    <s v="D-003"/>
    <s v="MSP"/>
    <m/>
    <x v="2"/>
    <s v="C0LH1P-0001-1Y1M"/>
    <x v="67"/>
    <s v="Exchange Online (Plan 2) Annual Paid Monthly"/>
    <s v="C-10400"/>
    <m/>
    <n v="11022"/>
    <s v="COG"/>
    <n v="115.2"/>
    <m/>
    <n v="115.2"/>
    <s v="x"/>
  </r>
  <r>
    <x v="28"/>
    <d v="2025-10-01T00:00:00"/>
    <x v="18"/>
    <s v="COGS - 180333"/>
    <s v="COGS - 180333"/>
    <s v="D-003"/>
    <s v="MSP"/>
    <m/>
    <x v="2"/>
    <s v="C0LCHC-0002-1Y1M"/>
    <x v="67"/>
    <s v="Microsoft 365 Business Premium Annual Paid Monthly"/>
    <s v="C-10400"/>
    <m/>
    <n v="11022"/>
    <s v="COG"/>
    <n v="2604.8000000000002"/>
    <m/>
    <n v="2604.8000000000002"/>
    <s v="x"/>
  </r>
  <r>
    <x v="28"/>
    <d v="2025-10-01T00:00:00"/>
    <x v="18"/>
    <s v="COGS - 180334"/>
    <s v="COGS - 180334"/>
    <s v="D-003"/>
    <s v="MSP"/>
    <m/>
    <x v="2"/>
    <s v="C0LCHC-0002-1M"/>
    <x v="121"/>
    <s v="Microsoft 365 Business Premium Monthly"/>
    <s v="AIOST"/>
    <m/>
    <n v="11023"/>
    <s v="COG"/>
    <n v="274.56"/>
    <m/>
    <n v="274.56"/>
    <s v="x"/>
  </r>
  <r>
    <x v="28"/>
    <d v="2025-10-01T00:00:00"/>
    <x v="18"/>
    <s v="COGS - 180335"/>
    <s v="COGS - 180335"/>
    <s v="D-003"/>
    <s v="MSP"/>
    <m/>
    <x v="2"/>
    <s v="C0HDB0-0002-1Y1M"/>
    <x v="21"/>
    <s v="Project Plan 3 Annual Paid Monthly"/>
    <s v="C00022"/>
    <m/>
    <n v="11024"/>
    <s v="COG"/>
    <n v="48"/>
    <m/>
    <n v="48"/>
    <s v="x"/>
  </r>
  <r>
    <x v="28"/>
    <d v="2025-10-01T00:00:00"/>
    <x v="18"/>
    <s v="COGS - 180335"/>
    <s v="COGS - 180335"/>
    <s v="D-003"/>
    <s v="MSP"/>
    <m/>
    <x v="2"/>
    <s v="C0LHT4-0001-1Y1M"/>
    <x v="21"/>
    <s v="Enterprise Mobility + Security E3 Annual Paid Monthly"/>
    <s v="C00022"/>
    <m/>
    <n v="11024"/>
    <s v="COG"/>
    <n v="155.69999999999999"/>
    <m/>
    <n v="155.69999999999999"/>
    <s v="x"/>
  </r>
  <r>
    <x v="28"/>
    <d v="2025-10-01T00:00:00"/>
    <x v="18"/>
    <s v="COGS - 180335"/>
    <s v="COGS - 180335"/>
    <s v="D-003"/>
    <s v="MSP"/>
    <m/>
    <x v="2"/>
    <s v="C0LF8R-0001-1Y1M"/>
    <x v="21"/>
    <s v="Office 365 E3 Annual Paid Monthly"/>
    <s v="C00022"/>
    <m/>
    <n v="11024"/>
    <s v="COG"/>
    <n v="331.2"/>
    <m/>
    <n v="331.2"/>
    <s v="x"/>
  </r>
  <r>
    <x v="28"/>
    <d v="2025-10-01T00:00:00"/>
    <x v="18"/>
    <s v="COGS - 180337"/>
    <s v="COGS - 180337"/>
    <s v="D-003"/>
    <s v="MSP"/>
    <m/>
    <x v="2"/>
    <s v="MST-321C98C74962"/>
    <x v="22"/>
    <s v="Microsoft 365 Business Standard (Nonprofit Staff Pricing) El"/>
    <s v="C00041"/>
    <m/>
    <n v="11026"/>
    <s v="COG"/>
    <n v="24.84"/>
    <m/>
    <n v="24.84"/>
    <s v="x"/>
  </r>
  <r>
    <x v="28"/>
    <d v="2025-10-01T00:00:00"/>
    <x v="18"/>
    <s v="COGS - 180338"/>
    <s v="COGS - 180338"/>
    <s v="D-003"/>
    <s v="MSP"/>
    <m/>
    <x v="2"/>
    <s v="C0LH16-0001-1Y1M"/>
    <x v="23"/>
    <s v="Exchange Online (Plan 1) Annual Paid Monthly"/>
    <s v="C00058"/>
    <m/>
    <n v="11027"/>
    <s v="COG"/>
    <n v="6.4"/>
    <m/>
    <n v="6.4"/>
    <s v="x"/>
  </r>
  <r>
    <x v="28"/>
    <d v="2025-10-01T00:00:00"/>
    <x v="18"/>
    <s v="COGS - 180338"/>
    <s v="COGS - 180338"/>
    <s v="D-003"/>
    <s v="MSP"/>
    <m/>
    <x v="2"/>
    <s v="C0LCHC-0002-1Y1M"/>
    <x v="23"/>
    <s v="Microsoft 365 Business Premium Annual Paid Monthly"/>
    <s v="C00058"/>
    <m/>
    <n v="11027"/>
    <s v="COG"/>
    <n v="281.60000000000002"/>
    <m/>
    <n v="281.60000000000002"/>
    <s v="x"/>
  </r>
  <r>
    <x v="28"/>
    <d v="2025-10-01T00:00:00"/>
    <x v="18"/>
    <s v="COGS - 180341"/>
    <s v="COGS - 180341"/>
    <s v="D-003"/>
    <s v="MSP"/>
    <m/>
    <x v="2"/>
    <s v="C0LH16-0001-1Y1M"/>
    <x v="168"/>
    <s v="Exchange Online (Plan 1) Annual Paid Monthly"/>
    <s v="C-10419"/>
    <m/>
    <n v="11030"/>
    <s v="COG"/>
    <n v="33.6"/>
    <m/>
    <n v="33.6"/>
    <s v="x"/>
  </r>
  <r>
    <x v="28"/>
    <d v="2025-10-01T00:00:00"/>
    <x v="18"/>
    <s v="COGS - 180341"/>
    <s v="COGS - 180341"/>
    <s v="D-003"/>
    <s v="MSP"/>
    <m/>
    <x v="2"/>
    <s v="C0LH1G-0001-1Y1M"/>
    <x v="168"/>
    <s v="Microsoft 365 Apps For Business Annual Paid Monthly"/>
    <s v="C-10419"/>
    <m/>
    <n v="11030"/>
    <s v="COG"/>
    <n v="34.85"/>
    <m/>
    <n v="34.85"/>
    <s v="x"/>
  </r>
  <r>
    <x v="28"/>
    <d v="2025-10-01T00:00:00"/>
    <x v="18"/>
    <s v="COGS - 180343"/>
    <s v="COGS - 180343"/>
    <s v="D-003"/>
    <s v="MSP"/>
    <m/>
    <x v="2"/>
    <s v="CFQ7TTC0LH16-0001-1M"/>
    <x v="68"/>
    <s v="NCE Exchange Online Plan 1 Monthly Commit"/>
    <s v="C-10386"/>
    <m/>
    <n v="11032"/>
    <s v="COG"/>
    <n v="3.84"/>
    <m/>
    <n v="3.84"/>
    <s v="x"/>
  </r>
  <r>
    <x v="28"/>
    <d v="2025-10-01T00:00:00"/>
    <x v="18"/>
    <s v="COGS - 180343"/>
    <s v="COGS - 180343"/>
    <s v="D-003"/>
    <s v="MSP"/>
    <m/>
    <x v="2"/>
    <s v="CFQ7TTC0LH0J-0001-1M"/>
    <x v="68"/>
    <s v="NCE Exchange Online Archiving - Monthly Commit"/>
    <s v="C-10386"/>
    <m/>
    <n v="11032"/>
    <s v="COG"/>
    <n v="31.68"/>
    <m/>
    <n v="31.68"/>
    <s v="x"/>
  </r>
  <r>
    <x v="28"/>
    <d v="2025-10-01T00:00:00"/>
    <x v="18"/>
    <s v="COGS - 180343"/>
    <s v="COGS - 180343"/>
    <s v="D-003"/>
    <s v="MSP"/>
    <m/>
    <x v="2"/>
    <s v="C0LCHC-0002-1M"/>
    <x v="68"/>
    <s v="Microsoft 365 Business Premium Monthly"/>
    <s v="C-10386"/>
    <m/>
    <n v="11032"/>
    <s v="COG"/>
    <n v="253.44"/>
    <m/>
    <n v="253.44"/>
    <s v="x"/>
  </r>
  <r>
    <x v="28"/>
    <d v="2025-10-01T00:00:00"/>
    <x v="18"/>
    <s v="COGS - 180344"/>
    <s v="COGS - 180344"/>
    <s v="D-003"/>
    <s v="MSP"/>
    <m/>
    <x v="2"/>
    <s v="C0LH1P-0001-1Y1M"/>
    <x v="124"/>
    <s v="Exchange Online (Plan 2) Annual Paid Monthly"/>
    <s v="C-10381"/>
    <m/>
    <n v="11033"/>
    <s v="COG"/>
    <n v="12.8"/>
    <m/>
    <n v="12.8"/>
    <s v="x"/>
  </r>
  <r>
    <x v="28"/>
    <d v="2025-10-01T00:00:00"/>
    <x v="18"/>
    <s v="COGS - 180344"/>
    <s v="COGS - 180344"/>
    <s v="D-003"/>
    <s v="MSP"/>
    <m/>
    <x v="2"/>
    <s v="C0LCHC-0002-1Y1M"/>
    <x v="124"/>
    <s v="Microsoft 365 Business Premium Annual Paid Monthly"/>
    <s v="C-10381"/>
    <m/>
    <n v="11033"/>
    <s v="COG"/>
    <n v="17.600000000000001"/>
    <m/>
    <n v="17.600000000000001"/>
    <s v="x"/>
  </r>
  <r>
    <x v="28"/>
    <d v="2025-10-01T00:00:00"/>
    <x v="18"/>
    <s v="COGS - 180344"/>
    <s v="COGS - 180344"/>
    <s v="D-003"/>
    <s v="MSP"/>
    <m/>
    <x v="2"/>
    <s v="C0LHSF-0001-1Y1M"/>
    <x v="124"/>
    <s v="Power BI Pro Annual Paid Monthly"/>
    <s v="C-10381"/>
    <m/>
    <n v="11033"/>
    <s v="COG"/>
    <n v="24"/>
    <m/>
    <n v="24"/>
    <s v="x"/>
  </r>
  <r>
    <x v="28"/>
    <d v="2025-10-01T00:00:00"/>
    <x v="18"/>
    <s v="COGS - 180344"/>
    <s v="COGS - 180344"/>
    <s v="D-003"/>
    <s v="MSP"/>
    <m/>
    <x v="2"/>
    <s v="C0LH16-0001-1Y1M"/>
    <x v="124"/>
    <s v="Exchange Online (Plan 1) Annual Paid Monthly"/>
    <s v="C-10381"/>
    <m/>
    <n v="11033"/>
    <s v="COG"/>
    <n v="60.8"/>
    <m/>
    <n v="60.8"/>
    <s v="x"/>
  </r>
  <r>
    <x v="28"/>
    <d v="2025-10-01T00:00:00"/>
    <x v="18"/>
    <s v="COGS - 180344"/>
    <s v="COGS - 180344"/>
    <s v="D-003"/>
    <s v="MSP"/>
    <m/>
    <x v="2"/>
    <s v="C0LCHC-0002-1Y1M"/>
    <x v="124"/>
    <s v="Microsoft 365 Business Premium Annual Paid Monthly"/>
    <s v="C-10381"/>
    <m/>
    <n v="11033"/>
    <s v="COG"/>
    <n v="3836.8"/>
    <m/>
    <n v="3836.8"/>
    <s v="x"/>
  </r>
  <r>
    <x v="28"/>
    <d v="2025-10-01T00:00:00"/>
    <x v="18"/>
    <s v="COGS - 180350"/>
    <s v="COGS - 180350"/>
    <s v="D-003"/>
    <s v="MSP"/>
    <m/>
    <x v="2"/>
    <s v="C0LH16-0001-1Y1M"/>
    <x v="25"/>
    <s v="Exchange Online (Plan 1) Annual Paid Monthly"/>
    <s v="C-10028"/>
    <m/>
    <n v="11039"/>
    <s v="COG"/>
    <n v="9.6"/>
    <m/>
    <n v="9.6"/>
    <s v="x"/>
  </r>
  <r>
    <x v="28"/>
    <d v="2025-10-01T00:00:00"/>
    <x v="18"/>
    <s v="COGS - 180350"/>
    <s v="COGS - 180350"/>
    <s v="D-003"/>
    <s v="MSP"/>
    <m/>
    <x v="2"/>
    <s v="C0HD32-0002-1Y1M"/>
    <x v="25"/>
    <s v="Visio Plan 2 Annual Paid Monthly"/>
    <s v="C-10028"/>
    <m/>
    <n v="11039"/>
    <s v="COG"/>
    <n v="12"/>
    <m/>
    <n v="12"/>
    <s v="x"/>
  </r>
  <r>
    <x v="28"/>
    <d v="2025-10-01T00:00:00"/>
    <x v="18"/>
    <s v="COGS - 180350"/>
    <s v="COGS - 180350"/>
    <s v="D-003"/>
    <s v="MSP"/>
    <m/>
    <x v="2"/>
    <s v="C0HDB0-0002-1Y1M"/>
    <x v="25"/>
    <s v="Project Plan 3 Annual Paid Monthly"/>
    <s v="C-10028"/>
    <m/>
    <n v="11039"/>
    <s v="COG"/>
    <n v="24.49"/>
    <m/>
    <n v="24.49"/>
    <s v="x"/>
  </r>
  <r>
    <x v="28"/>
    <d v="2025-10-01T00:00:00"/>
    <x v="18"/>
    <s v="COGS - 180350"/>
    <s v="COGS - 180350"/>
    <s v="D-003"/>
    <s v="MSP"/>
    <m/>
    <x v="2"/>
    <s v="C0LFLX-0001-1Y1M"/>
    <x v="25"/>
    <s v="Microsoft 365 E3 Annual Paid Monthly"/>
    <s v="C-10028"/>
    <m/>
    <n v="11039"/>
    <s v="COG"/>
    <n v="28.8"/>
    <m/>
    <n v="28.8"/>
    <s v="x"/>
  </r>
  <r>
    <x v="28"/>
    <d v="2025-10-01T00:00:00"/>
    <x v="18"/>
    <s v="COGS - 180350"/>
    <s v="COGS - 180350"/>
    <s v="D-003"/>
    <s v="MSP"/>
    <m/>
    <x v="2"/>
    <s v="C0LF8Q-0001-1Y1M"/>
    <x v="25"/>
    <s v="Microsoft Office 365 E1 Annual Paid Monthly"/>
    <s v="C-10028"/>
    <m/>
    <n v="11039"/>
    <s v="COG"/>
    <n v="496"/>
    <m/>
    <n v="496"/>
    <s v="x"/>
  </r>
  <r>
    <x v="28"/>
    <d v="2025-10-01T00:00:00"/>
    <x v="18"/>
    <s v="COGS - 180350"/>
    <s v="COGS - 180350"/>
    <s v="D-003"/>
    <s v="MSP"/>
    <m/>
    <x v="2"/>
    <s v="C0LF8R-0001-1Y1M"/>
    <x v="25"/>
    <s v="Office 365 E3 Annual Paid Monthly"/>
    <s v="C-10028"/>
    <m/>
    <n v="11039"/>
    <s v="COG"/>
    <n v="1674.4"/>
    <m/>
    <n v="1674.4"/>
    <s v="x"/>
  </r>
  <r>
    <x v="28"/>
    <d v="2025-10-01T00:00:00"/>
    <x v="18"/>
    <s v="COGS - 180351"/>
    <s v="COGS - 180351"/>
    <s v="D-003"/>
    <s v="MSP"/>
    <m/>
    <x v="2"/>
    <s v="C0LCHC-0002-1Y1M"/>
    <x v="69"/>
    <s v="Microsoft 365 Business Premium Annual Paid Monthly"/>
    <s v="C-10408"/>
    <m/>
    <n v="11040"/>
    <s v="COG"/>
    <n v="406.56"/>
    <m/>
    <n v="406.56"/>
    <s v="x"/>
  </r>
  <r>
    <x v="28"/>
    <d v="2025-10-01T00:00:00"/>
    <x v="18"/>
    <s v="COGS - 180353"/>
    <s v="COGS - 180353"/>
    <s v="D-003"/>
    <s v="MSP"/>
    <m/>
    <x v="2"/>
    <s v="C0LHSF-0001-1Y1M"/>
    <x v="125"/>
    <s v="Power BI Pro Annual Paid Monthly"/>
    <s v="C00093"/>
    <m/>
    <n v="11042"/>
    <s v="COG"/>
    <n v="7.76"/>
    <m/>
    <n v="7.76"/>
    <s v="x"/>
  </r>
  <r>
    <x v="28"/>
    <d v="2025-10-01T00:00:00"/>
    <x v="18"/>
    <s v="COGS - 180353"/>
    <s v="COGS - 180353"/>
    <s v="D-003"/>
    <s v="MSP"/>
    <m/>
    <x v="2"/>
    <s v="C0LSGZ-0001-1Y1M"/>
    <x v="125"/>
    <s v="Power Automate Premium Annual Paid Monthly"/>
    <s v="C00093"/>
    <m/>
    <n v="11042"/>
    <s v="COG"/>
    <n v="11.81"/>
    <m/>
    <n v="11.81"/>
    <s v="x"/>
  </r>
  <r>
    <x v="28"/>
    <d v="2025-10-01T00:00:00"/>
    <x v="18"/>
    <s v="COGS - 180353"/>
    <s v="COGS - 180353"/>
    <s v="D-003"/>
    <s v="MSP"/>
    <m/>
    <x v="2"/>
    <s v="C0LH18-0001-1Y1M"/>
    <x v="125"/>
    <s v="Microsoft 365 Business Basic Annual Paid Monthly"/>
    <s v="C00093"/>
    <m/>
    <n v="11042"/>
    <s v="COG"/>
    <n v="19.2"/>
    <m/>
    <n v="19.2"/>
    <s v="x"/>
  </r>
  <r>
    <x v="28"/>
    <d v="2025-10-01T00:00:00"/>
    <x v="18"/>
    <s v="COGS - 180353"/>
    <s v="COGS - 180353"/>
    <s v="D-003"/>
    <s v="MSP"/>
    <m/>
    <x v="2"/>
    <s v="C0LCHC-0002-1M"/>
    <x v="125"/>
    <s v="Microsoft 365 Business Premium Monthly"/>
    <s v="C00093"/>
    <m/>
    <n v="11042"/>
    <s v="COG"/>
    <n v="21.96"/>
    <m/>
    <n v="21.96"/>
    <s v="x"/>
  </r>
  <r>
    <x v="28"/>
    <d v="2025-10-01T00:00:00"/>
    <x v="18"/>
    <s v="COGS - 180353"/>
    <s v="COGS - 180353"/>
    <s v="D-003"/>
    <s v="MSP"/>
    <m/>
    <x v="2"/>
    <s v="CFQ7TTC0MM8R-0002"/>
    <x v="125"/>
    <s v="Microsoft Copilot for Microsoft 365"/>
    <s v="C00093"/>
    <m/>
    <n v="11042"/>
    <s v="COG"/>
    <n v="28.35"/>
    <m/>
    <n v="28.35"/>
    <s v="x"/>
  </r>
  <r>
    <x v="28"/>
    <d v="2025-10-01T00:00:00"/>
    <x v="18"/>
    <s v="COGS - 180353"/>
    <s v="COGS - 180353"/>
    <s v="D-003"/>
    <s v="MSP"/>
    <m/>
    <x v="2"/>
    <s v="C0J1GB-0003-1Y1M"/>
    <x v="125"/>
    <s v="Microsoft Defender - Endpoint P1 1Y Commit Paid Monthly"/>
    <s v="C00093"/>
    <m/>
    <n v="11042"/>
    <s v="COG"/>
    <n v="112.8"/>
    <m/>
    <n v="112.8"/>
    <s v="x"/>
  </r>
  <r>
    <x v="28"/>
    <d v="2025-10-01T00:00:00"/>
    <x v="18"/>
    <s v="COGS - 180353"/>
    <s v="COGS - 180353"/>
    <s v="D-003"/>
    <s v="MSP"/>
    <m/>
    <x v="2"/>
    <s v="C0LCHC-0002-1Y1M"/>
    <x v="125"/>
    <s v="Microsoft 365 Business Premium Annual Paid Monthly"/>
    <s v="C00093"/>
    <m/>
    <n v="11042"/>
    <s v="COG"/>
    <n v="1654.4"/>
    <m/>
    <n v="1654.4"/>
    <s v="x"/>
  </r>
  <r>
    <x v="28"/>
    <d v="2025-10-01T00:00:00"/>
    <x v="18"/>
    <s v="COGS - 180355"/>
    <s v="COGS - 180355"/>
    <s v="D-003"/>
    <s v="MSP"/>
    <m/>
    <x v="2"/>
    <s v="C0LH16-0001-1Y1M"/>
    <x v="27"/>
    <s v="Exchange Online (Plan 1) Annual Paid Monthly"/>
    <s v="C00095"/>
    <m/>
    <n v="11044"/>
    <s v="COG"/>
    <n v="3.2"/>
    <m/>
    <n v="3.2"/>
    <s v="x"/>
  </r>
  <r>
    <x v="28"/>
    <d v="2025-10-01T00:00:00"/>
    <x v="18"/>
    <s v="COGS - 180355"/>
    <s v="COGS - 180355"/>
    <s v="D-003"/>
    <s v="MSP"/>
    <m/>
    <x v="2"/>
    <s v="C0LCHC-0002-1Y1M"/>
    <x v="27"/>
    <s v="Microsoft 365 Business Premium Annual Paid Monthly"/>
    <s v="C00095"/>
    <m/>
    <n v="11044"/>
    <s v="COG"/>
    <n v="774.4"/>
    <m/>
    <n v="774.4"/>
    <s v="x"/>
  </r>
  <r>
    <x v="28"/>
    <d v="2025-10-01T00:00:00"/>
    <x v="18"/>
    <s v="COGS - 180356"/>
    <s v="COGS - 180356"/>
    <s v="D-001"/>
    <s v="Sales"/>
    <m/>
    <x v="2"/>
    <s v="C0LH16-0001-1Y1M"/>
    <x v="114"/>
    <s v="Exchange Online (Plan 1) Annual Paid Monthly"/>
    <s v="C-10398"/>
    <m/>
    <n v="11045"/>
    <s v="COG"/>
    <n v="3.2"/>
    <m/>
    <n v="3.2"/>
    <s v="x"/>
  </r>
  <r>
    <x v="28"/>
    <d v="2025-10-01T00:00:00"/>
    <x v="18"/>
    <s v="COGS - 180356"/>
    <s v="COGS - 180356"/>
    <s v="D-001"/>
    <s v="Sales"/>
    <m/>
    <x v="2"/>
    <s v="C0LFLS-0002-1Y1M"/>
    <x v="114"/>
    <s v="Entra ID Premium P1 Annual Paid Monthly"/>
    <s v="C-10398"/>
    <m/>
    <n v="11045"/>
    <s v="COG"/>
    <n v="4.9000000000000004"/>
    <m/>
    <n v="4.9000000000000004"/>
    <s v="x"/>
  </r>
  <r>
    <x v="28"/>
    <d v="2025-10-01T00:00:00"/>
    <x v="18"/>
    <s v="COGS - 180356"/>
    <s v="COGS - 180356"/>
    <s v="D-001"/>
    <s v="Sales"/>
    <m/>
    <x v="2"/>
    <s v="CFQ7TTC0LH1P-0001-1M"/>
    <x v="114"/>
    <s v="NCE Exchange Online Plan 2 Monthly Commit"/>
    <s v="C-10398"/>
    <m/>
    <n v="11045"/>
    <s v="COG"/>
    <n v="7.68"/>
    <m/>
    <n v="7.68"/>
    <s v="x"/>
  </r>
  <r>
    <x v="28"/>
    <d v="2025-10-01T00:00:00"/>
    <x v="18"/>
    <s v="COGS - 180356"/>
    <s v="COGS - 180356"/>
    <s v="D-003"/>
    <s v="MSP"/>
    <m/>
    <x v="2"/>
    <s v="C0LCHC-0002-1Y1M"/>
    <x v="114"/>
    <s v="Microsoft 365 Business Premium Annual Paid Monthly"/>
    <s v="C-10398"/>
    <m/>
    <n v="11045"/>
    <s v="COG"/>
    <n v="1131.1199999999999"/>
    <m/>
    <n v="1131.1199999999999"/>
    <s v="x"/>
  </r>
  <r>
    <x v="28"/>
    <d v="2025-10-01T00:00:00"/>
    <x v="18"/>
    <s v="COGS - 180357"/>
    <s v="COGS - 180357"/>
    <s v="D-014"/>
    <s v="Procurement"/>
    <m/>
    <x v="2"/>
    <s v="C0LHSF-0001-1Y1M"/>
    <x v="134"/>
    <s v="Power BI Pro Annual Paid Monthly"/>
    <s v="C-10377"/>
    <m/>
    <n v="11046"/>
    <s v="COG"/>
    <n v="40"/>
    <m/>
    <n v="40"/>
    <s v="x"/>
  </r>
  <r>
    <x v="28"/>
    <d v="2025-10-01T00:00:00"/>
    <x v="18"/>
    <s v="COGS - 180357"/>
    <s v="COGS - 180357"/>
    <s v="D-014"/>
    <s v="Procurement"/>
    <m/>
    <x v="2"/>
    <s v="C0LH16-0001-1Y1M"/>
    <x v="134"/>
    <s v="Exchange Online (Plan 1) Annual Paid Monthly"/>
    <s v="C-10377"/>
    <m/>
    <n v="11046"/>
    <s v="COG"/>
    <n v="44.8"/>
    <m/>
    <n v="44.8"/>
    <s v="x"/>
  </r>
  <r>
    <x v="28"/>
    <d v="2025-10-01T00:00:00"/>
    <x v="18"/>
    <s v="COGS - 180357"/>
    <s v="COGS - 180357"/>
    <s v="D-014"/>
    <s v="Procurement"/>
    <m/>
    <x v="2"/>
    <s v="C0LCHC-0002-1M"/>
    <x v="134"/>
    <s v="Microsoft 365 Business Premium Monthly"/>
    <s v="C-10377"/>
    <m/>
    <n v="11046"/>
    <s v="COG"/>
    <n v="63.36"/>
    <m/>
    <n v="63.36"/>
    <s v="x"/>
  </r>
  <r>
    <x v="28"/>
    <d v="2025-10-01T00:00:00"/>
    <x v="18"/>
    <s v="COGS - 180357"/>
    <s v="COGS - 180357"/>
    <s v="D-014"/>
    <s v="Procurement"/>
    <m/>
    <x v="2"/>
    <s v="C0LCHC-0002-1Y1M"/>
    <x v="134"/>
    <s v="Microsoft 365 Business Premium Annual Paid Monthly"/>
    <s v="C-10377"/>
    <m/>
    <n v="11046"/>
    <s v="COG"/>
    <n v="1249.5999999999999"/>
    <m/>
    <n v="1249.5999999999999"/>
    <s v="x"/>
  </r>
  <r>
    <x v="28"/>
    <d v="2025-10-01T00:00:00"/>
    <x v="18"/>
    <s v="COGS - 180358"/>
    <s v="COGS - 180358"/>
    <s v="D-003"/>
    <s v="MSP"/>
    <m/>
    <x v="2"/>
    <s v="TSPrint unlimited"/>
    <x v="70"/>
    <s v="TS Print Unlimited - Perpetual - Best option for c"/>
    <s v="C00097"/>
    <m/>
    <n v="11047"/>
    <s v="COG"/>
    <n v="239.4"/>
    <m/>
    <n v="239.4"/>
    <s v="x"/>
  </r>
  <r>
    <x v="28"/>
    <d v="2025-10-01T00:00:00"/>
    <x v="18"/>
    <s v="COGS - 180358"/>
    <s v="COGS - 180358"/>
    <s v="D-003"/>
    <s v="MSP"/>
    <m/>
    <x v="2"/>
    <s v="C0LCHC-0002-1M"/>
    <x v="70"/>
    <s v="Microsoft 365 Business Premium Monthly"/>
    <s v="C00097"/>
    <m/>
    <n v="11047"/>
    <s v="COG"/>
    <n v="241.56"/>
    <m/>
    <n v="241.56"/>
    <s v="x"/>
  </r>
  <r>
    <x v="28"/>
    <d v="2025-10-01T00:00:00"/>
    <x v="18"/>
    <s v="COGS - 180359"/>
    <s v="COGS - 180359"/>
    <s v="D-014"/>
    <s v="Procurement"/>
    <m/>
    <x v="2"/>
    <s v="C0LH18-0001-1M"/>
    <x v="126"/>
    <s v="Microsoft 365 Business Basic Monthly"/>
    <s v="C-10328"/>
    <m/>
    <n v="11048"/>
    <s v="COG"/>
    <n v="11.52"/>
    <m/>
    <n v="11.52"/>
    <s v="x"/>
  </r>
  <r>
    <x v="28"/>
    <d v="2025-10-01T00:00:00"/>
    <x v="18"/>
    <s v="COGS - 180359"/>
    <s v="COGS - 180359"/>
    <s v="D-014"/>
    <s v="Procurement"/>
    <m/>
    <x v="2"/>
    <s v="C0LH18-0001-1M"/>
    <x v="126"/>
    <s v="Microsoft 365 Business Basic Monthly"/>
    <s v="C-10328"/>
    <m/>
    <n v="11048"/>
    <s v="COG"/>
    <n v="17.28"/>
    <m/>
    <n v="17.28"/>
    <s v="x"/>
  </r>
  <r>
    <x v="28"/>
    <d v="2025-10-01T00:00:00"/>
    <x v="18"/>
    <s v="COGS - 180359"/>
    <s v="COGS - 180359"/>
    <s v="D-014"/>
    <s v="Procurement"/>
    <m/>
    <x v="2"/>
    <s v="C0LHXH-0001-1M"/>
    <x v="126"/>
    <s v="Microsoft Defender - Office 365 Plan 2 Monthly"/>
    <s v="C-10328"/>
    <m/>
    <n v="11048"/>
    <s v="COG"/>
    <n v="44.1"/>
    <m/>
    <n v="44.1"/>
    <s v="x"/>
  </r>
  <r>
    <x v="28"/>
    <d v="2025-10-01T00:00:00"/>
    <x v="18"/>
    <s v="COGS - 180359"/>
    <s v="COGS - 180359"/>
    <s v="D-014"/>
    <s v="Procurement"/>
    <m/>
    <x v="2"/>
    <s v="C0LCHC-0002-1M"/>
    <x v="126"/>
    <s v="Microsoft 365 Business Premium Monthly"/>
    <s v="C-10328"/>
    <m/>
    <n v="11048"/>
    <s v="COG"/>
    <n v="401.28"/>
    <m/>
    <n v="401.28"/>
    <s v="x"/>
  </r>
  <r>
    <x v="28"/>
    <d v="2025-10-01T00:00:00"/>
    <x v="18"/>
    <s v="COGS - 180360"/>
    <s v="COGS - 180360"/>
    <s v="D-003"/>
    <s v="MSP"/>
    <m/>
    <x v="2"/>
    <s v="C0LH1P-0001-1Y1M"/>
    <x v="28"/>
    <s v="Exchange Online (Plan 2) Annual Paid Monthly"/>
    <s v="C00099"/>
    <m/>
    <n v="11049"/>
    <s v="COG"/>
    <n v="6.4"/>
    <m/>
    <n v="6.4"/>
    <s v="x"/>
  </r>
  <r>
    <x v="28"/>
    <d v="2025-10-01T00:00:00"/>
    <x v="18"/>
    <s v="COGS - 180360"/>
    <s v="COGS - 180360"/>
    <s v="D-003"/>
    <s v="MSP"/>
    <m/>
    <x v="2"/>
    <s v="C0HDB0-0002-1Y1M"/>
    <x v="28"/>
    <s v="Project Plan 3 Annual Paid Monthly"/>
    <s v="C00099"/>
    <m/>
    <n v="11049"/>
    <s v="COG"/>
    <n v="97.96"/>
    <m/>
    <n v="97.96"/>
    <s v="x"/>
  </r>
  <r>
    <x v="28"/>
    <d v="2025-10-01T00:00:00"/>
    <x v="18"/>
    <s v="COGS - 180360"/>
    <s v="COGS - 180360"/>
    <s v="D-003"/>
    <s v="MSP"/>
    <m/>
    <x v="2"/>
    <s v="C0LH18-0001-1Y1M"/>
    <x v="28"/>
    <s v="Microsoft 365 Business Basic Annual Paid Monthly"/>
    <s v="C00099"/>
    <m/>
    <n v="11049"/>
    <s v="COG"/>
    <n v="532.79999999999995"/>
    <m/>
    <n v="532.79999999999995"/>
    <s v="x"/>
  </r>
  <r>
    <x v="28"/>
    <d v="2025-10-01T00:00:00"/>
    <x v="18"/>
    <s v="COGS - 180360"/>
    <s v="COGS - 180360"/>
    <s v="D-003"/>
    <s v="MSP"/>
    <m/>
    <x v="2"/>
    <s v="C0LDPB-0001-1Y1M"/>
    <x v="28"/>
    <s v="Microsoft 365 Business Standard Annual Paid Monthly"/>
    <s v="C00099"/>
    <m/>
    <n v="11049"/>
    <s v="COG"/>
    <n v="600"/>
    <m/>
    <n v="600"/>
    <s v="x"/>
  </r>
  <r>
    <x v="28"/>
    <d v="2025-10-01T00:00:00"/>
    <x v="18"/>
    <s v="COGS - 180361"/>
    <s v="COGS - 180361"/>
    <s v="D-003"/>
    <s v="MSP"/>
    <m/>
    <x v="2"/>
    <s v="C0LH16-0001-1Y1M"/>
    <x v="29"/>
    <s v="Exchange Online (Plan 1) Annual Paid Monthly"/>
    <s v="C00100"/>
    <m/>
    <n v="11050"/>
    <s v="COG"/>
    <n v="44.8"/>
    <m/>
    <n v="44.8"/>
    <s v="x"/>
  </r>
  <r>
    <x v="28"/>
    <d v="2025-10-01T00:00:00"/>
    <x v="18"/>
    <s v="COGS - 180361"/>
    <s v="COGS - 180361"/>
    <s v="D-003"/>
    <s v="MSP"/>
    <m/>
    <x v="2"/>
    <s v="C0LCHC-0002-1Y1M"/>
    <x v="29"/>
    <s v="Microsoft 365 Business Premium Annual Paid Monthly"/>
    <s v="C00100"/>
    <m/>
    <n v="11050"/>
    <s v="COG"/>
    <n v="739.2"/>
    <m/>
    <n v="739.2"/>
    <s v="x"/>
  </r>
  <r>
    <x v="28"/>
    <d v="2025-10-01T00:00:00"/>
    <x v="18"/>
    <s v="COGS - 180362"/>
    <s v="COGS - 180362"/>
    <s v="D-003"/>
    <s v="MSP"/>
    <m/>
    <x v="2"/>
    <s v="CFQ7TTC0LHPP-000H"/>
    <x v="71"/>
    <s v="NCE Office 365 A3 (Education Faculty Pricing)- Monthly Commi"/>
    <s v="C-10058"/>
    <m/>
    <n v="11051"/>
    <s v="COG"/>
    <n v="290.39999999999998"/>
    <m/>
    <n v="290.39999999999998"/>
    <s v="x"/>
  </r>
  <r>
    <x v="28"/>
    <d v="2025-10-01T00:00:00"/>
    <x v="18"/>
    <s v="COGS - 180366"/>
    <s v="COGS - 180366"/>
    <s v="D-003"/>
    <s v="MSP"/>
    <m/>
    <x v="2"/>
    <s v="C0LCHC-0002-1Y1M"/>
    <x v="73"/>
    <s v="Microsoft 365 Business Premium Annual Paid Monthly"/>
    <s v="C00109"/>
    <m/>
    <n v="11055"/>
    <s v="COG"/>
    <n v="1196.8"/>
    <m/>
    <n v="1196.8"/>
    <s v="x"/>
  </r>
  <r>
    <x v="28"/>
    <d v="2025-10-01T00:00:00"/>
    <x v="18"/>
    <s v="COGS - 180368"/>
    <s v="COGS - 180368"/>
    <s v="D-003"/>
    <s v="MSP"/>
    <m/>
    <x v="2"/>
    <s v="C0LH1P-0001-1Y1M"/>
    <x v="30"/>
    <s v="Exchange Online (Plan 2) Annual Paid Monthly"/>
    <s v="C-10173"/>
    <m/>
    <n v="11057"/>
    <s v="COG"/>
    <n v="6.72"/>
    <m/>
    <n v="6.72"/>
    <s v="x"/>
  </r>
  <r>
    <x v="28"/>
    <d v="2025-10-01T00:00:00"/>
    <x v="18"/>
    <s v="COGS - 180368"/>
    <s v="COGS - 180368"/>
    <s v="D-003"/>
    <s v="MSP"/>
    <m/>
    <x v="2"/>
    <s v="C0LCHC-0002-1Y1M"/>
    <x v="30"/>
    <s v="Microsoft 365 Business Premium Annual Paid Monthly"/>
    <s v="C-10173"/>
    <m/>
    <n v="11057"/>
    <s v="COG"/>
    <n v="264"/>
    <m/>
    <n v="264"/>
    <s v="x"/>
  </r>
  <r>
    <x v="28"/>
    <d v="2025-10-01T00:00:00"/>
    <x v="18"/>
    <s v="COGS - 180371"/>
    <s v="COGS - 180371"/>
    <s v="D-001"/>
    <s v="Sales"/>
    <m/>
    <x v="2"/>
    <s v="C0LFLS-0002-1Y1M"/>
    <x v="75"/>
    <s v="Entra ID Premium P1 Annual Paid Monthly"/>
    <s v="C-10394"/>
    <m/>
    <n v="11060"/>
    <s v="COG"/>
    <n v="4.8"/>
    <m/>
    <n v="4.8"/>
    <s v="x"/>
  </r>
  <r>
    <x v="28"/>
    <d v="2025-10-01T00:00:00"/>
    <x v="18"/>
    <s v="COGS - 180371"/>
    <s v="COGS - 180371"/>
    <s v="D-001"/>
    <s v="Sales"/>
    <m/>
    <x v="2"/>
    <s v="C0LH1P-0001-1Y1M"/>
    <x v="75"/>
    <s v="Exchange Online (Plan 2) Annual Paid Monthly"/>
    <s v="C-10394"/>
    <m/>
    <n v="11060"/>
    <s v="COG"/>
    <n v="6.4"/>
    <m/>
    <n v="6.4"/>
    <s v="x"/>
  </r>
  <r>
    <x v="28"/>
    <d v="2025-10-01T00:00:00"/>
    <x v="18"/>
    <s v="COGS - 180371"/>
    <s v="COGS - 180371"/>
    <s v="D-001"/>
    <s v="Sales"/>
    <m/>
    <x v="2"/>
    <s v="C0LH16-0001-1Y1M"/>
    <x v="75"/>
    <s v="Exchange Online (Plan 1) Annual Paid Monthly"/>
    <s v="C-10394"/>
    <m/>
    <n v="11060"/>
    <s v="COG"/>
    <n v="16"/>
    <m/>
    <n v="16"/>
    <s v="x"/>
  </r>
  <r>
    <x v="28"/>
    <d v="2025-10-01T00:00:00"/>
    <x v="18"/>
    <s v="COGS - 180371"/>
    <s v="COGS - 180371"/>
    <s v="D-001"/>
    <s v="Sales"/>
    <m/>
    <x v="2"/>
    <s v="C0LHSF-0001-1Y1M"/>
    <x v="75"/>
    <s v="Power BI Pro Annual Paid Monthly"/>
    <s v="C-10394"/>
    <m/>
    <n v="11060"/>
    <s v="COG"/>
    <n v="32"/>
    <m/>
    <n v="32"/>
    <s v="x"/>
  </r>
  <r>
    <x v="28"/>
    <d v="2025-10-01T00:00:00"/>
    <x v="18"/>
    <s v="COGS - 180371"/>
    <s v="COGS - 180371"/>
    <s v="D-003"/>
    <s v="MSP"/>
    <m/>
    <x v="2"/>
    <s v="C0LCHC-0002-1Y1M"/>
    <x v="75"/>
    <s v="Microsoft 365 Business Premium Annual Paid Monthly"/>
    <s v="C-10394"/>
    <m/>
    <n v="11060"/>
    <s v="COG"/>
    <n v="1161.5999999999999"/>
    <m/>
    <n v="1161.5999999999999"/>
    <s v="x"/>
  </r>
  <r>
    <x v="28"/>
    <d v="2025-10-01T00:00:00"/>
    <x v="18"/>
    <s v="COGS - 180372"/>
    <s v="COGS - 180372"/>
    <s v="D-003"/>
    <s v="MSP"/>
    <m/>
    <x v="2"/>
    <s v="C0LDPB-0001-1Y1M"/>
    <x v="32"/>
    <s v="Microsoft 365 Business Standard Annual Paid Monthly"/>
    <s v="C-10056"/>
    <m/>
    <n v="11061"/>
    <s v="COG"/>
    <n v="10"/>
    <m/>
    <n v="10"/>
    <s v="x"/>
  </r>
  <r>
    <x v="28"/>
    <d v="2025-10-01T00:00:00"/>
    <x v="18"/>
    <s v="COGS - 180372"/>
    <s v="COGS - 180372"/>
    <s v="D-003"/>
    <s v="MSP"/>
    <m/>
    <x v="2"/>
    <s v="C0LH1G-0001-1Y1M"/>
    <x v="32"/>
    <s v="Microsoft 365 Apps For Business Annual Paid Monthly"/>
    <s v="C-10056"/>
    <m/>
    <n v="11061"/>
    <s v="COG"/>
    <n v="46.48"/>
    <m/>
    <n v="46.48"/>
    <s v="x"/>
  </r>
  <r>
    <x v="28"/>
    <d v="2025-10-01T00:00:00"/>
    <x v="18"/>
    <s v="COGS - 180373"/>
    <s v="COGS - 180373"/>
    <s v="D-014"/>
    <s v="Procurement"/>
    <m/>
    <x v="2"/>
    <s v="C0LCHC-0002-1Y1M"/>
    <x v="127"/>
    <s v="Microsoft 365 Business Premium Annual Paid Monthly"/>
    <s v="C-10406"/>
    <m/>
    <n v="11062"/>
    <s v="COG"/>
    <n v="700.44"/>
    <m/>
    <n v="700.44"/>
    <s v="x"/>
  </r>
  <r>
    <x v="28"/>
    <d v="2025-10-01T00:00:00"/>
    <x v="18"/>
    <s v="COGS - 180376"/>
    <s v="COGS - 180376"/>
    <s v="D-003"/>
    <s v="MSP"/>
    <m/>
    <x v="2"/>
    <s v="C0LGZT-0001-1Y1M"/>
    <x v="33"/>
    <s v="Microsoft 365 Apps For Enterprise Annual Paid Monthly"/>
    <s v="C00161"/>
    <m/>
    <n v="11065"/>
    <s v="COG"/>
    <n v="9.6"/>
    <m/>
    <n v="9.6"/>
    <s v="x"/>
  </r>
  <r>
    <x v="28"/>
    <d v="2025-10-01T00:00:00"/>
    <x v="18"/>
    <s v="COGS - 180376"/>
    <s v="COGS - 180376"/>
    <s v="D-003"/>
    <s v="MSP"/>
    <m/>
    <x v="2"/>
    <s v="C0LH1P-0001-1Y1M"/>
    <x v="33"/>
    <s v="Exchange Online (Plan 2) Annual Paid Monthly"/>
    <s v="C00161"/>
    <m/>
    <n v="11065"/>
    <s v="COG"/>
    <n v="12.8"/>
    <m/>
    <n v="12.8"/>
    <s v="x"/>
  </r>
  <r>
    <x v="28"/>
    <d v="2025-10-01T00:00:00"/>
    <x v="18"/>
    <s v="COGS - 180376"/>
    <s v="COGS - 180376"/>
    <s v="D-003"/>
    <s v="MSP"/>
    <m/>
    <x v="2"/>
    <s v="C0LDPB-0001-1Y1M"/>
    <x v="33"/>
    <s v="Microsoft 365 Business Standard Annual Paid Monthly"/>
    <s v="C00161"/>
    <m/>
    <n v="11065"/>
    <s v="COG"/>
    <n v="30"/>
    <m/>
    <n v="30"/>
    <s v="x"/>
  </r>
  <r>
    <x v="28"/>
    <d v="2025-10-01T00:00:00"/>
    <x v="18"/>
    <s v="COGS - 180376"/>
    <s v="COGS - 180376"/>
    <s v="D-003"/>
    <s v="MSP"/>
    <m/>
    <x v="2"/>
    <s v="C0LCHC-0002-1Y1M"/>
    <x v="33"/>
    <s v="Microsoft 365 Business Premium Annual Paid Monthly"/>
    <s v="C00161"/>
    <m/>
    <n v="11065"/>
    <s v="COG"/>
    <n v="123.2"/>
    <m/>
    <n v="123.2"/>
    <s v="x"/>
  </r>
  <r>
    <x v="28"/>
    <d v="2025-10-01T00:00:00"/>
    <x v="18"/>
    <s v="COGS - 180377"/>
    <s v="COGS - 180377"/>
    <s v="D-003"/>
    <s v="MSP"/>
    <m/>
    <x v="2"/>
    <s v="C0LH1P-0001-1M"/>
    <x v="77"/>
    <s v="Exchange Online Plan 2 Monthly Commit"/>
    <s v="C-10391"/>
    <m/>
    <n v="11066"/>
    <s v="COG"/>
    <n v="15.36"/>
    <m/>
    <n v="15.36"/>
    <s v="x"/>
  </r>
  <r>
    <x v="28"/>
    <d v="2025-10-01T00:00:00"/>
    <x v="18"/>
    <s v="COGS - 180377"/>
    <s v="COGS - 180377"/>
    <s v="D-003"/>
    <s v="MSP"/>
    <m/>
    <x v="2"/>
    <s v="C0LCHC-0002-1M"/>
    <x v="77"/>
    <s v="Microsoft 365 Business Premium Monthly"/>
    <s v="C-10391"/>
    <m/>
    <n v="11066"/>
    <s v="COG"/>
    <n v="1013.76"/>
    <m/>
    <n v="1013.76"/>
    <s v="x"/>
  </r>
  <r>
    <x v="28"/>
    <d v="2025-10-01T00:00:00"/>
    <x v="18"/>
    <s v="COGS - 180381"/>
    <s v="COGS - 180381"/>
    <s v="D-003"/>
    <s v="MSP"/>
    <m/>
    <x v="2"/>
    <s v="C0LCHC-0002-1M"/>
    <x v="128"/>
    <s v="Microsoft 365 Business Premium Monthly"/>
    <s v="C-10396"/>
    <m/>
    <n v="11069"/>
    <s v="COG"/>
    <n v="1471.32"/>
    <m/>
    <n v="1471.32"/>
    <s v="x"/>
  </r>
  <r>
    <x v="28"/>
    <d v="2025-10-01T00:00:00"/>
    <x v="18"/>
    <s v="COGS - 180382"/>
    <s v="COGS - 180382"/>
    <s v="D-014"/>
    <s v="Procurement"/>
    <m/>
    <x v="2"/>
    <s v="C0LCHC-0002-1M"/>
    <x v="166"/>
    <s v="Microsoft 365 Business Premium Monthly"/>
    <s v="C-10387"/>
    <m/>
    <n v="11070"/>
    <s v="COG"/>
    <n v="42.24"/>
    <m/>
    <n v="42.24"/>
    <s v="x"/>
  </r>
  <r>
    <x v="28"/>
    <d v="2025-10-01T00:00:00"/>
    <x v="18"/>
    <s v="COGS - 180382"/>
    <s v="COGS - 180382"/>
    <s v="D-014"/>
    <s v="Procurement"/>
    <m/>
    <x v="2"/>
    <s v="C0LHS9-0001-1M"/>
    <x v="166"/>
    <s v="Office 365 Extra File Storage Paid Monthly"/>
    <s v="C-10387"/>
    <m/>
    <n v="11070"/>
    <s v="COG"/>
    <n v="209"/>
    <m/>
    <n v="209"/>
    <s v="x"/>
  </r>
  <r>
    <x v="28"/>
    <d v="2025-10-01T00:00:00"/>
    <x v="18"/>
    <s v="COGS - 180386"/>
    <s v="COGS - 180386"/>
    <s v="D-003"/>
    <s v="MSP"/>
    <m/>
    <x v="2"/>
    <s v="C0LCHC-0002-1Y1M"/>
    <x v="34"/>
    <s v="Microsoft 365 Business Premium Annual Paid Monthly"/>
    <s v="C-10337"/>
    <m/>
    <n v="11073"/>
    <s v="COG"/>
    <n v="633.6"/>
    <m/>
    <n v="633.6"/>
    <s v="x"/>
  </r>
  <r>
    <x v="28"/>
    <d v="2025-10-01T00:00:00"/>
    <x v="18"/>
    <s v="COGS - 180387"/>
    <s v="COGS - 180387"/>
    <s v="D-003"/>
    <s v="MSP"/>
    <m/>
    <x v="2"/>
    <s v="C0LH1G-0001-1Y1M"/>
    <x v="35"/>
    <s v="Microsoft 365 Apps For Business Annual Paid Monthly"/>
    <s v="C-10025"/>
    <m/>
    <n v="11074"/>
    <s v="COG"/>
    <n v="19.920000000000002"/>
    <m/>
    <n v="19.920000000000002"/>
    <s v="x"/>
  </r>
  <r>
    <x v="28"/>
    <d v="2025-10-01T00:00:00"/>
    <x v="18"/>
    <s v="COGS - 180392"/>
    <s v="COGS - 180392"/>
    <s v="D-014"/>
    <s v="Procurement"/>
    <m/>
    <x v="2"/>
    <s v="CFQ7TTC0LHT4-0001-1M"/>
    <x v="79"/>
    <s v="NCE Enterprise Mobility + Security E3 Monthly Commit"/>
    <s v="C-10399"/>
    <m/>
    <n v="11078"/>
    <s v="COG"/>
    <n v="10.18"/>
    <m/>
    <n v="10.18"/>
    <s v="x"/>
  </r>
  <r>
    <x v="28"/>
    <d v="2025-10-01T00:00:00"/>
    <x v="18"/>
    <s v="COGS - 180392"/>
    <s v="COGS - 180392"/>
    <s v="D-014"/>
    <s v="Procurement"/>
    <m/>
    <x v="2"/>
    <s v="C0LCHC-0002-1Y1M"/>
    <x v="79"/>
    <s v="Microsoft 365 Business Premium Annual Paid Monthly"/>
    <s v="C-10399"/>
    <m/>
    <n v="11078"/>
    <s v="COG"/>
    <n v="484.92"/>
    <m/>
    <n v="484.92"/>
    <s v="x"/>
  </r>
  <r>
    <x v="28"/>
    <d v="2025-10-01T00:00:00"/>
    <x v="18"/>
    <s v="COGS - 180393"/>
    <s v="COGS - 180393"/>
    <s v="D-003"/>
    <s v="MSP"/>
    <m/>
    <x v="2"/>
    <s v="CFQ7TTC0MZJF-0009"/>
    <x v="129"/>
    <s v="Microsoft Teams Enterprise Annual Paid Monthly"/>
    <s v="C-10372"/>
    <m/>
    <n v="11079"/>
    <s v="COG"/>
    <n v="5.09"/>
    <m/>
    <n v="5.09"/>
    <s v="x"/>
  </r>
  <r>
    <x v="28"/>
    <d v="2025-10-01T00:00:00"/>
    <x v="18"/>
    <s v="COGS - 180393"/>
    <s v="COGS - 180393"/>
    <s v="D-003"/>
    <s v="MSP"/>
    <m/>
    <x v="2"/>
    <s v="C0LDPB-0001-1Y1M"/>
    <x v="129"/>
    <s v="Microsoft 365 Business Standard Annual Paid Monthly"/>
    <s v="C-10372"/>
    <m/>
    <n v="11079"/>
    <s v="COG"/>
    <n v="10"/>
    <m/>
    <n v="10"/>
    <s v="x"/>
  </r>
  <r>
    <x v="28"/>
    <d v="2025-10-01T00:00:00"/>
    <x v="18"/>
    <s v="COGS - 180393"/>
    <s v="COGS - 180393"/>
    <s v="D-003"/>
    <s v="MSP"/>
    <m/>
    <x v="2"/>
    <s v="C0HD32-0002-1M"/>
    <x v="129"/>
    <s v="Visio Plan 2 Monthly"/>
    <s v="C-10372"/>
    <m/>
    <n v="11079"/>
    <s v="COG"/>
    <n v="14.4"/>
    <m/>
    <n v="14.4"/>
    <s v="x"/>
  </r>
  <r>
    <x v="28"/>
    <d v="2025-10-01T00:00:00"/>
    <x v="18"/>
    <s v="COGS - 180393"/>
    <s v="COGS - 180393"/>
    <s v="D-003"/>
    <s v="MSP"/>
    <m/>
    <x v="2"/>
    <s v="C0LHSF-0001-1M"/>
    <x v="129"/>
    <s v="Power Bi Pro Monthly"/>
    <s v="C-10372"/>
    <m/>
    <n v="11079"/>
    <s v="COG"/>
    <n v="40.799999999999997"/>
    <m/>
    <n v="40.799999999999997"/>
    <s v="x"/>
  </r>
  <r>
    <x v="28"/>
    <d v="2025-10-01T00:00:00"/>
    <x v="18"/>
    <s v="COGS - 180393"/>
    <s v="COGS - 180393"/>
    <s v="D-003"/>
    <s v="MSP"/>
    <m/>
    <x v="2"/>
    <s v="CFQ7TTC0LFLX-0021"/>
    <x v="129"/>
    <s v="Microsoft 365 E3 (no Teams) Monthly Commit"/>
    <s v="C-10372"/>
    <m/>
    <n v="11079"/>
    <s v="COG"/>
    <n v="64.900000000000006"/>
    <m/>
    <n v="64.900000000000006"/>
    <s v="x"/>
  </r>
  <r>
    <x v="28"/>
    <d v="2025-10-01T00:00:00"/>
    <x v="18"/>
    <s v="COGS - 180394"/>
    <s v="COGS - 180394"/>
    <s v="D-003"/>
    <s v="MSP"/>
    <m/>
    <x v="2"/>
    <s v="CFQ7TTC0LH16-0001-1M"/>
    <x v="130"/>
    <s v="NCE Exchange Online Plan 1 Monthly Commit"/>
    <s v="Pascohh"/>
    <m/>
    <n v="11080"/>
    <s v="COG"/>
    <n v="7.68"/>
    <m/>
    <n v="7.68"/>
    <s v="x"/>
  </r>
  <r>
    <x v="28"/>
    <d v="2025-10-01T00:00:00"/>
    <x v="18"/>
    <s v="COGS - 180394"/>
    <s v="COGS - 180394"/>
    <s v="D-003"/>
    <s v="MSP"/>
    <m/>
    <x v="2"/>
    <s v="C0LH18-0001-1M"/>
    <x v="130"/>
    <s v="Microsoft 365 Business Basic Monthly"/>
    <s v="Pascohh"/>
    <m/>
    <n v="11080"/>
    <s v="COG"/>
    <n v="40.32"/>
    <m/>
    <n v="40.32"/>
    <s v="x"/>
  </r>
  <r>
    <x v="28"/>
    <d v="2025-10-01T00:00:00"/>
    <x v="18"/>
    <s v="COGS - 180394"/>
    <s v="COGS - 180394"/>
    <s v="D-003"/>
    <s v="MSP"/>
    <m/>
    <x v="2"/>
    <s v="C0LCHC-0002-1M"/>
    <x v="130"/>
    <s v="Microsoft 365 Business Premium Monthly"/>
    <s v="Pascohh"/>
    <m/>
    <n v="11080"/>
    <s v="COG"/>
    <n v="988.2"/>
    <m/>
    <n v="988.2"/>
    <s v="x"/>
  </r>
  <r>
    <x v="28"/>
    <d v="2025-10-01T00:00:00"/>
    <x v="18"/>
    <s v="COGS - 180396"/>
    <s v="COGS - 180396"/>
    <s v="D-003"/>
    <s v="MSP"/>
    <m/>
    <x v="2"/>
    <s v="CFQ7TTC0J1KP-0008"/>
    <x v="81"/>
    <s v="NCE Microsoft 365 A5 Security (Education Faculty Pricing)- A"/>
    <s v="C00225"/>
    <m/>
    <n v="11082"/>
    <s v="COG"/>
    <n v="842.08"/>
    <m/>
    <n v="842.08"/>
    <s v="x"/>
  </r>
  <r>
    <x v="28"/>
    <d v="2025-10-01T00:00:00"/>
    <x v="18"/>
    <s v="COGS - 180396"/>
    <s v="COGS - 180396"/>
    <s v="D-003"/>
    <s v="MSP"/>
    <m/>
    <x v="2"/>
    <s v="CFQ7TTC0LHPL-000W"/>
    <x v="81"/>
    <s v="Microsoft 365 A3 (Education Faculty Pricing)- Annual Pai"/>
    <s v="C00225"/>
    <m/>
    <n v="11082"/>
    <s v="COG"/>
    <n v="1480.48"/>
    <m/>
    <n v="1480.48"/>
    <s v="x"/>
  </r>
  <r>
    <x v="28"/>
    <d v="2025-10-01T00:00:00"/>
    <x v="18"/>
    <s v="COGS - 180398"/>
    <s v="COGS - 180398"/>
    <s v="D-003"/>
    <s v="MSP"/>
    <m/>
    <x v="2"/>
    <s v="C0LHSL-0001-1Y1M"/>
    <x v="36"/>
    <s v="Microsoft 365 Audio Conferencing Annual Paid Monthly"/>
    <s v="C-10022"/>
    <m/>
    <n v="11084"/>
    <s v="COG"/>
    <n v="10.199999999999999"/>
    <m/>
    <n v="10.199999999999999"/>
    <s v="x"/>
  </r>
  <r>
    <x v="28"/>
    <d v="2025-10-01T00:00:00"/>
    <x v="18"/>
    <s v="COGS - 180398"/>
    <s v="COGS - 180398"/>
    <s v="D-003"/>
    <s v="MSP"/>
    <m/>
    <x v="2"/>
    <s v="C0LSGZ-0001-1M"/>
    <x v="36"/>
    <s v="NCE Power Automate Premium Monthly Commit"/>
    <s v="C-10022"/>
    <m/>
    <n v="11084"/>
    <s v="COG"/>
    <n v="13.5"/>
    <m/>
    <n v="13.5"/>
    <s v="x"/>
  </r>
  <r>
    <x v="28"/>
    <d v="2025-10-01T00:00:00"/>
    <x v="18"/>
    <s v="COGS - 180398"/>
    <s v="COGS - 180398"/>
    <s v="D-003"/>
    <s v="MSP"/>
    <m/>
    <x v="2"/>
    <s v="C0LFLS-0002-1Y1M"/>
    <x v="36"/>
    <s v="Entra ID Premium P1 Annual Paid Monthly"/>
    <s v="C-10022"/>
    <m/>
    <n v="11084"/>
    <s v="COG"/>
    <n v="14.4"/>
    <m/>
    <n v="14.4"/>
    <s v="x"/>
  </r>
  <r>
    <x v="28"/>
    <d v="2025-10-01T00:00:00"/>
    <x v="18"/>
    <s v="COGS - 180398"/>
    <s v="COGS - 180398"/>
    <s v="D-003"/>
    <s v="MSP"/>
    <m/>
    <x v="2"/>
    <s v="C0LH0T-0001-1Y1M"/>
    <x v="36"/>
    <s v="Microsoft Teams Phone Standard Annual Paid Monthly"/>
    <s v="C-10022"/>
    <m/>
    <n v="11084"/>
    <s v="COG"/>
    <n v="19.2"/>
    <m/>
    <n v="19.2"/>
    <s v="x"/>
  </r>
  <r>
    <x v="28"/>
    <d v="2025-10-01T00:00:00"/>
    <x v="18"/>
    <s v="COGS - 180398"/>
    <s v="COGS - 180398"/>
    <s v="D-003"/>
    <s v="MSP"/>
    <m/>
    <x v="2"/>
    <s v="C0HD32-0002-1Y1M"/>
    <x v="36"/>
    <s v="Visio Plan 2 Annual Paid Monthly"/>
    <s v="C-10022"/>
    <m/>
    <n v="11084"/>
    <s v="COG"/>
    <n v="72"/>
    <m/>
    <n v="72"/>
    <s v="x"/>
  </r>
  <r>
    <x v="28"/>
    <d v="2025-10-01T00:00:00"/>
    <x v="18"/>
    <s v="COGS - 180398"/>
    <s v="COGS - 180398"/>
    <s v="D-003"/>
    <s v="MSP"/>
    <m/>
    <x v="2"/>
    <s v="C0LF8R-0001-1Y1M"/>
    <x v="36"/>
    <s v="Office 365 E3 Annual Paid Monthly"/>
    <s v="C-10022"/>
    <m/>
    <n v="11084"/>
    <s v="COG"/>
    <n v="92"/>
    <m/>
    <n v="92"/>
    <s v="x"/>
  </r>
  <r>
    <x v="28"/>
    <d v="2025-10-01T00:00:00"/>
    <x v="18"/>
    <s v="COGS - 180398"/>
    <s v="COGS - 180398"/>
    <s v="D-003"/>
    <s v="MSP"/>
    <m/>
    <x v="2"/>
    <s v="C0LH18-0001-1Y1M"/>
    <x v="36"/>
    <s v="Microsoft 365 Business Basic Annual Paid Monthly"/>
    <s v="C-10022"/>
    <m/>
    <n v="11084"/>
    <s v="COG"/>
    <n v="96"/>
    <m/>
    <n v="96"/>
    <s v="x"/>
  </r>
  <r>
    <x v="28"/>
    <d v="2025-10-01T00:00:00"/>
    <x v="18"/>
    <s v="COGS - 180398"/>
    <s v="COGS - 180398"/>
    <s v="D-003"/>
    <s v="MSP"/>
    <m/>
    <x v="2"/>
    <s v="C0LHSF-0001-1Y1M"/>
    <x v="36"/>
    <s v="Power BI Pro Annual Paid Monthly"/>
    <s v="C-10022"/>
    <m/>
    <n v="11084"/>
    <s v="COG"/>
    <n v="122.4"/>
    <m/>
    <n v="122.4"/>
    <s v="x"/>
  </r>
  <r>
    <x v="28"/>
    <d v="2025-10-01T00:00:00"/>
    <x v="18"/>
    <s v="COGS - 180398"/>
    <s v="COGS - 180398"/>
    <s v="D-003"/>
    <s v="MSP"/>
    <m/>
    <x v="2"/>
    <s v="C0LDPB-0001-1Y1M"/>
    <x v="36"/>
    <s v="Microsoft 365 Business Standard Annual Paid Monthly"/>
    <s v="C-10022"/>
    <m/>
    <n v="11084"/>
    <s v="COG"/>
    <n v="430"/>
    <m/>
    <n v="430"/>
    <s v="x"/>
  </r>
  <r>
    <x v="28"/>
    <d v="2025-10-01T00:00:00"/>
    <x v="18"/>
    <s v="COGS - 180398"/>
    <s v="COGS - 180398"/>
    <s v="D-003"/>
    <s v="MSP"/>
    <m/>
    <x v="2"/>
    <s v="C0LCHC-0002-1Y1M"/>
    <x v="36"/>
    <s v="Microsoft 365 Business Premium Annual Paid Monthly"/>
    <s v="C-10022"/>
    <m/>
    <n v="11084"/>
    <s v="COG"/>
    <n v="457.6"/>
    <m/>
    <n v="457.6"/>
    <s v="x"/>
  </r>
  <r>
    <x v="28"/>
    <d v="2025-10-01T00:00:00"/>
    <x v="18"/>
    <s v="COGS - 180400"/>
    <s v="COGS - 180400"/>
    <s v="D-003"/>
    <s v="MSP"/>
    <m/>
    <x v="2"/>
    <s v="C0LDPB-0001-1Y1M"/>
    <x v="38"/>
    <s v="Microsoft 365 Business Standard Annual Paid Monthly"/>
    <s v="C00237"/>
    <m/>
    <n v="11086"/>
    <s v="COG"/>
    <n v="100"/>
    <m/>
    <n v="100"/>
    <s v="x"/>
  </r>
  <r>
    <x v="28"/>
    <d v="2025-10-01T00:00:00"/>
    <x v="18"/>
    <s v="COGS - 180404"/>
    <s v="COGS - 180404"/>
    <s v="D-003"/>
    <s v="MSP"/>
    <m/>
    <x v="2"/>
    <s v="CFQ7TTC0LH16-0001-1M"/>
    <x v="42"/>
    <s v="NCE Exchange Online Plan 1 Monthly Commit"/>
    <s v="C00246"/>
    <m/>
    <n v="11090"/>
    <s v="COG"/>
    <n v="3.84"/>
    <m/>
    <n v="3.84"/>
    <s v="x"/>
  </r>
  <r>
    <x v="28"/>
    <d v="2025-10-01T00:00:00"/>
    <x v="18"/>
    <s v="COGS - 180404"/>
    <s v="COGS - 180404"/>
    <s v="D-003"/>
    <s v="MSP"/>
    <m/>
    <x v="2"/>
    <s v="C0LH18-0001-1Y1M"/>
    <x v="42"/>
    <s v="Microsoft 365 Business Basic Annual Paid Monthly"/>
    <s v="C00246"/>
    <m/>
    <n v="11090"/>
    <s v="COG"/>
    <n v="14.4"/>
    <m/>
    <n v="14.4"/>
    <s v="x"/>
  </r>
  <r>
    <x v="28"/>
    <d v="2025-10-01T00:00:00"/>
    <x v="18"/>
    <s v="COGS - 180404"/>
    <s v="COGS - 180404"/>
    <s v="D-003"/>
    <s v="MSP"/>
    <m/>
    <x v="2"/>
    <s v="C0LCHC-0002-1Y1M"/>
    <x v="42"/>
    <s v="Microsoft 365 Business Premium Annual Paid Monthly"/>
    <s v="C00246"/>
    <m/>
    <n v="11090"/>
    <s v="COG"/>
    <n v="264"/>
    <m/>
    <n v="264"/>
    <s v="x"/>
  </r>
  <r>
    <x v="28"/>
    <d v="2025-10-01T00:00:00"/>
    <x v="18"/>
    <s v="COGS - 180405"/>
    <s v="COGS - 180405"/>
    <s v="D-003"/>
    <s v="MSP"/>
    <m/>
    <x v="2"/>
    <s v="C0LH16-0001-1Y1M"/>
    <x v="43"/>
    <s v="Exchange Online (Plan 1) Annual Paid Monthly"/>
    <s v="C00248"/>
    <m/>
    <n v="11091"/>
    <s v="COG"/>
    <n v="6.4"/>
    <m/>
    <n v="6.4"/>
    <s v="x"/>
  </r>
  <r>
    <x v="28"/>
    <d v="2025-10-01T00:00:00"/>
    <x v="18"/>
    <s v="COGS - 180405"/>
    <s v="COGS - 180405"/>
    <s v="D-003"/>
    <s v="MSP"/>
    <m/>
    <x v="2"/>
    <s v="C0LCHC-0002-1Y1M"/>
    <x v="43"/>
    <s v="Microsoft 365 Business Premium Annual Paid Monthly"/>
    <s v="C00248"/>
    <m/>
    <n v="11091"/>
    <s v="COG"/>
    <n v="105.6"/>
    <m/>
    <n v="105.6"/>
    <s v="x"/>
  </r>
  <r>
    <x v="28"/>
    <d v="2025-10-01T00:00:00"/>
    <x v="18"/>
    <s v="COGS - 180410"/>
    <s v="COGS - 180410"/>
    <s v="D-003"/>
    <s v="MSP"/>
    <m/>
    <x v="2"/>
    <s v="C0LH16-0001-1Y1M"/>
    <x v="44"/>
    <s v="Exchange Online (Plan 1) Annual Paid Monthly"/>
    <s v="C-10006"/>
    <m/>
    <n v="11095"/>
    <s v="COG"/>
    <n v="9.6"/>
    <m/>
    <n v="9.6"/>
    <s v="x"/>
  </r>
  <r>
    <x v="28"/>
    <d v="2025-10-01T00:00:00"/>
    <x v="18"/>
    <s v="COGS - 180410"/>
    <s v="COGS - 180410"/>
    <s v="D-003"/>
    <s v="MSP"/>
    <m/>
    <x v="2"/>
    <s v="C0LCHC-0002-1M"/>
    <x v="44"/>
    <s v="Microsoft 365 Business Premium Monthly"/>
    <s v="C-10006"/>
    <m/>
    <n v="11095"/>
    <s v="COG"/>
    <n v="21.12"/>
    <m/>
    <n v="21.12"/>
    <s v="x"/>
  </r>
  <r>
    <x v="28"/>
    <d v="2025-10-01T00:00:00"/>
    <x v="18"/>
    <s v="COGS - 180410"/>
    <s v="COGS - 180410"/>
    <s v="D-003"/>
    <s v="MSP"/>
    <m/>
    <x v="2"/>
    <s v="C0LFLX-0001-1Y1M"/>
    <x v="44"/>
    <s v="Microsoft 365 E3 Annual Paid Monthly"/>
    <s v="C-10006"/>
    <m/>
    <n v="11095"/>
    <s v="COG"/>
    <n v="28.8"/>
    <m/>
    <n v="28.8"/>
    <s v="x"/>
  </r>
  <r>
    <x v="28"/>
    <d v="2025-10-01T00:00:00"/>
    <x v="18"/>
    <s v="COGS - 180410"/>
    <s v="COGS - 180410"/>
    <s v="D-003"/>
    <s v="MSP"/>
    <m/>
    <x v="2"/>
    <s v="C0LH1P-0001-1M"/>
    <x v="44"/>
    <s v="Exchange Online Plan 2 Monthly Commit"/>
    <s v="C-10006"/>
    <m/>
    <n v="11095"/>
    <s v="COG"/>
    <n v="47.04"/>
    <m/>
    <n v="47.04"/>
    <s v="x"/>
  </r>
  <r>
    <x v="28"/>
    <d v="2025-10-01T00:00:00"/>
    <x v="18"/>
    <s v="COGS - 180410"/>
    <s v="COGS - 180410"/>
    <s v="D-003"/>
    <s v="MSP"/>
    <m/>
    <x v="2"/>
    <s v="C0LCHC-0002-1Y1M"/>
    <x v="44"/>
    <s v="Microsoft 365 Business Premium Annual Paid Monthly"/>
    <s v="C-10006"/>
    <m/>
    <n v="11095"/>
    <s v="COG"/>
    <n v="968"/>
    <m/>
    <n v="968"/>
    <s v="x"/>
  </r>
  <r>
    <x v="28"/>
    <d v="2025-10-01T00:00:00"/>
    <x v="18"/>
    <s v="COGS - 180416"/>
    <s v="COGS - 180416"/>
    <s v="D-003"/>
    <s v="MSP"/>
    <m/>
    <x v="2"/>
    <s v="CFQ7TTC0LH16-0001-1M"/>
    <x v="47"/>
    <s v="NCE Exchange Online Plan 1 Monthly Commit"/>
    <s v="C-10333"/>
    <m/>
    <n v="11100"/>
    <s v="COG"/>
    <n v="7.68"/>
    <m/>
    <n v="7.68"/>
    <s v="x"/>
  </r>
  <r>
    <x v="28"/>
    <d v="2025-10-01T00:00:00"/>
    <x v="18"/>
    <s v="COGS - 180416"/>
    <s v="COGS - 180416"/>
    <s v="D-003"/>
    <s v="MSP"/>
    <m/>
    <x v="2"/>
    <s v="C0LH1P-0001-1M"/>
    <x v="47"/>
    <s v="Exchange Online Plan 2 Monthly Commit"/>
    <s v="C-10333"/>
    <m/>
    <n v="11100"/>
    <s v="COG"/>
    <n v="7.83"/>
    <m/>
    <n v="7.83"/>
    <s v="x"/>
  </r>
  <r>
    <x v="28"/>
    <d v="2025-10-01T00:00:00"/>
    <x v="18"/>
    <s v="COGS - 180416"/>
    <s v="COGS - 180416"/>
    <s v="D-003"/>
    <s v="MSP"/>
    <m/>
    <x v="2"/>
    <s v="C0LHSL-0001-1M"/>
    <x v="47"/>
    <s v="Microsoft 365 Audio Conferencing Monthly"/>
    <s v="C-10333"/>
    <m/>
    <n v="11100"/>
    <s v="COG"/>
    <n v="33"/>
    <m/>
    <n v="33"/>
    <s v="x"/>
  </r>
  <r>
    <x v="28"/>
    <d v="2025-10-01T00:00:00"/>
    <x v="18"/>
    <s v="COGS - 180416"/>
    <s v="COGS - 180416"/>
    <s v="D-003"/>
    <s v="MSP"/>
    <m/>
    <x v="2"/>
    <s v="CFQ7TTC0QW7C-0001-M"/>
    <x v="47"/>
    <s v="NCE Microsoft Teams Rooms Pro Monthly"/>
    <s v="C-10333"/>
    <m/>
    <n v="11100"/>
    <s v="COG"/>
    <n v="39.17"/>
    <m/>
    <n v="39.17"/>
    <s v="x"/>
  </r>
  <r>
    <x v="28"/>
    <d v="2025-10-01T00:00:00"/>
    <x v="18"/>
    <s v="COGS - 180416"/>
    <s v="COGS - 180416"/>
    <s v="D-003"/>
    <s v="MSP"/>
    <m/>
    <x v="2"/>
    <s v="C0LH18-0001-1M"/>
    <x v="47"/>
    <s v="Microsoft 365 Business Basic Monthly"/>
    <s v="C-10333"/>
    <m/>
    <n v="11100"/>
    <s v="COG"/>
    <n v="63.36"/>
    <m/>
    <n v="63.36"/>
    <s v="x"/>
  </r>
  <r>
    <x v="28"/>
    <d v="2025-10-01T00:00:00"/>
    <x v="18"/>
    <s v="COGS - 180416"/>
    <s v="COGS - 180416"/>
    <s v="D-003"/>
    <s v="MSP"/>
    <m/>
    <x v="2"/>
    <s v="C0LHXH-0001-1M"/>
    <x v="47"/>
    <s v="Microsoft Defender - Office 365 Plan 2 Monthly"/>
    <s v="C-10333"/>
    <m/>
    <n v="11100"/>
    <s v="COG"/>
    <n v="186.2"/>
    <m/>
    <n v="186.2"/>
    <s v="x"/>
  </r>
  <r>
    <x v="28"/>
    <d v="2025-10-01T00:00:00"/>
    <x v="18"/>
    <s v="COGS - 180416"/>
    <s v="COGS - 180416"/>
    <s v="D-003"/>
    <s v="MSP"/>
    <m/>
    <x v="2"/>
    <s v="C0HDB0-0002-1M"/>
    <x v="47"/>
    <s v="Project Plan 3 Monthly"/>
    <s v="C-10333"/>
    <m/>
    <n v="11100"/>
    <s v="COG"/>
    <n v="264.42"/>
    <m/>
    <n v="264.42"/>
    <s v="x"/>
  </r>
  <r>
    <x v="28"/>
    <d v="2025-10-01T00:00:00"/>
    <x v="18"/>
    <s v="COGS - 180416"/>
    <s v="COGS - 180416"/>
    <s v="D-003"/>
    <s v="MSP"/>
    <m/>
    <x v="2"/>
    <s v="C0LCHC-0002-1M"/>
    <x v="47"/>
    <s v="Microsoft 365 Business Premium Monthly"/>
    <s v="C-10333"/>
    <m/>
    <n v="11100"/>
    <s v="COG"/>
    <n v="1013.76"/>
    <m/>
    <n v="1013.76"/>
    <s v="x"/>
  </r>
  <r>
    <x v="28"/>
    <d v="2025-10-01T00:00:00"/>
    <x v="18"/>
    <s v="COGS - 180419"/>
    <s v="COGS - 180419"/>
    <s v="D-003"/>
    <s v="MSP"/>
    <m/>
    <x v="2"/>
    <s v="CFQ7TTC0LCHC-000J"/>
    <x v="58"/>
    <s v="NCE Microsoft 365 Business Premium (Nonprofit Staf"/>
    <s v="C-10005"/>
    <m/>
    <n v="11102"/>
    <s v="COG"/>
    <n v="10.4"/>
    <m/>
    <n v="10.4"/>
    <s v="x"/>
  </r>
  <r>
    <x v="28"/>
    <d v="2025-10-01T00:00:00"/>
    <x v="18"/>
    <s v="COGS - 180419"/>
    <s v="COGS - 180419"/>
    <s v="D-003"/>
    <s v="MSP"/>
    <m/>
    <x v="2"/>
    <s v="MST-8E19F7D3334E"/>
    <x v="58"/>
    <s v="Microsoft 365 Business Premium (Nonprofit Staff Pricing)"/>
    <s v="C-10005"/>
    <m/>
    <n v="11102"/>
    <s v="COG"/>
    <n v="15"/>
    <m/>
    <n v="15"/>
    <s v="x"/>
  </r>
  <r>
    <x v="28"/>
    <d v="2025-10-01T00:00:00"/>
    <x v="18"/>
    <s v="COGS - 180420"/>
    <s v="COGS - 180420"/>
    <s v="D-003"/>
    <s v="MSP"/>
    <m/>
    <x v="2"/>
    <s v="C0LH18-0001-1Y1M"/>
    <x v="131"/>
    <s v="Microsoft 365 Business Basic Annual Paid Monthly"/>
    <s v="C-10395"/>
    <m/>
    <n v="11103"/>
    <s v="COG"/>
    <n v="10.08"/>
    <m/>
    <n v="10.08"/>
    <s v="x"/>
  </r>
  <r>
    <x v="28"/>
    <d v="2025-10-01T00:00:00"/>
    <x v="18"/>
    <s v="COGS - 180420"/>
    <s v="COGS - 180420"/>
    <s v="D-003"/>
    <s v="MSP"/>
    <m/>
    <x v="2"/>
    <s v="C0LH1P-0001-1Y1M"/>
    <x v="131"/>
    <s v="Exchange Online (Plan 2) Annual Paid Monthly"/>
    <s v="C-10395"/>
    <m/>
    <n v="11103"/>
    <s v="COG"/>
    <n v="13.44"/>
    <m/>
    <n v="13.44"/>
    <s v="x"/>
  </r>
  <r>
    <x v="28"/>
    <d v="2025-10-01T00:00:00"/>
    <x v="18"/>
    <s v="COGS - 180420"/>
    <s v="COGS - 180420"/>
    <s v="D-003"/>
    <s v="MSP"/>
    <m/>
    <x v="2"/>
    <s v="C0LCHC-0002-1Y1M"/>
    <x v="131"/>
    <s v="Microsoft 365 Business Premium Annual Paid Monthly"/>
    <s v="C-10395"/>
    <m/>
    <n v="11103"/>
    <s v="COG"/>
    <n v="1386"/>
    <m/>
    <n v="1386"/>
    <s v="x"/>
  </r>
  <r>
    <x v="28"/>
    <d v="2025-10-01T00:00:00"/>
    <x v="18"/>
    <s v="COGS - 180421"/>
    <s v="COGS - 180421"/>
    <s v="D-003"/>
    <s v="MSP"/>
    <m/>
    <x v="2"/>
    <s v="C0LH16-0001-1Y1M"/>
    <x v="48"/>
    <s v="Exchange Online (Plan 1) Annual Paid Monthly"/>
    <s v="C00293"/>
    <m/>
    <n v="11104"/>
    <s v="COG"/>
    <n v="3.36"/>
    <m/>
    <n v="3.36"/>
    <s v="x"/>
  </r>
  <r>
    <x v="28"/>
    <d v="2025-10-01T00:00:00"/>
    <x v="18"/>
    <s v="COGS - 180421"/>
    <s v="COGS - 180421"/>
    <s v="D-003"/>
    <s v="MSP"/>
    <m/>
    <x v="2"/>
    <s v="C0LCHC-0002-1Y1M"/>
    <x v="48"/>
    <s v="Microsoft 365 Business Premium Annual Paid Monthly"/>
    <s v="C00293"/>
    <m/>
    <n v="11104"/>
    <s v="COG"/>
    <n v="422.4"/>
    <m/>
    <n v="422.4"/>
    <s v="x"/>
  </r>
  <r>
    <x v="28"/>
    <d v="2025-10-01T00:00:00"/>
    <x v="18"/>
    <s v="COGS - 180424"/>
    <s v="COGS - 180424"/>
    <s v="D-003"/>
    <s v="MSP"/>
    <m/>
    <x v="2"/>
    <s v="C0LH16-0001-1Y1M"/>
    <x v="51"/>
    <s v="Exchange Online (Plan 1) Annual Paid Monthly"/>
    <s v="C00300"/>
    <m/>
    <n v="11106"/>
    <s v="COG"/>
    <n v="6.4"/>
    <m/>
    <n v="6.4"/>
    <s v="x"/>
  </r>
  <r>
    <x v="28"/>
    <d v="2025-10-01T00:00:00"/>
    <x v="18"/>
    <s v="COGS - 180424"/>
    <s v="COGS - 180424"/>
    <s v="D-003"/>
    <s v="MSP"/>
    <m/>
    <x v="2"/>
    <s v="C0LCHC-0002-1Y1M"/>
    <x v="51"/>
    <s v="Microsoft 365 Business Premium Annual Paid Monthly"/>
    <s v="C00300"/>
    <m/>
    <n v="11106"/>
    <s v="COG"/>
    <n v="2041.6"/>
    <m/>
    <n v="2041.6"/>
    <s v="x"/>
  </r>
  <r>
    <x v="28"/>
    <d v="2025-10-01T00:00:00"/>
    <x v="18"/>
    <s v="COGS - 180453OH"/>
    <s v="COGS - 180453OH"/>
    <s v="D-003"/>
    <s v="MSP"/>
    <m/>
    <x v="3"/>
    <s v="CFQ7TTC0LGZT-001D"/>
    <x v="56"/>
    <s v="Microsoft 365 Apps for Faculty - Monthly "/>
    <s v="C-10064"/>
    <m/>
    <n v="11125"/>
    <s v="COG"/>
    <n v="54.04"/>
    <m/>
    <n v="54.04"/>
    <s v="x"/>
  </r>
  <r>
    <x v="28"/>
    <d v="2025-10-01T00:00:00"/>
    <x v="18"/>
    <s v="COGS - 180455OH"/>
    <s v="COGS - 180455OH"/>
    <s v="D-003"/>
    <s v="MSP"/>
    <m/>
    <x v="3"/>
    <s v="72DF3C71FAFC"/>
    <x v="167"/>
    <s v="Office 365 A3 for faculty"/>
    <s v="C-10179"/>
    <m/>
    <n v="11126"/>
    <s v="COG"/>
    <n v="57.2"/>
    <m/>
    <n v="57.2"/>
    <s v="x"/>
  </r>
  <r>
    <x v="28"/>
    <d v="2025-10-01T00:00:00"/>
    <x v="18"/>
    <s v="COGS - 180482OH"/>
    <s v="COGS - 180482OH"/>
    <s v="D-003"/>
    <s v="MSP"/>
    <m/>
    <x v="3"/>
    <s v="CFQ7TTC0LHPP-000H"/>
    <x v="53"/>
    <s v="NCE Office 365 A3 (Education Faculty Pricing)- Monthly Commi"/>
    <s v="C-10079"/>
    <m/>
    <n v="11135"/>
    <s v="COG"/>
    <n v="41.55"/>
    <m/>
    <n v="41.55"/>
    <s v="x"/>
  </r>
  <r>
    <x v="28"/>
    <d v="2025-10-01T00:00:00"/>
    <x v="18"/>
    <s v="COGS - 180491OH"/>
    <s v="COGS - 180491OH"/>
    <s v="D-003"/>
    <s v="MSP"/>
    <m/>
    <x v="3"/>
    <s v="CFQ7TTC0LGZT-001D"/>
    <x v="100"/>
    <s v="Microsoft 365 Apps for Faculty - Monthly "/>
    <s v="C-10084"/>
    <m/>
    <n v="11139"/>
    <s v="COG"/>
    <n v="28.95"/>
    <m/>
    <n v="28.95"/>
    <s v="x"/>
  </r>
  <r>
    <x v="28"/>
    <d v="2025-10-01T00:00:00"/>
    <x v="18"/>
    <s v="COGS - 180499OH"/>
    <s v="COGS - 180499OH"/>
    <s v="D-003"/>
    <s v="MSP"/>
    <m/>
    <x v="3"/>
    <s v="CFQ7TTC0LHPP-000H"/>
    <x v="54"/>
    <s v="NCE Office 365 A3 (Education Faculty Pricing)- Monthly Commi"/>
    <s v="C-10093"/>
    <m/>
    <n v="11144"/>
    <s v="COG"/>
    <n v="55.4"/>
    <m/>
    <n v="55.4"/>
    <s v="x"/>
  </r>
  <r>
    <x v="28"/>
    <d v="2025-10-01T00:00:00"/>
    <x v="18"/>
    <s v="COGS - 180501OH"/>
    <s v="COGS - 180501OH"/>
    <s v="D-003"/>
    <s v="MSP"/>
    <m/>
    <x v="3"/>
    <s v="CFQ7TTC0LHPL-000W"/>
    <x v="54"/>
    <s v="Microsoft 365 A3 (Education Faculty Pricing)- Annual Pai"/>
    <s v="C-10093"/>
    <m/>
    <n v="11146"/>
    <s v="COG"/>
    <n v="324.8"/>
    <m/>
    <n v="324.8"/>
    <s v="x"/>
  </r>
  <r>
    <x v="28"/>
    <d v="2025-10-01T00:00:00"/>
    <x v="18"/>
    <s v="COGS - 180505OH"/>
    <s v="COGS - 180505OH"/>
    <s v="D-003"/>
    <s v="MSP"/>
    <m/>
    <x v="3"/>
    <s v="CFQ7TTC0LHPP-000H"/>
    <x v="94"/>
    <s v="NCE Office 365 A3 (Education Faculty Pricing)- Monthly Commi"/>
    <s v="C-10097"/>
    <m/>
    <n v="11149"/>
    <s v="COG"/>
    <n v="2.64"/>
    <m/>
    <n v="2.64"/>
    <s v="x"/>
  </r>
  <r>
    <x v="28"/>
    <d v="2025-10-01T00:00:00"/>
    <x v="18"/>
    <s v="COGS - 180512OH"/>
    <s v="COGS - 180512OH"/>
    <s v="D-003"/>
    <s v="MSP"/>
    <m/>
    <x v="3"/>
    <s v="CFQ7TTC0LHPP-000H"/>
    <x v="97"/>
    <s v="NCE Office 365 A3 (Education Faculty Pricing)- Monthly Commi"/>
    <s v="C-10101"/>
    <m/>
    <n v="11153"/>
    <s v="COG"/>
    <n v="132"/>
    <m/>
    <n v="132"/>
    <s v="x"/>
  </r>
  <r>
    <x v="28"/>
    <d v="2025-10-01T00:00:00"/>
    <x v="18"/>
    <s v="COGS - 180514OH"/>
    <s v="COGS - 180514OH"/>
    <s v="D-003"/>
    <s v="MSP"/>
    <m/>
    <x v="3"/>
    <s v="MST-0A833DDBCAB0"/>
    <x v="55"/>
    <s v="Microsoft 365 A3 for faculty"/>
    <s v="C-10104"/>
    <m/>
    <n v="11154"/>
    <s v="COG"/>
    <n v="207"/>
    <m/>
    <n v="207"/>
    <s v="x"/>
  </r>
  <r>
    <x v="28"/>
    <d v="2025-10-01T00:00:00"/>
    <x v="18"/>
    <s v="COGS - 180545"/>
    <s v="COGS - 180545"/>
    <s v="D-003"/>
    <s v="MSP"/>
    <m/>
    <x v="2"/>
    <s v="C0LH16-0001-1M"/>
    <x v="136"/>
    <s v="Exchange Online Plan 1 Monthly Commit"/>
    <s v="C-10253"/>
    <m/>
    <n v="11108"/>
    <s v="COG"/>
    <n v="46.08"/>
    <m/>
    <n v="46.08"/>
    <s v="x"/>
  </r>
  <r>
    <x v="28"/>
    <d v="2025-10-01T00:00:00"/>
    <x v="18"/>
    <s v="COGS - 180545"/>
    <s v="COGS - 180545"/>
    <s v="D-003"/>
    <s v="MSP"/>
    <m/>
    <x v="2"/>
    <s v="C0LCHC-0002-1M"/>
    <x v="136"/>
    <s v="Microsoft 365 Business Premium Monthly"/>
    <s v="C-10253"/>
    <m/>
    <n v="11108"/>
    <s v="COG"/>
    <n v="401.28"/>
    <m/>
    <n v="401.28"/>
    <s v="x"/>
  </r>
  <r>
    <x v="28"/>
    <d v="2025-10-01T00:00:00"/>
    <x v="18"/>
    <s v="COGS - 180545"/>
    <s v="COGS - 180545"/>
    <s v="D-003"/>
    <s v="MSP"/>
    <m/>
    <x v="2"/>
    <s v="CFQ7TTC0MM8R-0002"/>
    <x v="136"/>
    <s v="Microsoft Copilot for Microsoft 365"/>
    <s v="C-10253"/>
    <m/>
    <n v="11108"/>
    <s v="COG"/>
    <n v="680.46"/>
    <m/>
    <n v="680.46"/>
    <s v="x"/>
  </r>
  <r>
    <x v="28"/>
    <d v="2025-10-01T00:00:00"/>
    <x v="18"/>
    <s v="COGS - 180546"/>
    <s v="COGS - 180546"/>
    <s v="D-003"/>
    <s v="MSP"/>
    <m/>
    <x v="2"/>
    <s v="C0LH16-0001-1M"/>
    <x v="136"/>
    <s v="Exchange Online Plan 1 Monthly Commit"/>
    <s v="C-10253"/>
    <m/>
    <n v="11109"/>
    <s v="COG"/>
    <n v="7.68"/>
    <m/>
    <n v="7.68"/>
    <s v="x"/>
  </r>
  <r>
    <x v="28"/>
    <d v="2025-10-01T00:00:00"/>
    <x v="18"/>
    <s v="COGS - 180546"/>
    <s v="COGS - 180546"/>
    <s v="D-003"/>
    <s v="MSP"/>
    <m/>
    <x v="2"/>
    <s v="C0LCHC-0002-1M"/>
    <x v="136"/>
    <s v="Microsoft 365 Business Premium Monthly"/>
    <s v="C-10253"/>
    <m/>
    <n v="11109"/>
    <s v="COG"/>
    <n v="42.24"/>
    <m/>
    <n v="42.24"/>
    <s v="x"/>
  </r>
  <r>
    <x v="28"/>
    <d v="2025-10-01T00:00:00"/>
    <x v="18"/>
    <s v="COGS - 180547"/>
    <s v="COGS - 180547"/>
    <s v="D-003"/>
    <s v="MSP"/>
    <m/>
    <x v="2"/>
    <s v="C0LH16-0001-1M"/>
    <x v="136"/>
    <s v="Exchange Online Plan 1 Monthly Commit"/>
    <s v="C-10253"/>
    <m/>
    <n v="11110"/>
    <s v="COG"/>
    <n v="3.84"/>
    <m/>
    <n v="3.84"/>
    <s v="x"/>
  </r>
  <r>
    <x v="28"/>
    <d v="2025-10-01T00:00:00"/>
    <x v="18"/>
    <s v="COGS - 180547"/>
    <s v="COGS - 180547"/>
    <s v="D-003"/>
    <s v="MSP"/>
    <m/>
    <x v="2"/>
    <s v="C0LCHC-0002-1M"/>
    <x v="136"/>
    <s v="Microsoft 365 Business Premium Monthly"/>
    <s v="C-10253"/>
    <m/>
    <n v="11110"/>
    <s v="COG"/>
    <n v="42.24"/>
    <m/>
    <n v="42.24"/>
    <s v="x"/>
  </r>
  <r>
    <x v="28"/>
    <d v="2025-10-01T00:00:00"/>
    <x v="18"/>
    <s v="COGS - 180547"/>
    <s v="COGS - 180547"/>
    <s v="D-003"/>
    <s v="MSP"/>
    <m/>
    <x v="2"/>
    <s v="CFQ7TTC0MM8R-0002"/>
    <x v="136"/>
    <s v="Microsoft Copilot for Microsoft 365"/>
    <s v="C-10253"/>
    <m/>
    <n v="11110"/>
    <s v="COG"/>
    <n v="220.16"/>
    <m/>
    <n v="220.16"/>
    <s v="x"/>
  </r>
  <r>
    <x v="28"/>
    <d v="2025-10-01T00:00:00"/>
    <x v="18"/>
    <s v="COGS - 180548"/>
    <s v="COGS - 180548"/>
    <s v="D-003"/>
    <s v="MSP"/>
    <m/>
    <x v="2"/>
    <s v="C0LH16-0001-1M"/>
    <x v="136"/>
    <s v="Exchange Online Plan 1 Monthly Commit"/>
    <s v="C-10253"/>
    <m/>
    <n v="11111"/>
    <s v="COG"/>
    <n v="3.84"/>
    <m/>
    <n v="3.84"/>
    <s v="x"/>
  </r>
  <r>
    <x v="28"/>
    <d v="2025-10-01T00:00:00"/>
    <x v="18"/>
    <s v="COGS - 180548"/>
    <s v="COGS - 180548"/>
    <s v="D-003"/>
    <s v="MSP"/>
    <m/>
    <x v="2"/>
    <s v="C0LCHC-0002-1M"/>
    <x v="136"/>
    <s v="Microsoft 365 Business Premium Monthly"/>
    <s v="C-10253"/>
    <m/>
    <n v="11111"/>
    <s v="COG"/>
    <n v="42.24"/>
    <m/>
    <n v="42.24"/>
    <s v="x"/>
  </r>
  <r>
    <x v="28"/>
    <d v="2025-10-01T00:00:00"/>
    <x v="18"/>
    <s v="COGS - 180548"/>
    <s v="COGS - 180548"/>
    <s v="D-003"/>
    <s v="MSP"/>
    <m/>
    <x v="2"/>
    <s v="CFQ7TTC0MM8R-0002"/>
    <x v="136"/>
    <s v="Microsoft Copilot for Microsoft 365"/>
    <s v="C-10253"/>
    <m/>
    <n v="11111"/>
    <s v="COG"/>
    <n v="220.16"/>
    <m/>
    <n v="220.16"/>
    <s v="x"/>
  </r>
  <r>
    <x v="28"/>
    <d v="2025-10-01T00:00:00"/>
    <x v="18"/>
    <s v="COGS - 180549"/>
    <s v="COGS - 180549"/>
    <s v="D-003"/>
    <s v="MSP"/>
    <m/>
    <x v="2"/>
    <s v="C0LH16-0001-1M"/>
    <x v="136"/>
    <s v="Exchange Online Plan 1 Monthly Commit"/>
    <s v="C-10253"/>
    <m/>
    <n v="11112"/>
    <s v="COG"/>
    <n v="3.84"/>
    <m/>
    <n v="3.84"/>
    <s v="x"/>
  </r>
  <r>
    <x v="28"/>
    <d v="2025-10-01T00:00:00"/>
    <x v="18"/>
    <s v="COGS - 180549"/>
    <s v="COGS - 180549"/>
    <s v="D-003"/>
    <s v="MSP"/>
    <m/>
    <x v="2"/>
    <s v="C0LCHC-0002-1M"/>
    <x v="136"/>
    <s v="Microsoft 365 Business Premium Monthly"/>
    <s v="C-10253"/>
    <m/>
    <n v="11112"/>
    <s v="COG"/>
    <n v="42.24"/>
    <m/>
    <n v="42.24"/>
    <s v="x"/>
  </r>
  <r>
    <x v="28"/>
    <d v="2025-10-01T00:00:00"/>
    <x v="18"/>
    <s v="COGS - 180549"/>
    <s v="COGS - 180549"/>
    <s v="D-003"/>
    <s v="MSP"/>
    <m/>
    <x v="2"/>
    <s v="CFQ7TTC0MM8R-0002"/>
    <x v="136"/>
    <s v="Microsoft Copilot for Microsoft 365"/>
    <s v="C-10253"/>
    <m/>
    <n v="11112"/>
    <s v="COG"/>
    <n v="220.16"/>
    <m/>
    <n v="220.16"/>
    <s v="x"/>
  </r>
  <r>
    <x v="28"/>
    <d v="2025-10-01T00:00:00"/>
    <x v="18"/>
    <s v="COGS - 180550"/>
    <s v="COGS - 180550"/>
    <s v="D-003"/>
    <s v="MSP"/>
    <m/>
    <x v="2"/>
    <s v="C0LH16-0001-1M"/>
    <x v="136"/>
    <s v="Exchange Online Plan 1 Monthly Commit"/>
    <s v="C-10253"/>
    <m/>
    <n v="11113"/>
    <s v="COG"/>
    <n v="3.84"/>
    <m/>
    <n v="3.84"/>
    <s v="x"/>
  </r>
  <r>
    <x v="28"/>
    <d v="2025-10-01T00:00:00"/>
    <x v="18"/>
    <s v="COGS - 180550"/>
    <s v="COGS - 180550"/>
    <s v="D-003"/>
    <s v="MSP"/>
    <m/>
    <x v="2"/>
    <s v="C0LCHC-0002-1M"/>
    <x v="136"/>
    <s v="Microsoft 365 Business Premium Monthly"/>
    <s v="C-10253"/>
    <m/>
    <n v="11113"/>
    <s v="COG"/>
    <n v="42.24"/>
    <m/>
    <n v="42.24"/>
    <s v="x"/>
  </r>
  <r>
    <x v="28"/>
    <d v="2025-10-01T00:00:00"/>
    <x v="18"/>
    <s v="COGS - 180551"/>
    <s v="COGS - 180551"/>
    <s v="D-003"/>
    <s v="MSP"/>
    <m/>
    <x v="2"/>
    <s v="C0LH16-0001-1M"/>
    <x v="136"/>
    <s v="Exchange Online Plan 1 Monthly Commit"/>
    <s v="C-10253"/>
    <m/>
    <n v="11114"/>
    <s v="COG"/>
    <n v="3.84"/>
    <m/>
    <n v="3.84"/>
    <s v="x"/>
  </r>
  <r>
    <x v="28"/>
    <d v="2025-10-01T00:00:00"/>
    <x v="18"/>
    <s v="COGS - 180551"/>
    <s v="COGS - 180551"/>
    <s v="D-003"/>
    <s v="MSP"/>
    <m/>
    <x v="2"/>
    <s v="C0LCHC-0002-1M"/>
    <x v="136"/>
    <s v="Microsoft 365 Business Premium Monthly"/>
    <s v="C-10253"/>
    <m/>
    <n v="11114"/>
    <s v="COG"/>
    <n v="21.12"/>
    <m/>
    <n v="21.12"/>
    <s v="x"/>
  </r>
  <r>
    <x v="28"/>
    <d v="2025-10-01T00:00:00"/>
    <x v="18"/>
    <s v="COGS - 180552"/>
    <s v="COGS - 180552"/>
    <s v="D-003"/>
    <s v="MSP"/>
    <m/>
    <x v="2"/>
    <s v="C0LH16-0001-1M"/>
    <x v="136"/>
    <s v="Exchange Online Plan 1 Monthly Commit"/>
    <s v="C-10253"/>
    <m/>
    <n v="11115"/>
    <s v="COG"/>
    <n v="3.84"/>
    <m/>
    <n v="3.84"/>
    <s v="x"/>
  </r>
  <r>
    <x v="28"/>
    <d v="2025-10-01T00:00:00"/>
    <x v="18"/>
    <s v="COGS - 180552"/>
    <s v="COGS - 180552"/>
    <s v="D-003"/>
    <s v="MSP"/>
    <m/>
    <x v="2"/>
    <s v="C0LCHC-0002-1Y1M"/>
    <x v="136"/>
    <s v="Microsoft 365 Business Premium Annual Paid Monthly"/>
    <s v="C-10253"/>
    <m/>
    <n v="11115"/>
    <s v="COG"/>
    <n v="17.600000000000001"/>
    <m/>
    <n v="17.600000000000001"/>
    <s v="x"/>
  </r>
  <r>
    <x v="28"/>
    <d v="2025-10-01T00:00:00"/>
    <x v="18"/>
    <s v="COGS - 180553"/>
    <s v="COGS - 180553"/>
    <s v="D-003"/>
    <s v="MSP"/>
    <m/>
    <x v="2"/>
    <s v="C0LH16-0001-1M"/>
    <x v="136"/>
    <s v="Exchange Online Plan 1 Monthly Commit"/>
    <s v="C-10253"/>
    <m/>
    <n v="11116"/>
    <s v="COG"/>
    <n v="7.68"/>
    <m/>
    <n v="7.68"/>
    <s v="x"/>
  </r>
  <r>
    <x v="28"/>
    <d v="2025-10-01T00:00:00"/>
    <x v="18"/>
    <s v="COGS - 180554"/>
    <s v="COGS - 180554"/>
    <s v="D-003"/>
    <s v="MSP"/>
    <m/>
    <x v="2"/>
    <s v="C0LH16-0001-1M"/>
    <x v="136"/>
    <s v="Exchange Online Plan 1 Monthly Commit"/>
    <s v="C-10253"/>
    <m/>
    <n v="11117"/>
    <s v="COG"/>
    <n v="3.84"/>
    <m/>
    <n v="3.84"/>
    <s v="x"/>
  </r>
  <r>
    <x v="28"/>
    <d v="2025-10-01T00:00:00"/>
    <x v="18"/>
    <s v="COGS - 180555"/>
    <s v="COGS - 180555"/>
    <s v="D-003"/>
    <s v="MSP"/>
    <m/>
    <x v="2"/>
    <s v="C0LH16-0001-1M"/>
    <x v="136"/>
    <s v="Exchange Online Plan 1 Monthly Commit"/>
    <s v="C-10253"/>
    <m/>
    <n v="11118"/>
    <s v="COG"/>
    <n v="3.84"/>
    <m/>
    <n v="3.84"/>
    <s v="x"/>
  </r>
  <r>
    <x v="28"/>
    <d v="2025-10-01T00:00:00"/>
    <x v="18"/>
    <s v="COGS - 180556"/>
    <s v="COGS - 180556"/>
    <s v="D-003"/>
    <s v="MSP"/>
    <m/>
    <x v="2"/>
    <s v="C0LH16-0001-1M"/>
    <x v="136"/>
    <s v="Exchange Online Plan 1 Monthly Commit"/>
    <s v="C-10253"/>
    <m/>
    <n v="11119"/>
    <s v="COG"/>
    <n v="3.84"/>
    <m/>
    <n v="3.84"/>
    <s v="x"/>
  </r>
  <r>
    <x v="28"/>
    <d v="2025-10-01T00:00:00"/>
    <x v="18"/>
    <s v="COGS - 180557"/>
    <s v="COGS - 180557"/>
    <s v="D-003"/>
    <s v="MSP"/>
    <m/>
    <x v="2"/>
    <s v="C0LH16-0001-1M"/>
    <x v="136"/>
    <s v="Exchange Online Plan 1 Monthly Commit"/>
    <s v="C-10253"/>
    <m/>
    <n v="11120"/>
    <s v="COG"/>
    <n v="3.92"/>
    <m/>
    <n v="3.92"/>
    <s v="x"/>
  </r>
  <r>
    <x v="28"/>
    <d v="2025-10-01T00:00:00"/>
    <x v="18"/>
    <s v="COGS - 180558"/>
    <s v="COGS - 180558"/>
    <s v="D-003"/>
    <s v="MSP"/>
    <m/>
    <x v="2"/>
    <s v="C0LH16-0001-1M"/>
    <x v="136"/>
    <s v="Exchange Online Plan 1 Monthly Commit"/>
    <s v="C-10253"/>
    <m/>
    <n v="11121"/>
    <s v="COG"/>
    <n v="3.92"/>
    <m/>
    <n v="3.92"/>
    <s v="x"/>
  </r>
  <r>
    <x v="28"/>
    <d v="2025-10-01T00:00:00"/>
    <x v="18"/>
    <s v="COGS - 180560OH"/>
    <s v="COGS - 180560OH"/>
    <s v="D-003"/>
    <s v="MSP"/>
    <m/>
    <x v="3"/>
    <s v="C0LH1G-0001-1Y1M"/>
    <x v="84"/>
    <s v="Microsoft 365 Apps For Business Annual Paid Monthly"/>
    <s v="C-10083"/>
    <m/>
    <n v="11158"/>
    <s v="COG"/>
    <n v="216.07"/>
    <m/>
    <n v="216.07"/>
    <s v="x"/>
  </r>
  <r>
    <x v="28"/>
    <d v="2025-10-15T00:00:00"/>
    <x v="32"/>
    <s v="COGS - 180753"/>
    <s v="COGS - 180753"/>
    <s v="D-003"/>
    <s v="MSP"/>
    <m/>
    <x v="5"/>
    <s v="CFQ7TTC0LCHC-000J"/>
    <x v="109"/>
    <s v="NCE Microsoft 365 Business Premium (Nonprofit Staf"/>
    <s v="C00204"/>
    <m/>
    <n v="11273"/>
    <s v="COG"/>
    <n v="41.6"/>
    <m/>
    <n v="41.6"/>
    <s v="x"/>
  </r>
  <r>
    <x v="28"/>
    <d v="2025-10-15T00:00:00"/>
    <x v="32"/>
    <s v="COGS - 180753"/>
    <s v="COGS - 180753"/>
    <s v="D-003"/>
    <s v="MSP"/>
    <m/>
    <x v="5"/>
    <s v="MST-8E19F7D3334E"/>
    <x v="109"/>
    <s v="Microsoft 365 Business Premium (Nonprofit Staff Pricing)"/>
    <s v="C00204"/>
    <m/>
    <n v="11273"/>
    <s v="COG"/>
    <n v="137.69999999999999"/>
    <m/>
    <n v="137.69999999999999"/>
    <s v="x"/>
  </r>
  <r>
    <x v="28"/>
    <d v="2025-10-15T00:00:00"/>
    <x v="32"/>
    <s v="COGS - 180754"/>
    <s v="COGS - 180754"/>
    <s v="D-003"/>
    <s v="MSP"/>
    <m/>
    <x v="5"/>
    <s v="C0LSGZ-0001-1Y1M"/>
    <x v="104"/>
    <s v="Power Automate Premium Annual Paid Monthly"/>
    <s v="C00139"/>
    <m/>
    <n v="11274"/>
    <s v="COG"/>
    <n v="11.25"/>
    <m/>
    <n v="11.25"/>
    <s v="x"/>
  </r>
  <r>
    <x v="28"/>
    <d v="2025-10-15T00:00:00"/>
    <x v="32"/>
    <s v="COGS - 180754"/>
    <s v="COGS - 180754"/>
    <s v="D-003"/>
    <s v="MSP"/>
    <m/>
    <x v="5"/>
    <s v="C0LH2H-0002-1Y1M"/>
    <x v="104"/>
    <s v="Power Apps per user plan"/>
    <s v="C00139"/>
    <m/>
    <n v="11274"/>
    <s v="COG"/>
    <n v="15.75"/>
    <m/>
    <n v="15.75"/>
    <s v="x"/>
  </r>
  <r>
    <x v="28"/>
    <d v="2025-10-15T00:00:00"/>
    <x v="32"/>
    <s v="COGS - 180754"/>
    <s v="COGS - 180754"/>
    <s v="D-003"/>
    <s v="MSP"/>
    <m/>
    <x v="5"/>
    <s v="C0HL8W-0001-1Y1M"/>
    <x v="104"/>
    <s v="Power BI Premium Per User Annual Paid Monthly"/>
    <s v="C00139"/>
    <m/>
    <n v="11274"/>
    <s v="COG"/>
    <n v="16.32"/>
    <m/>
    <n v="16.32"/>
    <s v="x"/>
  </r>
  <r>
    <x v="28"/>
    <d v="2025-10-15T00:00:00"/>
    <x v="32"/>
    <s v="COGS - 180754"/>
    <s v="COGS - 180754"/>
    <s v="D-003"/>
    <s v="MSP"/>
    <m/>
    <x v="5"/>
    <s v="C0LCHC-0002-1Y1M"/>
    <x v="104"/>
    <s v="Microsoft 365 Business Premium Annual Paid Monthly"/>
    <s v="C00139"/>
    <m/>
    <n v="11274"/>
    <s v="COG"/>
    <n v="17.600000000000001"/>
    <m/>
    <n v="17.600000000000001"/>
    <s v="x"/>
  </r>
  <r>
    <x v="28"/>
    <d v="2025-10-15T00:00:00"/>
    <x v="32"/>
    <s v="COGS - 180754"/>
    <s v="COGS - 180754"/>
    <s v="D-003"/>
    <s v="MSP"/>
    <m/>
    <x v="5"/>
    <s v="C0LH16-0001-1Y1M"/>
    <x v="104"/>
    <s v="Exchange Online (Plan 1) Annual Paid Monthly"/>
    <s v="C00139"/>
    <m/>
    <n v="11274"/>
    <s v="COG"/>
    <n v="19.2"/>
    <m/>
    <n v="19.2"/>
    <s v="x"/>
  </r>
  <r>
    <x v="28"/>
    <d v="2025-10-15T00:00:00"/>
    <x v="32"/>
    <s v="COGS - 180754"/>
    <s v="COGS - 180754"/>
    <s v="D-003"/>
    <s v="MSP"/>
    <m/>
    <x v="5"/>
    <s v="C0LF8S-0002-1Y1M"/>
    <x v="104"/>
    <s v="Office 365 E5 Annual Paid Monthly"/>
    <s v="C00139"/>
    <m/>
    <n v="11274"/>
    <s v="COG"/>
    <n v="30.4"/>
    <m/>
    <n v="30.4"/>
    <s v="x"/>
  </r>
  <r>
    <x v="28"/>
    <d v="2025-10-15T00:00:00"/>
    <x v="32"/>
    <s v="COGS - 180754"/>
    <s v="COGS - 180754"/>
    <s v="D-003"/>
    <s v="MSP"/>
    <m/>
    <x v="5"/>
    <s v="C0LGZW-0001-1Y1M"/>
    <x v="104"/>
    <s v="Office 365 F3 Annual Paid Monthly"/>
    <s v="C00139"/>
    <m/>
    <n v="11274"/>
    <s v="COG"/>
    <n v="92.8"/>
    <m/>
    <n v="92.8"/>
    <s v="x"/>
  </r>
  <r>
    <x v="28"/>
    <d v="2025-10-15T00:00:00"/>
    <x v="32"/>
    <s v="COGS - 180754"/>
    <s v="COGS - 180754"/>
    <s v="D-003"/>
    <s v="MSP"/>
    <m/>
    <x v="5"/>
    <s v="C0LHSF-0001-1Y1M"/>
    <x v="104"/>
    <s v="Power BI Pro Annual Paid Monthly"/>
    <s v="C00139"/>
    <m/>
    <n v="11274"/>
    <s v="COG"/>
    <n v="130.56"/>
    <m/>
    <n v="130.56"/>
    <s v="x"/>
  </r>
  <r>
    <x v="28"/>
    <d v="2025-10-15T00:00:00"/>
    <x v="32"/>
    <s v="COGS - 180754"/>
    <s v="COGS - 180754"/>
    <s v="D-003"/>
    <s v="MSP"/>
    <m/>
    <x v="5"/>
    <s v="C0HD32-0002-1Y1M"/>
    <x v="104"/>
    <s v="Visio Plan 2 Annual Paid Monthly"/>
    <s v="C00139"/>
    <m/>
    <n v="11274"/>
    <s v="COG"/>
    <n v="156"/>
    <m/>
    <n v="156"/>
    <s v="x"/>
  </r>
  <r>
    <x v="28"/>
    <d v="2025-10-15T00:00:00"/>
    <x v="32"/>
    <s v="COGS - 180754"/>
    <s v="COGS - 180754"/>
    <s v="D-003"/>
    <s v="MSP"/>
    <m/>
    <x v="5"/>
    <s v="C0LF8R-0001-1Y1M"/>
    <x v="104"/>
    <s v="Office 365 E3 Annual Paid Monthly"/>
    <s v="C00139"/>
    <m/>
    <n v="11274"/>
    <s v="COG"/>
    <n v="680.8"/>
    <m/>
    <n v="680.8"/>
    <s v="x"/>
  </r>
  <r>
    <x v="28"/>
    <d v="2025-10-15T00:00:00"/>
    <x v="32"/>
    <s v="COGS - 180754"/>
    <s v="COGS - 180754"/>
    <s v="D-003"/>
    <s v="MSP"/>
    <m/>
    <x v="5"/>
    <s v="C0LF8S-0002-1Y1M"/>
    <x v="104"/>
    <s v="Office 365 E5 Annual Paid Monthly"/>
    <s v="C00139"/>
    <m/>
    <n v="11274"/>
    <s v="COG"/>
    <n v="2796.8"/>
    <m/>
    <n v="2796.8"/>
    <s v="x"/>
  </r>
  <r>
    <x v="28"/>
    <d v="2025-10-15T00:00:00"/>
    <x v="32"/>
    <s v="COGS - 180756"/>
    <s v="COGS - 180756"/>
    <s v="D-003"/>
    <s v="MSP"/>
    <m/>
    <x v="5"/>
    <s v="C0LH16-0001-1Y1M"/>
    <x v="106"/>
    <s v="Exchange Online (Plan 1) Annual Paid Monthly"/>
    <s v="C00170"/>
    <m/>
    <n v="11276"/>
    <s v="COG"/>
    <n v="6.4"/>
    <m/>
    <n v="6.4"/>
    <s v="x"/>
  </r>
  <r>
    <x v="28"/>
    <d v="2025-10-15T00:00:00"/>
    <x v="32"/>
    <s v="COGS - 180756"/>
    <s v="COGS - 180756"/>
    <s v="D-003"/>
    <s v="MSP"/>
    <m/>
    <x v="5"/>
    <s v="C0LH1P-0001-1Y1M"/>
    <x v="106"/>
    <s v="Exchange Online (Plan 2) Annual Paid Monthly"/>
    <s v="C00170"/>
    <m/>
    <n v="11276"/>
    <s v="COG"/>
    <n v="64"/>
    <m/>
    <n v="64"/>
    <s v="x"/>
  </r>
  <r>
    <x v="28"/>
    <d v="2025-10-15T00:00:00"/>
    <x v="32"/>
    <s v="COGS - 180756"/>
    <s v="COGS - 180756"/>
    <s v="D-003"/>
    <s v="MSP"/>
    <m/>
    <x v="5"/>
    <s v="C0LCHC-0002-1Y1M"/>
    <x v="106"/>
    <s v="Microsoft 365 Business Premium Annual Paid Monthly"/>
    <s v="C00170"/>
    <m/>
    <n v="11276"/>
    <s v="COG"/>
    <n v="2675.2"/>
    <m/>
    <n v="2675.2"/>
    <s v="x"/>
  </r>
  <r>
    <x v="28"/>
    <d v="2025-10-15T00:00:00"/>
    <x v="32"/>
    <s v="COGS - 180758"/>
    <s v="COGS - 180758"/>
    <s v="D-003"/>
    <s v="MSP"/>
    <m/>
    <x v="5"/>
    <s v="C0LH1P-0001-1M"/>
    <x v="108"/>
    <s v="Exchange Online Plan 2 Monthly Commit"/>
    <s v="C00224"/>
    <m/>
    <n v="11277"/>
    <s v="COG"/>
    <n v="15.68"/>
    <m/>
    <n v="15.68"/>
    <s v="x"/>
  </r>
  <r>
    <x v="28"/>
    <d v="2025-10-15T00:00:00"/>
    <x v="32"/>
    <s v="COGS - 180758"/>
    <s v="COGS - 180758"/>
    <s v="D-003"/>
    <s v="MSP"/>
    <m/>
    <x v="5"/>
    <s v="C0LCHC-0002-1M"/>
    <x v="108"/>
    <s v="Microsoft 365 Business Premium Monthly"/>
    <s v="C00224"/>
    <m/>
    <n v="11277"/>
    <s v="COG"/>
    <n v="316.8"/>
    <m/>
    <n v="316.8"/>
    <s v="x"/>
  </r>
  <r>
    <x v="28"/>
    <d v="2025-10-15T00:00:00"/>
    <x v="32"/>
    <s v="COGS - 180760"/>
    <s v="COGS - 180760"/>
    <s v="D-003"/>
    <s v="MSP"/>
    <m/>
    <x v="5"/>
    <s v="C0LCHC-0002-1Y1M"/>
    <x v="110"/>
    <s v="Microsoft 365 Business Premium Annual Paid Monthly"/>
    <s v="C00302"/>
    <m/>
    <n v="11279"/>
    <s v="COG"/>
    <n v="105.6"/>
    <m/>
    <n v="105.6"/>
    <s v="x"/>
  </r>
  <r>
    <x v="28"/>
    <d v="2025-10-15T00:00:00"/>
    <x v="32"/>
    <s v="COGS - 180763B"/>
    <s v="COGS - 180763B"/>
    <s v="D-003"/>
    <s v="MSP"/>
    <m/>
    <x v="5"/>
    <s v="CFQ7TTC0H9MP-0008"/>
    <x v="112"/>
    <s v="Power BI Pro Annual Paid Monthly Non Profit"/>
    <s v="C00216"/>
    <m/>
    <n v="11288"/>
    <s v="COG"/>
    <n v="8.1"/>
    <m/>
    <n v="8.1"/>
    <s v="x"/>
  </r>
  <r>
    <x v="28"/>
    <d v="2025-10-15T00:00:00"/>
    <x v="32"/>
    <s v="COGS - 180763B"/>
    <s v="COGS - 180763B"/>
    <s v="D-003"/>
    <s v="MSP"/>
    <m/>
    <x v="5"/>
    <s v="MST-8E19F7D3334E"/>
    <x v="112"/>
    <s v="Microsoft 365 Business Premium (Nonprofit Staff Pricing)"/>
    <s v="C00216"/>
    <m/>
    <n v="11288"/>
    <s v="COG"/>
    <n v="212.85"/>
    <m/>
    <n v="212.85"/>
    <s v="x"/>
  </r>
  <r>
    <x v="28"/>
    <d v="2025-10-15T00:00:00"/>
    <x v="32"/>
    <s v="COGS - 180769"/>
    <s v="COGS - 180769"/>
    <s v="D-003"/>
    <s v="MSP"/>
    <m/>
    <x v="5"/>
    <s v="8E19F7D3334E"/>
    <x v="115"/>
    <s v="M365 Business Premium-NP"/>
    <s v="C00116"/>
    <m/>
    <n v="11285"/>
    <s v="COG"/>
    <n v="10"/>
    <m/>
    <n v="10"/>
    <s v="x"/>
  </r>
  <r>
    <x v="28"/>
    <d v="2025-10-15T00:00:00"/>
    <x v="32"/>
    <s v="COGS - 180769"/>
    <s v="COGS - 180769"/>
    <s v="D-003"/>
    <s v="MSP"/>
    <m/>
    <x v="5"/>
    <s v="C0LH1P-0001-1Y1M"/>
    <x v="115"/>
    <s v="Exchange Online (Plan 2) Annual Paid Monthly"/>
    <s v="C00116"/>
    <m/>
    <n v="11285"/>
    <s v="COG"/>
    <n v="12.8"/>
    <m/>
    <n v="12.8"/>
    <s v="x"/>
  </r>
  <r>
    <x v="28"/>
    <d v="2025-10-15T00:00:00"/>
    <x v="32"/>
    <s v="COGS - 180769"/>
    <s v="COGS - 180769"/>
    <s v="D-003"/>
    <s v="MSP"/>
    <m/>
    <x v="5"/>
    <s v="CFQ7TTC0MM8R-000T"/>
    <x v="115"/>
    <s v="NCE Microsoft 365 Copilot (Non-Profit Pricing) Annual Paid M"/>
    <s v="C00116"/>
    <m/>
    <n v="11285"/>
    <s v="COG"/>
    <n v="48.2"/>
    <m/>
    <n v="48.2"/>
    <s v="x"/>
  </r>
  <r>
    <x v="28"/>
    <d v="2025-10-15T00:00:00"/>
    <x v="32"/>
    <s v="COGS - 180769"/>
    <s v="COGS - 180769"/>
    <s v="D-003"/>
    <s v="MSP"/>
    <m/>
    <x v="5"/>
    <s v="MST-8E19F7D3334E"/>
    <x v="115"/>
    <s v="Microsoft 365 Business Premium (Nonprofit Staff Pricing)"/>
    <s v="C00116"/>
    <m/>
    <n v="11285"/>
    <s v="COG"/>
    <n v="174.42"/>
    <m/>
    <n v="174.42"/>
    <s v="x"/>
  </r>
  <r>
    <x v="28"/>
    <d v="2025-10-15T00:00:00"/>
    <x v="32"/>
    <s v="COGS - 180769"/>
    <s v="COGS - 180769"/>
    <s v="D-003"/>
    <s v="MSP"/>
    <m/>
    <x v="5"/>
    <s v="CSP-ELIT-ff567f4c6780"/>
    <x v="115"/>
    <s v="Office 365 Extra File Storage (Nonprofit Staff Pri"/>
    <s v="C00116"/>
    <m/>
    <n v="11285"/>
    <s v="COG"/>
    <n v="340"/>
    <m/>
    <n v="340"/>
    <s v="x"/>
  </r>
  <r>
    <x v="28"/>
    <d v="2025-10-15T00:00:00"/>
    <x v="32"/>
    <s v="COGS - 180769"/>
    <s v="COGS - 180769"/>
    <s v="D-003"/>
    <s v="MSP"/>
    <m/>
    <x v="5"/>
    <s v="MST-FF567F4C6780"/>
    <x v="115"/>
    <s v="Office 365 Extra File Storage (Nonprofit Staff Pricing)"/>
    <s v="C00116"/>
    <m/>
    <n v="11285"/>
    <s v="COG"/>
    <n v="1511.3"/>
    <m/>
    <n v="1511.3"/>
    <s v="x"/>
  </r>
  <r>
    <x v="28"/>
    <d v="2025-10-31T00:00:00"/>
    <x v="31"/>
    <m/>
    <s v="Accrual for Irvine Invoices- Oct REV Sept 2025 INV"/>
    <m/>
    <m/>
    <m/>
    <x v="5"/>
    <m/>
    <x v="110"/>
    <m/>
    <s v="C00302"/>
    <m/>
    <n v="24186"/>
    <s v="ARJ"/>
    <m/>
    <n v="105.6"/>
    <n v="-105.6"/>
    <s v="x"/>
  </r>
  <r>
    <x v="28"/>
    <d v="2025-10-31T00:00:00"/>
    <x v="31"/>
    <m/>
    <s v="Accrual for Irvine Invoices- Oct REV Sept 2025 INV"/>
    <m/>
    <m/>
    <m/>
    <x v="5"/>
    <m/>
    <x v="109"/>
    <m/>
    <s v="C00204"/>
    <m/>
    <n v="24186"/>
    <s v="ARJ"/>
    <m/>
    <n v="179.3"/>
    <n v="-179.3"/>
    <s v="x"/>
  </r>
  <r>
    <x v="28"/>
    <d v="2025-10-31T00:00:00"/>
    <x v="31"/>
    <m/>
    <s v="Accrual for Irvine Invoices- Oct REV Sept 2025 INV"/>
    <m/>
    <m/>
    <m/>
    <x v="5"/>
    <m/>
    <x v="112"/>
    <m/>
    <s v="C00216"/>
    <m/>
    <n v="24186"/>
    <s v="ARJ"/>
    <m/>
    <n v="220.95"/>
    <n v="-220.95"/>
    <s v="x"/>
  </r>
  <r>
    <x v="28"/>
    <d v="2025-10-31T00:00:00"/>
    <x v="31"/>
    <m/>
    <s v="Accrual for Irvine Invoices- Oct REV Sept 2025 INV"/>
    <m/>
    <m/>
    <m/>
    <x v="5"/>
    <m/>
    <x v="108"/>
    <m/>
    <s v="C00224"/>
    <m/>
    <n v="24186"/>
    <s v="ARJ"/>
    <m/>
    <n v="332.48"/>
    <n v="-332.48"/>
    <s v="x"/>
  </r>
  <r>
    <x v="28"/>
    <d v="2025-10-31T00:00:00"/>
    <x v="31"/>
    <m/>
    <s v="Accrual for Irvine Invoices- Oct REV Sept 2025 INV"/>
    <m/>
    <m/>
    <m/>
    <x v="5"/>
    <m/>
    <x v="115"/>
    <m/>
    <s v="C00116"/>
    <m/>
    <n v="24186"/>
    <s v="ARJ"/>
    <m/>
    <n v="2096.7199999999998"/>
    <n v="-2096.7199999999998"/>
    <s v="x"/>
  </r>
  <r>
    <x v="28"/>
    <d v="2025-10-31T00:00:00"/>
    <x v="31"/>
    <m/>
    <s v="Accrual for Irvine Invoices- Oct REV Sept 2025 INV"/>
    <m/>
    <m/>
    <m/>
    <x v="5"/>
    <m/>
    <x v="106"/>
    <m/>
    <s v="C00170"/>
    <m/>
    <n v="24186"/>
    <s v="ARJ"/>
    <m/>
    <n v="2745.6"/>
    <n v="-2745.6"/>
    <s v="x"/>
  </r>
  <r>
    <x v="28"/>
    <d v="2025-10-31T00:00:00"/>
    <x v="31"/>
    <m/>
    <s v="Accrual for Irvine Invoices- Oct REV Sept 2025 INV"/>
    <m/>
    <m/>
    <m/>
    <x v="5"/>
    <m/>
    <x v="104"/>
    <m/>
    <s v="C00139"/>
    <m/>
    <n v="24186"/>
    <s v="ARJ"/>
    <m/>
    <n v="3967.48"/>
    <n v="-3967.48"/>
    <s v="x"/>
  </r>
  <r>
    <x v="29"/>
    <d v="2025-09-01T00:00:00"/>
    <x v="0"/>
    <s v="COGS - 179741"/>
    <s v="COGS - 179741"/>
    <s v="D-003"/>
    <s v="MSP"/>
    <m/>
    <x v="1"/>
    <s v="SSLCert"/>
    <x v="2"/>
    <s v="Managed Single Domain Security Certificate"/>
    <s v="C00005"/>
    <m/>
    <n v="10675"/>
    <s v="COG"/>
    <n v="2.64"/>
    <m/>
    <n v="2.64"/>
    <s v="x"/>
  </r>
  <r>
    <x v="29"/>
    <d v="2025-09-01T00:00:00"/>
    <x v="0"/>
    <s v="COGS - 179741"/>
    <s v="COGS - 179741"/>
    <s v="D-005"/>
    <s v="Security"/>
    <m/>
    <x v="1"/>
    <s v="DPM-Huntress"/>
    <x v="2"/>
    <s v="Huntress Advanced Threat Protection"/>
    <s v="C00005"/>
    <m/>
    <n v="10675"/>
    <s v="COG"/>
    <n v="65.13"/>
    <m/>
    <n v="65.13"/>
    <s v="x"/>
  </r>
  <r>
    <x v="29"/>
    <d v="2025-09-01T00:00:00"/>
    <x v="0"/>
    <s v="COGS - 179741"/>
    <s v="COGS - 179741"/>
    <s v="D-005"/>
    <s v="Security"/>
    <m/>
    <x v="1"/>
    <s v="DuoMFA"/>
    <x v="2"/>
    <s v="Duo MFA - 1 User"/>
    <s v="C00005"/>
    <m/>
    <n v="10675"/>
    <s v="COG"/>
    <n v="113.4"/>
    <m/>
    <n v="113.4"/>
    <s v="x"/>
  </r>
  <r>
    <x v="29"/>
    <d v="2025-09-01T00:00:00"/>
    <x v="0"/>
    <s v="COGS - 179742"/>
    <s v="COGS - 179742"/>
    <s v="D-003"/>
    <s v="MSP"/>
    <m/>
    <x v="1"/>
    <s v="SSLCert"/>
    <x v="3"/>
    <s v="Managed Single Domain Security Certificate"/>
    <s v="C00032"/>
    <m/>
    <n v="10676"/>
    <s v="COG"/>
    <n v="2.66"/>
    <m/>
    <n v="2.66"/>
    <s v="x"/>
  </r>
  <r>
    <x v="29"/>
    <d v="2025-09-01T00:00:00"/>
    <x v="0"/>
    <s v="COGS - 179742"/>
    <s v="COGS - 179742"/>
    <s v="D-005"/>
    <s v="Security"/>
    <m/>
    <x v="1"/>
    <s v="DPMSAT"/>
    <x v="3"/>
    <s v="Security Awareness Program"/>
    <s v="C00032"/>
    <m/>
    <n v="10676"/>
    <s v="COG"/>
    <n v="37.799999999999997"/>
    <m/>
    <n v="37.799999999999997"/>
    <s v="x"/>
  </r>
  <r>
    <x v="29"/>
    <d v="2025-09-01T00:00:00"/>
    <x v="0"/>
    <s v="COGS - 179742"/>
    <s v="COGS - 179742"/>
    <s v="D-005"/>
    <s v="Security"/>
    <m/>
    <x v="1"/>
    <s v="DPM-Huntress"/>
    <x v="3"/>
    <s v="Huntress Advanced Threat Protection"/>
    <s v="C00032"/>
    <m/>
    <n v="10676"/>
    <s v="COG"/>
    <n v="65.13"/>
    <m/>
    <n v="65.13"/>
    <s v="x"/>
  </r>
  <r>
    <x v="29"/>
    <d v="2025-09-01T00:00:00"/>
    <x v="0"/>
    <s v="COGS - 179742"/>
    <s v="COGS - 179742"/>
    <s v="D-005"/>
    <s v="Security"/>
    <m/>
    <x v="1"/>
    <s v="DPM-FWM-SM"/>
    <x v="3"/>
    <s v="24x7 Gateway Security Monitoring Small"/>
    <s v="C00032"/>
    <m/>
    <n v="10676"/>
    <s v="COG"/>
    <n v="125"/>
    <m/>
    <n v="125"/>
    <s v="x"/>
  </r>
  <r>
    <x v="29"/>
    <d v="2025-09-01T00:00:00"/>
    <x v="0"/>
    <s v="COGS - 179743"/>
    <s v="COGS - 179743"/>
    <s v="D-003"/>
    <s v="MSP"/>
    <m/>
    <x v="1"/>
    <s v="SSLCert"/>
    <x v="4"/>
    <s v="Managed Single Domain Security Certificate"/>
    <s v="C00045"/>
    <m/>
    <n v="10677"/>
    <s v="COG"/>
    <n v="2.66"/>
    <m/>
    <n v="2.66"/>
    <s v="x"/>
  </r>
  <r>
    <x v="29"/>
    <d v="2025-09-01T00:00:00"/>
    <x v="0"/>
    <s v="COGS - 179743"/>
    <s v="COGS - 179743"/>
    <s v="D-005"/>
    <s v="Security"/>
    <m/>
    <x v="1"/>
    <s v="DPM-Huntress"/>
    <x v="4"/>
    <s v="Huntress Advanced Threat Protection"/>
    <s v="C00045"/>
    <m/>
    <n v="10677"/>
    <s v="COG"/>
    <n v="28.39"/>
    <m/>
    <n v="28.39"/>
    <s v="x"/>
  </r>
  <r>
    <x v="29"/>
    <d v="2025-09-01T00:00:00"/>
    <x v="0"/>
    <s v="COGS - 179744"/>
    <s v="COGS - 179744"/>
    <s v="D-003"/>
    <s v="MSP"/>
    <m/>
    <x v="1"/>
    <s v="SSLCert"/>
    <x v="5"/>
    <s v="Managed Single Domain Security Certificate"/>
    <s v="C00073"/>
    <m/>
    <n v="10678"/>
    <s v="COG"/>
    <n v="2.66"/>
    <m/>
    <n v="2.66"/>
    <s v="x"/>
  </r>
  <r>
    <x v="29"/>
    <d v="2025-09-01T00:00:00"/>
    <x v="0"/>
    <s v="COGS - 179744"/>
    <s v="COGS - 179744"/>
    <s v="D-005"/>
    <s v="Security"/>
    <m/>
    <x v="1"/>
    <s v="DPMSAT"/>
    <x v="5"/>
    <s v="Security Awareness Program"/>
    <s v="C00073"/>
    <m/>
    <n v="10678"/>
    <s v="COG"/>
    <n v="22.05"/>
    <m/>
    <n v="22.05"/>
    <s v="x"/>
  </r>
  <r>
    <x v="29"/>
    <d v="2025-09-01T00:00:00"/>
    <x v="0"/>
    <s v="COGS - 179744"/>
    <s v="COGS - 179744"/>
    <s v="D-005"/>
    <s v="Security"/>
    <m/>
    <x v="1"/>
    <s v="DPM-Huntress"/>
    <x v="5"/>
    <s v="Huntress Advanced Threat Protection"/>
    <s v="C00073"/>
    <m/>
    <n v="10678"/>
    <s v="COG"/>
    <n v="31.5"/>
    <m/>
    <n v="31.5"/>
    <s v="x"/>
  </r>
  <r>
    <x v="29"/>
    <d v="2025-09-01T00:00:00"/>
    <x v="0"/>
    <s v="COGS - 179744"/>
    <s v="COGS - 179744"/>
    <s v="D-005"/>
    <s v="Security"/>
    <m/>
    <x v="1"/>
    <s v="IS-ESP-1"/>
    <x v="5"/>
    <s v="Email Security "/>
    <s v="C00073"/>
    <m/>
    <n v="10678"/>
    <s v="COG"/>
    <n v="69"/>
    <m/>
    <n v="69"/>
    <s v="x"/>
  </r>
  <r>
    <x v="29"/>
    <d v="2025-09-01T00:00:00"/>
    <x v="0"/>
    <s v="COGS - 179746"/>
    <s v="COGS - 179746"/>
    <s v="D-003"/>
    <s v="MSP"/>
    <m/>
    <x v="1"/>
    <s v="SSLCert"/>
    <x v="6"/>
    <s v="Managed Single Domain Security Certificate"/>
    <s v="C00077"/>
    <m/>
    <n v="10680"/>
    <s v="COG"/>
    <n v="2.64"/>
    <m/>
    <n v="2.64"/>
    <s v="x"/>
  </r>
  <r>
    <x v="29"/>
    <d v="2025-09-01T00:00:00"/>
    <x v="0"/>
    <s v="COGS - 179746"/>
    <s v="COGS - 179746"/>
    <s v="D-003"/>
    <s v="MSP"/>
    <m/>
    <x v="1"/>
    <s v="UCCCert10"/>
    <x v="6"/>
    <s v="Managed UCC Security Certificate - For up to 10 domains"/>
    <s v="C00077"/>
    <m/>
    <n v="10680"/>
    <s v="COG"/>
    <n v="9.48"/>
    <m/>
    <n v="9.48"/>
    <s v="x"/>
  </r>
  <r>
    <x v="29"/>
    <d v="2025-09-01T00:00:00"/>
    <x v="0"/>
    <s v="COGS - 179746"/>
    <s v="COGS - 179746"/>
    <s v="D-003"/>
    <s v="MSP"/>
    <m/>
    <x v="1"/>
    <s v="IS-ESP-1"/>
    <x v="6"/>
    <s v="Email Security "/>
    <s v="C00077"/>
    <m/>
    <n v="10680"/>
    <s v="COG"/>
    <n v="545.75"/>
    <m/>
    <n v="545.75"/>
    <s v="x"/>
  </r>
  <r>
    <x v="29"/>
    <d v="2025-09-01T00:00:00"/>
    <x v="0"/>
    <s v="COGS - 179746"/>
    <s v="COGS - 179746"/>
    <s v="D-005"/>
    <s v="Security"/>
    <m/>
    <x v="1"/>
    <s v="DPM-Huntress"/>
    <x v="6"/>
    <s v="Huntress Advanced Threat Protection"/>
    <s v="C00077"/>
    <m/>
    <n v="10680"/>
    <s v="COG"/>
    <n v="121.91"/>
    <m/>
    <n v="121.91"/>
    <s v="x"/>
  </r>
  <r>
    <x v="29"/>
    <d v="2025-09-01T00:00:00"/>
    <x v="0"/>
    <s v="COGS - 179746"/>
    <s v="COGS - 179746"/>
    <s v="D-005"/>
    <s v="Security"/>
    <m/>
    <x v="1"/>
    <s v="DPM-FWM-SM"/>
    <x v="6"/>
    <s v="24x7 Gateway Security Monitoring Small"/>
    <s v="C00077"/>
    <m/>
    <n v="10680"/>
    <s v="COG"/>
    <n v="125"/>
    <m/>
    <n v="125"/>
    <s v="x"/>
  </r>
  <r>
    <x v="29"/>
    <d v="2025-09-01T00:00:00"/>
    <x v="0"/>
    <s v="COGS - 179746"/>
    <s v="COGS - 179746"/>
    <s v="D-005"/>
    <s v="Security"/>
    <m/>
    <x v="1"/>
    <s v="DPM-FWM-SM"/>
    <x v="6"/>
    <s v="24x7 Gateway Security Monitoring Small"/>
    <s v="C00077"/>
    <m/>
    <n v="10680"/>
    <s v="COG"/>
    <n v="125"/>
    <m/>
    <n v="125"/>
    <s v="x"/>
  </r>
  <r>
    <x v="29"/>
    <d v="2025-09-01T00:00:00"/>
    <x v="0"/>
    <s v="COGS - 179746"/>
    <s v="COGS - 179746"/>
    <s v="D-005"/>
    <s v="Security"/>
    <m/>
    <x v="1"/>
    <s v="DPMSAT"/>
    <x v="6"/>
    <s v="Security Awareness Program"/>
    <s v="C00077"/>
    <m/>
    <n v="10680"/>
    <s v="COG"/>
    <n v="161.1"/>
    <m/>
    <n v="161.1"/>
    <s v="x"/>
  </r>
  <r>
    <x v="29"/>
    <d v="2025-09-01T00:00:00"/>
    <x v="0"/>
    <s v="COGS - 179747"/>
    <s v="COGS - 179747"/>
    <s v="D-003"/>
    <s v="MSP"/>
    <m/>
    <x v="1"/>
    <s v="SSLCert"/>
    <x v="7"/>
    <s v="Managed Single Domain Security Certificate"/>
    <s v="C00081"/>
    <m/>
    <n v="10681"/>
    <s v="COG"/>
    <n v="2.64"/>
    <m/>
    <n v="2.64"/>
    <s v="x"/>
  </r>
  <r>
    <x v="29"/>
    <d v="2025-09-01T00:00:00"/>
    <x v="0"/>
    <s v="COGS - 179747"/>
    <s v="COGS - 179747"/>
    <s v="D-005"/>
    <s v="Security"/>
    <m/>
    <x v="1"/>
    <s v="DPMSAT"/>
    <x v="7"/>
    <s v="Security Awareness Program"/>
    <s v="C00081"/>
    <m/>
    <n v="10681"/>
    <s v="COG"/>
    <n v="13.5"/>
    <m/>
    <n v="13.5"/>
    <s v="x"/>
  </r>
  <r>
    <x v="29"/>
    <d v="2025-09-01T00:00:00"/>
    <x v="0"/>
    <s v="COGS - 179747"/>
    <s v="COGS - 179747"/>
    <s v="D-005"/>
    <s v="Security"/>
    <m/>
    <x v="1"/>
    <s v="DPM-Huntress"/>
    <x v="7"/>
    <s v="Huntress Advanced Threat Protection"/>
    <s v="C00081"/>
    <m/>
    <n v="10681"/>
    <s v="COG"/>
    <n v="33.4"/>
    <m/>
    <n v="33.4"/>
    <s v="x"/>
  </r>
  <r>
    <x v="29"/>
    <d v="2025-09-01T00:00:00"/>
    <x v="0"/>
    <s v="COGS - 179750"/>
    <s v="COGS - 179750"/>
    <s v="D-005"/>
    <s v="Security"/>
    <m/>
    <x v="1"/>
    <s v="DPM-Huntress"/>
    <x v="8"/>
    <s v="Huntress Advanced Threat Protection"/>
    <s v="C00082"/>
    <m/>
    <n v="10684"/>
    <s v="COG"/>
    <n v="337.34"/>
    <m/>
    <n v="337.34"/>
    <s v="x"/>
  </r>
  <r>
    <x v="29"/>
    <d v="2025-09-01T00:00:00"/>
    <x v="0"/>
    <s v="COGS - 179753"/>
    <s v="COGS - 179753"/>
    <s v="D-005"/>
    <s v="Security"/>
    <m/>
    <x v="1"/>
    <s v="DPM-Huntress"/>
    <x v="9"/>
    <s v="Huntress Advanced Threat Protection"/>
    <s v="C00088"/>
    <m/>
    <n v="10687"/>
    <s v="COG"/>
    <n v="22.75"/>
    <m/>
    <n v="22.75"/>
    <s v="x"/>
  </r>
  <r>
    <x v="29"/>
    <d v="2025-09-01T00:00:00"/>
    <x v="0"/>
    <s v="COGS - 179754"/>
    <s v="COGS - 179754"/>
    <s v="D-005"/>
    <s v="Security"/>
    <m/>
    <x v="1"/>
    <s v="DPM-Huntress"/>
    <x v="118"/>
    <s v="Huntress Advanced Threat Protection"/>
    <s v="C00245"/>
    <m/>
    <n v="10688"/>
    <s v="COG"/>
    <n v="38.409999999999997"/>
    <m/>
    <n v="38.409999999999997"/>
    <s v="x"/>
  </r>
  <r>
    <x v="29"/>
    <d v="2025-09-01T00:00:00"/>
    <x v="0"/>
    <s v="COGS - 179755"/>
    <s v="COGS - 179755"/>
    <s v="D-005"/>
    <s v="Security"/>
    <m/>
    <x v="1"/>
    <s v="DPMSAT"/>
    <x v="10"/>
    <s v="Security Awareness Program"/>
    <s v="C00115"/>
    <m/>
    <n v="10689"/>
    <s v="COG"/>
    <n v="8.1"/>
    <m/>
    <n v="8.1"/>
    <s v="x"/>
  </r>
  <r>
    <x v="29"/>
    <d v="2025-09-01T00:00:00"/>
    <x v="0"/>
    <s v="COGS - 179755"/>
    <s v="COGS - 179755"/>
    <s v="D-005"/>
    <s v="Security"/>
    <m/>
    <x v="1"/>
    <s v="DPM-Huntress"/>
    <x v="10"/>
    <s v="Huntress Advanced Threat Protection"/>
    <s v="C00115"/>
    <m/>
    <n v="10689"/>
    <s v="COG"/>
    <n v="21.71"/>
    <m/>
    <n v="21.71"/>
    <s v="x"/>
  </r>
  <r>
    <x v="29"/>
    <d v="2025-09-01T00:00:00"/>
    <x v="0"/>
    <s v="COGS - 179755"/>
    <s v="COGS - 179755"/>
    <s v="D-005"/>
    <s v="Security"/>
    <m/>
    <x v="1"/>
    <s v="DuoMFA"/>
    <x v="10"/>
    <s v="Duo MFA - 1 User"/>
    <s v="C00115"/>
    <m/>
    <n v="10689"/>
    <s v="COG"/>
    <n v="24"/>
    <m/>
    <n v="24"/>
    <s v="x"/>
  </r>
  <r>
    <x v="29"/>
    <d v="2025-09-01T00:00:00"/>
    <x v="0"/>
    <s v="COGS - 179755"/>
    <s v="COGS - 179755"/>
    <s v="D-005"/>
    <s v="Security"/>
    <m/>
    <x v="1"/>
    <s v="IS-ESP-1"/>
    <x v="10"/>
    <s v="Email Security "/>
    <s v="C00115"/>
    <m/>
    <n v="10689"/>
    <s v="COG"/>
    <n v="29.5"/>
    <m/>
    <n v="29.5"/>
    <s v="x"/>
  </r>
  <r>
    <x v="29"/>
    <d v="2025-09-01T00:00:00"/>
    <x v="0"/>
    <s v="COGS - 179756"/>
    <s v="COGS - 179756"/>
    <s v="D-005"/>
    <s v="Security"/>
    <m/>
    <x v="1"/>
    <s v="Quickpass"/>
    <x v="59"/>
    <s v="Quickpass User Management, AD Sync &amp; Password Reset"/>
    <s v="C00119"/>
    <m/>
    <n v="10690"/>
    <s v="COG"/>
    <n v="2"/>
    <m/>
    <n v="2"/>
    <s v="x"/>
  </r>
  <r>
    <x v="29"/>
    <d v="2025-09-01T00:00:00"/>
    <x v="0"/>
    <s v="COGS - 179756"/>
    <s v="COGS - 179756"/>
    <s v="D-005"/>
    <s v="Security"/>
    <m/>
    <x v="1"/>
    <s v="DPM-Huntress"/>
    <x v="59"/>
    <s v="Huntress Advanced Threat Protection"/>
    <s v="C00119"/>
    <m/>
    <n v="10690"/>
    <s v="COG"/>
    <n v="8.35"/>
    <m/>
    <n v="8.35"/>
    <s v="x"/>
  </r>
  <r>
    <x v="29"/>
    <d v="2025-09-01T00:00:00"/>
    <x v="0"/>
    <s v="COGS - 179756"/>
    <s v="COGS - 179756"/>
    <s v="D-005"/>
    <s v="Security"/>
    <m/>
    <x v="1"/>
    <s v="DPMSAT"/>
    <x v="59"/>
    <s v="Security Awareness Program"/>
    <s v="C00119"/>
    <m/>
    <n v="10690"/>
    <s v="COG"/>
    <n v="10.8"/>
    <m/>
    <n v="10.8"/>
    <s v="x"/>
  </r>
  <r>
    <x v="29"/>
    <d v="2025-09-01T00:00:00"/>
    <x v="0"/>
    <s v="COGS - 179756"/>
    <s v="COGS - 179756"/>
    <s v="D-005"/>
    <s v="Security"/>
    <m/>
    <x v="1"/>
    <s v="SecureID"/>
    <x v="59"/>
    <s v="Dark Web Monitoring"/>
    <s v="C00119"/>
    <m/>
    <n v="10690"/>
    <s v="COG"/>
    <n v="12.01"/>
    <m/>
    <n v="12.01"/>
    <s v="x"/>
  </r>
  <r>
    <x v="29"/>
    <d v="2025-09-01T00:00:00"/>
    <x v="0"/>
    <s v="COGS - 179756"/>
    <s v="COGS - 179756"/>
    <s v="D-005"/>
    <s v="Security"/>
    <m/>
    <x v="1"/>
    <s v="IS-ESP-1"/>
    <x v="59"/>
    <s v="Email Security "/>
    <s v="C00119"/>
    <m/>
    <n v="10690"/>
    <s v="COG"/>
    <n v="35.4"/>
    <m/>
    <n v="35.4"/>
    <s v="x"/>
  </r>
  <r>
    <x v="29"/>
    <d v="2025-09-01T00:00:00"/>
    <x v="0"/>
    <s v="COGS - 179756"/>
    <s v="COGS - 179756"/>
    <s v="D-005"/>
    <s v="Security"/>
    <m/>
    <x v="1"/>
    <s v="DuoMFA"/>
    <x v="59"/>
    <s v="Duo MFA - 1 User"/>
    <s v="C00119"/>
    <m/>
    <n v="10690"/>
    <s v="COG"/>
    <n v="48"/>
    <m/>
    <n v="48"/>
    <s v="x"/>
  </r>
  <r>
    <x v="29"/>
    <d v="2025-09-01T00:00:00"/>
    <x v="0"/>
    <s v="COGS - 179756"/>
    <s v="COGS - 179756"/>
    <s v="D-005"/>
    <s v="Security"/>
    <m/>
    <x v="1"/>
    <s v="DPM-FWM-SM"/>
    <x v="59"/>
    <s v="24x7 Gateway Security Monitoring Small"/>
    <s v="C00119"/>
    <m/>
    <n v="10690"/>
    <s v="COG"/>
    <n v="125"/>
    <m/>
    <n v="125"/>
    <s v="x"/>
  </r>
  <r>
    <x v="29"/>
    <d v="2025-09-01T00:00:00"/>
    <x v="0"/>
    <s v="COGS - 179757"/>
    <s v="COGS - 179757"/>
    <s v="D-003"/>
    <s v="MSP"/>
    <m/>
    <x v="1"/>
    <s v="SSLCert"/>
    <x v="60"/>
    <s v="Managed Single Domain Security Certificate"/>
    <s v="C-10015"/>
    <m/>
    <n v="10691"/>
    <s v="COG"/>
    <n v="7.98"/>
    <m/>
    <n v="7.98"/>
    <s v="x"/>
  </r>
  <r>
    <x v="29"/>
    <d v="2025-09-01T00:00:00"/>
    <x v="0"/>
    <s v="COGS - 179757"/>
    <s v="COGS - 179757"/>
    <s v="D-005"/>
    <s v="Security"/>
    <m/>
    <x v="1"/>
    <s v="SecureID"/>
    <x v="60"/>
    <s v="Dark Web Monitoring"/>
    <s v="C-10015"/>
    <m/>
    <n v="10691"/>
    <s v="COG"/>
    <n v="25"/>
    <m/>
    <n v="25"/>
    <s v="x"/>
  </r>
  <r>
    <x v="29"/>
    <d v="2025-09-01T00:00:00"/>
    <x v="0"/>
    <s v="COGS - 179757"/>
    <s v="COGS - 179757"/>
    <s v="D-005"/>
    <s v="Security"/>
    <m/>
    <x v="1"/>
    <s v="DPMSAT"/>
    <x v="60"/>
    <s v="Security Awareness Program"/>
    <s v="C-10015"/>
    <m/>
    <n v="10691"/>
    <s v="COG"/>
    <n v="81.900000000000006"/>
    <m/>
    <n v="81.900000000000006"/>
    <s v="x"/>
  </r>
  <r>
    <x v="29"/>
    <d v="2025-09-01T00:00:00"/>
    <x v="0"/>
    <s v="COGS - 179757"/>
    <s v="COGS - 179757"/>
    <s v="D-005"/>
    <s v="Security"/>
    <m/>
    <x v="1"/>
    <s v="DPM-Huntress"/>
    <x v="60"/>
    <s v="Huntress Advanced Threat Protection"/>
    <s v="C-10015"/>
    <m/>
    <n v="10691"/>
    <s v="COG"/>
    <n v="126"/>
    <m/>
    <n v="126"/>
    <s v="x"/>
  </r>
  <r>
    <x v="29"/>
    <d v="2025-09-01T00:00:00"/>
    <x v="0"/>
    <s v="COGS - 179757"/>
    <s v="COGS - 179757"/>
    <s v="D-005"/>
    <s v="Security"/>
    <m/>
    <x v="1"/>
    <s v="DPM-FWM-SM"/>
    <x v="60"/>
    <s v="24x7 Gateway Security Monitoring Small"/>
    <s v="C-10015"/>
    <m/>
    <n v="10691"/>
    <s v="COG"/>
    <n v="250"/>
    <m/>
    <n v="250"/>
    <s v="x"/>
  </r>
  <r>
    <x v="29"/>
    <d v="2025-09-01T00:00:00"/>
    <x v="0"/>
    <s v="COGS - 179757"/>
    <s v="COGS - 179757"/>
    <s v="D-005"/>
    <s v="Security"/>
    <m/>
    <x v="1"/>
    <s v="IS-ESP-1"/>
    <x v="60"/>
    <s v="Email Security "/>
    <s v="C-10015"/>
    <m/>
    <n v="10691"/>
    <s v="COG"/>
    <n v="318.60000000000002"/>
    <m/>
    <n v="318.60000000000002"/>
    <s v="x"/>
  </r>
  <r>
    <x v="29"/>
    <d v="2025-09-01T00:00:00"/>
    <x v="0"/>
    <s v="COGS - 179759"/>
    <s v="COGS - 179759"/>
    <s v="D-003"/>
    <s v="MSP"/>
    <m/>
    <x v="1"/>
    <s v="PartnerProTool"/>
    <x v="169"/>
    <s v="Datapath Partner Pro Tool Pack "/>
    <s v="C00150"/>
    <m/>
    <n v="10692"/>
    <s v="COG"/>
    <n v="50"/>
    <m/>
    <n v="50"/>
    <s v="x"/>
  </r>
  <r>
    <x v="29"/>
    <d v="2025-09-01T00:00:00"/>
    <x v="0"/>
    <s v="COGS - 179760"/>
    <s v="COGS - 179760"/>
    <s v="D-005"/>
    <s v="Security"/>
    <m/>
    <x v="1"/>
    <s v="DPM-Huntress"/>
    <x v="61"/>
    <s v="Huntress Advanced Threat Protection"/>
    <s v="C00152"/>
    <m/>
    <n v="10693"/>
    <s v="COG"/>
    <n v="170.34"/>
    <m/>
    <n v="170.34"/>
    <s v="x"/>
  </r>
  <r>
    <x v="29"/>
    <d v="2025-09-01T00:00:00"/>
    <x v="0"/>
    <s v="COGS - 179760"/>
    <s v="COGS - 179760"/>
    <s v="D-005"/>
    <s v="Security"/>
    <m/>
    <x v="1"/>
    <s v="DPM-FWM-MED"/>
    <x v="61"/>
    <s v="24x7 Gateway Security Monitoring Medium"/>
    <s v="C00152"/>
    <m/>
    <n v="10693"/>
    <s v="COG"/>
    <n v="185"/>
    <m/>
    <n v="185"/>
    <s v="x"/>
  </r>
  <r>
    <x v="29"/>
    <d v="2025-09-01T00:00:00"/>
    <x v="0"/>
    <s v="COGS - 179760"/>
    <s v="COGS - 179760"/>
    <s v="D-005"/>
    <s v="Security"/>
    <m/>
    <x v="1"/>
    <s v="DPM-FWM-SM"/>
    <x v="61"/>
    <s v="24x7 Gateway Security Monitoring Small"/>
    <s v="C00152"/>
    <m/>
    <n v="10693"/>
    <s v="COG"/>
    <n v="250"/>
    <m/>
    <n v="250"/>
    <s v="x"/>
  </r>
  <r>
    <x v="29"/>
    <d v="2025-09-01T00:00:00"/>
    <x v="0"/>
    <s v="COGS - 179762"/>
    <s v="COGS - 179762"/>
    <s v="D-003"/>
    <s v="MSP"/>
    <m/>
    <x v="1"/>
    <s v="SSLCert"/>
    <x v="11"/>
    <s v="Managed Single Domain Security Certificate"/>
    <s v="C00158"/>
    <m/>
    <n v="10694"/>
    <s v="COG"/>
    <n v="2.64"/>
    <m/>
    <n v="2.64"/>
    <s v="x"/>
  </r>
  <r>
    <x v="29"/>
    <d v="2025-09-01T00:00:00"/>
    <x v="0"/>
    <s v="COGS - 179762"/>
    <s v="COGS - 179762"/>
    <s v="D-005"/>
    <s v="Security"/>
    <m/>
    <x v="1"/>
    <s v="DPMSAT"/>
    <x v="11"/>
    <s v="Security Awareness Program"/>
    <s v="C00158"/>
    <m/>
    <n v="10694"/>
    <s v="COG"/>
    <n v="54.9"/>
    <m/>
    <n v="54.9"/>
    <s v="x"/>
  </r>
  <r>
    <x v="29"/>
    <d v="2025-09-01T00:00:00"/>
    <x v="0"/>
    <s v="COGS - 179762"/>
    <s v="COGS - 179762"/>
    <s v="D-005"/>
    <s v="Security"/>
    <m/>
    <x v="1"/>
    <s v="DPM-Huntress"/>
    <x v="11"/>
    <s v="Huntress Advanced Threat Protection"/>
    <s v="C00158"/>
    <m/>
    <n v="10694"/>
    <s v="COG"/>
    <n v="83.5"/>
    <m/>
    <n v="83.5"/>
    <s v="x"/>
  </r>
  <r>
    <x v="29"/>
    <d v="2025-09-01T00:00:00"/>
    <x v="0"/>
    <s v="COGS - 179762"/>
    <s v="COGS - 179762"/>
    <s v="D-005"/>
    <s v="Security"/>
    <m/>
    <x v="1"/>
    <s v="DPM-FWM-SM"/>
    <x v="11"/>
    <s v="24x7 Gateway Security Monitoring Small"/>
    <s v="C00158"/>
    <m/>
    <n v="10694"/>
    <s v="COG"/>
    <n v="125"/>
    <m/>
    <n v="125"/>
    <s v="x"/>
  </r>
  <r>
    <x v="29"/>
    <d v="2025-09-01T00:00:00"/>
    <x v="0"/>
    <s v="COGS - 179763"/>
    <s v="COGS - 179763"/>
    <s v="D-003"/>
    <s v="MSP"/>
    <m/>
    <x v="1"/>
    <s v="DPM-Huntress"/>
    <x v="12"/>
    <s v="Huntress Advanced Threat Protection"/>
    <s v="C00181"/>
    <m/>
    <n v="10695"/>
    <s v="COG"/>
    <n v="65.89"/>
    <m/>
    <n v="65.89"/>
    <s v="x"/>
  </r>
  <r>
    <x v="29"/>
    <d v="2025-09-01T00:00:00"/>
    <x v="0"/>
    <s v="COGS - 179763"/>
    <s v="COGS - 179763"/>
    <s v="D-005"/>
    <s v="Security"/>
    <m/>
    <x v="1"/>
    <s v="DPMSAT"/>
    <x v="12"/>
    <s v="Security Awareness Program"/>
    <s v="C00181"/>
    <m/>
    <n v="10695"/>
    <s v="COG"/>
    <n v="7.2"/>
    <m/>
    <n v="7.2"/>
    <s v="x"/>
  </r>
  <r>
    <x v="29"/>
    <d v="2025-09-01T00:00:00"/>
    <x v="0"/>
    <s v="COGS - 179763"/>
    <s v="COGS - 179763"/>
    <s v="D-005"/>
    <s v="Security"/>
    <m/>
    <x v="1"/>
    <s v="SecureID"/>
    <x v="12"/>
    <s v="Dark Web Monitoring"/>
    <s v="C00181"/>
    <m/>
    <n v="10695"/>
    <s v="COG"/>
    <n v="12.01"/>
    <m/>
    <n v="12.01"/>
    <s v="x"/>
  </r>
  <r>
    <x v="29"/>
    <d v="2025-09-01T00:00:00"/>
    <x v="0"/>
    <s v="COGS - 179763"/>
    <s v="COGS - 179763"/>
    <s v="D-005"/>
    <s v="Security"/>
    <m/>
    <x v="1"/>
    <s v="IS-ESP-1"/>
    <x v="12"/>
    <s v="Email Security "/>
    <s v="C00181"/>
    <m/>
    <n v="10695"/>
    <s v="COG"/>
    <n v="26.55"/>
    <m/>
    <n v="26.55"/>
    <s v="x"/>
  </r>
  <r>
    <x v="29"/>
    <d v="2025-09-01T00:00:00"/>
    <x v="0"/>
    <s v="COGS - 179763"/>
    <s v="COGS - 179763"/>
    <s v="D-005"/>
    <s v="Security"/>
    <m/>
    <x v="1"/>
    <s v="DPM-FWM-SM"/>
    <x v="12"/>
    <s v="24x7 Gateway Security Monitoring Small"/>
    <s v="C00181"/>
    <m/>
    <n v="10695"/>
    <s v="COG"/>
    <n v="125"/>
    <m/>
    <n v="125"/>
    <s v="x"/>
  </r>
  <r>
    <x v="29"/>
    <d v="2025-09-01T00:00:00"/>
    <x v="0"/>
    <s v="COGS - 179764"/>
    <s v="COGS - 179764"/>
    <s v="D-003"/>
    <s v="MSP"/>
    <m/>
    <x v="1"/>
    <s v="SSLCert"/>
    <x v="13"/>
    <s v="Managed Single Domain Security Certificate"/>
    <s v="C00209"/>
    <m/>
    <n v="10696"/>
    <s v="COG"/>
    <n v="2.64"/>
    <m/>
    <n v="2.64"/>
    <s v="x"/>
  </r>
  <r>
    <x v="29"/>
    <d v="2025-09-01T00:00:00"/>
    <x v="0"/>
    <s v="COGS - 179764"/>
    <s v="COGS - 179764"/>
    <s v="D-005"/>
    <s v="Security"/>
    <m/>
    <x v="1"/>
    <s v="DuoMFA"/>
    <x v="13"/>
    <s v="Duo MFA - 1 User"/>
    <s v="C00209"/>
    <m/>
    <n v="10696"/>
    <s v="COG"/>
    <n v="48.6"/>
    <m/>
    <n v="48.6"/>
    <s v="x"/>
  </r>
  <r>
    <x v="29"/>
    <d v="2025-09-01T00:00:00"/>
    <x v="0"/>
    <s v="COGS - 179764"/>
    <s v="COGS - 179764"/>
    <s v="D-005"/>
    <s v="Security"/>
    <m/>
    <x v="1"/>
    <s v="DPM-FWM-SM"/>
    <x v="13"/>
    <s v="24x7 Gateway Security Monitoring Small"/>
    <s v="C00209"/>
    <m/>
    <n v="10696"/>
    <s v="COG"/>
    <n v="250"/>
    <m/>
    <n v="250"/>
    <s v="x"/>
  </r>
  <r>
    <x v="29"/>
    <d v="2025-09-01T00:00:00"/>
    <x v="0"/>
    <s v="COGS - 179765"/>
    <s v="COGS - 179765"/>
    <s v="D-003"/>
    <s v="MSP"/>
    <m/>
    <x v="1"/>
    <s v="SSLCert"/>
    <x v="14"/>
    <s v="Managed Single Domain Security Certificate"/>
    <s v="C00217"/>
    <m/>
    <n v="10697"/>
    <s v="COG"/>
    <n v="2.66"/>
    <m/>
    <n v="2.66"/>
    <s v="x"/>
  </r>
  <r>
    <x v="29"/>
    <d v="2025-09-01T00:00:00"/>
    <x v="0"/>
    <s v="COGS - 179765"/>
    <s v="COGS - 179765"/>
    <s v="D-005"/>
    <s v="Security"/>
    <m/>
    <x v="1"/>
    <s v="DPMSAT"/>
    <x v="14"/>
    <s v="Security Awareness Program"/>
    <s v="C00217"/>
    <m/>
    <n v="10697"/>
    <s v="COG"/>
    <n v="116.1"/>
    <m/>
    <n v="116.1"/>
    <s v="x"/>
  </r>
  <r>
    <x v="29"/>
    <d v="2025-09-01T00:00:00"/>
    <x v="0"/>
    <s v="COGS - 179765"/>
    <s v="COGS - 179765"/>
    <s v="D-005"/>
    <s v="Security"/>
    <m/>
    <x v="1"/>
    <s v="DPM-Huntress"/>
    <x v="14"/>
    <s v="Huntress Advanced Threat Protection"/>
    <s v="C00217"/>
    <m/>
    <n v="10697"/>
    <s v="COG"/>
    <n v="123.58"/>
    <m/>
    <n v="123.58"/>
    <s v="x"/>
  </r>
  <r>
    <x v="29"/>
    <d v="2025-09-01T00:00:00"/>
    <x v="0"/>
    <s v="COGS - 179765"/>
    <s v="COGS - 179765"/>
    <s v="D-005"/>
    <s v="Security"/>
    <m/>
    <x v="1"/>
    <s v="DPM-FWM-MED"/>
    <x v="14"/>
    <s v="24x7 Gateway Security Monitoring Medium"/>
    <s v="C00217"/>
    <m/>
    <n v="10697"/>
    <s v="COG"/>
    <n v="185"/>
    <m/>
    <n v="185"/>
    <s v="x"/>
  </r>
  <r>
    <x v="29"/>
    <d v="2025-09-01T00:00:00"/>
    <x v="0"/>
    <s v="COGS - 179765"/>
    <s v="COGS - 179765"/>
    <s v="D-005"/>
    <s v="Security"/>
    <m/>
    <x v="1"/>
    <s v="IS-ESP-1"/>
    <x v="14"/>
    <s v="Email Security "/>
    <s v="C00217"/>
    <m/>
    <n v="10697"/>
    <s v="COG"/>
    <n v="336.3"/>
    <m/>
    <n v="336.3"/>
    <s v="x"/>
  </r>
  <r>
    <x v="29"/>
    <d v="2025-09-01T00:00:00"/>
    <x v="0"/>
    <s v="COGS - 179766"/>
    <s v="COGS - 179766"/>
    <s v="D-003"/>
    <s v="MSP"/>
    <m/>
    <x v="1"/>
    <s v="SSLCert"/>
    <x v="15"/>
    <s v="Managed Single Domain Security Certificate"/>
    <s v="C00261"/>
    <m/>
    <n v="10698"/>
    <s v="COG"/>
    <n v="2.66"/>
    <m/>
    <n v="2.66"/>
    <s v="x"/>
  </r>
  <r>
    <x v="29"/>
    <d v="2025-09-01T00:00:00"/>
    <x v="0"/>
    <s v="COGS - 179766"/>
    <s v="COGS - 179766"/>
    <s v="D-005"/>
    <s v="Security"/>
    <m/>
    <x v="1"/>
    <s v="DPMSAT"/>
    <x v="15"/>
    <s v="Security Awareness Program"/>
    <s v="C00261"/>
    <m/>
    <n v="10698"/>
    <s v="COG"/>
    <n v="5.4"/>
    <m/>
    <n v="5.4"/>
    <s v="x"/>
  </r>
  <r>
    <x v="29"/>
    <d v="2025-09-01T00:00:00"/>
    <x v="0"/>
    <s v="COGS - 179766"/>
    <s v="COGS - 179766"/>
    <s v="D-005"/>
    <s v="Security"/>
    <m/>
    <x v="1"/>
    <s v="SecureID"/>
    <x v="15"/>
    <s v="Dark Web Monitoring"/>
    <s v="C00261"/>
    <m/>
    <n v="10698"/>
    <s v="COG"/>
    <n v="12.01"/>
    <m/>
    <n v="12.01"/>
    <s v="x"/>
  </r>
  <r>
    <x v="29"/>
    <d v="2025-09-01T00:00:00"/>
    <x v="0"/>
    <s v="COGS - 179766"/>
    <s v="COGS - 179766"/>
    <s v="D-005"/>
    <s v="Security"/>
    <m/>
    <x v="1"/>
    <s v="DPM-Huntress"/>
    <x v="15"/>
    <s v="Huntress Advanced Threat Protection"/>
    <s v="C00261"/>
    <m/>
    <n v="10698"/>
    <s v="COG"/>
    <n v="33.4"/>
    <m/>
    <n v="33.4"/>
    <s v="x"/>
  </r>
  <r>
    <x v="29"/>
    <d v="2025-09-01T00:00:00"/>
    <x v="0"/>
    <s v="COGS - 179766"/>
    <s v="COGS - 179766"/>
    <s v="D-005"/>
    <s v="Security"/>
    <m/>
    <x v="1"/>
    <s v="DuoMFA"/>
    <x v="15"/>
    <s v="Duo MFA - 1 User"/>
    <s v="C00261"/>
    <m/>
    <n v="10698"/>
    <s v="COG"/>
    <n v="43.2"/>
    <m/>
    <n v="43.2"/>
    <s v="x"/>
  </r>
  <r>
    <x v="29"/>
    <d v="2025-09-01T00:00:00"/>
    <x v="0"/>
    <s v="COGS - 179766"/>
    <s v="COGS - 179766"/>
    <s v="D-005"/>
    <s v="Security"/>
    <m/>
    <x v="1"/>
    <s v="DPM-Huntress365"/>
    <x v="15"/>
    <s v="Huntress MDR for M365"/>
    <s v="C00261"/>
    <m/>
    <n v="10698"/>
    <s v="COG"/>
    <n v="46"/>
    <m/>
    <n v="46"/>
    <s v="x"/>
  </r>
  <r>
    <x v="29"/>
    <d v="2025-09-01T00:00:00"/>
    <x v="0"/>
    <s v="COGS - 179766"/>
    <s v="COGS - 179766"/>
    <s v="D-005"/>
    <s v="Security"/>
    <m/>
    <x v="1"/>
    <s v="DPM-FWM-SM"/>
    <x v="15"/>
    <s v="24x7 Gateway Security Monitoring Small"/>
    <s v="C00261"/>
    <m/>
    <n v="10698"/>
    <s v="COG"/>
    <n v="250"/>
    <m/>
    <n v="250"/>
    <s v="x"/>
  </r>
  <r>
    <x v="29"/>
    <d v="2025-09-01T00:00:00"/>
    <x v="0"/>
    <s v="COGS - 179767"/>
    <s v="COGS - 179767"/>
    <s v="D-003"/>
    <s v="MSP"/>
    <m/>
    <x v="1"/>
    <s v="SSLCert"/>
    <x v="62"/>
    <s v="Managed Single Domain Security Certificate"/>
    <s v="C00280"/>
    <m/>
    <n v="10699"/>
    <s v="COG"/>
    <n v="2.66"/>
    <m/>
    <n v="2.66"/>
    <s v="x"/>
  </r>
  <r>
    <x v="29"/>
    <d v="2025-09-01T00:00:00"/>
    <x v="0"/>
    <s v="COGS - 179767"/>
    <s v="COGS - 179767"/>
    <s v="D-003"/>
    <s v="MSP"/>
    <m/>
    <x v="1"/>
    <s v="SSLCert"/>
    <x v="62"/>
    <s v="Managed Single Domain Security Certificate"/>
    <s v="C00280"/>
    <m/>
    <n v="10699"/>
    <s v="COG"/>
    <n v="2.66"/>
    <m/>
    <n v="2.66"/>
    <s v="x"/>
  </r>
  <r>
    <x v="29"/>
    <d v="2025-09-01T00:00:00"/>
    <x v="0"/>
    <s v="COGS - 179767"/>
    <s v="COGS - 179767"/>
    <s v="D-003"/>
    <s v="MSP"/>
    <m/>
    <x v="1"/>
    <s v="SSLCert"/>
    <x v="62"/>
    <s v="Managed Single Domain Security Certificate"/>
    <s v="C00280"/>
    <m/>
    <n v="10699"/>
    <s v="COG"/>
    <n v="2.66"/>
    <m/>
    <n v="2.66"/>
    <s v="x"/>
  </r>
  <r>
    <x v="29"/>
    <d v="2025-09-01T00:00:00"/>
    <x v="0"/>
    <s v="COGS - 179767"/>
    <s v="COGS - 179767"/>
    <s v="D-003"/>
    <s v="MSP"/>
    <m/>
    <x v="1"/>
    <s v="PartnerProTool"/>
    <x v="62"/>
    <s v="Datapath Partner Pro Tool Pack "/>
    <s v="C00280"/>
    <m/>
    <n v="10699"/>
    <s v="COG"/>
    <n v="90"/>
    <m/>
    <n v="90"/>
    <s v="x"/>
  </r>
  <r>
    <x v="29"/>
    <d v="2025-09-01T00:00:00"/>
    <x v="0"/>
    <s v="COGS - 179767"/>
    <s v="COGS - 179767"/>
    <s v="D-003"/>
    <s v="MSP"/>
    <m/>
    <x v="1"/>
    <s v="IS-ESP-1"/>
    <x v="62"/>
    <s v="Email Security "/>
    <s v="C00280"/>
    <m/>
    <n v="10699"/>
    <s v="COG"/>
    <n v="234"/>
    <m/>
    <n v="234"/>
    <s v="x"/>
  </r>
  <r>
    <x v="29"/>
    <d v="2025-09-01T00:00:00"/>
    <x v="0"/>
    <s v="COGS - 179767"/>
    <s v="COGS - 179767"/>
    <s v="D-005"/>
    <s v="Security"/>
    <m/>
    <x v="1"/>
    <s v="DPM-Huntress365"/>
    <x v="62"/>
    <s v="Huntress MDR for M365"/>
    <s v="C00280"/>
    <m/>
    <n v="10699"/>
    <s v="COG"/>
    <n v="166"/>
    <m/>
    <n v="166"/>
    <s v="x"/>
  </r>
  <r>
    <x v="29"/>
    <d v="2025-09-01T00:00:00"/>
    <x v="0"/>
    <s v="COGS - 179767"/>
    <s v="COGS - 179767"/>
    <s v="D-005"/>
    <s v="Security"/>
    <m/>
    <x v="1"/>
    <s v="DPM-Huntress"/>
    <x v="62"/>
    <s v="Huntress Advanced Threat Protection"/>
    <s v="C00280"/>
    <m/>
    <n v="10699"/>
    <s v="COG"/>
    <n v="204.75"/>
    <m/>
    <n v="204.75"/>
    <s v="x"/>
  </r>
  <r>
    <x v="29"/>
    <d v="2025-09-01T00:00:00"/>
    <x v="0"/>
    <s v="COGS - 179767"/>
    <s v="COGS - 179767"/>
    <s v="D-005"/>
    <s v="Security"/>
    <m/>
    <x v="1"/>
    <s v="DuoMFA"/>
    <x v="62"/>
    <s v="Duo MFA - 1 User"/>
    <s v="C00280"/>
    <m/>
    <n v="10699"/>
    <s v="COG"/>
    <n v="234.9"/>
    <m/>
    <n v="234.9"/>
    <s v="x"/>
  </r>
  <r>
    <x v="29"/>
    <d v="2025-09-01T00:00:00"/>
    <x v="0"/>
    <s v="COGS - 179767"/>
    <s v="COGS - 179767"/>
    <s v="D-005"/>
    <s v="Security"/>
    <m/>
    <x v="1"/>
    <s v="DPM-FWM-SM"/>
    <x v="62"/>
    <s v="24x7 Gateway Security Monitoring Small"/>
    <s v="C00280"/>
    <m/>
    <n v="10699"/>
    <s v="COG"/>
    <n v="375"/>
    <m/>
    <n v="375"/>
    <s v="x"/>
  </r>
  <r>
    <x v="29"/>
    <d v="2025-09-01T00:00:00"/>
    <x v="0"/>
    <s v="COGS - 179768"/>
    <s v="COGS - 179768"/>
    <s v="D-005"/>
    <s v="Security"/>
    <m/>
    <x v="1"/>
    <s v="DPM-Huntress"/>
    <x v="16"/>
    <s v="Huntress Advanced Threat Protection"/>
    <s v="C00285"/>
    <m/>
    <n v="10700"/>
    <s v="COG"/>
    <n v="51.77"/>
    <m/>
    <n v="51.77"/>
    <s v="x"/>
  </r>
  <r>
    <x v="29"/>
    <d v="2025-09-01T00:00:00"/>
    <x v="0"/>
    <s v="COGS - 179769"/>
    <s v="COGS - 179769"/>
    <s v="D-005"/>
    <s v="Security"/>
    <m/>
    <x v="1"/>
    <s v="DPM-Huntress"/>
    <x v="17"/>
    <s v="Huntress Advanced Threat Protection"/>
    <s v="C00290"/>
    <m/>
    <n v="10701"/>
    <s v="COG"/>
    <n v="83.5"/>
    <m/>
    <n v="83.5"/>
    <s v="x"/>
  </r>
  <r>
    <x v="29"/>
    <d v="2025-09-01T00:00:00"/>
    <x v="0"/>
    <s v="COGS - 179769"/>
    <s v="COGS - 179769"/>
    <s v="D-005"/>
    <s v="Security"/>
    <m/>
    <x v="1"/>
    <s v="DPM-FWM-SM"/>
    <x v="17"/>
    <s v="24x7 Gateway Security Monitoring Small"/>
    <s v="C00290"/>
    <m/>
    <n v="10701"/>
    <s v="COG"/>
    <n v="125"/>
    <m/>
    <n v="125"/>
    <s v="x"/>
  </r>
  <r>
    <x v="29"/>
    <d v="2025-09-01T00:00:00"/>
    <x v="0"/>
    <s v="COGS - 179770"/>
    <s v="COGS - 179770"/>
    <s v="D-005"/>
    <s v="Security"/>
    <m/>
    <x v="1"/>
    <s v="DPM-Huntress"/>
    <x v="18"/>
    <s v="Huntress Advanced Threat Protection"/>
    <s v="C00296"/>
    <m/>
    <n v="10702"/>
    <s v="COG"/>
    <n v="35.07"/>
    <m/>
    <n v="35.07"/>
    <s v="x"/>
  </r>
  <r>
    <x v="29"/>
    <d v="2025-09-01T00:00:00"/>
    <x v="0"/>
    <s v="COGS - 179771"/>
    <s v="COGS - 179771"/>
    <s v="D-003"/>
    <s v="MSP"/>
    <m/>
    <x v="1"/>
    <s v="SSLCert"/>
    <x v="19"/>
    <s v="Managed Single Domain Security Certificate"/>
    <s v="C00298"/>
    <m/>
    <n v="10703"/>
    <s v="COG"/>
    <n v="2.66"/>
    <m/>
    <n v="2.66"/>
    <s v="x"/>
  </r>
  <r>
    <x v="29"/>
    <d v="2025-09-01T00:00:00"/>
    <x v="0"/>
    <s v="COGS - 179771"/>
    <s v="COGS - 179771"/>
    <s v="D-005"/>
    <s v="Security"/>
    <m/>
    <x v="1"/>
    <s v="DPM-Huntress"/>
    <x v="19"/>
    <s v="Huntress Advanced Threat Protection"/>
    <s v="C00298"/>
    <m/>
    <n v="10703"/>
    <s v="COG"/>
    <n v="43.42"/>
    <m/>
    <n v="43.42"/>
    <s v="x"/>
  </r>
  <r>
    <x v="29"/>
    <d v="2025-09-01T00:00:00"/>
    <x v="0"/>
    <s v="COGS - 179771"/>
    <s v="COGS - 179771"/>
    <s v="D-005"/>
    <s v="Security"/>
    <m/>
    <x v="1"/>
    <s v="DuoMFA"/>
    <x v="19"/>
    <s v="Duo MFA - 1 User"/>
    <s v="C00298"/>
    <m/>
    <n v="10703"/>
    <s v="COG"/>
    <n v="57.6"/>
    <m/>
    <n v="57.6"/>
    <s v="x"/>
  </r>
  <r>
    <x v="29"/>
    <d v="2025-09-01T00:00:00"/>
    <x v="0"/>
    <s v="COGS - 179772"/>
    <s v="COGS - 179772"/>
    <s v="D-003"/>
    <s v="MSP"/>
    <m/>
    <x v="2"/>
    <s v="SSLCert"/>
    <x v="63"/>
    <s v="Managed Single Domain Security Certificate"/>
    <s v="24hrcares"/>
    <m/>
    <n v="10848"/>
    <s v="COG"/>
    <n v="2.66"/>
    <m/>
    <n v="2.66"/>
    <s v="x"/>
  </r>
  <r>
    <x v="29"/>
    <d v="2025-09-01T00:00:00"/>
    <x v="0"/>
    <s v="COGS - 179772"/>
    <s v="COGS - 179772"/>
    <s v="D-005"/>
    <s v="Security"/>
    <m/>
    <x v="2"/>
    <s v="SecureID"/>
    <x v="63"/>
    <s v="Dark Web Monitoring"/>
    <s v="24hrcares"/>
    <m/>
    <n v="10848"/>
    <s v="COG"/>
    <n v="25"/>
    <m/>
    <n v="25"/>
    <s v="x"/>
  </r>
  <r>
    <x v="29"/>
    <d v="2025-09-01T00:00:00"/>
    <x v="0"/>
    <s v="COGS - 179772"/>
    <s v="COGS - 179772"/>
    <s v="D-005"/>
    <s v="Security"/>
    <m/>
    <x v="2"/>
    <s v="DPMSAT"/>
    <x v="63"/>
    <s v="Security Awareness Program"/>
    <s v="24hrcares"/>
    <m/>
    <n v="10848"/>
    <s v="COG"/>
    <n v="380.7"/>
    <m/>
    <n v="380.7"/>
    <s v="x"/>
  </r>
  <r>
    <x v="29"/>
    <d v="2025-09-01T00:00:00"/>
    <x v="0"/>
    <s v="COGS - 179772"/>
    <s v="COGS - 179772"/>
    <s v="D-005"/>
    <s v="Security"/>
    <m/>
    <x v="2"/>
    <s v="DPM-FWM-SM"/>
    <x v="63"/>
    <s v="24x7 Gateway Security Monitoring Small"/>
    <s v="24hrcares"/>
    <m/>
    <n v="10848"/>
    <s v="COG"/>
    <n v="875"/>
    <m/>
    <n v="875"/>
    <s v="x"/>
  </r>
  <r>
    <x v="29"/>
    <d v="2025-09-01T00:00:00"/>
    <x v="0"/>
    <s v="COGS - 179772"/>
    <s v="COGS - 179772"/>
    <s v="D-005"/>
    <s v="Security"/>
    <m/>
    <x v="2"/>
    <s v="DPM-Huntress365"/>
    <x v="63"/>
    <s v="Huntress MDR for M365"/>
    <s v="24hrcares"/>
    <m/>
    <n v="10848"/>
    <s v="COG"/>
    <n v="934"/>
    <m/>
    <n v="934"/>
    <s v="x"/>
  </r>
  <r>
    <x v="29"/>
    <d v="2025-09-01T00:00:00"/>
    <x v="0"/>
    <s v="COGS - 179772"/>
    <s v="COGS - 179772"/>
    <s v="D-005"/>
    <s v="Security"/>
    <m/>
    <x v="2"/>
    <s v="DPM-Huntress"/>
    <x v="63"/>
    <s v="Huntress Advanced Threat Protection"/>
    <s v="24hrcares"/>
    <m/>
    <n v="10848"/>
    <s v="COG"/>
    <n v="1011.5"/>
    <m/>
    <n v="1011.5"/>
    <s v="x"/>
  </r>
  <r>
    <x v="29"/>
    <d v="2025-09-01T00:00:00"/>
    <x v="0"/>
    <s v="COGS - 179772"/>
    <s v="COGS - 179772"/>
    <s v="D-005"/>
    <s v="Security"/>
    <m/>
    <x v="2"/>
    <s v="IS-ESP-1"/>
    <x v="63"/>
    <s v="Email Security "/>
    <s v="24hrcares"/>
    <m/>
    <n v="10848"/>
    <s v="COG"/>
    <n v="1251"/>
    <m/>
    <n v="1251"/>
    <s v="x"/>
  </r>
  <r>
    <x v="29"/>
    <d v="2025-09-01T00:00:00"/>
    <x v="0"/>
    <s v="COGS - 179773"/>
    <s v="COGS - 179773"/>
    <s v="D-005"/>
    <s v="Security"/>
    <m/>
    <x v="2"/>
    <s v="DPM-Huntress"/>
    <x v="64"/>
    <s v="Huntress Advanced Threat Protection"/>
    <s v="C-10392"/>
    <m/>
    <n v="10769"/>
    <s v="COG"/>
    <n v="1.75"/>
    <m/>
    <n v="1.75"/>
    <s v="x"/>
  </r>
  <r>
    <x v="29"/>
    <d v="2025-09-01T00:00:00"/>
    <x v="0"/>
    <s v="COGS - 179773"/>
    <s v="COGS - 179773"/>
    <s v="D-005"/>
    <s v="Security"/>
    <m/>
    <x v="2"/>
    <s v="DPM-Huntress365"/>
    <x v="64"/>
    <s v="Huntress MDR for M365"/>
    <s v="C-10392"/>
    <m/>
    <n v="10769"/>
    <s v="COG"/>
    <n v="14"/>
    <m/>
    <n v="14"/>
    <s v="x"/>
  </r>
  <r>
    <x v="29"/>
    <d v="2025-09-01T00:00:00"/>
    <x v="0"/>
    <s v="COGS - 179773"/>
    <s v="COGS - 179773"/>
    <s v="D-005"/>
    <s v="Security"/>
    <m/>
    <x v="2"/>
    <s v="SecureID"/>
    <x v="64"/>
    <s v="Dark Web Monitoring"/>
    <s v="C-10392"/>
    <m/>
    <n v="10769"/>
    <s v="COG"/>
    <n v="25"/>
    <m/>
    <n v="25"/>
    <s v="x"/>
  </r>
  <r>
    <x v="29"/>
    <d v="2025-09-01T00:00:00"/>
    <x v="0"/>
    <s v="COGS - 179774"/>
    <s v="COGS - 179774"/>
    <s v="D-009"/>
    <s v="Admin"/>
    <m/>
    <x v="2"/>
    <s v="SecureID"/>
    <x v="119"/>
    <s v="Dark Web Monitoring"/>
    <s v="C-10388"/>
    <m/>
    <n v="10844"/>
    <s v="COG"/>
    <n v="25"/>
    <m/>
    <n v="25"/>
    <s v="x"/>
  </r>
  <r>
    <x v="29"/>
    <d v="2025-09-01T00:00:00"/>
    <x v="0"/>
    <s v="COGS - 179774"/>
    <s v="COGS - 179774"/>
    <s v="D-009"/>
    <s v="Admin"/>
    <m/>
    <x v="2"/>
    <s v="DPMSAT"/>
    <x v="119"/>
    <s v="Security Awareness Program"/>
    <s v="C-10388"/>
    <m/>
    <n v="10844"/>
    <s v="COG"/>
    <n v="100.8"/>
    <m/>
    <n v="100.8"/>
    <s v="x"/>
  </r>
  <r>
    <x v="29"/>
    <d v="2025-09-01T00:00:00"/>
    <x v="0"/>
    <s v="COGS - 179774"/>
    <s v="COGS - 179774"/>
    <s v="D-009"/>
    <s v="Admin"/>
    <m/>
    <x v="2"/>
    <s v="DPM-Huntress"/>
    <x v="119"/>
    <s v="Huntress Advanced Threat Protection"/>
    <s v="C-10388"/>
    <m/>
    <n v="10844"/>
    <s v="COG"/>
    <n v="220.5"/>
    <m/>
    <n v="220.5"/>
    <s v="x"/>
  </r>
  <r>
    <x v="29"/>
    <d v="2025-09-01T00:00:00"/>
    <x v="0"/>
    <s v="COGS - 179774"/>
    <s v="COGS - 179774"/>
    <s v="D-009"/>
    <s v="Admin"/>
    <m/>
    <x v="2"/>
    <s v="DPM-Huntress365"/>
    <x v="119"/>
    <s v="Huntress MDR for M365"/>
    <s v="C-10388"/>
    <m/>
    <n v="10844"/>
    <s v="COG"/>
    <n v="306"/>
    <m/>
    <n v="306"/>
    <s v="x"/>
  </r>
  <r>
    <x v="29"/>
    <d v="2025-09-01T00:00:00"/>
    <x v="0"/>
    <s v="COGS - 179774"/>
    <s v="COGS - 179774"/>
    <s v="D-009"/>
    <s v="Admin"/>
    <m/>
    <x v="2"/>
    <s v="IS-ESP-1"/>
    <x v="119"/>
    <s v="Email Security "/>
    <s v="C-10388"/>
    <m/>
    <n v="10844"/>
    <s v="COG"/>
    <n v="1410"/>
    <m/>
    <n v="1410"/>
    <s v="x"/>
  </r>
  <r>
    <x v="29"/>
    <d v="2025-09-01T00:00:00"/>
    <x v="0"/>
    <s v="COGS - 179774"/>
    <s v="COGS - 179774"/>
    <s v="D-014"/>
    <s v="Procurement"/>
    <m/>
    <x v="2"/>
    <s v="SSLCert"/>
    <x v="119"/>
    <s v="Managed Single Domain Security Certificate"/>
    <s v="C-10388"/>
    <m/>
    <n v="10844"/>
    <s v="COG"/>
    <n v="2.66"/>
    <m/>
    <n v="2.66"/>
    <s v="x"/>
  </r>
  <r>
    <x v="29"/>
    <d v="2025-09-01T00:00:00"/>
    <x v="0"/>
    <s v="COGS - 179775"/>
    <s v="COGS - 179775"/>
    <s v="D-005"/>
    <s v="Security"/>
    <m/>
    <x v="2"/>
    <s v="SecureID"/>
    <x v="65"/>
    <s v="Dark Web Monitoring"/>
    <s v="C-10397"/>
    <m/>
    <n v="10801"/>
    <s v="COG"/>
    <n v="25"/>
    <m/>
    <n v="25"/>
    <s v="x"/>
  </r>
  <r>
    <x v="29"/>
    <d v="2025-09-01T00:00:00"/>
    <x v="0"/>
    <s v="COGS - 179775"/>
    <s v="COGS - 179775"/>
    <s v="D-005"/>
    <s v="Security"/>
    <m/>
    <x v="2"/>
    <s v="DPMSAT"/>
    <x v="65"/>
    <s v="Security Awareness Program"/>
    <s v="C-10397"/>
    <m/>
    <n v="10801"/>
    <s v="COG"/>
    <n v="37.799999999999997"/>
    <m/>
    <n v="37.799999999999997"/>
    <s v="x"/>
  </r>
  <r>
    <x v="29"/>
    <d v="2025-09-01T00:00:00"/>
    <x v="0"/>
    <s v="COGS - 179775"/>
    <s v="COGS - 179775"/>
    <s v="D-005"/>
    <s v="Security"/>
    <m/>
    <x v="2"/>
    <s v="DPM-Huntress"/>
    <x v="65"/>
    <s v="Huntress Advanced Threat Protection"/>
    <s v="C-10397"/>
    <m/>
    <n v="10801"/>
    <s v="COG"/>
    <n v="55.95"/>
    <m/>
    <n v="55.95"/>
    <s v="x"/>
  </r>
  <r>
    <x v="29"/>
    <d v="2025-09-01T00:00:00"/>
    <x v="0"/>
    <s v="COGS - 179775"/>
    <s v="COGS - 179775"/>
    <s v="D-005"/>
    <s v="Security"/>
    <m/>
    <x v="2"/>
    <s v="DPM-Huntress365"/>
    <x v="65"/>
    <s v="Huntress MDR for M365"/>
    <s v="C-10397"/>
    <m/>
    <n v="10801"/>
    <s v="COG"/>
    <n v="85.75"/>
    <m/>
    <n v="85.75"/>
    <s v="x"/>
  </r>
  <r>
    <x v="29"/>
    <d v="2025-09-01T00:00:00"/>
    <x v="0"/>
    <s v="COGS - 179775"/>
    <s v="COGS - 179775"/>
    <s v="D-005"/>
    <s v="Security"/>
    <m/>
    <x v="2"/>
    <s v="IS-ESP-1"/>
    <x v="65"/>
    <s v="Email Security "/>
    <s v="C-10397"/>
    <m/>
    <n v="10801"/>
    <s v="COG"/>
    <n v="87"/>
    <m/>
    <n v="87"/>
    <s v="x"/>
  </r>
  <r>
    <x v="29"/>
    <d v="2025-09-01T00:00:00"/>
    <x v="0"/>
    <s v="COGS - 179775"/>
    <s v="COGS - 179775"/>
    <s v="D-005"/>
    <s v="Security"/>
    <m/>
    <x v="2"/>
    <s v="DPM-FWM-SM"/>
    <x v="65"/>
    <s v="24x7 Gateway Security Monitoring Small"/>
    <s v="C-10397"/>
    <m/>
    <n v="10801"/>
    <s v="COG"/>
    <n v="125"/>
    <m/>
    <n v="125"/>
    <s v="x"/>
  </r>
  <r>
    <x v="29"/>
    <d v="2025-09-01T00:00:00"/>
    <x v="0"/>
    <s v="COGS - 179776"/>
    <s v="COGS - 179776"/>
    <s v="D-003"/>
    <s v="MSP"/>
    <m/>
    <x v="2"/>
    <s v="Domain Name Purchase"/>
    <x v="20"/>
    <s v="Domain Name Purchase"/>
    <s v="C00003"/>
    <m/>
    <n v="10849"/>
    <s v="COG"/>
    <n v="7.4"/>
    <m/>
    <n v="7.4"/>
    <s v="x"/>
  </r>
  <r>
    <x v="29"/>
    <d v="2025-09-01T00:00:00"/>
    <x v="0"/>
    <s v="COGS - 179777"/>
    <s v="COGS - 179777"/>
    <s v="D-005"/>
    <s v="Security"/>
    <m/>
    <x v="2"/>
    <s v="DPM-Huntress"/>
    <x v="20"/>
    <s v="Huntress Advanced Threat Protection"/>
    <s v="C00003"/>
    <m/>
    <n v="10793"/>
    <s v="COG"/>
    <n v="83.5"/>
    <m/>
    <n v="83.5"/>
    <s v="x"/>
  </r>
  <r>
    <x v="29"/>
    <d v="2025-09-01T00:00:00"/>
    <x v="0"/>
    <s v="COGS - 179778"/>
    <s v="COGS - 179778"/>
    <s v="D-005"/>
    <s v="Security"/>
    <m/>
    <x v="2"/>
    <s v="SecureID"/>
    <x v="120"/>
    <s v="Dark Web Monitoring"/>
    <s v="C-10370"/>
    <m/>
    <n v="10840"/>
    <s v="COG"/>
    <n v="25"/>
    <m/>
    <n v="25"/>
    <s v="x"/>
  </r>
  <r>
    <x v="29"/>
    <d v="2025-09-01T00:00:00"/>
    <x v="0"/>
    <s v="COGS - 179778"/>
    <s v="COGS - 179778"/>
    <s v="D-005"/>
    <s v="Security"/>
    <m/>
    <x v="2"/>
    <s v="DPM-FWM-SM"/>
    <x v="120"/>
    <s v="24x7 Gateway Security Monitoring Small"/>
    <s v="C-10370"/>
    <m/>
    <n v="10840"/>
    <s v="COG"/>
    <n v="125"/>
    <m/>
    <n v="125"/>
    <s v="x"/>
  </r>
  <r>
    <x v="29"/>
    <d v="2025-09-01T00:00:00"/>
    <x v="0"/>
    <s v="COGS - 179778"/>
    <s v="COGS - 179778"/>
    <s v="D-005"/>
    <s v="Security"/>
    <m/>
    <x v="2"/>
    <s v="DPMSAT"/>
    <x v="120"/>
    <s v="Security Awareness Program"/>
    <s v="C-10370"/>
    <m/>
    <n v="10840"/>
    <s v="COG"/>
    <n v="140.4"/>
    <m/>
    <n v="140.4"/>
    <s v="x"/>
  </r>
  <r>
    <x v="29"/>
    <d v="2025-09-01T00:00:00"/>
    <x v="0"/>
    <s v="COGS - 179778"/>
    <s v="COGS - 179778"/>
    <s v="D-005"/>
    <s v="Security"/>
    <m/>
    <x v="2"/>
    <s v="DPM-Huntress365"/>
    <x v="120"/>
    <s v="Huntress MDR for M365"/>
    <s v="C-10370"/>
    <m/>
    <n v="10840"/>
    <s v="COG"/>
    <n v="356"/>
    <m/>
    <n v="356"/>
    <s v="x"/>
  </r>
  <r>
    <x v="29"/>
    <d v="2025-09-01T00:00:00"/>
    <x v="0"/>
    <s v="COGS - 179778"/>
    <s v="COGS - 179778"/>
    <s v="D-005"/>
    <s v="Security"/>
    <m/>
    <x v="2"/>
    <s v="IS-ESP-1"/>
    <x v="120"/>
    <s v="Email Security "/>
    <s v="C-10370"/>
    <m/>
    <n v="10840"/>
    <s v="COG"/>
    <n v="501"/>
    <m/>
    <n v="501"/>
    <s v="x"/>
  </r>
  <r>
    <x v="29"/>
    <d v="2025-09-01T00:00:00"/>
    <x v="0"/>
    <s v="COGS - 179778"/>
    <s v="COGS - 179778"/>
    <s v="D-005"/>
    <s v="Security"/>
    <m/>
    <x v="2"/>
    <s v="DPM-Huntress"/>
    <x v="120"/>
    <s v="Huntress Advanced Threat Protection"/>
    <s v="C-10370"/>
    <m/>
    <n v="10840"/>
    <s v="COG"/>
    <n v="512.75"/>
    <m/>
    <n v="512.75"/>
    <s v="x"/>
  </r>
  <r>
    <x v="29"/>
    <d v="2025-09-01T00:00:00"/>
    <x v="0"/>
    <s v="COGS - 179779"/>
    <s v="COGS - 179779"/>
    <s v="D-005"/>
    <s v="Security"/>
    <m/>
    <x v="2"/>
    <s v="DPMSAT"/>
    <x v="66"/>
    <s v="Security Awareness Program"/>
    <s v="C-10369"/>
    <m/>
    <n v="10798"/>
    <s v="COG"/>
    <n v="20.7"/>
    <m/>
    <n v="20.7"/>
    <s v="x"/>
  </r>
  <r>
    <x v="29"/>
    <d v="2025-09-01T00:00:00"/>
    <x v="0"/>
    <s v="COGS - 179779"/>
    <s v="COGS - 179779"/>
    <s v="D-005"/>
    <s v="Security"/>
    <m/>
    <x v="2"/>
    <s v="SecureID"/>
    <x v="66"/>
    <s v="Dark Web Monitoring"/>
    <s v="C-10369"/>
    <m/>
    <n v="10798"/>
    <s v="COG"/>
    <n v="25"/>
    <m/>
    <n v="25"/>
    <s v="x"/>
  </r>
  <r>
    <x v="29"/>
    <d v="2025-09-01T00:00:00"/>
    <x v="0"/>
    <s v="COGS - 179779"/>
    <s v="COGS - 179779"/>
    <s v="D-005"/>
    <s v="Security"/>
    <m/>
    <x v="2"/>
    <s v="DPM-Huntress"/>
    <x v="66"/>
    <s v="Huntress Advanced Threat Protection"/>
    <s v="C-10369"/>
    <m/>
    <n v="10798"/>
    <s v="COG"/>
    <n v="43.42"/>
    <m/>
    <n v="43.42"/>
    <s v="x"/>
  </r>
  <r>
    <x v="29"/>
    <d v="2025-09-01T00:00:00"/>
    <x v="0"/>
    <s v="COGS - 179779"/>
    <s v="COGS - 179779"/>
    <s v="D-005"/>
    <s v="Security"/>
    <m/>
    <x v="2"/>
    <s v="DPM-Huntress365"/>
    <x v="66"/>
    <s v="Huntress MDR for M365"/>
    <s v="C-10369"/>
    <m/>
    <n v="10798"/>
    <s v="COG"/>
    <n v="54"/>
    <m/>
    <n v="54"/>
    <s v="x"/>
  </r>
  <r>
    <x v="29"/>
    <d v="2025-09-01T00:00:00"/>
    <x v="0"/>
    <s v="COGS - 179779"/>
    <s v="COGS - 179779"/>
    <s v="D-005"/>
    <s v="Security"/>
    <m/>
    <x v="2"/>
    <s v="IS-ESP-1"/>
    <x v="66"/>
    <s v="Email Security "/>
    <s v="C-10369"/>
    <m/>
    <n v="10798"/>
    <s v="COG"/>
    <n v="84"/>
    <m/>
    <n v="84"/>
    <s v="x"/>
  </r>
  <r>
    <x v="29"/>
    <d v="2025-09-01T00:00:00"/>
    <x v="0"/>
    <s v="COGS - 179779"/>
    <s v="COGS - 179779"/>
    <s v="D-005"/>
    <s v="Security"/>
    <m/>
    <x v="2"/>
    <s v="DPM-FWM-SM"/>
    <x v="66"/>
    <s v="24x7 Gateway Security Monitoring Small"/>
    <s v="C-10369"/>
    <m/>
    <n v="10798"/>
    <s v="COG"/>
    <n v="125"/>
    <m/>
    <n v="125"/>
    <s v="x"/>
  </r>
  <r>
    <x v="29"/>
    <d v="2025-09-01T00:00:00"/>
    <x v="0"/>
    <s v="COGS - 179780"/>
    <s v="COGS - 179780"/>
    <s v="D-005"/>
    <s v="Security"/>
    <m/>
    <x v="2"/>
    <s v="SecureID"/>
    <x v="67"/>
    <s v="Dark Web Monitoring"/>
    <s v="C-10400"/>
    <m/>
    <n v="10843"/>
    <s v="COG"/>
    <n v="25"/>
    <m/>
    <n v="25"/>
    <s v="x"/>
  </r>
  <r>
    <x v="29"/>
    <d v="2025-09-01T00:00:00"/>
    <x v="0"/>
    <s v="COGS - 179780"/>
    <s v="COGS - 179780"/>
    <s v="D-005"/>
    <s v="Security"/>
    <m/>
    <x v="2"/>
    <s v="DPMPA"/>
    <x v="67"/>
    <s v="Managed Phishing Analysis"/>
    <s v="C-10400"/>
    <m/>
    <n v="10843"/>
    <s v="COG"/>
    <n v="64.349999999999994"/>
    <m/>
    <n v="64.349999999999994"/>
    <s v="x"/>
  </r>
  <r>
    <x v="29"/>
    <d v="2025-09-01T00:00:00"/>
    <x v="0"/>
    <s v="COGS - 179780"/>
    <s v="COGS - 179780"/>
    <s v="D-005"/>
    <s v="Security"/>
    <m/>
    <x v="2"/>
    <s v="DPMSAT"/>
    <x v="67"/>
    <s v="Security Awareness Program"/>
    <s v="C-10400"/>
    <m/>
    <n v="10843"/>
    <s v="COG"/>
    <n v="97.2"/>
    <m/>
    <n v="97.2"/>
    <s v="x"/>
  </r>
  <r>
    <x v="29"/>
    <d v="2025-09-01T00:00:00"/>
    <x v="0"/>
    <s v="COGS - 179780"/>
    <s v="COGS - 179780"/>
    <s v="D-005"/>
    <s v="Security"/>
    <m/>
    <x v="2"/>
    <s v="DPM-Huntress"/>
    <x v="67"/>
    <s v="Huntress Advanced Threat Protection"/>
    <s v="C-10400"/>
    <m/>
    <n v="10843"/>
    <s v="COG"/>
    <n v="210"/>
    <m/>
    <n v="210"/>
    <s v="x"/>
  </r>
  <r>
    <x v="29"/>
    <d v="2025-09-01T00:00:00"/>
    <x v="0"/>
    <s v="COGS - 179780"/>
    <s v="COGS - 179780"/>
    <s v="D-005"/>
    <s v="Security"/>
    <m/>
    <x v="2"/>
    <s v="DPM-FWM-SM"/>
    <x v="67"/>
    <s v="24x7 Gateway Security Monitoring Small"/>
    <s v="C-10400"/>
    <m/>
    <n v="10843"/>
    <s v="COG"/>
    <n v="250"/>
    <m/>
    <n v="250"/>
    <s v="x"/>
  </r>
  <r>
    <x v="29"/>
    <d v="2025-09-01T00:00:00"/>
    <x v="0"/>
    <s v="COGS - 179780"/>
    <s v="COGS - 179780"/>
    <s v="D-005"/>
    <s v="Security"/>
    <m/>
    <x v="2"/>
    <s v="DPM-Huntress365"/>
    <x v="67"/>
    <s v="Huntress MDR for M365"/>
    <s v="C-10400"/>
    <m/>
    <n v="10843"/>
    <s v="COG"/>
    <n v="288"/>
    <m/>
    <n v="288"/>
    <s v="x"/>
  </r>
  <r>
    <x v="29"/>
    <d v="2025-09-01T00:00:00"/>
    <x v="0"/>
    <s v="COGS - 179780"/>
    <s v="COGS - 179780"/>
    <s v="D-005"/>
    <s v="Security"/>
    <m/>
    <x v="2"/>
    <s v="IS-ESP-1"/>
    <x v="67"/>
    <s v="Email Security "/>
    <s v="C-10400"/>
    <m/>
    <n v="10843"/>
    <s v="COG"/>
    <n v="417"/>
    <m/>
    <n v="417"/>
    <s v="x"/>
  </r>
  <r>
    <x v="29"/>
    <d v="2025-09-01T00:00:00"/>
    <x v="0"/>
    <s v="COGS - 179781"/>
    <s v="COGS - 179781"/>
    <s v="D-005"/>
    <s v="Security"/>
    <m/>
    <x v="2"/>
    <s v="DPMSAT"/>
    <x v="121"/>
    <s v="Security Awareness Program"/>
    <s v="AIOST"/>
    <m/>
    <n v="10772"/>
    <s v="COG"/>
    <n v="11.7"/>
    <m/>
    <n v="11.7"/>
    <s v="x"/>
  </r>
  <r>
    <x v="29"/>
    <d v="2025-09-01T00:00:00"/>
    <x v="0"/>
    <s v="COGS - 179781"/>
    <s v="COGS - 179781"/>
    <s v="D-005"/>
    <s v="Security"/>
    <m/>
    <x v="2"/>
    <s v="DPM-Huntress"/>
    <x v="121"/>
    <s v="Huntress Advanced Threat Protection"/>
    <s v="AIOST"/>
    <m/>
    <n v="10772"/>
    <s v="COG"/>
    <n v="18.809999999999999"/>
    <m/>
    <n v="18.809999999999999"/>
    <s v="x"/>
  </r>
  <r>
    <x v="29"/>
    <d v="2025-09-01T00:00:00"/>
    <x v="0"/>
    <s v="COGS - 179781"/>
    <s v="COGS - 179781"/>
    <s v="D-005"/>
    <s v="Security"/>
    <m/>
    <x v="2"/>
    <s v="DPM-Huntress365"/>
    <x v="121"/>
    <s v="Huntress MDR for M365"/>
    <s v="AIOST"/>
    <m/>
    <n v="10772"/>
    <s v="COG"/>
    <n v="24"/>
    <m/>
    <n v="24"/>
    <s v="x"/>
  </r>
  <r>
    <x v="29"/>
    <d v="2025-09-01T00:00:00"/>
    <x v="0"/>
    <s v="COGS - 179781"/>
    <s v="COGS - 179781"/>
    <s v="D-005"/>
    <s v="Security"/>
    <m/>
    <x v="2"/>
    <s v="SecureID"/>
    <x v="121"/>
    <s v="Dark Web Monitoring"/>
    <s v="AIOST"/>
    <m/>
    <n v="10772"/>
    <s v="COG"/>
    <n v="25"/>
    <m/>
    <n v="25"/>
    <s v="x"/>
  </r>
  <r>
    <x v="29"/>
    <d v="2025-09-01T00:00:00"/>
    <x v="0"/>
    <s v="COGS - 179781"/>
    <s v="COGS - 179781"/>
    <s v="D-005"/>
    <s v="Security"/>
    <m/>
    <x v="2"/>
    <s v="IS-ESP-1"/>
    <x v="121"/>
    <s v="Email Security "/>
    <s v="AIOST"/>
    <m/>
    <n v="10772"/>
    <s v="COG"/>
    <n v="36"/>
    <m/>
    <n v="36"/>
    <s v="x"/>
  </r>
  <r>
    <x v="29"/>
    <d v="2025-09-01T00:00:00"/>
    <x v="0"/>
    <s v="COGS - 179782"/>
    <s v="COGS - 179782"/>
    <s v="D-003"/>
    <s v="MSP"/>
    <m/>
    <x v="2"/>
    <s v="SSLCert"/>
    <x v="21"/>
    <s v="Managed Single Domain Security Certificate"/>
    <s v="C00022"/>
    <m/>
    <n v="10803"/>
    <s v="COG"/>
    <n v="2.66"/>
    <m/>
    <n v="2.66"/>
    <s v="x"/>
  </r>
  <r>
    <x v="29"/>
    <d v="2025-09-01T00:00:00"/>
    <x v="0"/>
    <s v="COGS - 179782"/>
    <s v="COGS - 179782"/>
    <s v="D-005"/>
    <s v="Security"/>
    <m/>
    <x v="2"/>
    <s v="DPMSAT"/>
    <x v="21"/>
    <s v="Security Awareness Program"/>
    <s v="C00022"/>
    <m/>
    <n v="10803"/>
    <s v="COG"/>
    <n v="14.7"/>
    <m/>
    <n v="14.7"/>
    <s v="x"/>
  </r>
  <r>
    <x v="29"/>
    <d v="2025-09-01T00:00:00"/>
    <x v="0"/>
    <s v="COGS - 179782"/>
    <s v="COGS - 179782"/>
    <s v="D-005"/>
    <s v="Security"/>
    <m/>
    <x v="2"/>
    <s v="SecureID"/>
    <x v="21"/>
    <s v="Dark Web Monitoring"/>
    <s v="C00022"/>
    <m/>
    <n v="10803"/>
    <s v="COG"/>
    <n v="25"/>
    <m/>
    <n v="25"/>
    <s v="x"/>
  </r>
  <r>
    <x v="29"/>
    <d v="2025-09-01T00:00:00"/>
    <x v="0"/>
    <s v="COGS - 179782"/>
    <s v="COGS - 179782"/>
    <s v="D-005"/>
    <s v="Security"/>
    <m/>
    <x v="2"/>
    <s v="DPM-Huntress365"/>
    <x v="21"/>
    <s v="Huntress MDR for M365"/>
    <s v="C00022"/>
    <m/>
    <n v="10803"/>
    <s v="COG"/>
    <n v="38"/>
    <m/>
    <n v="38"/>
    <s v="x"/>
  </r>
  <r>
    <x v="29"/>
    <d v="2025-09-01T00:00:00"/>
    <x v="0"/>
    <s v="COGS - 179782"/>
    <s v="COGS - 179782"/>
    <s v="D-005"/>
    <s v="Security"/>
    <m/>
    <x v="2"/>
    <s v="DPM-Huntress"/>
    <x v="21"/>
    <s v="Huntress Advanced Threat Protection"/>
    <s v="C00022"/>
    <m/>
    <n v="10803"/>
    <s v="COG"/>
    <n v="46.76"/>
    <m/>
    <n v="46.76"/>
    <s v="x"/>
  </r>
  <r>
    <x v="29"/>
    <d v="2025-09-01T00:00:00"/>
    <x v="0"/>
    <s v="COGS - 179782"/>
    <s v="COGS - 179782"/>
    <s v="D-005"/>
    <s v="Security"/>
    <m/>
    <x v="2"/>
    <s v="IS-ESP-1"/>
    <x v="21"/>
    <s v="Email Security "/>
    <s v="C00022"/>
    <m/>
    <n v="10803"/>
    <s v="COG"/>
    <n v="57"/>
    <m/>
    <n v="57"/>
    <s v="x"/>
  </r>
  <r>
    <x v="29"/>
    <d v="2025-09-01T00:00:00"/>
    <x v="0"/>
    <s v="COGS - 179782"/>
    <s v="COGS - 179782"/>
    <s v="D-005"/>
    <s v="Security"/>
    <m/>
    <x v="2"/>
    <s v="DPM-FWM-SM"/>
    <x v="21"/>
    <s v="24x7 Gateway Security Monitoring Small"/>
    <s v="C00022"/>
    <m/>
    <n v="10803"/>
    <s v="COG"/>
    <n v="125"/>
    <m/>
    <n v="125"/>
    <s v="x"/>
  </r>
  <r>
    <x v="29"/>
    <d v="2025-09-01T00:00:00"/>
    <x v="0"/>
    <s v="COGS - 179783"/>
    <s v="COGS - 179783"/>
    <s v="D-005"/>
    <s v="Security"/>
    <m/>
    <x v="2"/>
    <s v="SecureID"/>
    <x v="170"/>
    <s v="Dark Web Monitoring"/>
    <s v="C-10393"/>
    <m/>
    <n v="10797"/>
    <s v="COG"/>
    <n v="25"/>
    <m/>
    <n v="25"/>
    <s v="x"/>
  </r>
  <r>
    <x v="29"/>
    <d v="2025-09-01T00:00:00"/>
    <x v="0"/>
    <s v="COGS - 179783"/>
    <s v="COGS - 179783"/>
    <s v="D-005"/>
    <s v="Security"/>
    <m/>
    <x v="2"/>
    <s v="DPMSAT"/>
    <x v="170"/>
    <s v="Security Awareness Program"/>
    <s v="C-10393"/>
    <m/>
    <n v="10797"/>
    <s v="COG"/>
    <n v="36"/>
    <m/>
    <n v="36"/>
    <s v="x"/>
  </r>
  <r>
    <x v="29"/>
    <d v="2025-09-01T00:00:00"/>
    <x v="0"/>
    <s v="COGS - 179783"/>
    <s v="COGS - 179783"/>
    <s v="D-005"/>
    <s v="Security"/>
    <m/>
    <x v="2"/>
    <s v="DPM-Huntress"/>
    <x v="170"/>
    <s v="Huntress Advanced Threat Protection"/>
    <s v="C-10393"/>
    <m/>
    <n v="10797"/>
    <s v="COG"/>
    <n v="68.25"/>
    <m/>
    <n v="68.25"/>
    <s v="x"/>
  </r>
  <r>
    <x v="29"/>
    <d v="2025-09-01T00:00:00"/>
    <x v="0"/>
    <s v="COGS - 179783"/>
    <s v="COGS - 179783"/>
    <s v="D-005"/>
    <s v="Security"/>
    <m/>
    <x v="2"/>
    <s v="IS-ESP-1"/>
    <x v="170"/>
    <s v="Email Security "/>
    <s v="C-10393"/>
    <m/>
    <n v="10797"/>
    <s v="COG"/>
    <n v="117"/>
    <m/>
    <n v="117"/>
    <s v="x"/>
  </r>
  <r>
    <x v="29"/>
    <d v="2025-09-01T00:00:00"/>
    <x v="0"/>
    <s v="COGS - 179784"/>
    <s v="COGS - 179784"/>
    <s v="D-003"/>
    <s v="MSP"/>
    <m/>
    <x v="2"/>
    <s v="WildcardCert"/>
    <x v="22"/>
    <s v="Managed Wildcard Security Certificate"/>
    <s v="C00041"/>
    <m/>
    <n v="10834"/>
    <s v="COG"/>
    <n v="17.03"/>
    <m/>
    <n v="17.03"/>
    <s v="x"/>
  </r>
  <r>
    <x v="29"/>
    <d v="2025-09-01T00:00:00"/>
    <x v="0"/>
    <s v="COGS - 179784"/>
    <s v="COGS - 179784"/>
    <s v="D-005"/>
    <s v="Security"/>
    <m/>
    <x v="2"/>
    <s v="SecureID"/>
    <x v="22"/>
    <s v="Dark Web Monitoring"/>
    <s v="C00041"/>
    <m/>
    <n v="10834"/>
    <s v="COG"/>
    <n v="50"/>
    <m/>
    <n v="50"/>
    <s v="x"/>
  </r>
  <r>
    <x v="29"/>
    <d v="2025-09-01T00:00:00"/>
    <x v="0"/>
    <s v="COGS - 179784"/>
    <s v="COGS - 179784"/>
    <s v="D-005"/>
    <s v="Security"/>
    <m/>
    <x v="2"/>
    <s v="DPM-Huntress"/>
    <x v="22"/>
    <s v="Huntress Advanced Threat Protection"/>
    <s v="C00041"/>
    <m/>
    <n v="10834"/>
    <s v="COG"/>
    <n v="277.42"/>
    <m/>
    <n v="277.42"/>
    <s v="x"/>
  </r>
  <r>
    <x v="29"/>
    <d v="2025-09-01T00:00:00"/>
    <x v="0"/>
    <s v="COGS - 179785"/>
    <s v="COGS - 179785"/>
    <s v="D-003"/>
    <s v="MSP"/>
    <m/>
    <x v="2"/>
    <s v="SSLCert"/>
    <x v="23"/>
    <s v="Managed Single Domain Security Certificate"/>
    <s v="C00058"/>
    <m/>
    <n v="10811"/>
    <s v="COG"/>
    <n v="2.64"/>
    <m/>
    <n v="2.64"/>
    <s v="x"/>
  </r>
  <r>
    <x v="29"/>
    <d v="2025-09-01T00:00:00"/>
    <x v="0"/>
    <s v="COGS - 179785"/>
    <s v="COGS - 179785"/>
    <s v="D-005"/>
    <s v="Security"/>
    <m/>
    <x v="2"/>
    <s v="DPM-Huntress"/>
    <x v="23"/>
    <s v="Huntress Advanced Threat Protection"/>
    <s v="C00058"/>
    <m/>
    <n v="10811"/>
    <s v="COG"/>
    <n v="25.05"/>
    <m/>
    <n v="25.05"/>
    <s v="x"/>
  </r>
  <r>
    <x v="29"/>
    <d v="2025-09-01T00:00:00"/>
    <x v="0"/>
    <s v="COGS - 179787"/>
    <s v="COGS - 179787"/>
    <s v="D-005"/>
    <s v="Security"/>
    <m/>
    <x v="2"/>
    <s v="DPM-Huntress"/>
    <x v="24"/>
    <s v="Huntress Advanced Threat Protection"/>
    <s v="C00066"/>
    <m/>
    <n v="10799"/>
    <s v="COG"/>
    <n v="61.79"/>
    <m/>
    <n v="61.79"/>
    <s v="x"/>
  </r>
  <r>
    <x v="29"/>
    <d v="2025-09-01T00:00:00"/>
    <x v="0"/>
    <s v="COGS - 179787"/>
    <s v="COGS - 179787"/>
    <s v="D-005"/>
    <s v="Security"/>
    <m/>
    <x v="2"/>
    <s v="DPM-FWM-SM"/>
    <x v="24"/>
    <s v="24x7 Gateway Security Monitoring Small"/>
    <s v="C00066"/>
    <m/>
    <n v="10799"/>
    <s v="COG"/>
    <n v="125"/>
    <m/>
    <n v="125"/>
    <s v="x"/>
  </r>
  <r>
    <x v="29"/>
    <d v="2025-09-01T00:00:00"/>
    <x v="0"/>
    <s v="COGS - 179788"/>
    <s v="COGS - 179788"/>
    <s v="D-003"/>
    <s v="MSP"/>
    <m/>
    <x v="2"/>
    <s v="SSLCert"/>
    <x v="123"/>
    <s v="Managed Single Domain Security Certificate"/>
    <s v="C00068"/>
    <m/>
    <n v="10804"/>
    <s v="COG"/>
    <n v="2.66"/>
    <m/>
    <n v="2.66"/>
    <s v="x"/>
  </r>
  <r>
    <x v="29"/>
    <d v="2025-09-01T00:00:00"/>
    <x v="0"/>
    <s v="COGS - 179788"/>
    <s v="COGS - 179788"/>
    <s v="D-005"/>
    <s v="Security"/>
    <m/>
    <x v="2"/>
    <s v="DPM-Huntress"/>
    <x v="123"/>
    <s v="Huntress Advanced Threat Protection"/>
    <s v="C00068"/>
    <m/>
    <n v="10804"/>
    <s v="COG"/>
    <n v="124.25"/>
    <m/>
    <n v="124.25"/>
    <s v="x"/>
  </r>
  <r>
    <x v="29"/>
    <d v="2025-09-01T00:00:00"/>
    <x v="0"/>
    <s v="COGS - 179789"/>
    <s v="COGS - 179789"/>
    <s v="D-005"/>
    <s v="Security"/>
    <m/>
    <x v="2"/>
    <s v="DPMSAT"/>
    <x v="68"/>
    <s v="Security Awareness Program"/>
    <s v="C-10386"/>
    <m/>
    <n v="10775"/>
    <s v="COG"/>
    <n v="10.8"/>
    <m/>
    <n v="10.8"/>
    <s v="x"/>
  </r>
  <r>
    <x v="29"/>
    <d v="2025-09-01T00:00:00"/>
    <x v="0"/>
    <s v="COGS - 179789"/>
    <s v="COGS - 179789"/>
    <s v="D-005"/>
    <s v="Security"/>
    <m/>
    <x v="2"/>
    <s v="DPM-Huntress"/>
    <x v="68"/>
    <s v="Huntress Advanced Threat Protection"/>
    <s v="C-10386"/>
    <m/>
    <n v="10775"/>
    <s v="COG"/>
    <n v="14"/>
    <m/>
    <n v="14"/>
    <s v="x"/>
  </r>
  <r>
    <x v="29"/>
    <d v="2025-09-01T00:00:00"/>
    <x v="0"/>
    <s v="COGS - 179789"/>
    <s v="COGS - 179789"/>
    <s v="D-005"/>
    <s v="Security"/>
    <m/>
    <x v="2"/>
    <s v="SecureID"/>
    <x v="68"/>
    <s v="Dark Web Monitoring"/>
    <s v="C-10386"/>
    <m/>
    <n v="10775"/>
    <s v="COG"/>
    <n v="25"/>
    <m/>
    <n v="25"/>
    <s v="x"/>
  </r>
  <r>
    <x v="29"/>
    <d v="2025-09-01T00:00:00"/>
    <x v="0"/>
    <s v="COGS - 179789"/>
    <s v="COGS - 179789"/>
    <s v="D-005"/>
    <s v="Security"/>
    <m/>
    <x v="2"/>
    <s v="DPM-Huntress365"/>
    <x v="68"/>
    <s v="Huntress MDR for M365"/>
    <s v="C-10386"/>
    <m/>
    <n v="10775"/>
    <s v="COG"/>
    <n v="28"/>
    <m/>
    <n v="28"/>
    <s v="x"/>
  </r>
  <r>
    <x v="29"/>
    <d v="2025-09-01T00:00:00"/>
    <x v="0"/>
    <s v="COGS - 179789"/>
    <s v="COGS - 179789"/>
    <s v="D-005"/>
    <s v="Security"/>
    <m/>
    <x v="2"/>
    <s v="IS-ESP-1"/>
    <x v="68"/>
    <s v="Email Security "/>
    <s v="C-10386"/>
    <m/>
    <n v="10775"/>
    <s v="COG"/>
    <n v="48"/>
    <m/>
    <n v="48"/>
    <s v="x"/>
  </r>
  <r>
    <x v="29"/>
    <d v="2025-09-01T00:00:00"/>
    <x v="0"/>
    <s v="COGS - 179790"/>
    <s v="COGS - 179790"/>
    <s v="D-005"/>
    <s v="Security"/>
    <m/>
    <x v="2"/>
    <s v="SecureID"/>
    <x v="124"/>
    <s v="Dark Web Monitoring"/>
    <s v="C-10381"/>
    <m/>
    <n v="10846"/>
    <s v="COG"/>
    <n v="25"/>
    <m/>
    <n v="25"/>
    <s v="x"/>
  </r>
  <r>
    <x v="29"/>
    <d v="2025-09-01T00:00:00"/>
    <x v="0"/>
    <s v="COGS - 179790"/>
    <s v="COGS - 179790"/>
    <s v="D-005"/>
    <s v="Security"/>
    <m/>
    <x v="2"/>
    <s v="DPMSAT"/>
    <x v="124"/>
    <s v="Security Awareness Program"/>
    <s v="C-10381"/>
    <m/>
    <n v="10846"/>
    <s v="COG"/>
    <n v="160.19999999999999"/>
    <m/>
    <n v="160.19999999999999"/>
    <s v="x"/>
  </r>
  <r>
    <x v="29"/>
    <d v="2025-09-01T00:00:00"/>
    <x v="0"/>
    <s v="COGS - 179790"/>
    <s v="COGS - 179790"/>
    <s v="D-005"/>
    <s v="Security"/>
    <m/>
    <x v="2"/>
    <s v="DPM-Huntress"/>
    <x v="124"/>
    <s v="Huntress Advanced Threat Protection"/>
    <s v="C-10381"/>
    <m/>
    <n v="10846"/>
    <s v="COG"/>
    <n v="348.25"/>
    <m/>
    <n v="348.25"/>
    <s v="x"/>
  </r>
  <r>
    <x v="29"/>
    <d v="2025-09-01T00:00:00"/>
    <x v="0"/>
    <s v="COGS - 179790"/>
    <s v="COGS - 179790"/>
    <s v="D-005"/>
    <s v="Security"/>
    <m/>
    <x v="2"/>
    <s v="DPM-Huntress365"/>
    <x v="124"/>
    <s v="Huntress MDR for M365"/>
    <s v="C-10381"/>
    <m/>
    <n v="10846"/>
    <s v="COG"/>
    <n v="468"/>
    <m/>
    <n v="468"/>
    <s v="x"/>
  </r>
  <r>
    <x v="29"/>
    <d v="2025-09-01T00:00:00"/>
    <x v="0"/>
    <s v="COGS - 179790"/>
    <s v="COGS - 179790"/>
    <s v="D-005"/>
    <s v="Security"/>
    <m/>
    <x v="2"/>
    <s v="IS-ESP-1"/>
    <x v="124"/>
    <s v="Email Security "/>
    <s v="C-10381"/>
    <m/>
    <n v="10846"/>
    <s v="COG"/>
    <n v="615"/>
    <m/>
    <n v="615"/>
    <s v="x"/>
  </r>
  <r>
    <x v="29"/>
    <d v="2025-09-01T00:00:00"/>
    <x v="0"/>
    <s v="COGS - 179791"/>
    <s v="COGS - 179791"/>
    <s v="D-005"/>
    <s v="Security"/>
    <m/>
    <x v="2"/>
    <s v="SecureID"/>
    <x v="25"/>
    <s v="Dark Web Monitoring"/>
    <s v="C-10028"/>
    <m/>
    <n v="10783"/>
    <s v="COG"/>
    <n v="12.01"/>
    <m/>
    <n v="12.01"/>
    <s v="x"/>
  </r>
  <r>
    <x v="29"/>
    <d v="2025-09-01T00:00:00"/>
    <x v="0"/>
    <s v="COGS - 179791"/>
    <s v="COGS - 179791"/>
    <s v="D-005"/>
    <s v="Security"/>
    <m/>
    <x v="2"/>
    <s v="DPMSAT"/>
    <x v="25"/>
    <s v="Security Awareness Program"/>
    <s v="C-10028"/>
    <m/>
    <n v="10783"/>
    <s v="COG"/>
    <n v="72"/>
    <m/>
    <n v="72"/>
    <s v="x"/>
  </r>
  <r>
    <x v="29"/>
    <d v="2025-09-01T00:00:00"/>
    <x v="0"/>
    <s v="COGS - 179791"/>
    <s v="COGS - 179791"/>
    <s v="D-005"/>
    <s v="Security"/>
    <m/>
    <x v="2"/>
    <s v="DPM-Huntress"/>
    <x v="25"/>
    <s v="Huntress Advanced Threat Protection"/>
    <s v="C-10028"/>
    <m/>
    <n v="10783"/>
    <s v="COG"/>
    <n v="240.48"/>
    <m/>
    <n v="240.48"/>
    <s v="x"/>
  </r>
  <r>
    <x v="29"/>
    <d v="2025-09-01T00:00:00"/>
    <x v="0"/>
    <s v="COGS - 179791"/>
    <s v="COGS - 179791"/>
    <s v="D-005"/>
    <s v="Security"/>
    <m/>
    <x v="2"/>
    <s v="DPM-FWM-SM"/>
    <x v="25"/>
    <s v="24x7 Gateway Security Monitoring Small"/>
    <s v="C-10028"/>
    <m/>
    <n v="10783"/>
    <s v="COG"/>
    <n v="375"/>
    <m/>
    <n v="375"/>
    <s v="x"/>
  </r>
  <r>
    <x v="29"/>
    <d v="2025-09-01T00:00:00"/>
    <x v="0"/>
    <s v="COGS - 179795"/>
    <s v="COGS - 179795"/>
    <s v="D-003"/>
    <s v="MSP"/>
    <m/>
    <x v="2"/>
    <s v="PartnerProTool"/>
    <x v="25"/>
    <s v="Datapath Partner Pro Tool Pack "/>
    <s v="C-10028"/>
    <m/>
    <n v="10796"/>
    <s v="COG"/>
    <n v="50"/>
    <m/>
    <n v="50"/>
    <s v="x"/>
  </r>
  <r>
    <x v="29"/>
    <d v="2025-09-01T00:00:00"/>
    <x v="0"/>
    <s v="COGS - 179797"/>
    <s v="COGS - 179797"/>
    <s v="D-005"/>
    <s v="Security"/>
    <m/>
    <x v="2"/>
    <s v="DPM-Huntress365"/>
    <x v="69"/>
    <s v="Huntress MDR for M365"/>
    <s v="C-10408"/>
    <m/>
    <n v="10806"/>
    <s v="COG"/>
    <n v="44"/>
    <m/>
    <n v="44"/>
    <s v="x"/>
  </r>
  <r>
    <x v="29"/>
    <d v="2025-09-01T00:00:00"/>
    <x v="0"/>
    <s v="COGS - 179797"/>
    <s v="COGS - 179797"/>
    <s v="D-005"/>
    <s v="Security"/>
    <m/>
    <x v="2"/>
    <s v="DPM-Huntress"/>
    <x v="69"/>
    <s v="Huntress Advanced Threat Protection"/>
    <s v="C-10408"/>
    <m/>
    <n v="10806"/>
    <s v="COG"/>
    <n v="57.75"/>
    <m/>
    <n v="57.75"/>
    <s v="x"/>
  </r>
  <r>
    <x v="29"/>
    <d v="2025-09-01T00:00:00"/>
    <x v="0"/>
    <s v="COGS - 179797"/>
    <s v="COGS - 179797"/>
    <s v="D-005"/>
    <s v="Security"/>
    <m/>
    <x v="2"/>
    <s v="IS-ESP-1"/>
    <x v="69"/>
    <s v="Email Security "/>
    <s v="C-10408"/>
    <m/>
    <n v="10806"/>
    <s v="COG"/>
    <n v="69"/>
    <m/>
    <n v="69"/>
    <s v="x"/>
  </r>
  <r>
    <x v="29"/>
    <d v="2025-09-01T00:00:00"/>
    <x v="0"/>
    <s v="COGS - 179798B"/>
    <s v="COGS - 179798B"/>
    <s v="D-005"/>
    <s v="Security"/>
    <m/>
    <x v="2"/>
    <s v="SecureID"/>
    <x v="26"/>
    <s v="Dark Web Monitoring"/>
    <s v="C-10197"/>
    <m/>
    <n v="10857"/>
    <s v="COG"/>
    <n v="12.01"/>
    <m/>
    <n v="12.01"/>
    <s v="x"/>
  </r>
  <r>
    <x v="29"/>
    <d v="2025-09-01T00:00:00"/>
    <x v="0"/>
    <s v="COGS - 179798B"/>
    <s v="COGS - 179798B"/>
    <s v="D-005"/>
    <s v="Security"/>
    <m/>
    <x v="2"/>
    <s v="DPMSAT"/>
    <x v="26"/>
    <s v="Security Awareness Program"/>
    <s v="C-10197"/>
    <m/>
    <n v="10857"/>
    <s v="COG"/>
    <n v="16.2"/>
    <m/>
    <n v="16.2"/>
    <s v="x"/>
  </r>
  <r>
    <x v="29"/>
    <d v="2025-09-01T00:00:00"/>
    <x v="0"/>
    <s v="COGS - 179798B"/>
    <s v="COGS - 179798B"/>
    <s v="D-005"/>
    <s v="Security"/>
    <m/>
    <x v="2"/>
    <s v="DPM-Huntress"/>
    <x v="26"/>
    <s v="Huntress Advanced Threat Protection"/>
    <s v="C-10197"/>
    <m/>
    <n v="10857"/>
    <s v="COG"/>
    <n v="45.09"/>
    <m/>
    <n v="45.09"/>
    <s v="x"/>
  </r>
  <r>
    <x v="29"/>
    <d v="2025-09-01T00:00:00"/>
    <x v="0"/>
    <s v="COGS - 179798B"/>
    <s v="COGS - 179798B"/>
    <s v="D-005"/>
    <s v="Security"/>
    <m/>
    <x v="2"/>
    <s v="DPM-Huntress365"/>
    <x v="26"/>
    <s v="Huntress MDR for M365"/>
    <s v="C-10197"/>
    <m/>
    <n v="10857"/>
    <s v="COG"/>
    <n v="50"/>
    <m/>
    <n v="50"/>
    <s v="x"/>
  </r>
  <r>
    <x v="29"/>
    <d v="2025-09-01T00:00:00"/>
    <x v="0"/>
    <s v="COGS - 179798B"/>
    <s v="COGS - 179798B"/>
    <s v="D-005"/>
    <s v="Security"/>
    <m/>
    <x v="2"/>
    <s v="IS-ESP-1"/>
    <x v="26"/>
    <s v="Email Security "/>
    <s v="C-10197"/>
    <m/>
    <n v="10857"/>
    <s v="COG"/>
    <n v="53.1"/>
    <m/>
    <n v="53.1"/>
    <s v="x"/>
  </r>
  <r>
    <x v="29"/>
    <d v="2025-09-01T00:00:00"/>
    <x v="0"/>
    <s v="COGS - 179798B"/>
    <s v="COGS - 179798B"/>
    <s v="D-005"/>
    <s v="Security"/>
    <m/>
    <x v="2"/>
    <s v="DPM-FWM-SM"/>
    <x v="26"/>
    <s v="24x7 Gateway Security Monitoring Small"/>
    <s v="C-10197"/>
    <m/>
    <n v="10857"/>
    <s v="COG"/>
    <n v="375"/>
    <m/>
    <n v="375"/>
    <s v="x"/>
  </r>
  <r>
    <x v="29"/>
    <d v="2025-09-01T00:00:00"/>
    <x v="0"/>
    <s v="COGS - 179800"/>
    <s v="COGS - 179800"/>
    <s v="D-005"/>
    <s v="Security"/>
    <m/>
    <x v="2"/>
    <s v="DPMSAT"/>
    <x v="125"/>
    <s v="Security Awareness Program"/>
    <s v="C00093"/>
    <m/>
    <n v="10808"/>
    <s v="COG"/>
    <n v="66.599999999999994"/>
    <m/>
    <n v="66.599999999999994"/>
    <s v="x"/>
  </r>
  <r>
    <x v="29"/>
    <d v="2025-09-01T00:00:00"/>
    <x v="0"/>
    <s v="COGS - 179800"/>
    <s v="COGS - 179800"/>
    <s v="D-005"/>
    <s v="Security"/>
    <m/>
    <x v="2"/>
    <s v="DPM-Huntress"/>
    <x v="125"/>
    <s v="Huntress Advanced Threat Protection"/>
    <s v="C00093"/>
    <m/>
    <n v="10808"/>
    <s v="COG"/>
    <n v="100.2"/>
    <m/>
    <n v="100.2"/>
    <s v="x"/>
  </r>
  <r>
    <x v="29"/>
    <d v="2025-09-01T00:00:00"/>
    <x v="0"/>
    <s v="COGS - 179800"/>
    <s v="COGS - 179800"/>
    <s v="D-005"/>
    <s v="Security"/>
    <m/>
    <x v="2"/>
    <s v="DPM-FWM-SM"/>
    <x v="125"/>
    <s v="24x7 Gateway Security Monitoring Small"/>
    <s v="C00093"/>
    <m/>
    <n v="10808"/>
    <s v="COG"/>
    <n v="125"/>
    <m/>
    <n v="125"/>
    <s v="x"/>
  </r>
  <r>
    <x v="29"/>
    <d v="2025-09-01T00:00:00"/>
    <x v="0"/>
    <s v="COGS - 179800"/>
    <s v="COGS - 179800"/>
    <s v="D-005"/>
    <s v="Security"/>
    <m/>
    <x v="2"/>
    <s v="IS-ESP-1"/>
    <x v="125"/>
    <s v="Email Security "/>
    <s v="C00093"/>
    <m/>
    <n v="10808"/>
    <s v="COG"/>
    <n v="126.85"/>
    <m/>
    <n v="126.85"/>
    <s v="x"/>
  </r>
  <r>
    <x v="29"/>
    <d v="2025-09-01T00:00:00"/>
    <x v="0"/>
    <s v="COGS - 179800"/>
    <s v="COGS - 179800"/>
    <s v="D-005"/>
    <s v="Security"/>
    <m/>
    <x v="2"/>
    <s v="DPM-Huntress365"/>
    <x v="125"/>
    <s v="Huntress MDR for M365"/>
    <s v="C00093"/>
    <m/>
    <n v="10808"/>
    <s v="COG"/>
    <n v="139.5"/>
    <m/>
    <n v="139.5"/>
    <s v="x"/>
  </r>
  <r>
    <x v="29"/>
    <d v="2025-09-01T00:00:00"/>
    <x v="0"/>
    <s v="COGS - 179801"/>
    <s v="COGS - 179801"/>
    <s v="D-003"/>
    <s v="MSP"/>
    <m/>
    <x v="2"/>
    <s v="SSLCert"/>
    <x v="27"/>
    <s v="Managed Single Domain Security Certificate"/>
    <s v="C00095"/>
    <m/>
    <n v="10819"/>
    <s v="COG"/>
    <n v="2.64"/>
    <m/>
    <n v="2.64"/>
    <s v="x"/>
  </r>
  <r>
    <x v="29"/>
    <d v="2025-09-01T00:00:00"/>
    <x v="0"/>
    <s v="COGS - 179801"/>
    <s v="COGS - 179801"/>
    <s v="D-003"/>
    <s v="MSP"/>
    <m/>
    <x v="2"/>
    <s v="CWC-RA"/>
    <x v="27"/>
    <s v="Datapath Remote Access - CWC - 2 Users"/>
    <s v="C00095"/>
    <m/>
    <n v="10819"/>
    <s v="COG"/>
    <n v="8"/>
    <m/>
    <n v="8"/>
    <s v="x"/>
  </r>
  <r>
    <x v="29"/>
    <d v="2025-09-01T00:00:00"/>
    <x v="0"/>
    <s v="COGS - 179801"/>
    <s v="COGS - 179801"/>
    <s v="D-005"/>
    <s v="Security"/>
    <m/>
    <x v="2"/>
    <s v="DPMSAT"/>
    <x v="27"/>
    <s v="Security Awareness Program"/>
    <s v="C00095"/>
    <m/>
    <n v="10819"/>
    <s v="COG"/>
    <n v="36"/>
    <m/>
    <n v="36"/>
    <s v="x"/>
  </r>
  <r>
    <x v="29"/>
    <d v="2025-09-01T00:00:00"/>
    <x v="0"/>
    <s v="COGS - 179801"/>
    <s v="COGS - 179801"/>
    <s v="D-005"/>
    <s v="Security"/>
    <m/>
    <x v="2"/>
    <s v="DPM-FWM-SM"/>
    <x v="27"/>
    <s v="24x7 Gateway Security Monitoring Small"/>
    <s v="C00095"/>
    <m/>
    <n v="10819"/>
    <s v="COG"/>
    <n v="125"/>
    <m/>
    <n v="125"/>
    <s v="x"/>
  </r>
  <r>
    <x v="29"/>
    <d v="2025-09-01T00:00:00"/>
    <x v="0"/>
    <s v="COGS - 179801"/>
    <s v="COGS - 179801"/>
    <s v="D-005"/>
    <s v="Security"/>
    <m/>
    <x v="2"/>
    <s v="DPM-Huntress"/>
    <x v="27"/>
    <s v="Huntress Advanced Threat Protection"/>
    <s v="C00095"/>
    <m/>
    <n v="10819"/>
    <s v="COG"/>
    <n v="131.93"/>
    <m/>
    <n v="131.93"/>
    <s v="x"/>
  </r>
  <r>
    <x v="29"/>
    <d v="2025-09-01T00:00:00"/>
    <x v="0"/>
    <s v="COGS - 179801"/>
    <s v="COGS - 179801"/>
    <s v="D-005"/>
    <s v="Security"/>
    <m/>
    <x v="2"/>
    <s v="DPM-FWM-MED"/>
    <x v="27"/>
    <s v="24x7 Gateway Security Monitoring Medium"/>
    <s v="C00095"/>
    <m/>
    <n v="10819"/>
    <s v="COG"/>
    <n v="185"/>
    <m/>
    <n v="185"/>
    <s v="x"/>
  </r>
  <r>
    <x v="29"/>
    <d v="2025-09-01T00:00:00"/>
    <x v="0"/>
    <s v="COGS - 179802"/>
    <s v="COGS - 179802"/>
    <s v="D-005"/>
    <s v="Security"/>
    <m/>
    <x v="2"/>
    <s v="SecureID"/>
    <x v="114"/>
    <s v="Dark Web Monitoring"/>
    <s v="C-10398"/>
    <m/>
    <n v="10825"/>
    <s v="COG"/>
    <n v="25"/>
    <m/>
    <n v="25"/>
    <s v="x"/>
  </r>
  <r>
    <x v="29"/>
    <d v="2025-09-01T00:00:00"/>
    <x v="0"/>
    <s v="COGS - 179802"/>
    <s v="COGS - 179802"/>
    <s v="D-005"/>
    <s v="Security"/>
    <m/>
    <x v="2"/>
    <s v="DPMSAT"/>
    <x v="114"/>
    <s v="Security Awareness Program"/>
    <s v="C-10398"/>
    <m/>
    <n v="10825"/>
    <s v="COG"/>
    <n v="42.3"/>
    <m/>
    <n v="42.3"/>
    <s v="x"/>
  </r>
  <r>
    <x v="29"/>
    <d v="2025-09-01T00:00:00"/>
    <x v="0"/>
    <s v="COGS - 179802"/>
    <s v="COGS - 179802"/>
    <s v="D-005"/>
    <s v="Security"/>
    <m/>
    <x v="2"/>
    <s v="DPM-Huntress"/>
    <x v="114"/>
    <s v="Huntress Advanced Threat Protection"/>
    <s v="C-10398"/>
    <m/>
    <n v="10825"/>
    <s v="COG"/>
    <n v="84"/>
    <m/>
    <n v="84"/>
    <s v="x"/>
  </r>
  <r>
    <x v="29"/>
    <d v="2025-09-01T00:00:00"/>
    <x v="0"/>
    <s v="COGS - 179802"/>
    <s v="COGS - 179802"/>
    <s v="D-005"/>
    <s v="Security"/>
    <m/>
    <x v="2"/>
    <s v="DPM-Huntress365"/>
    <x v="114"/>
    <s v="Huntress MDR for M365"/>
    <s v="C-10398"/>
    <m/>
    <n v="10825"/>
    <s v="COG"/>
    <n v="114"/>
    <m/>
    <n v="114"/>
    <s v="x"/>
  </r>
  <r>
    <x v="29"/>
    <d v="2025-09-01T00:00:00"/>
    <x v="0"/>
    <s v="COGS - 179802"/>
    <s v="COGS - 179802"/>
    <s v="D-005"/>
    <s v="Security"/>
    <m/>
    <x v="2"/>
    <s v="DPM-FWM-SM"/>
    <x v="114"/>
    <s v="24x7 Gateway Security Monitoring Small"/>
    <s v="C-10398"/>
    <m/>
    <n v="10825"/>
    <s v="COG"/>
    <n v="125"/>
    <m/>
    <n v="125"/>
    <s v="x"/>
  </r>
  <r>
    <x v="29"/>
    <d v="2025-09-01T00:00:00"/>
    <x v="0"/>
    <s v="COGS - 179802"/>
    <s v="COGS - 179802"/>
    <s v="D-005"/>
    <s v="Security"/>
    <m/>
    <x v="2"/>
    <s v="DuoMFA"/>
    <x v="114"/>
    <s v="Duo MFA - 1 User"/>
    <s v="C-10398"/>
    <m/>
    <n v="10825"/>
    <s v="COG"/>
    <n v="143.1"/>
    <m/>
    <n v="143.1"/>
    <s v="x"/>
  </r>
  <r>
    <x v="29"/>
    <d v="2025-09-01T00:00:00"/>
    <x v="0"/>
    <s v="COGS - 179802"/>
    <s v="COGS - 179802"/>
    <s v="D-005"/>
    <s v="Security"/>
    <m/>
    <x v="2"/>
    <s v="IS-ESP-1"/>
    <x v="114"/>
    <s v="Email Security "/>
    <s v="C-10398"/>
    <m/>
    <n v="10825"/>
    <s v="COG"/>
    <n v="243"/>
    <m/>
    <n v="243"/>
    <s v="x"/>
  </r>
  <r>
    <x v="29"/>
    <d v="2025-09-01T00:00:00"/>
    <x v="0"/>
    <s v="COGS - 179804"/>
    <s v="COGS - 179804"/>
    <s v="D-003"/>
    <s v="MSP"/>
    <m/>
    <x v="2"/>
    <s v="UCCCert5"/>
    <x v="70"/>
    <s v="Managed UCC Security Certificate - For up to 5 domains"/>
    <s v="C00097"/>
    <m/>
    <n v="10839"/>
    <s v="COG"/>
    <n v="4.9000000000000004"/>
    <m/>
    <n v="4.9000000000000004"/>
    <s v="x"/>
  </r>
  <r>
    <x v="29"/>
    <d v="2025-09-01T00:00:00"/>
    <x v="0"/>
    <s v="COGS - 179804"/>
    <s v="COGS - 179804"/>
    <s v="D-005"/>
    <s v="Security"/>
    <m/>
    <x v="2"/>
    <s v="SecureID"/>
    <x v="70"/>
    <s v="Dark Web Monitoring"/>
    <s v="C00097"/>
    <m/>
    <n v="10839"/>
    <s v="COG"/>
    <n v="25"/>
    <m/>
    <n v="25"/>
    <s v="x"/>
  </r>
  <r>
    <x v="29"/>
    <d v="2025-09-01T00:00:00"/>
    <x v="0"/>
    <s v="COGS - 179804"/>
    <s v="COGS - 179804"/>
    <s v="D-005"/>
    <s v="Security"/>
    <m/>
    <x v="2"/>
    <s v="DPMSAT"/>
    <x v="70"/>
    <s v="Security Awareness Program"/>
    <s v="C00097"/>
    <m/>
    <n v="10839"/>
    <s v="COG"/>
    <n v="29.7"/>
    <m/>
    <n v="29.7"/>
    <s v="x"/>
  </r>
  <r>
    <x v="29"/>
    <d v="2025-09-01T00:00:00"/>
    <x v="0"/>
    <s v="COGS - 179804"/>
    <s v="COGS - 179804"/>
    <s v="D-005"/>
    <s v="Security"/>
    <m/>
    <x v="2"/>
    <s v="DPM-Huntress"/>
    <x v="70"/>
    <s v="Huntress Advanced Threat Protection"/>
    <s v="C00097"/>
    <m/>
    <n v="10839"/>
    <s v="COG"/>
    <n v="73.5"/>
    <m/>
    <n v="73.5"/>
    <s v="x"/>
  </r>
  <r>
    <x v="29"/>
    <d v="2025-09-01T00:00:00"/>
    <x v="0"/>
    <s v="COGS - 179804"/>
    <s v="COGS - 179804"/>
    <s v="D-005"/>
    <s v="Security"/>
    <m/>
    <x v="2"/>
    <s v="IS-ESP-1"/>
    <x v="70"/>
    <s v="Email Security "/>
    <s v="C00097"/>
    <m/>
    <n v="10839"/>
    <s v="COG"/>
    <n v="99"/>
    <m/>
    <n v="99"/>
    <s v="x"/>
  </r>
  <r>
    <x v="29"/>
    <d v="2025-09-01T00:00:00"/>
    <x v="0"/>
    <s v="COGS - 179804"/>
    <s v="COGS - 179804"/>
    <s v="D-005"/>
    <s v="Security"/>
    <m/>
    <x v="2"/>
    <s v="DPM-FWM-SM"/>
    <x v="70"/>
    <s v="24x7 Gateway Security Monitoring Small"/>
    <s v="C00097"/>
    <m/>
    <n v="10839"/>
    <s v="COG"/>
    <n v="125"/>
    <m/>
    <n v="125"/>
    <s v="x"/>
  </r>
  <r>
    <x v="29"/>
    <d v="2025-09-01T00:00:00"/>
    <x v="0"/>
    <s v="COGS - 179805"/>
    <s v="COGS - 179805"/>
    <s v="D-005"/>
    <s v="Security"/>
    <m/>
    <x v="2"/>
    <s v="DPMSAT"/>
    <x v="126"/>
    <s v="Security Awareness Program"/>
    <s v="C-10328"/>
    <m/>
    <n v="10795"/>
    <s v="COG"/>
    <n v="18.899999999999999"/>
    <m/>
    <n v="18.899999999999999"/>
    <s v="x"/>
  </r>
  <r>
    <x v="29"/>
    <d v="2025-09-01T00:00:00"/>
    <x v="0"/>
    <s v="COGS - 179805"/>
    <s v="COGS - 179805"/>
    <s v="D-005"/>
    <s v="Security"/>
    <m/>
    <x v="2"/>
    <s v="DPM-Huntress"/>
    <x v="126"/>
    <s v="Huntress Advanced Threat Protection"/>
    <s v="C-10328"/>
    <m/>
    <n v="10795"/>
    <s v="COG"/>
    <n v="33.4"/>
    <m/>
    <n v="33.4"/>
    <s v="x"/>
  </r>
  <r>
    <x v="29"/>
    <d v="2025-09-01T00:00:00"/>
    <x v="0"/>
    <s v="COGS - 179805"/>
    <s v="COGS - 179805"/>
    <s v="D-005"/>
    <s v="Security"/>
    <m/>
    <x v="2"/>
    <s v="DPM-Huntress365"/>
    <x v="126"/>
    <s v="Huntress MDR for M365"/>
    <s v="C-10328"/>
    <m/>
    <n v="10795"/>
    <s v="COG"/>
    <n v="46"/>
    <m/>
    <n v="46"/>
    <s v="x"/>
  </r>
  <r>
    <x v="29"/>
    <d v="2025-09-01T00:00:00"/>
    <x v="0"/>
    <s v="COGS - 179805"/>
    <s v="COGS - 179805"/>
    <s v="D-005"/>
    <s v="Security"/>
    <m/>
    <x v="2"/>
    <s v="IS-ESP-1"/>
    <x v="126"/>
    <s v="Email Security "/>
    <s v="C-10328"/>
    <m/>
    <n v="10795"/>
    <s v="COG"/>
    <n v="61.95"/>
    <m/>
    <n v="61.95"/>
    <s v="x"/>
  </r>
  <r>
    <x v="29"/>
    <d v="2025-09-01T00:00:00"/>
    <x v="0"/>
    <s v="COGS - 179806"/>
    <s v="COGS - 179806"/>
    <s v="D-003"/>
    <s v="MSP"/>
    <m/>
    <x v="2"/>
    <s v="SSLCert"/>
    <x v="28"/>
    <s v="Managed Single Domain Security Certificate"/>
    <s v="C00099"/>
    <m/>
    <n v="10816"/>
    <s v="COG"/>
    <n v="2.64"/>
    <m/>
    <n v="2.64"/>
    <s v="x"/>
  </r>
  <r>
    <x v="29"/>
    <d v="2025-09-01T00:00:00"/>
    <x v="0"/>
    <s v="COGS - 179806"/>
    <s v="COGS - 179806"/>
    <s v="D-003"/>
    <s v="MSP"/>
    <m/>
    <x v="2"/>
    <s v="SSLCert"/>
    <x v="28"/>
    <s v="Managed Single Domain Security Certificate"/>
    <s v="C00099"/>
    <m/>
    <n v="10816"/>
    <s v="COG"/>
    <n v="2.64"/>
    <m/>
    <n v="2.64"/>
    <s v="x"/>
  </r>
  <r>
    <x v="29"/>
    <d v="2025-09-01T00:00:00"/>
    <x v="0"/>
    <s v="COGS - 179806"/>
    <s v="COGS - 179806"/>
    <s v="D-003"/>
    <s v="MSP"/>
    <m/>
    <x v="2"/>
    <s v="SSLCert"/>
    <x v="28"/>
    <s v="Managed Single Domain Security Certificate"/>
    <s v="C00099"/>
    <m/>
    <n v="10816"/>
    <s v="COG"/>
    <n v="2.66"/>
    <m/>
    <n v="2.66"/>
    <s v="x"/>
  </r>
  <r>
    <x v="29"/>
    <d v="2025-09-01T00:00:00"/>
    <x v="0"/>
    <s v="COGS - 179806"/>
    <s v="COGS - 179806"/>
    <s v="D-005"/>
    <s v="Security"/>
    <m/>
    <x v="2"/>
    <s v="DPM-Huntress"/>
    <x v="28"/>
    <s v="Huntress Advanced Threat Protection"/>
    <s v="C00099"/>
    <m/>
    <n v="10816"/>
    <s v="COG"/>
    <n v="95.19"/>
    <m/>
    <n v="95.19"/>
    <s v="x"/>
  </r>
  <r>
    <x v="29"/>
    <d v="2025-09-01T00:00:00"/>
    <x v="0"/>
    <s v="COGS - 179807"/>
    <s v="COGS - 179807"/>
    <s v="D-005"/>
    <s v="Security"/>
    <m/>
    <x v="2"/>
    <s v="DPM-Huntress"/>
    <x v="29"/>
    <s v="Huntress Advanced Threat Protection"/>
    <s v="C00100"/>
    <m/>
    <n v="10794"/>
    <s v="COG"/>
    <n v="50.1"/>
    <m/>
    <n v="50.1"/>
    <s v="x"/>
  </r>
  <r>
    <x v="29"/>
    <d v="2025-09-01T00:00:00"/>
    <x v="0"/>
    <s v="COGS - 179808"/>
    <s v="COGS - 179808"/>
    <s v="D-005"/>
    <s v="Security"/>
    <m/>
    <x v="2"/>
    <s v="DPM-Huntress"/>
    <x v="71"/>
    <s v="Huntress Advanced Threat Protection"/>
    <s v="C-10058"/>
    <m/>
    <n v="10792"/>
    <s v="COG"/>
    <n v="75.150000000000006"/>
    <m/>
    <n v="75.150000000000006"/>
    <s v="x"/>
  </r>
  <r>
    <x v="29"/>
    <d v="2025-09-01T00:00:00"/>
    <x v="0"/>
    <s v="COGS - 179809"/>
    <s v="COGS - 179809"/>
    <s v="D-003"/>
    <s v="MSP"/>
    <m/>
    <x v="2"/>
    <s v="SSLCert"/>
    <x v="72"/>
    <s v="Managed Single Domain Security Certificate"/>
    <s v="C00105"/>
    <m/>
    <n v="10823"/>
    <s v="COG"/>
    <n v="5.32"/>
    <m/>
    <n v="5.32"/>
    <s v="x"/>
  </r>
  <r>
    <x v="29"/>
    <d v="2025-09-01T00:00:00"/>
    <x v="0"/>
    <s v="COGS - 179810"/>
    <s v="COGS - 179810"/>
    <s v="D-005"/>
    <s v="Security"/>
    <m/>
    <x v="2"/>
    <s v="DPM-Huntress"/>
    <x v="72"/>
    <s v="Huntress Advanced Threat Protection"/>
    <s v="C00105"/>
    <m/>
    <n v="10786"/>
    <s v="COG"/>
    <n v="1126.68"/>
    <m/>
    <n v="1126.68"/>
    <s v="x"/>
  </r>
  <r>
    <x v="29"/>
    <d v="2025-09-01T00:00:00"/>
    <x v="0"/>
    <s v="COGS - 179811"/>
    <s v="COGS - 179811"/>
    <s v="D-003"/>
    <s v="MSP"/>
    <m/>
    <x v="2"/>
    <s v="Streamline IT"/>
    <x v="72"/>
    <s v="Streamline IT"/>
    <s v="C00105"/>
    <m/>
    <n v="10750"/>
    <s v="COG"/>
    <n v="207.5"/>
    <m/>
    <n v="207.5"/>
    <s v="x"/>
  </r>
  <r>
    <x v="29"/>
    <d v="2025-09-01T00:00:00"/>
    <x v="0"/>
    <s v="COGS - 179813"/>
    <s v="COGS - 179813"/>
    <s v="D-003"/>
    <s v="MSP"/>
    <m/>
    <x v="2"/>
    <s v="SSLCert"/>
    <x v="73"/>
    <s v="Managed Single Domain Security Certificate"/>
    <s v="C00109"/>
    <m/>
    <n v="10830"/>
    <s v="COG"/>
    <n v="2.66"/>
    <m/>
    <n v="2.66"/>
    <s v="x"/>
  </r>
  <r>
    <x v="29"/>
    <d v="2025-09-01T00:00:00"/>
    <x v="0"/>
    <s v="COGS - 179813"/>
    <s v="COGS - 179813"/>
    <s v="D-005"/>
    <s v="Security"/>
    <m/>
    <x v="2"/>
    <s v="SecureID"/>
    <x v="73"/>
    <s v="Dark Web Monitoring"/>
    <s v="C00109"/>
    <m/>
    <n v="10830"/>
    <s v="COG"/>
    <n v="25"/>
    <m/>
    <n v="25"/>
    <s v="x"/>
  </r>
  <r>
    <x v="29"/>
    <d v="2025-09-01T00:00:00"/>
    <x v="0"/>
    <s v="COGS - 179813"/>
    <s v="COGS - 179813"/>
    <s v="D-005"/>
    <s v="Security"/>
    <m/>
    <x v="2"/>
    <s v="DPMSAT"/>
    <x v="73"/>
    <s v="Security Awareness Program"/>
    <s v="C00109"/>
    <m/>
    <n v="10830"/>
    <s v="COG"/>
    <n v="53.1"/>
    <m/>
    <n v="53.1"/>
    <s v="x"/>
  </r>
  <r>
    <x v="29"/>
    <d v="2025-09-01T00:00:00"/>
    <x v="0"/>
    <s v="COGS - 179813"/>
    <s v="COGS - 179813"/>
    <s v="D-005"/>
    <s v="Security"/>
    <m/>
    <x v="2"/>
    <s v="DPM-Huntress"/>
    <x v="73"/>
    <s v="Huntress Advanced Threat Protection"/>
    <s v="C00109"/>
    <m/>
    <n v="10830"/>
    <s v="COG"/>
    <n v="112.86"/>
    <m/>
    <n v="112.86"/>
    <s v="x"/>
  </r>
  <r>
    <x v="29"/>
    <d v="2025-09-01T00:00:00"/>
    <x v="0"/>
    <s v="COGS - 179813"/>
    <s v="COGS - 179813"/>
    <s v="D-005"/>
    <s v="Security"/>
    <m/>
    <x v="2"/>
    <s v="IS-ESP-1"/>
    <x v="73"/>
    <s v="Email Security "/>
    <s v="C00109"/>
    <m/>
    <n v="10830"/>
    <s v="COG"/>
    <n v="194.7"/>
    <m/>
    <n v="194.7"/>
    <s v="x"/>
  </r>
  <r>
    <x v="29"/>
    <d v="2025-09-01T00:00:00"/>
    <x v="0"/>
    <s v="COGS - 179813"/>
    <s v="COGS - 179813"/>
    <s v="D-005"/>
    <s v="Security"/>
    <m/>
    <x v="2"/>
    <s v="DPM-FWM-SM"/>
    <x v="73"/>
    <s v="24x7 Gateway Security Monitoring Small"/>
    <s v="C00109"/>
    <m/>
    <n v="10830"/>
    <s v="COG"/>
    <n v="500"/>
    <m/>
    <n v="500"/>
    <s v="x"/>
  </r>
  <r>
    <x v="29"/>
    <d v="2025-09-01T00:00:00"/>
    <x v="0"/>
    <s v="COGS - 179814"/>
    <s v="COGS - 179814"/>
    <s v="D-005"/>
    <s v="Security"/>
    <m/>
    <x v="2"/>
    <s v="DPMSAT"/>
    <x v="30"/>
    <s v="Security Awareness Program"/>
    <s v="C-10173"/>
    <m/>
    <n v="10781"/>
    <s v="COG"/>
    <n v="11.7"/>
    <m/>
    <n v="11.7"/>
    <s v="x"/>
  </r>
  <r>
    <x v="29"/>
    <d v="2025-09-01T00:00:00"/>
    <x v="0"/>
    <s v="COGS - 179814"/>
    <s v="COGS - 179814"/>
    <s v="D-005"/>
    <s v="Security"/>
    <m/>
    <x v="2"/>
    <s v="SecureID"/>
    <x v="30"/>
    <s v="Dark Web Monitoring"/>
    <s v="C-10173"/>
    <m/>
    <n v="10781"/>
    <s v="COG"/>
    <n v="12.01"/>
    <m/>
    <n v="12.01"/>
    <s v="x"/>
  </r>
  <r>
    <x v="29"/>
    <d v="2025-09-01T00:00:00"/>
    <x v="0"/>
    <s v="COGS - 179814"/>
    <s v="COGS - 179814"/>
    <s v="D-005"/>
    <s v="Security"/>
    <m/>
    <x v="2"/>
    <s v="DPM-Huntress"/>
    <x v="30"/>
    <s v="Huntress Advanced Threat Protection"/>
    <s v="C-10173"/>
    <m/>
    <n v="10781"/>
    <s v="COG"/>
    <n v="16.7"/>
    <m/>
    <n v="16.7"/>
    <s v="x"/>
  </r>
  <r>
    <x v="29"/>
    <d v="2025-09-01T00:00:00"/>
    <x v="0"/>
    <s v="COGS - 179814"/>
    <s v="COGS - 179814"/>
    <s v="D-005"/>
    <s v="Security"/>
    <m/>
    <x v="2"/>
    <s v="IS-ESP-1"/>
    <x v="30"/>
    <s v="Email Security "/>
    <s v="C-10173"/>
    <m/>
    <n v="10781"/>
    <s v="COG"/>
    <n v="38.35"/>
    <m/>
    <n v="38.35"/>
    <s v="x"/>
  </r>
  <r>
    <x v="29"/>
    <d v="2025-09-01T00:00:00"/>
    <x v="0"/>
    <s v="COGS - 179814"/>
    <s v="COGS - 179814"/>
    <s v="D-005"/>
    <s v="Security"/>
    <m/>
    <x v="2"/>
    <s v="DPM-FWM-SM"/>
    <x v="30"/>
    <s v="24x7 Gateway Security Monitoring Small"/>
    <s v="C-10173"/>
    <m/>
    <n v="10781"/>
    <s v="COG"/>
    <n v="125"/>
    <m/>
    <n v="125"/>
    <s v="x"/>
  </r>
  <r>
    <x v="29"/>
    <d v="2025-09-01T00:00:00"/>
    <x v="0"/>
    <s v="COGS - 179815"/>
    <s v="COGS - 179815"/>
    <s v="D-003"/>
    <s v="MSP"/>
    <m/>
    <x v="2"/>
    <s v="SSLCert"/>
    <x v="31"/>
    <s v="Managed Single Domain Security Certificate"/>
    <s v="C00114"/>
    <m/>
    <n v="10807"/>
    <s v="COG"/>
    <n v="2.66"/>
    <m/>
    <n v="2.66"/>
    <s v="x"/>
  </r>
  <r>
    <x v="29"/>
    <d v="2025-09-01T00:00:00"/>
    <x v="0"/>
    <s v="COGS - 179815"/>
    <s v="COGS - 179815"/>
    <s v="D-005"/>
    <s v="Security"/>
    <m/>
    <x v="2"/>
    <s v="DPMSAT"/>
    <x v="31"/>
    <s v="Security Awareness Program"/>
    <s v="C00114"/>
    <m/>
    <n v="10807"/>
    <s v="COG"/>
    <n v="20.7"/>
    <m/>
    <n v="20.7"/>
    <s v="x"/>
  </r>
  <r>
    <x v="29"/>
    <d v="2025-09-01T00:00:00"/>
    <x v="0"/>
    <s v="COGS - 179815"/>
    <s v="COGS - 179815"/>
    <s v="D-005"/>
    <s v="Security"/>
    <m/>
    <x v="2"/>
    <s v="SecureID"/>
    <x v="31"/>
    <s v="Dark Web Monitoring"/>
    <s v="C00114"/>
    <m/>
    <n v="10807"/>
    <s v="COG"/>
    <n v="25"/>
    <m/>
    <n v="25"/>
    <s v="x"/>
  </r>
  <r>
    <x v="29"/>
    <d v="2025-09-01T00:00:00"/>
    <x v="0"/>
    <s v="COGS - 179815"/>
    <s v="COGS - 179815"/>
    <s v="D-005"/>
    <s v="Security"/>
    <m/>
    <x v="2"/>
    <s v="DPM-Huntress"/>
    <x v="31"/>
    <s v="Huntress Advanced Threat Protection"/>
    <s v="C00114"/>
    <m/>
    <n v="10807"/>
    <s v="COG"/>
    <n v="40.25"/>
    <m/>
    <n v="40.25"/>
    <s v="x"/>
  </r>
  <r>
    <x v="29"/>
    <d v="2025-09-01T00:00:00"/>
    <x v="0"/>
    <s v="COGS - 179815"/>
    <s v="COGS - 179815"/>
    <s v="D-005"/>
    <s v="Security"/>
    <m/>
    <x v="2"/>
    <s v="IS-ESP-1"/>
    <x v="31"/>
    <s v="Email Security "/>
    <s v="C00114"/>
    <m/>
    <n v="10807"/>
    <s v="COG"/>
    <n v="93"/>
    <m/>
    <n v="93"/>
    <s v="x"/>
  </r>
  <r>
    <x v="29"/>
    <d v="2025-09-01T00:00:00"/>
    <x v="0"/>
    <s v="COGS - 179815"/>
    <s v="COGS - 179815"/>
    <s v="D-005"/>
    <s v="Security"/>
    <m/>
    <x v="2"/>
    <s v="DPM-FWM-SM"/>
    <x v="31"/>
    <s v="24x7 Gateway Security Monitoring Small"/>
    <s v="C00114"/>
    <m/>
    <n v="10807"/>
    <s v="COG"/>
    <n v="125"/>
    <m/>
    <n v="125"/>
    <s v="x"/>
  </r>
  <r>
    <x v="29"/>
    <d v="2025-09-01T00:00:00"/>
    <x v="0"/>
    <s v="COGS - 179816"/>
    <s v="COGS - 179816"/>
    <s v="D-005"/>
    <s v="Security"/>
    <m/>
    <x v="2"/>
    <s v="DuoMFA"/>
    <x v="74"/>
    <s v="Duo MFA - 1 User"/>
    <s v="C00126"/>
    <m/>
    <n v="10774"/>
    <s v="COG"/>
    <n v="51.3"/>
    <m/>
    <n v="51.3"/>
    <s v="x"/>
  </r>
  <r>
    <x v="29"/>
    <d v="2025-09-01T00:00:00"/>
    <x v="0"/>
    <s v="COGS - 179816"/>
    <s v="COGS - 179816"/>
    <s v="D-005"/>
    <s v="Security"/>
    <m/>
    <x v="2"/>
    <s v="DPM-Huntress"/>
    <x v="74"/>
    <s v="Huntress Advanced Threat Protection"/>
    <s v="C00126"/>
    <m/>
    <n v="10774"/>
    <s v="COG"/>
    <n v="56"/>
    <m/>
    <n v="56"/>
    <s v="x"/>
  </r>
  <r>
    <x v="29"/>
    <d v="2025-09-01T00:00:00"/>
    <x v="0"/>
    <s v="COGS - 179817"/>
    <s v="COGS - 179817"/>
    <s v="D-005"/>
    <s v="Security"/>
    <m/>
    <x v="2"/>
    <s v="SecureID"/>
    <x v="75"/>
    <s v="Dark Web Monitoring"/>
    <s v="C-10394"/>
    <m/>
    <n v="10842"/>
    <s v="COG"/>
    <n v="25"/>
    <m/>
    <n v="25"/>
    <s v="x"/>
  </r>
  <r>
    <x v="29"/>
    <d v="2025-09-01T00:00:00"/>
    <x v="0"/>
    <s v="COGS - 179817"/>
    <s v="COGS - 179817"/>
    <s v="D-005"/>
    <s v="Security"/>
    <m/>
    <x v="2"/>
    <s v="DPMSAT"/>
    <x v="75"/>
    <s v="Security Awareness Program"/>
    <s v="C-10394"/>
    <m/>
    <n v="10842"/>
    <s v="COG"/>
    <n v="48.6"/>
    <m/>
    <n v="48.6"/>
    <s v="x"/>
  </r>
  <r>
    <x v="29"/>
    <d v="2025-09-01T00:00:00"/>
    <x v="0"/>
    <s v="COGS - 179817"/>
    <s v="COGS - 179817"/>
    <s v="D-005"/>
    <s v="Security"/>
    <m/>
    <x v="2"/>
    <s v="DPM-Huntress"/>
    <x v="75"/>
    <s v="Huntress Advanced Threat Protection"/>
    <s v="C-10394"/>
    <m/>
    <n v="10842"/>
    <s v="COG"/>
    <n v="98"/>
    <m/>
    <n v="98"/>
    <s v="x"/>
  </r>
  <r>
    <x v="29"/>
    <d v="2025-09-01T00:00:00"/>
    <x v="0"/>
    <s v="COGS - 179817"/>
    <s v="COGS - 179817"/>
    <s v="D-005"/>
    <s v="Security"/>
    <m/>
    <x v="2"/>
    <s v="DPM-FWM-SM"/>
    <x v="75"/>
    <s v="24x7 Gateway Security Monitoring Small"/>
    <s v="C-10394"/>
    <m/>
    <n v="10842"/>
    <s v="COG"/>
    <n v="125"/>
    <m/>
    <n v="125"/>
    <s v="x"/>
  </r>
  <r>
    <x v="29"/>
    <d v="2025-09-01T00:00:00"/>
    <x v="0"/>
    <s v="COGS - 179817"/>
    <s v="COGS - 179817"/>
    <s v="D-005"/>
    <s v="Security"/>
    <m/>
    <x v="2"/>
    <s v="DPM-Huntress365"/>
    <x v="75"/>
    <s v="Huntress MDR for M365"/>
    <s v="C-10394"/>
    <m/>
    <n v="10842"/>
    <s v="COG"/>
    <n v="140"/>
    <m/>
    <n v="140"/>
    <s v="x"/>
  </r>
  <r>
    <x v="29"/>
    <d v="2025-09-01T00:00:00"/>
    <x v="0"/>
    <s v="COGS - 179817"/>
    <s v="COGS - 179817"/>
    <s v="D-005"/>
    <s v="Security"/>
    <m/>
    <x v="2"/>
    <s v="DuoMFA"/>
    <x v="75"/>
    <s v="Duo MFA - 1 User"/>
    <s v="C-10394"/>
    <m/>
    <n v="10842"/>
    <s v="COG"/>
    <n v="172.8"/>
    <m/>
    <n v="172.8"/>
    <s v="x"/>
  </r>
  <r>
    <x v="29"/>
    <d v="2025-09-01T00:00:00"/>
    <x v="0"/>
    <s v="COGS - 179817"/>
    <s v="COGS - 179817"/>
    <s v="D-005"/>
    <s v="Security"/>
    <m/>
    <x v="2"/>
    <s v="IS-ESP-1"/>
    <x v="75"/>
    <s v="Email Security "/>
    <s v="C-10394"/>
    <m/>
    <n v="10842"/>
    <s v="COG"/>
    <n v="285"/>
    <m/>
    <n v="285"/>
    <s v="x"/>
  </r>
  <r>
    <x v="29"/>
    <d v="2025-09-01T00:00:00"/>
    <x v="0"/>
    <s v="COGS - 179818"/>
    <s v="COGS - 179818"/>
    <s v="D-003"/>
    <s v="MSP"/>
    <m/>
    <x v="2"/>
    <s v="PartnerProTool"/>
    <x v="32"/>
    <s v="Datapath Partner Pro Tool Pack "/>
    <s v="C-10056"/>
    <m/>
    <n v="10832"/>
    <s v="COG"/>
    <n v="50"/>
    <m/>
    <n v="50"/>
    <s v="x"/>
  </r>
  <r>
    <x v="29"/>
    <d v="2025-09-01T00:00:00"/>
    <x v="0"/>
    <s v="COGS - 179818"/>
    <s v="COGS - 179818"/>
    <s v="D-005"/>
    <s v="Security"/>
    <m/>
    <x v="2"/>
    <s v="DPMSAT"/>
    <x v="32"/>
    <s v="Security Awareness Program"/>
    <s v="C-10056"/>
    <m/>
    <n v="10832"/>
    <s v="COG"/>
    <n v="114.3"/>
    <m/>
    <n v="114.3"/>
    <s v="x"/>
  </r>
  <r>
    <x v="29"/>
    <d v="2025-09-01T00:00:00"/>
    <x v="0"/>
    <s v="COGS - 179818"/>
    <s v="COGS - 179818"/>
    <s v="D-005"/>
    <s v="Security"/>
    <m/>
    <x v="2"/>
    <s v="DPM-Huntress"/>
    <x v="32"/>
    <s v="Huntress Advanced Threat Protection"/>
    <s v="C-10056"/>
    <m/>
    <n v="10832"/>
    <s v="COG"/>
    <n v="277.22000000000003"/>
    <m/>
    <n v="277.22000000000003"/>
    <s v="x"/>
  </r>
  <r>
    <x v="29"/>
    <d v="2025-09-01T00:00:00"/>
    <x v="0"/>
    <s v="COGS - 179818"/>
    <s v="COGS - 179818"/>
    <s v="D-005"/>
    <s v="Security"/>
    <m/>
    <x v="2"/>
    <s v="DPM-FWM-SM"/>
    <x v="32"/>
    <s v="24x7 Gateway Security Monitoring Small"/>
    <s v="C-10056"/>
    <m/>
    <n v="10832"/>
    <s v="COG"/>
    <n v="375"/>
    <m/>
    <n v="375"/>
    <s v="x"/>
  </r>
  <r>
    <x v="29"/>
    <d v="2025-09-01T00:00:00"/>
    <x v="0"/>
    <s v="COGS - 179819"/>
    <s v="COGS - 179819"/>
    <s v="D-003"/>
    <s v="MSP"/>
    <m/>
    <x v="2"/>
    <s v="DPM-Huntress365"/>
    <x v="127"/>
    <s v="Huntress MDR for M365"/>
    <s v="C-10406"/>
    <m/>
    <n v="10805"/>
    <s v="COG"/>
    <n v="136"/>
    <m/>
    <n v="136"/>
    <s v="x"/>
  </r>
  <r>
    <x v="29"/>
    <d v="2025-09-01T00:00:00"/>
    <x v="0"/>
    <s v="COGS - 179819"/>
    <s v="COGS - 179819"/>
    <s v="D-005"/>
    <s v="Security"/>
    <m/>
    <x v="2"/>
    <s v="SecureID"/>
    <x v="127"/>
    <s v="Dark Web Monitoring"/>
    <s v="C-10406"/>
    <m/>
    <n v="10805"/>
    <s v="COG"/>
    <n v="25"/>
    <m/>
    <n v="25"/>
    <s v="x"/>
  </r>
  <r>
    <x v="29"/>
    <d v="2025-09-01T00:00:00"/>
    <x v="0"/>
    <s v="COGS - 179819"/>
    <s v="COGS - 179819"/>
    <s v="D-005"/>
    <s v="Security"/>
    <m/>
    <x v="2"/>
    <s v="DPMSAT"/>
    <x v="127"/>
    <s v="Security Awareness Program"/>
    <s v="C-10406"/>
    <m/>
    <n v="10805"/>
    <s v="COG"/>
    <n v="32.4"/>
    <m/>
    <n v="32.4"/>
    <s v="x"/>
  </r>
  <r>
    <x v="29"/>
    <d v="2025-09-01T00:00:00"/>
    <x v="0"/>
    <s v="COGS - 179819"/>
    <s v="COGS - 179819"/>
    <s v="D-005"/>
    <s v="Security"/>
    <m/>
    <x v="2"/>
    <s v="DPM-Huntress"/>
    <x v="127"/>
    <s v="Huntress Advanced Threat Protection"/>
    <s v="C-10406"/>
    <m/>
    <n v="10805"/>
    <s v="COG"/>
    <n v="61.25"/>
    <m/>
    <n v="61.25"/>
    <s v="x"/>
  </r>
  <r>
    <x v="29"/>
    <d v="2025-09-01T00:00:00"/>
    <x v="0"/>
    <s v="COGS - 179819"/>
    <s v="COGS - 179819"/>
    <s v="D-005"/>
    <s v="Security"/>
    <m/>
    <x v="2"/>
    <s v="IS-ESP-1"/>
    <x v="127"/>
    <s v="Email Security "/>
    <s v="C-10406"/>
    <m/>
    <n v="10805"/>
    <s v="COG"/>
    <n v="105"/>
    <m/>
    <n v="105"/>
    <s v="x"/>
  </r>
  <r>
    <x v="29"/>
    <d v="2025-09-01T00:00:00"/>
    <x v="0"/>
    <s v="COGS - 179820"/>
    <s v="COGS - 179820"/>
    <s v="D-005"/>
    <s v="Security"/>
    <m/>
    <x v="2"/>
    <s v="SecureID"/>
    <x v="76"/>
    <s v="Dark Web Monitoring"/>
    <s v="C-10407"/>
    <m/>
    <n v="10826"/>
    <s v="COG"/>
    <n v="25"/>
    <m/>
    <n v="25"/>
    <s v="x"/>
  </r>
  <r>
    <x v="29"/>
    <d v="2025-09-01T00:00:00"/>
    <x v="0"/>
    <s v="COGS - 179820"/>
    <s v="COGS - 179820"/>
    <s v="D-005"/>
    <s v="Security"/>
    <m/>
    <x v="2"/>
    <s v="DPMSAT"/>
    <x v="76"/>
    <s v="Security Awareness Program"/>
    <s v="C-10407"/>
    <m/>
    <n v="10826"/>
    <s v="COG"/>
    <n v="36"/>
    <m/>
    <n v="36"/>
    <s v="x"/>
  </r>
  <r>
    <x v="29"/>
    <d v="2025-09-01T00:00:00"/>
    <x v="0"/>
    <s v="COGS - 179820"/>
    <s v="COGS - 179820"/>
    <s v="D-005"/>
    <s v="Security"/>
    <m/>
    <x v="2"/>
    <s v="DPM-Huntress365"/>
    <x v="76"/>
    <s v="Huntress MDR for M365"/>
    <s v="C-10407"/>
    <m/>
    <n v="10826"/>
    <s v="COG"/>
    <n v="88"/>
    <m/>
    <n v="88"/>
    <s v="x"/>
  </r>
  <r>
    <x v="29"/>
    <d v="2025-09-01T00:00:00"/>
    <x v="0"/>
    <s v="COGS - 179820"/>
    <s v="COGS - 179820"/>
    <s v="D-005"/>
    <s v="Security"/>
    <m/>
    <x v="2"/>
    <s v="DPM-Huntress"/>
    <x v="76"/>
    <s v="Huntress Advanced Threat Protection"/>
    <s v="C-10407"/>
    <m/>
    <n v="10826"/>
    <s v="COG"/>
    <n v="108.5"/>
    <m/>
    <n v="108.5"/>
    <s v="x"/>
  </r>
  <r>
    <x v="29"/>
    <d v="2025-09-01T00:00:00"/>
    <x v="0"/>
    <s v="COGS - 179820"/>
    <s v="COGS - 179820"/>
    <s v="D-005"/>
    <s v="Security"/>
    <m/>
    <x v="2"/>
    <s v="IS-ESP-1"/>
    <x v="76"/>
    <s v="Email Security "/>
    <s v="C-10407"/>
    <m/>
    <n v="10826"/>
    <s v="COG"/>
    <n v="141"/>
    <m/>
    <n v="141"/>
    <s v="x"/>
  </r>
  <r>
    <x v="29"/>
    <d v="2025-09-01T00:00:00"/>
    <x v="0"/>
    <s v="COGS - 179820"/>
    <s v="COGS - 179820"/>
    <s v="D-005"/>
    <s v="Security"/>
    <m/>
    <x v="2"/>
    <s v="DPM-FWM-SM"/>
    <x v="76"/>
    <s v="24x7 Gateway Security Monitoring Small"/>
    <s v="C-10407"/>
    <m/>
    <n v="10826"/>
    <s v="COG"/>
    <n v="1000"/>
    <m/>
    <n v="1000"/>
    <s v="x"/>
  </r>
  <r>
    <x v="29"/>
    <d v="2025-09-01T00:00:00"/>
    <x v="0"/>
    <s v="COGS - 179821"/>
    <s v="COGS - 179821"/>
    <s v="D-003"/>
    <s v="MSP"/>
    <m/>
    <x v="2"/>
    <s v="SSLCert"/>
    <x v="33"/>
    <s v="Managed Single Domain Security Certificate"/>
    <s v="C00161"/>
    <m/>
    <n v="10790"/>
    <s v="COG"/>
    <n v="2.64"/>
    <m/>
    <n v="2.64"/>
    <s v="x"/>
  </r>
  <r>
    <x v="29"/>
    <d v="2025-09-01T00:00:00"/>
    <x v="0"/>
    <s v="COGS - 179821"/>
    <s v="COGS - 179821"/>
    <s v="D-005"/>
    <s v="Security"/>
    <m/>
    <x v="2"/>
    <s v="DPM-Huntress"/>
    <x v="33"/>
    <s v="Huntress Advanced Threat Protection"/>
    <s v="C00161"/>
    <m/>
    <n v="10790"/>
    <s v="COG"/>
    <n v="10.02"/>
    <m/>
    <n v="10.02"/>
    <s v="x"/>
  </r>
  <r>
    <x v="29"/>
    <d v="2025-09-01T00:00:00"/>
    <x v="0"/>
    <s v="COGS - 179822"/>
    <s v="COGS - 179822"/>
    <s v="D-005"/>
    <s v="Security"/>
    <m/>
    <x v="2"/>
    <s v="SecureID"/>
    <x v="77"/>
    <s v="Dark Web Monitoring"/>
    <s v="C-10391"/>
    <m/>
    <n v="10814"/>
    <s v="COG"/>
    <n v="25"/>
    <m/>
    <n v="25"/>
    <s v="x"/>
  </r>
  <r>
    <x v="29"/>
    <d v="2025-09-01T00:00:00"/>
    <x v="0"/>
    <s v="COGS - 179822"/>
    <s v="COGS - 179822"/>
    <s v="D-005"/>
    <s v="Security"/>
    <m/>
    <x v="2"/>
    <s v="DPM-Huntress"/>
    <x v="77"/>
    <s v="Huntress Advanced Threat Protection"/>
    <s v="C-10391"/>
    <m/>
    <n v="10814"/>
    <s v="COG"/>
    <n v="35.909999999999997"/>
    <m/>
    <n v="35.909999999999997"/>
    <s v="x"/>
  </r>
  <r>
    <x v="29"/>
    <d v="2025-09-01T00:00:00"/>
    <x v="0"/>
    <s v="COGS - 179822"/>
    <s v="COGS - 179822"/>
    <s v="D-005"/>
    <s v="Security"/>
    <m/>
    <x v="2"/>
    <s v="DPMSAT"/>
    <x v="77"/>
    <s v="Security Awareness Program"/>
    <s v="C-10391"/>
    <m/>
    <n v="10814"/>
    <s v="COG"/>
    <n v="43.2"/>
    <m/>
    <n v="43.2"/>
    <s v="x"/>
  </r>
  <r>
    <x v="29"/>
    <d v="2025-09-01T00:00:00"/>
    <x v="0"/>
    <s v="COGS - 179822"/>
    <s v="COGS - 179822"/>
    <s v="D-005"/>
    <s v="Security"/>
    <m/>
    <x v="2"/>
    <s v="DPM-Huntress365"/>
    <x v="77"/>
    <s v="Huntress MDR for M365"/>
    <s v="C-10391"/>
    <m/>
    <n v="10814"/>
    <s v="COG"/>
    <n v="98"/>
    <m/>
    <n v="98"/>
    <s v="x"/>
  </r>
  <r>
    <x v="29"/>
    <d v="2025-09-01T00:00:00"/>
    <x v="0"/>
    <s v="COGS - 179822"/>
    <s v="COGS - 179822"/>
    <s v="D-005"/>
    <s v="Security"/>
    <m/>
    <x v="2"/>
    <s v="IS-ESP-1"/>
    <x v="77"/>
    <s v="Email Security "/>
    <s v="C-10391"/>
    <m/>
    <n v="10814"/>
    <s v="COG"/>
    <n v="153"/>
    <m/>
    <n v="153"/>
    <s v="x"/>
  </r>
  <r>
    <x v="29"/>
    <d v="2025-09-01T00:00:00"/>
    <x v="0"/>
    <s v="COGS - 179824"/>
    <s v="COGS - 179824"/>
    <s v="D-003"/>
    <s v="MSP"/>
    <m/>
    <x v="2"/>
    <s v="SSLCert"/>
    <x v="78"/>
    <s v="Managed Single Domain Security Certificate"/>
    <s v="C00167"/>
    <m/>
    <n v="10764"/>
    <s v="COG"/>
    <n v="2.64"/>
    <m/>
    <n v="2.64"/>
    <s v="x"/>
  </r>
  <r>
    <x v="29"/>
    <d v="2025-09-01T00:00:00"/>
    <x v="0"/>
    <s v="COGS - 179824"/>
    <s v="COGS - 179824"/>
    <s v="D-003"/>
    <s v="MSP"/>
    <m/>
    <x v="2"/>
    <s v="Streamline IT"/>
    <x v="78"/>
    <s v="Streamline IT"/>
    <s v="C00167"/>
    <m/>
    <n v="10764"/>
    <s v="COG"/>
    <n v="60"/>
    <m/>
    <n v="60"/>
    <s v="x"/>
  </r>
  <r>
    <x v="29"/>
    <d v="2025-09-01T00:00:00"/>
    <x v="0"/>
    <s v="COGS - 179825"/>
    <s v="COGS - 179825"/>
    <s v="D-003"/>
    <s v="MSP"/>
    <m/>
    <x v="2"/>
    <s v="DPM-Huntress365"/>
    <x v="128"/>
    <s v="Huntress MDR for M365"/>
    <s v="C-10396"/>
    <m/>
    <n v="10817"/>
    <s v="COG"/>
    <n v="266"/>
    <m/>
    <n v="266"/>
    <s v="x"/>
  </r>
  <r>
    <x v="29"/>
    <d v="2025-09-01T00:00:00"/>
    <x v="0"/>
    <s v="COGS - 179825"/>
    <s v="COGS - 179825"/>
    <s v="D-005"/>
    <s v="Security"/>
    <m/>
    <x v="2"/>
    <s v="SecureID"/>
    <x v="128"/>
    <s v="Dark Web Monitoring"/>
    <s v="C-10396"/>
    <m/>
    <n v="10817"/>
    <s v="COG"/>
    <n v="25"/>
    <m/>
    <n v="25"/>
    <s v="x"/>
  </r>
  <r>
    <x v="29"/>
    <d v="2025-09-01T00:00:00"/>
    <x v="0"/>
    <s v="COGS - 179825"/>
    <s v="COGS - 179825"/>
    <s v="D-005"/>
    <s v="Security"/>
    <m/>
    <x v="2"/>
    <s v="DPMSAT"/>
    <x v="128"/>
    <s v="Security Awareness Program"/>
    <s v="C-10396"/>
    <m/>
    <n v="10817"/>
    <s v="COG"/>
    <n v="50.4"/>
    <m/>
    <n v="50.4"/>
    <s v="x"/>
  </r>
  <r>
    <x v="29"/>
    <d v="2025-09-01T00:00:00"/>
    <x v="0"/>
    <s v="COGS - 179825"/>
    <s v="COGS - 179825"/>
    <s v="D-005"/>
    <s v="Security"/>
    <m/>
    <x v="2"/>
    <s v="DPM-Huntress"/>
    <x v="128"/>
    <s v="Huntress Advanced Threat Protection"/>
    <s v="C-10396"/>
    <m/>
    <n v="10817"/>
    <s v="COG"/>
    <n v="112"/>
    <m/>
    <n v="112"/>
    <s v="x"/>
  </r>
  <r>
    <x v="29"/>
    <d v="2025-09-01T00:00:00"/>
    <x v="0"/>
    <s v="COGS - 179825"/>
    <s v="COGS - 179825"/>
    <s v="D-005"/>
    <s v="Security"/>
    <m/>
    <x v="2"/>
    <s v="DPM-FWM-SM"/>
    <x v="128"/>
    <s v="24x7 Gateway Security Monitoring Small"/>
    <s v="C-10396"/>
    <m/>
    <n v="10817"/>
    <s v="COG"/>
    <n v="125"/>
    <m/>
    <n v="125"/>
    <s v="x"/>
  </r>
  <r>
    <x v="29"/>
    <d v="2025-09-01T00:00:00"/>
    <x v="0"/>
    <s v="COGS - 179825"/>
    <s v="COGS - 179825"/>
    <s v="D-005"/>
    <s v="Security"/>
    <m/>
    <x v="2"/>
    <s v="IS-ESP-1"/>
    <x v="128"/>
    <s v="Email Security "/>
    <s v="C-10396"/>
    <m/>
    <n v="10817"/>
    <s v="COG"/>
    <n v="216"/>
    <m/>
    <n v="216"/>
    <s v="x"/>
  </r>
  <r>
    <x v="29"/>
    <d v="2025-09-01T00:00:00"/>
    <x v="0"/>
    <s v="COGS - 179828"/>
    <s v="COGS - 179828"/>
    <s v="D-005"/>
    <s v="Security"/>
    <m/>
    <x v="2"/>
    <s v="DPM-Huntress"/>
    <x v="155"/>
    <s v="Huntress Advanced Threat Protection"/>
    <s v="C00179"/>
    <m/>
    <n v="10747"/>
    <s v="COG"/>
    <n v="2316.29"/>
    <m/>
    <n v="2316.29"/>
    <s v="x"/>
  </r>
  <r>
    <x v="29"/>
    <d v="2025-09-01T00:00:00"/>
    <x v="0"/>
    <s v="COGS - 179830"/>
    <s v="COGS - 179830"/>
    <s v="D-005"/>
    <s v="Security"/>
    <m/>
    <x v="2"/>
    <s v="DPMSAT"/>
    <x v="34"/>
    <s v="Security Awareness Program"/>
    <s v="C-10337"/>
    <m/>
    <n v="10788"/>
    <s v="COG"/>
    <n v="31.5"/>
    <m/>
    <n v="31.5"/>
    <s v="x"/>
  </r>
  <r>
    <x v="29"/>
    <d v="2025-09-01T00:00:00"/>
    <x v="0"/>
    <s v="COGS - 179830"/>
    <s v="COGS - 179830"/>
    <s v="D-005"/>
    <s v="Security"/>
    <m/>
    <x v="2"/>
    <s v="DPM-Huntress"/>
    <x v="34"/>
    <s v="Huntress Advanced Threat Protection"/>
    <s v="C-10337"/>
    <m/>
    <n v="10788"/>
    <s v="COG"/>
    <n v="93.52"/>
    <m/>
    <n v="93.52"/>
    <s v="x"/>
  </r>
  <r>
    <x v="29"/>
    <d v="2025-09-01T00:00:00"/>
    <x v="0"/>
    <s v="COGS - 179830"/>
    <s v="COGS - 179830"/>
    <s v="D-005"/>
    <s v="Security"/>
    <m/>
    <x v="2"/>
    <s v="IS-ESP-1"/>
    <x v="34"/>
    <s v="Email Security "/>
    <s v="C-10337"/>
    <m/>
    <n v="10788"/>
    <s v="COG"/>
    <n v="103.25"/>
    <m/>
    <n v="103.25"/>
    <s v="x"/>
  </r>
  <r>
    <x v="29"/>
    <d v="2025-09-01T00:00:00"/>
    <x v="0"/>
    <s v="COGS - 179830"/>
    <s v="COGS - 179830"/>
    <s v="D-005"/>
    <s v="Security"/>
    <m/>
    <x v="2"/>
    <s v="DPM-FWM-SM"/>
    <x v="34"/>
    <s v="24x7 Gateway Security Monitoring Small"/>
    <s v="C-10337"/>
    <m/>
    <n v="10788"/>
    <s v="COG"/>
    <n v="125"/>
    <m/>
    <n v="125"/>
    <s v="x"/>
  </r>
  <r>
    <x v="29"/>
    <d v="2025-09-01T00:00:00"/>
    <x v="0"/>
    <s v="COGS - 179832"/>
    <s v="COGS - 179832"/>
    <s v="D-003"/>
    <s v="MSP"/>
    <m/>
    <x v="2"/>
    <s v="DPM-FWM-SM"/>
    <x v="35"/>
    <s v="24x7 Gateway Security Monitoring Small"/>
    <s v="C-10025"/>
    <m/>
    <n v="10835"/>
    <s v="COG"/>
    <n v="250"/>
    <m/>
    <n v="250"/>
    <s v="x"/>
  </r>
  <r>
    <x v="29"/>
    <d v="2025-09-01T00:00:00"/>
    <x v="0"/>
    <s v="COGS - 179832"/>
    <s v="COGS - 179832"/>
    <s v="D-005"/>
    <s v="Security"/>
    <m/>
    <x v="2"/>
    <s v="SecureID"/>
    <x v="35"/>
    <s v="Dark Web Monitoring"/>
    <s v="C-10025"/>
    <m/>
    <n v="10835"/>
    <s v="COG"/>
    <n v="12.01"/>
    <m/>
    <n v="12.01"/>
    <s v="x"/>
  </r>
  <r>
    <x v="29"/>
    <d v="2025-09-01T00:00:00"/>
    <x v="0"/>
    <s v="COGS - 179832"/>
    <s v="COGS - 179832"/>
    <s v="D-005"/>
    <s v="Security"/>
    <m/>
    <x v="2"/>
    <s v="DPMSAT"/>
    <x v="35"/>
    <s v="Security Awareness Program"/>
    <s v="C-10025"/>
    <m/>
    <n v="10835"/>
    <s v="COG"/>
    <n v="67.5"/>
    <m/>
    <n v="67.5"/>
    <s v="x"/>
  </r>
  <r>
    <x v="29"/>
    <d v="2025-09-01T00:00:00"/>
    <x v="0"/>
    <s v="COGS - 179832"/>
    <s v="COGS - 179832"/>
    <s v="D-005"/>
    <s v="Security"/>
    <m/>
    <x v="2"/>
    <s v="DPM-Huntress"/>
    <x v="35"/>
    <s v="Huntress Advanced Threat Protection"/>
    <s v="C-10025"/>
    <m/>
    <n v="10835"/>
    <s v="COG"/>
    <n v="170.34"/>
    <m/>
    <n v="170.34"/>
    <s v="x"/>
  </r>
  <r>
    <x v="29"/>
    <d v="2025-09-01T00:00:00"/>
    <x v="0"/>
    <s v="COGS - 179834"/>
    <s v="COGS - 179834"/>
    <s v="D-005"/>
    <s v="Security"/>
    <m/>
    <x v="2"/>
    <s v="DPM-Huntress"/>
    <x v="153"/>
    <s v="Huntress Advanced Threat Protection"/>
    <s v="C00196"/>
    <m/>
    <n v="10770"/>
    <s v="COG"/>
    <n v="870.84"/>
    <m/>
    <n v="870.84"/>
    <s v="x"/>
  </r>
  <r>
    <x v="29"/>
    <d v="2025-09-01T00:00:00"/>
    <x v="0"/>
    <s v="COGS - 179835"/>
    <s v="COGS - 179835"/>
    <s v="D-003"/>
    <s v="MSP"/>
    <m/>
    <x v="2"/>
    <s v="DPMSAT"/>
    <x v="171"/>
    <s v="Security Awareness Program"/>
    <s v="C-10364"/>
    <m/>
    <n v="10748"/>
    <s v="COG"/>
    <n v="4.5"/>
    <m/>
    <n v="4.5"/>
    <s v="x"/>
  </r>
  <r>
    <x v="29"/>
    <d v="2025-09-01T00:00:00"/>
    <x v="0"/>
    <s v="COGS - 179835"/>
    <s v="COGS - 179835"/>
    <s v="D-003"/>
    <s v="MSP"/>
    <m/>
    <x v="2"/>
    <s v="DPM-Huntress"/>
    <x v="171"/>
    <s v="Huntress Advanced Threat Protection"/>
    <s v="C-10364"/>
    <m/>
    <n v="10748"/>
    <s v="COG"/>
    <n v="8.35"/>
    <m/>
    <n v="8.35"/>
    <s v="x"/>
  </r>
  <r>
    <x v="29"/>
    <d v="2025-09-01T00:00:00"/>
    <x v="0"/>
    <s v="COGS - 179835"/>
    <s v="COGS - 179835"/>
    <s v="D-003"/>
    <s v="MSP"/>
    <m/>
    <x v="2"/>
    <s v="IS-ESP-1"/>
    <x v="171"/>
    <s v="Email Security "/>
    <s v="C-10364"/>
    <m/>
    <n v="10748"/>
    <s v="COG"/>
    <n v="14.75"/>
    <m/>
    <n v="14.75"/>
    <s v="x"/>
  </r>
  <r>
    <x v="29"/>
    <d v="2025-09-01T00:00:00"/>
    <x v="0"/>
    <s v="COGS - 179835"/>
    <s v="COGS - 179835"/>
    <s v="D-003"/>
    <s v="MSP"/>
    <m/>
    <x v="2"/>
    <s v="DPM-BITWARDEN-ENT"/>
    <x v="171"/>
    <s v="Password Management Service for Enterprise"/>
    <s v="C-10364"/>
    <m/>
    <n v="10748"/>
    <s v="COG"/>
    <n v="19.5"/>
    <m/>
    <n v="19.5"/>
    <s v="x"/>
  </r>
  <r>
    <x v="29"/>
    <d v="2025-09-01T00:00:00"/>
    <x v="0"/>
    <s v="COGS - 179836"/>
    <s v="COGS - 179836"/>
    <s v="D-003"/>
    <s v="MSP"/>
    <m/>
    <x v="2"/>
    <s v="DPM-Huntress"/>
    <x v="79"/>
    <s v="Huntress Advanced Threat Protection"/>
    <s v="C-10399"/>
    <m/>
    <n v="10847"/>
    <s v="COG"/>
    <n v="685.17"/>
    <m/>
    <n v="685.17"/>
    <s v="x"/>
  </r>
  <r>
    <x v="29"/>
    <d v="2025-09-01T00:00:00"/>
    <x v="0"/>
    <s v="COGS - 179836"/>
    <s v="COGS - 179836"/>
    <s v="D-005"/>
    <s v="Security"/>
    <m/>
    <x v="2"/>
    <s v="SecureID"/>
    <x v="79"/>
    <s v="Dark Web Monitoring"/>
    <s v="C-10399"/>
    <m/>
    <n v="10847"/>
    <s v="COG"/>
    <n v="25"/>
    <m/>
    <n v="25"/>
    <s v="x"/>
  </r>
  <r>
    <x v="29"/>
    <d v="2025-09-01T00:00:00"/>
    <x v="0"/>
    <s v="COGS - 179836"/>
    <s v="COGS - 179836"/>
    <s v="D-005"/>
    <s v="Security"/>
    <m/>
    <x v="2"/>
    <s v="DPMSAT"/>
    <x v="79"/>
    <s v="Security Awareness Program"/>
    <s v="C-10399"/>
    <m/>
    <n v="10847"/>
    <s v="COG"/>
    <n v="153.9"/>
    <m/>
    <n v="153.9"/>
    <s v="x"/>
  </r>
  <r>
    <x v="29"/>
    <d v="2025-09-01T00:00:00"/>
    <x v="0"/>
    <s v="COGS - 179836"/>
    <s v="COGS - 179836"/>
    <s v="D-005"/>
    <s v="Security"/>
    <m/>
    <x v="2"/>
    <s v="DPM-Huntress365"/>
    <x v="79"/>
    <s v="Huntress MDR for M365"/>
    <s v="C-10399"/>
    <m/>
    <n v="10847"/>
    <s v="COG"/>
    <n v="506"/>
    <m/>
    <n v="506"/>
    <s v="x"/>
  </r>
  <r>
    <x v="29"/>
    <d v="2025-09-01T00:00:00"/>
    <x v="0"/>
    <s v="COGS - 179836"/>
    <s v="COGS - 179836"/>
    <s v="D-005"/>
    <s v="Security"/>
    <m/>
    <x v="2"/>
    <s v="IS-ESP-1"/>
    <x v="79"/>
    <s v="Email Security "/>
    <s v="C-10399"/>
    <m/>
    <n v="10847"/>
    <s v="COG"/>
    <n v="729"/>
    <m/>
    <n v="729"/>
    <s v="x"/>
  </r>
  <r>
    <x v="29"/>
    <d v="2025-09-01T00:00:00"/>
    <x v="0"/>
    <s v="COGS - 179838"/>
    <s v="COGS - 179838"/>
    <s v="D-005"/>
    <s v="Security"/>
    <m/>
    <x v="2"/>
    <s v="DPMPA"/>
    <x v="129"/>
    <s v="Managed Phishing Analysis"/>
    <s v="C-10372"/>
    <m/>
    <n v="10791"/>
    <s v="COG"/>
    <n v="12.6"/>
    <m/>
    <n v="12.6"/>
    <s v="x"/>
  </r>
  <r>
    <x v="29"/>
    <d v="2025-09-01T00:00:00"/>
    <x v="0"/>
    <s v="COGS - 179838"/>
    <s v="COGS - 179838"/>
    <s v="D-005"/>
    <s v="Security"/>
    <m/>
    <x v="2"/>
    <s v="DPMSAT"/>
    <x v="129"/>
    <s v="Security Awareness Program"/>
    <s v="C-10372"/>
    <m/>
    <n v="10791"/>
    <s v="COG"/>
    <n v="18"/>
    <m/>
    <n v="18"/>
    <s v="x"/>
  </r>
  <r>
    <x v="29"/>
    <d v="2025-09-01T00:00:00"/>
    <x v="0"/>
    <s v="COGS - 179838"/>
    <s v="COGS - 179838"/>
    <s v="D-005"/>
    <s v="Security"/>
    <m/>
    <x v="2"/>
    <s v="SecureID"/>
    <x v="129"/>
    <s v="Dark Web Monitoring"/>
    <s v="C-10372"/>
    <m/>
    <n v="10791"/>
    <s v="COG"/>
    <n v="25"/>
    <m/>
    <n v="25"/>
    <s v="x"/>
  </r>
  <r>
    <x v="29"/>
    <d v="2025-09-01T00:00:00"/>
    <x v="0"/>
    <s v="COGS - 179838"/>
    <s v="COGS - 179838"/>
    <s v="D-005"/>
    <s v="Security"/>
    <m/>
    <x v="2"/>
    <s v="DPM-Huntress"/>
    <x v="129"/>
    <s v="Huntress Advanced Threat Protection"/>
    <s v="C-10372"/>
    <m/>
    <n v="10791"/>
    <s v="COG"/>
    <n v="47.88"/>
    <m/>
    <n v="47.88"/>
    <s v="x"/>
  </r>
  <r>
    <x v="29"/>
    <d v="2025-09-01T00:00:00"/>
    <x v="0"/>
    <s v="COGS - 179838"/>
    <s v="COGS - 179838"/>
    <s v="D-005"/>
    <s v="Security"/>
    <m/>
    <x v="2"/>
    <s v="IS-ESP-1"/>
    <x v="129"/>
    <s v="Email Security "/>
    <s v="C-10372"/>
    <m/>
    <n v="10791"/>
    <s v="COG"/>
    <n v="54"/>
    <m/>
    <n v="54"/>
    <s v="x"/>
  </r>
  <r>
    <x v="29"/>
    <d v="2025-09-01T00:00:00"/>
    <x v="0"/>
    <s v="COGS - 179838"/>
    <s v="COGS - 179838"/>
    <s v="D-005"/>
    <s v="Security"/>
    <m/>
    <x v="2"/>
    <s v="DPM-Huntress365"/>
    <x v="129"/>
    <s v="Huntress MDR for M365"/>
    <s v="C-10372"/>
    <m/>
    <n v="10791"/>
    <s v="COG"/>
    <n v="64"/>
    <m/>
    <n v="64"/>
    <s v="x"/>
  </r>
  <r>
    <x v="29"/>
    <d v="2025-09-01T00:00:00"/>
    <x v="0"/>
    <s v="COGS - 179839"/>
    <s v="COGS - 179839"/>
    <s v="D-005"/>
    <s v="Security"/>
    <m/>
    <x v="2"/>
    <s v="SecureID"/>
    <x v="130"/>
    <s v="Dark Web Monitoring"/>
    <s v="Pascohh"/>
    <m/>
    <n v="10818"/>
    <s v="COG"/>
    <n v="25"/>
    <m/>
    <n v="25"/>
    <s v="x"/>
  </r>
  <r>
    <x v="29"/>
    <d v="2025-09-01T00:00:00"/>
    <x v="0"/>
    <s v="COGS - 179839"/>
    <s v="COGS - 179839"/>
    <s v="D-005"/>
    <s v="Security"/>
    <m/>
    <x v="2"/>
    <s v="DPMSAT"/>
    <x v="130"/>
    <s v="Security Awareness Program"/>
    <s v="Pascohh"/>
    <m/>
    <n v="10818"/>
    <s v="COG"/>
    <n v="31.5"/>
    <m/>
    <n v="31.5"/>
    <s v="x"/>
  </r>
  <r>
    <x v="29"/>
    <d v="2025-09-01T00:00:00"/>
    <x v="0"/>
    <s v="COGS - 179839"/>
    <s v="COGS - 179839"/>
    <s v="D-005"/>
    <s v="Security"/>
    <m/>
    <x v="2"/>
    <s v="DPM-Huntress365"/>
    <x v="130"/>
    <s v="Huntress MDR for M365"/>
    <s v="Pascohh"/>
    <m/>
    <n v="10818"/>
    <s v="COG"/>
    <n v="104"/>
    <m/>
    <n v="104"/>
    <s v="x"/>
  </r>
  <r>
    <x v="29"/>
    <d v="2025-09-01T00:00:00"/>
    <x v="0"/>
    <s v="COGS - 179839"/>
    <s v="COGS - 179839"/>
    <s v="D-005"/>
    <s v="Security"/>
    <m/>
    <x v="2"/>
    <s v="DPM-Huntress"/>
    <x v="130"/>
    <s v="Huntress Advanced Threat Protection"/>
    <s v="Pascohh"/>
    <m/>
    <n v="10818"/>
    <s v="COG"/>
    <n v="106.75"/>
    <m/>
    <n v="106.75"/>
    <s v="x"/>
  </r>
  <r>
    <x v="29"/>
    <d v="2025-09-01T00:00:00"/>
    <x v="0"/>
    <s v="COGS - 179839"/>
    <s v="COGS - 179839"/>
    <s v="D-005"/>
    <s v="Security"/>
    <m/>
    <x v="2"/>
    <s v="IS-ESP-1"/>
    <x v="130"/>
    <s v="Email Security "/>
    <s v="Pascohh"/>
    <m/>
    <n v="10818"/>
    <s v="COG"/>
    <n v="147"/>
    <m/>
    <n v="147"/>
    <s v="x"/>
  </r>
  <r>
    <x v="29"/>
    <d v="2025-09-01T00:00:00"/>
    <x v="0"/>
    <s v="COGS - 179839"/>
    <s v="COGS - 179839"/>
    <s v="D-005"/>
    <s v="Security"/>
    <m/>
    <x v="2"/>
    <s v="DPM-FWM-SM"/>
    <x v="130"/>
    <s v="24x7 Gateway Security Monitoring Small"/>
    <s v="Pascohh"/>
    <m/>
    <n v="10818"/>
    <s v="COG"/>
    <n v="250"/>
    <m/>
    <n v="250"/>
    <s v="x"/>
  </r>
  <r>
    <x v="29"/>
    <d v="2025-09-01T00:00:00"/>
    <x v="0"/>
    <s v="COGS - 179841"/>
    <s v="COGS - 179841"/>
    <s v="D-003"/>
    <s v="MSP"/>
    <m/>
    <x v="2"/>
    <s v="SSLCert"/>
    <x v="81"/>
    <s v="Managed Single Domain Security Certificate"/>
    <s v="C00225"/>
    <m/>
    <n v="10841"/>
    <s v="COG"/>
    <n v="2.64"/>
    <m/>
    <n v="2.64"/>
    <s v="x"/>
  </r>
  <r>
    <x v="29"/>
    <d v="2025-09-01T00:00:00"/>
    <x v="0"/>
    <s v="COGS - 179841"/>
    <s v="COGS - 179841"/>
    <s v="D-003"/>
    <s v="MSP"/>
    <m/>
    <x v="2"/>
    <s v="SSLCert"/>
    <x v="81"/>
    <s v="Managed Single Domain Security Certificate"/>
    <s v="C00225"/>
    <m/>
    <n v="10841"/>
    <s v="COG"/>
    <n v="2.64"/>
    <m/>
    <n v="2.64"/>
    <s v="x"/>
  </r>
  <r>
    <x v="29"/>
    <d v="2025-09-01T00:00:00"/>
    <x v="0"/>
    <s v="COGS - 179842"/>
    <s v="COGS - 179842"/>
    <s v="D-005"/>
    <s v="Security"/>
    <m/>
    <x v="2"/>
    <s v="SecureID"/>
    <x v="81"/>
    <s v="Dark Web Monitoring"/>
    <s v="C00225"/>
    <m/>
    <n v="10763"/>
    <s v="COG"/>
    <n v="12.01"/>
    <m/>
    <n v="12.01"/>
    <s v="x"/>
  </r>
  <r>
    <x v="29"/>
    <d v="2025-09-01T00:00:00"/>
    <x v="0"/>
    <s v="COGS - 179842"/>
    <s v="COGS - 179842"/>
    <s v="D-005"/>
    <s v="Security"/>
    <m/>
    <x v="2"/>
    <s v="DPM-Huntress"/>
    <x v="81"/>
    <s v="Huntress Advanced Threat Protection"/>
    <s v="C00225"/>
    <m/>
    <n v="10763"/>
    <s v="COG"/>
    <n v="556.11"/>
    <m/>
    <n v="556.11"/>
    <s v="x"/>
  </r>
  <r>
    <x v="29"/>
    <d v="2025-09-01T00:00:00"/>
    <x v="0"/>
    <s v="COGS - 179843"/>
    <s v="COGS - 179843"/>
    <s v="D-003"/>
    <s v="MSP"/>
    <m/>
    <x v="2"/>
    <s v="Screen Connect"/>
    <x v="82"/>
    <s v="Screen Connect"/>
    <s v="C00227"/>
    <m/>
    <n v="10810"/>
    <s v="COG"/>
    <n v="3"/>
    <m/>
    <n v="3"/>
    <s v="x"/>
  </r>
  <r>
    <x v="29"/>
    <d v="2025-09-01T00:00:00"/>
    <x v="0"/>
    <s v="COGS - 179843"/>
    <s v="COGS - 179843"/>
    <s v="D-005"/>
    <s v="Security"/>
    <m/>
    <x v="2"/>
    <s v="DPM-FWM-SM"/>
    <x v="82"/>
    <s v="24x7 Gateway Security Monitoring Small"/>
    <s v="C00227"/>
    <m/>
    <n v="10810"/>
    <s v="COG"/>
    <n v="125"/>
    <m/>
    <n v="125"/>
    <s v="x"/>
  </r>
  <r>
    <x v="29"/>
    <d v="2025-09-01T00:00:00"/>
    <x v="0"/>
    <s v="COGS - 179843"/>
    <s v="COGS - 179843"/>
    <s v="D-005"/>
    <s v="Security"/>
    <m/>
    <x v="2"/>
    <s v="DPM-Huntress"/>
    <x v="82"/>
    <s v="Huntress Advanced Threat Protection"/>
    <s v="C00227"/>
    <m/>
    <n v="10810"/>
    <s v="COG"/>
    <n v="136.5"/>
    <m/>
    <n v="136.5"/>
    <s v="x"/>
  </r>
  <r>
    <x v="29"/>
    <d v="2025-09-01T00:00:00"/>
    <x v="0"/>
    <s v="COGS - 179844"/>
    <s v="COGS - 179844"/>
    <s v="D-003"/>
    <s v="MSP"/>
    <m/>
    <x v="2"/>
    <s v="SSLCert"/>
    <x v="36"/>
    <s v="Managed Single Domain Security Certificate"/>
    <s v="C-10022"/>
    <m/>
    <n v="10829"/>
    <s v="COG"/>
    <n v="2.64"/>
    <m/>
    <n v="2.64"/>
    <s v="x"/>
  </r>
  <r>
    <x v="29"/>
    <d v="2025-09-01T00:00:00"/>
    <x v="0"/>
    <s v="COGS - 179844"/>
    <s v="COGS - 179844"/>
    <s v="D-005"/>
    <s v="Security"/>
    <m/>
    <x v="2"/>
    <s v="DPMSAT"/>
    <x v="36"/>
    <s v="Security Awareness Program"/>
    <s v="C-10022"/>
    <m/>
    <n v="10829"/>
    <s v="COG"/>
    <n v="65.7"/>
    <m/>
    <n v="65.7"/>
    <s v="x"/>
  </r>
  <r>
    <x v="29"/>
    <d v="2025-09-01T00:00:00"/>
    <x v="0"/>
    <s v="COGS - 179844"/>
    <s v="COGS - 179844"/>
    <s v="D-005"/>
    <s v="Security"/>
    <m/>
    <x v="2"/>
    <s v="DPM-Huntress"/>
    <x v="36"/>
    <s v="Huntress Advanced Threat Protection"/>
    <s v="C-10022"/>
    <m/>
    <n v="10829"/>
    <s v="COG"/>
    <n v="161.99"/>
    <m/>
    <n v="161.99"/>
    <s v="x"/>
  </r>
  <r>
    <x v="29"/>
    <d v="2025-09-01T00:00:00"/>
    <x v="0"/>
    <s v="COGS - 179844"/>
    <s v="COGS - 179844"/>
    <s v="D-005"/>
    <s v="Security"/>
    <m/>
    <x v="2"/>
    <s v="DPM-FWM-MED"/>
    <x v="36"/>
    <s v="24x7 Gateway Security Monitoring Medium"/>
    <s v="C-10022"/>
    <m/>
    <n v="10829"/>
    <s v="COG"/>
    <n v="185"/>
    <m/>
    <n v="185"/>
    <s v="x"/>
  </r>
  <r>
    <x v="29"/>
    <d v="2025-09-01T00:00:00"/>
    <x v="0"/>
    <s v="COGS - 179844"/>
    <s v="COGS - 179844"/>
    <s v="D-005"/>
    <s v="Security"/>
    <m/>
    <x v="2"/>
    <s v="DPM-FWM-SM"/>
    <x v="36"/>
    <s v="24x7 Gateway Security Monitoring Small"/>
    <s v="C-10022"/>
    <m/>
    <n v="10829"/>
    <s v="COG"/>
    <n v="250"/>
    <m/>
    <n v="250"/>
    <s v="x"/>
  </r>
  <r>
    <x v="29"/>
    <d v="2025-09-01T00:00:00"/>
    <x v="0"/>
    <s v="COGS - 179845"/>
    <s v="COGS - 179845"/>
    <s v="D-005"/>
    <s v="Security"/>
    <m/>
    <x v="2"/>
    <s v="DPMSAT"/>
    <x v="172"/>
    <s v="Security Awareness Program"/>
    <s v="C-10418"/>
    <m/>
    <n v="10859"/>
    <s v="COG"/>
    <n v="42"/>
    <m/>
    <n v="42"/>
    <s v="x"/>
  </r>
  <r>
    <x v="29"/>
    <d v="2025-09-01T00:00:00"/>
    <x v="0"/>
    <s v="COGS - 179846"/>
    <s v="COGS - 179846"/>
    <s v="D-005"/>
    <s v="Security"/>
    <m/>
    <x v="2"/>
    <s v="DPMSAT"/>
    <x v="37"/>
    <s v="Security Awareness Program"/>
    <s v="C00233"/>
    <m/>
    <n v="10815"/>
    <s v="COG"/>
    <n v="87.15"/>
    <m/>
    <n v="87.15"/>
    <s v="x"/>
  </r>
  <r>
    <x v="29"/>
    <d v="2025-09-01T00:00:00"/>
    <x v="0"/>
    <s v="COGS - 179846"/>
    <s v="COGS - 179846"/>
    <s v="D-005"/>
    <s v="Security"/>
    <m/>
    <x v="2"/>
    <s v="DPM-Huntress"/>
    <x v="37"/>
    <s v="Huntress Advanced Threat Protection"/>
    <s v="C00233"/>
    <m/>
    <n v="10815"/>
    <s v="COG"/>
    <n v="134.75"/>
    <m/>
    <n v="134.75"/>
    <s v="x"/>
  </r>
  <r>
    <x v="29"/>
    <d v="2025-09-01T00:00:00"/>
    <x v="0"/>
    <s v="COGS - 179846"/>
    <s v="COGS - 179846"/>
    <s v="D-005"/>
    <s v="Security"/>
    <m/>
    <x v="2"/>
    <s v="DPM-FWM-MED"/>
    <x v="37"/>
    <s v="24x7 Gateway Security Monitoring Medium"/>
    <s v="C00233"/>
    <m/>
    <n v="10815"/>
    <s v="COG"/>
    <n v="185"/>
    <m/>
    <n v="185"/>
    <s v="x"/>
  </r>
  <r>
    <x v="29"/>
    <d v="2025-09-01T00:00:00"/>
    <x v="0"/>
    <s v="COGS - 179846"/>
    <s v="COGS - 179846"/>
    <s v="D-005"/>
    <s v="Security"/>
    <m/>
    <x v="2"/>
    <s v="DPM-Huntress365"/>
    <x v="37"/>
    <s v="Huntress MDR for M365"/>
    <s v="C00233"/>
    <m/>
    <n v="10815"/>
    <s v="COG"/>
    <n v="212"/>
    <m/>
    <n v="212"/>
    <s v="x"/>
  </r>
  <r>
    <x v="29"/>
    <d v="2025-09-01T00:00:00"/>
    <x v="0"/>
    <s v="COGS - 179846"/>
    <s v="COGS - 179846"/>
    <s v="D-005"/>
    <s v="Security"/>
    <m/>
    <x v="2"/>
    <s v="IS-ESP-1"/>
    <x v="37"/>
    <s v="Email Security "/>
    <s v="C00233"/>
    <m/>
    <n v="10815"/>
    <s v="COG"/>
    <n v="288"/>
    <m/>
    <n v="288"/>
    <s v="x"/>
  </r>
  <r>
    <x v="29"/>
    <d v="2025-09-01T00:00:00"/>
    <x v="0"/>
    <s v="COGS - 179847"/>
    <s v="COGS - 179847"/>
    <s v="D-005"/>
    <s v="Security"/>
    <m/>
    <x v="2"/>
    <s v="DPM-Huntress"/>
    <x v="38"/>
    <s v="Huntress Advanced Threat Protection"/>
    <s v="C00237"/>
    <m/>
    <n v="10780"/>
    <s v="COG"/>
    <n v="21.71"/>
    <m/>
    <n v="21.71"/>
    <s v="x"/>
  </r>
  <r>
    <x v="29"/>
    <d v="2025-09-01T00:00:00"/>
    <x v="0"/>
    <s v="COGS - 179848"/>
    <s v="COGS - 179848"/>
    <s v="D-005"/>
    <s v="Security"/>
    <m/>
    <x v="2"/>
    <s v="SecureID"/>
    <x v="39"/>
    <s v="Dark Web Monitoring"/>
    <s v="C00238"/>
    <m/>
    <n v="10789"/>
    <s v="COG"/>
    <n v="25"/>
    <m/>
    <n v="25"/>
    <s v="x"/>
  </r>
  <r>
    <x v="29"/>
    <d v="2025-09-01T00:00:00"/>
    <x v="0"/>
    <s v="COGS - 179848"/>
    <s v="COGS - 179848"/>
    <s v="D-005"/>
    <s v="Security"/>
    <m/>
    <x v="2"/>
    <s v="DPM-Huntress"/>
    <x v="39"/>
    <s v="Huntress Advanced Threat Protection"/>
    <s v="C00238"/>
    <m/>
    <n v="10789"/>
    <s v="COG"/>
    <n v="42"/>
    <m/>
    <n v="42"/>
    <s v="x"/>
  </r>
  <r>
    <x v="29"/>
    <d v="2025-09-01T00:00:00"/>
    <x v="0"/>
    <s v="COGS - 179848"/>
    <s v="COGS - 179848"/>
    <s v="D-005"/>
    <s v="Security"/>
    <m/>
    <x v="2"/>
    <s v="DPM-FWM-SM"/>
    <x v="39"/>
    <s v="24x7 Gateway Security Monitoring Small"/>
    <s v="C00238"/>
    <m/>
    <n v="10789"/>
    <s v="COG"/>
    <n v="125"/>
    <m/>
    <n v="125"/>
    <s v="x"/>
  </r>
  <r>
    <x v="29"/>
    <d v="2025-09-01T00:00:00"/>
    <x v="0"/>
    <s v="COGS - 179849"/>
    <s v="COGS - 179849"/>
    <s v="D-005"/>
    <s v="Security"/>
    <m/>
    <x v="2"/>
    <s v="DPM-Huntress"/>
    <x v="40"/>
    <s v="Huntress Advanced Threat Protection"/>
    <s v="C00240"/>
    <m/>
    <n v="10822"/>
    <s v="COG"/>
    <n v="178.02"/>
    <m/>
    <n v="178.02"/>
    <s v="x"/>
  </r>
  <r>
    <x v="29"/>
    <d v="2025-09-01T00:00:00"/>
    <x v="0"/>
    <s v="COGS - 179849"/>
    <s v="COGS - 179849"/>
    <s v="D-005"/>
    <s v="Security"/>
    <m/>
    <x v="2"/>
    <s v="DPM-FWM-MED"/>
    <x v="40"/>
    <s v="24x7 Gateway Security Monitoring Medium"/>
    <s v="C00240"/>
    <m/>
    <n v="10822"/>
    <s v="COG"/>
    <n v="185"/>
    <m/>
    <n v="185"/>
    <s v="x"/>
  </r>
  <r>
    <x v="29"/>
    <d v="2025-09-01T00:00:00"/>
    <x v="0"/>
    <s v="COGS - 179850"/>
    <s v="COGS - 179850"/>
    <s v="D-003"/>
    <s v="MSP"/>
    <m/>
    <x v="2"/>
    <s v="SSLCert"/>
    <x v="41"/>
    <s v="Managed Single Domain Security Certificate"/>
    <s v="C00241"/>
    <m/>
    <n v="10777"/>
    <s v="COG"/>
    <n v="2.64"/>
    <m/>
    <n v="2.64"/>
    <s v="x"/>
  </r>
  <r>
    <x v="29"/>
    <d v="2025-09-01T00:00:00"/>
    <x v="0"/>
    <s v="COGS - 179850"/>
    <s v="COGS - 179850"/>
    <s v="D-005"/>
    <s v="Security"/>
    <m/>
    <x v="2"/>
    <s v="DPM-Huntress"/>
    <x v="41"/>
    <s v="Huntress Advanced Threat Protection"/>
    <s v="C00241"/>
    <m/>
    <n v="10777"/>
    <s v="COG"/>
    <n v="84.77"/>
    <m/>
    <n v="84.77"/>
    <s v="x"/>
  </r>
  <r>
    <x v="29"/>
    <d v="2025-09-01T00:00:00"/>
    <x v="0"/>
    <s v="COGS - 179851"/>
    <s v="COGS - 179851"/>
    <s v="D-003"/>
    <s v="MSP"/>
    <m/>
    <x v="2"/>
    <s v="SSLCert"/>
    <x v="42"/>
    <s v="Managed Single Domain Security Certificate"/>
    <s v="C00246"/>
    <m/>
    <n v="10785"/>
    <s v="COG"/>
    <n v="2.66"/>
    <m/>
    <n v="2.66"/>
    <s v="x"/>
  </r>
  <r>
    <x v="29"/>
    <d v="2025-09-01T00:00:00"/>
    <x v="0"/>
    <s v="COGS - 179851"/>
    <s v="COGS - 179851"/>
    <s v="D-005"/>
    <s v="Security"/>
    <m/>
    <x v="2"/>
    <s v="DPM-Huntress"/>
    <x v="42"/>
    <s v="Huntress Advanced Threat Protection"/>
    <s v="C00246"/>
    <m/>
    <n v="10785"/>
    <s v="COG"/>
    <n v="43.42"/>
    <m/>
    <n v="43.42"/>
    <s v="x"/>
  </r>
  <r>
    <x v="29"/>
    <d v="2025-09-01T00:00:00"/>
    <x v="0"/>
    <s v="COGS - 179852"/>
    <s v="COGS - 179852"/>
    <s v="D-003"/>
    <s v="MSP"/>
    <m/>
    <x v="2"/>
    <s v="SSLCert"/>
    <x v="43"/>
    <s v="Managed Single Domain Security Certificate"/>
    <s v="C00248"/>
    <m/>
    <n v="10802"/>
    <s v="COG"/>
    <n v="2.64"/>
    <m/>
    <n v="2.64"/>
    <s v="x"/>
  </r>
  <r>
    <x v="29"/>
    <d v="2025-09-01T00:00:00"/>
    <x v="0"/>
    <s v="COGS - 179852"/>
    <s v="COGS - 179852"/>
    <s v="D-005"/>
    <s v="Security"/>
    <m/>
    <x v="2"/>
    <s v="DPMSAT"/>
    <x v="43"/>
    <s v="Security Awareness Program"/>
    <s v="C00248"/>
    <m/>
    <n v="10802"/>
    <s v="COG"/>
    <n v="4.5"/>
    <m/>
    <n v="4.5"/>
    <s v="x"/>
  </r>
  <r>
    <x v="29"/>
    <d v="2025-09-01T00:00:00"/>
    <x v="0"/>
    <s v="COGS - 179852"/>
    <s v="COGS - 179852"/>
    <s v="D-005"/>
    <s v="Security"/>
    <m/>
    <x v="2"/>
    <s v="SecureID"/>
    <x v="43"/>
    <s v="Dark Web Monitoring"/>
    <s v="C00248"/>
    <m/>
    <n v="10802"/>
    <s v="COG"/>
    <n v="12.01"/>
    <m/>
    <n v="12.01"/>
    <s v="x"/>
  </r>
  <r>
    <x v="29"/>
    <d v="2025-09-01T00:00:00"/>
    <x v="0"/>
    <s v="COGS - 179852"/>
    <s v="COGS - 179852"/>
    <s v="D-005"/>
    <s v="Security"/>
    <m/>
    <x v="2"/>
    <s v="DPM-Huntress"/>
    <x v="43"/>
    <s v="Huntress Advanced Threat Protection"/>
    <s v="C00248"/>
    <m/>
    <n v="10802"/>
    <s v="COG"/>
    <n v="35.07"/>
    <m/>
    <n v="35.07"/>
    <s v="x"/>
  </r>
  <r>
    <x v="29"/>
    <d v="2025-09-01T00:00:00"/>
    <x v="0"/>
    <s v="COGS - 179852"/>
    <s v="COGS - 179852"/>
    <s v="D-005"/>
    <s v="Security"/>
    <m/>
    <x v="2"/>
    <s v="DPM-FWM-SM"/>
    <x v="43"/>
    <s v="24x7 Gateway Security Monitoring Small"/>
    <s v="C00248"/>
    <m/>
    <n v="10802"/>
    <s v="COG"/>
    <n v="125"/>
    <m/>
    <n v="125"/>
    <s v="x"/>
  </r>
  <r>
    <x v="29"/>
    <d v="2025-09-01T00:00:00"/>
    <x v="0"/>
    <s v="COGS - 179853"/>
    <s v="COGS - 179853"/>
    <s v="D-003"/>
    <s v="MSP"/>
    <m/>
    <x v="2"/>
    <s v="Data Path - Remote S"/>
    <x v="83"/>
    <s v="Data Path - Remote Software"/>
    <s v="C00255"/>
    <m/>
    <n v="10752"/>
    <s v="COG"/>
    <n v="232"/>
    <m/>
    <n v="232"/>
    <s v="x"/>
  </r>
  <r>
    <x v="29"/>
    <d v="2025-09-01T00:00:00"/>
    <x v="0"/>
    <s v="COGS - 179856"/>
    <s v="COGS - 179856"/>
    <s v="D-005"/>
    <s v="Security"/>
    <m/>
    <x v="2"/>
    <s v="DPM-FWM-LRG"/>
    <x v="83"/>
    <s v="24x7 Gateway Security Monitoring Large"/>
    <s v="C00255"/>
    <m/>
    <n v="10778"/>
    <s v="COG"/>
    <n v="750"/>
    <m/>
    <n v="750"/>
    <s v="x"/>
  </r>
  <r>
    <x v="29"/>
    <d v="2025-09-01T00:00:00"/>
    <x v="0"/>
    <s v="COGS - 179856"/>
    <s v="COGS - 179856"/>
    <s v="D-005"/>
    <s v="Security"/>
    <m/>
    <x v="2"/>
    <s v="DPM-Huntress"/>
    <x v="83"/>
    <s v="Huntress Advanced Threat Protection"/>
    <s v="C00255"/>
    <m/>
    <n v="10778"/>
    <s v="COG"/>
    <n v="1133.93"/>
    <m/>
    <n v="1133.93"/>
    <s v="x"/>
  </r>
  <r>
    <x v="29"/>
    <d v="2025-09-01T00:00:00"/>
    <x v="0"/>
    <s v="COGS - 179857"/>
    <s v="COGS - 179857"/>
    <s v="D-003"/>
    <s v="MSP"/>
    <m/>
    <x v="2"/>
    <s v="SSLCert"/>
    <x v="44"/>
    <s v="Managed Single Domain Security Certificate"/>
    <s v="C-10006"/>
    <m/>
    <n v="10827"/>
    <s v="COG"/>
    <n v="2.64"/>
    <m/>
    <n v="2.64"/>
    <s v="x"/>
  </r>
  <r>
    <x v="29"/>
    <d v="2025-09-01T00:00:00"/>
    <x v="0"/>
    <s v="COGS - 179857"/>
    <s v="COGS - 179857"/>
    <s v="D-003"/>
    <s v="MSP"/>
    <m/>
    <x v="2"/>
    <s v="PartnerProToolPack"/>
    <x v="44"/>
    <s v="Up to 2 Users Partner Data Dashboard "/>
    <s v="C-10006"/>
    <m/>
    <n v="10827"/>
    <s v="COG"/>
    <n v="50"/>
    <m/>
    <n v="50"/>
    <s v="x"/>
  </r>
  <r>
    <x v="29"/>
    <d v="2025-09-01T00:00:00"/>
    <x v="0"/>
    <s v="COGS - 179857"/>
    <s v="COGS - 179857"/>
    <s v="D-005"/>
    <s v="Security"/>
    <m/>
    <x v="2"/>
    <s v="SecureID"/>
    <x v="44"/>
    <s v="Dark Web Monitoring"/>
    <s v="C-10006"/>
    <m/>
    <n v="10827"/>
    <s v="COG"/>
    <n v="12.01"/>
    <m/>
    <n v="12.01"/>
    <s v="x"/>
  </r>
  <r>
    <x v="29"/>
    <d v="2025-09-01T00:00:00"/>
    <x v="0"/>
    <s v="COGS - 179857"/>
    <s v="COGS - 179857"/>
    <s v="D-005"/>
    <s v="Security"/>
    <m/>
    <x v="2"/>
    <s v="DPMSAT"/>
    <x v="44"/>
    <s v="Security Awareness Program"/>
    <s v="C-10006"/>
    <m/>
    <n v="10827"/>
    <s v="COG"/>
    <n v="39.6"/>
    <m/>
    <n v="39.6"/>
    <s v="x"/>
  </r>
  <r>
    <x v="29"/>
    <d v="2025-09-01T00:00:00"/>
    <x v="0"/>
    <s v="COGS - 179857"/>
    <s v="COGS - 179857"/>
    <s v="D-005"/>
    <s v="Security"/>
    <m/>
    <x v="2"/>
    <s v="DPM-Huntress"/>
    <x v="44"/>
    <s v="Huntress Advanced Threat Protection"/>
    <s v="C-10006"/>
    <m/>
    <n v="10827"/>
    <s v="COG"/>
    <n v="171.23"/>
    <m/>
    <n v="171.23"/>
    <s v="x"/>
  </r>
  <r>
    <x v="29"/>
    <d v="2025-09-01T00:00:00"/>
    <x v="0"/>
    <s v="COGS - 179857"/>
    <s v="COGS - 179857"/>
    <s v="D-005"/>
    <s v="Security"/>
    <m/>
    <x v="2"/>
    <s v="DPM-FWM-MED"/>
    <x v="44"/>
    <s v="24x7 Gateway Security Monitoring Medium"/>
    <s v="C-10006"/>
    <m/>
    <n v="10827"/>
    <s v="COG"/>
    <n v="185"/>
    <m/>
    <n v="185"/>
    <s v="x"/>
  </r>
  <r>
    <x v="29"/>
    <d v="2025-09-01T00:00:00"/>
    <x v="0"/>
    <s v="COGS - 179857"/>
    <s v="COGS - 179857"/>
    <s v="D-005"/>
    <s v="Security"/>
    <m/>
    <x v="2"/>
    <s v="DPM-FWM-SM"/>
    <x v="44"/>
    <s v="24x7 Gateway Security Monitoring Small"/>
    <s v="C-10006"/>
    <m/>
    <n v="10827"/>
    <s v="COG"/>
    <n v="250"/>
    <m/>
    <n v="250"/>
    <s v="x"/>
  </r>
  <r>
    <x v="29"/>
    <d v="2025-09-01T00:00:00"/>
    <x v="0"/>
    <s v="COGS - 179858"/>
    <s v="COGS - 179858"/>
    <s v="D-003"/>
    <s v="MSP"/>
    <m/>
    <x v="2"/>
    <s v="SSLCert"/>
    <x v="45"/>
    <s v="Managed Single Domain Security Certificate"/>
    <s v="C00023"/>
    <m/>
    <n v="10787"/>
    <s v="COG"/>
    <n v="2.64"/>
    <m/>
    <n v="2.64"/>
    <s v="x"/>
  </r>
  <r>
    <x v="29"/>
    <d v="2025-09-01T00:00:00"/>
    <x v="0"/>
    <s v="COGS - 179858"/>
    <s v="COGS - 179858"/>
    <s v="D-003"/>
    <s v="MSP"/>
    <m/>
    <x v="2"/>
    <s v="SSLCert"/>
    <x v="45"/>
    <s v="Managed Single Domain Security Certificate"/>
    <s v="C00023"/>
    <m/>
    <n v="10787"/>
    <s v="COG"/>
    <n v="2.66"/>
    <m/>
    <n v="2.66"/>
    <s v="x"/>
  </r>
  <r>
    <x v="29"/>
    <d v="2025-09-01T00:00:00"/>
    <x v="0"/>
    <s v="COGS - 179858"/>
    <s v="COGS - 179858"/>
    <s v="D-005"/>
    <s v="Security"/>
    <m/>
    <x v="2"/>
    <s v="DPM-Huntress"/>
    <x v="45"/>
    <s v="Huntress Advanced Threat Protection"/>
    <s v="C00023"/>
    <m/>
    <n v="10787"/>
    <s v="COG"/>
    <n v="48.43"/>
    <m/>
    <n v="48.43"/>
    <s v="x"/>
  </r>
  <r>
    <x v="29"/>
    <d v="2025-09-01T00:00:00"/>
    <x v="0"/>
    <s v="COGS - 179860"/>
    <s v="COGS - 179860"/>
    <s v="D-005"/>
    <s v="Security"/>
    <m/>
    <x v="2"/>
    <s v="DPM-FWM-LRG"/>
    <x v="46"/>
    <s v="24x7 Gateway Security Monitoring Large"/>
    <s v="C00258"/>
    <m/>
    <n v="10845"/>
    <s v="COG"/>
    <n v="750"/>
    <m/>
    <n v="750"/>
    <s v="x"/>
  </r>
  <r>
    <x v="29"/>
    <d v="2025-09-01T00:00:00"/>
    <x v="0"/>
    <s v="COGS - 179860"/>
    <s v="COGS - 179860"/>
    <s v="D-005"/>
    <s v="Security"/>
    <m/>
    <x v="2"/>
    <s v="DPM-Huntress"/>
    <x v="46"/>
    <s v="Huntress Advanced Threat Protection"/>
    <s v="C00258"/>
    <m/>
    <n v="10845"/>
    <s v="COG"/>
    <n v="1477.95"/>
    <m/>
    <n v="1477.95"/>
    <s v="x"/>
  </r>
  <r>
    <x v="29"/>
    <d v="2025-09-01T00:00:00"/>
    <x v="0"/>
    <s v="COGS - 179861"/>
    <s v="COGS - 179861"/>
    <s v="D-003"/>
    <s v="MSP"/>
    <m/>
    <x v="2"/>
    <s v="SSLCert"/>
    <x v="46"/>
    <s v="Managed Single Domain Security Certificate"/>
    <s v="C00258"/>
    <m/>
    <n v="10758"/>
    <s v="COG"/>
    <n v="2.66"/>
    <m/>
    <n v="2.66"/>
    <s v="x"/>
  </r>
  <r>
    <x v="29"/>
    <d v="2025-09-01T00:00:00"/>
    <x v="0"/>
    <s v="COGS - 179861"/>
    <s v="COGS - 179861"/>
    <s v="D-003"/>
    <s v="MSP"/>
    <m/>
    <x v="2"/>
    <s v="SSLCert"/>
    <x v="46"/>
    <s v="Managed Single Domain Security Certificate"/>
    <s v="C00258"/>
    <m/>
    <n v="10758"/>
    <s v="COG"/>
    <n v="2.66"/>
    <m/>
    <n v="2.66"/>
    <s v="x"/>
  </r>
  <r>
    <x v="29"/>
    <d v="2025-09-01T00:00:00"/>
    <x v="0"/>
    <s v="COGS - 179862"/>
    <s v="COGS - 179862"/>
    <s v="D-005"/>
    <s v="Security"/>
    <m/>
    <x v="2"/>
    <s v="DPMSAT"/>
    <x v="46"/>
    <s v="Security Awareness Program"/>
    <s v="C00258"/>
    <m/>
    <n v="10809"/>
    <s v="COG"/>
    <n v="945"/>
    <m/>
    <n v="945"/>
    <s v="x"/>
  </r>
  <r>
    <x v="29"/>
    <d v="2025-09-01T00:00:00"/>
    <x v="0"/>
    <s v="COGS - 179862"/>
    <s v="COGS - 179862"/>
    <s v="D-005"/>
    <s v="Security"/>
    <m/>
    <x v="2"/>
    <s v="IS-ESP-1"/>
    <x v="46"/>
    <s v="Email Security "/>
    <s v="C00258"/>
    <m/>
    <n v="10809"/>
    <s v="COG"/>
    <n v="3076.5"/>
    <m/>
    <n v="3076.5"/>
    <s v="x"/>
  </r>
  <r>
    <x v="29"/>
    <d v="2025-09-01T00:00:00"/>
    <x v="0"/>
    <s v="COGS - 179863"/>
    <s v="COGS - 179863"/>
    <s v="D-005"/>
    <s v="Security"/>
    <m/>
    <x v="2"/>
    <s v="DPMSAT"/>
    <x v="47"/>
    <s v="Security Awareness Program"/>
    <s v="C-10333"/>
    <m/>
    <n v="10812"/>
    <s v="COG"/>
    <n v="46.8"/>
    <m/>
    <n v="46.8"/>
    <s v="x"/>
  </r>
  <r>
    <x v="29"/>
    <d v="2025-09-01T00:00:00"/>
    <x v="0"/>
    <s v="COGS - 179863"/>
    <s v="COGS - 179863"/>
    <s v="D-005"/>
    <s v="Security"/>
    <m/>
    <x v="2"/>
    <s v="DPM-Huntress365"/>
    <x v="47"/>
    <s v="Huntress MDR for M365"/>
    <s v="C-10333"/>
    <m/>
    <n v="10812"/>
    <s v="COG"/>
    <n v="75"/>
    <m/>
    <n v="75"/>
    <s v="x"/>
  </r>
  <r>
    <x v="29"/>
    <d v="2025-09-01T00:00:00"/>
    <x v="0"/>
    <s v="COGS - 179863"/>
    <s v="COGS - 179863"/>
    <s v="D-005"/>
    <s v="Security"/>
    <m/>
    <x v="2"/>
    <s v="DPM-Huntress"/>
    <x v="47"/>
    <s v="Huntress Advanced Threat Protection"/>
    <s v="C-10333"/>
    <m/>
    <n v="10812"/>
    <s v="COG"/>
    <n v="100.2"/>
    <m/>
    <n v="100.2"/>
    <s v="x"/>
  </r>
  <r>
    <x v="29"/>
    <d v="2025-09-01T00:00:00"/>
    <x v="0"/>
    <s v="COGS - 179863"/>
    <s v="COGS - 179863"/>
    <s v="D-005"/>
    <s v="Security"/>
    <m/>
    <x v="2"/>
    <s v="IS-ESP-1"/>
    <x v="47"/>
    <s v="Email Security "/>
    <s v="C-10333"/>
    <m/>
    <n v="10812"/>
    <s v="COG"/>
    <n v="174.05"/>
    <m/>
    <n v="174.05"/>
    <s v="x"/>
  </r>
  <r>
    <x v="29"/>
    <d v="2025-09-01T00:00:00"/>
    <x v="0"/>
    <s v="COGS - 179867"/>
    <s v="COGS - 179867"/>
    <s v="D-005"/>
    <s v="Security"/>
    <m/>
    <x v="2"/>
    <s v="SecureID"/>
    <x v="131"/>
    <s v="Dark Web Monitoring"/>
    <s v="C-10395"/>
    <m/>
    <n v="10833"/>
    <s v="COG"/>
    <n v="25"/>
    <m/>
    <n v="25"/>
    <s v="x"/>
  </r>
  <r>
    <x v="29"/>
    <d v="2025-09-01T00:00:00"/>
    <x v="0"/>
    <s v="COGS - 179867"/>
    <s v="COGS - 179867"/>
    <s v="D-005"/>
    <s v="Security"/>
    <m/>
    <x v="2"/>
    <s v="DPMSAT"/>
    <x v="131"/>
    <s v="Security Awareness Program"/>
    <s v="C-10395"/>
    <m/>
    <n v="10833"/>
    <s v="COG"/>
    <n v="74.7"/>
    <m/>
    <n v="74.7"/>
    <s v="x"/>
  </r>
  <r>
    <x v="29"/>
    <d v="2025-09-01T00:00:00"/>
    <x v="0"/>
    <s v="COGS - 179867"/>
    <s v="COGS - 179867"/>
    <s v="D-005"/>
    <s v="Security"/>
    <m/>
    <x v="2"/>
    <s v="DPM-Huntress"/>
    <x v="131"/>
    <s v="Huntress Advanced Threat Protection"/>
    <s v="C-10395"/>
    <m/>
    <n v="10833"/>
    <s v="COG"/>
    <n v="138.25"/>
    <m/>
    <n v="138.25"/>
    <s v="x"/>
  </r>
  <r>
    <x v="29"/>
    <d v="2025-09-01T00:00:00"/>
    <x v="0"/>
    <s v="COGS - 179867"/>
    <s v="COGS - 179867"/>
    <s v="D-005"/>
    <s v="Security"/>
    <m/>
    <x v="2"/>
    <s v="DPM-Huntress365"/>
    <x v="131"/>
    <s v="Huntress MDR for M365"/>
    <s v="C-10395"/>
    <m/>
    <n v="10833"/>
    <s v="COG"/>
    <n v="158"/>
    <m/>
    <n v="158"/>
    <s v="x"/>
  </r>
  <r>
    <x v="29"/>
    <d v="2025-09-01T00:00:00"/>
    <x v="0"/>
    <s v="COGS - 179867"/>
    <s v="COGS - 179867"/>
    <s v="D-005"/>
    <s v="Security"/>
    <m/>
    <x v="2"/>
    <s v="IS-ESP-1"/>
    <x v="131"/>
    <s v="Email Security "/>
    <s v="C-10395"/>
    <m/>
    <n v="10833"/>
    <s v="COG"/>
    <n v="204"/>
    <m/>
    <n v="204"/>
    <s v="x"/>
  </r>
  <r>
    <x v="29"/>
    <d v="2025-09-01T00:00:00"/>
    <x v="0"/>
    <s v="COGS - 179868"/>
    <s v="COGS - 179868"/>
    <s v="D-005"/>
    <s v="Security"/>
    <m/>
    <x v="2"/>
    <s v="DPMSAT"/>
    <x v="48"/>
    <s v="Security Awareness Program"/>
    <s v="C00293"/>
    <m/>
    <n v="10800"/>
    <s v="COG"/>
    <n v="19.8"/>
    <m/>
    <n v="19.8"/>
    <s v="x"/>
  </r>
  <r>
    <x v="29"/>
    <d v="2025-09-01T00:00:00"/>
    <x v="0"/>
    <s v="COGS - 179868"/>
    <s v="COGS - 179868"/>
    <s v="D-005"/>
    <s v="Security"/>
    <m/>
    <x v="2"/>
    <s v="DPM-Huntress"/>
    <x v="48"/>
    <s v="Huntress Advanced Threat Protection"/>
    <s v="C00293"/>
    <m/>
    <n v="10800"/>
    <s v="COG"/>
    <n v="60.12"/>
    <m/>
    <n v="60.12"/>
    <s v="x"/>
  </r>
  <r>
    <x v="29"/>
    <d v="2025-09-01T00:00:00"/>
    <x v="0"/>
    <s v="COGS - 179868"/>
    <s v="COGS - 179868"/>
    <s v="D-005"/>
    <s v="Security"/>
    <m/>
    <x v="2"/>
    <s v="IS-ESP-1"/>
    <x v="48"/>
    <s v="Email Security "/>
    <s v="C00293"/>
    <m/>
    <n v="10800"/>
    <s v="COG"/>
    <n v="67.849999999999994"/>
    <m/>
    <n v="67.849999999999994"/>
    <s v="x"/>
  </r>
  <r>
    <x v="29"/>
    <d v="2025-09-01T00:00:00"/>
    <x v="0"/>
    <s v="COGS - 179868"/>
    <s v="COGS - 179868"/>
    <s v="D-005"/>
    <s v="Security"/>
    <m/>
    <x v="2"/>
    <s v="DPM-FWM-SM"/>
    <x v="48"/>
    <s v="24x7 Gateway Security Monitoring Small"/>
    <s v="C00293"/>
    <m/>
    <n v="10800"/>
    <s v="COG"/>
    <n v="125"/>
    <m/>
    <n v="125"/>
    <s v="x"/>
  </r>
  <r>
    <x v="29"/>
    <d v="2025-09-01T00:00:00"/>
    <x v="0"/>
    <s v="COGS - 179869"/>
    <s v="COGS - 179869"/>
    <s v="D-005"/>
    <s v="Security"/>
    <m/>
    <x v="2"/>
    <s v="DPMSAT"/>
    <x v="49"/>
    <s v="Security Awareness Program"/>
    <s v="C-10335"/>
    <m/>
    <n v="10820"/>
    <s v="COG"/>
    <n v="48.6"/>
    <m/>
    <n v="48.6"/>
    <s v="x"/>
  </r>
  <r>
    <x v="29"/>
    <d v="2025-09-01T00:00:00"/>
    <x v="0"/>
    <s v="COGS - 179869"/>
    <s v="COGS - 179869"/>
    <s v="D-005"/>
    <s v="Security"/>
    <m/>
    <x v="2"/>
    <s v="DPM-Huntress"/>
    <x v="49"/>
    <s v="Huntress Advanced Threat Protection"/>
    <s v="C-10335"/>
    <m/>
    <n v="10820"/>
    <s v="COG"/>
    <n v="66.8"/>
    <m/>
    <n v="66.8"/>
    <s v="x"/>
  </r>
  <r>
    <x v="29"/>
    <d v="2025-09-01T00:00:00"/>
    <x v="0"/>
    <s v="COGS - 179869"/>
    <s v="COGS - 179869"/>
    <s v="D-005"/>
    <s v="Security"/>
    <m/>
    <x v="2"/>
    <s v="IS-ESP-1"/>
    <x v="49"/>
    <s v="Email Security "/>
    <s v="C-10335"/>
    <m/>
    <n v="10820"/>
    <s v="COG"/>
    <n v="94.4"/>
    <m/>
    <n v="94.4"/>
    <s v="x"/>
  </r>
  <r>
    <x v="29"/>
    <d v="2025-09-01T00:00:00"/>
    <x v="0"/>
    <s v="COGS - 179869"/>
    <s v="COGS - 179869"/>
    <s v="D-005"/>
    <s v="Security"/>
    <m/>
    <x v="2"/>
    <s v="DPM-FWM-SM"/>
    <x v="49"/>
    <s v="24x7 Gateway Security Monitoring Small"/>
    <s v="C-10335"/>
    <m/>
    <n v="10820"/>
    <s v="COG"/>
    <n v="250"/>
    <m/>
    <n v="250"/>
    <s v="x"/>
  </r>
  <r>
    <x v="29"/>
    <d v="2025-09-01T00:00:00"/>
    <x v="0"/>
    <s v="COGS - 179870"/>
    <s v="COGS - 179870"/>
    <s v="D-003"/>
    <s v="MSP"/>
    <m/>
    <x v="2"/>
    <s v="SSLCert"/>
    <x v="50"/>
    <s v="Managed Single Domain Security Certificate"/>
    <s v="C-10002"/>
    <m/>
    <n v="10837"/>
    <s v="COG"/>
    <n v="2.64"/>
    <m/>
    <n v="2.64"/>
    <s v="x"/>
  </r>
  <r>
    <x v="29"/>
    <d v="2025-09-01T00:00:00"/>
    <x v="0"/>
    <s v="COGS - 179870"/>
    <s v="COGS - 179870"/>
    <s v="D-003"/>
    <s v="MSP"/>
    <m/>
    <x v="2"/>
    <s v="SSLCert"/>
    <x v="50"/>
    <s v="Managed Single Domain Security Certificate"/>
    <s v="C-10002"/>
    <m/>
    <n v="10837"/>
    <s v="COG"/>
    <n v="2.66"/>
    <m/>
    <n v="2.66"/>
    <s v="x"/>
  </r>
  <r>
    <x v="29"/>
    <d v="2025-09-01T00:00:00"/>
    <x v="0"/>
    <s v="COGS - 179870"/>
    <s v="COGS - 179870"/>
    <s v="D-003"/>
    <s v="MSP"/>
    <m/>
    <x v="2"/>
    <s v="SSLCert"/>
    <x v="50"/>
    <s v="Managed Single Domain Security Certificate"/>
    <s v="C-10002"/>
    <m/>
    <n v="10837"/>
    <s v="COG"/>
    <n v="2.66"/>
    <m/>
    <n v="2.66"/>
    <s v="x"/>
  </r>
  <r>
    <x v="29"/>
    <d v="2025-09-01T00:00:00"/>
    <x v="0"/>
    <s v="COGS - 179870"/>
    <s v="COGS - 179870"/>
    <s v="D-003"/>
    <s v="MSP"/>
    <m/>
    <x v="2"/>
    <s v="PartnerRMM"/>
    <x v="50"/>
    <s v="Datapath Partner RMM"/>
    <s v="C-10002"/>
    <m/>
    <n v="10837"/>
    <s v="COG"/>
    <n v="30"/>
    <m/>
    <n v="30"/>
    <s v="x"/>
  </r>
  <r>
    <x v="29"/>
    <d v="2025-09-01T00:00:00"/>
    <x v="0"/>
    <s v="COGS - 179870"/>
    <s v="COGS - 179870"/>
    <s v="D-005"/>
    <s v="Security"/>
    <m/>
    <x v="2"/>
    <s v="DPM-Huntress"/>
    <x v="50"/>
    <s v="Huntress Advanced Threat Protection"/>
    <s v="C-10002"/>
    <m/>
    <n v="10837"/>
    <s v="COG"/>
    <n v="260.52"/>
    <m/>
    <n v="260.52"/>
    <s v="x"/>
  </r>
  <r>
    <x v="29"/>
    <d v="2025-09-01T00:00:00"/>
    <x v="0"/>
    <s v="COGS - 179870"/>
    <s v="COGS - 179870"/>
    <s v="D-005"/>
    <s v="Security"/>
    <m/>
    <x v="2"/>
    <s v="DPM-FWM-SM"/>
    <x v="50"/>
    <s v="24x7 Gateway Security Monitoring Small"/>
    <s v="C-10002"/>
    <m/>
    <n v="10837"/>
    <s v="COG"/>
    <n v="500"/>
    <m/>
    <n v="500"/>
    <s v="x"/>
  </r>
  <r>
    <x v="29"/>
    <d v="2025-09-01T00:00:00"/>
    <x v="0"/>
    <s v="COGS - 179871"/>
    <s v="COGS - 179871"/>
    <s v="D-005"/>
    <s v="Security"/>
    <m/>
    <x v="2"/>
    <s v="DPM-FWM-MED"/>
    <x v="51"/>
    <s v="24x7 Gateway Security Monitoring Medium"/>
    <s v="C00300"/>
    <m/>
    <n v="10838"/>
    <s v="COG"/>
    <n v="185"/>
    <m/>
    <n v="185"/>
    <s v="x"/>
  </r>
  <r>
    <x v="29"/>
    <d v="2025-09-01T00:00:00"/>
    <x v="0"/>
    <s v="COGS - 179871"/>
    <s v="COGS - 179871"/>
    <s v="D-005"/>
    <s v="Security"/>
    <m/>
    <x v="2"/>
    <s v="DPM-Huntress"/>
    <x v="51"/>
    <s v="Huntress Advanced Threat Protection"/>
    <s v="C00300"/>
    <m/>
    <n v="10838"/>
    <s v="COG"/>
    <n v="332.33"/>
    <m/>
    <n v="332.33"/>
    <s v="x"/>
  </r>
  <r>
    <x v="29"/>
    <d v="2025-09-01T00:00:00"/>
    <x v="0"/>
    <s v="COGS - 179954OH"/>
    <s v="COGS - 179954OH"/>
    <s v="D-005"/>
    <s v="Security"/>
    <m/>
    <x v="3"/>
    <s v="SecureID"/>
    <x v="132"/>
    <s v="Dark Web Monitoring"/>
    <s v="C-10066"/>
    <m/>
    <n v="10709"/>
    <s v="COG"/>
    <n v="25"/>
    <m/>
    <n v="25"/>
    <s v="x"/>
  </r>
  <r>
    <x v="29"/>
    <d v="2025-09-01T00:00:00"/>
    <x v="0"/>
    <s v="COGS - 179954OH"/>
    <s v="COGS - 179954OH"/>
    <s v="D-005"/>
    <s v="Security"/>
    <m/>
    <x v="3"/>
    <s v="DPMPA"/>
    <x v="132"/>
    <s v="Managed Phishing Analysis"/>
    <s v="C-10066"/>
    <m/>
    <n v="10709"/>
    <s v="COG"/>
    <n v="38.700000000000003"/>
    <m/>
    <n v="38.700000000000003"/>
    <s v="x"/>
  </r>
  <r>
    <x v="29"/>
    <d v="2025-09-01T00:00:00"/>
    <x v="0"/>
    <s v="COGS - 179954OH"/>
    <s v="COGS - 179954OH"/>
    <s v="D-005"/>
    <s v="Security"/>
    <m/>
    <x v="3"/>
    <s v="DPMSAT"/>
    <x v="132"/>
    <s v="Security Awareness Program"/>
    <s v="C-10066"/>
    <m/>
    <n v="10709"/>
    <s v="COG"/>
    <n v="64.8"/>
    <m/>
    <n v="64.8"/>
    <s v="x"/>
  </r>
  <r>
    <x v="29"/>
    <d v="2025-09-01T00:00:00"/>
    <x v="0"/>
    <s v="COGS - 179954OH"/>
    <s v="COGS - 179954OH"/>
    <s v="D-005"/>
    <s v="Security"/>
    <m/>
    <x v="3"/>
    <s v="DPM-Huntress"/>
    <x v="132"/>
    <s v="Huntress Advanced Threat Protection"/>
    <s v="C-10066"/>
    <m/>
    <n v="10709"/>
    <s v="COG"/>
    <n v="678.02"/>
    <m/>
    <n v="678.02"/>
    <s v="x"/>
  </r>
  <r>
    <x v="29"/>
    <d v="2025-09-01T00:00:00"/>
    <x v="0"/>
    <s v="COGS - 179955OH"/>
    <s v="COGS - 179955OH"/>
    <s v="D-005"/>
    <s v="Security"/>
    <m/>
    <x v="3"/>
    <s v="DPMSAT"/>
    <x v="52"/>
    <s v="Security Awareness Program"/>
    <s v="C-10080"/>
    <m/>
    <n v="10715"/>
    <s v="COG"/>
    <n v="58.5"/>
    <m/>
    <n v="58.5"/>
    <s v="x"/>
  </r>
  <r>
    <x v="29"/>
    <d v="2025-09-01T00:00:00"/>
    <x v="0"/>
    <s v="COGS - 179955OH"/>
    <s v="COGS - 179955OH"/>
    <s v="D-005"/>
    <s v="Security"/>
    <m/>
    <x v="3"/>
    <s v="DPM-Huntress"/>
    <x v="52"/>
    <s v="Huntress Advanced Threat Protection"/>
    <s v="C-10080"/>
    <m/>
    <n v="10715"/>
    <s v="COG"/>
    <n v="145.29"/>
    <m/>
    <n v="145.29"/>
    <s v="x"/>
  </r>
  <r>
    <x v="29"/>
    <d v="2025-09-01T00:00:00"/>
    <x v="0"/>
    <s v="COGS - 179955OH"/>
    <s v="COGS - 179955OH"/>
    <s v="D-005"/>
    <s v="Security"/>
    <m/>
    <x v="3"/>
    <s v="IS-ESP-1"/>
    <x v="52"/>
    <s v="Email Security "/>
    <s v="C-10080"/>
    <m/>
    <n v="10715"/>
    <s v="COG"/>
    <n v="191.75"/>
    <m/>
    <n v="191.75"/>
    <s v="x"/>
  </r>
  <r>
    <x v="29"/>
    <d v="2025-09-01T00:00:00"/>
    <x v="0"/>
    <s v="COGS - 179958OH"/>
    <s v="COGS - 179958OH"/>
    <s v="D-005"/>
    <s v="Security"/>
    <m/>
    <x v="3"/>
    <s v="DPM-Huntress"/>
    <x v="84"/>
    <s v="Huntress Advanced Threat Protection"/>
    <s v="C-10083"/>
    <m/>
    <n v="10718"/>
    <s v="COG"/>
    <n v="147.5"/>
    <m/>
    <n v="147.5"/>
    <s v="x"/>
  </r>
  <r>
    <x v="29"/>
    <d v="2025-09-01T00:00:00"/>
    <x v="0"/>
    <s v="COGS - 179959OH"/>
    <s v="COGS - 179959OH"/>
    <s v="D-003"/>
    <s v="MSP"/>
    <m/>
    <x v="3"/>
    <s v="DPM-Huntress"/>
    <x v="85"/>
    <s v="Huntress Advanced Threat Protection"/>
    <s v="C-10068"/>
    <m/>
    <n v="10739"/>
    <s v="COG"/>
    <n v="161"/>
    <m/>
    <n v="161"/>
    <s v="x"/>
  </r>
  <r>
    <x v="29"/>
    <d v="2025-09-01T00:00:00"/>
    <x v="0"/>
    <s v="COGS - 179960OH"/>
    <s v="COGS - 179960OH"/>
    <s v="D-003"/>
    <s v="MSP"/>
    <m/>
    <x v="3"/>
    <s v="DPM-Huntress"/>
    <x v="173"/>
    <s v="Huntress Advanced Threat Protection"/>
    <s v="C-10105"/>
    <m/>
    <n v="10860"/>
    <s v="COG"/>
    <n v="124.25"/>
    <m/>
    <n v="124.25"/>
    <s v="x"/>
  </r>
  <r>
    <x v="29"/>
    <d v="2025-09-01T00:00:00"/>
    <x v="0"/>
    <s v="COGS - 179961OH"/>
    <s v="COGS - 179961OH"/>
    <s v="D-005"/>
    <s v="Security"/>
    <m/>
    <x v="3"/>
    <s v="DPM-Huntress"/>
    <x v="86"/>
    <s v="Huntress Advanced Threat Protection"/>
    <s v="C-10081"/>
    <m/>
    <n v="10716"/>
    <s v="COG"/>
    <n v="73.48"/>
    <m/>
    <n v="73.48"/>
    <s v="x"/>
  </r>
  <r>
    <x v="29"/>
    <d v="2025-09-01T00:00:00"/>
    <x v="0"/>
    <s v="COGS - 179962OH"/>
    <s v="COGS - 179962OH"/>
    <s v="D-005"/>
    <s v="Security"/>
    <m/>
    <x v="3"/>
    <s v="DPM-Huntress"/>
    <x v="87"/>
    <s v="Huntress Advanced Threat Protection"/>
    <s v="C-10107"/>
    <m/>
    <n v="10735"/>
    <s v="COG"/>
    <n v="442.75"/>
    <m/>
    <n v="442.75"/>
    <s v="x"/>
  </r>
  <r>
    <x v="29"/>
    <d v="2025-09-01T00:00:00"/>
    <x v="0"/>
    <s v="COGS - 179964OH"/>
    <s v="COGS - 179964OH"/>
    <s v="D-003"/>
    <s v="MSP"/>
    <m/>
    <x v="3"/>
    <s v="DPM-Huntress"/>
    <x v="88"/>
    <s v="Huntress Advanced Threat Protection"/>
    <s v="C-10085"/>
    <m/>
    <n v="10720"/>
    <s v="COG"/>
    <n v="90.18"/>
    <m/>
    <n v="90.18"/>
    <s v="x"/>
  </r>
  <r>
    <x v="29"/>
    <d v="2025-09-01T00:00:00"/>
    <x v="0"/>
    <s v="COGS - 179965OH"/>
    <s v="COGS - 179965OH"/>
    <s v="D-003"/>
    <s v="MSP"/>
    <m/>
    <x v="3"/>
    <s v="DPM-Huntress"/>
    <x v="89"/>
    <s v="Huntress Advanced Threat Protection"/>
    <s v="C-10086"/>
    <m/>
    <n v="10721"/>
    <s v="COG"/>
    <n v="133"/>
    <m/>
    <n v="133"/>
    <s v="x"/>
  </r>
  <r>
    <x v="29"/>
    <d v="2025-09-01T00:00:00"/>
    <x v="0"/>
    <s v="COGS - 179966OH"/>
    <s v="COGS - 179966OH"/>
    <s v="D-005"/>
    <s v="Security"/>
    <m/>
    <x v="3"/>
    <s v="DPM-Huntress"/>
    <x v="55"/>
    <s v="Huntress Advanced Threat Protection"/>
    <s v="C-10104"/>
    <m/>
    <n v="10733"/>
    <s v="COG"/>
    <n v="91.55"/>
    <m/>
    <n v="91.55"/>
    <s v="x"/>
  </r>
  <r>
    <x v="29"/>
    <d v="2025-09-01T00:00:00"/>
    <x v="0"/>
    <s v="COGS - 179967OH"/>
    <s v="COGS - 179967OH"/>
    <s v="D-005"/>
    <s v="Security"/>
    <m/>
    <x v="3"/>
    <s v="DPM-Huntress"/>
    <x v="133"/>
    <s v="Huntress Advanced Threat Protection"/>
    <s v="C-10094"/>
    <m/>
    <n v="10726"/>
    <s v="COG"/>
    <n v="77"/>
    <m/>
    <n v="77"/>
    <s v="x"/>
  </r>
  <r>
    <x v="29"/>
    <d v="2025-09-01T00:00:00"/>
    <x v="0"/>
    <s v="COGS - 179970OHB"/>
    <s v="COGS - 179970OHB"/>
    <s v="D-005"/>
    <s v="Security"/>
    <m/>
    <x v="3"/>
    <s v="IS-ESP-1"/>
    <x v="90"/>
    <s v="Email Security "/>
    <s v="C-10072"/>
    <m/>
    <n v="10882"/>
    <s v="COG"/>
    <n v="66"/>
    <m/>
    <n v="66"/>
    <s v="x"/>
  </r>
  <r>
    <x v="29"/>
    <d v="2025-09-01T00:00:00"/>
    <x v="0"/>
    <s v="COGS - 179970OHB"/>
    <s v="COGS - 179970OHB"/>
    <s v="D-005"/>
    <s v="Security"/>
    <m/>
    <x v="3"/>
    <s v="DPM-Huntress"/>
    <x v="90"/>
    <s v="Huntress Advanced Threat Protection"/>
    <s v="C-10072"/>
    <m/>
    <n v="10882"/>
    <s v="COG"/>
    <n v="77"/>
    <m/>
    <n v="77"/>
    <s v="x"/>
  </r>
  <r>
    <x v="29"/>
    <d v="2025-09-01T00:00:00"/>
    <x v="0"/>
    <s v="COGS - 179971OH"/>
    <s v="COGS - 179971OH"/>
    <s v="D-005"/>
    <s v="Security"/>
    <m/>
    <x v="3"/>
    <s v="DPM-Huntress"/>
    <x v="91"/>
    <s v="Huntress Advanced Threat Protection"/>
    <s v="C-10062"/>
    <m/>
    <n v="10705"/>
    <s v="COG"/>
    <n v="8.35"/>
    <m/>
    <n v="8.35"/>
    <s v="x"/>
  </r>
  <r>
    <x v="29"/>
    <d v="2025-09-01T00:00:00"/>
    <x v="0"/>
    <s v="COGS - 179972OH"/>
    <s v="COGS - 179972OH"/>
    <s v="D-005"/>
    <s v="Security"/>
    <m/>
    <x v="3"/>
    <s v="DPM-Huntress"/>
    <x v="92"/>
    <s v="Huntress Advanced Threat Protection"/>
    <s v="C-10077"/>
    <m/>
    <n v="10740"/>
    <s v="COG"/>
    <n v="71.819999999999993"/>
    <m/>
    <n v="71.819999999999993"/>
    <s v="x"/>
  </r>
  <r>
    <x v="29"/>
    <d v="2025-09-01T00:00:00"/>
    <x v="0"/>
    <s v="COGS - 179974OH"/>
    <s v="COGS - 179974OH"/>
    <s v="D-005"/>
    <s v="Security"/>
    <m/>
    <x v="3"/>
    <s v="DPM-Huntress"/>
    <x v="56"/>
    <s v="Huntress Advanced Threat Protection"/>
    <s v="C-10064"/>
    <m/>
    <n v="10706"/>
    <s v="COG"/>
    <n v="53.01"/>
    <m/>
    <n v="53.01"/>
    <s v="x"/>
  </r>
  <r>
    <x v="29"/>
    <d v="2025-09-01T00:00:00"/>
    <x v="0"/>
    <s v="COGS - 179975OH"/>
    <s v="COGS - 179975OH"/>
    <s v="D-003"/>
    <s v="MSP"/>
    <m/>
    <x v="3"/>
    <s v="SecureID"/>
    <x v="57"/>
    <s v="Dark Web Monitoring"/>
    <s v="C-10096"/>
    <m/>
    <n v="10727"/>
    <s v="COG"/>
    <n v="25"/>
    <m/>
    <n v="25"/>
    <s v="x"/>
  </r>
  <r>
    <x v="29"/>
    <d v="2025-09-01T00:00:00"/>
    <x v="0"/>
    <s v="COGS - 179975OH"/>
    <s v="COGS - 179975OH"/>
    <s v="D-003"/>
    <s v="MSP"/>
    <m/>
    <x v="3"/>
    <s v="DPMSAT"/>
    <x v="57"/>
    <s v="Security Awareness Program"/>
    <s v="C-10096"/>
    <m/>
    <n v="10727"/>
    <s v="COG"/>
    <n v="43.2"/>
    <m/>
    <n v="43.2"/>
    <s v="x"/>
  </r>
  <r>
    <x v="29"/>
    <d v="2025-09-01T00:00:00"/>
    <x v="0"/>
    <s v="COGS - 179975OH"/>
    <s v="COGS - 179975OH"/>
    <s v="D-003"/>
    <s v="MSP"/>
    <m/>
    <x v="3"/>
    <s v="DPM-Huntress"/>
    <x v="57"/>
    <s v="Huntress Advanced Threat Protection"/>
    <s v="C-10096"/>
    <m/>
    <n v="10727"/>
    <s v="COG"/>
    <n v="55.11"/>
    <m/>
    <n v="55.11"/>
    <s v="x"/>
  </r>
  <r>
    <x v="29"/>
    <d v="2025-09-01T00:00:00"/>
    <x v="0"/>
    <s v="COGS - 179975OH"/>
    <s v="COGS - 179975OH"/>
    <s v="D-003"/>
    <s v="MSP"/>
    <m/>
    <x v="3"/>
    <s v="IS-ESP-1"/>
    <x v="57"/>
    <s v="Email Security "/>
    <s v="C-10096"/>
    <m/>
    <n v="10727"/>
    <s v="COG"/>
    <n v="103.25"/>
    <m/>
    <n v="103.25"/>
    <s v="x"/>
  </r>
  <r>
    <x v="29"/>
    <d v="2025-09-01T00:00:00"/>
    <x v="0"/>
    <s v="COGS - 179976OH"/>
    <s v="COGS - 179976OH"/>
    <s v="D-005"/>
    <s v="Security"/>
    <m/>
    <x v="3"/>
    <s v="DPM-Huntress"/>
    <x v="93"/>
    <s v="Huntress Advanced Threat Protection"/>
    <s v="C-10076"/>
    <m/>
    <n v="10713"/>
    <s v="COG"/>
    <n v="52.5"/>
    <m/>
    <n v="52.5"/>
    <s v="x"/>
  </r>
  <r>
    <x v="29"/>
    <d v="2025-09-01T00:00:00"/>
    <x v="0"/>
    <s v="COGS - 179978OH"/>
    <s v="COGS - 179978OH"/>
    <s v="D-003"/>
    <s v="MSP"/>
    <m/>
    <x v="3"/>
    <s v="DPM-Huntress"/>
    <x v="113"/>
    <s v="Huntress Advanced Threat Protection"/>
    <s v="C-10082"/>
    <m/>
    <n v="10717"/>
    <s v="COG"/>
    <n v="31.5"/>
    <m/>
    <n v="31.5"/>
    <s v="x"/>
  </r>
  <r>
    <x v="29"/>
    <d v="2025-09-01T00:00:00"/>
    <x v="0"/>
    <s v="COGS - 179979OH"/>
    <s v="COGS - 179979OH"/>
    <s v="D-005"/>
    <s v="Security"/>
    <m/>
    <x v="3"/>
    <s v="DPM-Huntress"/>
    <x v="94"/>
    <s v="Huntress Advanced Threat Protection"/>
    <s v="C-10097"/>
    <m/>
    <n v="10728"/>
    <s v="COG"/>
    <n v="52.5"/>
    <m/>
    <n v="52.5"/>
    <s v="x"/>
  </r>
  <r>
    <x v="29"/>
    <d v="2025-09-01T00:00:00"/>
    <x v="0"/>
    <s v="COGS - 179980OH"/>
    <s v="COGS - 179980OH"/>
    <s v="D-001"/>
    <s v="Sales"/>
    <m/>
    <x v="3"/>
    <s v="DPM-CWA"/>
    <x v="143"/>
    <s v="ConnectWise Remote Agent License "/>
    <s v="C-10319"/>
    <m/>
    <n v="10729"/>
    <s v="COG"/>
    <n v="330.99"/>
    <m/>
    <n v="330.99"/>
    <s v="x"/>
  </r>
  <r>
    <x v="29"/>
    <d v="2025-09-01T00:00:00"/>
    <x v="0"/>
    <s v="COGS - 179980OH"/>
    <s v="COGS - 179980OH"/>
    <s v="D-001"/>
    <s v="Sales"/>
    <m/>
    <x v="3"/>
    <s v="Streamline IT"/>
    <x v="143"/>
    <s v="Streamline IT"/>
    <s v="C-10319"/>
    <m/>
    <n v="10729"/>
    <s v="COG"/>
    <n v="675"/>
    <m/>
    <n v="675"/>
    <s v="x"/>
  </r>
  <r>
    <x v="29"/>
    <d v="2025-09-01T00:00:00"/>
    <x v="0"/>
    <s v="COGS - 179981OH"/>
    <s v="COGS - 179981OH"/>
    <s v="D-005"/>
    <s v="Security"/>
    <m/>
    <x v="3"/>
    <s v="DPM-Huntress"/>
    <x v="154"/>
    <s v="Huntress Advanced Threat Protection"/>
    <s v="C-10110"/>
    <m/>
    <n v="10710"/>
    <s v="COG"/>
    <n v="22.23"/>
    <m/>
    <n v="22.23"/>
    <s v="x"/>
  </r>
  <r>
    <x v="29"/>
    <d v="2025-09-01T00:00:00"/>
    <x v="0"/>
    <s v="COGS - 179982OH"/>
    <s v="COGS - 179982OH"/>
    <s v="D-005"/>
    <s v="Security"/>
    <m/>
    <x v="3"/>
    <s v="DPM-Huntress"/>
    <x v="95"/>
    <s v="Huntress Advanced Threat Protection"/>
    <s v="C-10207"/>
    <m/>
    <n v="10730"/>
    <s v="COG"/>
    <n v="23.94"/>
    <m/>
    <n v="23.94"/>
    <s v="x"/>
  </r>
  <r>
    <x v="29"/>
    <d v="2025-09-01T00:00:00"/>
    <x v="0"/>
    <s v="COGS - 179985OH"/>
    <s v="COGS - 179985OH"/>
    <s v="D-005"/>
    <s v="Security"/>
    <m/>
    <x v="3"/>
    <s v="SecureID"/>
    <x v="54"/>
    <s v="Dark Web Monitoring"/>
    <s v="C-10093"/>
    <m/>
    <n v="10725"/>
    <s v="COG"/>
    <n v="12.01"/>
    <m/>
    <n v="12.01"/>
    <s v="x"/>
  </r>
  <r>
    <x v="29"/>
    <d v="2025-09-01T00:00:00"/>
    <x v="0"/>
    <s v="COGS - 179985OH"/>
    <s v="COGS - 179985OH"/>
    <s v="D-005"/>
    <s v="Security"/>
    <m/>
    <x v="3"/>
    <s v="Sophos-XDR"/>
    <x v="54"/>
    <s v="Sophos Central Intercept X Advanced with XDR"/>
    <s v="C-10093"/>
    <m/>
    <n v="10725"/>
    <s v="COG"/>
    <n v="20.82"/>
    <m/>
    <n v="20.82"/>
    <s v="x"/>
  </r>
  <r>
    <x v="29"/>
    <d v="2025-09-01T00:00:00"/>
    <x v="0"/>
    <s v="COGS - 179985OH"/>
    <s v="COGS - 179985OH"/>
    <s v="D-005"/>
    <s v="Security"/>
    <m/>
    <x v="3"/>
    <s v="DPMSAT"/>
    <x v="54"/>
    <s v="Security Awareness Program"/>
    <s v="C-10093"/>
    <m/>
    <n v="10725"/>
    <s v="COG"/>
    <n v="70.2"/>
    <m/>
    <n v="70.2"/>
    <s v="x"/>
  </r>
  <r>
    <x v="29"/>
    <d v="2025-09-01T00:00:00"/>
    <x v="0"/>
    <s v="COGS - 179985OH"/>
    <s v="COGS - 179985OH"/>
    <s v="D-005"/>
    <s v="Security"/>
    <m/>
    <x v="3"/>
    <s v="DPM-Huntress"/>
    <x v="54"/>
    <s v="Huntress Advanced Threat Protection"/>
    <s v="C-10093"/>
    <m/>
    <n v="10725"/>
    <s v="COG"/>
    <n v="118.57"/>
    <m/>
    <n v="118.57"/>
    <s v="x"/>
  </r>
  <r>
    <x v="29"/>
    <d v="2025-09-01T00:00:00"/>
    <x v="0"/>
    <s v="COGS - 179985OH"/>
    <s v="COGS - 179985OH"/>
    <s v="D-005"/>
    <s v="Security"/>
    <m/>
    <x v="3"/>
    <s v="IS-ESP-1"/>
    <x v="54"/>
    <s v="Email Security "/>
    <s v="C-10093"/>
    <m/>
    <n v="10725"/>
    <s v="COG"/>
    <n v="147.5"/>
    <m/>
    <n v="147.5"/>
    <s v="x"/>
  </r>
  <r>
    <x v="29"/>
    <d v="2025-09-01T00:00:00"/>
    <x v="0"/>
    <s v="COGS - 179987OH"/>
    <s v="COGS - 179987OH"/>
    <s v="D-005"/>
    <s v="Security"/>
    <m/>
    <x v="3"/>
    <s v="DPM-Huntress"/>
    <x v="174"/>
    <s v="Huntress Advanced Threat Protection"/>
    <s v="C-10365"/>
    <m/>
    <n v="10734"/>
    <s v="COG"/>
    <n v="35.07"/>
    <m/>
    <n v="35.07"/>
    <s v="x"/>
  </r>
  <r>
    <x v="29"/>
    <d v="2025-09-01T00:00:00"/>
    <x v="0"/>
    <s v="COGS - 179994OH"/>
    <s v="COGS - 179994OH"/>
    <s v="D-005"/>
    <s v="Security"/>
    <m/>
    <x v="3"/>
    <s v="IS-ESP-1"/>
    <x v="89"/>
    <s v="Email Security "/>
    <s v="C-10086"/>
    <m/>
    <n v="10722"/>
    <s v="COG"/>
    <n v="150"/>
    <m/>
    <n v="150"/>
    <s v="x"/>
  </r>
  <r>
    <x v="29"/>
    <d v="2025-09-01T00:00:00"/>
    <x v="0"/>
    <s v="COGS - 179996OH"/>
    <s v="COGS - 179996OH"/>
    <s v="D-005"/>
    <s v="Security"/>
    <m/>
    <x v="3"/>
    <s v="DPM-Huntress"/>
    <x v="175"/>
    <s v="Huntress Advanced Threat Protection"/>
    <s v="C-10067"/>
    <m/>
    <n v="10712"/>
    <s v="COG"/>
    <n v="8.35"/>
    <m/>
    <n v="8.35"/>
    <s v="x"/>
  </r>
  <r>
    <x v="29"/>
    <d v="2025-09-01T00:00:00"/>
    <x v="0"/>
    <s v="COGS - 180029"/>
    <s v="COGS - 180029"/>
    <s v="D-005"/>
    <s v="Security"/>
    <m/>
    <x v="2"/>
    <s v="SecureID"/>
    <x v="134"/>
    <s v="Dark Web Monitoring"/>
    <s v="C-10377"/>
    <m/>
    <n v="10836"/>
    <s v="COG"/>
    <n v="25"/>
    <m/>
    <n v="25"/>
    <s v="x"/>
  </r>
  <r>
    <x v="29"/>
    <d v="2025-09-01T00:00:00"/>
    <x v="0"/>
    <s v="COGS - 180029"/>
    <s v="COGS - 180029"/>
    <s v="D-005"/>
    <s v="Security"/>
    <m/>
    <x v="2"/>
    <s v="DPMSAT"/>
    <x v="134"/>
    <s v="Security Awareness Program"/>
    <s v="C-10377"/>
    <m/>
    <n v="10836"/>
    <s v="COG"/>
    <n v="62.1"/>
    <m/>
    <n v="62.1"/>
    <s v="x"/>
  </r>
  <r>
    <x v="29"/>
    <d v="2025-09-01T00:00:00"/>
    <x v="0"/>
    <s v="COGS - 180029"/>
    <s v="COGS - 180029"/>
    <s v="D-005"/>
    <s v="Security"/>
    <m/>
    <x v="2"/>
    <s v="DPM-Huntress"/>
    <x v="134"/>
    <s v="Huntress Advanced Threat Protection"/>
    <s v="C-10377"/>
    <m/>
    <n v="10836"/>
    <s v="COG"/>
    <n v="155.61000000000001"/>
    <m/>
    <n v="155.61000000000001"/>
    <s v="x"/>
  </r>
  <r>
    <x v="29"/>
    <d v="2025-09-01T00:00:00"/>
    <x v="0"/>
    <s v="COGS - 180029"/>
    <s v="COGS - 180029"/>
    <s v="D-005"/>
    <s v="Security"/>
    <m/>
    <x v="2"/>
    <s v="DPM-Huntress365"/>
    <x v="134"/>
    <s v="Huntress MDR for M365"/>
    <s v="C-10377"/>
    <m/>
    <n v="10836"/>
    <s v="COG"/>
    <n v="178"/>
    <m/>
    <n v="178"/>
    <s v="x"/>
  </r>
  <r>
    <x v="29"/>
    <d v="2025-09-01T00:00:00"/>
    <x v="0"/>
    <s v="COGS - 180029"/>
    <s v="COGS - 180029"/>
    <s v="D-005"/>
    <s v="Security"/>
    <m/>
    <x v="2"/>
    <s v="IS-ESP-1"/>
    <x v="134"/>
    <s v="Email Security "/>
    <s v="C-10377"/>
    <m/>
    <n v="10836"/>
    <s v="COG"/>
    <n v="267"/>
    <m/>
    <n v="267"/>
    <s v="x"/>
  </r>
  <r>
    <x v="29"/>
    <d v="2025-09-01T00:00:00"/>
    <x v="0"/>
    <s v="COGS - 180036OH"/>
    <s v="COGS - 180036OH"/>
    <s v="D-005"/>
    <s v="Security"/>
    <m/>
    <x v="3"/>
    <s v="DPM-Huntress"/>
    <x v="135"/>
    <s v="Huntress Advanced Threat Protection"/>
    <s v="C-10087"/>
    <m/>
    <n v="10737"/>
    <s v="COG"/>
    <n v="33.25"/>
    <m/>
    <n v="33.25"/>
    <s v="x"/>
  </r>
  <r>
    <x v="29"/>
    <d v="2025-09-01T00:00:00"/>
    <x v="0"/>
    <s v="COGS - 180041"/>
    <s v="COGS - 180041"/>
    <s v="D-005"/>
    <s v="Security"/>
    <m/>
    <x v="2"/>
    <s v="DPMSAT"/>
    <x v="99"/>
    <s v="Security Awareness Program"/>
    <s v="C-10417"/>
    <m/>
    <n v="10782"/>
    <s v="COG"/>
    <n v="5.4"/>
    <m/>
    <n v="5.4"/>
    <s v="x"/>
  </r>
  <r>
    <x v="29"/>
    <d v="2025-09-01T00:00:00"/>
    <x v="0"/>
    <s v="COGS - 180041"/>
    <s v="COGS - 180041"/>
    <s v="D-005"/>
    <s v="Security"/>
    <m/>
    <x v="2"/>
    <s v="DPM-Huntress"/>
    <x v="99"/>
    <s v="Huntress Advanced Threat Protection"/>
    <s v="C-10417"/>
    <m/>
    <n v="10782"/>
    <s v="COG"/>
    <n v="10.5"/>
    <m/>
    <n v="10.5"/>
    <s v="x"/>
  </r>
  <r>
    <x v="29"/>
    <d v="2025-09-01T00:00:00"/>
    <x v="0"/>
    <s v="COGS - 180041"/>
    <s v="COGS - 180041"/>
    <s v="D-005"/>
    <s v="Security"/>
    <m/>
    <x v="2"/>
    <s v="DPM-Huntress365"/>
    <x v="99"/>
    <s v="Huntress MDR for M365"/>
    <s v="C-10417"/>
    <m/>
    <n v="10782"/>
    <s v="COG"/>
    <n v="12"/>
    <m/>
    <n v="12"/>
    <s v="x"/>
  </r>
  <r>
    <x v="29"/>
    <d v="2025-09-01T00:00:00"/>
    <x v="0"/>
    <s v="COGS - 180041"/>
    <s v="COGS - 180041"/>
    <s v="D-005"/>
    <s v="Security"/>
    <m/>
    <x v="2"/>
    <s v="IS-ESP-1"/>
    <x v="99"/>
    <s v="Email Security "/>
    <s v="C-10417"/>
    <m/>
    <n v="10782"/>
    <s v="COG"/>
    <n v="18"/>
    <m/>
    <n v="18"/>
    <s v="x"/>
  </r>
  <r>
    <x v="29"/>
    <d v="2025-09-01T00:00:00"/>
    <x v="0"/>
    <s v="COGS - 180041"/>
    <s v="COGS - 180041"/>
    <s v="D-005"/>
    <s v="Security"/>
    <m/>
    <x v="2"/>
    <s v="SecureID"/>
    <x v="99"/>
    <s v="Dark Web Monitoring"/>
    <s v="C-10417"/>
    <m/>
    <n v="10782"/>
    <s v="COG"/>
    <n v="25"/>
    <m/>
    <n v="25"/>
    <s v="x"/>
  </r>
  <r>
    <x v="29"/>
    <d v="2025-09-01T00:00:00"/>
    <x v="0"/>
    <s v="COGS - 180041"/>
    <s v="COGS - 180041"/>
    <s v="D-005"/>
    <s v="Security"/>
    <m/>
    <x v="2"/>
    <s v="DPM-FWM-SM"/>
    <x v="99"/>
    <s v="24x7 Gateway Security Monitoring Small"/>
    <s v="C-10417"/>
    <m/>
    <n v="10782"/>
    <s v="COG"/>
    <n v="125"/>
    <m/>
    <n v="125"/>
    <s v="x"/>
  </r>
  <r>
    <x v="29"/>
    <d v="2025-09-01T00:00:00"/>
    <x v="0"/>
    <s v="COGS - 180049"/>
    <s v="COGS - 180049"/>
    <s v="D-005"/>
    <s v="Security"/>
    <m/>
    <x v="2"/>
    <s v="DPMSAT"/>
    <x v="136"/>
    <s v="Security Awareness Program"/>
    <s v="C-10253"/>
    <m/>
    <n v="10824"/>
    <s v="COG"/>
    <n v="47.7"/>
    <m/>
    <n v="47.7"/>
    <s v="x"/>
  </r>
  <r>
    <x v="29"/>
    <d v="2025-09-01T00:00:00"/>
    <x v="0"/>
    <s v="COGS - 180049"/>
    <s v="COGS - 180049"/>
    <s v="D-005"/>
    <s v="Security"/>
    <m/>
    <x v="2"/>
    <s v="DuoMFA"/>
    <x v="136"/>
    <s v="Duo MFA - 1 User"/>
    <s v="C-10253"/>
    <m/>
    <n v="10824"/>
    <s v="COG"/>
    <n v="81"/>
    <m/>
    <n v="81"/>
    <s v="x"/>
  </r>
  <r>
    <x v="29"/>
    <d v="2025-09-01T00:00:00"/>
    <x v="0"/>
    <s v="COGS - 180049"/>
    <s v="COGS - 180049"/>
    <s v="D-005"/>
    <s v="Security"/>
    <m/>
    <x v="2"/>
    <s v="DPM-Huntress"/>
    <x v="136"/>
    <s v="Huntress Advanced Threat Protection"/>
    <s v="C-10253"/>
    <m/>
    <n v="10824"/>
    <s v="COG"/>
    <n v="83.5"/>
    <m/>
    <n v="83.5"/>
    <s v="x"/>
  </r>
  <r>
    <x v="29"/>
    <d v="2025-09-01T00:00:00"/>
    <x v="0"/>
    <s v="COGS - 180049"/>
    <s v="COGS - 180049"/>
    <s v="D-005"/>
    <s v="Security"/>
    <m/>
    <x v="2"/>
    <s v="IS-ESP-1"/>
    <x v="136"/>
    <s v="Email Security "/>
    <s v="C-10253"/>
    <m/>
    <n v="10824"/>
    <s v="COG"/>
    <n v="88.5"/>
    <m/>
    <n v="88.5"/>
    <s v="x"/>
  </r>
  <r>
    <x v="29"/>
    <d v="2025-09-01T00:00:00"/>
    <x v="0"/>
    <s v="COGS - 180049"/>
    <s v="COGS - 180049"/>
    <s v="D-005"/>
    <s v="Security"/>
    <m/>
    <x v="2"/>
    <s v="DPM-BITW-ENT"/>
    <x v="136"/>
    <s v="Bitwarden Password Management - Enterprise"/>
    <s v="C-10253"/>
    <m/>
    <n v="10824"/>
    <s v="COG"/>
    <n v="117"/>
    <m/>
    <n v="117"/>
    <s v="x"/>
  </r>
  <r>
    <x v="29"/>
    <d v="2025-09-01T00:00:00"/>
    <x v="0"/>
    <s v="COGS - 180049"/>
    <s v="COGS - 180049"/>
    <s v="D-005"/>
    <s v="Security"/>
    <m/>
    <x v="2"/>
    <s v="DPM-FWM-SM"/>
    <x v="136"/>
    <s v="24x7 Gateway Security Monitoring Small"/>
    <s v="C-10253"/>
    <m/>
    <n v="10824"/>
    <s v="COG"/>
    <n v="125"/>
    <m/>
    <n v="125"/>
    <s v="x"/>
  </r>
  <r>
    <x v="29"/>
    <d v="2025-09-01T00:00:00"/>
    <x v="0"/>
    <s v="COGS - 180051"/>
    <s v="COGS - 180051"/>
    <s v="D-003"/>
    <s v="MSP"/>
    <m/>
    <x v="2"/>
    <s v="DPMSAT"/>
    <x v="136"/>
    <s v="Security Awareness Program"/>
    <s v="C-10253"/>
    <m/>
    <n v="10766"/>
    <s v="COG"/>
    <n v="1.8"/>
    <m/>
    <n v="1.8"/>
    <s v="x"/>
  </r>
  <r>
    <x v="29"/>
    <d v="2025-09-01T00:00:00"/>
    <x v="0"/>
    <s v="COGS - 180051"/>
    <s v="COGS - 180051"/>
    <s v="D-003"/>
    <s v="MSP"/>
    <m/>
    <x v="2"/>
    <s v="DPM-Huntress"/>
    <x v="136"/>
    <s v="Huntress Advanced Threat Protection"/>
    <s v="C-10253"/>
    <m/>
    <n v="10766"/>
    <s v="COG"/>
    <n v="3.34"/>
    <m/>
    <n v="3.34"/>
    <s v="x"/>
  </r>
  <r>
    <x v="29"/>
    <d v="2025-09-01T00:00:00"/>
    <x v="0"/>
    <s v="COGS - 180051"/>
    <s v="COGS - 180051"/>
    <s v="D-003"/>
    <s v="MSP"/>
    <m/>
    <x v="2"/>
    <s v="DPM-BITW-ENT"/>
    <x v="136"/>
    <s v="Bitwarden Password Management - Enterprise"/>
    <s v="C-10253"/>
    <m/>
    <n v="10766"/>
    <s v="COG"/>
    <n v="3.9"/>
    <m/>
    <n v="3.9"/>
    <s v="x"/>
  </r>
  <r>
    <x v="29"/>
    <d v="2025-09-01T00:00:00"/>
    <x v="0"/>
    <s v="COGS - 180051"/>
    <s v="COGS - 180051"/>
    <s v="D-003"/>
    <s v="MSP"/>
    <m/>
    <x v="2"/>
    <s v="IS-ESP-1"/>
    <x v="136"/>
    <s v="Email Security "/>
    <s v="C-10253"/>
    <m/>
    <n v="10766"/>
    <s v="COG"/>
    <n v="5.9"/>
    <m/>
    <n v="5.9"/>
    <s v="x"/>
  </r>
  <r>
    <x v="29"/>
    <d v="2025-09-01T00:00:00"/>
    <x v="0"/>
    <s v="COGS - 180051"/>
    <s v="COGS - 180051"/>
    <s v="D-003"/>
    <s v="MSP"/>
    <m/>
    <x v="2"/>
    <s v="DPM-FWM-SM"/>
    <x v="136"/>
    <s v="24x7 Gateway Security Monitoring Small"/>
    <s v="C-10253"/>
    <m/>
    <n v="10766"/>
    <s v="COG"/>
    <n v="125"/>
    <m/>
    <n v="125"/>
    <s v="x"/>
  </r>
  <r>
    <x v="29"/>
    <d v="2025-09-01T00:00:00"/>
    <x v="0"/>
    <s v="COGS - 180052"/>
    <s v="COGS - 180052"/>
    <s v="D-003"/>
    <s v="MSP"/>
    <m/>
    <x v="2"/>
    <s v="DPMSAT"/>
    <x v="136"/>
    <s v="Security Awareness Program"/>
    <s v="C-10253"/>
    <m/>
    <n v="10765"/>
    <s v="COG"/>
    <n v="3.6"/>
    <m/>
    <n v="3.6"/>
    <s v="x"/>
  </r>
  <r>
    <x v="29"/>
    <d v="2025-09-01T00:00:00"/>
    <x v="0"/>
    <s v="COGS - 180052"/>
    <s v="COGS - 180052"/>
    <s v="D-003"/>
    <s v="MSP"/>
    <m/>
    <x v="2"/>
    <s v="DuoMFA"/>
    <x v="136"/>
    <s v="Duo MFA - 1 User"/>
    <s v="C-10253"/>
    <m/>
    <n v="10765"/>
    <s v="COG"/>
    <n v="5.4"/>
    <m/>
    <n v="5.4"/>
    <s v="x"/>
  </r>
  <r>
    <x v="29"/>
    <d v="2025-09-01T00:00:00"/>
    <x v="0"/>
    <s v="COGS - 180052"/>
    <s v="COGS - 180052"/>
    <s v="D-003"/>
    <s v="MSP"/>
    <m/>
    <x v="2"/>
    <s v="DPM-Huntress"/>
    <x v="136"/>
    <s v="Huntress Advanced Threat Protection"/>
    <s v="C-10253"/>
    <m/>
    <n v="10765"/>
    <s v="COG"/>
    <n v="6.68"/>
    <m/>
    <n v="6.68"/>
    <s v="x"/>
  </r>
  <r>
    <x v="29"/>
    <d v="2025-09-01T00:00:00"/>
    <x v="0"/>
    <s v="COGS - 180052"/>
    <s v="COGS - 180052"/>
    <s v="D-003"/>
    <s v="MSP"/>
    <m/>
    <x v="2"/>
    <s v="IS-ESP-1"/>
    <x v="136"/>
    <s v="Email Security "/>
    <s v="C-10253"/>
    <m/>
    <n v="10765"/>
    <s v="COG"/>
    <n v="11.8"/>
    <m/>
    <n v="11.8"/>
    <s v="x"/>
  </r>
  <r>
    <x v="29"/>
    <d v="2025-09-01T00:00:00"/>
    <x v="0"/>
    <s v="COGS - 180052"/>
    <s v="COGS - 180052"/>
    <s v="D-003"/>
    <s v="MSP"/>
    <m/>
    <x v="2"/>
    <s v="DPM-BITW-ENT"/>
    <x v="136"/>
    <s v="Bitwarden Password Management - Enterprise"/>
    <s v="C-10253"/>
    <m/>
    <n v="10765"/>
    <s v="COG"/>
    <n v="15.6"/>
    <m/>
    <n v="15.6"/>
    <s v="x"/>
  </r>
  <r>
    <x v="29"/>
    <d v="2025-09-01T00:00:00"/>
    <x v="0"/>
    <s v="COGS - 180052"/>
    <s v="COGS - 180052"/>
    <s v="D-003"/>
    <s v="MSP"/>
    <m/>
    <x v="2"/>
    <s v="DPM-FWM-SM"/>
    <x v="136"/>
    <s v="24x7 Gateway Security Monitoring Small"/>
    <s v="C-10253"/>
    <m/>
    <n v="10765"/>
    <s v="COG"/>
    <n v="125"/>
    <m/>
    <n v="125"/>
    <s v="x"/>
  </r>
  <r>
    <x v="29"/>
    <d v="2025-09-01T00:00:00"/>
    <x v="0"/>
    <s v="COGS - 180053"/>
    <s v="COGS - 180053"/>
    <s v="D-003"/>
    <s v="MSP"/>
    <m/>
    <x v="2"/>
    <s v="DPMSAT"/>
    <x v="136"/>
    <s v="Security Awareness Program"/>
    <s v="C-10253"/>
    <m/>
    <n v="10761"/>
    <s v="COG"/>
    <n v="2.7"/>
    <m/>
    <n v="2.7"/>
    <s v="x"/>
  </r>
  <r>
    <x v="29"/>
    <d v="2025-09-01T00:00:00"/>
    <x v="0"/>
    <s v="COGS - 180053"/>
    <s v="COGS - 180053"/>
    <s v="D-003"/>
    <s v="MSP"/>
    <m/>
    <x v="2"/>
    <s v="DPM-Huntress"/>
    <x v="136"/>
    <s v="Huntress Advanced Threat Protection"/>
    <s v="C-10253"/>
    <m/>
    <n v="10761"/>
    <s v="COG"/>
    <n v="5.01"/>
    <m/>
    <n v="5.01"/>
    <s v="x"/>
  </r>
  <r>
    <x v="29"/>
    <d v="2025-09-01T00:00:00"/>
    <x v="0"/>
    <s v="COGS - 180053"/>
    <s v="COGS - 180053"/>
    <s v="D-003"/>
    <s v="MSP"/>
    <m/>
    <x v="2"/>
    <s v="DuoMFA"/>
    <x v="136"/>
    <s v="Duo MFA - 1 User"/>
    <s v="C-10253"/>
    <m/>
    <n v="10761"/>
    <s v="COG"/>
    <n v="8.1"/>
    <m/>
    <n v="8.1"/>
    <s v="x"/>
  </r>
  <r>
    <x v="29"/>
    <d v="2025-09-01T00:00:00"/>
    <x v="0"/>
    <s v="COGS - 180053"/>
    <s v="COGS - 180053"/>
    <s v="D-003"/>
    <s v="MSP"/>
    <m/>
    <x v="2"/>
    <s v="IS-ESP-1"/>
    <x v="136"/>
    <s v="Email Security "/>
    <s v="C-10253"/>
    <m/>
    <n v="10761"/>
    <s v="COG"/>
    <n v="8.85"/>
    <m/>
    <n v="8.85"/>
    <s v="x"/>
  </r>
  <r>
    <x v="29"/>
    <d v="2025-09-01T00:00:00"/>
    <x v="0"/>
    <s v="COGS - 180053"/>
    <s v="COGS - 180053"/>
    <s v="D-003"/>
    <s v="MSP"/>
    <m/>
    <x v="2"/>
    <s v="DPM-BITW-ENT"/>
    <x v="136"/>
    <s v="Bitwarden Password Management - Enterprise"/>
    <s v="C-10253"/>
    <m/>
    <n v="10761"/>
    <s v="COG"/>
    <n v="11.7"/>
    <m/>
    <n v="11.7"/>
    <s v="x"/>
  </r>
  <r>
    <x v="29"/>
    <d v="2025-09-01T00:00:00"/>
    <x v="0"/>
    <s v="COGS - 180053"/>
    <s v="COGS - 180053"/>
    <s v="D-003"/>
    <s v="MSP"/>
    <m/>
    <x v="2"/>
    <s v="DPM-FWM-SM"/>
    <x v="136"/>
    <s v="24x7 Gateway Security Monitoring Small"/>
    <s v="C-10253"/>
    <m/>
    <n v="10761"/>
    <s v="COG"/>
    <n v="125"/>
    <m/>
    <n v="125"/>
    <s v="x"/>
  </r>
  <r>
    <x v="29"/>
    <d v="2025-09-01T00:00:00"/>
    <x v="0"/>
    <s v="COGS - 180054"/>
    <s v="COGS - 180054"/>
    <s v="D-005"/>
    <s v="Security"/>
    <m/>
    <x v="2"/>
    <s v="DPMSAT"/>
    <x v="136"/>
    <s v="Security Awareness Program"/>
    <s v="C-10253"/>
    <m/>
    <n v="10760"/>
    <s v="COG"/>
    <n v="0.9"/>
    <m/>
    <n v="0.9"/>
    <s v="x"/>
  </r>
  <r>
    <x v="29"/>
    <d v="2025-09-01T00:00:00"/>
    <x v="0"/>
    <s v="COGS - 180054"/>
    <s v="COGS - 180054"/>
    <s v="D-005"/>
    <s v="Security"/>
    <m/>
    <x v="2"/>
    <s v="DPM-Huntress"/>
    <x v="136"/>
    <s v="Huntress Advanced Threat Protection"/>
    <s v="C-10253"/>
    <m/>
    <n v="10760"/>
    <s v="COG"/>
    <n v="1.67"/>
    <m/>
    <n v="1.67"/>
    <s v="x"/>
  </r>
  <r>
    <x v="29"/>
    <d v="2025-09-01T00:00:00"/>
    <x v="0"/>
    <s v="COGS - 180054"/>
    <s v="COGS - 180054"/>
    <s v="D-005"/>
    <s v="Security"/>
    <m/>
    <x v="2"/>
    <s v="DuoMFA"/>
    <x v="136"/>
    <s v="Duo MFA - 1 User"/>
    <s v="C-10253"/>
    <m/>
    <n v="10760"/>
    <s v="COG"/>
    <n v="2.7"/>
    <m/>
    <n v="2.7"/>
    <s v="x"/>
  </r>
  <r>
    <x v="29"/>
    <d v="2025-09-01T00:00:00"/>
    <x v="0"/>
    <s v="COGS - 180054"/>
    <s v="COGS - 180054"/>
    <s v="D-005"/>
    <s v="Security"/>
    <m/>
    <x v="2"/>
    <s v="IS-ESP-1"/>
    <x v="136"/>
    <s v="Email Security "/>
    <s v="C-10253"/>
    <m/>
    <n v="10760"/>
    <s v="COG"/>
    <n v="2.95"/>
    <m/>
    <n v="2.95"/>
    <s v="x"/>
  </r>
  <r>
    <x v="29"/>
    <d v="2025-09-01T00:00:00"/>
    <x v="0"/>
    <s v="COGS - 180054"/>
    <s v="COGS - 180054"/>
    <s v="D-005"/>
    <s v="Security"/>
    <m/>
    <x v="2"/>
    <s v="DPM-BITW-ENT"/>
    <x v="136"/>
    <s v="Bitwarden Password Management - Enterprise"/>
    <s v="C-10253"/>
    <m/>
    <n v="10760"/>
    <s v="COG"/>
    <n v="3.9"/>
    <m/>
    <n v="3.9"/>
    <s v="x"/>
  </r>
  <r>
    <x v="29"/>
    <d v="2025-09-01T00:00:00"/>
    <x v="0"/>
    <s v="COGS - 180054"/>
    <s v="COGS - 180054"/>
    <s v="D-005"/>
    <s v="Security"/>
    <m/>
    <x v="2"/>
    <s v="DPM-FWM-SM"/>
    <x v="136"/>
    <s v="24x7 Gateway Security Monitoring Small"/>
    <s v="C-10253"/>
    <m/>
    <n v="10760"/>
    <s v="COG"/>
    <n v="125"/>
    <m/>
    <n v="125"/>
    <s v="x"/>
  </r>
  <r>
    <x v="29"/>
    <d v="2025-09-01T00:00:00"/>
    <x v="0"/>
    <s v="COGS - 180055"/>
    <s v="COGS - 180055"/>
    <s v="D-003"/>
    <s v="MSP"/>
    <m/>
    <x v="2"/>
    <s v="DPMSAT"/>
    <x v="136"/>
    <s v="Security Awareness Program"/>
    <s v="C-10253"/>
    <m/>
    <n v="10755"/>
    <s v="COG"/>
    <n v="1.8"/>
    <m/>
    <n v="1.8"/>
    <s v="x"/>
  </r>
  <r>
    <x v="29"/>
    <d v="2025-09-01T00:00:00"/>
    <x v="0"/>
    <s v="COGS - 180055"/>
    <s v="COGS - 180055"/>
    <s v="D-003"/>
    <s v="MSP"/>
    <m/>
    <x v="2"/>
    <s v="DPM-Huntress"/>
    <x v="136"/>
    <s v="Huntress Advanced Threat Protection"/>
    <s v="C-10253"/>
    <m/>
    <n v="10755"/>
    <s v="COG"/>
    <n v="3.34"/>
    <m/>
    <n v="3.34"/>
    <s v="x"/>
  </r>
  <r>
    <x v="29"/>
    <d v="2025-09-01T00:00:00"/>
    <x v="0"/>
    <s v="COGS - 180055"/>
    <s v="COGS - 180055"/>
    <s v="D-003"/>
    <s v="MSP"/>
    <m/>
    <x v="2"/>
    <s v="DuoMFA"/>
    <x v="136"/>
    <s v="Duo MFA - 1 User"/>
    <s v="C-10253"/>
    <m/>
    <n v="10755"/>
    <s v="COG"/>
    <n v="5.4"/>
    <m/>
    <n v="5.4"/>
    <s v="x"/>
  </r>
  <r>
    <x v="29"/>
    <d v="2025-09-01T00:00:00"/>
    <x v="0"/>
    <s v="COGS - 180055"/>
    <s v="COGS - 180055"/>
    <s v="D-003"/>
    <s v="MSP"/>
    <m/>
    <x v="2"/>
    <s v="IS-ESP-1"/>
    <x v="136"/>
    <s v="Email Security "/>
    <s v="C-10253"/>
    <m/>
    <n v="10755"/>
    <s v="COG"/>
    <n v="5.9"/>
    <m/>
    <n v="5.9"/>
    <s v="x"/>
  </r>
  <r>
    <x v="29"/>
    <d v="2025-09-01T00:00:00"/>
    <x v="0"/>
    <s v="COGS - 180055"/>
    <s v="COGS - 180055"/>
    <s v="D-003"/>
    <s v="MSP"/>
    <m/>
    <x v="2"/>
    <s v="DPM-BITW-ENT"/>
    <x v="136"/>
    <s v="Bitwarden Password Management - Enterprise"/>
    <s v="C-10253"/>
    <m/>
    <n v="10755"/>
    <s v="COG"/>
    <n v="7.8"/>
    <m/>
    <n v="7.8"/>
    <s v="x"/>
  </r>
  <r>
    <x v="29"/>
    <d v="2025-09-01T00:00:00"/>
    <x v="0"/>
    <s v="COGS - 180056"/>
    <s v="COGS - 180056"/>
    <s v="D-003"/>
    <s v="MSP"/>
    <m/>
    <x v="2"/>
    <s v="DPMSAT"/>
    <x v="136"/>
    <s v="Security Awareness Program"/>
    <s v="C-10253"/>
    <m/>
    <n v="10754"/>
    <s v="COG"/>
    <n v="0.9"/>
    <m/>
    <n v="0.9"/>
    <s v="x"/>
  </r>
  <r>
    <x v="29"/>
    <d v="2025-09-01T00:00:00"/>
    <x v="0"/>
    <s v="COGS - 180056"/>
    <s v="COGS - 180056"/>
    <s v="D-003"/>
    <s v="MSP"/>
    <m/>
    <x v="2"/>
    <s v="DPM-Huntress"/>
    <x v="136"/>
    <s v="Huntress Advanced Threat Protection"/>
    <s v="C-10253"/>
    <m/>
    <n v="10754"/>
    <s v="COG"/>
    <n v="1.67"/>
    <m/>
    <n v="1.67"/>
    <s v="x"/>
  </r>
  <r>
    <x v="29"/>
    <d v="2025-09-01T00:00:00"/>
    <x v="0"/>
    <s v="COGS - 180056"/>
    <s v="COGS - 180056"/>
    <s v="D-003"/>
    <s v="MSP"/>
    <m/>
    <x v="2"/>
    <s v="DuoMFA"/>
    <x v="136"/>
    <s v="Duo MFA - 1 User"/>
    <s v="C-10253"/>
    <m/>
    <n v="10754"/>
    <s v="COG"/>
    <n v="2.7"/>
    <m/>
    <n v="2.7"/>
    <s v="x"/>
  </r>
  <r>
    <x v="29"/>
    <d v="2025-09-01T00:00:00"/>
    <x v="0"/>
    <s v="COGS - 180056"/>
    <s v="COGS - 180056"/>
    <s v="D-003"/>
    <s v="MSP"/>
    <m/>
    <x v="2"/>
    <s v="IS-ESP-1"/>
    <x v="136"/>
    <s v="Email Security "/>
    <s v="C-10253"/>
    <m/>
    <n v="10754"/>
    <s v="COG"/>
    <n v="2.95"/>
    <m/>
    <n v="2.95"/>
    <s v="x"/>
  </r>
  <r>
    <x v="29"/>
    <d v="2025-09-01T00:00:00"/>
    <x v="0"/>
    <s v="COGS - 180056"/>
    <s v="COGS - 180056"/>
    <s v="D-003"/>
    <s v="MSP"/>
    <m/>
    <x v="2"/>
    <s v="DPM-BITW-ENT"/>
    <x v="136"/>
    <s v="Bitwarden Password Management - Enterprise"/>
    <s v="C-10253"/>
    <m/>
    <n v="10754"/>
    <s v="COG"/>
    <n v="3.9"/>
    <m/>
    <n v="3.9"/>
    <s v="x"/>
  </r>
  <r>
    <x v="29"/>
    <d v="2025-09-01T00:00:00"/>
    <x v="0"/>
    <s v="COGS - 180057"/>
    <s v="COGS - 180057"/>
    <s v="D-003"/>
    <s v="MSP"/>
    <m/>
    <x v="2"/>
    <s v="DPMSAT"/>
    <x v="136"/>
    <s v="Security Awareness Program"/>
    <s v="C-10253"/>
    <m/>
    <n v="10753"/>
    <s v="COG"/>
    <n v="0.9"/>
    <m/>
    <n v="0.9"/>
    <s v="x"/>
  </r>
  <r>
    <x v="29"/>
    <d v="2025-09-01T00:00:00"/>
    <x v="0"/>
    <s v="COGS - 180057"/>
    <s v="COGS - 180057"/>
    <s v="D-003"/>
    <s v="MSP"/>
    <m/>
    <x v="2"/>
    <s v="DPM-Huntress"/>
    <x v="136"/>
    <s v="Huntress Advanced Threat Protection"/>
    <s v="C-10253"/>
    <m/>
    <n v="10753"/>
    <s v="COG"/>
    <n v="1.67"/>
    <m/>
    <n v="1.67"/>
    <s v="x"/>
  </r>
  <r>
    <x v="29"/>
    <d v="2025-09-01T00:00:00"/>
    <x v="0"/>
    <s v="COGS - 180057"/>
    <s v="COGS - 180057"/>
    <s v="D-003"/>
    <s v="MSP"/>
    <m/>
    <x v="2"/>
    <s v="DuoMFA"/>
    <x v="136"/>
    <s v="Duo MFA - 1 User"/>
    <s v="C-10253"/>
    <m/>
    <n v="10753"/>
    <s v="COG"/>
    <n v="2.7"/>
    <m/>
    <n v="2.7"/>
    <s v="x"/>
  </r>
  <r>
    <x v="29"/>
    <d v="2025-09-01T00:00:00"/>
    <x v="0"/>
    <s v="COGS - 180057"/>
    <s v="COGS - 180057"/>
    <s v="D-003"/>
    <s v="MSP"/>
    <m/>
    <x v="2"/>
    <s v="IS-ESP-1"/>
    <x v="136"/>
    <s v="Email Security "/>
    <s v="C-10253"/>
    <m/>
    <n v="10753"/>
    <s v="COG"/>
    <n v="2.95"/>
    <m/>
    <n v="2.95"/>
    <s v="x"/>
  </r>
  <r>
    <x v="29"/>
    <d v="2025-09-01T00:00:00"/>
    <x v="0"/>
    <s v="COGS - 180057"/>
    <s v="COGS - 180057"/>
    <s v="D-003"/>
    <s v="MSP"/>
    <m/>
    <x v="2"/>
    <s v="DPM-BITW-ENT"/>
    <x v="136"/>
    <s v="Bitwarden Password Management - Enterprise"/>
    <s v="C-10253"/>
    <m/>
    <n v="10753"/>
    <s v="COG"/>
    <n v="3.9"/>
    <m/>
    <n v="3.9"/>
    <s v="x"/>
  </r>
  <r>
    <x v="29"/>
    <d v="2025-09-01T00:00:00"/>
    <x v="0"/>
    <s v="COGS - 180071"/>
    <s v="COGS - 180071"/>
    <s v="D-005"/>
    <s v="Security"/>
    <m/>
    <x v="2"/>
    <s v="DPMSAT"/>
    <x v="58"/>
    <s v="Security Awareness Program"/>
    <s v="C-10005"/>
    <m/>
    <n v="10773"/>
    <s v="COG"/>
    <n v="6.3"/>
    <m/>
    <n v="6.3"/>
    <s v="x"/>
  </r>
  <r>
    <x v="29"/>
    <d v="2025-09-01T00:00:00"/>
    <x v="0"/>
    <s v="COGS - 180071"/>
    <s v="COGS - 180071"/>
    <s v="D-005"/>
    <s v="Security"/>
    <m/>
    <x v="2"/>
    <s v="SecureID"/>
    <x v="58"/>
    <s v="Dark Web Monitoring"/>
    <s v="C-10005"/>
    <m/>
    <n v="10773"/>
    <s v="COG"/>
    <n v="12.01"/>
    <m/>
    <n v="12.01"/>
    <s v="x"/>
  </r>
  <r>
    <x v="29"/>
    <d v="2025-09-01T00:00:00"/>
    <x v="0"/>
    <s v="COGS - 180071"/>
    <s v="COGS - 180071"/>
    <s v="D-005"/>
    <s v="Security"/>
    <m/>
    <x v="2"/>
    <s v="DPM-Huntress"/>
    <x v="58"/>
    <s v="Huntress Advanced Threat Protection"/>
    <s v="C-10005"/>
    <m/>
    <n v="10773"/>
    <s v="COG"/>
    <n v="23.38"/>
    <m/>
    <n v="23.38"/>
    <s v="x"/>
  </r>
  <r>
    <x v="29"/>
    <d v="2025-09-01T00:00:00"/>
    <x v="0"/>
    <s v="COGS - 180071"/>
    <s v="COGS - 180071"/>
    <s v="D-005"/>
    <s v="Security"/>
    <m/>
    <x v="2"/>
    <s v="DPM-FWM-SM"/>
    <x v="58"/>
    <s v="24x7 Gateway Security Monitoring Small"/>
    <s v="C-10005"/>
    <m/>
    <n v="10773"/>
    <s v="COG"/>
    <n v="125"/>
    <m/>
    <n v="125"/>
    <s v="x"/>
  </r>
  <r>
    <x v="29"/>
    <d v="2025-09-01T00:00:00"/>
    <x v="0"/>
    <s v="COGS - 180088OH"/>
    <s v="COGS - 180088OH"/>
    <s v="D-005"/>
    <s v="Security"/>
    <m/>
    <x v="3"/>
    <s v="DPM-Huntress"/>
    <x v="100"/>
    <s v="Huntress Advanced Threat Protection"/>
    <s v="C-10084"/>
    <m/>
    <n v="10719"/>
    <s v="COG"/>
    <n v="97.47"/>
    <m/>
    <n v="97.47"/>
    <s v="x"/>
  </r>
  <r>
    <x v="29"/>
    <d v="2025-09-09T00:00:00"/>
    <x v="5"/>
    <s v="1927b01d-880f-4be6-811d-7424847c85a4"/>
    <s v="Charge Card Transaction - Ramp: David Craig"/>
    <m/>
    <m/>
    <m/>
    <x v="0"/>
    <m/>
    <x v="0"/>
    <m/>
    <m/>
    <m/>
    <n v="4273"/>
    <s v="APJ"/>
    <n v="185"/>
    <m/>
    <n v="185"/>
    <s v="x"/>
  </r>
  <r>
    <x v="29"/>
    <d v="2025-09-10T00:00:00"/>
    <x v="34"/>
    <s v="COGS - 179868CR"/>
    <s v="COGS - 179868CR"/>
    <s v="D-003"/>
    <s v="MSP"/>
    <m/>
    <x v="2"/>
    <s v="DPM-Huntress"/>
    <x v="48"/>
    <s v="Huntress Advanced Threat Protection"/>
    <s v="C00293"/>
    <m/>
    <n v="10897"/>
    <s v="COG"/>
    <m/>
    <n v="15.03"/>
    <n v="-15.03"/>
    <s v="x"/>
  </r>
  <r>
    <x v="29"/>
    <d v="2025-09-15T00:00:00"/>
    <x v="8"/>
    <s v="COGS - 180181"/>
    <s v="COGS - 180181"/>
    <s v="D-005"/>
    <s v="Security"/>
    <m/>
    <x v="5"/>
    <s v="DPM-Huntress"/>
    <x v="101"/>
    <s v="Huntress Advanced Threat Protection"/>
    <s v="C00002"/>
    <m/>
    <n v="10904"/>
    <s v="COG"/>
    <n v="10.02"/>
    <m/>
    <n v="10.02"/>
    <s v="x"/>
  </r>
  <r>
    <x v="29"/>
    <d v="2025-09-15T00:00:00"/>
    <x v="8"/>
    <s v="COGS - 180183"/>
    <s v="COGS - 180183"/>
    <s v="D-005"/>
    <s v="Security"/>
    <m/>
    <x v="5"/>
    <s v="DPM-Huntress"/>
    <x v="103"/>
    <s v="Huntress Advanced Threat Protection"/>
    <s v="C00060"/>
    <m/>
    <n v="10906"/>
    <s v="COG"/>
    <n v="11.69"/>
    <m/>
    <n v="11.69"/>
    <s v="x"/>
  </r>
  <r>
    <x v="29"/>
    <d v="2025-09-15T00:00:00"/>
    <x v="8"/>
    <s v="COGS - 180184"/>
    <s v="COGS - 180184"/>
    <s v="D-003"/>
    <s v="MSP"/>
    <m/>
    <x v="2"/>
    <s v="Domain Name Purchase"/>
    <x v="103"/>
    <s v="Domain Name Purchase"/>
    <s v="C00060"/>
    <m/>
    <n v="10920"/>
    <s v="COG"/>
    <n v="4.17"/>
    <m/>
    <n v="4.17"/>
    <s v="x"/>
  </r>
  <r>
    <x v="29"/>
    <d v="2025-09-15T00:00:00"/>
    <x v="8"/>
    <s v="COGS - 180185"/>
    <s v="COGS - 180185"/>
    <s v="D-003"/>
    <s v="MSP"/>
    <m/>
    <x v="5"/>
    <s v="SSLCert"/>
    <x v="115"/>
    <s v="Managed Single Domain Security Certificate"/>
    <s v="C00116"/>
    <m/>
    <n v="10907"/>
    <s v="COG"/>
    <n v="2.64"/>
    <m/>
    <n v="2.64"/>
    <s v="x"/>
  </r>
  <r>
    <x v="29"/>
    <d v="2025-09-15T00:00:00"/>
    <x v="8"/>
    <s v="COGS - 180185"/>
    <s v="COGS - 180185"/>
    <s v="D-005"/>
    <s v="Security"/>
    <m/>
    <x v="5"/>
    <s v="DPMSAT"/>
    <x v="115"/>
    <s v="Security Awareness Program"/>
    <s v="C00116"/>
    <m/>
    <n v="10907"/>
    <s v="COG"/>
    <n v="45.9"/>
    <m/>
    <n v="45.9"/>
    <s v="x"/>
  </r>
  <r>
    <x v="29"/>
    <d v="2025-09-15T00:00:00"/>
    <x v="8"/>
    <s v="COGS - 180185"/>
    <s v="COGS - 180185"/>
    <s v="D-005"/>
    <s v="Security"/>
    <m/>
    <x v="5"/>
    <s v="DPM-Huntress"/>
    <x v="115"/>
    <s v="Huntress Advanced Threat Protection"/>
    <s v="C00116"/>
    <m/>
    <n v="10907"/>
    <s v="COG"/>
    <n v="93.52"/>
    <m/>
    <n v="93.52"/>
    <s v="x"/>
  </r>
  <r>
    <x v="29"/>
    <d v="2025-09-15T00:00:00"/>
    <x v="8"/>
    <s v="COGS - 180186"/>
    <s v="COGS - 180186"/>
    <s v="D-003"/>
    <s v="MSP"/>
    <m/>
    <x v="5"/>
    <s v="SAN SSL"/>
    <x v="104"/>
    <s v="SAN SLL"/>
    <s v="C00139"/>
    <m/>
    <n v="10908"/>
    <s v="COG"/>
    <n v="27.62"/>
    <m/>
    <n v="27.62"/>
    <s v="x"/>
  </r>
  <r>
    <x v="29"/>
    <d v="2025-09-15T00:00:00"/>
    <x v="8"/>
    <s v="COGS - 180186"/>
    <s v="COGS - 180186"/>
    <s v="D-005"/>
    <s v="Security"/>
    <m/>
    <x v="5"/>
    <s v="DPM-Huntress"/>
    <x v="104"/>
    <s v="Huntress Advanced Threat Protection"/>
    <s v="C00139"/>
    <m/>
    <n v="10908"/>
    <s v="COG"/>
    <n v="267.2"/>
    <m/>
    <n v="267.2"/>
    <s v="x"/>
  </r>
  <r>
    <x v="29"/>
    <d v="2025-09-15T00:00:00"/>
    <x v="8"/>
    <s v="COGS - 180187"/>
    <s v="COGS - 180187"/>
    <s v="D-003"/>
    <s v="MSP"/>
    <m/>
    <x v="5"/>
    <s v="SSLCert"/>
    <x v="105"/>
    <s v="Managed Single Domain Security Certificate"/>
    <s v="C00165"/>
    <m/>
    <n v="10909"/>
    <s v="COG"/>
    <n v="2.64"/>
    <m/>
    <n v="2.64"/>
    <s v="x"/>
  </r>
  <r>
    <x v="29"/>
    <d v="2025-09-15T00:00:00"/>
    <x v="8"/>
    <s v="COGS - 180187"/>
    <s v="COGS - 180187"/>
    <s v="D-005"/>
    <s v="Security"/>
    <m/>
    <x v="5"/>
    <s v="DPMSAT"/>
    <x v="105"/>
    <s v="Security Awareness Program"/>
    <s v="C00165"/>
    <m/>
    <n v="10909"/>
    <s v="COG"/>
    <n v="3.6"/>
    <m/>
    <n v="3.6"/>
    <s v="x"/>
  </r>
  <r>
    <x v="29"/>
    <d v="2025-09-15T00:00:00"/>
    <x v="8"/>
    <s v="COGS - 180187"/>
    <s v="COGS - 180187"/>
    <s v="D-005"/>
    <s v="Security"/>
    <m/>
    <x v="5"/>
    <s v="DuoMFA"/>
    <x v="105"/>
    <s v="Duo MFA - 1 User"/>
    <s v="C00165"/>
    <m/>
    <n v="10909"/>
    <s v="COG"/>
    <n v="12"/>
    <m/>
    <n v="12"/>
    <s v="x"/>
  </r>
  <r>
    <x v="29"/>
    <d v="2025-09-15T00:00:00"/>
    <x v="8"/>
    <s v="COGS - 180187"/>
    <s v="COGS - 180187"/>
    <s v="D-005"/>
    <s v="Security"/>
    <m/>
    <x v="5"/>
    <s v="DPM-Huntress"/>
    <x v="105"/>
    <s v="Huntress Advanced Threat Protection"/>
    <s v="C00165"/>
    <m/>
    <n v="10909"/>
    <s v="COG"/>
    <n v="15.03"/>
    <m/>
    <n v="15.03"/>
    <s v="x"/>
  </r>
  <r>
    <x v="29"/>
    <d v="2025-09-15T00:00:00"/>
    <x v="8"/>
    <s v="COGS - 180188"/>
    <s v="COGS - 180188"/>
    <s v="D-005"/>
    <s v="Security"/>
    <m/>
    <x v="5"/>
    <s v="DPM-Huntress"/>
    <x v="106"/>
    <s v="Huntress Advanced Threat Protection"/>
    <s v="C00170"/>
    <m/>
    <n v="10910"/>
    <s v="COG"/>
    <n v="207.08"/>
    <m/>
    <n v="207.08"/>
    <s v="x"/>
  </r>
  <r>
    <x v="29"/>
    <d v="2025-09-15T00:00:00"/>
    <x v="8"/>
    <s v="COGS - 180189"/>
    <s v="COGS - 180189"/>
    <s v="D-005"/>
    <s v="Security"/>
    <m/>
    <x v="5"/>
    <s v="DPM-Huntress"/>
    <x v="107"/>
    <s v="Huntress Advanced Threat Protection"/>
    <s v="C00178"/>
    <m/>
    <n v="10911"/>
    <s v="COG"/>
    <n v="18.37"/>
    <m/>
    <n v="18.37"/>
    <s v="x"/>
  </r>
  <r>
    <x v="29"/>
    <d v="2025-09-15T00:00:00"/>
    <x v="8"/>
    <s v="COGS - 180190"/>
    <s v="COGS - 180190"/>
    <s v="D-005"/>
    <s v="Security"/>
    <m/>
    <x v="5"/>
    <s v="DPMSAT"/>
    <x v="108"/>
    <s v="Security Awareness Program"/>
    <s v="C00224"/>
    <m/>
    <n v="10912"/>
    <s v="COG"/>
    <n v="8.1"/>
    <m/>
    <n v="8.1"/>
    <s v="x"/>
  </r>
  <r>
    <x v="29"/>
    <d v="2025-09-15T00:00:00"/>
    <x v="8"/>
    <s v="COGS - 180190"/>
    <s v="COGS - 180190"/>
    <s v="D-005"/>
    <s v="Security"/>
    <m/>
    <x v="5"/>
    <s v="DPM-Huntress"/>
    <x v="108"/>
    <s v="Huntress Advanced Threat Protection"/>
    <s v="C00224"/>
    <m/>
    <n v="10912"/>
    <s v="COG"/>
    <n v="13.36"/>
    <m/>
    <n v="13.36"/>
    <s v="x"/>
  </r>
  <r>
    <x v="29"/>
    <d v="2025-09-15T00:00:00"/>
    <x v="8"/>
    <s v="COGS - 180190"/>
    <s v="COGS - 180190"/>
    <s v="D-005"/>
    <s v="Security"/>
    <m/>
    <x v="5"/>
    <s v="DPM-Huntress365"/>
    <x v="108"/>
    <s v="Huntress MDR for M365"/>
    <s v="C00224"/>
    <m/>
    <n v="10912"/>
    <s v="COG"/>
    <n v="20"/>
    <m/>
    <n v="20"/>
    <s v="x"/>
  </r>
  <r>
    <x v="29"/>
    <d v="2025-09-15T00:00:00"/>
    <x v="8"/>
    <s v="COGS - 180192"/>
    <s v="COGS - 180192"/>
    <s v="D-003"/>
    <s v="MSP"/>
    <m/>
    <x v="5"/>
    <s v="SSLCert"/>
    <x v="109"/>
    <s v="Managed Single Domain Security Certificate"/>
    <s v="C00204"/>
    <m/>
    <n v="10914"/>
    <s v="COG"/>
    <n v="2.66"/>
    <m/>
    <n v="2.66"/>
    <s v="x"/>
  </r>
  <r>
    <x v="29"/>
    <d v="2025-09-15T00:00:00"/>
    <x v="8"/>
    <s v="COGS - 180192"/>
    <s v="COGS - 180192"/>
    <s v="D-005"/>
    <s v="Security"/>
    <m/>
    <x v="5"/>
    <s v="DPMSAT"/>
    <x v="109"/>
    <s v="Security Awareness Program"/>
    <s v="C00204"/>
    <m/>
    <n v="10914"/>
    <s v="COG"/>
    <n v="26.1"/>
    <m/>
    <n v="26.1"/>
    <s v="x"/>
  </r>
  <r>
    <x v="29"/>
    <d v="2025-09-15T00:00:00"/>
    <x v="8"/>
    <s v="COGS - 180192"/>
    <s v="COGS - 180192"/>
    <s v="D-005"/>
    <s v="Security"/>
    <m/>
    <x v="5"/>
    <s v="DPM-Huntress"/>
    <x v="109"/>
    <s v="Huntress Advanced Threat Protection"/>
    <s v="C00204"/>
    <m/>
    <n v="10914"/>
    <s v="COG"/>
    <n v="45.09"/>
    <m/>
    <n v="45.09"/>
    <s v="x"/>
  </r>
  <r>
    <x v="29"/>
    <d v="2025-09-15T00:00:00"/>
    <x v="8"/>
    <s v="COGS - 180192"/>
    <s v="COGS - 180192"/>
    <s v="D-005"/>
    <s v="Security"/>
    <m/>
    <x v="5"/>
    <s v="IS-ESP-1"/>
    <x v="109"/>
    <s v="Email Security "/>
    <s v="C00204"/>
    <m/>
    <n v="10914"/>
    <s v="COG"/>
    <n v="106.2"/>
    <m/>
    <n v="106.2"/>
    <s v="x"/>
  </r>
  <r>
    <x v="29"/>
    <d v="2025-09-15T00:00:00"/>
    <x v="8"/>
    <s v="COGS - 180193"/>
    <s v="COGS - 180193"/>
    <s v="D-005"/>
    <s v="Security"/>
    <m/>
    <x v="5"/>
    <s v="DPM-Huntress"/>
    <x v="110"/>
    <s v="Huntress Advanced Threat Protection"/>
    <s v="C00302"/>
    <m/>
    <n v="10915"/>
    <s v="COG"/>
    <n v="16.7"/>
    <m/>
    <n v="16.7"/>
    <s v="x"/>
  </r>
  <r>
    <x v="29"/>
    <d v="2025-09-15T00:00:00"/>
    <x v="8"/>
    <s v="COGS - 180194"/>
    <s v="COGS - 180194"/>
    <s v="D-003"/>
    <s v="MSP"/>
    <m/>
    <x v="5"/>
    <s v="SSLCert"/>
    <x v="111"/>
    <s v="Managed Single Domain Security Certificate"/>
    <s v="C00215"/>
    <m/>
    <n v="10916"/>
    <s v="COG"/>
    <n v="2.64"/>
    <m/>
    <n v="2.64"/>
    <s v="x"/>
  </r>
  <r>
    <x v="29"/>
    <d v="2025-09-15T00:00:00"/>
    <x v="8"/>
    <s v="COGS - 180194"/>
    <s v="COGS - 180194"/>
    <s v="D-005"/>
    <s v="Security"/>
    <m/>
    <x v="5"/>
    <s v="DPM-Huntress"/>
    <x v="111"/>
    <s v="Huntress Advanced Threat Protection"/>
    <s v="C00215"/>
    <m/>
    <n v="10916"/>
    <s v="COG"/>
    <n v="20.04"/>
    <m/>
    <n v="20.04"/>
    <s v="x"/>
  </r>
  <r>
    <x v="29"/>
    <d v="2025-09-15T00:00:00"/>
    <x v="8"/>
    <s v="COGS - 180195"/>
    <s v="COGS - 180195"/>
    <s v="D-005"/>
    <s v="Security"/>
    <m/>
    <x v="5"/>
    <s v="SecureID"/>
    <x v="112"/>
    <s v="Dark Web Monitoring"/>
    <s v="C00216"/>
    <m/>
    <n v="10921"/>
    <s v="COG"/>
    <n v="25"/>
    <m/>
    <n v="25"/>
    <s v="x"/>
  </r>
  <r>
    <x v="29"/>
    <d v="2025-09-15T00:00:00"/>
    <x v="8"/>
    <s v="COGS - 180195"/>
    <s v="COGS - 180195"/>
    <s v="D-005"/>
    <s v="Security"/>
    <m/>
    <x v="5"/>
    <s v="DPMSAT"/>
    <x v="112"/>
    <s v="Security Awareness Program"/>
    <s v="C00216"/>
    <m/>
    <n v="10921"/>
    <s v="COG"/>
    <n v="31.5"/>
    <m/>
    <n v="31.5"/>
    <s v="x"/>
  </r>
  <r>
    <x v="29"/>
    <d v="2025-09-15T00:00:00"/>
    <x v="8"/>
    <s v="COGS - 180195"/>
    <s v="COGS - 180195"/>
    <s v="D-005"/>
    <s v="Security"/>
    <m/>
    <x v="5"/>
    <s v="DPM-Huntress"/>
    <x v="112"/>
    <s v="Huntress Advanced Threat Protection"/>
    <s v="C00216"/>
    <m/>
    <n v="10921"/>
    <s v="COG"/>
    <n v="61.79"/>
    <m/>
    <n v="61.79"/>
    <s v="x"/>
  </r>
  <r>
    <x v="29"/>
    <d v="2025-09-15T00:00:00"/>
    <x v="8"/>
    <s v="COGS - 180195"/>
    <s v="COGS - 180195"/>
    <s v="D-005"/>
    <s v="Security"/>
    <m/>
    <x v="5"/>
    <s v="IS-ESP-1"/>
    <x v="112"/>
    <s v="Email Security "/>
    <s v="C00216"/>
    <m/>
    <n v="10921"/>
    <s v="COG"/>
    <n v="115.05"/>
    <m/>
    <n v="115.05"/>
    <s v="x"/>
  </r>
  <r>
    <x v="29"/>
    <d v="2025-09-15T00:00:00"/>
    <x v="8"/>
    <s v="COGS - 180197"/>
    <s v="COGS - 180197"/>
    <s v="D-005"/>
    <s v="Security"/>
    <m/>
    <x v="5"/>
    <s v="DPM-Huntress"/>
    <x v="116"/>
    <s v="Huntress Advanced Threat Protection"/>
    <s v="C-10008"/>
    <m/>
    <n v="10918"/>
    <s v="COG"/>
    <n v="8.35"/>
    <m/>
    <n v="8.35"/>
    <s v="x"/>
  </r>
  <r>
    <x v="29"/>
    <d v="2025-09-30T00:00:00"/>
    <x v="17"/>
    <m/>
    <s v="Accrual for Irvine Invoices- Sept REV Aug 2025 INV"/>
    <m/>
    <m/>
    <m/>
    <x v="5"/>
    <m/>
    <x v="116"/>
    <m/>
    <s v="C-10008"/>
    <m/>
    <n v="24080"/>
    <s v="ARJ"/>
    <m/>
    <n v="8.35"/>
    <n v="-8.35"/>
    <s v="x"/>
  </r>
  <r>
    <x v="29"/>
    <d v="2025-09-30T00:00:00"/>
    <x v="17"/>
    <m/>
    <s v="Accrual for Irvine Invoices- Sept REV Aug 2025 INV"/>
    <m/>
    <m/>
    <m/>
    <x v="5"/>
    <m/>
    <x v="101"/>
    <m/>
    <s v="C00002"/>
    <m/>
    <n v="24080"/>
    <s v="ARJ"/>
    <m/>
    <n v="10.02"/>
    <n v="-10.02"/>
    <s v="x"/>
  </r>
  <r>
    <x v="29"/>
    <d v="2025-09-30T00:00:00"/>
    <x v="17"/>
    <m/>
    <s v="Accrual for Irvine Invoices- Sept REV Aug 2025 INV"/>
    <m/>
    <m/>
    <m/>
    <x v="5"/>
    <m/>
    <x v="103"/>
    <m/>
    <s v="C00060"/>
    <m/>
    <n v="24080"/>
    <s v="ARJ"/>
    <m/>
    <n v="11.69"/>
    <n v="-11.69"/>
    <s v="x"/>
  </r>
  <r>
    <x v="29"/>
    <d v="2025-09-30T00:00:00"/>
    <x v="17"/>
    <m/>
    <s v="Accrual for Irvine Invoices- Sept REV Aug 2025 INV"/>
    <m/>
    <m/>
    <m/>
    <x v="5"/>
    <m/>
    <x v="110"/>
    <m/>
    <s v="C00302"/>
    <m/>
    <n v="24080"/>
    <s v="ARJ"/>
    <m/>
    <n v="16.7"/>
    <n v="-16.7"/>
    <s v="x"/>
  </r>
  <r>
    <x v="29"/>
    <d v="2025-09-30T00:00:00"/>
    <x v="17"/>
    <m/>
    <s v="Accrual for Irvine Invoices- Sept REV Aug 2025 INV"/>
    <m/>
    <m/>
    <m/>
    <x v="5"/>
    <m/>
    <x v="107"/>
    <m/>
    <s v="C00178"/>
    <m/>
    <n v="24080"/>
    <s v="ARJ"/>
    <m/>
    <n v="18.37"/>
    <n v="-18.37"/>
    <s v="x"/>
  </r>
  <r>
    <x v="29"/>
    <d v="2025-09-30T00:00:00"/>
    <x v="17"/>
    <m/>
    <s v="Accrual for Irvine Invoices- Sept REV Aug 2025 INV"/>
    <m/>
    <m/>
    <m/>
    <x v="5"/>
    <m/>
    <x v="111"/>
    <m/>
    <s v="C00215"/>
    <m/>
    <n v="24080"/>
    <s v="ARJ"/>
    <m/>
    <n v="22.68"/>
    <n v="-22.68"/>
    <s v="x"/>
  </r>
  <r>
    <x v="29"/>
    <d v="2025-09-30T00:00:00"/>
    <x v="17"/>
    <m/>
    <s v="Accrual for Irvine Invoices- Sept REV Aug 2025 INV"/>
    <m/>
    <m/>
    <m/>
    <x v="5"/>
    <m/>
    <x v="105"/>
    <m/>
    <s v="C00165"/>
    <m/>
    <n v="24080"/>
    <s v="ARJ"/>
    <m/>
    <n v="33.270000000000003"/>
    <n v="-33.270000000000003"/>
    <s v="x"/>
  </r>
  <r>
    <x v="29"/>
    <d v="2025-09-30T00:00:00"/>
    <x v="17"/>
    <m/>
    <s v="Accrual for Irvine Invoices- Sept REV Aug 2025 INV"/>
    <m/>
    <m/>
    <m/>
    <x v="5"/>
    <m/>
    <x v="108"/>
    <m/>
    <s v="C00224"/>
    <m/>
    <n v="24080"/>
    <s v="ARJ"/>
    <m/>
    <n v="41.46"/>
    <n v="-41.46"/>
    <s v="x"/>
  </r>
  <r>
    <x v="29"/>
    <d v="2025-09-30T00:00:00"/>
    <x v="17"/>
    <m/>
    <s v="Accrual for Irvine Invoices- Sept REV Aug 2025 INV"/>
    <m/>
    <m/>
    <m/>
    <x v="5"/>
    <m/>
    <x v="115"/>
    <m/>
    <s v="C00116"/>
    <m/>
    <n v="24080"/>
    <s v="ARJ"/>
    <m/>
    <n v="142.06"/>
    <n v="-142.06"/>
    <s v="x"/>
  </r>
  <r>
    <x v="29"/>
    <d v="2025-09-30T00:00:00"/>
    <x v="17"/>
    <m/>
    <s v="Accrual for Irvine Invoices- Sept REV Aug 2025 INV"/>
    <m/>
    <m/>
    <m/>
    <x v="5"/>
    <m/>
    <x v="109"/>
    <m/>
    <s v="C00204"/>
    <m/>
    <n v="24080"/>
    <s v="ARJ"/>
    <m/>
    <n v="180.05"/>
    <n v="-180.05"/>
    <s v="x"/>
  </r>
  <r>
    <x v="29"/>
    <d v="2025-09-30T00:00:00"/>
    <x v="17"/>
    <m/>
    <s v="Accrual for Irvine Invoices- Sept REV Aug 2025 INV"/>
    <m/>
    <m/>
    <m/>
    <x v="5"/>
    <m/>
    <x v="106"/>
    <m/>
    <s v="C00170"/>
    <m/>
    <n v="24080"/>
    <s v="ARJ"/>
    <m/>
    <n v="207.08"/>
    <n v="-207.08"/>
    <s v="x"/>
  </r>
  <r>
    <x v="29"/>
    <d v="2025-09-30T00:00:00"/>
    <x v="17"/>
    <m/>
    <s v="Accrual for Irvine Invoices- Sept REV Aug 2025 INV"/>
    <m/>
    <m/>
    <m/>
    <x v="5"/>
    <m/>
    <x v="112"/>
    <m/>
    <s v="C00216"/>
    <m/>
    <n v="24080"/>
    <s v="ARJ"/>
    <m/>
    <n v="233.34"/>
    <n v="-233.34"/>
    <s v="x"/>
  </r>
  <r>
    <x v="29"/>
    <d v="2025-09-30T00:00:00"/>
    <x v="17"/>
    <m/>
    <s v="Accrual for Irvine Invoices- Sept REV Aug 2025 INV"/>
    <m/>
    <m/>
    <m/>
    <x v="5"/>
    <m/>
    <x v="104"/>
    <m/>
    <s v="C00139"/>
    <m/>
    <n v="24080"/>
    <s v="ARJ"/>
    <m/>
    <n v="294.82"/>
    <n v="-294.82"/>
    <s v="x"/>
  </r>
  <r>
    <x v="29"/>
    <d v="2025-10-01T00:00:00"/>
    <x v="18"/>
    <m/>
    <s v="Reversed -- Accrual for Irvine Invoices- Sept REV Aug 2025 INV"/>
    <m/>
    <m/>
    <m/>
    <x v="5"/>
    <m/>
    <x v="116"/>
    <m/>
    <s v="C-10008"/>
    <m/>
    <n v="24081"/>
    <s v="ARJ"/>
    <n v="8.35"/>
    <m/>
    <n v="8.35"/>
    <s v="x"/>
  </r>
  <r>
    <x v="29"/>
    <d v="2025-10-01T00:00:00"/>
    <x v="18"/>
    <m/>
    <s v="Reversed -- Accrual for Irvine Invoices- Sept REV Aug 2025 INV"/>
    <m/>
    <m/>
    <m/>
    <x v="5"/>
    <m/>
    <x v="101"/>
    <m/>
    <s v="C00002"/>
    <m/>
    <n v="24081"/>
    <s v="ARJ"/>
    <n v="10.02"/>
    <m/>
    <n v="10.02"/>
    <s v="x"/>
  </r>
  <r>
    <x v="29"/>
    <d v="2025-10-01T00:00:00"/>
    <x v="18"/>
    <m/>
    <s v="Reversed -- Accrual for Irvine Invoices- Sept REV Aug 2025 INV"/>
    <m/>
    <m/>
    <m/>
    <x v="5"/>
    <m/>
    <x v="103"/>
    <m/>
    <s v="C00060"/>
    <m/>
    <n v="24081"/>
    <s v="ARJ"/>
    <n v="11.69"/>
    <m/>
    <n v="11.69"/>
    <s v="x"/>
  </r>
  <r>
    <x v="29"/>
    <d v="2025-10-01T00:00:00"/>
    <x v="18"/>
    <m/>
    <s v="Reversed -- Accrual for Irvine Invoices- Sept REV Aug 2025 INV"/>
    <m/>
    <m/>
    <m/>
    <x v="5"/>
    <m/>
    <x v="110"/>
    <m/>
    <s v="C00302"/>
    <m/>
    <n v="24081"/>
    <s v="ARJ"/>
    <n v="16.7"/>
    <m/>
    <n v="16.7"/>
    <s v="x"/>
  </r>
  <r>
    <x v="29"/>
    <d v="2025-10-01T00:00:00"/>
    <x v="18"/>
    <m/>
    <s v="Reversed -- Accrual for Irvine Invoices- Sept REV Aug 2025 INV"/>
    <m/>
    <m/>
    <m/>
    <x v="5"/>
    <m/>
    <x v="107"/>
    <m/>
    <s v="C00178"/>
    <m/>
    <n v="24081"/>
    <s v="ARJ"/>
    <n v="18.37"/>
    <m/>
    <n v="18.37"/>
    <s v="x"/>
  </r>
  <r>
    <x v="29"/>
    <d v="2025-10-01T00:00:00"/>
    <x v="18"/>
    <m/>
    <s v="Reversed -- Accrual for Irvine Invoices- Sept REV Aug 2025 INV"/>
    <m/>
    <m/>
    <m/>
    <x v="5"/>
    <m/>
    <x v="111"/>
    <m/>
    <s v="C00215"/>
    <m/>
    <n v="24081"/>
    <s v="ARJ"/>
    <n v="22.68"/>
    <m/>
    <n v="22.68"/>
    <s v="x"/>
  </r>
  <r>
    <x v="29"/>
    <d v="2025-10-01T00:00:00"/>
    <x v="18"/>
    <m/>
    <s v="Reversed -- Accrual for Irvine Invoices- Sept REV Aug 2025 INV"/>
    <m/>
    <m/>
    <m/>
    <x v="5"/>
    <m/>
    <x v="105"/>
    <m/>
    <s v="C00165"/>
    <m/>
    <n v="24081"/>
    <s v="ARJ"/>
    <n v="33.270000000000003"/>
    <m/>
    <n v="33.270000000000003"/>
    <s v="x"/>
  </r>
  <r>
    <x v="29"/>
    <d v="2025-10-01T00:00:00"/>
    <x v="18"/>
    <m/>
    <s v="Reversed -- Accrual for Irvine Invoices- Sept REV Aug 2025 INV"/>
    <m/>
    <m/>
    <m/>
    <x v="5"/>
    <m/>
    <x v="108"/>
    <m/>
    <s v="C00224"/>
    <m/>
    <n v="24081"/>
    <s v="ARJ"/>
    <n v="41.46"/>
    <m/>
    <n v="41.46"/>
    <s v="x"/>
  </r>
  <r>
    <x v="29"/>
    <d v="2025-10-01T00:00:00"/>
    <x v="18"/>
    <m/>
    <s v="Reversed -- Accrual for Irvine Invoices- Sept REV Aug 2025 INV"/>
    <m/>
    <m/>
    <m/>
    <x v="5"/>
    <m/>
    <x v="115"/>
    <m/>
    <s v="C00116"/>
    <m/>
    <n v="24081"/>
    <s v="ARJ"/>
    <n v="142.06"/>
    <m/>
    <n v="142.06"/>
    <s v="x"/>
  </r>
  <r>
    <x v="29"/>
    <d v="2025-10-01T00:00:00"/>
    <x v="18"/>
    <m/>
    <s v="Reversed -- Accrual for Irvine Invoices- Sept REV Aug 2025 INV"/>
    <m/>
    <m/>
    <m/>
    <x v="5"/>
    <m/>
    <x v="109"/>
    <m/>
    <s v="C00204"/>
    <m/>
    <n v="24081"/>
    <s v="ARJ"/>
    <n v="180.05"/>
    <m/>
    <n v="180.05"/>
    <s v="x"/>
  </r>
  <r>
    <x v="29"/>
    <d v="2025-10-01T00:00:00"/>
    <x v="18"/>
    <m/>
    <s v="Reversed -- Accrual for Irvine Invoices- Sept REV Aug 2025 INV"/>
    <m/>
    <m/>
    <m/>
    <x v="5"/>
    <m/>
    <x v="106"/>
    <m/>
    <s v="C00170"/>
    <m/>
    <n v="24081"/>
    <s v="ARJ"/>
    <n v="207.08"/>
    <m/>
    <n v="207.08"/>
    <s v="x"/>
  </r>
  <r>
    <x v="29"/>
    <d v="2025-10-01T00:00:00"/>
    <x v="18"/>
    <m/>
    <s v="Reversed -- Accrual for Irvine Invoices- Sept REV Aug 2025 INV"/>
    <m/>
    <m/>
    <m/>
    <x v="5"/>
    <m/>
    <x v="112"/>
    <m/>
    <s v="C00216"/>
    <m/>
    <n v="24081"/>
    <s v="ARJ"/>
    <n v="233.34"/>
    <m/>
    <n v="233.34"/>
    <s v="x"/>
  </r>
  <r>
    <x v="29"/>
    <d v="2025-10-01T00:00:00"/>
    <x v="18"/>
    <m/>
    <s v="Reversed -- Accrual for Irvine Invoices- Sept REV Aug 2025 INV"/>
    <m/>
    <m/>
    <m/>
    <x v="5"/>
    <m/>
    <x v="104"/>
    <m/>
    <s v="C00139"/>
    <m/>
    <n v="24081"/>
    <s v="ARJ"/>
    <n v="294.82"/>
    <m/>
    <n v="294.82"/>
    <s v="x"/>
  </r>
  <r>
    <x v="29"/>
    <d v="2025-10-01T00:00:00"/>
    <x v="18"/>
    <s v="COGS - 180293"/>
    <s v="COGS - 180293"/>
    <s v="D-003"/>
    <s v="MSP"/>
    <m/>
    <x v="1"/>
    <s v="SSLCert"/>
    <x v="2"/>
    <s v="Managed Single Domain Security Certificate"/>
    <s v="C00005"/>
    <m/>
    <n v="10983"/>
    <s v="COG"/>
    <n v="2.64"/>
    <m/>
    <n v="2.64"/>
    <s v="x"/>
  </r>
  <r>
    <x v="29"/>
    <d v="2025-10-01T00:00:00"/>
    <x v="18"/>
    <s v="COGS - 180293"/>
    <s v="COGS - 180293"/>
    <s v="D-005"/>
    <s v="Security"/>
    <m/>
    <x v="1"/>
    <s v="DPM-Huntress"/>
    <x v="2"/>
    <s v="Huntress Advanced Threat Protection"/>
    <s v="C00005"/>
    <m/>
    <n v="10983"/>
    <s v="COG"/>
    <n v="66.8"/>
    <m/>
    <n v="66.8"/>
    <s v="x"/>
  </r>
  <r>
    <x v="29"/>
    <d v="2025-10-01T00:00:00"/>
    <x v="18"/>
    <s v="COGS - 180293"/>
    <s v="COGS - 180293"/>
    <s v="D-005"/>
    <s v="Security"/>
    <m/>
    <x v="1"/>
    <s v="DuoMFA"/>
    <x v="2"/>
    <s v="Duo MFA - 1 User"/>
    <s v="C00005"/>
    <m/>
    <n v="10983"/>
    <s v="COG"/>
    <n v="113.4"/>
    <m/>
    <n v="113.4"/>
    <s v="x"/>
  </r>
  <r>
    <x v="29"/>
    <d v="2025-10-01T00:00:00"/>
    <x v="18"/>
    <s v="COGS - 180294"/>
    <s v="COGS - 180294"/>
    <s v="D-003"/>
    <s v="MSP"/>
    <m/>
    <x v="1"/>
    <s v="SSLCert"/>
    <x v="3"/>
    <s v="Managed Single Domain Security Certificate"/>
    <s v="C00032"/>
    <m/>
    <n v="10984"/>
    <s v="COG"/>
    <n v="2.66"/>
    <m/>
    <n v="2.66"/>
    <s v="x"/>
  </r>
  <r>
    <x v="29"/>
    <d v="2025-10-01T00:00:00"/>
    <x v="18"/>
    <s v="COGS - 180294"/>
    <s v="COGS - 180294"/>
    <s v="D-005"/>
    <s v="Security"/>
    <m/>
    <x v="1"/>
    <s v="DPMSAT"/>
    <x v="3"/>
    <s v="Security Awareness Program"/>
    <s v="C00032"/>
    <m/>
    <n v="10984"/>
    <s v="COG"/>
    <n v="37.799999999999997"/>
    <m/>
    <n v="37.799999999999997"/>
    <s v="x"/>
  </r>
  <r>
    <x v="29"/>
    <d v="2025-10-01T00:00:00"/>
    <x v="18"/>
    <s v="COGS - 180294"/>
    <s v="COGS - 180294"/>
    <s v="D-005"/>
    <s v="Security"/>
    <m/>
    <x v="1"/>
    <s v="DPM-Huntress"/>
    <x v="3"/>
    <s v="Huntress Advanced Threat Protection"/>
    <s v="C00032"/>
    <m/>
    <n v="10984"/>
    <s v="COG"/>
    <n v="65.13"/>
    <m/>
    <n v="65.13"/>
    <s v="x"/>
  </r>
  <r>
    <x v="29"/>
    <d v="2025-10-01T00:00:00"/>
    <x v="18"/>
    <s v="COGS - 180294"/>
    <s v="COGS - 180294"/>
    <s v="D-005"/>
    <s v="Security"/>
    <m/>
    <x v="1"/>
    <s v="DPM-FWM-SM"/>
    <x v="3"/>
    <s v="24x7 Gateway Security Monitoring Small"/>
    <s v="C00032"/>
    <m/>
    <n v="10984"/>
    <s v="COG"/>
    <n v="125"/>
    <m/>
    <n v="125"/>
    <s v="x"/>
  </r>
  <r>
    <x v="29"/>
    <d v="2025-10-01T00:00:00"/>
    <x v="18"/>
    <s v="COGS - 180295"/>
    <s v="COGS - 180295"/>
    <s v="D-003"/>
    <s v="MSP"/>
    <m/>
    <x v="1"/>
    <s v="SSLCert"/>
    <x v="4"/>
    <s v="Managed Single Domain Security Certificate"/>
    <s v="C00045"/>
    <m/>
    <n v="10985"/>
    <s v="COG"/>
    <n v="2.66"/>
    <m/>
    <n v="2.66"/>
    <s v="x"/>
  </r>
  <r>
    <x v="29"/>
    <d v="2025-10-01T00:00:00"/>
    <x v="18"/>
    <s v="COGS - 180295"/>
    <s v="COGS - 180295"/>
    <s v="D-005"/>
    <s v="Security"/>
    <m/>
    <x v="1"/>
    <s v="DPM-Huntress"/>
    <x v="4"/>
    <s v="Huntress Advanced Threat Protection"/>
    <s v="C00045"/>
    <m/>
    <n v="10985"/>
    <s v="COG"/>
    <n v="30.06"/>
    <m/>
    <n v="30.06"/>
    <s v="x"/>
  </r>
  <r>
    <x v="29"/>
    <d v="2025-10-01T00:00:00"/>
    <x v="18"/>
    <s v="COGS - 180296"/>
    <s v="COGS - 180296"/>
    <s v="D-003"/>
    <s v="MSP"/>
    <m/>
    <x v="1"/>
    <s v="SSLCert"/>
    <x v="5"/>
    <s v="Managed Single Domain Security Certificate"/>
    <s v="C00073"/>
    <m/>
    <n v="10986"/>
    <s v="COG"/>
    <n v="2.66"/>
    <m/>
    <n v="2.66"/>
    <s v="x"/>
  </r>
  <r>
    <x v="29"/>
    <d v="2025-10-01T00:00:00"/>
    <x v="18"/>
    <s v="COGS - 180296"/>
    <s v="COGS - 180296"/>
    <s v="D-005"/>
    <s v="Security"/>
    <m/>
    <x v="1"/>
    <s v="DPMSAT"/>
    <x v="5"/>
    <s v="Security Awareness Program"/>
    <s v="C00073"/>
    <m/>
    <n v="10986"/>
    <s v="COG"/>
    <n v="22.05"/>
    <m/>
    <n v="22.05"/>
    <s v="x"/>
  </r>
  <r>
    <x v="29"/>
    <d v="2025-10-01T00:00:00"/>
    <x v="18"/>
    <s v="COGS - 180296"/>
    <s v="COGS - 180296"/>
    <s v="D-005"/>
    <s v="Security"/>
    <m/>
    <x v="1"/>
    <s v="DPM-Huntress"/>
    <x v="5"/>
    <s v="Huntress Advanced Threat Protection"/>
    <s v="C00073"/>
    <m/>
    <n v="10986"/>
    <s v="COG"/>
    <n v="31.5"/>
    <m/>
    <n v="31.5"/>
    <s v="x"/>
  </r>
  <r>
    <x v="29"/>
    <d v="2025-10-01T00:00:00"/>
    <x v="18"/>
    <s v="COGS - 180296"/>
    <s v="COGS - 180296"/>
    <s v="D-005"/>
    <s v="Security"/>
    <m/>
    <x v="1"/>
    <s v="IS-ESP-1"/>
    <x v="5"/>
    <s v="Email Security "/>
    <s v="C00073"/>
    <m/>
    <n v="10986"/>
    <s v="COG"/>
    <n v="69"/>
    <m/>
    <n v="69"/>
    <s v="x"/>
  </r>
  <r>
    <x v="29"/>
    <d v="2025-10-01T00:00:00"/>
    <x v="18"/>
    <s v="COGS - 180298"/>
    <s v="COGS - 180298"/>
    <s v="D-003"/>
    <s v="MSP"/>
    <m/>
    <x v="1"/>
    <s v="SSLCert"/>
    <x v="6"/>
    <s v="Managed Single Domain Security Certificate"/>
    <s v="C00077"/>
    <m/>
    <n v="10988"/>
    <s v="COG"/>
    <n v="2.64"/>
    <m/>
    <n v="2.64"/>
    <s v="x"/>
  </r>
  <r>
    <x v="29"/>
    <d v="2025-10-01T00:00:00"/>
    <x v="18"/>
    <s v="COGS - 180298"/>
    <s v="COGS - 180298"/>
    <s v="D-003"/>
    <s v="MSP"/>
    <m/>
    <x v="1"/>
    <s v="UCCCert10"/>
    <x v="6"/>
    <s v="Managed UCC Security Certificate - For up to 10 domains"/>
    <s v="C00077"/>
    <m/>
    <n v="10988"/>
    <s v="COG"/>
    <n v="9.48"/>
    <m/>
    <n v="9.48"/>
    <s v="x"/>
  </r>
  <r>
    <x v="29"/>
    <d v="2025-10-01T00:00:00"/>
    <x v="18"/>
    <s v="COGS - 180298"/>
    <s v="COGS - 180298"/>
    <s v="D-003"/>
    <s v="MSP"/>
    <m/>
    <x v="1"/>
    <s v="IS-ESP-1"/>
    <x v="6"/>
    <s v="Email Security "/>
    <s v="C00077"/>
    <m/>
    <n v="10988"/>
    <s v="COG"/>
    <n v="545.75"/>
    <m/>
    <n v="545.75"/>
    <s v="x"/>
  </r>
  <r>
    <x v="29"/>
    <d v="2025-10-01T00:00:00"/>
    <x v="18"/>
    <s v="COGS - 180298"/>
    <s v="COGS - 180298"/>
    <s v="D-005"/>
    <s v="Security"/>
    <m/>
    <x v="1"/>
    <s v="DPM-Huntress"/>
    <x v="6"/>
    <s v="Huntress Advanced Threat Protection"/>
    <s v="C00077"/>
    <m/>
    <n v="10988"/>
    <s v="COG"/>
    <n v="123.58"/>
    <m/>
    <n v="123.58"/>
    <s v="x"/>
  </r>
  <r>
    <x v="29"/>
    <d v="2025-10-01T00:00:00"/>
    <x v="18"/>
    <s v="COGS - 180298"/>
    <s v="COGS - 180298"/>
    <s v="D-005"/>
    <s v="Security"/>
    <m/>
    <x v="1"/>
    <s v="DPM-FWM-SM"/>
    <x v="6"/>
    <s v="24x7 Gateway Security Monitoring Small"/>
    <s v="C00077"/>
    <m/>
    <n v="10988"/>
    <s v="COG"/>
    <n v="125"/>
    <m/>
    <n v="125"/>
    <s v="x"/>
  </r>
  <r>
    <x v="29"/>
    <d v="2025-10-01T00:00:00"/>
    <x v="18"/>
    <s v="COGS - 180298"/>
    <s v="COGS - 180298"/>
    <s v="D-005"/>
    <s v="Security"/>
    <m/>
    <x v="1"/>
    <s v="DPM-FWM-SM"/>
    <x v="6"/>
    <s v="24x7 Gateway Security Monitoring Small"/>
    <s v="C00077"/>
    <m/>
    <n v="10988"/>
    <s v="COG"/>
    <n v="125"/>
    <m/>
    <n v="125"/>
    <s v="x"/>
  </r>
  <r>
    <x v="29"/>
    <d v="2025-10-01T00:00:00"/>
    <x v="18"/>
    <s v="COGS - 180298"/>
    <s v="COGS - 180298"/>
    <s v="D-005"/>
    <s v="Security"/>
    <m/>
    <x v="1"/>
    <s v="DPMSAT"/>
    <x v="6"/>
    <s v="Security Awareness Program"/>
    <s v="C00077"/>
    <m/>
    <n v="10988"/>
    <s v="COG"/>
    <n v="163.80000000000001"/>
    <m/>
    <n v="163.80000000000001"/>
    <s v="x"/>
  </r>
  <r>
    <x v="29"/>
    <d v="2025-10-01T00:00:00"/>
    <x v="18"/>
    <s v="COGS - 180299"/>
    <s v="COGS - 180299"/>
    <s v="D-003"/>
    <s v="MSP"/>
    <m/>
    <x v="1"/>
    <s v="SSLCert"/>
    <x v="7"/>
    <s v="Managed Single Domain Security Certificate"/>
    <s v="C00081"/>
    <m/>
    <n v="10989"/>
    <s v="COG"/>
    <n v="2.64"/>
    <m/>
    <n v="2.64"/>
    <s v="x"/>
  </r>
  <r>
    <x v="29"/>
    <d v="2025-10-01T00:00:00"/>
    <x v="18"/>
    <s v="COGS - 180299"/>
    <s v="COGS - 180299"/>
    <s v="D-005"/>
    <s v="Security"/>
    <m/>
    <x v="1"/>
    <s v="DPMSAT"/>
    <x v="7"/>
    <s v="Security Awareness Program"/>
    <s v="C00081"/>
    <m/>
    <n v="10989"/>
    <s v="COG"/>
    <n v="13.5"/>
    <m/>
    <n v="13.5"/>
    <s v="x"/>
  </r>
  <r>
    <x v="29"/>
    <d v="2025-10-01T00:00:00"/>
    <x v="18"/>
    <s v="COGS - 180299"/>
    <s v="COGS - 180299"/>
    <s v="D-005"/>
    <s v="Security"/>
    <m/>
    <x v="1"/>
    <s v="DPM-Huntress"/>
    <x v="7"/>
    <s v="Huntress Advanced Threat Protection"/>
    <s v="C00081"/>
    <m/>
    <n v="10989"/>
    <s v="COG"/>
    <n v="33.4"/>
    <m/>
    <n v="33.4"/>
    <s v="x"/>
  </r>
  <r>
    <x v="29"/>
    <d v="2025-10-01T00:00:00"/>
    <x v="18"/>
    <s v="COGS - 180302"/>
    <s v="COGS - 180302"/>
    <s v="D-005"/>
    <s v="Security"/>
    <m/>
    <x v="1"/>
    <s v="DPM-Huntress"/>
    <x v="8"/>
    <s v="Huntress Advanced Threat Protection"/>
    <s v="C00082"/>
    <m/>
    <n v="10992"/>
    <s v="COG"/>
    <n v="344.02"/>
    <m/>
    <n v="344.02"/>
    <s v="x"/>
  </r>
  <r>
    <x v="29"/>
    <d v="2025-10-01T00:00:00"/>
    <x v="18"/>
    <s v="COGS - 180305"/>
    <s v="COGS - 180305"/>
    <s v="D-005"/>
    <s v="Security"/>
    <m/>
    <x v="1"/>
    <s v="DPM-Huntress"/>
    <x v="9"/>
    <s v="Huntress Advanced Threat Protection"/>
    <s v="C00088"/>
    <m/>
    <n v="10995"/>
    <s v="COG"/>
    <n v="24.5"/>
    <m/>
    <n v="24.5"/>
    <s v="x"/>
  </r>
  <r>
    <x v="29"/>
    <d v="2025-10-01T00:00:00"/>
    <x v="18"/>
    <s v="COGS - 180306"/>
    <s v="COGS - 180306"/>
    <s v="D-005"/>
    <s v="Security"/>
    <m/>
    <x v="1"/>
    <s v="DPM-Huntress"/>
    <x v="118"/>
    <s v="Huntress Advanced Threat Protection"/>
    <s v="C00245"/>
    <m/>
    <n v="10996"/>
    <s v="COG"/>
    <n v="38.409999999999997"/>
    <m/>
    <n v="38.409999999999997"/>
    <s v="x"/>
  </r>
  <r>
    <x v="29"/>
    <d v="2025-10-01T00:00:00"/>
    <x v="18"/>
    <s v="COGS - 180307"/>
    <s v="COGS - 180307"/>
    <s v="D-005"/>
    <s v="Security"/>
    <m/>
    <x v="1"/>
    <s v="DPMSAT"/>
    <x v="10"/>
    <s v="Security Awareness Program"/>
    <s v="C00115"/>
    <m/>
    <n v="10997"/>
    <s v="COG"/>
    <n v="8.1"/>
    <m/>
    <n v="8.1"/>
    <s v="x"/>
  </r>
  <r>
    <x v="29"/>
    <d v="2025-10-01T00:00:00"/>
    <x v="18"/>
    <s v="COGS - 180307"/>
    <s v="COGS - 180307"/>
    <s v="D-005"/>
    <s v="Security"/>
    <m/>
    <x v="1"/>
    <s v="DPM-Huntress"/>
    <x v="10"/>
    <s v="Huntress Advanced Threat Protection"/>
    <s v="C00115"/>
    <m/>
    <n v="10997"/>
    <s v="COG"/>
    <n v="23.38"/>
    <m/>
    <n v="23.38"/>
    <s v="x"/>
  </r>
  <r>
    <x v="29"/>
    <d v="2025-10-01T00:00:00"/>
    <x v="18"/>
    <s v="COGS - 180307"/>
    <s v="COGS - 180307"/>
    <s v="D-005"/>
    <s v="Security"/>
    <m/>
    <x v="1"/>
    <s v="DuoMFA"/>
    <x v="10"/>
    <s v="Duo MFA - 1 User"/>
    <s v="C00115"/>
    <m/>
    <n v="10997"/>
    <s v="COG"/>
    <n v="24"/>
    <m/>
    <n v="24"/>
    <s v="x"/>
  </r>
  <r>
    <x v="29"/>
    <d v="2025-10-01T00:00:00"/>
    <x v="18"/>
    <s v="COGS - 180307"/>
    <s v="COGS - 180307"/>
    <s v="D-005"/>
    <s v="Security"/>
    <m/>
    <x v="1"/>
    <s v="IS-ESP-1"/>
    <x v="10"/>
    <s v="Email Security "/>
    <s v="C00115"/>
    <m/>
    <n v="10997"/>
    <s v="COG"/>
    <n v="29.5"/>
    <m/>
    <n v="29.5"/>
    <s v="x"/>
  </r>
  <r>
    <x v="29"/>
    <d v="2025-10-01T00:00:00"/>
    <x v="18"/>
    <s v="COGS - 180308"/>
    <s v="COGS - 180308"/>
    <s v="D-005"/>
    <s v="Security"/>
    <m/>
    <x v="1"/>
    <s v="Quickpass"/>
    <x v="59"/>
    <s v="Quickpass User Management, AD Sync &amp; Password Reset"/>
    <s v="C00119"/>
    <m/>
    <n v="10998"/>
    <s v="COG"/>
    <n v="2"/>
    <m/>
    <n v="2"/>
    <s v="x"/>
  </r>
  <r>
    <x v="29"/>
    <d v="2025-10-01T00:00:00"/>
    <x v="18"/>
    <s v="COGS - 180308"/>
    <s v="COGS - 180308"/>
    <s v="D-005"/>
    <s v="Security"/>
    <m/>
    <x v="1"/>
    <s v="DPM-Huntress"/>
    <x v="59"/>
    <s v="Huntress Advanced Threat Protection"/>
    <s v="C00119"/>
    <m/>
    <n v="10998"/>
    <s v="COG"/>
    <n v="8.35"/>
    <m/>
    <n v="8.35"/>
    <s v="x"/>
  </r>
  <r>
    <x v="29"/>
    <d v="2025-10-01T00:00:00"/>
    <x v="18"/>
    <s v="COGS - 180308"/>
    <s v="COGS - 180308"/>
    <s v="D-005"/>
    <s v="Security"/>
    <m/>
    <x v="1"/>
    <s v="DPMSAT"/>
    <x v="59"/>
    <s v="Security Awareness Program"/>
    <s v="C00119"/>
    <m/>
    <n v="10998"/>
    <s v="COG"/>
    <n v="10.8"/>
    <m/>
    <n v="10.8"/>
    <s v="x"/>
  </r>
  <r>
    <x v="29"/>
    <d v="2025-10-01T00:00:00"/>
    <x v="18"/>
    <s v="COGS - 180308"/>
    <s v="COGS - 180308"/>
    <s v="D-005"/>
    <s v="Security"/>
    <m/>
    <x v="1"/>
    <s v="SecureID"/>
    <x v="59"/>
    <s v="Dark Web Monitoring"/>
    <s v="C00119"/>
    <m/>
    <n v="10998"/>
    <s v="COG"/>
    <n v="12.01"/>
    <m/>
    <n v="12.01"/>
    <s v="x"/>
  </r>
  <r>
    <x v="29"/>
    <d v="2025-10-01T00:00:00"/>
    <x v="18"/>
    <s v="COGS - 180308"/>
    <s v="COGS - 180308"/>
    <s v="D-005"/>
    <s v="Security"/>
    <m/>
    <x v="1"/>
    <s v="IS-ESP-1"/>
    <x v="59"/>
    <s v="Email Security "/>
    <s v="C00119"/>
    <m/>
    <n v="10998"/>
    <s v="COG"/>
    <n v="35.4"/>
    <m/>
    <n v="35.4"/>
    <s v="x"/>
  </r>
  <r>
    <x v="29"/>
    <d v="2025-10-01T00:00:00"/>
    <x v="18"/>
    <s v="COGS - 180308"/>
    <s v="COGS - 180308"/>
    <s v="D-005"/>
    <s v="Security"/>
    <m/>
    <x v="1"/>
    <s v="DuoMFA"/>
    <x v="59"/>
    <s v="Duo MFA - 1 User"/>
    <s v="C00119"/>
    <m/>
    <n v="10998"/>
    <s v="COG"/>
    <n v="48"/>
    <m/>
    <n v="48"/>
    <s v="x"/>
  </r>
  <r>
    <x v="29"/>
    <d v="2025-10-01T00:00:00"/>
    <x v="18"/>
    <s v="COGS - 180308"/>
    <s v="COGS - 180308"/>
    <s v="D-005"/>
    <s v="Security"/>
    <m/>
    <x v="1"/>
    <s v="DPM-FWM-SM"/>
    <x v="59"/>
    <s v="24x7 Gateway Security Monitoring Small"/>
    <s v="C00119"/>
    <m/>
    <n v="10998"/>
    <s v="COG"/>
    <n v="125"/>
    <m/>
    <n v="125"/>
    <s v="x"/>
  </r>
  <r>
    <x v="29"/>
    <d v="2025-10-01T00:00:00"/>
    <x v="18"/>
    <s v="COGS - 180309"/>
    <s v="COGS - 180309"/>
    <s v="D-003"/>
    <s v="MSP"/>
    <m/>
    <x v="1"/>
    <s v="SSLCert"/>
    <x v="60"/>
    <s v="Managed Single Domain Security Certificate"/>
    <s v="C-10015"/>
    <m/>
    <n v="10999"/>
    <s v="COG"/>
    <n v="7.98"/>
    <m/>
    <n v="7.98"/>
    <s v="x"/>
  </r>
  <r>
    <x v="29"/>
    <d v="2025-10-01T00:00:00"/>
    <x v="18"/>
    <s v="COGS - 180309"/>
    <s v="COGS - 180309"/>
    <s v="D-005"/>
    <s v="Security"/>
    <m/>
    <x v="1"/>
    <s v="SecureID"/>
    <x v="60"/>
    <s v="Dark Web Monitoring"/>
    <s v="C-10015"/>
    <m/>
    <n v="10999"/>
    <s v="COG"/>
    <n v="25"/>
    <m/>
    <n v="25"/>
    <s v="x"/>
  </r>
  <r>
    <x v="29"/>
    <d v="2025-10-01T00:00:00"/>
    <x v="18"/>
    <s v="COGS - 180309"/>
    <s v="COGS - 180309"/>
    <s v="D-005"/>
    <s v="Security"/>
    <m/>
    <x v="1"/>
    <s v="DPMSAT"/>
    <x v="60"/>
    <s v="Security Awareness Program"/>
    <s v="C-10015"/>
    <m/>
    <n v="10999"/>
    <s v="COG"/>
    <n v="83.7"/>
    <m/>
    <n v="83.7"/>
    <s v="x"/>
  </r>
  <r>
    <x v="29"/>
    <d v="2025-10-01T00:00:00"/>
    <x v="18"/>
    <s v="COGS - 180309"/>
    <s v="COGS - 180309"/>
    <s v="D-005"/>
    <s v="Security"/>
    <m/>
    <x v="1"/>
    <s v="DPM-Huntress"/>
    <x v="60"/>
    <s v="Huntress Advanced Threat Protection"/>
    <s v="C-10015"/>
    <m/>
    <n v="10999"/>
    <s v="COG"/>
    <n v="127.75"/>
    <m/>
    <n v="127.75"/>
    <s v="x"/>
  </r>
  <r>
    <x v="29"/>
    <d v="2025-10-01T00:00:00"/>
    <x v="18"/>
    <s v="COGS - 180309"/>
    <s v="COGS - 180309"/>
    <s v="D-005"/>
    <s v="Security"/>
    <m/>
    <x v="1"/>
    <s v="DPM-FWM-SM"/>
    <x v="60"/>
    <s v="24x7 Gateway Security Monitoring Small"/>
    <s v="C-10015"/>
    <m/>
    <n v="10999"/>
    <s v="COG"/>
    <n v="250"/>
    <m/>
    <n v="250"/>
    <s v="x"/>
  </r>
  <r>
    <x v="29"/>
    <d v="2025-10-01T00:00:00"/>
    <x v="18"/>
    <s v="COGS - 180309"/>
    <s v="COGS - 180309"/>
    <s v="D-005"/>
    <s v="Security"/>
    <m/>
    <x v="1"/>
    <s v="IS-ESP-1"/>
    <x v="60"/>
    <s v="Email Security "/>
    <s v="C-10015"/>
    <m/>
    <n v="10999"/>
    <s v="COG"/>
    <n v="318.60000000000002"/>
    <m/>
    <n v="318.60000000000002"/>
    <s v="x"/>
  </r>
  <r>
    <x v="29"/>
    <d v="2025-10-01T00:00:00"/>
    <x v="18"/>
    <s v="COGS - 180311"/>
    <s v="COGS - 180311"/>
    <s v="D-003"/>
    <s v="MSP"/>
    <m/>
    <x v="1"/>
    <s v="PartnerProTool"/>
    <x v="169"/>
    <s v="Datapath Partner Pro Tool Pack "/>
    <s v="C00150"/>
    <m/>
    <n v="11000"/>
    <s v="COG"/>
    <n v="50"/>
    <m/>
    <n v="50"/>
    <s v="x"/>
  </r>
  <r>
    <x v="29"/>
    <d v="2025-10-01T00:00:00"/>
    <x v="18"/>
    <s v="COGS - 180312"/>
    <s v="COGS - 180312"/>
    <s v="D-005"/>
    <s v="Security"/>
    <m/>
    <x v="1"/>
    <s v="DPM-Huntress"/>
    <x v="61"/>
    <s v="Huntress Advanced Threat Protection"/>
    <s v="C00152"/>
    <m/>
    <n v="11001"/>
    <s v="COG"/>
    <n v="168.67"/>
    <m/>
    <n v="168.67"/>
    <s v="x"/>
  </r>
  <r>
    <x v="29"/>
    <d v="2025-10-01T00:00:00"/>
    <x v="18"/>
    <s v="COGS - 180312"/>
    <s v="COGS - 180312"/>
    <s v="D-005"/>
    <s v="Security"/>
    <m/>
    <x v="1"/>
    <s v="DPM-FWM-MED"/>
    <x v="61"/>
    <s v="24x7 Gateway Security Monitoring Medium"/>
    <s v="C00152"/>
    <m/>
    <n v="11001"/>
    <s v="COG"/>
    <n v="185"/>
    <m/>
    <n v="185"/>
    <s v="x"/>
  </r>
  <r>
    <x v="29"/>
    <d v="2025-10-01T00:00:00"/>
    <x v="18"/>
    <s v="COGS - 180312"/>
    <s v="COGS - 180312"/>
    <s v="D-005"/>
    <s v="Security"/>
    <m/>
    <x v="1"/>
    <s v="DPM-FWM-SM"/>
    <x v="61"/>
    <s v="24x7 Gateway Security Monitoring Small"/>
    <s v="C00152"/>
    <m/>
    <n v="11001"/>
    <s v="COG"/>
    <n v="250"/>
    <m/>
    <n v="250"/>
    <s v="x"/>
  </r>
  <r>
    <x v="29"/>
    <d v="2025-10-01T00:00:00"/>
    <x v="18"/>
    <s v="COGS - 180314"/>
    <s v="COGS - 180314"/>
    <s v="D-003"/>
    <s v="MSP"/>
    <m/>
    <x v="1"/>
    <s v="SSLCert"/>
    <x v="11"/>
    <s v="Managed Single Domain Security Certificate"/>
    <s v="C00158"/>
    <m/>
    <n v="11002"/>
    <s v="COG"/>
    <n v="2.64"/>
    <m/>
    <n v="2.64"/>
    <s v="x"/>
  </r>
  <r>
    <x v="29"/>
    <d v="2025-10-01T00:00:00"/>
    <x v="18"/>
    <s v="COGS - 180314"/>
    <s v="COGS - 180314"/>
    <s v="D-005"/>
    <s v="Security"/>
    <m/>
    <x v="1"/>
    <s v="DPMSAT"/>
    <x v="11"/>
    <s v="Security Awareness Program"/>
    <s v="C00158"/>
    <m/>
    <n v="11002"/>
    <s v="COG"/>
    <n v="56.7"/>
    <m/>
    <n v="56.7"/>
    <s v="x"/>
  </r>
  <r>
    <x v="29"/>
    <d v="2025-10-01T00:00:00"/>
    <x v="18"/>
    <s v="COGS - 180314"/>
    <s v="COGS - 180314"/>
    <s v="D-005"/>
    <s v="Security"/>
    <m/>
    <x v="1"/>
    <s v="DPM-Huntress"/>
    <x v="11"/>
    <s v="Huntress Advanced Threat Protection"/>
    <s v="C00158"/>
    <m/>
    <n v="11002"/>
    <s v="COG"/>
    <n v="86.84"/>
    <m/>
    <n v="86.84"/>
    <s v="x"/>
  </r>
  <r>
    <x v="29"/>
    <d v="2025-10-01T00:00:00"/>
    <x v="18"/>
    <s v="COGS - 180314"/>
    <s v="COGS - 180314"/>
    <s v="D-005"/>
    <s v="Security"/>
    <m/>
    <x v="1"/>
    <s v="DPM-FWM-SM"/>
    <x v="11"/>
    <s v="24x7 Gateway Security Monitoring Small"/>
    <s v="C00158"/>
    <m/>
    <n v="11002"/>
    <s v="COG"/>
    <n v="125"/>
    <m/>
    <n v="125"/>
    <s v="x"/>
  </r>
  <r>
    <x v="29"/>
    <d v="2025-10-01T00:00:00"/>
    <x v="18"/>
    <s v="COGS - 180315"/>
    <s v="COGS - 180315"/>
    <s v="D-003"/>
    <s v="MSP"/>
    <m/>
    <x v="1"/>
    <s v="DPM-Huntress"/>
    <x v="12"/>
    <s v="Huntress Advanced Threat Protection"/>
    <s v="C00181"/>
    <m/>
    <n v="11003"/>
    <s v="COG"/>
    <n v="65.89"/>
    <m/>
    <n v="65.89"/>
    <s v="x"/>
  </r>
  <r>
    <x v="29"/>
    <d v="2025-10-01T00:00:00"/>
    <x v="18"/>
    <s v="COGS - 180315"/>
    <s v="COGS - 180315"/>
    <s v="D-005"/>
    <s v="Security"/>
    <m/>
    <x v="1"/>
    <s v="DPMSAT"/>
    <x v="12"/>
    <s v="Security Awareness Program"/>
    <s v="C00181"/>
    <m/>
    <n v="11003"/>
    <s v="COG"/>
    <n v="7.2"/>
    <m/>
    <n v="7.2"/>
    <s v="x"/>
  </r>
  <r>
    <x v="29"/>
    <d v="2025-10-01T00:00:00"/>
    <x v="18"/>
    <s v="COGS - 180315"/>
    <s v="COGS - 180315"/>
    <s v="D-005"/>
    <s v="Security"/>
    <m/>
    <x v="1"/>
    <s v="SecureID"/>
    <x v="12"/>
    <s v="Dark Web Monitoring"/>
    <s v="C00181"/>
    <m/>
    <n v="11003"/>
    <s v="COG"/>
    <n v="12.01"/>
    <m/>
    <n v="12.01"/>
    <s v="x"/>
  </r>
  <r>
    <x v="29"/>
    <d v="2025-10-01T00:00:00"/>
    <x v="18"/>
    <s v="COGS - 180315"/>
    <s v="COGS - 180315"/>
    <s v="D-005"/>
    <s v="Security"/>
    <m/>
    <x v="1"/>
    <s v="IS-ESP-1"/>
    <x v="12"/>
    <s v="Email Security "/>
    <s v="C00181"/>
    <m/>
    <n v="11003"/>
    <s v="COG"/>
    <n v="26.55"/>
    <m/>
    <n v="26.55"/>
    <s v="x"/>
  </r>
  <r>
    <x v="29"/>
    <d v="2025-10-01T00:00:00"/>
    <x v="18"/>
    <s v="COGS - 180315"/>
    <s v="COGS - 180315"/>
    <s v="D-005"/>
    <s v="Security"/>
    <m/>
    <x v="1"/>
    <s v="DPM-FWM-SM"/>
    <x v="12"/>
    <s v="24x7 Gateway Security Monitoring Small"/>
    <s v="C00181"/>
    <m/>
    <n v="11003"/>
    <s v="COG"/>
    <n v="125"/>
    <m/>
    <n v="125"/>
    <s v="x"/>
  </r>
  <r>
    <x v="29"/>
    <d v="2025-10-01T00:00:00"/>
    <x v="18"/>
    <s v="COGS - 180316"/>
    <s v="COGS - 180316"/>
    <s v="D-003"/>
    <s v="MSP"/>
    <m/>
    <x v="1"/>
    <s v="SSLCert"/>
    <x v="13"/>
    <s v="Managed Single Domain Security Certificate"/>
    <s v="C00209"/>
    <m/>
    <n v="11004"/>
    <s v="COG"/>
    <n v="2.64"/>
    <m/>
    <n v="2.64"/>
    <s v="x"/>
  </r>
  <r>
    <x v="29"/>
    <d v="2025-10-01T00:00:00"/>
    <x v="18"/>
    <s v="COGS - 180316"/>
    <s v="COGS - 180316"/>
    <s v="D-005"/>
    <s v="Security"/>
    <m/>
    <x v="1"/>
    <s v="DuoMFA"/>
    <x v="13"/>
    <s v="Duo MFA - 1 User"/>
    <s v="C00209"/>
    <m/>
    <n v="11004"/>
    <s v="COG"/>
    <n v="48.6"/>
    <m/>
    <n v="48.6"/>
    <s v="x"/>
  </r>
  <r>
    <x v="29"/>
    <d v="2025-10-01T00:00:00"/>
    <x v="18"/>
    <s v="COGS - 180316"/>
    <s v="COGS - 180316"/>
    <s v="D-005"/>
    <s v="Security"/>
    <m/>
    <x v="1"/>
    <s v="DPM-FWM-SM"/>
    <x v="13"/>
    <s v="24x7 Gateway Security Monitoring Small"/>
    <s v="C00209"/>
    <m/>
    <n v="11004"/>
    <s v="COG"/>
    <n v="250"/>
    <m/>
    <n v="250"/>
    <s v="x"/>
  </r>
  <r>
    <x v="29"/>
    <d v="2025-10-01T00:00:00"/>
    <x v="18"/>
    <s v="COGS - 180317"/>
    <s v="COGS - 180317"/>
    <s v="D-003"/>
    <s v="MSP"/>
    <m/>
    <x v="1"/>
    <s v="SSLCert"/>
    <x v="14"/>
    <s v="Managed Single Domain Security Certificate"/>
    <s v="C00217"/>
    <m/>
    <n v="11005"/>
    <s v="COG"/>
    <n v="2.66"/>
    <m/>
    <n v="2.66"/>
    <s v="x"/>
  </r>
  <r>
    <x v="29"/>
    <d v="2025-10-01T00:00:00"/>
    <x v="18"/>
    <s v="COGS - 180317"/>
    <s v="COGS - 180317"/>
    <s v="D-005"/>
    <s v="Security"/>
    <m/>
    <x v="1"/>
    <s v="DPM-Huntress"/>
    <x v="14"/>
    <s v="Huntress Advanced Threat Protection"/>
    <s v="C00217"/>
    <m/>
    <n v="11005"/>
    <s v="COG"/>
    <n v="126.92"/>
    <m/>
    <n v="126.92"/>
    <s v="x"/>
  </r>
  <r>
    <x v="29"/>
    <d v="2025-10-01T00:00:00"/>
    <x v="18"/>
    <s v="COGS - 180317"/>
    <s v="COGS - 180317"/>
    <s v="D-005"/>
    <s v="Security"/>
    <m/>
    <x v="1"/>
    <s v="DPMSAT"/>
    <x v="14"/>
    <s v="Security Awareness Program"/>
    <s v="C00217"/>
    <m/>
    <n v="11005"/>
    <s v="COG"/>
    <n v="133.19999999999999"/>
    <m/>
    <n v="133.19999999999999"/>
    <s v="x"/>
  </r>
  <r>
    <x v="29"/>
    <d v="2025-10-01T00:00:00"/>
    <x v="18"/>
    <s v="COGS - 180317"/>
    <s v="COGS - 180317"/>
    <s v="D-005"/>
    <s v="Security"/>
    <m/>
    <x v="1"/>
    <s v="DPM-FWM-MED"/>
    <x v="14"/>
    <s v="24x7 Gateway Security Monitoring Medium"/>
    <s v="C00217"/>
    <m/>
    <n v="11005"/>
    <s v="COG"/>
    <n v="185"/>
    <m/>
    <n v="185"/>
    <s v="x"/>
  </r>
  <r>
    <x v="29"/>
    <d v="2025-10-01T00:00:00"/>
    <x v="18"/>
    <s v="COGS - 180317"/>
    <s v="COGS - 180317"/>
    <s v="D-005"/>
    <s v="Security"/>
    <m/>
    <x v="1"/>
    <s v="IS-ESP-1"/>
    <x v="14"/>
    <s v="Email Security "/>
    <s v="C00217"/>
    <m/>
    <n v="11005"/>
    <s v="COG"/>
    <n v="336.3"/>
    <m/>
    <n v="336.3"/>
    <s v="x"/>
  </r>
  <r>
    <x v="29"/>
    <d v="2025-10-01T00:00:00"/>
    <x v="18"/>
    <s v="COGS - 180318"/>
    <s v="COGS - 180318"/>
    <s v="D-003"/>
    <s v="MSP"/>
    <m/>
    <x v="1"/>
    <s v="SSLCert"/>
    <x v="15"/>
    <s v="Managed Single Domain Security Certificate"/>
    <s v="C00261"/>
    <m/>
    <n v="11006"/>
    <s v="COG"/>
    <n v="2.66"/>
    <m/>
    <n v="2.66"/>
    <s v="x"/>
  </r>
  <r>
    <x v="29"/>
    <d v="2025-10-01T00:00:00"/>
    <x v="18"/>
    <s v="COGS - 180318"/>
    <s v="COGS - 180318"/>
    <s v="D-005"/>
    <s v="Security"/>
    <m/>
    <x v="1"/>
    <s v="DPMSAT"/>
    <x v="15"/>
    <s v="Security Awareness Program"/>
    <s v="C00261"/>
    <m/>
    <n v="11006"/>
    <s v="COG"/>
    <n v="5.4"/>
    <m/>
    <n v="5.4"/>
    <s v="x"/>
  </r>
  <r>
    <x v="29"/>
    <d v="2025-10-01T00:00:00"/>
    <x v="18"/>
    <s v="COGS - 180318"/>
    <s v="COGS - 180318"/>
    <s v="D-005"/>
    <s v="Security"/>
    <m/>
    <x v="1"/>
    <s v="SecureID"/>
    <x v="15"/>
    <s v="Dark Web Monitoring"/>
    <s v="C00261"/>
    <m/>
    <n v="11006"/>
    <s v="COG"/>
    <n v="12.01"/>
    <m/>
    <n v="12.01"/>
    <s v="x"/>
  </r>
  <r>
    <x v="29"/>
    <d v="2025-10-01T00:00:00"/>
    <x v="18"/>
    <s v="COGS - 180318"/>
    <s v="COGS - 180318"/>
    <s v="D-005"/>
    <s v="Security"/>
    <m/>
    <x v="1"/>
    <s v="DPM-Huntress"/>
    <x v="15"/>
    <s v="Huntress Advanced Threat Protection"/>
    <s v="C00261"/>
    <m/>
    <n v="11006"/>
    <s v="COG"/>
    <n v="33.4"/>
    <m/>
    <n v="33.4"/>
    <s v="x"/>
  </r>
  <r>
    <x v="29"/>
    <d v="2025-10-01T00:00:00"/>
    <x v="18"/>
    <s v="COGS - 180318"/>
    <s v="COGS - 180318"/>
    <s v="D-005"/>
    <s v="Security"/>
    <m/>
    <x v="1"/>
    <s v="DuoMFA"/>
    <x v="15"/>
    <s v="Duo MFA - 1 User"/>
    <s v="C00261"/>
    <m/>
    <n v="11006"/>
    <s v="COG"/>
    <n v="43.2"/>
    <m/>
    <n v="43.2"/>
    <s v="x"/>
  </r>
  <r>
    <x v="29"/>
    <d v="2025-10-01T00:00:00"/>
    <x v="18"/>
    <s v="COGS - 180318"/>
    <s v="COGS - 180318"/>
    <s v="D-005"/>
    <s v="Security"/>
    <m/>
    <x v="1"/>
    <s v="DPM-Huntress365"/>
    <x v="15"/>
    <s v="Huntress MDR for M365"/>
    <s v="C00261"/>
    <m/>
    <n v="11006"/>
    <s v="COG"/>
    <n v="46"/>
    <m/>
    <n v="46"/>
    <s v="x"/>
  </r>
  <r>
    <x v="29"/>
    <d v="2025-10-01T00:00:00"/>
    <x v="18"/>
    <s v="COGS - 180318"/>
    <s v="COGS - 180318"/>
    <s v="D-005"/>
    <s v="Security"/>
    <m/>
    <x v="1"/>
    <s v="DPM-FWM-SM"/>
    <x v="15"/>
    <s v="24x7 Gateway Security Monitoring Small"/>
    <s v="C00261"/>
    <m/>
    <n v="11006"/>
    <s v="COG"/>
    <n v="250"/>
    <m/>
    <n v="250"/>
    <s v="x"/>
  </r>
  <r>
    <x v="29"/>
    <d v="2025-10-01T00:00:00"/>
    <x v="18"/>
    <s v="COGS - 180319"/>
    <s v="COGS - 180319"/>
    <s v="D-003"/>
    <s v="MSP"/>
    <m/>
    <x v="1"/>
    <s v="SSLCert"/>
    <x v="62"/>
    <s v="Managed Single Domain Security Certificate"/>
    <s v="C00280"/>
    <m/>
    <n v="11007"/>
    <s v="COG"/>
    <n v="2.66"/>
    <m/>
    <n v="2.66"/>
    <s v="x"/>
  </r>
  <r>
    <x v="29"/>
    <d v="2025-10-01T00:00:00"/>
    <x v="18"/>
    <s v="COGS - 180319"/>
    <s v="COGS - 180319"/>
    <s v="D-003"/>
    <s v="MSP"/>
    <m/>
    <x v="1"/>
    <s v="SSLCert"/>
    <x v="62"/>
    <s v="Managed Single Domain Security Certificate"/>
    <s v="C00280"/>
    <m/>
    <n v="11007"/>
    <s v="COG"/>
    <n v="2.66"/>
    <m/>
    <n v="2.66"/>
    <s v="x"/>
  </r>
  <r>
    <x v="29"/>
    <d v="2025-10-01T00:00:00"/>
    <x v="18"/>
    <s v="COGS - 180319"/>
    <s v="COGS - 180319"/>
    <s v="D-003"/>
    <s v="MSP"/>
    <m/>
    <x v="1"/>
    <s v="SSLCert"/>
    <x v="62"/>
    <s v="Managed Single Domain Security Certificate"/>
    <s v="C00280"/>
    <m/>
    <n v="11007"/>
    <s v="COG"/>
    <n v="2.66"/>
    <m/>
    <n v="2.66"/>
    <s v="x"/>
  </r>
  <r>
    <x v="29"/>
    <d v="2025-10-01T00:00:00"/>
    <x v="18"/>
    <s v="COGS - 180319"/>
    <s v="COGS - 180319"/>
    <s v="D-003"/>
    <s v="MSP"/>
    <m/>
    <x v="1"/>
    <s v="PartnerProTool"/>
    <x v="62"/>
    <s v="Datapath Partner Pro Tool Pack "/>
    <s v="C00280"/>
    <m/>
    <n v="11007"/>
    <s v="COG"/>
    <n v="90"/>
    <m/>
    <n v="90"/>
    <s v="x"/>
  </r>
  <r>
    <x v="29"/>
    <d v="2025-10-01T00:00:00"/>
    <x v="18"/>
    <s v="COGS - 180319"/>
    <s v="COGS - 180319"/>
    <s v="D-003"/>
    <s v="MSP"/>
    <m/>
    <x v="1"/>
    <s v="IS-ESP-1"/>
    <x v="62"/>
    <s v="Email Security "/>
    <s v="C00280"/>
    <m/>
    <n v="11007"/>
    <s v="COG"/>
    <n v="234"/>
    <m/>
    <n v="234"/>
    <s v="x"/>
  </r>
  <r>
    <x v="29"/>
    <d v="2025-10-01T00:00:00"/>
    <x v="18"/>
    <s v="COGS - 180319"/>
    <s v="COGS - 180319"/>
    <s v="D-005"/>
    <s v="Security"/>
    <m/>
    <x v="1"/>
    <s v="DPM-Huntress365"/>
    <x v="62"/>
    <s v="Huntress MDR for M365"/>
    <s v="C00280"/>
    <m/>
    <n v="11007"/>
    <s v="COG"/>
    <n v="168"/>
    <m/>
    <n v="168"/>
    <s v="x"/>
  </r>
  <r>
    <x v="29"/>
    <d v="2025-10-01T00:00:00"/>
    <x v="18"/>
    <s v="COGS - 180319"/>
    <s v="COGS - 180319"/>
    <s v="D-005"/>
    <s v="Security"/>
    <m/>
    <x v="1"/>
    <s v="DPM-Huntress"/>
    <x v="62"/>
    <s v="Huntress Advanced Threat Protection"/>
    <s v="C00280"/>
    <m/>
    <n v="11007"/>
    <s v="COG"/>
    <n v="224"/>
    <m/>
    <n v="224"/>
    <s v="x"/>
  </r>
  <r>
    <x v="29"/>
    <d v="2025-10-01T00:00:00"/>
    <x v="18"/>
    <s v="COGS - 180319"/>
    <s v="COGS - 180319"/>
    <s v="D-005"/>
    <s v="Security"/>
    <m/>
    <x v="1"/>
    <s v="DuoMFA"/>
    <x v="62"/>
    <s v="Duo MFA - 1 User"/>
    <s v="C00280"/>
    <m/>
    <n v="11007"/>
    <s v="COG"/>
    <n v="234.9"/>
    <m/>
    <n v="234.9"/>
    <s v="x"/>
  </r>
  <r>
    <x v="29"/>
    <d v="2025-10-01T00:00:00"/>
    <x v="18"/>
    <s v="COGS - 180319"/>
    <s v="COGS - 180319"/>
    <s v="D-005"/>
    <s v="Security"/>
    <m/>
    <x v="1"/>
    <s v="DPM-FWM-SM"/>
    <x v="62"/>
    <s v="24x7 Gateway Security Monitoring Small"/>
    <s v="C00280"/>
    <m/>
    <n v="11007"/>
    <s v="COG"/>
    <n v="375"/>
    <m/>
    <n v="375"/>
    <s v="x"/>
  </r>
  <r>
    <x v="29"/>
    <d v="2025-10-01T00:00:00"/>
    <x v="18"/>
    <s v="COGS - 180320"/>
    <s v="COGS - 180320"/>
    <s v="D-005"/>
    <s v="Security"/>
    <m/>
    <x v="1"/>
    <s v="DPM-Huntress"/>
    <x v="16"/>
    <s v="Huntress Advanced Threat Protection"/>
    <s v="C00285"/>
    <m/>
    <n v="11008"/>
    <s v="COG"/>
    <n v="51.77"/>
    <m/>
    <n v="51.77"/>
    <s v="x"/>
  </r>
  <r>
    <x v="29"/>
    <d v="2025-10-01T00:00:00"/>
    <x v="18"/>
    <s v="COGS - 180321"/>
    <s v="COGS - 180321"/>
    <s v="D-005"/>
    <s v="Security"/>
    <m/>
    <x v="1"/>
    <s v="DPM-Huntress"/>
    <x v="17"/>
    <s v="Huntress Advanced Threat Protection"/>
    <s v="C00290"/>
    <m/>
    <n v="11009"/>
    <s v="COG"/>
    <n v="86.84"/>
    <m/>
    <n v="86.84"/>
    <s v="x"/>
  </r>
  <r>
    <x v="29"/>
    <d v="2025-10-01T00:00:00"/>
    <x v="18"/>
    <s v="COGS - 180321"/>
    <s v="COGS - 180321"/>
    <s v="D-005"/>
    <s v="Security"/>
    <m/>
    <x v="1"/>
    <s v="DPM-FWM-SM"/>
    <x v="17"/>
    <s v="24x7 Gateway Security Monitoring Small"/>
    <s v="C00290"/>
    <m/>
    <n v="11009"/>
    <s v="COG"/>
    <n v="125"/>
    <m/>
    <n v="125"/>
    <s v="x"/>
  </r>
  <r>
    <x v="29"/>
    <d v="2025-10-01T00:00:00"/>
    <x v="18"/>
    <s v="COGS - 180322"/>
    <s v="COGS - 180322"/>
    <s v="D-005"/>
    <s v="Security"/>
    <m/>
    <x v="1"/>
    <s v="DPM-Huntress"/>
    <x v="18"/>
    <s v="Huntress Advanced Threat Protection"/>
    <s v="C00296"/>
    <m/>
    <n v="11010"/>
    <s v="COG"/>
    <n v="35.07"/>
    <m/>
    <n v="35.07"/>
    <s v="x"/>
  </r>
  <r>
    <x v="29"/>
    <d v="2025-10-01T00:00:00"/>
    <x v="18"/>
    <s v="COGS - 180323"/>
    <s v="COGS - 180323"/>
    <s v="D-003"/>
    <s v="MSP"/>
    <m/>
    <x v="1"/>
    <s v="SSLCert"/>
    <x v="19"/>
    <s v="Managed Single Domain Security Certificate"/>
    <s v="C00298"/>
    <m/>
    <n v="11011"/>
    <s v="COG"/>
    <n v="2.66"/>
    <m/>
    <n v="2.66"/>
    <s v="x"/>
  </r>
  <r>
    <x v="29"/>
    <d v="2025-10-01T00:00:00"/>
    <x v="18"/>
    <s v="COGS - 180323"/>
    <s v="COGS - 180323"/>
    <s v="D-005"/>
    <s v="Security"/>
    <m/>
    <x v="1"/>
    <s v="DPM-Huntress"/>
    <x v="19"/>
    <s v="Huntress Advanced Threat Protection"/>
    <s v="C00298"/>
    <m/>
    <n v="11011"/>
    <s v="COG"/>
    <n v="43.42"/>
    <m/>
    <n v="43.42"/>
    <s v="x"/>
  </r>
  <r>
    <x v="29"/>
    <d v="2025-10-01T00:00:00"/>
    <x v="18"/>
    <s v="COGS - 180323"/>
    <s v="COGS - 180323"/>
    <s v="D-005"/>
    <s v="Security"/>
    <m/>
    <x v="1"/>
    <s v="DuoMFA"/>
    <x v="19"/>
    <s v="Duo MFA - 1 User"/>
    <s v="C00298"/>
    <m/>
    <n v="11011"/>
    <s v="COG"/>
    <n v="57.6"/>
    <m/>
    <n v="57.6"/>
    <s v="x"/>
  </r>
  <r>
    <x v="29"/>
    <d v="2025-10-01T00:00:00"/>
    <x v="18"/>
    <s v="COGS - 180324"/>
    <s v="COGS - 180324"/>
    <s v="D-003"/>
    <s v="MSP"/>
    <m/>
    <x v="2"/>
    <s v="SSLCert"/>
    <x v="63"/>
    <s v="Managed Single Domain Security Certificate"/>
    <s v="24hrcares"/>
    <m/>
    <n v="11013"/>
    <s v="COG"/>
    <n v="2.66"/>
    <m/>
    <n v="2.66"/>
    <s v="x"/>
  </r>
  <r>
    <x v="29"/>
    <d v="2025-10-01T00:00:00"/>
    <x v="18"/>
    <s v="COGS - 180324"/>
    <s v="COGS - 180324"/>
    <s v="D-005"/>
    <s v="Security"/>
    <m/>
    <x v="2"/>
    <s v="SecureID"/>
    <x v="63"/>
    <s v="Dark Web Monitoring"/>
    <s v="24hrcares"/>
    <m/>
    <n v="11013"/>
    <s v="COG"/>
    <n v="25"/>
    <m/>
    <n v="25"/>
    <s v="x"/>
  </r>
  <r>
    <x v="29"/>
    <d v="2025-10-01T00:00:00"/>
    <x v="18"/>
    <s v="COGS - 180324"/>
    <s v="COGS - 180324"/>
    <s v="D-005"/>
    <s v="Security"/>
    <m/>
    <x v="2"/>
    <s v="DPMSAT"/>
    <x v="63"/>
    <s v="Security Awareness Program"/>
    <s v="24hrcares"/>
    <m/>
    <n v="11013"/>
    <s v="COG"/>
    <n v="380.7"/>
    <m/>
    <n v="380.7"/>
    <s v="x"/>
  </r>
  <r>
    <x v="29"/>
    <d v="2025-10-01T00:00:00"/>
    <x v="18"/>
    <s v="COGS - 180324"/>
    <s v="COGS - 180324"/>
    <s v="D-005"/>
    <s v="Security"/>
    <m/>
    <x v="2"/>
    <s v="DPM-FWM-SM"/>
    <x v="63"/>
    <s v="24x7 Gateway Security Monitoring Small"/>
    <s v="24hrcares"/>
    <m/>
    <n v="11013"/>
    <s v="COG"/>
    <n v="875"/>
    <m/>
    <n v="875"/>
    <s v="x"/>
  </r>
  <r>
    <x v="29"/>
    <d v="2025-10-01T00:00:00"/>
    <x v="18"/>
    <s v="COGS - 180324"/>
    <s v="COGS - 180324"/>
    <s v="D-005"/>
    <s v="Security"/>
    <m/>
    <x v="2"/>
    <s v="DPM-Huntress365"/>
    <x v="63"/>
    <s v="Huntress MDR for M365"/>
    <s v="24hrcares"/>
    <m/>
    <n v="11013"/>
    <s v="COG"/>
    <n v="942"/>
    <m/>
    <n v="942"/>
    <s v="x"/>
  </r>
  <r>
    <x v="29"/>
    <d v="2025-10-01T00:00:00"/>
    <x v="18"/>
    <s v="COGS - 180324"/>
    <s v="COGS - 180324"/>
    <s v="D-005"/>
    <s v="Security"/>
    <m/>
    <x v="2"/>
    <s v="DPM-Huntress"/>
    <x v="63"/>
    <s v="Huntress Advanced Threat Protection"/>
    <s v="24hrcares"/>
    <m/>
    <n v="11013"/>
    <s v="COG"/>
    <n v="1050"/>
    <m/>
    <n v="1050"/>
    <s v="x"/>
  </r>
  <r>
    <x v="29"/>
    <d v="2025-10-01T00:00:00"/>
    <x v="18"/>
    <s v="COGS - 180324"/>
    <s v="COGS - 180324"/>
    <s v="D-005"/>
    <s v="Security"/>
    <m/>
    <x v="2"/>
    <s v="IS-ESP-1"/>
    <x v="63"/>
    <s v="Email Security "/>
    <s v="24hrcares"/>
    <m/>
    <n v="11013"/>
    <s v="COG"/>
    <n v="1251"/>
    <m/>
    <n v="1251"/>
    <s v="x"/>
  </r>
  <r>
    <x v="29"/>
    <d v="2025-10-01T00:00:00"/>
    <x v="18"/>
    <s v="COGS - 180326"/>
    <s v="COGS - 180326"/>
    <s v="D-005"/>
    <s v="Security"/>
    <m/>
    <x v="2"/>
    <s v="DPM-Huntress"/>
    <x v="64"/>
    <s v="Huntress Advanced Threat Protection"/>
    <s v="C-10392"/>
    <m/>
    <n v="11015"/>
    <s v="COG"/>
    <n v="1.75"/>
    <m/>
    <n v="1.75"/>
    <s v="x"/>
  </r>
  <r>
    <x v="29"/>
    <d v="2025-10-01T00:00:00"/>
    <x v="18"/>
    <s v="COGS - 180326"/>
    <s v="COGS - 180326"/>
    <s v="D-005"/>
    <s v="Security"/>
    <m/>
    <x v="2"/>
    <s v="DPM-Huntress365"/>
    <x v="64"/>
    <s v="Huntress MDR for M365"/>
    <s v="C-10392"/>
    <m/>
    <n v="11015"/>
    <s v="COG"/>
    <n v="6"/>
    <m/>
    <n v="6"/>
    <s v="x"/>
  </r>
  <r>
    <x v="29"/>
    <d v="2025-10-01T00:00:00"/>
    <x v="18"/>
    <s v="COGS - 180326"/>
    <s v="COGS - 180326"/>
    <s v="D-005"/>
    <s v="Security"/>
    <m/>
    <x v="2"/>
    <s v="SecureID"/>
    <x v="64"/>
    <s v="Dark Web Monitoring"/>
    <s v="C-10392"/>
    <m/>
    <n v="11015"/>
    <s v="COG"/>
    <n v="25"/>
    <m/>
    <n v="25"/>
    <s v="x"/>
  </r>
  <r>
    <x v="29"/>
    <d v="2025-10-01T00:00:00"/>
    <x v="18"/>
    <s v="COGS - 180327"/>
    <s v="COGS - 180327"/>
    <s v="D-009"/>
    <s v="Admin"/>
    <m/>
    <x v="2"/>
    <s v="SecureID"/>
    <x v="119"/>
    <s v="Dark Web Monitoring"/>
    <s v="C-10388"/>
    <m/>
    <n v="11016"/>
    <s v="COG"/>
    <n v="25"/>
    <m/>
    <n v="25"/>
    <s v="x"/>
  </r>
  <r>
    <x v="29"/>
    <d v="2025-10-01T00:00:00"/>
    <x v="18"/>
    <s v="COGS - 180327"/>
    <s v="COGS - 180327"/>
    <s v="D-009"/>
    <s v="Admin"/>
    <m/>
    <x v="2"/>
    <s v="DPMSAT"/>
    <x v="119"/>
    <s v="Security Awareness Program"/>
    <s v="C-10388"/>
    <m/>
    <n v="11016"/>
    <s v="COG"/>
    <n v="97.2"/>
    <m/>
    <n v="97.2"/>
    <s v="x"/>
  </r>
  <r>
    <x v="29"/>
    <d v="2025-10-01T00:00:00"/>
    <x v="18"/>
    <s v="COGS - 180327"/>
    <s v="COGS - 180327"/>
    <s v="D-009"/>
    <s v="Admin"/>
    <m/>
    <x v="2"/>
    <s v="DPM-Huntress"/>
    <x v="119"/>
    <s v="Huntress Advanced Threat Protection"/>
    <s v="C-10388"/>
    <m/>
    <n v="11016"/>
    <s v="COG"/>
    <n v="225.75"/>
    <m/>
    <n v="225.75"/>
    <s v="x"/>
  </r>
  <r>
    <x v="29"/>
    <d v="2025-10-01T00:00:00"/>
    <x v="18"/>
    <s v="COGS - 180327"/>
    <s v="COGS - 180327"/>
    <s v="D-009"/>
    <s v="Admin"/>
    <m/>
    <x v="2"/>
    <s v="DPM-Huntress365"/>
    <x v="119"/>
    <s v="Huntress MDR for M365"/>
    <s v="C-10388"/>
    <m/>
    <n v="11016"/>
    <s v="COG"/>
    <n v="292"/>
    <m/>
    <n v="292"/>
    <s v="x"/>
  </r>
  <r>
    <x v="29"/>
    <d v="2025-10-01T00:00:00"/>
    <x v="18"/>
    <s v="COGS - 180327"/>
    <s v="COGS - 180327"/>
    <s v="D-009"/>
    <s v="Admin"/>
    <m/>
    <x v="2"/>
    <s v="IS-ESP-1"/>
    <x v="119"/>
    <s v="Email Security "/>
    <s v="C-10388"/>
    <m/>
    <n v="11016"/>
    <s v="COG"/>
    <n v="1410"/>
    <m/>
    <n v="1410"/>
    <s v="x"/>
  </r>
  <r>
    <x v="29"/>
    <d v="2025-10-01T00:00:00"/>
    <x v="18"/>
    <s v="COGS - 180327"/>
    <s v="COGS - 180327"/>
    <s v="D-014"/>
    <s v="Procurement"/>
    <m/>
    <x v="2"/>
    <s v="SSLCert"/>
    <x v="119"/>
    <s v="Managed Single Domain Security Certificate"/>
    <s v="C-10388"/>
    <m/>
    <n v="11016"/>
    <s v="COG"/>
    <n v="2.66"/>
    <m/>
    <n v="2.66"/>
    <s v="x"/>
  </r>
  <r>
    <x v="29"/>
    <d v="2025-10-01T00:00:00"/>
    <x v="18"/>
    <s v="COGS - 180328"/>
    <s v="COGS - 180328"/>
    <s v="D-005"/>
    <s v="Security"/>
    <m/>
    <x v="2"/>
    <s v="SecureID"/>
    <x v="65"/>
    <s v="Dark Web Monitoring"/>
    <s v="C-10397"/>
    <m/>
    <n v="11017"/>
    <s v="COG"/>
    <n v="25"/>
    <m/>
    <n v="25"/>
    <s v="x"/>
  </r>
  <r>
    <x v="29"/>
    <d v="2025-10-01T00:00:00"/>
    <x v="18"/>
    <s v="COGS - 180328"/>
    <s v="COGS - 180328"/>
    <s v="D-005"/>
    <s v="Security"/>
    <m/>
    <x v="2"/>
    <s v="DPMSAT"/>
    <x v="65"/>
    <s v="Security Awareness Program"/>
    <s v="C-10397"/>
    <m/>
    <n v="11017"/>
    <s v="COG"/>
    <n v="36.9"/>
    <m/>
    <n v="36.9"/>
    <s v="x"/>
  </r>
  <r>
    <x v="29"/>
    <d v="2025-10-01T00:00:00"/>
    <x v="18"/>
    <s v="COGS - 180328"/>
    <s v="COGS - 180328"/>
    <s v="D-005"/>
    <s v="Security"/>
    <m/>
    <x v="2"/>
    <s v="DPM-Huntress"/>
    <x v="65"/>
    <s v="Huntress Advanced Threat Protection"/>
    <s v="C-10397"/>
    <m/>
    <n v="11017"/>
    <s v="COG"/>
    <n v="54.25"/>
    <m/>
    <n v="54.25"/>
    <s v="x"/>
  </r>
  <r>
    <x v="29"/>
    <d v="2025-10-01T00:00:00"/>
    <x v="18"/>
    <s v="COGS - 180328"/>
    <s v="COGS - 180328"/>
    <s v="D-005"/>
    <s v="Security"/>
    <m/>
    <x v="2"/>
    <s v="DPM-Huntress365"/>
    <x v="65"/>
    <s v="Huntress MDR for M365"/>
    <s v="C-10397"/>
    <m/>
    <n v="11017"/>
    <s v="COG"/>
    <n v="84"/>
    <m/>
    <n v="84"/>
    <s v="x"/>
  </r>
  <r>
    <x v="29"/>
    <d v="2025-10-01T00:00:00"/>
    <x v="18"/>
    <s v="COGS - 180328"/>
    <s v="COGS - 180328"/>
    <s v="D-005"/>
    <s v="Security"/>
    <m/>
    <x v="2"/>
    <s v="IS-ESP-1"/>
    <x v="65"/>
    <s v="Email Security "/>
    <s v="C-10397"/>
    <m/>
    <n v="11017"/>
    <s v="COG"/>
    <n v="87"/>
    <m/>
    <n v="87"/>
    <s v="x"/>
  </r>
  <r>
    <x v="29"/>
    <d v="2025-10-01T00:00:00"/>
    <x v="18"/>
    <s v="COGS - 180328"/>
    <s v="COGS - 180328"/>
    <s v="D-005"/>
    <s v="Security"/>
    <m/>
    <x v="2"/>
    <s v="DPM-FWM-SM"/>
    <x v="65"/>
    <s v="24x7 Gateway Security Monitoring Small"/>
    <s v="C-10397"/>
    <m/>
    <n v="11017"/>
    <s v="COG"/>
    <n v="125"/>
    <m/>
    <n v="125"/>
    <s v="x"/>
  </r>
  <r>
    <x v="29"/>
    <d v="2025-10-01T00:00:00"/>
    <x v="18"/>
    <s v="COGS - 180329"/>
    <s v="COGS - 180329"/>
    <s v="D-003"/>
    <s v="MSP"/>
    <m/>
    <x v="2"/>
    <s v="Domain Name Purchase"/>
    <x v="20"/>
    <s v="Domain Name Purchase"/>
    <s v="C00003"/>
    <m/>
    <n v="11018"/>
    <s v="COG"/>
    <n v="7.4"/>
    <m/>
    <n v="7.4"/>
    <s v="x"/>
  </r>
  <r>
    <x v="29"/>
    <d v="2025-10-01T00:00:00"/>
    <x v="18"/>
    <s v="COGS - 180330"/>
    <s v="COGS - 180330"/>
    <s v="D-005"/>
    <s v="Security"/>
    <m/>
    <x v="2"/>
    <s v="DPM-Huntress"/>
    <x v="20"/>
    <s v="Huntress Advanced Threat Protection"/>
    <s v="C00003"/>
    <m/>
    <n v="11019"/>
    <s v="COG"/>
    <n v="86.84"/>
    <m/>
    <n v="86.84"/>
    <s v="x"/>
  </r>
  <r>
    <x v="29"/>
    <d v="2025-10-01T00:00:00"/>
    <x v="18"/>
    <s v="COGS - 180331"/>
    <s v="COGS - 180331"/>
    <s v="D-005"/>
    <s v="Security"/>
    <m/>
    <x v="2"/>
    <s v="SecureID"/>
    <x v="120"/>
    <s v="Dark Web Monitoring"/>
    <s v="C-10370"/>
    <m/>
    <n v="11020"/>
    <s v="COG"/>
    <n v="25"/>
    <m/>
    <n v="25"/>
    <s v="x"/>
  </r>
  <r>
    <x v="29"/>
    <d v="2025-10-01T00:00:00"/>
    <x v="18"/>
    <s v="COGS - 180331"/>
    <s v="COGS - 180331"/>
    <s v="D-005"/>
    <s v="Security"/>
    <m/>
    <x v="2"/>
    <s v="DPM-FWM-SM"/>
    <x v="120"/>
    <s v="24x7 Gateway Security Monitoring Small"/>
    <s v="C-10370"/>
    <m/>
    <n v="11020"/>
    <s v="COG"/>
    <n v="125"/>
    <m/>
    <n v="125"/>
    <s v="x"/>
  </r>
  <r>
    <x v="29"/>
    <d v="2025-10-01T00:00:00"/>
    <x v="18"/>
    <s v="COGS - 180331"/>
    <s v="COGS - 180331"/>
    <s v="D-005"/>
    <s v="Security"/>
    <m/>
    <x v="2"/>
    <s v="DPMSAT"/>
    <x v="120"/>
    <s v="Security Awareness Program"/>
    <s v="C-10370"/>
    <m/>
    <n v="11020"/>
    <s v="COG"/>
    <n v="137.69999999999999"/>
    <m/>
    <n v="137.69999999999999"/>
    <s v="x"/>
  </r>
  <r>
    <x v="29"/>
    <d v="2025-10-01T00:00:00"/>
    <x v="18"/>
    <s v="COGS - 180331"/>
    <s v="COGS - 180331"/>
    <s v="D-005"/>
    <s v="Security"/>
    <m/>
    <x v="2"/>
    <s v="DPM-Huntress365"/>
    <x v="120"/>
    <s v="Huntress MDR for M365"/>
    <s v="C-10370"/>
    <m/>
    <n v="11020"/>
    <s v="COG"/>
    <n v="350"/>
    <m/>
    <n v="350"/>
    <s v="x"/>
  </r>
  <r>
    <x v="29"/>
    <d v="2025-10-01T00:00:00"/>
    <x v="18"/>
    <s v="COGS - 180331"/>
    <s v="COGS - 180331"/>
    <s v="D-005"/>
    <s v="Security"/>
    <m/>
    <x v="2"/>
    <s v="IS-ESP-1"/>
    <x v="120"/>
    <s v="Email Security "/>
    <s v="C-10370"/>
    <m/>
    <n v="11020"/>
    <s v="COG"/>
    <n v="501"/>
    <m/>
    <n v="501"/>
    <s v="x"/>
  </r>
  <r>
    <x v="29"/>
    <d v="2025-10-01T00:00:00"/>
    <x v="18"/>
    <s v="COGS - 180331"/>
    <s v="COGS - 180331"/>
    <s v="D-005"/>
    <s v="Security"/>
    <m/>
    <x v="2"/>
    <s v="DPM-Huntress"/>
    <x v="120"/>
    <s v="Huntress Advanced Threat Protection"/>
    <s v="C-10370"/>
    <m/>
    <n v="11020"/>
    <s v="COG"/>
    <n v="514.5"/>
    <m/>
    <n v="514.5"/>
    <s v="x"/>
  </r>
  <r>
    <x v="29"/>
    <d v="2025-10-01T00:00:00"/>
    <x v="18"/>
    <s v="COGS - 180332"/>
    <s v="COGS - 180332"/>
    <s v="D-005"/>
    <s v="Security"/>
    <m/>
    <x v="2"/>
    <s v="DPMSAT"/>
    <x v="66"/>
    <s v="Security Awareness Program"/>
    <s v="C-10369"/>
    <m/>
    <n v="11021"/>
    <s v="COG"/>
    <n v="20.7"/>
    <m/>
    <n v="20.7"/>
    <s v="x"/>
  </r>
  <r>
    <x v="29"/>
    <d v="2025-10-01T00:00:00"/>
    <x v="18"/>
    <s v="COGS - 180332"/>
    <s v="COGS - 180332"/>
    <s v="D-005"/>
    <s v="Security"/>
    <m/>
    <x v="2"/>
    <s v="SecureID"/>
    <x v="66"/>
    <s v="Dark Web Monitoring"/>
    <s v="C-10369"/>
    <m/>
    <n v="11021"/>
    <s v="COG"/>
    <n v="25"/>
    <m/>
    <n v="25"/>
    <s v="x"/>
  </r>
  <r>
    <x v="29"/>
    <d v="2025-10-01T00:00:00"/>
    <x v="18"/>
    <s v="COGS - 180332"/>
    <s v="COGS - 180332"/>
    <s v="D-005"/>
    <s v="Security"/>
    <m/>
    <x v="2"/>
    <s v="DPM-Huntress"/>
    <x v="66"/>
    <s v="Huntress Advanced Threat Protection"/>
    <s v="C-10369"/>
    <m/>
    <n v="11021"/>
    <s v="COG"/>
    <n v="40.08"/>
    <m/>
    <n v="40.08"/>
    <s v="x"/>
  </r>
  <r>
    <x v="29"/>
    <d v="2025-10-01T00:00:00"/>
    <x v="18"/>
    <s v="COGS - 180332"/>
    <s v="COGS - 180332"/>
    <s v="D-005"/>
    <s v="Security"/>
    <m/>
    <x v="2"/>
    <s v="DPM-Huntress365"/>
    <x v="66"/>
    <s v="Huntress MDR for M365"/>
    <s v="C-10369"/>
    <m/>
    <n v="11021"/>
    <s v="COG"/>
    <n v="56"/>
    <m/>
    <n v="56"/>
    <s v="x"/>
  </r>
  <r>
    <x v="29"/>
    <d v="2025-10-01T00:00:00"/>
    <x v="18"/>
    <s v="COGS - 180332"/>
    <s v="COGS - 180332"/>
    <s v="D-005"/>
    <s v="Security"/>
    <m/>
    <x v="2"/>
    <s v="IS-ESP-1"/>
    <x v="66"/>
    <s v="Email Security "/>
    <s v="C-10369"/>
    <m/>
    <n v="11021"/>
    <s v="COG"/>
    <n v="84"/>
    <m/>
    <n v="84"/>
    <s v="x"/>
  </r>
  <r>
    <x v="29"/>
    <d v="2025-10-01T00:00:00"/>
    <x v="18"/>
    <s v="COGS - 180332"/>
    <s v="COGS - 180332"/>
    <s v="D-005"/>
    <s v="Security"/>
    <m/>
    <x v="2"/>
    <s v="DPM-FWM-SM"/>
    <x v="66"/>
    <s v="24x7 Gateway Security Monitoring Small"/>
    <s v="C-10369"/>
    <m/>
    <n v="11021"/>
    <s v="COG"/>
    <n v="125"/>
    <m/>
    <n v="125"/>
    <s v="x"/>
  </r>
  <r>
    <x v="29"/>
    <d v="2025-10-01T00:00:00"/>
    <x v="18"/>
    <s v="COGS - 180333"/>
    <s v="COGS - 180333"/>
    <s v="D-005"/>
    <s v="Security"/>
    <m/>
    <x v="2"/>
    <s v="SecureID"/>
    <x v="67"/>
    <s v="Dark Web Monitoring"/>
    <s v="C-10400"/>
    <m/>
    <n v="11022"/>
    <s v="COG"/>
    <n v="25"/>
    <m/>
    <n v="25"/>
    <s v="x"/>
  </r>
  <r>
    <x v="29"/>
    <d v="2025-10-01T00:00:00"/>
    <x v="18"/>
    <s v="COGS - 180333"/>
    <s v="COGS - 180333"/>
    <s v="D-005"/>
    <s v="Security"/>
    <m/>
    <x v="2"/>
    <s v="DPMPA"/>
    <x v="67"/>
    <s v="Managed Phishing Analysis"/>
    <s v="C-10400"/>
    <m/>
    <n v="11022"/>
    <s v="COG"/>
    <n v="64.349999999999994"/>
    <m/>
    <n v="64.349999999999994"/>
    <s v="x"/>
  </r>
  <r>
    <x v="29"/>
    <d v="2025-10-01T00:00:00"/>
    <x v="18"/>
    <s v="COGS - 180333"/>
    <s v="COGS - 180333"/>
    <s v="D-005"/>
    <s v="Security"/>
    <m/>
    <x v="2"/>
    <s v="DPMSAT"/>
    <x v="67"/>
    <s v="Security Awareness Program"/>
    <s v="C-10400"/>
    <m/>
    <n v="11022"/>
    <s v="COG"/>
    <n v="107.1"/>
    <m/>
    <n v="107.1"/>
    <s v="x"/>
  </r>
  <r>
    <x v="29"/>
    <d v="2025-10-01T00:00:00"/>
    <x v="18"/>
    <s v="COGS - 180333"/>
    <s v="COGS - 180333"/>
    <s v="D-005"/>
    <s v="Security"/>
    <m/>
    <x v="2"/>
    <s v="DPM-Huntress"/>
    <x v="67"/>
    <s v="Huntress Advanced Threat Protection"/>
    <s v="C-10400"/>
    <m/>
    <n v="11022"/>
    <s v="COG"/>
    <n v="210"/>
    <m/>
    <n v="210"/>
    <s v="x"/>
  </r>
  <r>
    <x v="29"/>
    <d v="2025-10-01T00:00:00"/>
    <x v="18"/>
    <s v="COGS - 180333"/>
    <s v="COGS - 180333"/>
    <s v="D-005"/>
    <s v="Security"/>
    <m/>
    <x v="2"/>
    <s v="DPM-FWM-SM"/>
    <x v="67"/>
    <s v="24x7 Gateway Security Monitoring Small"/>
    <s v="C-10400"/>
    <m/>
    <n v="11022"/>
    <s v="COG"/>
    <n v="250"/>
    <m/>
    <n v="250"/>
    <s v="x"/>
  </r>
  <r>
    <x v="29"/>
    <d v="2025-10-01T00:00:00"/>
    <x v="18"/>
    <s v="COGS - 180333"/>
    <s v="COGS - 180333"/>
    <s v="D-005"/>
    <s v="Security"/>
    <m/>
    <x v="2"/>
    <s v="DPM-Huntress365"/>
    <x v="67"/>
    <s v="Huntress MDR for M365"/>
    <s v="C-10400"/>
    <m/>
    <n v="11022"/>
    <s v="COG"/>
    <n v="310"/>
    <m/>
    <n v="310"/>
    <s v="x"/>
  </r>
  <r>
    <x v="29"/>
    <d v="2025-10-01T00:00:00"/>
    <x v="18"/>
    <s v="COGS - 180333"/>
    <s v="COGS - 180333"/>
    <s v="D-005"/>
    <s v="Security"/>
    <m/>
    <x v="2"/>
    <s v="IS-ESP-1"/>
    <x v="67"/>
    <s v="Email Security "/>
    <s v="C-10400"/>
    <m/>
    <n v="11022"/>
    <s v="COG"/>
    <n v="417"/>
    <m/>
    <n v="417"/>
    <s v="x"/>
  </r>
  <r>
    <x v="29"/>
    <d v="2025-10-01T00:00:00"/>
    <x v="18"/>
    <s v="COGS - 180334"/>
    <s v="COGS - 180334"/>
    <s v="D-005"/>
    <s v="Security"/>
    <m/>
    <x v="2"/>
    <s v="DPMSAT"/>
    <x v="121"/>
    <s v="Security Awareness Program"/>
    <s v="AIOST"/>
    <m/>
    <n v="11023"/>
    <s v="COG"/>
    <n v="11.7"/>
    <m/>
    <n v="11.7"/>
    <s v="x"/>
  </r>
  <r>
    <x v="29"/>
    <d v="2025-10-01T00:00:00"/>
    <x v="18"/>
    <s v="COGS - 180334"/>
    <s v="COGS - 180334"/>
    <s v="D-005"/>
    <s v="Security"/>
    <m/>
    <x v="2"/>
    <s v="DPM-Huntress"/>
    <x v="121"/>
    <s v="Huntress Advanced Threat Protection"/>
    <s v="AIOST"/>
    <m/>
    <n v="11023"/>
    <s v="COG"/>
    <n v="18.809999999999999"/>
    <m/>
    <n v="18.809999999999999"/>
    <s v="x"/>
  </r>
  <r>
    <x v="29"/>
    <d v="2025-10-01T00:00:00"/>
    <x v="18"/>
    <s v="COGS - 180334"/>
    <s v="COGS - 180334"/>
    <s v="D-005"/>
    <s v="Security"/>
    <m/>
    <x v="2"/>
    <s v="SecureID"/>
    <x v="121"/>
    <s v="Dark Web Monitoring"/>
    <s v="AIOST"/>
    <m/>
    <n v="11023"/>
    <s v="COG"/>
    <n v="25"/>
    <m/>
    <n v="25"/>
    <s v="x"/>
  </r>
  <r>
    <x v="29"/>
    <d v="2025-10-01T00:00:00"/>
    <x v="18"/>
    <s v="COGS - 180334"/>
    <s v="COGS - 180334"/>
    <s v="D-005"/>
    <s v="Security"/>
    <m/>
    <x v="2"/>
    <s v="DPM-Huntress365"/>
    <x v="121"/>
    <s v="Huntress MDR for M365"/>
    <s v="AIOST"/>
    <m/>
    <n v="11023"/>
    <s v="COG"/>
    <n v="26"/>
    <m/>
    <n v="26"/>
    <s v="x"/>
  </r>
  <r>
    <x v="29"/>
    <d v="2025-10-01T00:00:00"/>
    <x v="18"/>
    <s v="COGS - 180334"/>
    <s v="COGS - 180334"/>
    <s v="D-005"/>
    <s v="Security"/>
    <m/>
    <x v="2"/>
    <s v="IS-ESP-1"/>
    <x v="121"/>
    <s v="Email Security "/>
    <s v="AIOST"/>
    <m/>
    <n v="11023"/>
    <s v="COG"/>
    <n v="36"/>
    <m/>
    <n v="36"/>
    <s v="x"/>
  </r>
  <r>
    <x v="29"/>
    <d v="2025-10-01T00:00:00"/>
    <x v="18"/>
    <s v="COGS - 180335"/>
    <s v="COGS - 180335"/>
    <s v="D-003"/>
    <s v="MSP"/>
    <m/>
    <x v="2"/>
    <s v="SSLCert"/>
    <x v="21"/>
    <s v="Managed Single Domain Security Certificate"/>
    <s v="C00022"/>
    <m/>
    <n v="11024"/>
    <s v="COG"/>
    <n v="2.66"/>
    <m/>
    <n v="2.66"/>
    <s v="x"/>
  </r>
  <r>
    <x v="29"/>
    <d v="2025-10-01T00:00:00"/>
    <x v="18"/>
    <s v="COGS - 180335"/>
    <s v="COGS - 180335"/>
    <s v="D-005"/>
    <s v="Security"/>
    <m/>
    <x v="2"/>
    <s v="DPMSAT"/>
    <x v="21"/>
    <s v="Security Awareness Program"/>
    <s v="C00022"/>
    <m/>
    <n v="11024"/>
    <s v="COG"/>
    <n v="13.65"/>
    <m/>
    <n v="13.65"/>
    <s v="x"/>
  </r>
  <r>
    <x v="29"/>
    <d v="2025-10-01T00:00:00"/>
    <x v="18"/>
    <s v="COGS - 180335"/>
    <s v="COGS - 180335"/>
    <s v="D-005"/>
    <s v="Security"/>
    <m/>
    <x v="2"/>
    <s v="SecureID"/>
    <x v="21"/>
    <s v="Dark Web Monitoring"/>
    <s v="C00022"/>
    <m/>
    <n v="11024"/>
    <s v="COG"/>
    <n v="25"/>
    <m/>
    <n v="25"/>
    <s v="x"/>
  </r>
  <r>
    <x v="29"/>
    <d v="2025-10-01T00:00:00"/>
    <x v="18"/>
    <s v="COGS - 180335"/>
    <s v="COGS - 180335"/>
    <s v="D-005"/>
    <s v="Security"/>
    <m/>
    <x v="2"/>
    <s v="DPM-Huntress365"/>
    <x v="21"/>
    <s v="Huntress MDR for M365"/>
    <s v="C00022"/>
    <m/>
    <n v="11024"/>
    <s v="COG"/>
    <n v="36"/>
    <m/>
    <n v="36"/>
    <s v="x"/>
  </r>
  <r>
    <x v="29"/>
    <d v="2025-10-01T00:00:00"/>
    <x v="18"/>
    <s v="COGS - 180335"/>
    <s v="COGS - 180335"/>
    <s v="D-005"/>
    <s v="Security"/>
    <m/>
    <x v="2"/>
    <s v="DPM-Huntress"/>
    <x v="21"/>
    <s v="Huntress Advanced Threat Protection"/>
    <s v="C00022"/>
    <m/>
    <n v="11024"/>
    <s v="COG"/>
    <n v="46.76"/>
    <m/>
    <n v="46.76"/>
    <s v="x"/>
  </r>
  <r>
    <x v="29"/>
    <d v="2025-10-01T00:00:00"/>
    <x v="18"/>
    <s v="COGS - 180335"/>
    <s v="COGS - 180335"/>
    <s v="D-005"/>
    <s v="Security"/>
    <m/>
    <x v="2"/>
    <s v="IS-ESP-1"/>
    <x v="21"/>
    <s v="Email Security "/>
    <s v="C00022"/>
    <m/>
    <n v="11024"/>
    <s v="COG"/>
    <n v="57"/>
    <m/>
    <n v="57"/>
    <s v="x"/>
  </r>
  <r>
    <x v="29"/>
    <d v="2025-10-01T00:00:00"/>
    <x v="18"/>
    <s v="COGS - 180335"/>
    <s v="COGS - 180335"/>
    <s v="D-005"/>
    <s v="Security"/>
    <m/>
    <x v="2"/>
    <s v="DPM-FWM-SM"/>
    <x v="21"/>
    <s v="24x7 Gateway Security Monitoring Small"/>
    <s v="C00022"/>
    <m/>
    <n v="11024"/>
    <s v="COG"/>
    <n v="125"/>
    <m/>
    <n v="125"/>
    <s v="x"/>
  </r>
  <r>
    <x v="29"/>
    <d v="2025-10-01T00:00:00"/>
    <x v="18"/>
    <s v="COGS - 180336"/>
    <s v="COGS - 180336"/>
    <s v="D-005"/>
    <s v="Security"/>
    <m/>
    <x v="2"/>
    <s v="SecureID"/>
    <x v="170"/>
    <s v="Dark Web Monitoring"/>
    <s v="C-10393"/>
    <m/>
    <n v="11025"/>
    <s v="COG"/>
    <n v="25"/>
    <m/>
    <n v="25"/>
    <s v="x"/>
  </r>
  <r>
    <x v="29"/>
    <d v="2025-10-01T00:00:00"/>
    <x v="18"/>
    <s v="COGS - 180336"/>
    <s v="COGS - 180336"/>
    <s v="D-005"/>
    <s v="Security"/>
    <m/>
    <x v="2"/>
    <s v="DPMSAT"/>
    <x v="170"/>
    <s v="Security Awareness Program"/>
    <s v="C-10393"/>
    <m/>
    <n v="11025"/>
    <s v="COG"/>
    <n v="36"/>
    <m/>
    <n v="36"/>
    <s v="x"/>
  </r>
  <r>
    <x v="29"/>
    <d v="2025-10-01T00:00:00"/>
    <x v="18"/>
    <s v="COGS - 180336"/>
    <s v="COGS - 180336"/>
    <s v="D-005"/>
    <s v="Security"/>
    <m/>
    <x v="2"/>
    <s v="DPM-Huntress"/>
    <x v="170"/>
    <s v="Huntress Advanced Threat Protection"/>
    <s v="C-10393"/>
    <m/>
    <n v="11025"/>
    <s v="COG"/>
    <n v="66.5"/>
    <m/>
    <n v="66.5"/>
    <s v="x"/>
  </r>
  <r>
    <x v="29"/>
    <d v="2025-10-01T00:00:00"/>
    <x v="18"/>
    <s v="COGS - 180336"/>
    <s v="COGS - 180336"/>
    <s v="D-005"/>
    <s v="Security"/>
    <m/>
    <x v="2"/>
    <s v="IS-ESP-1"/>
    <x v="170"/>
    <s v="Email Security "/>
    <s v="C-10393"/>
    <m/>
    <n v="11025"/>
    <s v="COG"/>
    <n v="117"/>
    <m/>
    <n v="117"/>
    <s v="x"/>
  </r>
  <r>
    <x v="29"/>
    <d v="2025-10-01T00:00:00"/>
    <x v="18"/>
    <s v="COGS - 180337"/>
    <s v="COGS - 180337"/>
    <s v="D-003"/>
    <s v="MSP"/>
    <m/>
    <x v="2"/>
    <s v="WildcardCert"/>
    <x v="22"/>
    <s v="Managed Wildcard Security Certificate"/>
    <s v="C00041"/>
    <m/>
    <n v="11026"/>
    <s v="COG"/>
    <n v="17.03"/>
    <m/>
    <n v="17.03"/>
    <s v="x"/>
  </r>
  <r>
    <x v="29"/>
    <d v="2025-10-01T00:00:00"/>
    <x v="18"/>
    <s v="COGS - 180337"/>
    <s v="COGS - 180337"/>
    <s v="D-005"/>
    <s v="Security"/>
    <m/>
    <x v="2"/>
    <s v="SecureID"/>
    <x v="22"/>
    <s v="Dark Web Monitoring"/>
    <s v="C00041"/>
    <m/>
    <n v="11026"/>
    <s v="COG"/>
    <n v="50"/>
    <m/>
    <n v="50"/>
    <s v="x"/>
  </r>
  <r>
    <x v="29"/>
    <d v="2025-10-01T00:00:00"/>
    <x v="18"/>
    <s v="COGS - 180337"/>
    <s v="COGS - 180337"/>
    <s v="D-005"/>
    <s v="Security"/>
    <m/>
    <x v="2"/>
    <s v="DPM-Huntress"/>
    <x v="22"/>
    <s v="Huntress Advanced Threat Protection"/>
    <s v="C00041"/>
    <m/>
    <n v="11026"/>
    <s v="COG"/>
    <n v="291"/>
    <m/>
    <n v="291"/>
    <s v="x"/>
  </r>
  <r>
    <x v="29"/>
    <d v="2025-10-01T00:00:00"/>
    <x v="18"/>
    <s v="COGS - 180338"/>
    <s v="COGS - 180338"/>
    <s v="D-003"/>
    <s v="MSP"/>
    <m/>
    <x v="2"/>
    <s v="SSLCert"/>
    <x v="23"/>
    <s v="Managed Single Domain Security Certificate"/>
    <s v="C00058"/>
    <m/>
    <n v="11027"/>
    <s v="COG"/>
    <n v="2.64"/>
    <m/>
    <n v="2.64"/>
    <s v="x"/>
  </r>
  <r>
    <x v="29"/>
    <d v="2025-10-01T00:00:00"/>
    <x v="18"/>
    <s v="COGS - 180338"/>
    <s v="COGS - 180338"/>
    <s v="D-005"/>
    <s v="Security"/>
    <m/>
    <x v="2"/>
    <s v="DPM-Huntress"/>
    <x v="23"/>
    <s v="Huntress Advanced Threat Protection"/>
    <s v="C00058"/>
    <m/>
    <n v="11027"/>
    <s v="COG"/>
    <n v="25.05"/>
    <m/>
    <n v="25.05"/>
    <s v="x"/>
  </r>
  <r>
    <x v="29"/>
    <d v="2025-10-01T00:00:00"/>
    <x v="18"/>
    <s v="COGS - 180340"/>
    <s v="COGS - 180340"/>
    <s v="D-005"/>
    <s v="Security"/>
    <m/>
    <x v="2"/>
    <s v="DPM-Huntress"/>
    <x v="24"/>
    <s v="Huntress Advanced Threat Protection"/>
    <s v="C00066"/>
    <m/>
    <n v="11029"/>
    <s v="COG"/>
    <n v="60.12"/>
    <m/>
    <n v="60.12"/>
    <s v="x"/>
  </r>
  <r>
    <x v="29"/>
    <d v="2025-10-01T00:00:00"/>
    <x v="18"/>
    <s v="COGS - 180340"/>
    <s v="COGS - 180340"/>
    <s v="D-005"/>
    <s v="Security"/>
    <m/>
    <x v="2"/>
    <s v="DPM-FWM-SM"/>
    <x v="24"/>
    <s v="24x7 Gateway Security Monitoring Small"/>
    <s v="C00066"/>
    <m/>
    <n v="11029"/>
    <s v="COG"/>
    <n v="125"/>
    <m/>
    <n v="125"/>
    <s v="x"/>
  </r>
  <r>
    <x v="29"/>
    <d v="2025-10-01T00:00:00"/>
    <x v="18"/>
    <s v="COGS - 180342"/>
    <s v="COGS - 180342"/>
    <s v="D-003"/>
    <s v="MSP"/>
    <m/>
    <x v="2"/>
    <s v="SSLCert"/>
    <x v="123"/>
    <s v="Managed Single Domain Security Certificate"/>
    <s v="C00068"/>
    <m/>
    <n v="11031"/>
    <s v="COG"/>
    <n v="2.66"/>
    <m/>
    <n v="2.66"/>
    <s v="x"/>
  </r>
  <r>
    <x v="29"/>
    <d v="2025-10-01T00:00:00"/>
    <x v="18"/>
    <s v="COGS - 180342"/>
    <s v="COGS - 180342"/>
    <s v="D-005"/>
    <s v="Security"/>
    <m/>
    <x v="2"/>
    <s v="DPM-Huntress"/>
    <x v="123"/>
    <s v="Huntress Advanced Threat Protection"/>
    <s v="C00068"/>
    <m/>
    <n v="11031"/>
    <s v="COG"/>
    <n v="129.5"/>
    <m/>
    <n v="129.5"/>
    <s v="x"/>
  </r>
  <r>
    <x v="29"/>
    <d v="2025-10-01T00:00:00"/>
    <x v="18"/>
    <s v="COGS - 180343"/>
    <s v="COGS - 180343"/>
    <s v="D-005"/>
    <s v="Security"/>
    <m/>
    <x v="2"/>
    <s v="DPMSAT"/>
    <x v="68"/>
    <s v="Security Awareness Program"/>
    <s v="C-10386"/>
    <m/>
    <n v="11032"/>
    <s v="COG"/>
    <n v="10.8"/>
    <m/>
    <n v="10.8"/>
    <s v="x"/>
  </r>
  <r>
    <x v="29"/>
    <d v="2025-10-01T00:00:00"/>
    <x v="18"/>
    <s v="COGS - 180343"/>
    <s v="COGS - 180343"/>
    <s v="D-005"/>
    <s v="Security"/>
    <m/>
    <x v="2"/>
    <s v="DPM-Huntress"/>
    <x v="68"/>
    <s v="Huntress Advanced Threat Protection"/>
    <s v="C-10386"/>
    <m/>
    <n v="11032"/>
    <s v="COG"/>
    <n v="14"/>
    <m/>
    <n v="14"/>
    <s v="x"/>
  </r>
  <r>
    <x v="29"/>
    <d v="2025-10-01T00:00:00"/>
    <x v="18"/>
    <s v="COGS - 180343"/>
    <s v="COGS - 180343"/>
    <s v="D-005"/>
    <s v="Security"/>
    <m/>
    <x v="2"/>
    <s v="SecureID"/>
    <x v="68"/>
    <s v="Dark Web Monitoring"/>
    <s v="C-10386"/>
    <m/>
    <n v="11032"/>
    <s v="COG"/>
    <n v="25"/>
    <m/>
    <n v="25"/>
    <s v="x"/>
  </r>
  <r>
    <x v="29"/>
    <d v="2025-10-01T00:00:00"/>
    <x v="18"/>
    <s v="COGS - 180343"/>
    <s v="COGS - 180343"/>
    <s v="D-005"/>
    <s v="Security"/>
    <m/>
    <x v="2"/>
    <s v="DPM-Huntress365"/>
    <x v="68"/>
    <s v="Huntress MDR for M365"/>
    <s v="C-10386"/>
    <m/>
    <n v="11032"/>
    <s v="COG"/>
    <n v="28"/>
    <m/>
    <n v="28"/>
    <s v="x"/>
  </r>
  <r>
    <x v="29"/>
    <d v="2025-10-01T00:00:00"/>
    <x v="18"/>
    <s v="COGS - 180343"/>
    <s v="COGS - 180343"/>
    <s v="D-005"/>
    <s v="Security"/>
    <m/>
    <x v="2"/>
    <s v="IS-ESP-1"/>
    <x v="68"/>
    <s v="Email Security "/>
    <s v="C-10386"/>
    <m/>
    <n v="11032"/>
    <s v="COG"/>
    <n v="48"/>
    <m/>
    <n v="48"/>
    <s v="x"/>
  </r>
  <r>
    <x v="29"/>
    <d v="2025-10-01T00:00:00"/>
    <x v="18"/>
    <s v="COGS - 180344"/>
    <s v="COGS - 180344"/>
    <s v="D-005"/>
    <s v="Security"/>
    <m/>
    <x v="2"/>
    <s v="SecureID"/>
    <x v="124"/>
    <s v="Dark Web Monitoring"/>
    <s v="C-10381"/>
    <m/>
    <n v="11033"/>
    <s v="COG"/>
    <n v="25"/>
    <m/>
    <n v="25"/>
    <s v="x"/>
  </r>
  <r>
    <x v="29"/>
    <d v="2025-10-01T00:00:00"/>
    <x v="18"/>
    <s v="COGS - 180344"/>
    <s v="COGS - 180344"/>
    <s v="D-005"/>
    <s v="Security"/>
    <m/>
    <x v="2"/>
    <s v="DPMSAT"/>
    <x v="124"/>
    <s v="Security Awareness Program"/>
    <s v="C-10381"/>
    <m/>
    <n v="11033"/>
    <s v="COG"/>
    <n v="162"/>
    <m/>
    <n v="162"/>
    <s v="x"/>
  </r>
  <r>
    <x v="29"/>
    <d v="2025-10-01T00:00:00"/>
    <x v="18"/>
    <s v="COGS - 180344"/>
    <s v="COGS - 180344"/>
    <s v="D-005"/>
    <s v="Security"/>
    <m/>
    <x v="2"/>
    <s v="DPM-Huntress"/>
    <x v="124"/>
    <s v="Huntress Advanced Threat Protection"/>
    <s v="C-10381"/>
    <m/>
    <n v="11033"/>
    <s v="COG"/>
    <n v="355.25"/>
    <m/>
    <n v="355.25"/>
    <s v="x"/>
  </r>
  <r>
    <x v="29"/>
    <d v="2025-10-01T00:00:00"/>
    <x v="18"/>
    <s v="COGS - 180344"/>
    <s v="COGS - 180344"/>
    <s v="D-005"/>
    <s v="Security"/>
    <m/>
    <x v="2"/>
    <s v="DPM-Huntress365"/>
    <x v="124"/>
    <s v="Huntress MDR for M365"/>
    <s v="C-10381"/>
    <m/>
    <n v="11033"/>
    <s v="COG"/>
    <n v="472"/>
    <m/>
    <n v="472"/>
    <s v="x"/>
  </r>
  <r>
    <x v="29"/>
    <d v="2025-10-01T00:00:00"/>
    <x v="18"/>
    <s v="COGS - 180344"/>
    <s v="COGS - 180344"/>
    <s v="D-005"/>
    <s v="Security"/>
    <m/>
    <x v="2"/>
    <s v="IS-ESP-1"/>
    <x v="124"/>
    <s v="Email Security "/>
    <s v="C-10381"/>
    <m/>
    <n v="11033"/>
    <s v="COG"/>
    <n v="615"/>
    <m/>
    <n v="615"/>
    <s v="x"/>
  </r>
  <r>
    <x v="29"/>
    <d v="2025-10-01T00:00:00"/>
    <x v="18"/>
    <s v="COGS - 180345"/>
    <s v="COGS - 180345"/>
    <s v="D-005"/>
    <s v="Security"/>
    <m/>
    <x v="2"/>
    <s v="SecureID"/>
    <x v="25"/>
    <s v="Dark Web Monitoring"/>
    <s v="C-10028"/>
    <m/>
    <n v="11034"/>
    <s v="COG"/>
    <n v="12.01"/>
    <m/>
    <n v="12.01"/>
    <s v="x"/>
  </r>
  <r>
    <x v="29"/>
    <d v="2025-10-01T00:00:00"/>
    <x v="18"/>
    <s v="COGS - 180345"/>
    <s v="COGS - 180345"/>
    <s v="D-005"/>
    <s v="Security"/>
    <m/>
    <x v="2"/>
    <s v="DPMSAT"/>
    <x v="25"/>
    <s v="Security Awareness Program"/>
    <s v="C-10028"/>
    <m/>
    <n v="11034"/>
    <s v="COG"/>
    <n v="72"/>
    <m/>
    <n v="72"/>
    <s v="x"/>
  </r>
  <r>
    <x v="29"/>
    <d v="2025-10-01T00:00:00"/>
    <x v="18"/>
    <s v="COGS - 180345"/>
    <s v="COGS - 180345"/>
    <s v="D-005"/>
    <s v="Security"/>
    <m/>
    <x v="2"/>
    <s v="DPM-Huntress"/>
    <x v="25"/>
    <s v="Huntress Advanced Threat Protection"/>
    <s v="C-10028"/>
    <m/>
    <n v="11034"/>
    <s v="COG"/>
    <n v="250.5"/>
    <m/>
    <n v="250.5"/>
    <s v="x"/>
  </r>
  <r>
    <x v="29"/>
    <d v="2025-10-01T00:00:00"/>
    <x v="18"/>
    <s v="COGS - 180345"/>
    <s v="COGS - 180345"/>
    <s v="D-005"/>
    <s v="Security"/>
    <m/>
    <x v="2"/>
    <s v="DPM-FWM-SM"/>
    <x v="25"/>
    <s v="24x7 Gateway Security Monitoring Small"/>
    <s v="C-10028"/>
    <m/>
    <n v="11034"/>
    <s v="COG"/>
    <n v="375"/>
    <m/>
    <n v="375"/>
    <s v="x"/>
  </r>
  <r>
    <x v="29"/>
    <d v="2025-10-01T00:00:00"/>
    <x v="18"/>
    <s v="COGS - 180349"/>
    <s v="COGS - 180349"/>
    <s v="D-003"/>
    <s v="MSP"/>
    <m/>
    <x v="2"/>
    <s v="PartnerProTool"/>
    <x v="25"/>
    <s v="Datapath Partner Pro Tool Pack "/>
    <s v="C-10028"/>
    <m/>
    <n v="11038"/>
    <s v="COG"/>
    <n v="50"/>
    <m/>
    <n v="50"/>
    <s v="x"/>
  </r>
  <r>
    <x v="29"/>
    <d v="2025-10-01T00:00:00"/>
    <x v="18"/>
    <s v="COGS - 180351"/>
    <s v="COGS - 180351"/>
    <s v="D-005"/>
    <s v="Security"/>
    <m/>
    <x v="2"/>
    <s v="DPM-Huntress365"/>
    <x v="69"/>
    <s v="Huntress MDR for M365"/>
    <s v="C-10408"/>
    <m/>
    <n v="11040"/>
    <s v="COG"/>
    <n v="44"/>
    <m/>
    <n v="44"/>
    <s v="x"/>
  </r>
  <r>
    <x v="29"/>
    <d v="2025-10-01T00:00:00"/>
    <x v="18"/>
    <s v="COGS - 180351"/>
    <s v="COGS - 180351"/>
    <s v="D-005"/>
    <s v="Security"/>
    <m/>
    <x v="2"/>
    <s v="DPM-Huntress"/>
    <x v="69"/>
    <s v="Huntress Advanced Threat Protection"/>
    <s v="C-10408"/>
    <m/>
    <n v="11040"/>
    <s v="COG"/>
    <n v="59.5"/>
    <m/>
    <n v="59.5"/>
    <s v="x"/>
  </r>
  <r>
    <x v="29"/>
    <d v="2025-10-01T00:00:00"/>
    <x v="18"/>
    <s v="COGS - 180351"/>
    <s v="COGS - 180351"/>
    <s v="D-005"/>
    <s v="Security"/>
    <m/>
    <x v="2"/>
    <s v="IS-ESP-1"/>
    <x v="69"/>
    <s v="Email Security "/>
    <s v="C-10408"/>
    <m/>
    <n v="11040"/>
    <s v="COG"/>
    <n v="69"/>
    <m/>
    <n v="69"/>
    <s v="x"/>
  </r>
  <r>
    <x v="29"/>
    <d v="2025-10-01T00:00:00"/>
    <x v="18"/>
    <s v="COGS - 180352C"/>
    <s v="COGS - 180352C"/>
    <s v="D-005"/>
    <s v="Security"/>
    <m/>
    <x v="2"/>
    <s v="SecureID"/>
    <x v="26"/>
    <s v="Dark Web Monitoring"/>
    <s v="C-10197"/>
    <m/>
    <n v="11242"/>
    <s v="COG"/>
    <n v="12.01"/>
    <m/>
    <n v="12.01"/>
    <s v="x"/>
  </r>
  <r>
    <x v="29"/>
    <d v="2025-10-01T00:00:00"/>
    <x v="18"/>
    <s v="COGS - 180352C"/>
    <s v="COGS - 180352C"/>
    <s v="D-005"/>
    <s v="Security"/>
    <m/>
    <x v="2"/>
    <s v="DPMSAT"/>
    <x v="26"/>
    <s v="Security Awareness Program"/>
    <s v="C-10197"/>
    <m/>
    <n v="11242"/>
    <s v="COG"/>
    <n v="16.2"/>
    <m/>
    <n v="16.2"/>
    <s v="x"/>
  </r>
  <r>
    <x v="29"/>
    <d v="2025-10-01T00:00:00"/>
    <x v="18"/>
    <s v="COGS - 180352C"/>
    <s v="COGS - 180352C"/>
    <s v="D-005"/>
    <s v="Security"/>
    <m/>
    <x v="2"/>
    <s v="DPM-Huntress"/>
    <x v="26"/>
    <s v="Huntress Advanced Threat Protection"/>
    <s v="C-10197"/>
    <m/>
    <n v="11242"/>
    <s v="COG"/>
    <n v="46.76"/>
    <m/>
    <n v="46.76"/>
    <s v="x"/>
  </r>
  <r>
    <x v="29"/>
    <d v="2025-10-01T00:00:00"/>
    <x v="18"/>
    <s v="COGS - 180352C"/>
    <s v="COGS - 180352C"/>
    <s v="D-005"/>
    <s v="Security"/>
    <m/>
    <x v="2"/>
    <s v="DPM-Huntress365"/>
    <x v="26"/>
    <s v="Huntress MDR for M365"/>
    <s v="C-10197"/>
    <m/>
    <n v="11242"/>
    <s v="COG"/>
    <n v="50"/>
    <m/>
    <n v="50"/>
    <s v="x"/>
  </r>
  <r>
    <x v="29"/>
    <d v="2025-10-01T00:00:00"/>
    <x v="18"/>
    <s v="COGS - 180352C"/>
    <s v="COGS - 180352C"/>
    <s v="D-005"/>
    <s v="Security"/>
    <m/>
    <x v="2"/>
    <s v="IS-ESP-1"/>
    <x v="26"/>
    <s v="Email Security "/>
    <s v="C-10197"/>
    <m/>
    <n v="11242"/>
    <s v="COG"/>
    <n v="53.1"/>
    <m/>
    <n v="53.1"/>
    <s v="x"/>
  </r>
  <r>
    <x v="29"/>
    <d v="2025-10-01T00:00:00"/>
    <x v="18"/>
    <s v="COGS - 180352C"/>
    <s v="COGS - 180352C"/>
    <s v="D-005"/>
    <s v="Security"/>
    <m/>
    <x v="2"/>
    <s v="DPM-FWM-SM"/>
    <x v="26"/>
    <s v="24x7 Gateway Security Monitoring Small"/>
    <s v="C-10197"/>
    <m/>
    <n v="11242"/>
    <s v="COG"/>
    <n v="375"/>
    <m/>
    <n v="375"/>
    <s v="x"/>
  </r>
  <r>
    <x v="29"/>
    <d v="2025-10-01T00:00:00"/>
    <x v="18"/>
    <s v="COGS - 180354"/>
    <s v="COGS - 180354"/>
    <s v="D-005"/>
    <s v="Security"/>
    <m/>
    <x v="2"/>
    <s v="DPMSAT"/>
    <x v="125"/>
    <s v="Security Awareness Program"/>
    <s v="C00093"/>
    <m/>
    <n v="11043"/>
    <s v="COG"/>
    <n v="63.9"/>
    <m/>
    <n v="63.9"/>
    <s v="x"/>
  </r>
  <r>
    <x v="29"/>
    <d v="2025-10-01T00:00:00"/>
    <x v="18"/>
    <s v="COGS - 180354"/>
    <s v="COGS - 180354"/>
    <s v="D-005"/>
    <s v="Security"/>
    <m/>
    <x v="2"/>
    <s v="DPM-Huntress"/>
    <x v="125"/>
    <s v="Huntress Advanced Threat Protection"/>
    <s v="C00093"/>
    <m/>
    <n v="11043"/>
    <s v="COG"/>
    <n v="101.87"/>
    <m/>
    <n v="101.87"/>
    <s v="x"/>
  </r>
  <r>
    <x v="29"/>
    <d v="2025-10-01T00:00:00"/>
    <x v="18"/>
    <s v="COGS - 180354"/>
    <s v="COGS - 180354"/>
    <s v="D-005"/>
    <s v="Security"/>
    <m/>
    <x v="2"/>
    <s v="DPM-FWM-SM"/>
    <x v="125"/>
    <s v="24x7 Gateway Security Monitoring Small"/>
    <s v="C00093"/>
    <m/>
    <n v="11043"/>
    <s v="COG"/>
    <n v="125"/>
    <m/>
    <n v="125"/>
    <s v="x"/>
  </r>
  <r>
    <x v="29"/>
    <d v="2025-10-01T00:00:00"/>
    <x v="18"/>
    <s v="COGS - 180354"/>
    <s v="COGS - 180354"/>
    <s v="D-005"/>
    <s v="Security"/>
    <m/>
    <x v="2"/>
    <s v="IS-ESP-1"/>
    <x v="125"/>
    <s v="Email Security "/>
    <s v="C00093"/>
    <m/>
    <n v="11043"/>
    <s v="COG"/>
    <n v="126.85"/>
    <m/>
    <n v="126.85"/>
    <s v="x"/>
  </r>
  <r>
    <x v="29"/>
    <d v="2025-10-01T00:00:00"/>
    <x v="18"/>
    <s v="COGS - 180354"/>
    <s v="COGS - 180354"/>
    <s v="D-005"/>
    <s v="Security"/>
    <m/>
    <x v="2"/>
    <s v="DPM-Huntress365"/>
    <x v="125"/>
    <s v="Huntress MDR for M365"/>
    <s v="C00093"/>
    <m/>
    <n v="11043"/>
    <s v="COG"/>
    <n v="133.5"/>
    <m/>
    <n v="133.5"/>
    <s v="x"/>
  </r>
  <r>
    <x v="29"/>
    <d v="2025-10-01T00:00:00"/>
    <x v="18"/>
    <s v="COGS - 180355"/>
    <s v="COGS - 180355"/>
    <s v="D-003"/>
    <s v="MSP"/>
    <m/>
    <x v="2"/>
    <s v="SSLCert"/>
    <x v="27"/>
    <s v="Managed Single Domain Security Certificate"/>
    <s v="C00095"/>
    <m/>
    <n v="11044"/>
    <s v="COG"/>
    <n v="2.64"/>
    <m/>
    <n v="2.64"/>
    <s v="x"/>
  </r>
  <r>
    <x v="29"/>
    <d v="2025-10-01T00:00:00"/>
    <x v="18"/>
    <s v="COGS - 180355"/>
    <s v="COGS - 180355"/>
    <s v="D-003"/>
    <s v="MSP"/>
    <m/>
    <x v="2"/>
    <s v="CWC-RA"/>
    <x v="27"/>
    <s v="Datapath Remote Access - CWC - 2 Users"/>
    <s v="C00095"/>
    <m/>
    <n v="11044"/>
    <s v="COG"/>
    <n v="8"/>
    <m/>
    <n v="8"/>
    <s v="x"/>
  </r>
  <r>
    <x v="29"/>
    <d v="2025-10-01T00:00:00"/>
    <x v="18"/>
    <s v="COGS - 180355"/>
    <s v="COGS - 180355"/>
    <s v="D-005"/>
    <s v="Security"/>
    <m/>
    <x v="2"/>
    <s v="DPMSAT"/>
    <x v="27"/>
    <s v="Security Awareness Program"/>
    <s v="C00095"/>
    <m/>
    <n v="11044"/>
    <s v="COG"/>
    <n v="35.1"/>
    <m/>
    <n v="35.1"/>
    <s v="x"/>
  </r>
  <r>
    <x v="29"/>
    <d v="2025-10-01T00:00:00"/>
    <x v="18"/>
    <s v="COGS - 180355"/>
    <s v="COGS - 180355"/>
    <s v="D-005"/>
    <s v="Security"/>
    <m/>
    <x v="2"/>
    <s v="DPM-FWM-SM"/>
    <x v="27"/>
    <s v="24x7 Gateway Security Monitoring Small"/>
    <s v="C00095"/>
    <m/>
    <n v="11044"/>
    <s v="COG"/>
    <n v="125"/>
    <m/>
    <n v="125"/>
    <s v="x"/>
  </r>
  <r>
    <x v="29"/>
    <d v="2025-10-01T00:00:00"/>
    <x v="18"/>
    <s v="COGS - 180355"/>
    <s v="COGS - 180355"/>
    <s v="D-005"/>
    <s v="Security"/>
    <m/>
    <x v="2"/>
    <s v="DPM-Huntress"/>
    <x v="27"/>
    <s v="Huntress Advanced Threat Protection"/>
    <s v="C00095"/>
    <m/>
    <n v="11044"/>
    <s v="COG"/>
    <n v="125.25"/>
    <m/>
    <n v="125.25"/>
    <s v="x"/>
  </r>
  <r>
    <x v="29"/>
    <d v="2025-10-01T00:00:00"/>
    <x v="18"/>
    <s v="COGS - 180355"/>
    <s v="COGS - 180355"/>
    <s v="D-005"/>
    <s v="Security"/>
    <m/>
    <x v="2"/>
    <s v="DPM-FWM-MED"/>
    <x v="27"/>
    <s v="24x7 Gateway Security Monitoring Medium"/>
    <s v="C00095"/>
    <m/>
    <n v="11044"/>
    <s v="COG"/>
    <n v="185"/>
    <m/>
    <n v="185"/>
    <s v="x"/>
  </r>
  <r>
    <x v="29"/>
    <d v="2025-10-01T00:00:00"/>
    <x v="18"/>
    <s v="COGS - 180356"/>
    <s v="COGS - 180356"/>
    <s v="D-005"/>
    <s v="Security"/>
    <m/>
    <x v="2"/>
    <s v="SecureID"/>
    <x v="114"/>
    <s v="Dark Web Monitoring"/>
    <s v="C-10398"/>
    <m/>
    <n v="11045"/>
    <s v="COG"/>
    <n v="25"/>
    <m/>
    <n v="25"/>
    <s v="x"/>
  </r>
  <r>
    <x v="29"/>
    <d v="2025-10-01T00:00:00"/>
    <x v="18"/>
    <s v="COGS - 180356"/>
    <s v="COGS - 180356"/>
    <s v="D-005"/>
    <s v="Security"/>
    <m/>
    <x v="2"/>
    <s v="DPMSAT"/>
    <x v="114"/>
    <s v="Security Awareness Program"/>
    <s v="C-10398"/>
    <m/>
    <n v="11045"/>
    <s v="COG"/>
    <n v="43.2"/>
    <m/>
    <n v="43.2"/>
    <s v="x"/>
  </r>
  <r>
    <x v="29"/>
    <d v="2025-10-01T00:00:00"/>
    <x v="18"/>
    <s v="COGS - 180356"/>
    <s v="COGS - 180356"/>
    <s v="D-005"/>
    <s v="Security"/>
    <m/>
    <x v="2"/>
    <s v="DPM-Huntress"/>
    <x v="114"/>
    <s v="Huntress Advanced Threat Protection"/>
    <s v="C-10398"/>
    <m/>
    <n v="11045"/>
    <s v="COG"/>
    <n v="84"/>
    <m/>
    <n v="84"/>
    <s v="x"/>
  </r>
  <r>
    <x v="29"/>
    <d v="2025-10-01T00:00:00"/>
    <x v="18"/>
    <s v="COGS - 180356"/>
    <s v="COGS - 180356"/>
    <s v="D-005"/>
    <s v="Security"/>
    <m/>
    <x v="2"/>
    <s v="DPM-Huntress365"/>
    <x v="114"/>
    <s v="Huntress MDR for M365"/>
    <s v="C-10398"/>
    <m/>
    <n v="11045"/>
    <s v="COG"/>
    <n v="118"/>
    <m/>
    <n v="118"/>
    <s v="x"/>
  </r>
  <r>
    <x v="29"/>
    <d v="2025-10-01T00:00:00"/>
    <x v="18"/>
    <s v="COGS - 180356"/>
    <s v="COGS - 180356"/>
    <s v="D-005"/>
    <s v="Security"/>
    <m/>
    <x v="2"/>
    <s v="DPM-FWM-SM"/>
    <x v="114"/>
    <s v="24x7 Gateway Security Monitoring Small"/>
    <s v="C-10398"/>
    <m/>
    <n v="11045"/>
    <s v="COG"/>
    <n v="125"/>
    <m/>
    <n v="125"/>
    <s v="x"/>
  </r>
  <r>
    <x v="29"/>
    <d v="2025-10-01T00:00:00"/>
    <x v="18"/>
    <s v="COGS - 180356"/>
    <s v="COGS - 180356"/>
    <s v="D-005"/>
    <s v="Security"/>
    <m/>
    <x v="2"/>
    <s v="DuoMFA"/>
    <x v="114"/>
    <s v="Duo MFA - 1 User"/>
    <s v="C-10398"/>
    <m/>
    <n v="11045"/>
    <s v="COG"/>
    <n v="148.5"/>
    <m/>
    <n v="148.5"/>
    <s v="x"/>
  </r>
  <r>
    <x v="29"/>
    <d v="2025-10-01T00:00:00"/>
    <x v="18"/>
    <s v="COGS - 180356"/>
    <s v="COGS - 180356"/>
    <s v="D-005"/>
    <s v="Security"/>
    <m/>
    <x v="2"/>
    <s v="IS-ESP-1"/>
    <x v="114"/>
    <s v="Email Security "/>
    <s v="C-10398"/>
    <m/>
    <n v="11045"/>
    <s v="COG"/>
    <n v="243"/>
    <m/>
    <n v="243"/>
    <s v="x"/>
  </r>
  <r>
    <x v="29"/>
    <d v="2025-10-01T00:00:00"/>
    <x v="18"/>
    <s v="COGS - 180357"/>
    <s v="COGS - 180357"/>
    <s v="D-005"/>
    <s v="Security"/>
    <m/>
    <x v="2"/>
    <s v="SecureID"/>
    <x v="134"/>
    <s v="Dark Web Monitoring"/>
    <s v="C-10377"/>
    <m/>
    <n v="11046"/>
    <s v="COG"/>
    <n v="25"/>
    <m/>
    <n v="25"/>
    <s v="x"/>
  </r>
  <r>
    <x v="29"/>
    <d v="2025-10-01T00:00:00"/>
    <x v="18"/>
    <s v="COGS - 180357"/>
    <s v="COGS - 180357"/>
    <s v="D-005"/>
    <s v="Security"/>
    <m/>
    <x v="2"/>
    <s v="DPMSAT"/>
    <x v="134"/>
    <s v="Security Awareness Program"/>
    <s v="C-10377"/>
    <m/>
    <n v="11046"/>
    <s v="COG"/>
    <n v="59.4"/>
    <m/>
    <n v="59.4"/>
    <s v="x"/>
  </r>
  <r>
    <x v="29"/>
    <d v="2025-10-01T00:00:00"/>
    <x v="18"/>
    <s v="COGS - 180357"/>
    <s v="COGS - 180357"/>
    <s v="D-005"/>
    <s v="Security"/>
    <m/>
    <x v="2"/>
    <s v="DPM-Huntress"/>
    <x v="134"/>
    <s v="Huntress Advanced Threat Protection"/>
    <s v="C-10377"/>
    <m/>
    <n v="11046"/>
    <s v="COG"/>
    <n v="160.74"/>
    <m/>
    <n v="160.74"/>
    <s v="x"/>
  </r>
  <r>
    <x v="29"/>
    <d v="2025-10-01T00:00:00"/>
    <x v="18"/>
    <s v="COGS - 180357"/>
    <s v="COGS - 180357"/>
    <s v="D-005"/>
    <s v="Security"/>
    <m/>
    <x v="2"/>
    <s v="DPM-Huntress365"/>
    <x v="134"/>
    <s v="Huntress MDR for M365"/>
    <s v="C-10377"/>
    <m/>
    <n v="11046"/>
    <s v="COG"/>
    <n v="174"/>
    <m/>
    <n v="174"/>
    <s v="x"/>
  </r>
  <r>
    <x v="29"/>
    <d v="2025-10-01T00:00:00"/>
    <x v="18"/>
    <s v="COGS - 180357"/>
    <s v="COGS - 180357"/>
    <s v="D-005"/>
    <s v="Security"/>
    <m/>
    <x v="2"/>
    <s v="IS-ESP-1"/>
    <x v="134"/>
    <s v="Email Security "/>
    <s v="C-10377"/>
    <m/>
    <n v="11046"/>
    <s v="COG"/>
    <n v="267"/>
    <m/>
    <n v="267"/>
    <s v="x"/>
  </r>
  <r>
    <x v="29"/>
    <d v="2025-10-01T00:00:00"/>
    <x v="18"/>
    <s v="COGS - 180358"/>
    <s v="COGS - 180358"/>
    <s v="D-003"/>
    <s v="MSP"/>
    <m/>
    <x v="2"/>
    <s v="UCCCert5"/>
    <x v="70"/>
    <s v="Managed UCC Security Certificate - For up to 5 domains"/>
    <s v="C00097"/>
    <m/>
    <n v="11047"/>
    <s v="COG"/>
    <n v="4.9000000000000004"/>
    <m/>
    <n v="4.9000000000000004"/>
    <s v="x"/>
  </r>
  <r>
    <x v="29"/>
    <d v="2025-10-01T00:00:00"/>
    <x v="18"/>
    <s v="COGS - 180358"/>
    <s v="COGS - 180358"/>
    <s v="D-005"/>
    <s v="Security"/>
    <m/>
    <x v="2"/>
    <s v="SecureID"/>
    <x v="70"/>
    <s v="Dark Web Monitoring"/>
    <s v="C00097"/>
    <m/>
    <n v="11047"/>
    <s v="COG"/>
    <n v="25"/>
    <m/>
    <n v="25"/>
    <s v="x"/>
  </r>
  <r>
    <x v="29"/>
    <d v="2025-10-01T00:00:00"/>
    <x v="18"/>
    <s v="COGS - 180358"/>
    <s v="COGS - 180358"/>
    <s v="D-005"/>
    <s v="Security"/>
    <m/>
    <x v="2"/>
    <s v="DPMSAT"/>
    <x v="70"/>
    <s v="Security Awareness Program"/>
    <s v="C00097"/>
    <m/>
    <n v="11047"/>
    <s v="COG"/>
    <n v="29.7"/>
    <m/>
    <n v="29.7"/>
    <s v="x"/>
  </r>
  <r>
    <x v="29"/>
    <d v="2025-10-01T00:00:00"/>
    <x v="18"/>
    <s v="COGS - 180358"/>
    <s v="COGS - 180358"/>
    <s v="D-005"/>
    <s v="Security"/>
    <m/>
    <x v="2"/>
    <s v="DPM-Huntress"/>
    <x v="70"/>
    <s v="Huntress Advanced Threat Protection"/>
    <s v="C00097"/>
    <m/>
    <n v="11047"/>
    <s v="COG"/>
    <n v="73.5"/>
    <m/>
    <n v="73.5"/>
    <s v="x"/>
  </r>
  <r>
    <x v="29"/>
    <d v="2025-10-01T00:00:00"/>
    <x v="18"/>
    <s v="COGS - 180358"/>
    <s v="COGS - 180358"/>
    <s v="D-005"/>
    <s v="Security"/>
    <m/>
    <x v="2"/>
    <s v="IS-ESP-1"/>
    <x v="70"/>
    <s v="Email Security "/>
    <s v="C00097"/>
    <m/>
    <n v="11047"/>
    <s v="COG"/>
    <n v="99"/>
    <m/>
    <n v="99"/>
    <s v="x"/>
  </r>
  <r>
    <x v="29"/>
    <d v="2025-10-01T00:00:00"/>
    <x v="18"/>
    <s v="COGS - 180358"/>
    <s v="COGS - 180358"/>
    <s v="D-005"/>
    <s v="Security"/>
    <m/>
    <x v="2"/>
    <s v="DPM-FWM-SM"/>
    <x v="70"/>
    <s v="24x7 Gateway Security Monitoring Small"/>
    <s v="C00097"/>
    <m/>
    <n v="11047"/>
    <s v="COG"/>
    <n v="125"/>
    <m/>
    <n v="125"/>
    <s v="x"/>
  </r>
  <r>
    <x v="29"/>
    <d v="2025-10-01T00:00:00"/>
    <x v="18"/>
    <s v="COGS - 180359"/>
    <s v="COGS - 180359"/>
    <s v="D-005"/>
    <s v="Security"/>
    <m/>
    <x v="2"/>
    <s v="DPMSAT"/>
    <x v="126"/>
    <s v="Security Awareness Program"/>
    <s v="C-10328"/>
    <m/>
    <n v="11048"/>
    <s v="COG"/>
    <n v="18.899999999999999"/>
    <m/>
    <n v="18.899999999999999"/>
    <s v="x"/>
  </r>
  <r>
    <x v="29"/>
    <d v="2025-10-01T00:00:00"/>
    <x v="18"/>
    <s v="COGS - 180359"/>
    <s v="COGS - 180359"/>
    <s v="D-005"/>
    <s v="Security"/>
    <m/>
    <x v="2"/>
    <s v="DPM-Huntress"/>
    <x v="126"/>
    <s v="Huntress Advanced Threat Protection"/>
    <s v="C-10328"/>
    <m/>
    <n v="11048"/>
    <s v="COG"/>
    <n v="33.4"/>
    <m/>
    <n v="33.4"/>
    <s v="x"/>
  </r>
  <r>
    <x v="29"/>
    <d v="2025-10-01T00:00:00"/>
    <x v="18"/>
    <s v="COGS - 180359"/>
    <s v="COGS - 180359"/>
    <s v="D-005"/>
    <s v="Security"/>
    <m/>
    <x v="2"/>
    <s v="DPM-Huntress365"/>
    <x v="126"/>
    <s v="Huntress MDR for M365"/>
    <s v="C-10328"/>
    <m/>
    <n v="11048"/>
    <s v="COG"/>
    <n v="46"/>
    <m/>
    <n v="46"/>
    <s v="x"/>
  </r>
  <r>
    <x v="29"/>
    <d v="2025-10-01T00:00:00"/>
    <x v="18"/>
    <s v="COGS - 180359"/>
    <s v="COGS - 180359"/>
    <s v="D-005"/>
    <s v="Security"/>
    <m/>
    <x v="2"/>
    <s v="IS-ESP-1"/>
    <x v="126"/>
    <s v="Email Security "/>
    <s v="C-10328"/>
    <m/>
    <n v="11048"/>
    <s v="COG"/>
    <n v="61.95"/>
    <m/>
    <n v="61.95"/>
    <s v="x"/>
  </r>
  <r>
    <x v="29"/>
    <d v="2025-10-01T00:00:00"/>
    <x v="18"/>
    <s v="COGS - 180360"/>
    <s v="COGS - 180360"/>
    <s v="D-003"/>
    <s v="MSP"/>
    <m/>
    <x v="2"/>
    <s v="SSLCert"/>
    <x v="28"/>
    <s v="Managed Single Domain Security Certificate"/>
    <s v="C00099"/>
    <m/>
    <n v="11049"/>
    <s v="COG"/>
    <n v="2.64"/>
    <m/>
    <n v="2.64"/>
    <s v="x"/>
  </r>
  <r>
    <x v="29"/>
    <d v="2025-10-01T00:00:00"/>
    <x v="18"/>
    <s v="COGS - 180360"/>
    <s v="COGS - 180360"/>
    <s v="D-003"/>
    <s v="MSP"/>
    <m/>
    <x v="2"/>
    <s v="SSLCert"/>
    <x v="28"/>
    <s v="Managed Single Domain Security Certificate"/>
    <s v="C00099"/>
    <m/>
    <n v="11049"/>
    <s v="COG"/>
    <n v="2.64"/>
    <m/>
    <n v="2.64"/>
    <s v="x"/>
  </r>
  <r>
    <x v="29"/>
    <d v="2025-10-01T00:00:00"/>
    <x v="18"/>
    <s v="COGS - 180360"/>
    <s v="COGS - 180360"/>
    <s v="D-003"/>
    <s v="MSP"/>
    <m/>
    <x v="2"/>
    <s v="SSLCert"/>
    <x v="28"/>
    <s v="Managed Single Domain Security Certificate"/>
    <s v="C00099"/>
    <m/>
    <n v="11049"/>
    <s v="COG"/>
    <n v="2.66"/>
    <m/>
    <n v="2.66"/>
    <s v="x"/>
  </r>
  <r>
    <x v="29"/>
    <d v="2025-10-01T00:00:00"/>
    <x v="18"/>
    <s v="COGS - 180360"/>
    <s v="COGS - 180360"/>
    <s v="D-005"/>
    <s v="Security"/>
    <m/>
    <x v="2"/>
    <s v="DPM-Huntress"/>
    <x v="28"/>
    <s v="Huntress Advanced Threat Protection"/>
    <s v="C00099"/>
    <m/>
    <n v="11049"/>
    <s v="COG"/>
    <n v="93.52"/>
    <m/>
    <n v="93.52"/>
    <s v="x"/>
  </r>
  <r>
    <x v="29"/>
    <d v="2025-10-01T00:00:00"/>
    <x v="18"/>
    <s v="COGS - 180361"/>
    <s v="COGS - 180361"/>
    <s v="D-005"/>
    <s v="Security"/>
    <m/>
    <x v="2"/>
    <s v="DPM-Huntress"/>
    <x v="29"/>
    <s v="Huntress Advanced Threat Protection"/>
    <s v="C00100"/>
    <m/>
    <n v="11050"/>
    <s v="COG"/>
    <n v="51.77"/>
    <m/>
    <n v="51.77"/>
    <s v="x"/>
  </r>
  <r>
    <x v="29"/>
    <d v="2025-10-01T00:00:00"/>
    <x v="18"/>
    <s v="COGS - 180362"/>
    <s v="COGS - 180362"/>
    <s v="D-005"/>
    <s v="Security"/>
    <m/>
    <x v="2"/>
    <s v="DPM-Huntress"/>
    <x v="71"/>
    <s v="Huntress Advanced Threat Protection"/>
    <s v="C-10058"/>
    <m/>
    <n v="11051"/>
    <s v="COG"/>
    <n v="76.819999999999993"/>
    <m/>
    <n v="76.819999999999993"/>
    <s v="x"/>
  </r>
  <r>
    <x v="29"/>
    <d v="2025-10-01T00:00:00"/>
    <x v="18"/>
    <s v="COGS - 180363"/>
    <s v="COGS - 180363"/>
    <s v="D-003"/>
    <s v="MSP"/>
    <m/>
    <x v="2"/>
    <s v="Streamline IT"/>
    <x v="72"/>
    <s v="Streamline IT"/>
    <s v="C00105"/>
    <m/>
    <n v="11052"/>
    <s v="COG"/>
    <n v="207.5"/>
    <m/>
    <n v="207.5"/>
    <s v="x"/>
  </r>
  <r>
    <x v="29"/>
    <d v="2025-10-01T00:00:00"/>
    <x v="18"/>
    <s v="COGS - 180364"/>
    <s v="COGS - 180364"/>
    <s v="D-003"/>
    <s v="MSP"/>
    <m/>
    <x v="2"/>
    <s v="SSLCert"/>
    <x v="72"/>
    <s v="Managed Single Domain Security Certificate"/>
    <s v="C00105"/>
    <m/>
    <n v="11053"/>
    <s v="COG"/>
    <n v="5.32"/>
    <m/>
    <n v="5.32"/>
    <s v="x"/>
  </r>
  <r>
    <x v="29"/>
    <d v="2025-10-01T00:00:00"/>
    <x v="18"/>
    <s v="COGS - 180365"/>
    <s v="COGS - 180365"/>
    <s v="D-005"/>
    <s v="Security"/>
    <m/>
    <x v="2"/>
    <s v="DPM-Huntress"/>
    <x v="72"/>
    <s v="Huntress Advanced Threat Protection"/>
    <s v="C00105"/>
    <m/>
    <n v="11054"/>
    <s v="COG"/>
    <n v="1361.2"/>
    <m/>
    <n v="1361.2"/>
    <s v="x"/>
  </r>
  <r>
    <x v="29"/>
    <d v="2025-10-01T00:00:00"/>
    <x v="18"/>
    <s v="COGS - 180367"/>
    <s v="COGS - 180367"/>
    <s v="D-003"/>
    <s v="MSP"/>
    <m/>
    <x v="2"/>
    <s v="SSLCert"/>
    <x v="73"/>
    <s v="Managed Single Domain Security Certificate"/>
    <s v="C00109"/>
    <m/>
    <n v="11056"/>
    <s v="COG"/>
    <n v="2.66"/>
    <m/>
    <n v="2.66"/>
    <s v="x"/>
  </r>
  <r>
    <x v="29"/>
    <d v="2025-10-01T00:00:00"/>
    <x v="18"/>
    <s v="COGS - 180367"/>
    <s v="COGS - 180367"/>
    <s v="D-005"/>
    <s v="Security"/>
    <m/>
    <x v="2"/>
    <s v="SecureID"/>
    <x v="73"/>
    <s v="Dark Web Monitoring"/>
    <s v="C00109"/>
    <m/>
    <n v="11056"/>
    <s v="COG"/>
    <n v="25"/>
    <m/>
    <n v="25"/>
    <s v="x"/>
  </r>
  <r>
    <x v="29"/>
    <d v="2025-10-01T00:00:00"/>
    <x v="18"/>
    <s v="COGS - 180367"/>
    <s v="COGS - 180367"/>
    <s v="D-005"/>
    <s v="Security"/>
    <m/>
    <x v="2"/>
    <s v="DPMSAT"/>
    <x v="73"/>
    <s v="Security Awareness Program"/>
    <s v="C00109"/>
    <m/>
    <n v="11056"/>
    <s v="COG"/>
    <n v="53.1"/>
    <m/>
    <n v="53.1"/>
    <s v="x"/>
  </r>
  <r>
    <x v="29"/>
    <d v="2025-10-01T00:00:00"/>
    <x v="18"/>
    <s v="COGS - 180367"/>
    <s v="COGS - 180367"/>
    <s v="D-005"/>
    <s v="Security"/>
    <m/>
    <x v="2"/>
    <s v="DPM-Huntress"/>
    <x v="73"/>
    <s v="Huntress Advanced Threat Protection"/>
    <s v="C00109"/>
    <m/>
    <n v="11056"/>
    <s v="COG"/>
    <n v="112.86"/>
    <m/>
    <n v="112.86"/>
    <s v="x"/>
  </r>
  <r>
    <x v="29"/>
    <d v="2025-10-01T00:00:00"/>
    <x v="18"/>
    <s v="COGS - 180367"/>
    <s v="COGS - 180367"/>
    <s v="D-005"/>
    <s v="Security"/>
    <m/>
    <x v="2"/>
    <s v="IS-ESP-1"/>
    <x v="73"/>
    <s v="Email Security "/>
    <s v="C00109"/>
    <m/>
    <n v="11056"/>
    <s v="COG"/>
    <n v="194.7"/>
    <m/>
    <n v="194.7"/>
    <s v="x"/>
  </r>
  <r>
    <x v="29"/>
    <d v="2025-10-01T00:00:00"/>
    <x v="18"/>
    <s v="COGS - 180367"/>
    <s v="COGS - 180367"/>
    <s v="D-005"/>
    <s v="Security"/>
    <m/>
    <x v="2"/>
    <s v="DPM-FWM-SM"/>
    <x v="73"/>
    <s v="24x7 Gateway Security Monitoring Small"/>
    <s v="C00109"/>
    <m/>
    <n v="11056"/>
    <s v="COG"/>
    <n v="500"/>
    <m/>
    <n v="500"/>
    <s v="x"/>
  </r>
  <r>
    <x v="29"/>
    <d v="2025-10-01T00:00:00"/>
    <x v="18"/>
    <s v="COGS - 180368"/>
    <s v="COGS - 180368"/>
    <s v="D-005"/>
    <s v="Security"/>
    <m/>
    <x v="2"/>
    <s v="DPMSAT"/>
    <x v="30"/>
    <s v="Security Awareness Program"/>
    <s v="C-10173"/>
    <m/>
    <n v="11057"/>
    <s v="COG"/>
    <n v="11.7"/>
    <m/>
    <n v="11.7"/>
    <s v="x"/>
  </r>
  <r>
    <x v="29"/>
    <d v="2025-10-01T00:00:00"/>
    <x v="18"/>
    <s v="COGS - 180368"/>
    <s v="COGS - 180368"/>
    <s v="D-005"/>
    <s v="Security"/>
    <m/>
    <x v="2"/>
    <s v="SecureID"/>
    <x v="30"/>
    <s v="Dark Web Monitoring"/>
    <s v="C-10173"/>
    <m/>
    <n v="11057"/>
    <s v="COG"/>
    <n v="12.01"/>
    <m/>
    <n v="12.01"/>
    <s v="x"/>
  </r>
  <r>
    <x v="29"/>
    <d v="2025-10-01T00:00:00"/>
    <x v="18"/>
    <s v="COGS - 180368"/>
    <s v="COGS - 180368"/>
    <s v="D-005"/>
    <s v="Security"/>
    <m/>
    <x v="2"/>
    <s v="DPM-Huntress"/>
    <x v="30"/>
    <s v="Huntress Advanced Threat Protection"/>
    <s v="C-10173"/>
    <m/>
    <n v="11057"/>
    <s v="COG"/>
    <n v="16.7"/>
    <m/>
    <n v="16.7"/>
    <s v="x"/>
  </r>
  <r>
    <x v="29"/>
    <d v="2025-10-01T00:00:00"/>
    <x v="18"/>
    <s v="COGS - 180368"/>
    <s v="COGS - 180368"/>
    <s v="D-005"/>
    <s v="Security"/>
    <m/>
    <x v="2"/>
    <s v="IS-ESP-1"/>
    <x v="30"/>
    <s v="Email Security "/>
    <s v="C-10173"/>
    <m/>
    <n v="11057"/>
    <s v="COG"/>
    <n v="38.35"/>
    <m/>
    <n v="38.35"/>
    <s v="x"/>
  </r>
  <r>
    <x v="29"/>
    <d v="2025-10-01T00:00:00"/>
    <x v="18"/>
    <s v="COGS - 180368"/>
    <s v="COGS - 180368"/>
    <s v="D-005"/>
    <s v="Security"/>
    <m/>
    <x v="2"/>
    <s v="DPM-FWM-SM"/>
    <x v="30"/>
    <s v="24x7 Gateway Security Monitoring Small"/>
    <s v="C-10173"/>
    <m/>
    <n v="11057"/>
    <s v="COG"/>
    <n v="125"/>
    <m/>
    <n v="125"/>
    <s v="x"/>
  </r>
  <r>
    <x v="29"/>
    <d v="2025-10-01T00:00:00"/>
    <x v="18"/>
    <s v="COGS - 180369"/>
    <s v="COGS - 180369"/>
    <s v="D-003"/>
    <s v="MSP"/>
    <m/>
    <x v="2"/>
    <s v="SSLCert"/>
    <x v="31"/>
    <s v="Managed Single Domain Security Certificate"/>
    <s v="C00114"/>
    <m/>
    <n v="11058"/>
    <s v="COG"/>
    <n v="2.66"/>
    <m/>
    <n v="2.66"/>
    <s v="x"/>
  </r>
  <r>
    <x v="29"/>
    <d v="2025-10-01T00:00:00"/>
    <x v="18"/>
    <s v="COGS - 180369"/>
    <s v="COGS - 180369"/>
    <s v="D-005"/>
    <s v="Security"/>
    <m/>
    <x v="2"/>
    <s v="DPMSAT"/>
    <x v="31"/>
    <s v="Security Awareness Program"/>
    <s v="C00114"/>
    <m/>
    <n v="11058"/>
    <s v="COG"/>
    <n v="18"/>
    <m/>
    <n v="18"/>
    <s v="x"/>
  </r>
  <r>
    <x v="29"/>
    <d v="2025-10-01T00:00:00"/>
    <x v="18"/>
    <s v="COGS - 180369"/>
    <s v="COGS - 180369"/>
    <s v="D-005"/>
    <s v="Security"/>
    <m/>
    <x v="2"/>
    <s v="SecureID"/>
    <x v="31"/>
    <s v="Dark Web Monitoring"/>
    <s v="C00114"/>
    <m/>
    <n v="11058"/>
    <s v="COG"/>
    <n v="25"/>
    <m/>
    <n v="25"/>
    <s v="x"/>
  </r>
  <r>
    <x v="29"/>
    <d v="2025-10-01T00:00:00"/>
    <x v="18"/>
    <s v="COGS - 180369"/>
    <s v="COGS - 180369"/>
    <s v="D-005"/>
    <s v="Security"/>
    <m/>
    <x v="2"/>
    <s v="DPM-Huntress"/>
    <x v="31"/>
    <s v="Huntress Advanced Threat Protection"/>
    <s v="C00114"/>
    <m/>
    <n v="11058"/>
    <s v="COG"/>
    <n v="43.75"/>
    <m/>
    <n v="43.75"/>
    <s v="x"/>
  </r>
  <r>
    <x v="29"/>
    <d v="2025-10-01T00:00:00"/>
    <x v="18"/>
    <s v="COGS - 180369"/>
    <s v="COGS - 180369"/>
    <s v="D-005"/>
    <s v="Security"/>
    <m/>
    <x v="2"/>
    <s v="IS-ESP-1"/>
    <x v="31"/>
    <s v="Email Security "/>
    <s v="C00114"/>
    <m/>
    <n v="11058"/>
    <s v="COG"/>
    <n v="93"/>
    <m/>
    <n v="93"/>
    <s v="x"/>
  </r>
  <r>
    <x v="29"/>
    <d v="2025-10-01T00:00:00"/>
    <x v="18"/>
    <s v="COGS - 180369"/>
    <s v="COGS - 180369"/>
    <s v="D-005"/>
    <s v="Security"/>
    <m/>
    <x v="2"/>
    <s v="DPM-FWM-SM"/>
    <x v="31"/>
    <s v="24x7 Gateway Security Monitoring Small"/>
    <s v="C00114"/>
    <m/>
    <n v="11058"/>
    <s v="COG"/>
    <n v="125"/>
    <m/>
    <n v="125"/>
    <s v="x"/>
  </r>
  <r>
    <x v="29"/>
    <d v="2025-10-01T00:00:00"/>
    <x v="18"/>
    <s v="COGS - 180370"/>
    <s v="COGS - 180370"/>
    <s v="D-005"/>
    <s v="Security"/>
    <m/>
    <x v="2"/>
    <s v="DuoMFA"/>
    <x v="74"/>
    <s v="Duo MFA - 1 User"/>
    <s v="C00126"/>
    <m/>
    <n v="11059"/>
    <s v="COG"/>
    <n v="51.3"/>
    <m/>
    <n v="51.3"/>
    <s v="x"/>
  </r>
  <r>
    <x v="29"/>
    <d v="2025-10-01T00:00:00"/>
    <x v="18"/>
    <s v="COGS - 180370"/>
    <s v="COGS - 180370"/>
    <s v="D-005"/>
    <s v="Security"/>
    <m/>
    <x v="2"/>
    <s v="DPM-Huntress"/>
    <x v="74"/>
    <s v="Huntress Advanced Threat Protection"/>
    <s v="C00126"/>
    <m/>
    <n v="11059"/>
    <s v="COG"/>
    <n v="56"/>
    <m/>
    <n v="56"/>
    <s v="x"/>
  </r>
  <r>
    <x v="29"/>
    <d v="2025-10-01T00:00:00"/>
    <x v="18"/>
    <s v="COGS - 180371"/>
    <s v="COGS - 180371"/>
    <s v="D-005"/>
    <s v="Security"/>
    <m/>
    <x v="2"/>
    <s v="SecureID"/>
    <x v="75"/>
    <s v="Dark Web Monitoring"/>
    <s v="C-10394"/>
    <m/>
    <n v="11060"/>
    <s v="COG"/>
    <n v="25"/>
    <m/>
    <n v="25"/>
    <s v="x"/>
  </r>
  <r>
    <x v="29"/>
    <d v="2025-10-01T00:00:00"/>
    <x v="18"/>
    <s v="COGS - 180371"/>
    <s v="COGS - 180371"/>
    <s v="D-005"/>
    <s v="Security"/>
    <m/>
    <x v="2"/>
    <s v="DPMSAT"/>
    <x v="75"/>
    <s v="Security Awareness Program"/>
    <s v="C-10394"/>
    <m/>
    <n v="11060"/>
    <s v="COG"/>
    <n v="49.5"/>
    <m/>
    <n v="49.5"/>
    <s v="x"/>
  </r>
  <r>
    <x v="29"/>
    <d v="2025-10-01T00:00:00"/>
    <x v="18"/>
    <s v="COGS - 180371"/>
    <s v="COGS - 180371"/>
    <s v="D-005"/>
    <s v="Security"/>
    <m/>
    <x v="2"/>
    <s v="DPM-Huntress"/>
    <x v="75"/>
    <s v="Huntress Advanced Threat Protection"/>
    <s v="C-10394"/>
    <m/>
    <n v="11060"/>
    <s v="COG"/>
    <n v="98"/>
    <m/>
    <n v="98"/>
    <s v="x"/>
  </r>
  <r>
    <x v="29"/>
    <d v="2025-10-01T00:00:00"/>
    <x v="18"/>
    <s v="COGS - 180371"/>
    <s v="COGS - 180371"/>
    <s v="D-005"/>
    <s v="Security"/>
    <m/>
    <x v="2"/>
    <s v="DPM-FWM-SM"/>
    <x v="75"/>
    <s v="24x7 Gateway Security Monitoring Small"/>
    <s v="C-10394"/>
    <m/>
    <n v="11060"/>
    <s v="COG"/>
    <n v="125"/>
    <m/>
    <n v="125"/>
    <s v="x"/>
  </r>
  <r>
    <x v="29"/>
    <d v="2025-10-01T00:00:00"/>
    <x v="18"/>
    <s v="COGS - 180371"/>
    <s v="COGS - 180371"/>
    <s v="D-005"/>
    <s v="Security"/>
    <m/>
    <x v="2"/>
    <s v="DPM-Huntress365"/>
    <x v="75"/>
    <s v="Huntress MDR for M365"/>
    <s v="C-10394"/>
    <m/>
    <n v="11060"/>
    <s v="COG"/>
    <n v="142"/>
    <m/>
    <n v="142"/>
    <s v="x"/>
  </r>
  <r>
    <x v="29"/>
    <d v="2025-10-01T00:00:00"/>
    <x v="18"/>
    <s v="COGS - 180371"/>
    <s v="COGS - 180371"/>
    <s v="D-005"/>
    <s v="Security"/>
    <m/>
    <x v="2"/>
    <s v="DuoMFA"/>
    <x v="75"/>
    <s v="Duo MFA - 1 User"/>
    <s v="C-10394"/>
    <m/>
    <n v="11060"/>
    <s v="COG"/>
    <n v="172.8"/>
    <m/>
    <n v="172.8"/>
    <s v="x"/>
  </r>
  <r>
    <x v="29"/>
    <d v="2025-10-01T00:00:00"/>
    <x v="18"/>
    <s v="COGS - 180371"/>
    <s v="COGS - 180371"/>
    <s v="D-005"/>
    <s v="Security"/>
    <m/>
    <x v="2"/>
    <s v="IS-ESP-1"/>
    <x v="75"/>
    <s v="Email Security "/>
    <s v="C-10394"/>
    <m/>
    <n v="11060"/>
    <s v="COG"/>
    <n v="285"/>
    <m/>
    <n v="285"/>
    <s v="x"/>
  </r>
  <r>
    <x v="29"/>
    <d v="2025-10-01T00:00:00"/>
    <x v="18"/>
    <s v="COGS - 180372"/>
    <s v="COGS - 180372"/>
    <s v="D-003"/>
    <s v="MSP"/>
    <m/>
    <x v="2"/>
    <s v="PartnerProTool"/>
    <x v="32"/>
    <s v="Datapath Partner Pro Tool Pack "/>
    <s v="C-10056"/>
    <m/>
    <n v="11061"/>
    <s v="COG"/>
    <n v="50"/>
    <m/>
    <n v="50"/>
    <s v="x"/>
  </r>
  <r>
    <x v="29"/>
    <d v="2025-10-01T00:00:00"/>
    <x v="18"/>
    <s v="COGS - 180372"/>
    <s v="COGS - 180372"/>
    <s v="D-005"/>
    <s v="Security"/>
    <m/>
    <x v="2"/>
    <s v="DPMSAT"/>
    <x v="32"/>
    <s v="Security Awareness Program"/>
    <s v="C-10056"/>
    <m/>
    <n v="11061"/>
    <s v="COG"/>
    <n v="117"/>
    <m/>
    <n v="117"/>
    <s v="x"/>
  </r>
  <r>
    <x v="29"/>
    <d v="2025-10-01T00:00:00"/>
    <x v="18"/>
    <s v="COGS - 180372"/>
    <s v="COGS - 180372"/>
    <s v="D-005"/>
    <s v="Security"/>
    <m/>
    <x v="2"/>
    <s v="DPM-Huntress"/>
    <x v="32"/>
    <s v="Huntress Advanced Threat Protection"/>
    <s v="C-10056"/>
    <m/>
    <n v="11061"/>
    <s v="COG"/>
    <n v="290.58"/>
    <m/>
    <n v="290.58"/>
    <s v="x"/>
  </r>
  <r>
    <x v="29"/>
    <d v="2025-10-01T00:00:00"/>
    <x v="18"/>
    <s v="COGS - 180372"/>
    <s v="COGS - 180372"/>
    <s v="D-005"/>
    <s v="Security"/>
    <m/>
    <x v="2"/>
    <s v="DPM-FWM-SM"/>
    <x v="32"/>
    <s v="24x7 Gateway Security Monitoring Small"/>
    <s v="C-10056"/>
    <m/>
    <n v="11061"/>
    <s v="COG"/>
    <n v="375"/>
    <m/>
    <n v="375"/>
    <s v="x"/>
  </r>
  <r>
    <x v="29"/>
    <d v="2025-10-01T00:00:00"/>
    <x v="18"/>
    <s v="COGS - 180373"/>
    <s v="COGS - 180373"/>
    <s v="D-003"/>
    <s v="MSP"/>
    <m/>
    <x v="2"/>
    <s v="DPM-Huntress365"/>
    <x v="127"/>
    <s v="Huntress MDR for M365"/>
    <s v="C-10406"/>
    <m/>
    <n v="11062"/>
    <s v="COG"/>
    <n v="140"/>
    <m/>
    <n v="140"/>
    <s v="x"/>
  </r>
  <r>
    <x v="29"/>
    <d v="2025-10-01T00:00:00"/>
    <x v="18"/>
    <s v="COGS - 180373"/>
    <s v="COGS - 180373"/>
    <s v="D-005"/>
    <s v="Security"/>
    <m/>
    <x v="2"/>
    <s v="SecureID"/>
    <x v="127"/>
    <s v="Dark Web Monitoring"/>
    <s v="C-10406"/>
    <m/>
    <n v="11062"/>
    <s v="COG"/>
    <n v="25"/>
    <m/>
    <n v="25"/>
    <s v="x"/>
  </r>
  <r>
    <x v="29"/>
    <d v="2025-10-01T00:00:00"/>
    <x v="18"/>
    <s v="COGS - 180373"/>
    <s v="COGS - 180373"/>
    <s v="D-005"/>
    <s v="Security"/>
    <m/>
    <x v="2"/>
    <s v="DPMSAT"/>
    <x v="127"/>
    <s v="Security Awareness Program"/>
    <s v="C-10406"/>
    <m/>
    <n v="11062"/>
    <s v="COG"/>
    <n v="33.299999999999997"/>
    <m/>
    <n v="33.299999999999997"/>
    <s v="x"/>
  </r>
  <r>
    <x v="29"/>
    <d v="2025-10-01T00:00:00"/>
    <x v="18"/>
    <s v="COGS - 180373"/>
    <s v="COGS - 180373"/>
    <s v="D-005"/>
    <s v="Security"/>
    <m/>
    <x v="2"/>
    <s v="DPM-Huntress"/>
    <x v="127"/>
    <s v="Huntress Advanced Threat Protection"/>
    <s v="C-10406"/>
    <m/>
    <n v="11062"/>
    <s v="COG"/>
    <n v="61.25"/>
    <m/>
    <n v="61.25"/>
    <s v="x"/>
  </r>
  <r>
    <x v="29"/>
    <d v="2025-10-01T00:00:00"/>
    <x v="18"/>
    <s v="COGS - 180373"/>
    <s v="COGS - 180373"/>
    <s v="D-005"/>
    <s v="Security"/>
    <m/>
    <x v="2"/>
    <s v="IS-ESP-1"/>
    <x v="127"/>
    <s v="Email Security "/>
    <s v="C-10406"/>
    <m/>
    <n v="11062"/>
    <s v="COG"/>
    <n v="105"/>
    <m/>
    <n v="105"/>
    <s v="x"/>
  </r>
  <r>
    <x v="29"/>
    <d v="2025-10-01T00:00:00"/>
    <x v="18"/>
    <s v="COGS - 180374"/>
    <s v="COGS - 180374"/>
    <s v="D-005"/>
    <s v="Security"/>
    <m/>
    <x v="2"/>
    <s v="SecureID"/>
    <x v="76"/>
    <s v="Dark Web Monitoring"/>
    <s v="C-10407"/>
    <m/>
    <n v="11063"/>
    <s v="COG"/>
    <n v="25"/>
    <m/>
    <n v="25"/>
    <s v="x"/>
  </r>
  <r>
    <x v="29"/>
    <d v="2025-10-01T00:00:00"/>
    <x v="18"/>
    <s v="COGS - 180374"/>
    <s v="COGS - 180374"/>
    <s v="D-005"/>
    <s v="Security"/>
    <m/>
    <x v="2"/>
    <s v="DPMSAT"/>
    <x v="76"/>
    <s v="Security Awareness Program"/>
    <s v="C-10407"/>
    <m/>
    <n v="11063"/>
    <s v="COG"/>
    <n v="33.299999999999997"/>
    <m/>
    <n v="33.299999999999997"/>
    <s v="x"/>
  </r>
  <r>
    <x v="29"/>
    <d v="2025-10-01T00:00:00"/>
    <x v="18"/>
    <s v="COGS - 180374"/>
    <s v="COGS - 180374"/>
    <s v="D-005"/>
    <s v="Security"/>
    <m/>
    <x v="2"/>
    <s v="DPM-Huntress365"/>
    <x v="76"/>
    <s v="Huntress MDR for M365"/>
    <s v="C-10407"/>
    <m/>
    <n v="11063"/>
    <s v="COG"/>
    <n v="84"/>
    <m/>
    <n v="84"/>
    <s v="x"/>
  </r>
  <r>
    <x v="29"/>
    <d v="2025-10-01T00:00:00"/>
    <x v="18"/>
    <s v="COGS - 180374"/>
    <s v="COGS - 180374"/>
    <s v="D-005"/>
    <s v="Security"/>
    <m/>
    <x v="2"/>
    <s v="DPM-Huntress"/>
    <x v="76"/>
    <s v="Huntress Advanced Threat Protection"/>
    <s v="C-10407"/>
    <m/>
    <n v="11063"/>
    <s v="COG"/>
    <n v="105"/>
    <m/>
    <n v="105"/>
    <s v="x"/>
  </r>
  <r>
    <x v="29"/>
    <d v="2025-10-01T00:00:00"/>
    <x v="18"/>
    <s v="COGS - 180374"/>
    <s v="COGS - 180374"/>
    <s v="D-005"/>
    <s v="Security"/>
    <m/>
    <x v="2"/>
    <s v="IS-ESP-1"/>
    <x v="76"/>
    <s v="Email Security "/>
    <s v="C-10407"/>
    <m/>
    <n v="11063"/>
    <s v="COG"/>
    <n v="141"/>
    <m/>
    <n v="141"/>
    <s v="x"/>
  </r>
  <r>
    <x v="29"/>
    <d v="2025-10-01T00:00:00"/>
    <x v="18"/>
    <s v="COGS - 180374"/>
    <s v="COGS - 180374"/>
    <s v="D-005"/>
    <s v="Security"/>
    <m/>
    <x v="2"/>
    <s v="DPM-FWM-SM"/>
    <x v="76"/>
    <s v="24x7 Gateway Security Monitoring Small"/>
    <s v="C-10407"/>
    <m/>
    <n v="11063"/>
    <s v="COG"/>
    <n v="1000"/>
    <m/>
    <n v="1000"/>
    <s v="x"/>
  </r>
  <r>
    <x v="29"/>
    <d v="2025-10-01T00:00:00"/>
    <x v="18"/>
    <s v="COGS - 180375"/>
    <s v="COGS - 180375"/>
    <s v="D-005"/>
    <s v="Security"/>
    <m/>
    <x v="2"/>
    <s v="DPMSAT"/>
    <x v="99"/>
    <s v="Security Awareness Program"/>
    <s v="C-10417"/>
    <m/>
    <n v="11064"/>
    <s v="COG"/>
    <n v="5.4"/>
    <m/>
    <n v="5.4"/>
    <s v="x"/>
  </r>
  <r>
    <x v="29"/>
    <d v="2025-10-01T00:00:00"/>
    <x v="18"/>
    <s v="COGS - 180375"/>
    <s v="COGS - 180375"/>
    <s v="D-005"/>
    <s v="Security"/>
    <m/>
    <x v="2"/>
    <s v="DPM-Huntress"/>
    <x v="99"/>
    <s v="Huntress Advanced Threat Protection"/>
    <s v="C-10417"/>
    <m/>
    <n v="11064"/>
    <s v="COG"/>
    <n v="10.5"/>
    <m/>
    <n v="10.5"/>
    <s v="x"/>
  </r>
  <r>
    <x v="29"/>
    <d v="2025-10-01T00:00:00"/>
    <x v="18"/>
    <s v="COGS - 180375"/>
    <s v="COGS - 180375"/>
    <s v="D-005"/>
    <s v="Security"/>
    <m/>
    <x v="2"/>
    <s v="DPM-Huntress365"/>
    <x v="99"/>
    <s v="Huntress MDR for M365"/>
    <s v="C-10417"/>
    <m/>
    <n v="11064"/>
    <s v="COG"/>
    <n v="12"/>
    <m/>
    <n v="12"/>
    <s v="x"/>
  </r>
  <r>
    <x v="29"/>
    <d v="2025-10-01T00:00:00"/>
    <x v="18"/>
    <s v="COGS - 180375"/>
    <s v="COGS - 180375"/>
    <s v="D-005"/>
    <s v="Security"/>
    <m/>
    <x v="2"/>
    <s v="IS-ESP-1"/>
    <x v="99"/>
    <s v="Email Security "/>
    <s v="C-10417"/>
    <m/>
    <n v="11064"/>
    <s v="COG"/>
    <n v="18"/>
    <m/>
    <n v="18"/>
    <s v="x"/>
  </r>
  <r>
    <x v="29"/>
    <d v="2025-10-01T00:00:00"/>
    <x v="18"/>
    <s v="COGS - 180375"/>
    <s v="COGS - 180375"/>
    <s v="D-005"/>
    <s v="Security"/>
    <m/>
    <x v="2"/>
    <s v="SecureID"/>
    <x v="99"/>
    <s v="Dark Web Monitoring"/>
    <s v="C-10417"/>
    <m/>
    <n v="11064"/>
    <s v="COG"/>
    <n v="25"/>
    <m/>
    <n v="25"/>
    <s v="x"/>
  </r>
  <r>
    <x v="29"/>
    <d v="2025-10-01T00:00:00"/>
    <x v="18"/>
    <s v="COGS - 180375"/>
    <s v="COGS - 180375"/>
    <s v="D-005"/>
    <s v="Security"/>
    <m/>
    <x v="2"/>
    <s v="DPM-FWM-SM"/>
    <x v="99"/>
    <s v="24x7 Gateway Security Monitoring Small"/>
    <s v="C-10417"/>
    <m/>
    <n v="11064"/>
    <s v="COG"/>
    <n v="125"/>
    <m/>
    <n v="125"/>
    <s v="x"/>
  </r>
  <r>
    <x v="29"/>
    <d v="2025-10-01T00:00:00"/>
    <x v="18"/>
    <s v="COGS - 180376"/>
    <s v="COGS - 180376"/>
    <s v="D-003"/>
    <s v="MSP"/>
    <m/>
    <x v="2"/>
    <s v="SSLCert"/>
    <x v="33"/>
    <s v="Managed Single Domain Security Certificate"/>
    <s v="C00161"/>
    <m/>
    <n v="11065"/>
    <s v="COG"/>
    <n v="2.64"/>
    <m/>
    <n v="2.64"/>
    <s v="x"/>
  </r>
  <r>
    <x v="29"/>
    <d v="2025-10-01T00:00:00"/>
    <x v="18"/>
    <s v="COGS - 180376"/>
    <s v="COGS - 180376"/>
    <s v="D-005"/>
    <s v="Security"/>
    <m/>
    <x v="2"/>
    <s v="DPM-Huntress"/>
    <x v="33"/>
    <s v="Huntress Advanced Threat Protection"/>
    <s v="C00161"/>
    <m/>
    <n v="11065"/>
    <s v="COG"/>
    <n v="10.02"/>
    <m/>
    <n v="10.02"/>
    <s v="x"/>
  </r>
  <r>
    <x v="29"/>
    <d v="2025-10-01T00:00:00"/>
    <x v="18"/>
    <s v="COGS - 180377"/>
    <s v="COGS - 180377"/>
    <s v="D-005"/>
    <s v="Security"/>
    <m/>
    <x v="2"/>
    <s v="SecureID"/>
    <x v="77"/>
    <s v="Dark Web Monitoring"/>
    <s v="C-10391"/>
    <m/>
    <n v="11066"/>
    <s v="COG"/>
    <n v="25"/>
    <m/>
    <n v="25"/>
    <s v="x"/>
  </r>
  <r>
    <x v="29"/>
    <d v="2025-10-01T00:00:00"/>
    <x v="18"/>
    <s v="COGS - 180377"/>
    <s v="COGS - 180377"/>
    <s v="D-005"/>
    <s v="Security"/>
    <m/>
    <x v="2"/>
    <s v="DPM-Huntress"/>
    <x v="77"/>
    <s v="Huntress Advanced Threat Protection"/>
    <s v="C-10391"/>
    <m/>
    <n v="11066"/>
    <s v="COG"/>
    <n v="34.200000000000003"/>
    <m/>
    <n v="34.200000000000003"/>
    <s v="x"/>
  </r>
  <r>
    <x v="29"/>
    <d v="2025-10-01T00:00:00"/>
    <x v="18"/>
    <s v="COGS - 180377"/>
    <s v="COGS - 180377"/>
    <s v="D-005"/>
    <s v="Security"/>
    <m/>
    <x v="2"/>
    <s v="DPMSAT"/>
    <x v="77"/>
    <s v="Security Awareness Program"/>
    <s v="C-10391"/>
    <m/>
    <n v="11066"/>
    <s v="COG"/>
    <n v="42.3"/>
    <m/>
    <n v="42.3"/>
    <s v="x"/>
  </r>
  <r>
    <x v="29"/>
    <d v="2025-10-01T00:00:00"/>
    <x v="18"/>
    <s v="COGS - 180377"/>
    <s v="COGS - 180377"/>
    <s v="D-005"/>
    <s v="Security"/>
    <m/>
    <x v="2"/>
    <s v="DPM-Huntress365"/>
    <x v="77"/>
    <s v="Huntress MDR for M365"/>
    <s v="C-10391"/>
    <m/>
    <n v="11066"/>
    <s v="COG"/>
    <n v="96"/>
    <m/>
    <n v="96"/>
    <s v="x"/>
  </r>
  <r>
    <x v="29"/>
    <d v="2025-10-01T00:00:00"/>
    <x v="18"/>
    <s v="COGS - 180377"/>
    <s v="COGS - 180377"/>
    <s v="D-005"/>
    <s v="Security"/>
    <m/>
    <x v="2"/>
    <s v="IS-ESP-1"/>
    <x v="77"/>
    <s v="Email Security "/>
    <s v="C-10391"/>
    <m/>
    <n v="11066"/>
    <s v="COG"/>
    <n v="153"/>
    <m/>
    <n v="153"/>
    <s v="x"/>
  </r>
  <r>
    <x v="29"/>
    <d v="2025-10-01T00:00:00"/>
    <x v="18"/>
    <s v="COGS - 180379"/>
    <s v="COGS - 180379"/>
    <s v="D-003"/>
    <s v="MSP"/>
    <m/>
    <x v="2"/>
    <s v="SSLCert"/>
    <x v="78"/>
    <s v="Managed Single Domain Security Certificate"/>
    <s v="C00167"/>
    <m/>
    <n v="11067"/>
    <s v="COG"/>
    <n v="2.64"/>
    <m/>
    <n v="2.64"/>
    <s v="x"/>
  </r>
  <r>
    <x v="29"/>
    <d v="2025-10-01T00:00:00"/>
    <x v="18"/>
    <s v="COGS - 180379"/>
    <s v="COGS - 180379"/>
    <s v="D-003"/>
    <s v="MSP"/>
    <m/>
    <x v="2"/>
    <s v="Streamline IT"/>
    <x v="78"/>
    <s v="Streamline IT"/>
    <s v="C00167"/>
    <m/>
    <n v="11067"/>
    <s v="COG"/>
    <n v="60"/>
    <m/>
    <n v="60"/>
    <s v="x"/>
  </r>
  <r>
    <x v="29"/>
    <d v="2025-10-01T00:00:00"/>
    <x v="18"/>
    <s v="COGS - 180380"/>
    <s v="COGS - 180380"/>
    <s v="D-003"/>
    <s v="MSP"/>
    <m/>
    <x v="2"/>
    <s v="DPM-Huntress365"/>
    <x v="128"/>
    <s v="Huntress MDR for M365"/>
    <s v="C-10396"/>
    <m/>
    <n v="11068"/>
    <s v="COG"/>
    <n v="266"/>
    <m/>
    <n v="266"/>
    <s v="x"/>
  </r>
  <r>
    <x v="29"/>
    <d v="2025-10-01T00:00:00"/>
    <x v="18"/>
    <s v="COGS - 180380"/>
    <s v="COGS - 180380"/>
    <s v="D-005"/>
    <s v="Security"/>
    <m/>
    <x v="2"/>
    <s v="SecureID"/>
    <x v="128"/>
    <s v="Dark Web Monitoring"/>
    <s v="C-10396"/>
    <m/>
    <n v="11068"/>
    <s v="COG"/>
    <n v="25"/>
    <m/>
    <n v="25"/>
    <s v="x"/>
  </r>
  <r>
    <x v="29"/>
    <d v="2025-10-01T00:00:00"/>
    <x v="18"/>
    <s v="COGS - 180380"/>
    <s v="COGS - 180380"/>
    <s v="D-005"/>
    <s v="Security"/>
    <m/>
    <x v="2"/>
    <s v="DPMSAT"/>
    <x v="128"/>
    <s v="Security Awareness Program"/>
    <s v="C-10396"/>
    <m/>
    <n v="11068"/>
    <s v="COG"/>
    <n v="51.3"/>
    <m/>
    <n v="51.3"/>
    <s v="x"/>
  </r>
  <r>
    <x v="29"/>
    <d v="2025-10-01T00:00:00"/>
    <x v="18"/>
    <s v="COGS - 180380"/>
    <s v="COGS - 180380"/>
    <s v="D-005"/>
    <s v="Security"/>
    <m/>
    <x v="2"/>
    <s v="DPM-Huntress"/>
    <x v="128"/>
    <s v="Huntress Advanced Threat Protection"/>
    <s v="C-10396"/>
    <m/>
    <n v="11068"/>
    <s v="COG"/>
    <n v="113.75"/>
    <m/>
    <n v="113.75"/>
    <s v="x"/>
  </r>
  <r>
    <x v="29"/>
    <d v="2025-10-01T00:00:00"/>
    <x v="18"/>
    <s v="COGS - 180380"/>
    <s v="COGS - 180380"/>
    <s v="D-005"/>
    <s v="Security"/>
    <m/>
    <x v="2"/>
    <s v="DPM-FWM-SM"/>
    <x v="128"/>
    <s v="24x7 Gateway Security Monitoring Small"/>
    <s v="C-10396"/>
    <m/>
    <n v="11068"/>
    <s v="COG"/>
    <n v="125"/>
    <m/>
    <n v="125"/>
    <s v="x"/>
  </r>
  <r>
    <x v="29"/>
    <d v="2025-10-01T00:00:00"/>
    <x v="18"/>
    <s v="COGS - 180380"/>
    <s v="COGS - 180380"/>
    <s v="D-005"/>
    <s v="Security"/>
    <m/>
    <x v="2"/>
    <s v="IS-ESP-1"/>
    <x v="128"/>
    <s v="Email Security "/>
    <s v="C-10396"/>
    <m/>
    <n v="11068"/>
    <s v="COG"/>
    <n v="216"/>
    <m/>
    <n v="216"/>
    <s v="x"/>
  </r>
  <r>
    <x v="29"/>
    <d v="2025-10-01T00:00:00"/>
    <x v="18"/>
    <s v="COGS - 180383"/>
    <s v="COGS - 180383"/>
    <s v="D-005"/>
    <s v="Security"/>
    <m/>
    <x v="2"/>
    <s v="DPM-Huntress"/>
    <x v="155"/>
    <s v="Huntress Advanced Threat Protection"/>
    <s v="C00179"/>
    <m/>
    <n v="11071"/>
    <s v="COG"/>
    <n v="2297.92"/>
    <m/>
    <n v="2297.92"/>
    <s v="x"/>
  </r>
  <r>
    <x v="29"/>
    <d v="2025-10-01T00:00:00"/>
    <x v="18"/>
    <s v="COGS - 180385"/>
    <s v="COGS - 180385"/>
    <s v="D-005"/>
    <s v="Security"/>
    <m/>
    <x v="2"/>
    <s v="DPMSAT"/>
    <x v="34"/>
    <s v="Security Awareness Program"/>
    <s v="C-10337"/>
    <m/>
    <n v="11072"/>
    <s v="COG"/>
    <n v="32.4"/>
    <m/>
    <n v="32.4"/>
    <s v="x"/>
  </r>
  <r>
    <x v="29"/>
    <d v="2025-10-01T00:00:00"/>
    <x v="18"/>
    <s v="COGS - 180385"/>
    <s v="COGS - 180385"/>
    <s v="D-005"/>
    <s v="Security"/>
    <m/>
    <x v="2"/>
    <s v="IS-ESP-1"/>
    <x v="34"/>
    <s v="Email Security "/>
    <s v="C-10337"/>
    <m/>
    <n v="11072"/>
    <s v="COG"/>
    <n v="103.25"/>
    <m/>
    <n v="103.25"/>
    <s v="x"/>
  </r>
  <r>
    <x v="29"/>
    <d v="2025-10-01T00:00:00"/>
    <x v="18"/>
    <s v="COGS - 180385"/>
    <s v="COGS - 180385"/>
    <s v="D-005"/>
    <s v="Security"/>
    <m/>
    <x v="2"/>
    <s v="DPM-Huntress"/>
    <x v="34"/>
    <s v="Huntress Advanced Threat Protection"/>
    <s v="C-10337"/>
    <m/>
    <n v="11072"/>
    <s v="COG"/>
    <n v="108.55"/>
    <m/>
    <n v="108.55"/>
    <s v="x"/>
  </r>
  <r>
    <x v="29"/>
    <d v="2025-10-01T00:00:00"/>
    <x v="18"/>
    <s v="COGS - 180385"/>
    <s v="COGS - 180385"/>
    <s v="D-005"/>
    <s v="Security"/>
    <m/>
    <x v="2"/>
    <s v="DPM-FWM-SM"/>
    <x v="34"/>
    <s v="24x7 Gateway Security Monitoring Small"/>
    <s v="C-10337"/>
    <m/>
    <n v="11072"/>
    <s v="COG"/>
    <n v="125"/>
    <m/>
    <n v="125"/>
    <s v="x"/>
  </r>
  <r>
    <x v="29"/>
    <d v="2025-10-01T00:00:00"/>
    <x v="18"/>
    <s v="COGS - 180387"/>
    <s v="COGS - 180387"/>
    <s v="D-003"/>
    <s v="MSP"/>
    <m/>
    <x v="2"/>
    <s v="DPM-FWM-SM"/>
    <x v="35"/>
    <s v="24x7 Gateway Security Monitoring Small"/>
    <s v="C-10025"/>
    <m/>
    <n v="11074"/>
    <s v="COG"/>
    <n v="250"/>
    <m/>
    <n v="250"/>
    <s v="x"/>
  </r>
  <r>
    <x v="29"/>
    <d v="2025-10-01T00:00:00"/>
    <x v="18"/>
    <s v="COGS - 180387"/>
    <s v="COGS - 180387"/>
    <s v="D-005"/>
    <s v="Security"/>
    <m/>
    <x v="2"/>
    <s v="SecureID"/>
    <x v="35"/>
    <s v="Dark Web Monitoring"/>
    <s v="C-10025"/>
    <m/>
    <n v="11074"/>
    <s v="COG"/>
    <n v="12.01"/>
    <m/>
    <n v="12.01"/>
    <s v="x"/>
  </r>
  <r>
    <x v="29"/>
    <d v="2025-10-01T00:00:00"/>
    <x v="18"/>
    <s v="COGS - 180387"/>
    <s v="COGS - 180387"/>
    <s v="D-005"/>
    <s v="Security"/>
    <m/>
    <x v="2"/>
    <s v="DPMSAT"/>
    <x v="35"/>
    <s v="Security Awareness Program"/>
    <s v="C-10025"/>
    <m/>
    <n v="11074"/>
    <s v="COG"/>
    <n v="69.3"/>
    <m/>
    <n v="69.3"/>
    <s v="x"/>
  </r>
  <r>
    <x v="29"/>
    <d v="2025-10-01T00:00:00"/>
    <x v="18"/>
    <s v="COGS - 180387"/>
    <s v="COGS - 180387"/>
    <s v="D-005"/>
    <s v="Security"/>
    <m/>
    <x v="2"/>
    <s v="DPM-Huntress"/>
    <x v="35"/>
    <s v="Huntress Advanced Threat Protection"/>
    <s v="C-10025"/>
    <m/>
    <n v="11074"/>
    <s v="COG"/>
    <n v="173.68"/>
    <m/>
    <n v="173.68"/>
    <s v="x"/>
  </r>
  <r>
    <x v="29"/>
    <d v="2025-10-01T00:00:00"/>
    <x v="18"/>
    <s v="COGS - 180389"/>
    <s v="COGS - 180389"/>
    <s v="D-005"/>
    <s v="Security"/>
    <m/>
    <x v="2"/>
    <s v="DPM-Huntress"/>
    <x v="153"/>
    <s v="Huntress Advanced Threat Protection"/>
    <s v="C00196"/>
    <m/>
    <n v="11075"/>
    <s v="COG"/>
    <n v="875.76"/>
    <m/>
    <n v="875.76"/>
    <s v="x"/>
  </r>
  <r>
    <x v="29"/>
    <d v="2025-10-01T00:00:00"/>
    <x v="18"/>
    <s v="COGS - 180390"/>
    <s v="COGS - 180390"/>
    <s v="D-003"/>
    <s v="MSP"/>
    <m/>
    <x v="2"/>
    <s v="DPMSAT"/>
    <x v="171"/>
    <s v="Security Awareness Program"/>
    <s v="C-10364"/>
    <m/>
    <n v="11076"/>
    <s v="COG"/>
    <n v="4.5"/>
    <m/>
    <n v="4.5"/>
    <s v="x"/>
  </r>
  <r>
    <x v="29"/>
    <d v="2025-10-01T00:00:00"/>
    <x v="18"/>
    <s v="COGS - 180390"/>
    <s v="COGS - 180390"/>
    <s v="D-003"/>
    <s v="MSP"/>
    <m/>
    <x v="2"/>
    <s v="DPM-Huntress"/>
    <x v="171"/>
    <s v="Huntress Advanced Threat Protection"/>
    <s v="C-10364"/>
    <m/>
    <n v="11076"/>
    <s v="COG"/>
    <n v="8.35"/>
    <m/>
    <n v="8.35"/>
    <s v="x"/>
  </r>
  <r>
    <x v="29"/>
    <d v="2025-10-01T00:00:00"/>
    <x v="18"/>
    <s v="COGS - 180390"/>
    <s v="COGS - 180390"/>
    <s v="D-003"/>
    <s v="MSP"/>
    <m/>
    <x v="2"/>
    <s v="IS-ESP-1"/>
    <x v="171"/>
    <s v="Email Security "/>
    <s v="C-10364"/>
    <m/>
    <n v="11076"/>
    <s v="COG"/>
    <n v="14.75"/>
    <m/>
    <n v="14.75"/>
    <s v="x"/>
  </r>
  <r>
    <x v="29"/>
    <d v="2025-10-01T00:00:00"/>
    <x v="18"/>
    <s v="COGS - 180390"/>
    <s v="COGS - 180390"/>
    <s v="D-003"/>
    <s v="MSP"/>
    <m/>
    <x v="2"/>
    <s v="DPM-BITWARDEN-ENT"/>
    <x v="171"/>
    <s v="Password Management Service for Enterprise"/>
    <s v="C-10364"/>
    <m/>
    <n v="11076"/>
    <s v="COG"/>
    <n v="19.5"/>
    <m/>
    <n v="19.5"/>
    <s v="x"/>
  </r>
  <r>
    <x v="29"/>
    <d v="2025-10-01T00:00:00"/>
    <x v="18"/>
    <s v="COGS - 180391"/>
    <s v="COGS - 180391"/>
    <s v="D-003"/>
    <s v="MSP"/>
    <m/>
    <x v="2"/>
    <s v="DPM-Huntress"/>
    <x v="79"/>
    <s v="Huntress Advanced Threat Protection"/>
    <s v="C-10399"/>
    <m/>
    <n v="11077"/>
    <s v="COG"/>
    <n v="688.59"/>
    <m/>
    <n v="688.59"/>
    <s v="x"/>
  </r>
  <r>
    <x v="29"/>
    <d v="2025-10-01T00:00:00"/>
    <x v="18"/>
    <s v="COGS - 180391"/>
    <s v="COGS - 180391"/>
    <s v="D-005"/>
    <s v="Security"/>
    <m/>
    <x v="2"/>
    <s v="SecureID"/>
    <x v="79"/>
    <s v="Dark Web Monitoring"/>
    <s v="C-10399"/>
    <m/>
    <n v="11077"/>
    <s v="COG"/>
    <n v="25"/>
    <m/>
    <n v="25"/>
    <s v="x"/>
  </r>
  <r>
    <x v="29"/>
    <d v="2025-10-01T00:00:00"/>
    <x v="18"/>
    <s v="COGS - 180391"/>
    <s v="COGS - 180391"/>
    <s v="D-005"/>
    <s v="Security"/>
    <m/>
    <x v="2"/>
    <s v="DPMSAT"/>
    <x v="79"/>
    <s v="Security Awareness Program"/>
    <s v="C-10399"/>
    <m/>
    <n v="11077"/>
    <s v="COG"/>
    <n v="151.19999999999999"/>
    <m/>
    <n v="151.19999999999999"/>
    <s v="x"/>
  </r>
  <r>
    <x v="29"/>
    <d v="2025-10-01T00:00:00"/>
    <x v="18"/>
    <s v="COGS - 180391"/>
    <s v="COGS - 180391"/>
    <s v="D-005"/>
    <s v="Security"/>
    <m/>
    <x v="2"/>
    <s v="DPM-Huntress365"/>
    <x v="79"/>
    <s v="Huntress MDR for M365"/>
    <s v="C-10399"/>
    <m/>
    <n v="11077"/>
    <s v="COG"/>
    <n v="506"/>
    <m/>
    <n v="506"/>
    <s v="x"/>
  </r>
  <r>
    <x v="29"/>
    <d v="2025-10-01T00:00:00"/>
    <x v="18"/>
    <s v="COGS - 180391"/>
    <s v="COGS - 180391"/>
    <s v="D-005"/>
    <s v="Security"/>
    <m/>
    <x v="2"/>
    <s v="IS-ESP-1"/>
    <x v="79"/>
    <s v="Email Security "/>
    <s v="C-10399"/>
    <m/>
    <n v="11077"/>
    <s v="COG"/>
    <n v="729"/>
    <m/>
    <n v="729"/>
    <s v="x"/>
  </r>
  <r>
    <x v="29"/>
    <d v="2025-10-01T00:00:00"/>
    <x v="18"/>
    <s v="COGS - 180393"/>
    <s v="COGS - 180393"/>
    <s v="D-005"/>
    <s v="Security"/>
    <m/>
    <x v="2"/>
    <s v="DPMPA"/>
    <x v="129"/>
    <s v="Managed Phishing Analysis"/>
    <s v="C-10372"/>
    <m/>
    <n v="11079"/>
    <s v="COG"/>
    <n v="12.6"/>
    <m/>
    <n v="12.6"/>
    <s v="x"/>
  </r>
  <r>
    <x v="29"/>
    <d v="2025-10-01T00:00:00"/>
    <x v="18"/>
    <s v="COGS - 180393"/>
    <s v="COGS - 180393"/>
    <s v="D-005"/>
    <s v="Security"/>
    <m/>
    <x v="2"/>
    <s v="DPMSAT"/>
    <x v="129"/>
    <s v="Security Awareness Program"/>
    <s v="C-10372"/>
    <m/>
    <n v="11079"/>
    <s v="COG"/>
    <n v="18.899999999999999"/>
    <m/>
    <n v="18.899999999999999"/>
    <s v="x"/>
  </r>
  <r>
    <x v="29"/>
    <d v="2025-10-01T00:00:00"/>
    <x v="18"/>
    <s v="COGS - 180393"/>
    <s v="COGS - 180393"/>
    <s v="D-005"/>
    <s v="Security"/>
    <m/>
    <x v="2"/>
    <s v="SecureID"/>
    <x v="129"/>
    <s v="Dark Web Monitoring"/>
    <s v="C-10372"/>
    <m/>
    <n v="11079"/>
    <s v="COG"/>
    <n v="25"/>
    <m/>
    <n v="25"/>
    <s v="x"/>
  </r>
  <r>
    <x v="29"/>
    <d v="2025-10-01T00:00:00"/>
    <x v="18"/>
    <s v="COGS - 180393"/>
    <s v="COGS - 180393"/>
    <s v="D-005"/>
    <s v="Security"/>
    <m/>
    <x v="2"/>
    <s v="DPM-Huntress"/>
    <x v="129"/>
    <s v="Huntress Advanced Threat Protection"/>
    <s v="C-10372"/>
    <m/>
    <n v="11079"/>
    <s v="COG"/>
    <n v="49.59"/>
    <m/>
    <n v="49.59"/>
    <s v="x"/>
  </r>
  <r>
    <x v="29"/>
    <d v="2025-10-01T00:00:00"/>
    <x v="18"/>
    <s v="COGS - 180393"/>
    <s v="COGS - 180393"/>
    <s v="D-005"/>
    <s v="Security"/>
    <m/>
    <x v="2"/>
    <s v="IS-ESP-1"/>
    <x v="129"/>
    <s v="Email Security "/>
    <s v="C-10372"/>
    <m/>
    <n v="11079"/>
    <s v="COG"/>
    <n v="54"/>
    <m/>
    <n v="54"/>
    <s v="x"/>
  </r>
  <r>
    <x v="29"/>
    <d v="2025-10-01T00:00:00"/>
    <x v="18"/>
    <s v="COGS - 180393"/>
    <s v="COGS - 180393"/>
    <s v="D-005"/>
    <s v="Security"/>
    <m/>
    <x v="2"/>
    <s v="DPM-Huntress365"/>
    <x v="129"/>
    <s v="Huntress MDR for M365"/>
    <s v="C-10372"/>
    <m/>
    <n v="11079"/>
    <s v="COG"/>
    <n v="66"/>
    <m/>
    <n v="66"/>
    <s v="x"/>
  </r>
  <r>
    <x v="29"/>
    <d v="2025-10-01T00:00:00"/>
    <x v="18"/>
    <s v="COGS - 180394"/>
    <s v="COGS - 180394"/>
    <s v="D-005"/>
    <s v="Security"/>
    <m/>
    <x v="2"/>
    <s v="SecureID"/>
    <x v="130"/>
    <s v="Dark Web Monitoring"/>
    <s v="Pascohh"/>
    <m/>
    <n v="11080"/>
    <s v="COG"/>
    <n v="25"/>
    <m/>
    <n v="25"/>
    <s v="x"/>
  </r>
  <r>
    <x v="29"/>
    <d v="2025-10-01T00:00:00"/>
    <x v="18"/>
    <s v="COGS - 180394"/>
    <s v="COGS - 180394"/>
    <s v="D-005"/>
    <s v="Security"/>
    <m/>
    <x v="2"/>
    <s v="DPMSAT"/>
    <x v="130"/>
    <s v="Security Awareness Program"/>
    <s v="Pascohh"/>
    <m/>
    <n v="11080"/>
    <s v="COG"/>
    <n v="34.200000000000003"/>
    <m/>
    <n v="34.200000000000003"/>
    <s v="x"/>
  </r>
  <r>
    <x v="29"/>
    <d v="2025-10-01T00:00:00"/>
    <x v="18"/>
    <s v="COGS - 180394"/>
    <s v="COGS - 180394"/>
    <s v="D-005"/>
    <s v="Security"/>
    <m/>
    <x v="2"/>
    <s v="DPM-Huntress"/>
    <x v="130"/>
    <s v="Huntress Advanced Threat Protection"/>
    <s v="Pascohh"/>
    <m/>
    <n v="11080"/>
    <s v="COG"/>
    <n v="99.75"/>
    <m/>
    <n v="99.75"/>
    <s v="x"/>
  </r>
  <r>
    <x v="29"/>
    <d v="2025-10-01T00:00:00"/>
    <x v="18"/>
    <s v="COGS - 180394"/>
    <s v="COGS - 180394"/>
    <s v="D-005"/>
    <s v="Security"/>
    <m/>
    <x v="2"/>
    <s v="DPM-Huntress365"/>
    <x v="130"/>
    <s v="Huntress MDR for M365"/>
    <s v="Pascohh"/>
    <m/>
    <n v="11080"/>
    <s v="COG"/>
    <n v="110"/>
    <m/>
    <n v="110"/>
    <s v="x"/>
  </r>
  <r>
    <x v="29"/>
    <d v="2025-10-01T00:00:00"/>
    <x v="18"/>
    <s v="COGS - 180394"/>
    <s v="COGS - 180394"/>
    <s v="D-005"/>
    <s v="Security"/>
    <m/>
    <x v="2"/>
    <s v="IS-ESP-1"/>
    <x v="130"/>
    <s v="Email Security "/>
    <s v="Pascohh"/>
    <m/>
    <n v="11080"/>
    <s v="COG"/>
    <n v="147"/>
    <m/>
    <n v="147"/>
    <s v="x"/>
  </r>
  <r>
    <x v="29"/>
    <d v="2025-10-01T00:00:00"/>
    <x v="18"/>
    <s v="COGS - 180394"/>
    <s v="COGS - 180394"/>
    <s v="D-005"/>
    <s v="Security"/>
    <m/>
    <x v="2"/>
    <s v="DPM-FWM-SM"/>
    <x v="130"/>
    <s v="24x7 Gateway Security Monitoring Small"/>
    <s v="Pascohh"/>
    <m/>
    <n v="11080"/>
    <s v="COG"/>
    <n v="250"/>
    <m/>
    <n v="250"/>
    <s v="x"/>
  </r>
  <r>
    <x v="29"/>
    <d v="2025-10-01T00:00:00"/>
    <x v="18"/>
    <s v="COGS - 180395"/>
    <s v="COGS - 180395"/>
    <s v="D-005"/>
    <s v="Security"/>
    <m/>
    <x v="2"/>
    <s v="SecureID"/>
    <x v="81"/>
    <s v="Dark Web Monitoring"/>
    <s v="C00225"/>
    <m/>
    <n v="11081"/>
    <s v="COG"/>
    <n v="12.01"/>
    <m/>
    <n v="12.01"/>
    <s v="x"/>
  </r>
  <r>
    <x v="29"/>
    <d v="2025-10-01T00:00:00"/>
    <x v="18"/>
    <s v="COGS - 180395"/>
    <s v="COGS - 180395"/>
    <s v="D-005"/>
    <s v="Security"/>
    <m/>
    <x v="2"/>
    <s v="DPM-Huntress"/>
    <x v="81"/>
    <s v="Huntress Advanced Threat Protection"/>
    <s v="C00225"/>
    <m/>
    <n v="11081"/>
    <s v="COG"/>
    <n v="551.1"/>
    <m/>
    <n v="551.1"/>
    <s v="x"/>
  </r>
  <r>
    <x v="29"/>
    <d v="2025-10-01T00:00:00"/>
    <x v="18"/>
    <s v="COGS - 180396"/>
    <s v="COGS - 180396"/>
    <s v="D-003"/>
    <s v="MSP"/>
    <m/>
    <x v="2"/>
    <s v="SSLCert"/>
    <x v="81"/>
    <s v="Managed Single Domain Security Certificate"/>
    <s v="C00225"/>
    <m/>
    <n v="11082"/>
    <s v="COG"/>
    <n v="2.64"/>
    <m/>
    <n v="2.64"/>
    <s v="x"/>
  </r>
  <r>
    <x v="29"/>
    <d v="2025-10-01T00:00:00"/>
    <x v="18"/>
    <s v="COGS - 180396"/>
    <s v="COGS - 180396"/>
    <s v="D-003"/>
    <s v="MSP"/>
    <m/>
    <x v="2"/>
    <s v="SSLCert"/>
    <x v="81"/>
    <s v="Managed Single Domain Security Certificate"/>
    <s v="C00225"/>
    <m/>
    <n v="11082"/>
    <s v="COG"/>
    <n v="2.64"/>
    <m/>
    <n v="2.64"/>
    <s v="x"/>
  </r>
  <r>
    <x v="29"/>
    <d v="2025-10-01T00:00:00"/>
    <x v="18"/>
    <s v="COGS - 180397"/>
    <s v="COGS - 180397"/>
    <s v="D-003"/>
    <s v="MSP"/>
    <m/>
    <x v="2"/>
    <s v="Screen Connect"/>
    <x v="82"/>
    <s v="Screen Connect"/>
    <s v="C00227"/>
    <m/>
    <n v="11083"/>
    <s v="COG"/>
    <n v="3"/>
    <m/>
    <n v="3"/>
    <s v="x"/>
  </r>
  <r>
    <x v="29"/>
    <d v="2025-10-01T00:00:00"/>
    <x v="18"/>
    <s v="COGS - 180397"/>
    <s v="COGS - 180397"/>
    <s v="D-005"/>
    <s v="Security"/>
    <m/>
    <x v="2"/>
    <s v="DPM-FWM-SM"/>
    <x v="82"/>
    <s v="24x7 Gateway Security Monitoring Small"/>
    <s v="C00227"/>
    <m/>
    <n v="11083"/>
    <s v="COG"/>
    <n v="125"/>
    <m/>
    <n v="125"/>
    <s v="x"/>
  </r>
  <r>
    <x v="29"/>
    <d v="2025-10-01T00:00:00"/>
    <x v="18"/>
    <s v="COGS - 180397"/>
    <s v="COGS - 180397"/>
    <s v="D-005"/>
    <s v="Security"/>
    <m/>
    <x v="2"/>
    <s v="DPM-Huntress"/>
    <x v="82"/>
    <s v="Huntress Advanced Threat Protection"/>
    <s v="C00227"/>
    <m/>
    <n v="11083"/>
    <s v="COG"/>
    <n v="147"/>
    <m/>
    <n v="147"/>
    <s v="x"/>
  </r>
  <r>
    <x v="29"/>
    <d v="2025-10-01T00:00:00"/>
    <x v="18"/>
    <s v="COGS - 180398"/>
    <s v="COGS - 180398"/>
    <s v="D-003"/>
    <s v="MSP"/>
    <m/>
    <x v="2"/>
    <s v="SSLCert"/>
    <x v="36"/>
    <s v="Managed Single Domain Security Certificate"/>
    <s v="C-10022"/>
    <m/>
    <n v="11084"/>
    <s v="COG"/>
    <n v="2.64"/>
    <m/>
    <n v="2.64"/>
    <s v="x"/>
  </r>
  <r>
    <x v="29"/>
    <d v="2025-10-01T00:00:00"/>
    <x v="18"/>
    <s v="COGS - 180398"/>
    <s v="COGS - 180398"/>
    <s v="D-005"/>
    <s v="Security"/>
    <m/>
    <x v="2"/>
    <s v="DPMSAT"/>
    <x v="36"/>
    <s v="Security Awareness Program"/>
    <s v="C-10022"/>
    <m/>
    <n v="11084"/>
    <s v="COG"/>
    <n v="65.7"/>
    <m/>
    <n v="65.7"/>
    <s v="x"/>
  </r>
  <r>
    <x v="29"/>
    <d v="2025-10-01T00:00:00"/>
    <x v="18"/>
    <s v="COGS - 180398"/>
    <s v="COGS - 180398"/>
    <s v="D-005"/>
    <s v="Security"/>
    <m/>
    <x v="2"/>
    <s v="DPM-Huntress"/>
    <x v="36"/>
    <s v="Huntress Advanced Threat Protection"/>
    <s v="C-10022"/>
    <m/>
    <n v="11084"/>
    <s v="COG"/>
    <n v="161.99"/>
    <m/>
    <n v="161.99"/>
    <s v="x"/>
  </r>
  <r>
    <x v="29"/>
    <d v="2025-10-01T00:00:00"/>
    <x v="18"/>
    <s v="COGS - 180398"/>
    <s v="COGS - 180398"/>
    <s v="D-005"/>
    <s v="Security"/>
    <m/>
    <x v="2"/>
    <s v="DPM-FWM-MED"/>
    <x v="36"/>
    <s v="24x7 Gateway Security Monitoring Medium"/>
    <s v="C-10022"/>
    <m/>
    <n v="11084"/>
    <s v="COG"/>
    <n v="185"/>
    <m/>
    <n v="185"/>
    <s v="x"/>
  </r>
  <r>
    <x v="29"/>
    <d v="2025-10-01T00:00:00"/>
    <x v="18"/>
    <s v="COGS - 180398"/>
    <s v="COGS - 180398"/>
    <s v="D-005"/>
    <s v="Security"/>
    <m/>
    <x v="2"/>
    <s v="DPM-FWM-SM"/>
    <x v="36"/>
    <s v="24x7 Gateway Security Monitoring Small"/>
    <s v="C-10022"/>
    <m/>
    <n v="11084"/>
    <s v="COG"/>
    <n v="250"/>
    <m/>
    <n v="250"/>
    <s v="x"/>
  </r>
  <r>
    <x v="29"/>
    <d v="2025-10-01T00:00:00"/>
    <x v="18"/>
    <s v="COGS - 180399"/>
    <s v="COGS - 180399"/>
    <s v="D-005"/>
    <s v="Security"/>
    <m/>
    <x v="2"/>
    <s v="DPMSAT"/>
    <x v="37"/>
    <s v="Security Awareness Program"/>
    <s v="C00233"/>
    <m/>
    <n v="11085"/>
    <s v="COG"/>
    <n v="86.1"/>
    <m/>
    <n v="86.1"/>
    <s v="x"/>
  </r>
  <r>
    <x v="29"/>
    <d v="2025-10-01T00:00:00"/>
    <x v="18"/>
    <s v="COGS - 180399"/>
    <s v="COGS - 180399"/>
    <s v="D-005"/>
    <s v="Security"/>
    <m/>
    <x v="2"/>
    <s v="DPM-Huntress"/>
    <x v="37"/>
    <s v="Huntress Advanced Threat Protection"/>
    <s v="C00233"/>
    <m/>
    <n v="11085"/>
    <s v="COG"/>
    <n v="136.5"/>
    <m/>
    <n v="136.5"/>
    <s v="x"/>
  </r>
  <r>
    <x v="29"/>
    <d v="2025-10-01T00:00:00"/>
    <x v="18"/>
    <s v="COGS - 180399"/>
    <s v="COGS - 180399"/>
    <s v="D-005"/>
    <s v="Security"/>
    <m/>
    <x v="2"/>
    <s v="DPM-FWM-MED"/>
    <x v="37"/>
    <s v="24x7 Gateway Security Monitoring Medium"/>
    <s v="C00233"/>
    <m/>
    <n v="11085"/>
    <s v="COG"/>
    <n v="185"/>
    <m/>
    <n v="185"/>
    <s v="x"/>
  </r>
  <r>
    <x v="29"/>
    <d v="2025-10-01T00:00:00"/>
    <x v="18"/>
    <s v="COGS - 180399"/>
    <s v="COGS - 180399"/>
    <s v="D-005"/>
    <s v="Security"/>
    <m/>
    <x v="2"/>
    <s v="DPM-Huntress365"/>
    <x v="37"/>
    <s v="Huntress MDR for M365"/>
    <s v="C00233"/>
    <m/>
    <n v="11085"/>
    <s v="COG"/>
    <n v="210"/>
    <m/>
    <n v="210"/>
    <s v="x"/>
  </r>
  <r>
    <x v="29"/>
    <d v="2025-10-01T00:00:00"/>
    <x v="18"/>
    <s v="COGS - 180399"/>
    <s v="COGS - 180399"/>
    <s v="D-005"/>
    <s v="Security"/>
    <m/>
    <x v="2"/>
    <s v="IS-ESP-1"/>
    <x v="37"/>
    <s v="Email Security "/>
    <s v="C00233"/>
    <m/>
    <n v="11085"/>
    <s v="COG"/>
    <n v="288"/>
    <m/>
    <n v="288"/>
    <s v="x"/>
  </r>
  <r>
    <x v="29"/>
    <d v="2025-10-01T00:00:00"/>
    <x v="18"/>
    <s v="COGS - 180400"/>
    <s v="COGS - 180400"/>
    <s v="D-005"/>
    <s v="Security"/>
    <m/>
    <x v="2"/>
    <s v="DPM-Huntress"/>
    <x v="38"/>
    <s v="Huntress Advanced Threat Protection"/>
    <s v="C00237"/>
    <m/>
    <n v="11086"/>
    <s v="COG"/>
    <n v="20.04"/>
    <m/>
    <n v="20.04"/>
    <s v="x"/>
  </r>
  <r>
    <x v="29"/>
    <d v="2025-10-01T00:00:00"/>
    <x v="18"/>
    <s v="COGS - 180401"/>
    <s v="COGS - 180401"/>
    <s v="D-005"/>
    <s v="Security"/>
    <m/>
    <x v="2"/>
    <s v="SecureID"/>
    <x v="39"/>
    <s v="Dark Web Monitoring"/>
    <s v="C00238"/>
    <m/>
    <n v="11087"/>
    <s v="COG"/>
    <n v="25"/>
    <m/>
    <n v="25"/>
    <s v="x"/>
  </r>
  <r>
    <x v="29"/>
    <d v="2025-10-01T00:00:00"/>
    <x v="18"/>
    <s v="COGS - 180401"/>
    <s v="COGS - 180401"/>
    <s v="D-005"/>
    <s v="Security"/>
    <m/>
    <x v="2"/>
    <s v="DPM-Huntress"/>
    <x v="39"/>
    <s v="Huntress Advanced Threat Protection"/>
    <s v="C00238"/>
    <m/>
    <n v="11087"/>
    <s v="COG"/>
    <n v="42"/>
    <m/>
    <n v="42"/>
    <s v="x"/>
  </r>
  <r>
    <x v="29"/>
    <d v="2025-10-01T00:00:00"/>
    <x v="18"/>
    <s v="COGS - 180401"/>
    <s v="COGS - 180401"/>
    <s v="D-005"/>
    <s v="Security"/>
    <m/>
    <x v="2"/>
    <s v="DPM-FWM-SM"/>
    <x v="39"/>
    <s v="24x7 Gateway Security Monitoring Small"/>
    <s v="C00238"/>
    <m/>
    <n v="11087"/>
    <s v="COG"/>
    <n v="125"/>
    <m/>
    <n v="125"/>
    <s v="x"/>
  </r>
  <r>
    <x v="29"/>
    <d v="2025-10-01T00:00:00"/>
    <x v="18"/>
    <s v="COGS - 180402"/>
    <s v="COGS - 180402"/>
    <s v="D-005"/>
    <s v="Security"/>
    <m/>
    <x v="2"/>
    <s v="DPM-Huntress"/>
    <x v="40"/>
    <s v="Huntress Advanced Threat Protection"/>
    <s v="C00240"/>
    <m/>
    <n v="11088"/>
    <s v="COG"/>
    <n v="172.93"/>
    <m/>
    <n v="172.93"/>
    <s v="x"/>
  </r>
  <r>
    <x v="29"/>
    <d v="2025-10-01T00:00:00"/>
    <x v="18"/>
    <s v="COGS - 180402"/>
    <s v="COGS - 180402"/>
    <s v="D-005"/>
    <s v="Security"/>
    <m/>
    <x v="2"/>
    <s v="DPM-FWM-MED"/>
    <x v="40"/>
    <s v="24x7 Gateway Security Monitoring Medium"/>
    <s v="C00240"/>
    <m/>
    <n v="11088"/>
    <s v="COG"/>
    <n v="185"/>
    <m/>
    <n v="185"/>
    <s v="x"/>
  </r>
  <r>
    <x v="29"/>
    <d v="2025-10-01T00:00:00"/>
    <x v="18"/>
    <s v="COGS - 180403"/>
    <s v="COGS - 180403"/>
    <s v="D-003"/>
    <s v="MSP"/>
    <m/>
    <x v="2"/>
    <s v="SSLCert"/>
    <x v="41"/>
    <s v="Managed Single Domain Security Certificate"/>
    <s v="C00241"/>
    <m/>
    <n v="11089"/>
    <s v="COG"/>
    <n v="2.64"/>
    <m/>
    <n v="2.64"/>
    <s v="x"/>
  </r>
  <r>
    <x v="29"/>
    <d v="2025-10-01T00:00:00"/>
    <x v="18"/>
    <s v="COGS - 180403"/>
    <s v="COGS - 180403"/>
    <s v="D-005"/>
    <s v="Security"/>
    <m/>
    <x v="2"/>
    <s v="DPM-Huntress"/>
    <x v="41"/>
    <s v="Huntress Advanced Threat Protection"/>
    <s v="C00241"/>
    <m/>
    <n v="11089"/>
    <s v="COG"/>
    <n v="84.77"/>
    <m/>
    <n v="84.77"/>
    <s v="x"/>
  </r>
  <r>
    <x v="29"/>
    <d v="2025-10-01T00:00:00"/>
    <x v="18"/>
    <s v="COGS - 180404"/>
    <s v="COGS - 180404"/>
    <s v="D-003"/>
    <s v="MSP"/>
    <m/>
    <x v="2"/>
    <s v="SSLCert"/>
    <x v="42"/>
    <s v="Managed Single Domain Security Certificate"/>
    <s v="C00246"/>
    <m/>
    <n v="11090"/>
    <s v="COG"/>
    <n v="2.66"/>
    <m/>
    <n v="2.66"/>
    <s v="x"/>
  </r>
  <r>
    <x v="29"/>
    <d v="2025-10-01T00:00:00"/>
    <x v="18"/>
    <s v="COGS - 180404"/>
    <s v="COGS - 180404"/>
    <s v="D-005"/>
    <s v="Security"/>
    <m/>
    <x v="2"/>
    <s v="DPM-Huntress"/>
    <x v="42"/>
    <s v="Huntress Advanced Threat Protection"/>
    <s v="C00246"/>
    <m/>
    <n v="11090"/>
    <s v="COG"/>
    <n v="43.42"/>
    <m/>
    <n v="43.42"/>
    <s v="x"/>
  </r>
  <r>
    <x v="29"/>
    <d v="2025-10-01T00:00:00"/>
    <x v="18"/>
    <s v="COGS - 180405"/>
    <s v="COGS - 180405"/>
    <s v="D-003"/>
    <s v="MSP"/>
    <m/>
    <x v="2"/>
    <s v="SSLCert"/>
    <x v="43"/>
    <s v="Managed Single Domain Security Certificate"/>
    <s v="C00248"/>
    <m/>
    <n v="11091"/>
    <s v="COG"/>
    <n v="2.64"/>
    <m/>
    <n v="2.64"/>
    <s v="x"/>
  </r>
  <r>
    <x v="29"/>
    <d v="2025-10-01T00:00:00"/>
    <x v="18"/>
    <s v="COGS - 180405"/>
    <s v="COGS - 180405"/>
    <s v="D-005"/>
    <s v="Security"/>
    <m/>
    <x v="2"/>
    <s v="DPMSAT"/>
    <x v="43"/>
    <s v="Security Awareness Program"/>
    <s v="C00248"/>
    <m/>
    <n v="11091"/>
    <s v="COG"/>
    <n v="4.5"/>
    <m/>
    <n v="4.5"/>
    <s v="x"/>
  </r>
  <r>
    <x v="29"/>
    <d v="2025-10-01T00:00:00"/>
    <x v="18"/>
    <s v="COGS - 180405"/>
    <s v="COGS - 180405"/>
    <s v="D-005"/>
    <s v="Security"/>
    <m/>
    <x v="2"/>
    <s v="SecureID"/>
    <x v="43"/>
    <s v="Dark Web Monitoring"/>
    <s v="C00248"/>
    <m/>
    <n v="11091"/>
    <s v="COG"/>
    <n v="12.01"/>
    <m/>
    <n v="12.01"/>
    <s v="x"/>
  </r>
  <r>
    <x v="29"/>
    <d v="2025-10-01T00:00:00"/>
    <x v="18"/>
    <s v="COGS - 180405"/>
    <s v="COGS - 180405"/>
    <s v="D-005"/>
    <s v="Security"/>
    <m/>
    <x v="2"/>
    <s v="DPM-Huntress"/>
    <x v="43"/>
    <s v="Huntress Advanced Threat Protection"/>
    <s v="C00248"/>
    <m/>
    <n v="11091"/>
    <s v="COG"/>
    <n v="50.1"/>
    <m/>
    <n v="50.1"/>
    <s v="x"/>
  </r>
  <r>
    <x v="29"/>
    <d v="2025-10-01T00:00:00"/>
    <x v="18"/>
    <s v="COGS - 180405"/>
    <s v="COGS - 180405"/>
    <s v="D-005"/>
    <s v="Security"/>
    <m/>
    <x v="2"/>
    <s v="DPM-FWM-SM"/>
    <x v="43"/>
    <s v="24x7 Gateway Security Monitoring Small"/>
    <s v="C00248"/>
    <m/>
    <n v="11091"/>
    <s v="COG"/>
    <n v="125"/>
    <m/>
    <n v="125"/>
    <s v="x"/>
  </r>
  <r>
    <x v="29"/>
    <d v="2025-10-01T00:00:00"/>
    <x v="18"/>
    <s v="COGS - 180406"/>
    <s v="COGS - 180406"/>
    <s v="D-003"/>
    <s v="MSP"/>
    <m/>
    <x v="2"/>
    <s v="Data Path - Remote S"/>
    <x v="83"/>
    <s v="Data Path - Remote Software"/>
    <s v="C00255"/>
    <m/>
    <n v="11092"/>
    <s v="COG"/>
    <n v="232"/>
    <m/>
    <n v="232"/>
    <s v="x"/>
  </r>
  <r>
    <x v="29"/>
    <d v="2025-10-01T00:00:00"/>
    <x v="18"/>
    <s v="COGS - 180409"/>
    <s v="COGS - 180409"/>
    <s v="D-005"/>
    <s v="Security"/>
    <m/>
    <x v="2"/>
    <s v="DPM-FWM-LRG"/>
    <x v="83"/>
    <s v="24x7 Gateway Security Monitoring Large"/>
    <s v="C00255"/>
    <m/>
    <n v="11094"/>
    <s v="COG"/>
    <n v="750"/>
    <m/>
    <n v="750"/>
    <s v="x"/>
  </r>
  <r>
    <x v="29"/>
    <d v="2025-10-01T00:00:00"/>
    <x v="18"/>
    <s v="COGS - 180409"/>
    <s v="COGS - 180409"/>
    <s v="D-005"/>
    <s v="Security"/>
    <m/>
    <x v="2"/>
    <s v="DPM-Huntress"/>
    <x v="83"/>
    <s v="Huntress Advanced Threat Protection"/>
    <s v="C00255"/>
    <m/>
    <n v="11094"/>
    <s v="COG"/>
    <n v="1155.6400000000001"/>
    <m/>
    <n v="1155.6400000000001"/>
    <s v="x"/>
  </r>
  <r>
    <x v="29"/>
    <d v="2025-10-01T00:00:00"/>
    <x v="18"/>
    <s v="COGS - 180410"/>
    <s v="COGS - 180410"/>
    <s v="D-003"/>
    <s v="MSP"/>
    <m/>
    <x v="2"/>
    <s v="SSLCert"/>
    <x v="44"/>
    <s v="Managed Single Domain Security Certificate"/>
    <s v="C-10006"/>
    <m/>
    <n v="11095"/>
    <s v="COG"/>
    <n v="2.64"/>
    <m/>
    <n v="2.64"/>
    <s v="x"/>
  </r>
  <r>
    <x v="29"/>
    <d v="2025-10-01T00:00:00"/>
    <x v="18"/>
    <s v="COGS - 180410"/>
    <s v="COGS - 180410"/>
    <s v="D-003"/>
    <s v="MSP"/>
    <m/>
    <x v="2"/>
    <s v="PartnerProToolPack"/>
    <x v="44"/>
    <s v="Up to 2 Users Partner Data Dashboard "/>
    <s v="C-10006"/>
    <m/>
    <n v="11095"/>
    <s v="COG"/>
    <n v="50"/>
    <m/>
    <n v="50"/>
    <s v="x"/>
  </r>
  <r>
    <x v="29"/>
    <d v="2025-10-01T00:00:00"/>
    <x v="18"/>
    <s v="COGS - 180410"/>
    <s v="COGS - 180410"/>
    <s v="D-005"/>
    <s v="Security"/>
    <m/>
    <x v="2"/>
    <s v="SecureID"/>
    <x v="44"/>
    <s v="Dark Web Monitoring"/>
    <s v="C-10006"/>
    <m/>
    <n v="11095"/>
    <s v="COG"/>
    <n v="12.01"/>
    <m/>
    <n v="12.01"/>
    <s v="x"/>
  </r>
  <r>
    <x v="29"/>
    <d v="2025-10-01T00:00:00"/>
    <x v="18"/>
    <s v="COGS - 180410"/>
    <s v="COGS - 180410"/>
    <s v="D-005"/>
    <s v="Security"/>
    <m/>
    <x v="2"/>
    <s v="DPMSAT"/>
    <x v="44"/>
    <s v="Security Awareness Program"/>
    <s v="C-10006"/>
    <m/>
    <n v="11095"/>
    <s v="COG"/>
    <n v="39.6"/>
    <m/>
    <n v="39.6"/>
    <s v="x"/>
  </r>
  <r>
    <x v="29"/>
    <d v="2025-10-01T00:00:00"/>
    <x v="18"/>
    <s v="COGS - 180410"/>
    <s v="COGS - 180410"/>
    <s v="D-005"/>
    <s v="Security"/>
    <m/>
    <x v="2"/>
    <s v="DPM-Huntress"/>
    <x v="44"/>
    <s v="Huntress Advanced Threat Protection"/>
    <s v="C-10006"/>
    <m/>
    <n v="11095"/>
    <s v="COG"/>
    <n v="163.66"/>
    <m/>
    <n v="163.66"/>
    <s v="x"/>
  </r>
  <r>
    <x v="29"/>
    <d v="2025-10-01T00:00:00"/>
    <x v="18"/>
    <s v="COGS - 180410"/>
    <s v="COGS - 180410"/>
    <s v="D-005"/>
    <s v="Security"/>
    <m/>
    <x v="2"/>
    <s v="DPM-FWM-MED"/>
    <x v="44"/>
    <s v="24x7 Gateway Security Monitoring Medium"/>
    <s v="C-10006"/>
    <m/>
    <n v="11095"/>
    <s v="COG"/>
    <n v="185"/>
    <m/>
    <n v="185"/>
    <s v="x"/>
  </r>
  <r>
    <x v="29"/>
    <d v="2025-10-01T00:00:00"/>
    <x v="18"/>
    <s v="COGS - 180410"/>
    <s v="COGS - 180410"/>
    <s v="D-005"/>
    <s v="Security"/>
    <m/>
    <x v="2"/>
    <s v="DPM-FWM-SM"/>
    <x v="44"/>
    <s v="24x7 Gateway Security Monitoring Small"/>
    <s v="C-10006"/>
    <m/>
    <n v="11095"/>
    <s v="COG"/>
    <n v="250"/>
    <m/>
    <n v="250"/>
    <s v="x"/>
  </r>
  <r>
    <x v="29"/>
    <d v="2025-10-01T00:00:00"/>
    <x v="18"/>
    <s v="COGS - 180413"/>
    <s v="COGS - 180413"/>
    <s v="D-005"/>
    <s v="Security"/>
    <m/>
    <x v="2"/>
    <s v="DPM-FWM-LRG"/>
    <x v="46"/>
    <s v="24x7 Gateway Security Monitoring Large"/>
    <s v="C00258"/>
    <m/>
    <n v="11097"/>
    <s v="COG"/>
    <n v="750"/>
    <m/>
    <n v="750"/>
    <s v="x"/>
  </r>
  <r>
    <x v="29"/>
    <d v="2025-10-01T00:00:00"/>
    <x v="18"/>
    <s v="COGS - 180413"/>
    <s v="COGS - 180413"/>
    <s v="D-005"/>
    <s v="Security"/>
    <m/>
    <x v="2"/>
    <s v="DPM-Huntress"/>
    <x v="46"/>
    <s v="Huntress Advanced Threat Protection"/>
    <s v="C00258"/>
    <m/>
    <n v="11097"/>
    <s v="COG"/>
    <n v="1531.39"/>
    <m/>
    <n v="1531.39"/>
    <s v="x"/>
  </r>
  <r>
    <x v="29"/>
    <d v="2025-10-01T00:00:00"/>
    <x v="18"/>
    <s v="COGS - 180414"/>
    <s v="COGS - 180414"/>
    <s v="D-003"/>
    <s v="MSP"/>
    <m/>
    <x v="2"/>
    <s v="SSLCert"/>
    <x v="46"/>
    <s v="Managed Single Domain Security Certificate"/>
    <s v="C00258"/>
    <m/>
    <n v="11098"/>
    <s v="COG"/>
    <n v="2.66"/>
    <m/>
    <n v="2.66"/>
    <s v="x"/>
  </r>
  <r>
    <x v="29"/>
    <d v="2025-10-01T00:00:00"/>
    <x v="18"/>
    <s v="COGS - 180414"/>
    <s v="COGS - 180414"/>
    <s v="D-003"/>
    <s v="MSP"/>
    <m/>
    <x v="2"/>
    <s v="SSLCert"/>
    <x v="46"/>
    <s v="Managed Single Domain Security Certificate"/>
    <s v="C00258"/>
    <m/>
    <n v="11098"/>
    <s v="COG"/>
    <n v="2.66"/>
    <m/>
    <n v="2.66"/>
    <s v="x"/>
  </r>
  <r>
    <x v="29"/>
    <d v="2025-10-01T00:00:00"/>
    <x v="18"/>
    <s v="COGS - 180415"/>
    <s v="COGS - 180415"/>
    <s v="D-005"/>
    <s v="Security"/>
    <m/>
    <x v="2"/>
    <s v="DPMSAT"/>
    <x v="46"/>
    <s v="Security Awareness Program"/>
    <s v="C00258"/>
    <m/>
    <n v="11099"/>
    <s v="COG"/>
    <n v="945"/>
    <m/>
    <n v="945"/>
    <s v="x"/>
  </r>
  <r>
    <x v="29"/>
    <d v="2025-10-01T00:00:00"/>
    <x v="18"/>
    <s v="COGS - 180415"/>
    <s v="COGS - 180415"/>
    <s v="D-005"/>
    <s v="Security"/>
    <m/>
    <x v="2"/>
    <s v="IS-ESP-1"/>
    <x v="46"/>
    <s v="Email Security "/>
    <s v="C00258"/>
    <m/>
    <n v="11099"/>
    <s v="COG"/>
    <n v="3076.5"/>
    <m/>
    <n v="3076.5"/>
    <s v="x"/>
  </r>
  <r>
    <x v="29"/>
    <d v="2025-10-01T00:00:00"/>
    <x v="18"/>
    <s v="COGS - 180417"/>
    <s v="COGS - 180417"/>
    <s v="D-005"/>
    <s v="Security"/>
    <m/>
    <x v="2"/>
    <s v="DPMSAT"/>
    <x v="47"/>
    <s v="Security Awareness Program"/>
    <s v="C-10333"/>
    <m/>
    <n v="11101"/>
    <s v="COG"/>
    <n v="46.8"/>
    <m/>
    <n v="46.8"/>
    <s v="x"/>
  </r>
  <r>
    <x v="29"/>
    <d v="2025-10-01T00:00:00"/>
    <x v="18"/>
    <s v="COGS - 180417"/>
    <s v="COGS - 180417"/>
    <s v="D-005"/>
    <s v="Security"/>
    <m/>
    <x v="2"/>
    <s v="DPM-Huntress365"/>
    <x v="47"/>
    <s v="Huntress MDR for M365"/>
    <s v="C-10333"/>
    <m/>
    <n v="11101"/>
    <s v="COG"/>
    <n v="76.5"/>
    <m/>
    <n v="76.5"/>
    <s v="x"/>
  </r>
  <r>
    <x v="29"/>
    <d v="2025-10-01T00:00:00"/>
    <x v="18"/>
    <s v="COGS - 180417"/>
    <s v="COGS - 180417"/>
    <s v="D-005"/>
    <s v="Security"/>
    <m/>
    <x v="2"/>
    <s v="DPM-Huntress"/>
    <x v="47"/>
    <s v="Huntress Advanced Threat Protection"/>
    <s v="C-10333"/>
    <m/>
    <n v="11101"/>
    <s v="COG"/>
    <n v="101.87"/>
    <m/>
    <n v="101.87"/>
    <s v="x"/>
  </r>
  <r>
    <x v="29"/>
    <d v="2025-10-01T00:00:00"/>
    <x v="18"/>
    <s v="COGS - 180417"/>
    <s v="COGS - 180417"/>
    <s v="D-005"/>
    <s v="Security"/>
    <m/>
    <x v="2"/>
    <s v="IS-ESP-1"/>
    <x v="47"/>
    <s v="Email Security "/>
    <s v="C-10333"/>
    <m/>
    <n v="11101"/>
    <s v="COG"/>
    <n v="174.05"/>
    <m/>
    <n v="174.05"/>
    <s v="x"/>
  </r>
  <r>
    <x v="29"/>
    <d v="2025-10-01T00:00:00"/>
    <x v="18"/>
    <s v="COGS - 180419"/>
    <s v="COGS - 180419"/>
    <s v="D-005"/>
    <s v="Security"/>
    <m/>
    <x v="2"/>
    <s v="DPMSAT"/>
    <x v="58"/>
    <s v="Security Awareness Program"/>
    <s v="C-10005"/>
    <m/>
    <n v="11102"/>
    <s v="COG"/>
    <n v="9"/>
    <m/>
    <n v="9"/>
    <s v="x"/>
  </r>
  <r>
    <x v="29"/>
    <d v="2025-10-01T00:00:00"/>
    <x v="18"/>
    <s v="COGS - 180419"/>
    <s v="COGS - 180419"/>
    <s v="D-005"/>
    <s v="Security"/>
    <m/>
    <x v="2"/>
    <s v="SecureID"/>
    <x v="58"/>
    <s v="Dark Web Monitoring"/>
    <s v="C-10005"/>
    <m/>
    <n v="11102"/>
    <s v="COG"/>
    <n v="12.01"/>
    <m/>
    <n v="12.01"/>
    <s v="x"/>
  </r>
  <r>
    <x v="29"/>
    <d v="2025-10-01T00:00:00"/>
    <x v="18"/>
    <s v="COGS - 180419"/>
    <s v="COGS - 180419"/>
    <s v="D-005"/>
    <s v="Security"/>
    <m/>
    <x v="2"/>
    <s v="DPM-Huntress"/>
    <x v="58"/>
    <s v="Huntress Advanced Threat Protection"/>
    <s v="C-10005"/>
    <m/>
    <n v="11102"/>
    <s v="COG"/>
    <n v="25.05"/>
    <m/>
    <n v="25.05"/>
    <s v="x"/>
  </r>
  <r>
    <x v="29"/>
    <d v="2025-10-01T00:00:00"/>
    <x v="18"/>
    <s v="COGS - 180419"/>
    <s v="COGS - 180419"/>
    <s v="D-005"/>
    <s v="Security"/>
    <m/>
    <x v="2"/>
    <s v="DPM-FWM-SM"/>
    <x v="58"/>
    <s v="24x7 Gateway Security Monitoring Small"/>
    <s v="C-10005"/>
    <m/>
    <n v="11102"/>
    <s v="COG"/>
    <n v="125"/>
    <m/>
    <n v="125"/>
    <s v="x"/>
  </r>
  <r>
    <x v="29"/>
    <d v="2025-10-01T00:00:00"/>
    <x v="18"/>
    <s v="COGS - 180420"/>
    <s v="COGS - 180420"/>
    <s v="D-005"/>
    <s v="Security"/>
    <m/>
    <x v="2"/>
    <s v="SecureID"/>
    <x v="131"/>
    <s v="Dark Web Monitoring"/>
    <s v="C-10395"/>
    <m/>
    <n v="11103"/>
    <s v="COG"/>
    <n v="25"/>
    <m/>
    <n v="25"/>
    <s v="x"/>
  </r>
  <r>
    <x v="29"/>
    <d v="2025-10-01T00:00:00"/>
    <x v="18"/>
    <s v="COGS - 180420"/>
    <s v="COGS - 180420"/>
    <s v="D-005"/>
    <s v="Security"/>
    <m/>
    <x v="2"/>
    <s v="DPMSAT"/>
    <x v="131"/>
    <s v="Security Awareness Program"/>
    <s v="C-10395"/>
    <m/>
    <n v="11103"/>
    <s v="COG"/>
    <n v="74.7"/>
    <m/>
    <n v="74.7"/>
    <s v="x"/>
  </r>
  <r>
    <x v="29"/>
    <d v="2025-10-01T00:00:00"/>
    <x v="18"/>
    <s v="COGS - 180420"/>
    <s v="COGS - 180420"/>
    <s v="D-005"/>
    <s v="Security"/>
    <m/>
    <x v="2"/>
    <s v="DPM-Huntress"/>
    <x v="131"/>
    <s v="Huntress Advanced Threat Protection"/>
    <s v="C-10395"/>
    <m/>
    <n v="11103"/>
    <s v="COG"/>
    <n v="140"/>
    <m/>
    <n v="140"/>
    <s v="x"/>
  </r>
  <r>
    <x v="29"/>
    <d v="2025-10-01T00:00:00"/>
    <x v="18"/>
    <s v="COGS - 180420"/>
    <s v="COGS - 180420"/>
    <s v="D-005"/>
    <s v="Security"/>
    <m/>
    <x v="2"/>
    <s v="DPM-Huntress365"/>
    <x v="131"/>
    <s v="Huntress MDR for M365"/>
    <s v="C-10395"/>
    <m/>
    <n v="11103"/>
    <s v="COG"/>
    <n v="160"/>
    <m/>
    <n v="160"/>
    <s v="x"/>
  </r>
  <r>
    <x v="29"/>
    <d v="2025-10-01T00:00:00"/>
    <x v="18"/>
    <s v="COGS - 180420"/>
    <s v="COGS - 180420"/>
    <s v="D-005"/>
    <s v="Security"/>
    <m/>
    <x v="2"/>
    <s v="IS-ESP-1"/>
    <x v="131"/>
    <s v="Email Security "/>
    <s v="C-10395"/>
    <m/>
    <n v="11103"/>
    <s v="COG"/>
    <n v="204"/>
    <m/>
    <n v="204"/>
    <s v="x"/>
  </r>
  <r>
    <x v="29"/>
    <d v="2025-10-01T00:00:00"/>
    <x v="18"/>
    <s v="COGS - 180421"/>
    <s v="COGS - 180421"/>
    <s v="D-005"/>
    <s v="Security"/>
    <m/>
    <x v="2"/>
    <s v="DPMSAT"/>
    <x v="48"/>
    <s v="Security Awareness Program"/>
    <s v="C00293"/>
    <m/>
    <n v="11104"/>
    <s v="COG"/>
    <n v="20.7"/>
    <m/>
    <n v="20.7"/>
    <s v="x"/>
  </r>
  <r>
    <x v="29"/>
    <d v="2025-10-01T00:00:00"/>
    <x v="18"/>
    <s v="COGS - 180421"/>
    <s v="COGS - 180421"/>
    <s v="D-005"/>
    <s v="Security"/>
    <m/>
    <x v="2"/>
    <s v="DPM-Huntress"/>
    <x v="48"/>
    <s v="Huntress Advanced Threat Protection"/>
    <s v="C00293"/>
    <m/>
    <n v="11104"/>
    <s v="COG"/>
    <n v="45.09"/>
    <m/>
    <n v="45.09"/>
    <s v="x"/>
  </r>
  <r>
    <x v="29"/>
    <d v="2025-10-01T00:00:00"/>
    <x v="18"/>
    <s v="COGS - 180421"/>
    <s v="COGS - 180421"/>
    <s v="D-005"/>
    <s v="Security"/>
    <m/>
    <x v="2"/>
    <s v="IS-ESP-1"/>
    <x v="48"/>
    <s v="Email Security "/>
    <s v="C00293"/>
    <m/>
    <n v="11104"/>
    <s v="COG"/>
    <n v="67.849999999999994"/>
    <m/>
    <n v="67.849999999999994"/>
    <s v="x"/>
  </r>
  <r>
    <x v="29"/>
    <d v="2025-10-01T00:00:00"/>
    <x v="18"/>
    <s v="COGS - 180421"/>
    <s v="COGS - 180421"/>
    <s v="D-005"/>
    <s v="Security"/>
    <m/>
    <x v="2"/>
    <s v="DPM-FWM-SM"/>
    <x v="48"/>
    <s v="24x7 Gateway Security Monitoring Small"/>
    <s v="C00293"/>
    <m/>
    <n v="11104"/>
    <s v="COG"/>
    <n v="125"/>
    <m/>
    <n v="125"/>
    <s v="x"/>
  </r>
  <r>
    <x v="29"/>
    <d v="2025-10-01T00:00:00"/>
    <x v="18"/>
    <s v="COGS - 180422"/>
    <s v="COGS - 180422"/>
    <s v="D-005"/>
    <s v="Security"/>
    <m/>
    <x v="2"/>
    <s v="DPMSAT"/>
    <x v="49"/>
    <s v="Security Awareness Program"/>
    <s v="C-10335"/>
    <m/>
    <n v="11105"/>
    <s v="COG"/>
    <n v="49.5"/>
    <m/>
    <n v="49.5"/>
    <s v="x"/>
  </r>
  <r>
    <x v="29"/>
    <d v="2025-10-01T00:00:00"/>
    <x v="18"/>
    <s v="COGS - 180422"/>
    <s v="COGS - 180422"/>
    <s v="D-005"/>
    <s v="Security"/>
    <m/>
    <x v="2"/>
    <s v="DPM-Huntress"/>
    <x v="49"/>
    <s v="Huntress Advanced Threat Protection"/>
    <s v="C-10335"/>
    <m/>
    <n v="11105"/>
    <s v="COG"/>
    <n v="63.46"/>
    <m/>
    <n v="63.46"/>
    <s v="x"/>
  </r>
  <r>
    <x v="29"/>
    <d v="2025-10-01T00:00:00"/>
    <x v="18"/>
    <s v="COGS - 180422"/>
    <s v="COGS - 180422"/>
    <s v="D-005"/>
    <s v="Security"/>
    <m/>
    <x v="2"/>
    <s v="IS-ESP-1"/>
    <x v="49"/>
    <s v="Email Security "/>
    <s v="C-10335"/>
    <m/>
    <n v="11105"/>
    <s v="COG"/>
    <n v="94.4"/>
    <m/>
    <n v="94.4"/>
    <s v="x"/>
  </r>
  <r>
    <x v="29"/>
    <d v="2025-10-01T00:00:00"/>
    <x v="18"/>
    <s v="COGS - 180422"/>
    <s v="COGS - 180422"/>
    <s v="D-005"/>
    <s v="Security"/>
    <m/>
    <x v="2"/>
    <s v="DPM-FWM-SM"/>
    <x v="49"/>
    <s v="24x7 Gateway Security Monitoring Small"/>
    <s v="C-10335"/>
    <m/>
    <n v="11105"/>
    <s v="COG"/>
    <n v="250"/>
    <m/>
    <n v="250"/>
    <s v="x"/>
  </r>
  <r>
    <x v="29"/>
    <d v="2025-10-01T00:00:00"/>
    <x v="18"/>
    <s v="COGS - 180424"/>
    <s v="COGS - 180424"/>
    <s v="D-005"/>
    <s v="Security"/>
    <m/>
    <x v="2"/>
    <s v="DPM-FWM-MED"/>
    <x v="51"/>
    <s v="24x7 Gateway Security Monitoring Medium"/>
    <s v="C00300"/>
    <m/>
    <n v="11106"/>
    <s v="COG"/>
    <n v="185"/>
    <m/>
    <n v="185"/>
    <s v="x"/>
  </r>
  <r>
    <x v="29"/>
    <d v="2025-10-01T00:00:00"/>
    <x v="18"/>
    <s v="COGS - 180424"/>
    <s v="COGS - 180424"/>
    <s v="D-005"/>
    <s v="Security"/>
    <m/>
    <x v="2"/>
    <s v="DPM-Huntress"/>
    <x v="51"/>
    <s v="Huntress Advanced Threat Protection"/>
    <s v="C00300"/>
    <m/>
    <n v="11106"/>
    <s v="COG"/>
    <n v="308.95"/>
    <m/>
    <n v="308.95"/>
    <s v="x"/>
  </r>
  <r>
    <x v="29"/>
    <d v="2025-10-01T00:00:00"/>
    <x v="18"/>
    <s v="COGS - 180449OH"/>
    <s v="COGS - 180449OH"/>
    <s v="D-005"/>
    <s v="Security"/>
    <m/>
    <x v="3"/>
    <s v="DPM-Huntress"/>
    <x v="91"/>
    <s v="Huntress Advanced Threat Protection"/>
    <s v="C-10062"/>
    <m/>
    <n v="11124"/>
    <s v="COG"/>
    <n v="8.35"/>
    <m/>
    <n v="8.35"/>
    <s v="x"/>
  </r>
  <r>
    <x v="29"/>
    <d v="2025-10-01T00:00:00"/>
    <x v="18"/>
    <s v="COGS - 180453OH"/>
    <s v="COGS - 180453OH"/>
    <s v="D-005"/>
    <s v="Security"/>
    <m/>
    <x v="3"/>
    <s v="DPM-Huntress"/>
    <x v="56"/>
    <s v="Huntress Advanced Threat Protection"/>
    <s v="C-10064"/>
    <m/>
    <n v="11125"/>
    <s v="COG"/>
    <n v="53.01"/>
    <m/>
    <n v="53.01"/>
    <s v="x"/>
  </r>
  <r>
    <x v="29"/>
    <d v="2025-10-01T00:00:00"/>
    <x v="18"/>
    <s v="COGS - 180459OH"/>
    <s v="COGS - 180459OH"/>
    <s v="D-005"/>
    <s v="Security"/>
    <m/>
    <x v="3"/>
    <s v="SecureID"/>
    <x v="132"/>
    <s v="Dark Web Monitoring"/>
    <s v="C-10066"/>
    <m/>
    <n v="11128"/>
    <s v="COG"/>
    <n v="25"/>
    <m/>
    <n v="25"/>
    <s v="x"/>
  </r>
  <r>
    <x v="29"/>
    <d v="2025-10-01T00:00:00"/>
    <x v="18"/>
    <s v="COGS - 180459OH"/>
    <s v="COGS - 180459OH"/>
    <s v="D-005"/>
    <s v="Security"/>
    <m/>
    <x v="3"/>
    <s v="DPMPA"/>
    <x v="132"/>
    <s v="Managed Phishing Analysis"/>
    <s v="C-10066"/>
    <m/>
    <n v="11128"/>
    <s v="COG"/>
    <n v="38.700000000000003"/>
    <m/>
    <n v="38.700000000000003"/>
    <s v="x"/>
  </r>
  <r>
    <x v="29"/>
    <d v="2025-10-01T00:00:00"/>
    <x v="18"/>
    <s v="COGS - 180459OH"/>
    <s v="COGS - 180459OH"/>
    <s v="D-005"/>
    <s v="Security"/>
    <m/>
    <x v="3"/>
    <s v="DPMSAT"/>
    <x v="132"/>
    <s v="Security Awareness Program"/>
    <s v="C-10066"/>
    <m/>
    <n v="11128"/>
    <s v="COG"/>
    <n v="65.7"/>
    <m/>
    <n v="65.7"/>
    <s v="x"/>
  </r>
  <r>
    <x v="29"/>
    <d v="2025-10-01T00:00:00"/>
    <x v="18"/>
    <s v="COGS - 180459OH"/>
    <s v="COGS - 180459OH"/>
    <s v="D-005"/>
    <s v="Security"/>
    <m/>
    <x v="3"/>
    <s v="DPM-Huntress"/>
    <x v="132"/>
    <s v="Huntress Advanced Threat Protection"/>
    <s v="C-10066"/>
    <m/>
    <n v="11128"/>
    <s v="COG"/>
    <n v="821.64"/>
    <m/>
    <n v="821.64"/>
    <s v="x"/>
  </r>
  <r>
    <x v="29"/>
    <d v="2025-10-01T00:00:00"/>
    <x v="18"/>
    <s v="COGS - 180460OH"/>
    <s v="COGS - 180460OH"/>
    <s v="D-005"/>
    <s v="Security"/>
    <m/>
    <x v="3"/>
    <s v="DPM-Huntress"/>
    <x v="154"/>
    <s v="Huntress Advanced Threat Protection"/>
    <s v="C-10110"/>
    <m/>
    <n v="11129"/>
    <s v="COG"/>
    <n v="25.65"/>
    <m/>
    <n v="25.65"/>
    <s v="x"/>
  </r>
  <r>
    <x v="29"/>
    <d v="2025-10-01T00:00:00"/>
    <x v="18"/>
    <s v="COGS - 180463OH"/>
    <s v="COGS - 180463OH"/>
    <s v="D-005"/>
    <s v="Security"/>
    <m/>
    <x v="3"/>
    <s v="DPM-Huntress"/>
    <x v="175"/>
    <s v="Huntress Advanced Threat Protection"/>
    <s v="C-10067"/>
    <m/>
    <n v="11131"/>
    <s v="COG"/>
    <n v="8.35"/>
    <m/>
    <n v="8.35"/>
    <s v="x"/>
  </r>
  <r>
    <x v="29"/>
    <d v="2025-10-01T00:00:00"/>
    <x v="18"/>
    <s v="COGS - 180465OH"/>
    <s v="COGS - 180465OH"/>
    <s v="D-003"/>
    <s v="MSP"/>
    <m/>
    <x v="3"/>
    <s v="DPM-Huntress"/>
    <x v="85"/>
    <s v="Huntress Advanced Threat Protection"/>
    <s v="C-10068"/>
    <m/>
    <n v="11132"/>
    <s v="COG"/>
    <n v="162.75"/>
    <m/>
    <n v="162.75"/>
    <s v="x"/>
  </r>
  <r>
    <x v="29"/>
    <d v="2025-10-01T00:00:00"/>
    <x v="18"/>
    <s v="COGS - 180468OH"/>
    <s v="COGS - 180468OH"/>
    <s v="D-005"/>
    <s v="Security"/>
    <m/>
    <x v="3"/>
    <s v="IS-ESP-1"/>
    <x v="90"/>
    <s v="Email Security "/>
    <s v="C-10072"/>
    <m/>
    <n v="11163"/>
    <s v="COG"/>
    <n v="66"/>
    <m/>
    <n v="66"/>
    <s v="x"/>
  </r>
  <r>
    <x v="29"/>
    <d v="2025-10-01T00:00:00"/>
    <x v="18"/>
    <s v="COGS - 180468OH"/>
    <s v="COGS - 180468OH"/>
    <s v="D-005"/>
    <s v="Security"/>
    <m/>
    <x v="3"/>
    <s v="DPM-Huntress"/>
    <x v="90"/>
    <s v="Huntress Advanced Threat Protection"/>
    <s v="C-10072"/>
    <m/>
    <n v="11163"/>
    <s v="COG"/>
    <n v="78.75"/>
    <m/>
    <n v="78.75"/>
    <s v="x"/>
  </r>
  <r>
    <x v="29"/>
    <d v="2025-10-01T00:00:00"/>
    <x v="18"/>
    <s v="COGS - 180477OH"/>
    <s v="COGS - 180477OH"/>
    <s v="D-005"/>
    <s v="Security"/>
    <m/>
    <x v="3"/>
    <s v="DPM-Huntress"/>
    <x v="93"/>
    <s v="Huntress Advanced Threat Protection"/>
    <s v="C-10076"/>
    <m/>
    <n v="11133"/>
    <s v="COG"/>
    <n v="52.5"/>
    <m/>
    <n v="52.5"/>
    <s v="x"/>
  </r>
  <r>
    <x v="29"/>
    <d v="2025-10-01T00:00:00"/>
    <x v="18"/>
    <s v="COGS - 180478OH"/>
    <s v="COGS - 180478OH"/>
    <s v="D-005"/>
    <s v="Security"/>
    <m/>
    <x v="3"/>
    <s v="DPM-Huntress"/>
    <x v="92"/>
    <s v="Huntress Advanced Threat Protection"/>
    <s v="C-10077"/>
    <m/>
    <n v="11134"/>
    <s v="COG"/>
    <n v="70.11"/>
    <m/>
    <n v="70.11"/>
    <s v="x"/>
  </r>
  <r>
    <x v="29"/>
    <d v="2025-10-01T00:00:00"/>
    <x v="18"/>
    <s v="COGS - 180483OH"/>
    <s v="COGS - 180483OH"/>
    <s v="D-005"/>
    <s v="Security"/>
    <m/>
    <x v="3"/>
    <s v="DPMSAT"/>
    <x v="52"/>
    <s v="Security Awareness Program"/>
    <s v="C-10080"/>
    <m/>
    <n v="11136"/>
    <s v="COG"/>
    <n v="60.3"/>
    <m/>
    <n v="60.3"/>
    <s v="x"/>
  </r>
  <r>
    <x v="29"/>
    <d v="2025-10-01T00:00:00"/>
    <x v="18"/>
    <s v="COGS - 180483OH"/>
    <s v="COGS - 180483OH"/>
    <s v="D-005"/>
    <s v="Security"/>
    <m/>
    <x v="3"/>
    <s v="DPM-Huntress"/>
    <x v="52"/>
    <s v="Huntress Advanced Threat Protection"/>
    <s v="C-10080"/>
    <m/>
    <n v="11136"/>
    <s v="COG"/>
    <n v="150.30000000000001"/>
    <m/>
    <n v="150.30000000000001"/>
    <s v="x"/>
  </r>
  <r>
    <x v="29"/>
    <d v="2025-10-01T00:00:00"/>
    <x v="18"/>
    <s v="COGS - 180483OH"/>
    <s v="COGS - 180483OH"/>
    <s v="D-005"/>
    <s v="Security"/>
    <m/>
    <x v="3"/>
    <s v="IS-ESP-1"/>
    <x v="52"/>
    <s v="Email Security "/>
    <s v="C-10080"/>
    <m/>
    <n v="11136"/>
    <s v="COG"/>
    <n v="191.75"/>
    <m/>
    <n v="191.75"/>
    <s v="x"/>
  </r>
  <r>
    <x v="29"/>
    <d v="2025-10-01T00:00:00"/>
    <x v="18"/>
    <s v="COGS - 180485OH"/>
    <s v="COGS - 180485OH"/>
    <s v="D-005"/>
    <s v="Security"/>
    <m/>
    <x v="3"/>
    <s v="DPM-Huntress"/>
    <x v="86"/>
    <s v="Huntress Advanced Threat Protection"/>
    <s v="C-10081"/>
    <m/>
    <n v="11137"/>
    <s v="COG"/>
    <n v="73.48"/>
    <m/>
    <n v="73.48"/>
    <s v="x"/>
  </r>
  <r>
    <x v="29"/>
    <d v="2025-10-01T00:00:00"/>
    <x v="18"/>
    <s v="COGS - 180486OH"/>
    <s v="COGS - 180486OH"/>
    <s v="D-003"/>
    <s v="MSP"/>
    <m/>
    <x v="3"/>
    <s v="DPM-Huntress"/>
    <x v="113"/>
    <s v="Huntress Advanced Threat Protection"/>
    <s v="C-10082"/>
    <m/>
    <n v="11138"/>
    <s v="COG"/>
    <n v="36.75"/>
    <m/>
    <n v="36.75"/>
    <s v="x"/>
  </r>
  <r>
    <x v="29"/>
    <d v="2025-10-01T00:00:00"/>
    <x v="18"/>
    <s v="COGS - 180491OH"/>
    <s v="COGS - 180491OH"/>
    <s v="D-005"/>
    <s v="Security"/>
    <m/>
    <x v="3"/>
    <s v="DPM-Huntress"/>
    <x v="100"/>
    <s v="Huntress Advanced Threat Protection"/>
    <s v="C-10084"/>
    <m/>
    <n v="11139"/>
    <s v="COG"/>
    <n v="95.76"/>
    <m/>
    <n v="95.76"/>
    <s v="x"/>
  </r>
  <r>
    <x v="29"/>
    <d v="2025-10-01T00:00:00"/>
    <x v="18"/>
    <s v="COGS - 180493OH"/>
    <s v="COGS - 180493OH"/>
    <s v="D-003"/>
    <s v="MSP"/>
    <m/>
    <x v="3"/>
    <s v="DPM-Huntress"/>
    <x v="88"/>
    <s v="Huntress Advanced Threat Protection"/>
    <s v="C-10085"/>
    <m/>
    <n v="11140"/>
    <s v="COG"/>
    <n v="85.17"/>
    <m/>
    <n v="85.17"/>
    <s v="x"/>
  </r>
  <r>
    <x v="29"/>
    <d v="2025-10-01T00:00:00"/>
    <x v="18"/>
    <s v="COGS - 180494OH"/>
    <s v="COGS - 180494OH"/>
    <s v="D-003"/>
    <s v="MSP"/>
    <m/>
    <x v="3"/>
    <s v="DPM-Huntress"/>
    <x v="89"/>
    <s v="Huntress Advanced Threat Protection"/>
    <s v="C-10086"/>
    <m/>
    <n v="11141"/>
    <s v="COG"/>
    <n v="133"/>
    <m/>
    <n v="133"/>
    <s v="x"/>
  </r>
  <r>
    <x v="29"/>
    <d v="2025-10-01T00:00:00"/>
    <x v="18"/>
    <s v="COGS - 180495OH"/>
    <s v="COGS - 180495OH"/>
    <s v="D-005"/>
    <s v="Security"/>
    <m/>
    <x v="3"/>
    <s v="IS-ESP-1"/>
    <x v="89"/>
    <s v="Email Security "/>
    <s v="C-10086"/>
    <m/>
    <n v="11142"/>
    <s v="COG"/>
    <n v="150"/>
    <m/>
    <n v="150"/>
    <s v="x"/>
  </r>
  <r>
    <x v="29"/>
    <d v="2025-10-01T00:00:00"/>
    <x v="18"/>
    <s v="COGS - 180496OH"/>
    <s v="COGS - 180496OH"/>
    <s v="D-005"/>
    <s v="Security"/>
    <m/>
    <x v="3"/>
    <s v="DPM-Huntress"/>
    <x v="135"/>
    <s v="Huntress Advanced Threat Protection"/>
    <s v="C-10087"/>
    <m/>
    <n v="11162"/>
    <s v="COG"/>
    <n v="52.5"/>
    <m/>
    <n v="52.5"/>
    <s v="x"/>
  </r>
  <r>
    <x v="29"/>
    <d v="2025-10-01T00:00:00"/>
    <x v="18"/>
    <s v="COGS - 180500OH"/>
    <s v="COGS - 180500OH"/>
    <s v="D-005"/>
    <s v="Security"/>
    <m/>
    <x v="3"/>
    <s v="SecureID"/>
    <x v="54"/>
    <s v="Dark Web Monitoring"/>
    <s v="C-10093"/>
    <m/>
    <n v="11145"/>
    <s v="COG"/>
    <n v="12.01"/>
    <m/>
    <n v="12.01"/>
    <s v="x"/>
  </r>
  <r>
    <x v="29"/>
    <d v="2025-10-01T00:00:00"/>
    <x v="18"/>
    <s v="COGS - 180500OH"/>
    <s v="COGS - 180500OH"/>
    <s v="D-005"/>
    <s v="Security"/>
    <m/>
    <x v="3"/>
    <s v="Sophos-XDR"/>
    <x v="54"/>
    <s v="Sophos Central Intercept X Advanced with XDR"/>
    <s v="C-10093"/>
    <m/>
    <n v="11145"/>
    <s v="COG"/>
    <n v="20.82"/>
    <m/>
    <n v="20.82"/>
    <s v="x"/>
  </r>
  <r>
    <x v="29"/>
    <d v="2025-10-01T00:00:00"/>
    <x v="18"/>
    <s v="COGS - 180500OH"/>
    <s v="COGS - 180500OH"/>
    <s v="D-005"/>
    <s v="Security"/>
    <m/>
    <x v="3"/>
    <s v="DPMSAT"/>
    <x v="54"/>
    <s v="Security Awareness Program"/>
    <s v="C-10093"/>
    <m/>
    <n v="11145"/>
    <s v="COG"/>
    <n v="49.5"/>
    <m/>
    <n v="49.5"/>
    <s v="x"/>
  </r>
  <r>
    <x v="29"/>
    <d v="2025-10-01T00:00:00"/>
    <x v="18"/>
    <s v="COGS - 180500OH"/>
    <s v="COGS - 180500OH"/>
    <s v="D-005"/>
    <s v="Security"/>
    <m/>
    <x v="3"/>
    <s v="IS-ESP-1"/>
    <x v="54"/>
    <s v="Email Security "/>
    <s v="C-10093"/>
    <m/>
    <n v="11145"/>
    <s v="COG"/>
    <n v="147.5"/>
    <m/>
    <n v="147.5"/>
    <s v="x"/>
  </r>
  <r>
    <x v="29"/>
    <d v="2025-10-01T00:00:00"/>
    <x v="18"/>
    <s v="COGS - 180500OH"/>
    <s v="COGS - 180500OH"/>
    <s v="D-005"/>
    <s v="Security"/>
    <m/>
    <x v="3"/>
    <s v="DPM-Huntress"/>
    <x v="54"/>
    <s v="Huntress Advanced Threat Protection"/>
    <s v="C-10093"/>
    <m/>
    <n v="11145"/>
    <s v="COG"/>
    <n v="172.01"/>
    <m/>
    <n v="172.01"/>
    <s v="x"/>
  </r>
  <r>
    <x v="29"/>
    <d v="2025-10-01T00:00:00"/>
    <x v="18"/>
    <s v="COGS - 180502OH"/>
    <s v="COGS - 180502OH"/>
    <s v="D-005"/>
    <s v="Security"/>
    <m/>
    <x v="3"/>
    <s v="DPM-Huntress"/>
    <x v="133"/>
    <s v="Huntress Advanced Threat Protection"/>
    <s v="C-10094"/>
    <m/>
    <n v="11147"/>
    <s v="COG"/>
    <n v="75.25"/>
    <m/>
    <n v="75.25"/>
    <s v="x"/>
  </r>
  <r>
    <x v="29"/>
    <d v="2025-10-01T00:00:00"/>
    <x v="18"/>
    <s v="COGS - 180504OH"/>
    <s v="COGS - 180504OH"/>
    <s v="D-003"/>
    <s v="MSP"/>
    <m/>
    <x v="3"/>
    <s v="SecureID"/>
    <x v="57"/>
    <s v="Dark Web Monitoring"/>
    <s v="C-10096"/>
    <m/>
    <n v="11148"/>
    <s v="COG"/>
    <n v="25"/>
    <m/>
    <n v="25"/>
    <s v="x"/>
  </r>
  <r>
    <x v="29"/>
    <d v="2025-10-01T00:00:00"/>
    <x v="18"/>
    <s v="COGS - 180504OH"/>
    <s v="COGS - 180504OH"/>
    <s v="D-003"/>
    <s v="MSP"/>
    <m/>
    <x v="3"/>
    <s v="DPMSAT"/>
    <x v="57"/>
    <s v="Security Awareness Program"/>
    <s v="C-10096"/>
    <m/>
    <n v="11148"/>
    <s v="COG"/>
    <n v="43.2"/>
    <m/>
    <n v="43.2"/>
    <s v="x"/>
  </r>
  <r>
    <x v="29"/>
    <d v="2025-10-01T00:00:00"/>
    <x v="18"/>
    <s v="COGS - 180504OH"/>
    <s v="COGS - 180504OH"/>
    <s v="D-003"/>
    <s v="MSP"/>
    <m/>
    <x v="3"/>
    <s v="DPM-Huntress"/>
    <x v="57"/>
    <s v="Huntress Advanced Threat Protection"/>
    <s v="C-10096"/>
    <m/>
    <n v="11148"/>
    <s v="COG"/>
    <n v="55.11"/>
    <m/>
    <n v="55.11"/>
    <s v="x"/>
  </r>
  <r>
    <x v="29"/>
    <d v="2025-10-01T00:00:00"/>
    <x v="18"/>
    <s v="COGS - 180504OH"/>
    <s v="COGS - 180504OH"/>
    <s v="D-003"/>
    <s v="MSP"/>
    <m/>
    <x v="3"/>
    <s v="IS-ESP-1"/>
    <x v="57"/>
    <s v="Email Security "/>
    <s v="C-10096"/>
    <m/>
    <n v="11148"/>
    <s v="COG"/>
    <n v="103.25"/>
    <m/>
    <n v="103.25"/>
    <s v="x"/>
  </r>
  <r>
    <x v="29"/>
    <d v="2025-10-01T00:00:00"/>
    <x v="18"/>
    <s v="COGS - 180505OH"/>
    <s v="COGS - 180505OH"/>
    <s v="D-005"/>
    <s v="Security"/>
    <m/>
    <x v="3"/>
    <s v="DPM-Huntress"/>
    <x v="94"/>
    <s v="Huntress Advanced Threat Protection"/>
    <s v="C-10097"/>
    <m/>
    <n v="11149"/>
    <s v="COG"/>
    <n v="61.25"/>
    <m/>
    <n v="61.25"/>
    <s v="x"/>
  </r>
  <r>
    <x v="29"/>
    <d v="2025-10-01T00:00:00"/>
    <x v="18"/>
    <s v="COGS - 180507OH"/>
    <s v="COGS - 180507OH"/>
    <s v="D-001"/>
    <s v="Sales"/>
    <m/>
    <x v="3"/>
    <s v="DPM-CWA"/>
    <x v="143"/>
    <s v="ConnectWise Remote Agent License "/>
    <s v="C-10319"/>
    <m/>
    <n v="11150"/>
    <s v="COG"/>
    <n v="330.99"/>
    <m/>
    <n v="330.99"/>
    <s v="x"/>
  </r>
  <r>
    <x v="29"/>
    <d v="2025-10-01T00:00:00"/>
    <x v="18"/>
    <s v="COGS - 180507OH"/>
    <s v="COGS - 180507OH"/>
    <s v="D-001"/>
    <s v="Sales"/>
    <m/>
    <x v="3"/>
    <s v="Streamline IT"/>
    <x v="143"/>
    <s v="Streamline IT"/>
    <s v="C-10319"/>
    <m/>
    <n v="11150"/>
    <s v="COG"/>
    <n v="675"/>
    <m/>
    <n v="675"/>
    <s v="x"/>
  </r>
  <r>
    <x v="29"/>
    <d v="2025-10-01T00:00:00"/>
    <x v="18"/>
    <s v="COGS - 180508OH"/>
    <s v="COGS - 180508OH"/>
    <s v="D-005"/>
    <s v="Security"/>
    <m/>
    <x v="3"/>
    <s v="DPM-Huntress"/>
    <x v="95"/>
    <s v="Huntress Advanced Threat Protection"/>
    <s v="C-10207"/>
    <m/>
    <n v="11151"/>
    <s v="COG"/>
    <n v="25.65"/>
    <m/>
    <n v="25.65"/>
    <s v="x"/>
  </r>
  <r>
    <x v="29"/>
    <d v="2025-10-01T00:00:00"/>
    <x v="18"/>
    <s v="COGS - 180514OH"/>
    <s v="COGS - 180514OH"/>
    <s v="D-005"/>
    <s v="Security"/>
    <m/>
    <x v="3"/>
    <s v="DPM-Huntress"/>
    <x v="55"/>
    <s v="Huntress Advanced Threat Protection"/>
    <s v="C-10104"/>
    <m/>
    <n v="11154"/>
    <s v="COG"/>
    <n v="91.55"/>
    <m/>
    <n v="91.55"/>
    <s v="x"/>
  </r>
  <r>
    <x v="29"/>
    <d v="2025-10-01T00:00:00"/>
    <x v="18"/>
    <s v="COGS - 180515OH"/>
    <s v="COGS - 180515OH"/>
    <s v="D-005"/>
    <s v="Security"/>
    <m/>
    <x v="3"/>
    <s v="DPM-Huntress"/>
    <x v="174"/>
    <s v="Huntress Advanced Threat Protection"/>
    <s v="C-10365"/>
    <m/>
    <n v="11155"/>
    <s v="COG"/>
    <n v="40.08"/>
    <m/>
    <n v="40.08"/>
    <s v="x"/>
  </r>
  <r>
    <x v="29"/>
    <d v="2025-10-01T00:00:00"/>
    <x v="18"/>
    <s v="COGS - 180517OH"/>
    <s v="COGS - 180517OH"/>
    <s v="D-003"/>
    <s v="MSP"/>
    <m/>
    <x v="3"/>
    <s v="DPM-Huntress"/>
    <x v="173"/>
    <s v="Huntress Advanced Threat Protection"/>
    <s v="C-10105"/>
    <m/>
    <n v="11160"/>
    <s v="COG"/>
    <n v="119"/>
    <m/>
    <n v="119"/>
    <s v="x"/>
  </r>
  <r>
    <x v="29"/>
    <d v="2025-10-01T00:00:00"/>
    <x v="18"/>
    <s v="COGS - 180518OH"/>
    <s v="COGS - 180518OH"/>
    <s v="D-005"/>
    <s v="Security"/>
    <m/>
    <x v="3"/>
    <s v="DPM-Huntress"/>
    <x v="87"/>
    <s v="Huntress Advanced Threat Protection"/>
    <s v="C-10107"/>
    <m/>
    <n v="11156"/>
    <s v="COG"/>
    <n v="444.5"/>
    <m/>
    <n v="444.5"/>
    <s v="x"/>
  </r>
  <r>
    <x v="29"/>
    <d v="2025-10-01T00:00:00"/>
    <x v="18"/>
    <s v="COGS - 180539"/>
    <s v="COGS - 180539"/>
    <s v="D-005"/>
    <s v="Security"/>
    <m/>
    <x v="2"/>
    <s v="DPMSAT"/>
    <x v="140"/>
    <s v="Security Awareness Program"/>
    <s v="C-10421"/>
    <m/>
    <n v="11107"/>
    <s v="COG"/>
    <n v="6.3"/>
    <m/>
    <n v="6.3"/>
    <s v="x"/>
  </r>
  <r>
    <x v="29"/>
    <d v="2025-10-01T00:00:00"/>
    <x v="18"/>
    <s v="COGS - 180539"/>
    <s v="COGS - 180539"/>
    <s v="D-005"/>
    <s v="Security"/>
    <m/>
    <x v="2"/>
    <s v="DPM-Huntress"/>
    <x v="140"/>
    <s v="Huntress Advanced Threat Protection"/>
    <s v="C-10421"/>
    <m/>
    <n v="11107"/>
    <s v="COG"/>
    <n v="12.25"/>
    <m/>
    <n v="12.25"/>
    <s v="x"/>
  </r>
  <r>
    <x v="29"/>
    <d v="2025-10-01T00:00:00"/>
    <x v="18"/>
    <s v="COGS - 180539"/>
    <s v="COGS - 180539"/>
    <s v="D-005"/>
    <s v="Security"/>
    <m/>
    <x v="2"/>
    <s v="DPM-Huntress365"/>
    <x v="140"/>
    <s v="Huntress MDR for M365"/>
    <s v="C-10421"/>
    <m/>
    <n v="11107"/>
    <s v="COG"/>
    <n v="14"/>
    <m/>
    <n v="14"/>
    <s v="x"/>
  </r>
  <r>
    <x v="29"/>
    <d v="2025-10-01T00:00:00"/>
    <x v="18"/>
    <s v="COGS - 180539"/>
    <s v="COGS - 180539"/>
    <s v="D-005"/>
    <s v="Security"/>
    <m/>
    <x v="2"/>
    <s v="IS-ESP-1"/>
    <x v="140"/>
    <s v="Email Security "/>
    <s v="C-10421"/>
    <m/>
    <n v="11107"/>
    <s v="COG"/>
    <n v="21"/>
    <m/>
    <n v="21"/>
    <s v="x"/>
  </r>
  <r>
    <x v="29"/>
    <d v="2025-10-01T00:00:00"/>
    <x v="18"/>
    <s v="COGS - 180545"/>
    <s v="COGS - 180545"/>
    <s v="D-005"/>
    <s v="Security"/>
    <m/>
    <x v="2"/>
    <s v="DPMSAT"/>
    <x v="136"/>
    <s v="Security Awareness Program"/>
    <s v="C-10253"/>
    <m/>
    <n v="11108"/>
    <s v="COG"/>
    <n v="45.9"/>
    <m/>
    <n v="45.9"/>
    <s v="x"/>
  </r>
  <r>
    <x v="29"/>
    <d v="2025-10-01T00:00:00"/>
    <x v="18"/>
    <s v="COGS - 180545"/>
    <s v="COGS - 180545"/>
    <s v="D-005"/>
    <s v="Security"/>
    <m/>
    <x v="2"/>
    <s v="DPM-Huntress"/>
    <x v="136"/>
    <s v="Huntress Advanced Threat Protection"/>
    <s v="C-10253"/>
    <m/>
    <n v="11108"/>
    <s v="COG"/>
    <n v="83.5"/>
    <m/>
    <n v="83.5"/>
    <s v="x"/>
  </r>
  <r>
    <x v="29"/>
    <d v="2025-10-01T00:00:00"/>
    <x v="18"/>
    <s v="COGS - 180545"/>
    <s v="COGS - 180545"/>
    <s v="D-005"/>
    <s v="Security"/>
    <m/>
    <x v="2"/>
    <s v="DuoMFA"/>
    <x v="136"/>
    <s v="Duo MFA - 1 User"/>
    <s v="C-10253"/>
    <m/>
    <n v="11108"/>
    <s v="COG"/>
    <n v="86.4"/>
    <m/>
    <n v="86.4"/>
    <s v="x"/>
  </r>
  <r>
    <x v="29"/>
    <d v="2025-10-01T00:00:00"/>
    <x v="18"/>
    <s v="COGS - 180545"/>
    <s v="COGS - 180545"/>
    <s v="D-005"/>
    <s v="Security"/>
    <m/>
    <x v="2"/>
    <s v="IS-ESP-1"/>
    <x v="136"/>
    <s v="Email Security "/>
    <s v="C-10253"/>
    <m/>
    <n v="11108"/>
    <s v="COG"/>
    <n v="88.5"/>
    <m/>
    <n v="88.5"/>
    <s v="x"/>
  </r>
  <r>
    <x v="29"/>
    <d v="2025-10-01T00:00:00"/>
    <x v="18"/>
    <s v="COGS - 180545"/>
    <s v="COGS - 180545"/>
    <s v="D-005"/>
    <s v="Security"/>
    <m/>
    <x v="2"/>
    <s v="DPM-BITW-ENT"/>
    <x v="136"/>
    <s v="Bitwarden Password Management - Enterprise"/>
    <s v="C-10253"/>
    <m/>
    <n v="11108"/>
    <s v="COG"/>
    <n v="117"/>
    <m/>
    <n v="117"/>
    <s v="x"/>
  </r>
  <r>
    <x v="29"/>
    <d v="2025-10-01T00:00:00"/>
    <x v="18"/>
    <s v="COGS - 180545"/>
    <s v="COGS - 180545"/>
    <s v="D-005"/>
    <s v="Security"/>
    <m/>
    <x v="2"/>
    <s v="DPM-FWM-SM"/>
    <x v="136"/>
    <s v="24x7 Gateway Security Monitoring Small"/>
    <s v="C-10253"/>
    <m/>
    <n v="11108"/>
    <s v="COG"/>
    <n v="125"/>
    <m/>
    <n v="125"/>
    <s v="x"/>
  </r>
  <r>
    <x v="29"/>
    <d v="2025-10-01T00:00:00"/>
    <x v="18"/>
    <s v="COGS - 180546"/>
    <s v="COGS - 180546"/>
    <s v="D-003"/>
    <s v="MSP"/>
    <m/>
    <x v="2"/>
    <s v="DPMSAT"/>
    <x v="136"/>
    <s v="Security Awareness Program"/>
    <s v="C-10253"/>
    <m/>
    <n v="11109"/>
    <s v="COG"/>
    <n v="2.7"/>
    <m/>
    <n v="2.7"/>
    <s v="x"/>
  </r>
  <r>
    <x v="29"/>
    <d v="2025-10-01T00:00:00"/>
    <x v="18"/>
    <s v="COGS - 180546"/>
    <s v="COGS - 180546"/>
    <s v="D-003"/>
    <s v="MSP"/>
    <m/>
    <x v="2"/>
    <s v="DPM-Huntress"/>
    <x v="136"/>
    <s v="Huntress Advanced Threat Protection"/>
    <s v="C-10253"/>
    <m/>
    <n v="11109"/>
    <s v="COG"/>
    <n v="5.01"/>
    <m/>
    <n v="5.01"/>
    <s v="x"/>
  </r>
  <r>
    <x v="29"/>
    <d v="2025-10-01T00:00:00"/>
    <x v="18"/>
    <s v="COGS - 180546"/>
    <s v="COGS - 180546"/>
    <s v="D-003"/>
    <s v="MSP"/>
    <m/>
    <x v="2"/>
    <s v="DuoMFA"/>
    <x v="136"/>
    <s v="Duo MFA - 1 User"/>
    <s v="C-10253"/>
    <m/>
    <n v="11109"/>
    <s v="COG"/>
    <n v="8.1"/>
    <m/>
    <n v="8.1"/>
    <s v="x"/>
  </r>
  <r>
    <x v="29"/>
    <d v="2025-10-01T00:00:00"/>
    <x v="18"/>
    <s v="COGS - 180546"/>
    <s v="COGS - 180546"/>
    <s v="D-003"/>
    <s v="MSP"/>
    <m/>
    <x v="2"/>
    <s v="IS-ESP-1"/>
    <x v="136"/>
    <s v="Email Security "/>
    <s v="C-10253"/>
    <m/>
    <n v="11109"/>
    <s v="COG"/>
    <n v="8.85"/>
    <m/>
    <n v="8.85"/>
    <s v="x"/>
  </r>
  <r>
    <x v="29"/>
    <d v="2025-10-01T00:00:00"/>
    <x v="18"/>
    <s v="COGS - 180546"/>
    <s v="COGS - 180546"/>
    <s v="D-003"/>
    <s v="MSP"/>
    <m/>
    <x v="2"/>
    <s v="DPM-BITW-ENT"/>
    <x v="136"/>
    <s v="Bitwarden Password Management - Enterprise"/>
    <s v="C-10253"/>
    <m/>
    <n v="11109"/>
    <s v="COG"/>
    <n v="11.7"/>
    <m/>
    <n v="11.7"/>
    <s v="x"/>
  </r>
  <r>
    <x v="29"/>
    <d v="2025-10-01T00:00:00"/>
    <x v="18"/>
    <s v="COGS - 180546"/>
    <s v="COGS - 180546"/>
    <s v="D-003"/>
    <s v="MSP"/>
    <m/>
    <x v="2"/>
    <s v="DPM-FWM-SM"/>
    <x v="136"/>
    <s v="24x7 Gateway Security Monitoring Small"/>
    <s v="C-10253"/>
    <m/>
    <n v="11109"/>
    <s v="COG"/>
    <n v="125"/>
    <m/>
    <n v="125"/>
    <s v="x"/>
  </r>
  <r>
    <x v="29"/>
    <d v="2025-10-01T00:00:00"/>
    <x v="18"/>
    <s v="COGS - 180547"/>
    <s v="COGS - 180547"/>
    <s v="D-003"/>
    <s v="MSP"/>
    <m/>
    <x v="2"/>
    <s v="DuoMFA"/>
    <x v="136"/>
    <s v="Duo MFA - 1 User"/>
    <s v="C-10253"/>
    <m/>
    <n v="11110"/>
    <s v="COG"/>
    <n v="2.7"/>
    <m/>
    <n v="2.7"/>
    <s v="x"/>
  </r>
  <r>
    <x v="29"/>
    <d v="2025-10-01T00:00:00"/>
    <x v="18"/>
    <s v="COGS - 180547"/>
    <s v="COGS - 180547"/>
    <s v="D-003"/>
    <s v="MSP"/>
    <m/>
    <x v="2"/>
    <s v="DPMSAT"/>
    <x v="136"/>
    <s v="Security Awareness Program"/>
    <s v="C-10253"/>
    <m/>
    <n v="11110"/>
    <s v="COG"/>
    <n v="3.6"/>
    <m/>
    <n v="3.6"/>
    <s v="x"/>
  </r>
  <r>
    <x v="29"/>
    <d v="2025-10-01T00:00:00"/>
    <x v="18"/>
    <s v="COGS - 180547"/>
    <s v="COGS - 180547"/>
    <s v="D-003"/>
    <s v="MSP"/>
    <m/>
    <x v="2"/>
    <s v="DPM-Huntress"/>
    <x v="136"/>
    <s v="Huntress Advanced Threat Protection"/>
    <s v="C-10253"/>
    <m/>
    <n v="11110"/>
    <s v="COG"/>
    <n v="6.68"/>
    <m/>
    <n v="6.68"/>
    <s v="x"/>
  </r>
  <r>
    <x v="29"/>
    <d v="2025-10-01T00:00:00"/>
    <x v="18"/>
    <s v="COGS - 180547"/>
    <s v="COGS - 180547"/>
    <s v="D-003"/>
    <s v="MSP"/>
    <m/>
    <x v="2"/>
    <s v="IS-ESP-1"/>
    <x v="136"/>
    <s v="Email Security "/>
    <s v="C-10253"/>
    <m/>
    <n v="11110"/>
    <s v="COG"/>
    <n v="11.8"/>
    <m/>
    <n v="11.8"/>
    <s v="x"/>
  </r>
  <r>
    <x v="29"/>
    <d v="2025-10-01T00:00:00"/>
    <x v="18"/>
    <s v="COGS - 180547"/>
    <s v="COGS - 180547"/>
    <s v="D-003"/>
    <s v="MSP"/>
    <m/>
    <x v="2"/>
    <s v="DPM-BITW-ENT"/>
    <x v="136"/>
    <s v="Bitwarden Password Management - Enterprise"/>
    <s v="C-10253"/>
    <m/>
    <n v="11110"/>
    <s v="COG"/>
    <n v="15.6"/>
    <m/>
    <n v="15.6"/>
    <s v="x"/>
  </r>
  <r>
    <x v="29"/>
    <d v="2025-10-01T00:00:00"/>
    <x v="18"/>
    <s v="COGS - 180547"/>
    <s v="COGS - 180547"/>
    <s v="D-003"/>
    <s v="MSP"/>
    <m/>
    <x v="2"/>
    <s v="DPM-FWM-SM"/>
    <x v="136"/>
    <s v="24x7 Gateway Security Monitoring Small"/>
    <s v="C-10253"/>
    <m/>
    <n v="11110"/>
    <s v="COG"/>
    <n v="125"/>
    <m/>
    <n v="125"/>
    <s v="x"/>
  </r>
  <r>
    <x v="29"/>
    <d v="2025-10-01T00:00:00"/>
    <x v="18"/>
    <s v="COGS - 180548"/>
    <s v="COGS - 180548"/>
    <s v="D-005"/>
    <s v="Security"/>
    <m/>
    <x v="2"/>
    <s v="DPMSAT"/>
    <x v="136"/>
    <s v="Security Awareness Program"/>
    <s v="C-10253"/>
    <m/>
    <n v="11111"/>
    <s v="COG"/>
    <n v="0.9"/>
    <m/>
    <n v="0.9"/>
    <s v="x"/>
  </r>
  <r>
    <x v="29"/>
    <d v="2025-10-01T00:00:00"/>
    <x v="18"/>
    <s v="COGS - 180548"/>
    <s v="COGS - 180548"/>
    <s v="D-005"/>
    <s v="Security"/>
    <m/>
    <x v="2"/>
    <s v="DPM-Huntress"/>
    <x v="136"/>
    <s v="Huntress Advanced Threat Protection"/>
    <s v="C-10253"/>
    <m/>
    <n v="11111"/>
    <s v="COG"/>
    <n v="1.67"/>
    <m/>
    <n v="1.67"/>
    <s v="x"/>
  </r>
  <r>
    <x v="29"/>
    <d v="2025-10-01T00:00:00"/>
    <x v="18"/>
    <s v="COGS - 180548"/>
    <s v="COGS - 180548"/>
    <s v="D-005"/>
    <s v="Security"/>
    <m/>
    <x v="2"/>
    <s v="DuoMFA"/>
    <x v="136"/>
    <s v="Duo MFA - 1 User"/>
    <s v="C-10253"/>
    <m/>
    <n v="11111"/>
    <s v="COG"/>
    <n v="2.7"/>
    <m/>
    <n v="2.7"/>
    <s v="x"/>
  </r>
  <r>
    <x v="29"/>
    <d v="2025-10-01T00:00:00"/>
    <x v="18"/>
    <s v="COGS - 180548"/>
    <s v="COGS - 180548"/>
    <s v="D-005"/>
    <s v="Security"/>
    <m/>
    <x v="2"/>
    <s v="IS-ESP-1"/>
    <x v="136"/>
    <s v="Email Security "/>
    <s v="C-10253"/>
    <m/>
    <n v="11111"/>
    <s v="COG"/>
    <n v="2.95"/>
    <m/>
    <n v="2.95"/>
    <s v="x"/>
  </r>
  <r>
    <x v="29"/>
    <d v="2025-10-01T00:00:00"/>
    <x v="18"/>
    <s v="COGS - 180548"/>
    <s v="COGS - 180548"/>
    <s v="D-005"/>
    <s v="Security"/>
    <m/>
    <x v="2"/>
    <s v="DPM-BITW-ENT"/>
    <x v="136"/>
    <s v="Bitwarden Password Management - Enterprise"/>
    <s v="C-10253"/>
    <m/>
    <n v="11111"/>
    <s v="COG"/>
    <n v="3.9"/>
    <m/>
    <n v="3.9"/>
    <s v="x"/>
  </r>
  <r>
    <x v="29"/>
    <d v="2025-10-01T00:00:00"/>
    <x v="18"/>
    <s v="COGS - 180548"/>
    <s v="COGS - 180548"/>
    <s v="D-005"/>
    <s v="Security"/>
    <m/>
    <x v="2"/>
    <s v="DPM-FWM-SM"/>
    <x v="136"/>
    <s v="24x7 Gateway Security Monitoring Small"/>
    <s v="C-10253"/>
    <m/>
    <n v="11111"/>
    <s v="COG"/>
    <n v="125"/>
    <m/>
    <n v="125"/>
    <s v="x"/>
  </r>
  <r>
    <x v="29"/>
    <d v="2025-10-01T00:00:00"/>
    <x v="18"/>
    <s v="COGS - 180549"/>
    <s v="COGS - 180549"/>
    <s v="D-003"/>
    <s v="MSP"/>
    <m/>
    <x v="2"/>
    <s v="DPMSAT"/>
    <x v="136"/>
    <s v="Security Awareness Program"/>
    <s v="C-10253"/>
    <m/>
    <n v="11112"/>
    <s v="COG"/>
    <n v="1.8"/>
    <m/>
    <n v="1.8"/>
    <s v="x"/>
  </r>
  <r>
    <x v="29"/>
    <d v="2025-10-01T00:00:00"/>
    <x v="18"/>
    <s v="COGS - 180549"/>
    <s v="COGS - 180549"/>
    <s v="D-003"/>
    <s v="MSP"/>
    <m/>
    <x v="2"/>
    <s v="DPM-Huntress"/>
    <x v="136"/>
    <s v="Huntress Advanced Threat Protection"/>
    <s v="C-10253"/>
    <m/>
    <n v="11112"/>
    <s v="COG"/>
    <n v="3.34"/>
    <m/>
    <n v="3.34"/>
    <s v="x"/>
  </r>
  <r>
    <x v="29"/>
    <d v="2025-10-01T00:00:00"/>
    <x v="18"/>
    <s v="COGS - 180549"/>
    <s v="COGS - 180549"/>
    <s v="D-003"/>
    <s v="MSP"/>
    <m/>
    <x v="2"/>
    <s v="DPM-BITW-ENT"/>
    <x v="136"/>
    <s v="Bitwarden Password Management - Enterprise"/>
    <s v="C-10253"/>
    <m/>
    <n v="11112"/>
    <s v="COG"/>
    <n v="3.9"/>
    <m/>
    <n v="3.9"/>
    <s v="x"/>
  </r>
  <r>
    <x v="29"/>
    <d v="2025-10-01T00:00:00"/>
    <x v="18"/>
    <s v="COGS - 180549"/>
    <s v="COGS - 180549"/>
    <s v="D-003"/>
    <s v="MSP"/>
    <m/>
    <x v="2"/>
    <s v="IS-ESP-1"/>
    <x v="136"/>
    <s v="Email Security "/>
    <s v="C-10253"/>
    <m/>
    <n v="11112"/>
    <s v="COG"/>
    <n v="5.9"/>
    <m/>
    <n v="5.9"/>
    <s v="x"/>
  </r>
  <r>
    <x v="29"/>
    <d v="2025-10-01T00:00:00"/>
    <x v="18"/>
    <s v="COGS - 180549"/>
    <s v="COGS - 180549"/>
    <s v="D-003"/>
    <s v="MSP"/>
    <m/>
    <x v="2"/>
    <s v="DPM-FWM-SM"/>
    <x v="136"/>
    <s v="24x7 Gateway Security Monitoring Small"/>
    <s v="C-10253"/>
    <m/>
    <n v="11112"/>
    <s v="COG"/>
    <n v="125"/>
    <m/>
    <n v="125"/>
    <s v="x"/>
  </r>
  <r>
    <x v="29"/>
    <d v="2025-10-01T00:00:00"/>
    <x v="18"/>
    <s v="COGS - 180550"/>
    <s v="COGS - 180550"/>
    <s v="D-003"/>
    <s v="MSP"/>
    <m/>
    <x v="2"/>
    <s v="DPMSAT"/>
    <x v="136"/>
    <s v="Security Awareness Program"/>
    <s v="C-10253"/>
    <m/>
    <n v="11113"/>
    <s v="COG"/>
    <n v="1.8"/>
    <m/>
    <n v="1.8"/>
    <s v="x"/>
  </r>
  <r>
    <x v="29"/>
    <d v="2025-10-01T00:00:00"/>
    <x v="18"/>
    <s v="COGS - 180550"/>
    <s v="COGS - 180550"/>
    <s v="D-003"/>
    <s v="MSP"/>
    <m/>
    <x v="2"/>
    <s v="DPM-Huntress"/>
    <x v="136"/>
    <s v="Huntress Advanced Threat Protection"/>
    <s v="C-10253"/>
    <m/>
    <n v="11113"/>
    <s v="COG"/>
    <n v="3.34"/>
    <m/>
    <n v="3.34"/>
    <s v="x"/>
  </r>
  <r>
    <x v="29"/>
    <d v="2025-10-01T00:00:00"/>
    <x v="18"/>
    <s v="COGS - 180550"/>
    <s v="COGS - 180550"/>
    <s v="D-003"/>
    <s v="MSP"/>
    <m/>
    <x v="2"/>
    <s v="DuoMFA"/>
    <x v="136"/>
    <s v="Duo MFA - 1 User"/>
    <s v="C-10253"/>
    <m/>
    <n v="11113"/>
    <s v="COG"/>
    <n v="5.4"/>
    <m/>
    <n v="5.4"/>
    <s v="x"/>
  </r>
  <r>
    <x v="29"/>
    <d v="2025-10-01T00:00:00"/>
    <x v="18"/>
    <s v="COGS - 180550"/>
    <s v="COGS - 180550"/>
    <s v="D-003"/>
    <s v="MSP"/>
    <m/>
    <x v="2"/>
    <s v="IS-ESP-1"/>
    <x v="136"/>
    <s v="Email Security "/>
    <s v="C-10253"/>
    <m/>
    <n v="11113"/>
    <s v="COG"/>
    <n v="5.9"/>
    <m/>
    <n v="5.9"/>
    <s v="x"/>
  </r>
  <r>
    <x v="29"/>
    <d v="2025-10-01T00:00:00"/>
    <x v="18"/>
    <s v="COGS - 180550"/>
    <s v="COGS - 180550"/>
    <s v="D-003"/>
    <s v="MSP"/>
    <m/>
    <x v="2"/>
    <s v="DPM-BITW-ENT"/>
    <x v="136"/>
    <s v="Bitwarden Password Management - Enterprise"/>
    <s v="C-10253"/>
    <m/>
    <n v="11113"/>
    <s v="COG"/>
    <n v="7.8"/>
    <m/>
    <n v="7.8"/>
    <s v="x"/>
  </r>
  <r>
    <x v="29"/>
    <d v="2025-10-01T00:00:00"/>
    <x v="18"/>
    <s v="COGS - 180551"/>
    <s v="COGS - 180551"/>
    <s v="D-003"/>
    <s v="MSP"/>
    <m/>
    <x v="2"/>
    <s v="DPMSAT"/>
    <x v="136"/>
    <s v="Security Awareness Program"/>
    <s v="C-10253"/>
    <m/>
    <n v="11114"/>
    <s v="COG"/>
    <n v="0.9"/>
    <m/>
    <n v="0.9"/>
    <s v="x"/>
  </r>
  <r>
    <x v="29"/>
    <d v="2025-10-01T00:00:00"/>
    <x v="18"/>
    <s v="COGS - 180551"/>
    <s v="COGS - 180551"/>
    <s v="D-003"/>
    <s v="MSP"/>
    <m/>
    <x v="2"/>
    <s v="DPM-Huntress"/>
    <x v="136"/>
    <s v="Huntress Advanced Threat Protection"/>
    <s v="C-10253"/>
    <m/>
    <n v="11114"/>
    <s v="COG"/>
    <n v="1.67"/>
    <m/>
    <n v="1.67"/>
    <s v="x"/>
  </r>
  <r>
    <x v="29"/>
    <d v="2025-10-01T00:00:00"/>
    <x v="18"/>
    <s v="COGS - 180551"/>
    <s v="COGS - 180551"/>
    <s v="D-003"/>
    <s v="MSP"/>
    <m/>
    <x v="2"/>
    <s v="DuoMFA"/>
    <x v="136"/>
    <s v="Duo MFA - 1 User"/>
    <s v="C-10253"/>
    <m/>
    <n v="11114"/>
    <s v="COG"/>
    <n v="2.7"/>
    <m/>
    <n v="2.7"/>
    <s v="x"/>
  </r>
  <r>
    <x v="29"/>
    <d v="2025-10-01T00:00:00"/>
    <x v="18"/>
    <s v="COGS - 180551"/>
    <s v="COGS - 180551"/>
    <s v="D-003"/>
    <s v="MSP"/>
    <m/>
    <x v="2"/>
    <s v="IS-ESP-1"/>
    <x v="136"/>
    <s v="Email Security "/>
    <s v="C-10253"/>
    <m/>
    <n v="11114"/>
    <s v="COG"/>
    <n v="2.95"/>
    <m/>
    <n v="2.95"/>
    <s v="x"/>
  </r>
  <r>
    <x v="29"/>
    <d v="2025-10-01T00:00:00"/>
    <x v="18"/>
    <s v="COGS - 180551"/>
    <s v="COGS - 180551"/>
    <s v="D-003"/>
    <s v="MSP"/>
    <m/>
    <x v="2"/>
    <s v="DPM-BITW-ENT"/>
    <x v="136"/>
    <s v="Bitwarden Password Management - Enterprise"/>
    <s v="C-10253"/>
    <m/>
    <n v="11114"/>
    <s v="COG"/>
    <n v="3.9"/>
    <m/>
    <n v="3.9"/>
    <s v="x"/>
  </r>
  <r>
    <x v="29"/>
    <d v="2025-10-01T00:00:00"/>
    <x v="18"/>
    <s v="COGS - 180552"/>
    <s v="COGS - 180552"/>
    <s v="D-003"/>
    <s v="MSP"/>
    <m/>
    <x v="2"/>
    <s v="DPMSAT"/>
    <x v="136"/>
    <s v="Security Awareness Program"/>
    <s v="C-10253"/>
    <m/>
    <n v="11115"/>
    <s v="COG"/>
    <n v="0.9"/>
    <m/>
    <n v="0.9"/>
    <s v="x"/>
  </r>
  <r>
    <x v="29"/>
    <d v="2025-10-01T00:00:00"/>
    <x v="18"/>
    <s v="COGS - 180552"/>
    <s v="COGS - 180552"/>
    <s v="D-003"/>
    <s v="MSP"/>
    <m/>
    <x v="2"/>
    <s v="DPM-Huntress"/>
    <x v="136"/>
    <s v="Huntress Advanced Threat Protection"/>
    <s v="C-10253"/>
    <m/>
    <n v="11115"/>
    <s v="COG"/>
    <n v="1.67"/>
    <m/>
    <n v="1.67"/>
    <s v="x"/>
  </r>
  <r>
    <x v="29"/>
    <d v="2025-10-01T00:00:00"/>
    <x v="18"/>
    <s v="COGS - 180552"/>
    <s v="COGS - 180552"/>
    <s v="D-003"/>
    <s v="MSP"/>
    <m/>
    <x v="2"/>
    <s v="DuoMFA"/>
    <x v="136"/>
    <s v="Duo MFA - 1 User"/>
    <s v="C-10253"/>
    <m/>
    <n v="11115"/>
    <s v="COG"/>
    <n v="2.7"/>
    <m/>
    <n v="2.7"/>
    <s v="x"/>
  </r>
  <r>
    <x v="29"/>
    <d v="2025-10-01T00:00:00"/>
    <x v="18"/>
    <s v="COGS - 180552"/>
    <s v="COGS - 180552"/>
    <s v="D-003"/>
    <s v="MSP"/>
    <m/>
    <x v="2"/>
    <s v="IS-ESP-1"/>
    <x v="136"/>
    <s v="Email Security "/>
    <s v="C-10253"/>
    <m/>
    <n v="11115"/>
    <s v="COG"/>
    <n v="2.95"/>
    <m/>
    <n v="2.95"/>
    <s v="x"/>
  </r>
  <r>
    <x v="29"/>
    <d v="2025-10-01T00:00:00"/>
    <x v="18"/>
    <s v="COGS - 180552"/>
    <s v="COGS - 180552"/>
    <s v="D-003"/>
    <s v="MSP"/>
    <m/>
    <x v="2"/>
    <s v="DPM-BITW-ENT"/>
    <x v="136"/>
    <s v="Bitwarden Password Management - Enterprise"/>
    <s v="C-10253"/>
    <m/>
    <n v="11115"/>
    <s v="COG"/>
    <n v="3.9"/>
    <m/>
    <n v="3.9"/>
    <s v="x"/>
  </r>
  <r>
    <x v="29"/>
    <d v="2025-10-01T00:00:00"/>
    <x v="18"/>
    <s v="COGS - 180560OH"/>
    <s v="COGS - 180560OH"/>
    <s v="D-005"/>
    <s v="Security"/>
    <m/>
    <x v="3"/>
    <s v="DPM-Huntress"/>
    <x v="84"/>
    <s v="Huntress Advanced Threat Protection"/>
    <s v="C-10083"/>
    <m/>
    <n v="11158"/>
    <s v="COG"/>
    <n v="145.80000000000001"/>
    <m/>
    <n v="145.80000000000001"/>
    <s v="x"/>
  </r>
  <r>
    <x v="29"/>
    <d v="2025-10-01T00:00:00"/>
    <x v="18"/>
    <s v="COGS - 180562OH"/>
    <s v="COGS - 180562OH"/>
    <s v="D-005"/>
    <s v="Security"/>
    <m/>
    <x v="3"/>
    <s v="SecureID"/>
    <x v="163"/>
    <s v="Dark Web Monitoring"/>
    <s v="C-10089"/>
    <m/>
    <n v="11159"/>
    <s v="COG"/>
    <n v="25"/>
    <m/>
    <n v="25"/>
    <s v="x"/>
  </r>
  <r>
    <x v="29"/>
    <d v="2025-10-01T00:00:00"/>
    <x v="18"/>
    <s v="COGS - 180728"/>
    <s v="COGS - 180728"/>
    <s v="D-003"/>
    <s v="MSP"/>
    <m/>
    <x v="2"/>
    <s v="SSLCert"/>
    <x v="50"/>
    <s v="Managed Single Domain Security Certificate"/>
    <s v="C-10002"/>
    <m/>
    <n v="11252"/>
    <s v="COG"/>
    <n v="7.98"/>
    <m/>
    <n v="7.98"/>
    <s v="x"/>
  </r>
  <r>
    <x v="29"/>
    <d v="2025-10-01T00:00:00"/>
    <x v="18"/>
    <s v="COGS - 180728"/>
    <s v="COGS - 180728"/>
    <s v="D-003"/>
    <s v="MSP"/>
    <m/>
    <x v="2"/>
    <s v="PartnerRMM"/>
    <x v="50"/>
    <s v="Datapath Partner RMM"/>
    <s v="C-10002"/>
    <m/>
    <n v="11252"/>
    <s v="COG"/>
    <n v="30"/>
    <m/>
    <n v="30"/>
    <s v="x"/>
  </r>
  <r>
    <x v="29"/>
    <d v="2025-10-01T00:00:00"/>
    <x v="18"/>
    <s v="COGS - 180728"/>
    <s v="COGS - 180728"/>
    <s v="D-005"/>
    <s v="Security"/>
    <m/>
    <x v="2"/>
    <s v="DPM-Huntress"/>
    <x v="50"/>
    <s v="Huntress Advanced Threat Protection"/>
    <s v="C-10002"/>
    <m/>
    <n v="11252"/>
    <s v="COG"/>
    <n v="273"/>
    <m/>
    <n v="273"/>
    <s v="x"/>
  </r>
  <r>
    <x v="29"/>
    <d v="2025-10-01T00:00:00"/>
    <x v="18"/>
    <s v="COGS - 180728"/>
    <s v="COGS - 180728"/>
    <s v="D-005"/>
    <s v="Security"/>
    <m/>
    <x v="2"/>
    <s v="DPM-FWM-SM"/>
    <x v="50"/>
    <s v="24x7 Gateway Security Monitoring Small"/>
    <s v="C-10002"/>
    <m/>
    <n v="11252"/>
    <s v="COG"/>
    <n v="500"/>
    <m/>
    <n v="500"/>
    <s v="x"/>
  </r>
  <r>
    <x v="29"/>
    <d v="2025-10-02T00:00:00"/>
    <x v="19"/>
    <s v="COGS - 180421CR"/>
    <s v="COGS - 180421CR"/>
    <s v="D-003"/>
    <s v="MSP"/>
    <m/>
    <x v="2"/>
    <s v="DPM-Huntress"/>
    <x v="48"/>
    <s v="Huntress Advanced Threat Protection"/>
    <s v="C00293"/>
    <m/>
    <n v="11172"/>
    <s v="COG"/>
    <m/>
    <n v="1.67"/>
    <n v="-1.67"/>
    <s v="x"/>
  </r>
  <r>
    <x v="29"/>
    <d v="2025-10-15T00:00:00"/>
    <x v="32"/>
    <s v="COGS - 180748"/>
    <s v="COGS - 180748"/>
    <s v="D-005"/>
    <s v="Security"/>
    <m/>
    <x v="5"/>
    <s v="DPM-Huntress"/>
    <x v="101"/>
    <s v="Huntress Advanced Threat Protection"/>
    <s v="C00002"/>
    <m/>
    <n v="11270"/>
    <s v="COG"/>
    <n v="10.02"/>
    <m/>
    <n v="10.02"/>
    <s v="x"/>
  </r>
  <r>
    <x v="29"/>
    <d v="2025-10-15T00:00:00"/>
    <x v="32"/>
    <s v="COGS - 180750"/>
    <s v="COGS - 180750"/>
    <s v="D-005"/>
    <s v="Security"/>
    <m/>
    <x v="5"/>
    <s v="DPM-Huntress"/>
    <x v="103"/>
    <s v="Huntress Advanced Threat Protection"/>
    <s v="C00060"/>
    <m/>
    <n v="11272"/>
    <s v="COG"/>
    <n v="11.69"/>
    <m/>
    <n v="11.69"/>
    <s v="x"/>
  </r>
  <r>
    <x v="29"/>
    <d v="2025-10-15T00:00:00"/>
    <x v="32"/>
    <s v="COGS - 180751"/>
    <s v="COGS - 180751"/>
    <s v="D-003"/>
    <s v="MSP"/>
    <m/>
    <x v="2"/>
    <s v="Domain Name Purchase"/>
    <x v="103"/>
    <s v="Domain Name Purchase"/>
    <s v="C00060"/>
    <m/>
    <n v="11286"/>
    <s v="COG"/>
    <n v="4.17"/>
    <m/>
    <n v="4.17"/>
    <s v="x"/>
  </r>
  <r>
    <x v="29"/>
    <d v="2025-10-15T00:00:00"/>
    <x v="32"/>
    <s v="COGS - 180753"/>
    <s v="COGS - 180753"/>
    <s v="D-003"/>
    <s v="MSP"/>
    <m/>
    <x v="5"/>
    <s v="SSLCert"/>
    <x v="109"/>
    <s v="Managed Single Domain Security Certificate"/>
    <s v="C00204"/>
    <m/>
    <n v="11273"/>
    <s v="COG"/>
    <n v="2.66"/>
    <m/>
    <n v="2.66"/>
    <s v="x"/>
  </r>
  <r>
    <x v="29"/>
    <d v="2025-10-15T00:00:00"/>
    <x v="32"/>
    <s v="COGS - 180753"/>
    <s v="COGS - 180753"/>
    <s v="D-005"/>
    <s v="Security"/>
    <m/>
    <x v="5"/>
    <s v="DPMSAT"/>
    <x v="109"/>
    <s v="Security Awareness Program"/>
    <s v="C00204"/>
    <m/>
    <n v="11273"/>
    <s v="COG"/>
    <n v="26.1"/>
    <m/>
    <n v="26.1"/>
    <s v="x"/>
  </r>
  <r>
    <x v="29"/>
    <d v="2025-10-15T00:00:00"/>
    <x v="32"/>
    <s v="COGS - 180753"/>
    <s v="COGS - 180753"/>
    <s v="D-005"/>
    <s v="Security"/>
    <m/>
    <x v="5"/>
    <s v="DPM-Huntress"/>
    <x v="109"/>
    <s v="Huntress Advanced Threat Protection"/>
    <s v="C00204"/>
    <m/>
    <n v="11273"/>
    <s v="COG"/>
    <n v="43.42"/>
    <m/>
    <n v="43.42"/>
    <s v="x"/>
  </r>
  <r>
    <x v="29"/>
    <d v="2025-10-15T00:00:00"/>
    <x v="32"/>
    <s v="COGS - 180753"/>
    <s v="COGS - 180753"/>
    <s v="D-005"/>
    <s v="Security"/>
    <m/>
    <x v="5"/>
    <s v="IS-ESP-1"/>
    <x v="109"/>
    <s v="Email Security "/>
    <s v="C00204"/>
    <m/>
    <n v="11273"/>
    <s v="COG"/>
    <n v="106.2"/>
    <m/>
    <n v="106.2"/>
    <s v="x"/>
  </r>
  <r>
    <x v="29"/>
    <d v="2025-10-15T00:00:00"/>
    <x v="32"/>
    <s v="COGS - 180754"/>
    <s v="COGS - 180754"/>
    <s v="D-003"/>
    <s v="MSP"/>
    <m/>
    <x v="5"/>
    <s v="SAN SSL"/>
    <x v="104"/>
    <s v="SAN SLL"/>
    <s v="C00139"/>
    <m/>
    <n v="11274"/>
    <s v="COG"/>
    <n v="27.62"/>
    <m/>
    <n v="27.62"/>
    <s v="x"/>
  </r>
  <r>
    <x v="29"/>
    <d v="2025-10-15T00:00:00"/>
    <x v="32"/>
    <s v="COGS - 180754"/>
    <s v="COGS - 180754"/>
    <s v="D-005"/>
    <s v="Security"/>
    <m/>
    <x v="5"/>
    <s v="DPM-Huntress"/>
    <x v="104"/>
    <s v="Huntress Advanced Threat Protection"/>
    <s v="C00139"/>
    <m/>
    <n v="11274"/>
    <s v="COG"/>
    <n v="262.19"/>
    <m/>
    <n v="262.19"/>
    <s v="x"/>
  </r>
  <r>
    <x v="29"/>
    <d v="2025-10-15T00:00:00"/>
    <x v="32"/>
    <s v="COGS - 180755"/>
    <s v="COGS - 180755"/>
    <s v="D-003"/>
    <s v="MSP"/>
    <m/>
    <x v="5"/>
    <s v="SSLCert"/>
    <x v="105"/>
    <s v="Managed Single Domain Security Certificate"/>
    <s v="C00165"/>
    <m/>
    <n v="11275"/>
    <s v="COG"/>
    <n v="2.64"/>
    <m/>
    <n v="2.64"/>
    <s v="x"/>
  </r>
  <r>
    <x v="29"/>
    <d v="2025-10-15T00:00:00"/>
    <x v="32"/>
    <s v="COGS - 180755"/>
    <s v="COGS - 180755"/>
    <s v="D-005"/>
    <s v="Security"/>
    <m/>
    <x v="5"/>
    <s v="DPMSAT"/>
    <x v="105"/>
    <s v="Security Awareness Program"/>
    <s v="C00165"/>
    <m/>
    <n v="11275"/>
    <s v="COG"/>
    <n v="3.6"/>
    <m/>
    <n v="3.6"/>
    <s v="x"/>
  </r>
  <r>
    <x v="29"/>
    <d v="2025-10-15T00:00:00"/>
    <x v="32"/>
    <s v="COGS - 180755"/>
    <s v="COGS - 180755"/>
    <s v="D-005"/>
    <s v="Security"/>
    <m/>
    <x v="5"/>
    <s v="DuoMFA"/>
    <x v="105"/>
    <s v="Duo MFA - 1 User"/>
    <s v="C00165"/>
    <m/>
    <n v="11275"/>
    <s v="COG"/>
    <n v="12"/>
    <m/>
    <n v="12"/>
    <s v="x"/>
  </r>
  <r>
    <x v="29"/>
    <d v="2025-10-15T00:00:00"/>
    <x v="32"/>
    <s v="COGS - 180755"/>
    <s v="COGS - 180755"/>
    <s v="D-005"/>
    <s v="Security"/>
    <m/>
    <x v="5"/>
    <s v="DPM-Huntress"/>
    <x v="105"/>
    <s v="Huntress Advanced Threat Protection"/>
    <s v="C00165"/>
    <m/>
    <n v="11275"/>
    <s v="COG"/>
    <n v="15.03"/>
    <m/>
    <n v="15.03"/>
    <s v="x"/>
  </r>
  <r>
    <x v="29"/>
    <d v="2025-10-15T00:00:00"/>
    <x v="32"/>
    <s v="COGS - 180756"/>
    <s v="COGS - 180756"/>
    <s v="D-005"/>
    <s v="Security"/>
    <m/>
    <x v="5"/>
    <s v="DPM-Huntress"/>
    <x v="106"/>
    <s v="Huntress Advanced Threat Protection"/>
    <s v="C00170"/>
    <m/>
    <n v="11276"/>
    <s v="COG"/>
    <n v="208.75"/>
    <m/>
    <n v="208.75"/>
    <s v="x"/>
  </r>
  <r>
    <x v="29"/>
    <d v="2025-10-15T00:00:00"/>
    <x v="32"/>
    <s v="COGS - 180758"/>
    <s v="COGS - 180758"/>
    <s v="D-005"/>
    <s v="Security"/>
    <m/>
    <x v="5"/>
    <s v="DPMSAT"/>
    <x v="108"/>
    <s v="Security Awareness Program"/>
    <s v="C00224"/>
    <m/>
    <n v="11277"/>
    <s v="COG"/>
    <n v="8.1"/>
    <m/>
    <n v="8.1"/>
    <s v="x"/>
  </r>
  <r>
    <x v="29"/>
    <d v="2025-10-15T00:00:00"/>
    <x v="32"/>
    <s v="COGS - 180758"/>
    <s v="COGS - 180758"/>
    <s v="D-005"/>
    <s v="Security"/>
    <m/>
    <x v="5"/>
    <s v="DPM-Huntress"/>
    <x v="108"/>
    <s v="Huntress Advanced Threat Protection"/>
    <s v="C00224"/>
    <m/>
    <n v="11277"/>
    <s v="COG"/>
    <n v="13.36"/>
    <m/>
    <n v="13.36"/>
    <s v="x"/>
  </r>
  <r>
    <x v="29"/>
    <d v="2025-10-15T00:00:00"/>
    <x v="32"/>
    <s v="COGS - 180758"/>
    <s v="COGS - 180758"/>
    <s v="D-005"/>
    <s v="Security"/>
    <m/>
    <x v="5"/>
    <s v="DPM-Huntress365"/>
    <x v="108"/>
    <s v="Huntress MDR for M365"/>
    <s v="C00224"/>
    <m/>
    <n v="11277"/>
    <s v="COG"/>
    <n v="20"/>
    <m/>
    <n v="20"/>
    <s v="x"/>
  </r>
  <r>
    <x v="29"/>
    <d v="2025-10-15T00:00:00"/>
    <x v="32"/>
    <s v="COGS - 180760"/>
    <s v="COGS - 180760"/>
    <s v="D-005"/>
    <s v="Security"/>
    <m/>
    <x v="5"/>
    <s v="DPM-Huntress"/>
    <x v="110"/>
    <s v="Huntress Advanced Threat Protection"/>
    <s v="C00302"/>
    <m/>
    <n v="11279"/>
    <s v="COG"/>
    <n v="16.7"/>
    <m/>
    <n v="16.7"/>
    <s v="x"/>
  </r>
  <r>
    <x v="29"/>
    <d v="2025-10-15T00:00:00"/>
    <x v="32"/>
    <s v="COGS - 180761"/>
    <s v="COGS - 180761"/>
    <s v="D-003"/>
    <s v="MSP"/>
    <m/>
    <x v="5"/>
    <s v="SSLCert"/>
    <x v="111"/>
    <s v="Managed Single Domain Security Certificate"/>
    <s v="C00215"/>
    <m/>
    <n v="11280"/>
    <s v="COG"/>
    <n v="2.64"/>
    <m/>
    <n v="2.64"/>
    <s v="x"/>
  </r>
  <r>
    <x v="29"/>
    <d v="2025-10-15T00:00:00"/>
    <x v="32"/>
    <s v="COGS - 180761"/>
    <s v="COGS - 180761"/>
    <s v="D-005"/>
    <s v="Security"/>
    <m/>
    <x v="5"/>
    <s v="DPM-Huntress"/>
    <x v="111"/>
    <s v="Huntress Advanced Threat Protection"/>
    <s v="C00215"/>
    <m/>
    <n v="11280"/>
    <s v="COG"/>
    <n v="20.04"/>
    <m/>
    <n v="20.04"/>
    <s v="x"/>
  </r>
  <r>
    <x v="29"/>
    <d v="2025-10-15T00:00:00"/>
    <x v="32"/>
    <s v="COGS - 180762"/>
    <s v="COGS - 180762"/>
    <s v="D-005"/>
    <s v="Security"/>
    <m/>
    <x v="5"/>
    <s v="SecureID"/>
    <x v="112"/>
    <s v="Dark Web Monitoring"/>
    <s v="C00216"/>
    <m/>
    <n v="11281"/>
    <s v="COG"/>
    <n v="25"/>
    <m/>
    <n v="25"/>
    <s v="x"/>
  </r>
  <r>
    <x v="29"/>
    <d v="2025-10-15T00:00:00"/>
    <x v="32"/>
    <s v="COGS - 180762"/>
    <s v="COGS - 180762"/>
    <s v="D-005"/>
    <s v="Security"/>
    <m/>
    <x v="5"/>
    <s v="DPMSAT"/>
    <x v="112"/>
    <s v="Security Awareness Program"/>
    <s v="C00216"/>
    <m/>
    <n v="11281"/>
    <s v="COG"/>
    <n v="31.5"/>
    <m/>
    <n v="31.5"/>
    <s v="x"/>
  </r>
  <r>
    <x v="29"/>
    <d v="2025-10-15T00:00:00"/>
    <x v="32"/>
    <s v="COGS - 180762"/>
    <s v="COGS - 180762"/>
    <s v="D-005"/>
    <s v="Security"/>
    <m/>
    <x v="5"/>
    <s v="DPM-Huntress"/>
    <x v="112"/>
    <s v="Huntress Advanced Threat Protection"/>
    <s v="C00216"/>
    <m/>
    <n v="11281"/>
    <s v="COG"/>
    <n v="63.46"/>
    <m/>
    <n v="63.46"/>
    <s v="x"/>
  </r>
  <r>
    <x v="29"/>
    <d v="2025-10-15T00:00:00"/>
    <x v="32"/>
    <s v="COGS - 180762"/>
    <s v="COGS - 180762"/>
    <s v="D-005"/>
    <s v="Security"/>
    <m/>
    <x v="5"/>
    <s v="IS-ESP-1"/>
    <x v="112"/>
    <s v="Email Security "/>
    <s v="C00216"/>
    <m/>
    <n v="11281"/>
    <s v="COG"/>
    <n v="115.05"/>
    <m/>
    <n v="115.05"/>
    <s v="x"/>
  </r>
  <r>
    <x v="29"/>
    <d v="2025-10-15T00:00:00"/>
    <x v="32"/>
    <s v="COGS - 180764"/>
    <s v="COGS - 180764"/>
    <s v="D-005"/>
    <s v="Security"/>
    <m/>
    <x v="5"/>
    <s v="DPM-Huntress"/>
    <x v="116"/>
    <s v="Huntress Advanced Threat Protection"/>
    <s v="C-10008"/>
    <m/>
    <n v="11283"/>
    <s v="COG"/>
    <n v="8.35"/>
    <m/>
    <n v="8.35"/>
    <s v="x"/>
  </r>
  <r>
    <x v="29"/>
    <d v="2025-10-15T00:00:00"/>
    <x v="32"/>
    <s v="COGS - 180766"/>
    <s v="COGS - 180766"/>
    <s v="D-005"/>
    <s v="Security"/>
    <m/>
    <x v="5"/>
    <s v="DPM-Huntress"/>
    <x v="107"/>
    <s v="Huntress Advanced Threat Protection"/>
    <s v="C00178"/>
    <m/>
    <n v="11284"/>
    <s v="COG"/>
    <n v="18.37"/>
    <m/>
    <n v="18.37"/>
    <s v="x"/>
  </r>
  <r>
    <x v="29"/>
    <d v="2025-10-15T00:00:00"/>
    <x v="32"/>
    <s v="COGS - 180769"/>
    <s v="COGS - 180769"/>
    <s v="D-003"/>
    <s v="MSP"/>
    <m/>
    <x v="5"/>
    <s v="SSLCert"/>
    <x v="115"/>
    <s v="Managed Single Domain Security Certificate"/>
    <s v="C00116"/>
    <m/>
    <n v="11285"/>
    <s v="COG"/>
    <n v="2.64"/>
    <m/>
    <n v="2.64"/>
    <s v="x"/>
  </r>
  <r>
    <x v="29"/>
    <d v="2025-10-15T00:00:00"/>
    <x v="32"/>
    <s v="COGS - 180769"/>
    <s v="COGS - 180769"/>
    <s v="D-005"/>
    <s v="Security"/>
    <m/>
    <x v="5"/>
    <s v="DPMSAT"/>
    <x v="115"/>
    <s v="Security Awareness Program"/>
    <s v="C00116"/>
    <m/>
    <n v="11285"/>
    <s v="COG"/>
    <n v="41.4"/>
    <m/>
    <n v="41.4"/>
    <s v="x"/>
  </r>
  <r>
    <x v="29"/>
    <d v="2025-10-15T00:00:00"/>
    <x v="32"/>
    <s v="COGS - 180769"/>
    <s v="COGS - 180769"/>
    <s v="D-005"/>
    <s v="Security"/>
    <m/>
    <x v="5"/>
    <s v="DPM-Huntress"/>
    <x v="115"/>
    <s v="Huntress Advanced Threat Protection"/>
    <s v="C00116"/>
    <m/>
    <n v="11285"/>
    <s v="COG"/>
    <n v="103.54"/>
    <m/>
    <n v="103.54"/>
    <s v="x"/>
  </r>
  <r>
    <x v="29"/>
    <d v="2025-10-31T00:00:00"/>
    <x v="31"/>
    <m/>
    <s v="Accrual for Irvine Invoices- Oct REV Sept 2025 INV"/>
    <m/>
    <m/>
    <m/>
    <x v="5"/>
    <m/>
    <x v="116"/>
    <m/>
    <s v="C-10008"/>
    <m/>
    <n v="24186"/>
    <s v="ARJ"/>
    <m/>
    <n v="8.35"/>
    <n v="-8.35"/>
    <s v="x"/>
  </r>
  <r>
    <x v="29"/>
    <d v="2025-10-31T00:00:00"/>
    <x v="31"/>
    <m/>
    <s v="Accrual for Irvine Invoices- Oct REV Sept 2025 INV"/>
    <m/>
    <m/>
    <m/>
    <x v="5"/>
    <m/>
    <x v="101"/>
    <m/>
    <s v="C00002"/>
    <m/>
    <n v="24186"/>
    <s v="ARJ"/>
    <m/>
    <n v="10.02"/>
    <n v="-10.02"/>
    <s v="x"/>
  </r>
  <r>
    <x v="29"/>
    <d v="2025-10-31T00:00:00"/>
    <x v="31"/>
    <m/>
    <s v="Accrual for Irvine Invoices- Oct REV Sept 2025 INV"/>
    <m/>
    <m/>
    <m/>
    <x v="5"/>
    <m/>
    <x v="103"/>
    <m/>
    <s v="C00060"/>
    <m/>
    <n v="24186"/>
    <s v="ARJ"/>
    <m/>
    <n v="11.69"/>
    <n v="-11.69"/>
    <s v="x"/>
  </r>
  <r>
    <x v="29"/>
    <d v="2025-10-31T00:00:00"/>
    <x v="31"/>
    <m/>
    <s v="Accrual for Irvine Invoices- Oct REV Sept 2025 INV"/>
    <m/>
    <m/>
    <m/>
    <x v="5"/>
    <m/>
    <x v="110"/>
    <m/>
    <s v="C00302"/>
    <m/>
    <n v="24186"/>
    <s v="ARJ"/>
    <m/>
    <n v="16.7"/>
    <n v="-16.7"/>
    <s v="x"/>
  </r>
  <r>
    <x v="29"/>
    <d v="2025-10-31T00:00:00"/>
    <x v="31"/>
    <m/>
    <s v="Accrual for Irvine Invoices- Oct REV Sept 2025 INV"/>
    <m/>
    <m/>
    <m/>
    <x v="5"/>
    <m/>
    <x v="107"/>
    <m/>
    <s v="C00178"/>
    <m/>
    <n v="24186"/>
    <s v="ARJ"/>
    <m/>
    <n v="18.37"/>
    <n v="-18.37"/>
    <s v="x"/>
  </r>
  <r>
    <x v="29"/>
    <d v="2025-10-31T00:00:00"/>
    <x v="31"/>
    <m/>
    <s v="Accrual for Irvine Invoices- Oct REV Sept 2025 INV"/>
    <m/>
    <m/>
    <m/>
    <x v="5"/>
    <m/>
    <x v="111"/>
    <m/>
    <s v="C00215"/>
    <m/>
    <n v="24186"/>
    <s v="ARJ"/>
    <m/>
    <n v="22.68"/>
    <n v="-22.68"/>
    <s v="x"/>
  </r>
  <r>
    <x v="29"/>
    <d v="2025-10-31T00:00:00"/>
    <x v="31"/>
    <m/>
    <s v="Accrual for Irvine Invoices- Oct REV Sept 2025 INV"/>
    <m/>
    <m/>
    <m/>
    <x v="5"/>
    <m/>
    <x v="105"/>
    <m/>
    <s v="C00165"/>
    <m/>
    <n v="24186"/>
    <s v="ARJ"/>
    <m/>
    <n v="33.270000000000003"/>
    <n v="-33.270000000000003"/>
    <s v="x"/>
  </r>
  <r>
    <x v="29"/>
    <d v="2025-10-31T00:00:00"/>
    <x v="31"/>
    <m/>
    <s v="Accrual for Irvine Invoices- Oct REV Sept 2025 INV"/>
    <m/>
    <m/>
    <m/>
    <x v="5"/>
    <m/>
    <x v="108"/>
    <m/>
    <s v="C00224"/>
    <m/>
    <n v="24186"/>
    <s v="ARJ"/>
    <m/>
    <n v="41.46"/>
    <n v="-41.46"/>
    <s v="x"/>
  </r>
  <r>
    <x v="29"/>
    <d v="2025-10-31T00:00:00"/>
    <x v="31"/>
    <m/>
    <s v="Accrual for Irvine Invoices- Oct REV Sept 2025 INV"/>
    <m/>
    <m/>
    <m/>
    <x v="5"/>
    <m/>
    <x v="115"/>
    <m/>
    <s v="C00116"/>
    <m/>
    <n v="24186"/>
    <s v="ARJ"/>
    <m/>
    <n v="147.58000000000001"/>
    <n v="-147.58000000000001"/>
    <s v="x"/>
  </r>
  <r>
    <x v="29"/>
    <d v="2025-10-31T00:00:00"/>
    <x v="31"/>
    <m/>
    <s v="Accrual for Irvine Invoices- Oct REV Sept 2025 INV"/>
    <m/>
    <m/>
    <m/>
    <x v="5"/>
    <m/>
    <x v="109"/>
    <m/>
    <s v="C00204"/>
    <m/>
    <n v="24186"/>
    <s v="ARJ"/>
    <m/>
    <n v="178.38"/>
    <n v="-178.38"/>
    <s v="x"/>
  </r>
  <r>
    <x v="29"/>
    <d v="2025-10-31T00:00:00"/>
    <x v="31"/>
    <m/>
    <s v="Accrual for Irvine Invoices- Oct REV Sept 2025 INV"/>
    <m/>
    <m/>
    <m/>
    <x v="5"/>
    <m/>
    <x v="106"/>
    <m/>
    <s v="C00170"/>
    <m/>
    <n v="24186"/>
    <s v="ARJ"/>
    <m/>
    <n v="208.75"/>
    <n v="-208.75"/>
    <s v="x"/>
  </r>
  <r>
    <x v="29"/>
    <d v="2025-10-31T00:00:00"/>
    <x v="31"/>
    <m/>
    <s v="Accrual for Irvine Invoices- Oct REV Sept 2025 INV"/>
    <m/>
    <m/>
    <m/>
    <x v="5"/>
    <m/>
    <x v="112"/>
    <m/>
    <s v="C00216"/>
    <m/>
    <n v="24186"/>
    <s v="ARJ"/>
    <m/>
    <n v="235.01"/>
    <n v="-235.01"/>
    <s v="x"/>
  </r>
  <r>
    <x v="29"/>
    <d v="2025-10-31T00:00:00"/>
    <x v="31"/>
    <m/>
    <s v="Accrual for Irvine Invoices- Oct REV Sept 2025 INV"/>
    <m/>
    <m/>
    <m/>
    <x v="5"/>
    <m/>
    <x v="104"/>
    <m/>
    <s v="C00139"/>
    <m/>
    <n v="24186"/>
    <s v="ARJ"/>
    <m/>
    <n v="289.81"/>
    <n v="-289.81"/>
    <s v="x"/>
  </r>
  <r>
    <x v="30"/>
    <d v="2025-09-01T00:00:00"/>
    <x v="0"/>
    <s v="c89adb43-51ac-4a32-9bb5-bcf933dec8d8"/>
    <s v="Charge Card Transaction - Ramp: David Craig - Monthly VoIP service- Bvoip"/>
    <m/>
    <m/>
    <m/>
    <x v="0"/>
    <m/>
    <x v="0"/>
    <m/>
    <m/>
    <m/>
    <n v="4251"/>
    <s v="APJ"/>
    <n v="1338"/>
    <m/>
    <n v="1338"/>
    <s v="x"/>
  </r>
  <r>
    <x v="30"/>
    <d v="2025-09-01T00:00:00"/>
    <x v="0"/>
    <s v="COGS - 179829"/>
    <s v="COGS - 179829"/>
    <s v="D-001"/>
    <s v="Sales"/>
    <m/>
    <x v="2"/>
    <n v="94151"/>
    <x v="155"/>
    <s v="Mitel Partner Hardware and Software Support"/>
    <s v="C00179"/>
    <m/>
    <n v="10850"/>
    <s v="COG"/>
    <n v="1501.25"/>
    <m/>
    <n v="1501.25"/>
    <s v="x"/>
  </r>
  <r>
    <x v="30"/>
    <d v="2025-09-01T00:00:00"/>
    <x v="0"/>
    <s v="COGS - 179992OH"/>
    <s v="COGS - 179992OH"/>
    <s v="D-003"/>
    <s v="MSP"/>
    <m/>
    <x v="3"/>
    <s v="m3cx-41to50 Seat"/>
    <x v="132"/>
    <s v="MobileTek Per Seat Phone License"/>
    <s v="C-10066"/>
    <m/>
    <n v="10708"/>
    <s v="COG"/>
    <n v="207"/>
    <m/>
    <n v="207"/>
    <s v="x"/>
  </r>
  <r>
    <x v="30"/>
    <d v="2025-09-01T00:00:00"/>
    <x v="0"/>
    <s v="COGS - 179997OH"/>
    <s v="COGS - 179997OH"/>
    <s v="D-003"/>
    <s v="MSP"/>
    <m/>
    <x v="3"/>
    <s v="MVOIP-3CX Hosting Fee 8PRO"/>
    <x v="156"/>
    <s v="Monthly Charge for Hosting 8PRO 3CX Server"/>
    <s v="C-10088"/>
    <m/>
    <n v="10738"/>
    <s v="COG"/>
    <n v="106"/>
    <m/>
    <n v="106"/>
    <s v="x"/>
  </r>
  <r>
    <x v="30"/>
    <d v="2025-09-01T00:00:00"/>
    <x v="0"/>
    <s v="COGS - 180089OH"/>
    <s v="COGS - 180089OH"/>
    <s v="D-003"/>
    <s v="MSP"/>
    <m/>
    <x v="3"/>
    <s v="m3cx-41to50 Seat"/>
    <x v="138"/>
    <s v="MobileTek Per Seat Phone License"/>
    <s v="C-10311"/>
    <m/>
    <n v="10704"/>
    <s v="COG"/>
    <n v="45"/>
    <m/>
    <n v="45"/>
    <s v="x"/>
  </r>
  <r>
    <x v="30"/>
    <d v="2025-09-03T00:00:00"/>
    <x v="2"/>
    <s v="3a338826-7d87-475a-ac20-f8ee25adba7c"/>
    <s v="Charge Card Transaction - Ramp: David Craig - Monthly Bill - Legacy Intermedia Clients"/>
    <m/>
    <m/>
    <s v="Intermedia"/>
    <x v="0"/>
    <m/>
    <x v="0"/>
    <m/>
    <m/>
    <m/>
    <n v="4256"/>
    <s v="APJ"/>
    <n v="1807.39"/>
    <m/>
    <n v="1807.39"/>
    <s v="x"/>
  </r>
  <r>
    <x v="30"/>
    <d v="2025-10-01T00:00:00"/>
    <x v="18"/>
    <s v="b323f7ad-226f-4d00-8aa5-27cfd3e2b1f0"/>
    <s v="Charge Card Transaction - Ramp: David Craig - Monthly VoIP service- Bvoip"/>
    <m/>
    <m/>
    <m/>
    <x v="0"/>
    <m/>
    <x v="0"/>
    <m/>
    <m/>
    <m/>
    <n v="4318"/>
    <s v="APJ"/>
    <n v="1338"/>
    <m/>
    <n v="1338"/>
    <s v="x"/>
  </r>
  <r>
    <x v="30"/>
    <d v="2025-10-01T00:00:00"/>
    <x v="18"/>
    <s v="COGS - 180384"/>
    <s v="COGS - 180384"/>
    <s v="D-001"/>
    <s v="Sales"/>
    <m/>
    <x v="2"/>
    <n v="94151"/>
    <x v="155"/>
    <s v="Mitel Partner Hardware and Software Support"/>
    <s v="C00179"/>
    <m/>
    <n v="11012"/>
    <s v="COG"/>
    <n v="1501.25"/>
    <m/>
    <n v="1501.25"/>
    <s v="x"/>
  </r>
  <r>
    <x v="30"/>
    <d v="2025-10-01T00:00:00"/>
    <x v="18"/>
    <s v="COGS - 180446OH"/>
    <s v="COGS - 180446OH"/>
    <s v="D-003"/>
    <s v="MSP"/>
    <m/>
    <x v="3"/>
    <s v="m3cx-41to50 Seat"/>
    <x v="138"/>
    <s v="MobileTek Per Seat Phone License"/>
    <s v="C-10311"/>
    <m/>
    <n v="11123"/>
    <s v="COG"/>
    <n v="45"/>
    <m/>
    <n v="45"/>
    <s v="x"/>
  </r>
  <r>
    <x v="30"/>
    <d v="2025-10-01T00:00:00"/>
    <x v="18"/>
    <s v="COGS - 180457OH"/>
    <s v="COGS - 180457OH"/>
    <s v="D-003"/>
    <s v="MSP"/>
    <m/>
    <x v="3"/>
    <s v="m3cx-41to50 Seat"/>
    <x v="132"/>
    <s v="MobileTek Per Seat Phone License"/>
    <s v="C-10066"/>
    <m/>
    <n v="11127"/>
    <s v="COG"/>
    <n v="207"/>
    <m/>
    <n v="207"/>
    <s v="x"/>
  </r>
  <r>
    <x v="30"/>
    <d v="2025-10-01T00:00:00"/>
    <x v="18"/>
    <s v="COGS - 180497OH"/>
    <s v="COGS - 180497OH"/>
    <s v="D-003"/>
    <s v="MSP"/>
    <m/>
    <x v="3"/>
    <s v="MVOIP-3CX Hosting Fee 8PRO"/>
    <x v="156"/>
    <s v="Monthly Charge for Hosting 8PRO 3CX Server"/>
    <s v="C-10088"/>
    <m/>
    <n v="11143"/>
    <s v="COG"/>
    <n v="106"/>
    <m/>
    <n v="106"/>
    <s v="x"/>
  </r>
  <r>
    <x v="30"/>
    <d v="2025-10-03T00:00:00"/>
    <x v="20"/>
    <s v="217b96e0-57b7-41c8-92c2-0c8659e007f1"/>
    <s v="Charge Card Transaction - Ramp: David Craig - Monthly Bill - Legacy Intermedia Clients"/>
    <m/>
    <m/>
    <s v="Intermedia"/>
    <x v="0"/>
    <m/>
    <x v="0"/>
    <m/>
    <m/>
    <m/>
    <n v="4323"/>
    <s v="APJ"/>
    <n v="1813.52"/>
    <m/>
    <n v="1813.52"/>
    <s v="x"/>
  </r>
  <r>
    <x v="31"/>
    <d v="2025-09-01T00:00:00"/>
    <x v="0"/>
    <m/>
    <s v="Reversed -- NRR Accrual Entry for Aug 2025"/>
    <s v="D-004-E"/>
    <s v="Projects - East"/>
    <m/>
    <x v="4"/>
    <m/>
    <x v="0"/>
    <m/>
    <m/>
    <m/>
    <n v="23599"/>
    <s v="ARJ"/>
    <m/>
    <n v="552.28"/>
    <n v="-552.28"/>
    <s v="x"/>
  </r>
  <r>
    <x v="31"/>
    <d v="2025-09-01T00:00:00"/>
    <x v="0"/>
    <s v="545fc369-a4c4-4618-b614-069194917730"/>
    <s v="Charge Card Transaction - Ramp: David Craig"/>
    <m/>
    <m/>
    <s v="Fedex"/>
    <x v="0"/>
    <m/>
    <x v="0"/>
    <m/>
    <m/>
    <m/>
    <n v="4251"/>
    <s v="APJ"/>
    <n v="33.6"/>
    <m/>
    <n v="33.6"/>
    <s v="x"/>
  </r>
  <r>
    <x v="31"/>
    <d v="2025-09-02T00:00:00"/>
    <x v="1"/>
    <s v="COGS - 180091OH"/>
    <s v="COGS - 180091OH"/>
    <s v="D-003"/>
    <s v="MSP"/>
    <m/>
    <x v="3"/>
    <s v="QWShipping"/>
    <x v="142"/>
    <s v="Shipping"/>
    <s v="C-10070"/>
    <m/>
    <n v="10852"/>
    <s v="COG"/>
    <n v="13.29"/>
    <m/>
    <n v="13.29"/>
    <s v="x"/>
  </r>
  <r>
    <x v="31"/>
    <d v="2025-09-04T00:00:00"/>
    <x v="3"/>
    <s v="COGS - 180111OH"/>
    <s v="COGS - 180111OH"/>
    <s v="D-001"/>
    <s v="Sales"/>
    <m/>
    <x v="3"/>
    <s v="QWShipping"/>
    <x v="145"/>
    <s v="Shipping"/>
    <s v="C-10368"/>
    <m/>
    <n v="10868"/>
    <s v="COG"/>
    <n v="50"/>
    <m/>
    <n v="50"/>
    <s v="x"/>
  </r>
  <r>
    <x v="31"/>
    <d v="2025-09-04T00:00:00"/>
    <x v="3"/>
    <s v="COGS - 180112OH"/>
    <s v="COGS - 180112OH"/>
    <s v="D-001"/>
    <s v="Sales"/>
    <m/>
    <x v="3"/>
    <s v="QWShipping"/>
    <x v="145"/>
    <s v="Shipping"/>
    <s v="C-10368"/>
    <m/>
    <n v="10869"/>
    <s v="COG"/>
    <n v="50"/>
    <m/>
    <n v="50"/>
    <s v="x"/>
  </r>
  <r>
    <x v="31"/>
    <d v="2025-09-04T00:00:00"/>
    <x v="3"/>
    <s v="COGS - 180114OH"/>
    <s v="COGS - 180114OH"/>
    <s v="D-001"/>
    <s v="Sales"/>
    <m/>
    <x v="3"/>
    <s v="QWShipping"/>
    <x v="145"/>
    <s v="Shipping"/>
    <s v="C-10368"/>
    <m/>
    <n v="10871"/>
    <s v="COG"/>
    <n v="150"/>
    <m/>
    <n v="150"/>
    <s v="x"/>
  </r>
  <r>
    <x v="31"/>
    <d v="2025-09-04T00:00:00"/>
    <x v="3"/>
    <s v="COGS - 180118OH"/>
    <s v="COGS - 180118OH"/>
    <s v="D-001"/>
    <s v="Sales"/>
    <m/>
    <x v="3"/>
    <s v="QWShipping"/>
    <x v="56"/>
    <s v="Shipping"/>
    <s v="C-10064"/>
    <m/>
    <n v="10873"/>
    <s v="COG"/>
    <n v="9.99"/>
    <m/>
    <n v="9.99"/>
    <s v="x"/>
  </r>
  <r>
    <x v="31"/>
    <d v="2025-09-05T00:00:00"/>
    <x v="4"/>
    <s v="140d5b9a-fcf2-43c6-a021-01fde1414a7c"/>
    <s v="Charge Card Transaction - Ramp: Jaquelene Dizon"/>
    <m/>
    <m/>
    <s v="Fedex"/>
    <x v="0"/>
    <m/>
    <x v="0"/>
    <m/>
    <m/>
    <m/>
    <n v="4277"/>
    <s v="APJ"/>
    <n v="393.57"/>
    <m/>
    <n v="393.57"/>
    <s v="x"/>
  </r>
  <r>
    <x v="31"/>
    <d v="2025-09-05T00:00:00"/>
    <x v="4"/>
    <s v="2081b8c7-0853-4b23-82a2-b57ae7a97838"/>
    <s v="Charge Card Transaction - Ramp: Jaquelene Dizon"/>
    <m/>
    <m/>
    <s v="Fedex"/>
    <x v="0"/>
    <m/>
    <x v="0"/>
    <m/>
    <m/>
    <m/>
    <n v="4277"/>
    <s v="APJ"/>
    <n v="85.88"/>
    <m/>
    <n v="85.88"/>
    <s v="x"/>
  </r>
  <r>
    <x v="31"/>
    <d v="2025-09-05T00:00:00"/>
    <x v="4"/>
    <s v="26e40520-6124-4ddf-a268-4889f3bd4eeb"/>
    <s v="Charge Card Transaction - Ramp: Jaquelene Dizon"/>
    <m/>
    <m/>
    <s v="Fedex"/>
    <x v="0"/>
    <m/>
    <x v="0"/>
    <m/>
    <m/>
    <m/>
    <n v="4277"/>
    <s v="APJ"/>
    <n v="201.57"/>
    <m/>
    <n v="201.57"/>
    <s v="x"/>
  </r>
  <r>
    <x v="31"/>
    <d v="2025-09-05T00:00:00"/>
    <x v="4"/>
    <s v="283e52c0-48f8-4717-bb9a-ac7947f9224a"/>
    <s v="Charge Card Transaction - Ramp: Jaquelene Dizon"/>
    <m/>
    <m/>
    <s v="Fedex"/>
    <x v="0"/>
    <m/>
    <x v="0"/>
    <m/>
    <m/>
    <m/>
    <n v="4277"/>
    <s v="APJ"/>
    <n v="195.33"/>
    <m/>
    <n v="195.33"/>
    <s v="x"/>
  </r>
  <r>
    <x v="31"/>
    <d v="2025-09-05T00:00:00"/>
    <x v="4"/>
    <s v="40a8688d-2776-48ba-9bad-68e6a30e0cb4"/>
    <s v="Charge Card Transaction - Ramp: Jaquelene Dizon"/>
    <m/>
    <m/>
    <s v="Fedex"/>
    <x v="0"/>
    <m/>
    <x v="0"/>
    <m/>
    <m/>
    <m/>
    <n v="4277"/>
    <s v="APJ"/>
    <n v="135.94"/>
    <m/>
    <n v="135.94"/>
    <s v="x"/>
  </r>
  <r>
    <x v="31"/>
    <d v="2025-09-05T00:00:00"/>
    <x v="4"/>
    <s v="50897203-b995-48b5-9bd4-a9a5af214124"/>
    <s v="Charge Card Transaction - Ramp: Jaquelene Dizon"/>
    <m/>
    <m/>
    <s v="Fedex"/>
    <x v="0"/>
    <m/>
    <x v="0"/>
    <m/>
    <m/>
    <m/>
    <n v="4277"/>
    <s v="APJ"/>
    <n v="770.99"/>
    <m/>
    <n v="770.99"/>
    <s v="x"/>
  </r>
  <r>
    <x v="31"/>
    <d v="2025-09-05T00:00:00"/>
    <x v="4"/>
    <s v="64992c96-1488-4715-99a6-ec8cf5a7621f"/>
    <s v="Charge Card Transaction - Ramp: Jaquelene Dizon"/>
    <m/>
    <m/>
    <s v="Fedex"/>
    <x v="0"/>
    <m/>
    <x v="0"/>
    <m/>
    <m/>
    <m/>
    <n v="4277"/>
    <s v="APJ"/>
    <n v="1563.44"/>
    <m/>
    <n v="1563.44"/>
    <s v="x"/>
  </r>
  <r>
    <x v="31"/>
    <d v="2025-09-05T00:00:00"/>
    <x v="4"/>
    <s v="7ab270f0-6b19-45fe-b0d0-7993b667e551"/>
    <s v="Charge Card Transaction - Ramp: Jaquelene Dizon"/>
    <m/>
    <m/>
    <s v="Fedex"/>
    <x v="0"/>
    <m/>
    <x v="0"/>
    <m/>
    <m/>
    <m/>
    <n v="4277"/>
    <s v="APJ"/>
    <n v="43.77"/>
    <m/>
    <n v="43.77"/>
    <s v="x"/>
  </r>
  <r>
    <x v="31"/>
    <d v="2025-09-05T00:00:00"/>
    <x v="4"/>
    <s v="96f14436-70f2-4319-b083-36c485b3f31c"/>
    <s v="Charge Card Transaction - Ramp: Jaquelene Dizon"/>
    <m/>
    <m/>
    <s v="Fedex"/>
    <x v="0"/>
    <m/>
    <x v="0"/>
    <m/>
    <m/>
    <m/>
    <n v="4277"/>
    <s v="APJ"/>
    <n v="237.05"/>
    <m/>
    <n v="237.05"/>
    <s v="x"/>
  </r>
  <r>
    <x v="31"/>
    <d v="2025-09-05T00:00:00"/>
    <x v="4"/>
    <s v="acaa3066-a121-4f43-b3a9-70106c85f06c"/>
    <s v="Charge Card Transaction - Ramp: Jaquelene Dizon"/>
    <m/>
    <m/>
    <s v="Fedex"/>
    <x v="0"/>
    <m/>
    <x v="0"/>
    <m/>
    <m/>
    <m/>
    <n v="4277"/>
    <s v="APJ"/>
    <n v="47.29"/>
    <m/>
    <n v="47.29"/>
    <s v="x"/>
  </r>
  <r>
    <x v="31"/>
    <d v="2025-09-05T00:00:00"/>
    <x v="4"/>
    <s v="b2d47e9f-f97d-4fc2-990c-17b90c7fae34"/>
    <s v="Charge Card Transaction - Ramp: Jaquelene Dizon"/>
    <m/>
    <m/>
    <s v="Fedex"/>
    <x v="0"/>
    <m/>
    <x v="0"/>
    <m/>
    <m/>
    <m/>
    <n v="4277"/>
    <s v="APJ"/>
    <n v="192.79"/>
    <m/>
    <n v="192.79"/>
    <s v="x"/>
  </r>
  <r>
    <x v="31"/>
    <d v="2025-09-05T00:00:00"/>
    <x v="4"/>
    <s v="COGS - 180119OH"/>
    <s v="COGS - 180119OH"/>
    <s v="D-001"/>
    <s v="Sales"/>
    <m/>
    <x v="3"/>
    <s v="QWShipping"/>
    <x v="145"/>
    <s v="Shipping"/>
    <s v="C-10368"/>
    <m/>
    <n v="10874"/>
    <s v="COG"/>
    <n v="50"/>
    <m/>
    <n v="50"/>
    <s v="x"/>
  </r>
  <r>
    <x v="31"/>
    <d v="2025-09-05T00:00:00"/>
    <x v="4"/>
    <s v="COGS - 180125OH"/>
    <s v="COGS - 180125OH"/>
    <s v="D-001"/>
    <s v="Sales"/>
    <m/>
    <x v="3"/>
    <s v="QWShipping"/>
    <x v="146"/>
    <s v="Shipping"/>
    <s v="C-10327"/>
    <m/>
    <n v="10876"/>
    <s v="COG"/>
    <n v="229"/>
    <m/>
    <n v="229"/>
    <s v="x"/>
  </r>
  <r>
    <x v="31"/>
    <d v="2025-09-05T00:00:00"/>
    <x v="4"/>
    <s v="e52804ff-9574-46c5-9b51-7440c9fefb36"/>
    <s v="Charge Card Transaction - Ramp: Jaquelene Dizon"/>
    <m/>
    <m/>
    <s v="Fedex"/>
    <x v="0"/>
    <m/>
    <x v="0"/>
    <m/>
    <m/>
    <m/>
    <n v="4277"/>
    <s v="APJ"/>
    <n v="671.05"/>
    <m/>
    <n v="671.05"/>
    <s v="x"/>
  </r>
  <r>
    <x v="31"/>
    <d v="2025-09-08T00:00:00"/>
    <x v="33"/>
    <s v="13c90e43-3848-430c-a81a-758edf8d9406"/>
    <s v="Charge Card Transaction - Ramp: David Craig"/>
    <m/>
    <m/>
    <s v="Fedex"/>
    <x v="0"/>
    <m/>
    <x v="0"/>
    <m/>
    <m/>
    <m/>
    <n v="4279"/>
    <s v="APJ"/>
    <n v="16.28"/>
    <m/>
    <n v="16.28"/>
    <s v="x"/>
  </r>
  <r>
    <x v="31"/>
    <d v="2025-09-08T00:00:00"/>
    <x v="33"/>
    <s v="COGS - 180130OH"/>
    <s v="COGS - 180130OH"/>
    <s v="D-003"/>
    <s v="MSP"/>
    <m/>
    <x v="3"/>
    <s v="QWShipping"/>
    <x v="53"/>
    <s v="Shipping"/>
    <s v="C-10079"/>
    <m/>
    <n v="10879"/>
    <s v="COG"/>
    <n v="387.13"/>
    <m/>
    <n v="387.13"/>
    <s v="x"/>
  </r>
  <r>
    <x v="31"/>
    <d v="2025-09-08T00:00:00"/>
    <x v="33"/>
    <s v="COGS - 180159OH"/>
    <s v="COGS - 180159OH"/>
    <s v="D-001"/>
    <s v="Sales"/>
    <m/>
    <x v="3"/>
    <s v="QWShipping"/>
    <x v="148"/>
    <s v="Shipping"/>
    <s v="C-10063"/>
    <m/>
    <n v="10885"/>
    <s v="COG"/>
    <n v="112.16"/>
    <m/>
    <n v="112.16"/>
    <s v="x"/>
  </r>
  <r>
    <x v="31"/>
    <d v="2025-09-09T00:00:00"/>
    <x v="5"/>
    <s v="COGS - 180167OH"/>
    <s v="COGS - 180167OH"/>
    <s v="D-001"/>
    <s v="Sales"/>
    <m/>
    <x v="3"/>
    <s v="QWShipping"/>
    <x v="133"/>
    <s v="Shipping"/>
    <s v="C-10094"/>
    <m/>
    <n v="10890"/>
    <s v="COG"/>
    <n v="14.61"/>
    <m/>
    <n v="14.61"/>
    <s v="x"/>
  </r>
  <r>
    <x v="31"/>
    <d v="2025-09-09T00:00:00"/>
    <x v="5"/>
    <s v="COGS - 180172OH"/>
    <s v="COGS - 180172OH"/>
    <s v="D-001"/>
    <s v="Sales"/>
    <m/>
    <x v="3"/>
    <s v="QWShipping"/>
    <x v="94"/>
    <s v="Shipping"/>
    <s v="C-10097"/>
    <m/>
    <n v="10892"/>
    <s v="COG"/>
    <n v="18.43"/>
    <m/>
    <n v="18.43"/>
    <s v="x"/>
  </r>
  <r>
    <x v="31"/>
    <d v="2025-09-09T00:00:00"/>
    <x v="5"/>
    <s v="COGS - 180173OH"/>
    <s v="COGS - 180173OH"/>
    <s v="D-003"/>
    <s v="MSP"/>
    <m/>
    <x v="3"/>
    <s v="QWShipping"/>
    <x v="54"/>
    <s v="Shipping"/>
    <s v="C-10093"/>
    <m/>
    <n v="10893"/>
    <s v="COG"/>
    <n v="20.66"/>
    <m/>
    <n v="20.66"/>
    <s v="x"/>
  </r>
  <r>
    <x v="31"/>
    <d v="2025-09-11T00:00:00"/>
    <x v="6"/>
    <s v="COGS - 178526OHCR"/>
    <s v="COGS - 178526OHCR"/>
    <s v="D-009"/>
    <s v="Admin"/>
    <m/>
    <x v="3"/>
    <s v="QWShipping"/>
    <x v="157"/>
    <s v="Shipping"/>
    <s v="C-10249"/>
    <m/>
    <n v="10902"/>
    <s v="COG"/>
    <m/>
    <n v="32.79"/>
    <n v="-32.79"/>
    <s v="x"/>
  </r>
  <r>
    <x v="31"/>
    <d v="2025-09-11T00:00:00"/>
    <x v="6"/>
    <s v="COGS - 178526OHCR"/>
    <s v="COGS - 178526OHCR"/>
    <s v="D-009"/>
    <s v="Admin"/>
    <m/>
    <x v="3"/>
    <s v="QWShipping"/>
    <x v="157"/>
    <s v="Shipping"/>
    <s v="C-10249"/>
    <m/>
    <n v="10902"/>
    <s v="COG"/>
    <m/>
    <n v="40.090000000000003"/>
    <n v="-40.090000000000003"/>
    <s v="x"/>
  </r>
  <r>
    <x v="31"/>
    <d v="2025-09-11T00:00:00"/>
    <x v="6"/>
    <s v="COGS - 178526OHCR"/>
    <s v="COGS - 178526OHCR"/>
    <s v="D-009"/>
    <s v="Admin"/>
    <m/>
    <x v="3"/>
    <s v="QWShipping"/>
    <x v="157"/>
    <s v="Shipping"/>
    <s v="C-10249"/>
    <m/>
    <n v="10902"/>
    <s v="COG"/>
    <m/>
    <n v="75.08"/>
    <n v="-75.08"/>
    <s v="x"/>
  </r>
  <r>
    <x v="31"/>
    <d v="2025-09-11T00:00:00"/>
    <x v="6"/>
    <s v="COGS - 178653OHCR"/>
    <s v="COGS - 178653OHCR"/>
    <s v="D-009"/>
    <s v="Admin"/>
    <m/>
    <x v="3"/>
    <s v="QWShipping"/>
    <x v="157"/>
    <s v="Shipping"/>
    <s v="C-10249"/>
    <m/>
    <n v="10901"/>
    <s v="COG"/>
    <m/>
    <n v="240"/>
    <n v="-240"/>
    <s v="x"/>
  </r>
  <r>
    <x v="31"/>
    <d v="2025-09-12T00:00:00"/>
    <x v="35"/>
    <s v="2045c320-0b0d-434e-bcff-b5dc6dee7c6e"/>
    <s v="Charge Card Transaction - Ramp: Jaquelene Dizon"/>
    <m/>
    <m/>
    <s v="Fedex"/>
    <x v="0"/>
    <m/>
    <x v="0"/>
    <m/>
    <m/>
    <m/>
    <n v="4272"/>
    <s v="APJ"/>
    <n v="1534.79"/>
    <m/>
    <n v="1534.79"/>
    <s v="x"/>
  </r>
  <r>
    <x v="31"/>
    <d v="2025-09-12T00:00:00"/>
    <x v="35"/>
    <s v="2418c3e5-971a-4724-a7fb-aa045bb1ecc4"/>
    <s v="Charge Card Transaction - Ramp: Jaquelene Dizon"/>
    <m/>
    <m/>
    <s v="Fedex"/>
    <x v="0"/>
    <m/>
    <x v="0"/>
    <m/>
    <m/>
    <m/>
    <n v="4272"/>
    <s v="APJ"/>
    <n v="264.98"/>
    <m/>
    <n v="264.98"/>
    <s v="x"/>
  </r>
  <r>
    <x v="31"/>
    <d v="2025-09-12T00:00:00"/>
    <x v="35"/>
    <s v="272650b7-4409-49c3-b06d-23280378bfa4"/>
    <s v="Charge Card Transaction - Ramp: Jaquelene Dizon"/>
    <m/>
    <m/>
    <s v="Fedex"/>
    <x v="0"/>
    <m/>
    <x v="0"/>
    <m/>
    <m/>
    <m/>
    <n v="4272"/>
    <s v="APJ"/>
    <n v="81.45"/>
    <m/>
    <n v="81.45"/>
    <s v="x"/>
  </r>
  <r>
    <x v="31"/>
    <d v="2025-09-12T00:00:00"/>
    <x v="35"/>
    <s v="6b6ccb24-9794-48a7-a9e8-a56a99cefac3"/>
    <s v="Charge Card Transaction - Ramp: Jaquelene Dizon"/>
    <m/>
    <m/>
    <s v="Fedex"/>
    <x v="0"/>
    <m/>
    <x v="0"/>
    <m/>
    <m/>
    <m/>
    <n v="4272"/>
    <s v="APJ"/>
    <n v="204.59"/>
    <m/>
    <n v="204.59"/>
    <s v="x"/>
  </r>
  <r>
    <x v="31"/>
    <d v="2025-09-12T00:00:00"/>
    <x v="35"/>
    <s v="7f38c18e-889b-4c0c-a28b-76aa477ffa59"/>
    <s v="Charge Card Transaction - Ramp: Jaquelene Dizon"/>
    <m/>
    <m/>
    <s v="Fedex"/>
    <x v="0"/>
    <m/>
    <x v="0"/>
    <m/>
    <m/>
    <m/>
    <n v="4272"/>
    <s v="APJ"/>
    <n v="72.88"/>
    <m/>
    <n v="72.88"/>
    <s v="x"/>
  </r>
  <r>
    <x v="31"/>
    <d v="2025-09-12T00:00:00"/>
    <x v="35"/>
    <s v="941c85ef-5258-4ab6-b2eb-32f11309e927"/>
    <s v="Charge Card Transaction - Ramp: Jaquelene Dizon"/>
    <m/>
    <m/>
    <s v="Fedex"/>
    <x v="0"/>
    <m/>
    <x v="0"/>
    <m/>
    <m/>
    <m/>
    <n v="4272"/>
    <s v="APJ"/>
    <n v="118.33"/>
    <m/>
    <n v="118.33"/>
    <s v="x"/>
  </r>
  <r>
    <x v="31"/>
    <d v="2025-09-15T00:00:00"/>
    <x v="8"/>
    <s v="95ee946c-83ce-41c7-b643-0b33af47d0bf"/>
    <s v="Charge Card Transaction - Ramp: David Craig"/>
    <m/>
    <m/>
    <s v="Fedex"/>
    <x v="0"/>
    <m/>
    <x v="0"/>
    <m/>
    <m/>
    <m/>
    <n v="4274"/>
    <s v="APJ"/>
    <n v="60.69"/>
    <m/>
    <n v="60.69"/>
    <s v="x"/>
  </r>
  <r>
    <x v="31"/>
    <d v="2025-09-15T00:00:00"/>
    <x v="8"/>
    <s v="COGS - 180209OH"/>
    <s v="COGS - 180209OH"/>
    <s v="D-001"/>
    <s v="Sales"/>
    <m/>
    <x v="3"/>
    <s v="QWShipping"/>
    <x v="147"/>
    <s v="Shipping"/>
    <s v="C-10152"/>
    <m/>
    <n v="10923"/>
    <s v="COG"/>
    <n v="11"/>
    <m/>
    <n v="11"/>
    <s v="x"/>
  </r>
  <r>
    <x v="31"/>
    <d v="2025-09-17T00:00:00"/>
    <x v="10"/>
    <s v="COGS - 180225OH"/>
    <s v="COGS - 180225OH"/>
    <s v="D-001"/>
    <s v="Sales"/>
    <m/>
    <x v="3"/>
    <s v="QWShipping"/>
    <x v="152"/>
    <s v="Shipping"/>
    <s v="C-10074"/>
    <m/>
    <n v="10936"/>
    <s v="COG"/>
    <n v="28.87"/>
    <m/>
    <n v="28.87"/>
    <s v="x"/>
  </r>
  <r>
    <x v="31"/>
    <d v="2025-09-17T00:00:00"/>
    <x v="10"/>
    <s v="COGS - 180225OH"/>
    <s v="COGS - 180225OH"/>
    <s v="D-028"/>
    <s v="Installation Team"/>
    <m/>
    <x v="3"/>
    <s v="QWShipping"/>
    <x v="152"/>
    <s v="Shipping"/>
    <s v="C-10074"/>
    <m/>
    <n v="10936"/>
    <s v="COG"/>
    <n v="90.51"/>
    <m/>
    <n v="90.51"/>
    <s v="x"/>
  </r>
  <r>
    <x v="31"/>
    <d v="2025-09-17T00:00:00"/>
    <x v="10"/>
    <s v="COGS - 180225OH"/>
    <s v="COGS - 180225OH"/>
    <s v="D-028"/>
    <s v="Installation Team"/>
    <m/>
    <x v="3"/>
    <s v="QWShipping"/>
    <x v="152"/>
    <s v="Shipping"/>
    <s v="C-10074"/>
    <m/>
    <n v="10936"/>
    <s v="COG"/>
    <n v="123.78"/>
    <m/>
    <n v="123.78"/>
    <s v="x"/>
  </r>
  <r>
    <x v="31"/>
    <d v="2025-09-17T00:00:00"/>
    <x v="10"/>
    <s v="COGS - 180225OH"/>
    <s v="COGS - 180225OH"/>
    <s v="D-028"/>
    <s v="Installation Team"/>
    <m/>
    <x v="3"/>
    <s v="QWShipping"/>
    <x v="152"/>
    <s v="Shipping"/>
    <s v="C-10074"/>
    <m/>
    <n v="10936"/>
    <s v="COG"/>
    <n v="138.47999999999999"/>
    <m/>
    <n v="138.47999999999999"/>
    <s v="x"/>
  </r>
  <r>
    <x v="31"/>
    <d v="2025-09-18T00:00:00"/>
    <x v="11"/>
    <s v="1ffc1d4a-e009-46b7-b2de-0bfd55e32ac4"/>
    <s v="Charge Card Transaction - Ramp: Jaquelene Dizon"/>
    <m/>
    <m/>
    <s v="Fedex"/>
    <x v="0"/>
    <m/>
    <x v="0"/>
    <m/>
    <m/>
    <m/>
    <n v="4296"/>
    <s v="APJ"/>
    <n v="725.92"/>
    <m/>
    <n v="725.92"/>
    <s v="x"/>
  </r>
  <r>
    <x v="31"/>
    <d v="2025-09-18T00:00:00"/>
    <x v="11"/>
    <s v="425a2f92-7560-4e5c-ac8b-8b8dc19d9bb3"/>
    <s v="Charge Card Transaction - Ramp: Jaquelene Dizon"/>
    <m/>
    <m/>
    <s v="Fedex"/>
    <x v="0"/>
    <m/>
    <x v="0"/>
    <m/>
    <m/>
    <m/>
    <n v="4296"/>
    <s v="APJ"/>
    <n v="387.87"/>
    <m/>
    <n v="387.87"/>
    <s v="x"/>
  </r>
  <r>
    <x v="31"/>
    <d v="2025-09-18T00:00:00"/>
    <x v="11"/>
    <s v="e8cbe0f8-32f4-4baf-8f78-05d12475d8eb"/>
    <s v="Charge Card Transaction - Ramp: Jaquelene Dizon"/>
    <m/>
    <m/>
    <s v="Fedex"/>
    <x v="0"/>
    <m/>
    <x v="0"/>
    <m/>
    <m/>
    <m/>
    <n v="4296"/>
    <s v="APJ"/>
    <n v="710.27"/>
    <m/>
    <n v="710.27"/>
    <s v="x"/>
  </r>
  <r>
    <x v="31"/>
    <d v="2025-09-18T00:00:00"/>
    <x v="11"/>
    <s v="f77ef71e-28b5-4ba0-a293-2484da05c7d7"/>
    <s v="Charge Card Transaction - Ramp: Jaquelene Dizon"/>
    <m/>
    <m/>
    <s v="Fedex"/>
    <x v="0"/>
    <m/>
    <x v="0"/>
    <m/>
    <m/>
    <m/>
    <n v="4296"/>
    <s v="APJ"/>
    <n v="185.84"/>
    <m/>
    <n v="185.84"/>
    <s v="x"/>
  </r>
  <r>
    <x v="31"/>
    <d v="2025-09-22T00:00:00"/>
    <x v="36"/>
    <s v="COGS - 180234"/>
    <s v="COGS - 180234"/>
    <s v="D-001"/>
    <s v="Sales"/>
    <m/>
    <x v="1"/>
    <s v="QWShipping"/>
    <x v="6"/>
    <s v="Shipping"/>
    <s v="C00077"/>
    <m/>
    <n v="10949"/>
    <s v="COG"/>
    <n v="28.3"/>
    <m/>
    <n v="28.3"/>
    <s v="x"/>
  </r>
  <r>
    <x v="31"/>
    <d v="2025-09-22T00:00:00"/>
    <x v="36"/>
    <s v="COGS - 180236OH"/>
    <s v="COGS - 180236OH"/>
    <s v="D-009"/>
    <s v="Admin"/>
    <m/>
    <x v="3"/>
    <s v="QWShipping"/>
    <x v="53"/>
    <s v="Shipping"/>
    <s v="C-10079"/>
    <m/>
    <n v="10954"/>
    <s v="COG"/>
    <n v="100"/>
    <m/>
    <n v="100"/>
    <s v="x"/>
  </r>
  <r>
    <x v="31"/>
    <d v="2025-09-22T00:00:00"/>
    <x v="36"/>
    <s v="COGS - 180248OH"/>
    <s v="COGS - 180248OH"/>
    <s v="D-001"/>
    <s v="Sales"/>
    <m/>
    <x v="3"/>
    <s v="QWShipping"/>
    <x v="138"/>
    <s v="Shipping"/>
    <s v="C-10311"/>
    <m/>
    <n v="10952"/>
    <s v="COG"/>
    <n v="7.84"/>
    <m/>
    <n v="7.84"/>
    <s v="x"/>
  </r>
  <r>
    <x v="31"/>
    <d v="2025-09-22T00:00:00"/>
    <x v="36"/>
    <s v="COGS - 180254OH"/>
    <s v="COGS - 180254OH"/>
    <s v="D-001"/>
    <s v="Sales"/>
    <m/>
    <x v="3"/>
    <s v="QWShipping"/>
    <x v="90"/>
    <s v="Shipping"/>
    <s v="C-10072"/>
    <m/>
    <n v="10951"/>
    <s v="COG"/>
    <n v="23.71"/>
    <m/>
    <n v="23.71"/>
    <s v="x"/>
  </r>
  <r>
    <x v="31"/>
    <d v="2025-09-22T00:00:00"/>
    <x v="36"/>
    <s v="COGS - 180257"/>
    <s v="COGS - 180257"/>
    <s v="D-001"/>
    <s v="Sales"/>
    <m/>
    <x v="2"/>
    <s v="QWShipping"/>
    <x v="124"/>
    <s v="Shipping"/>
    <s v="C-10381"/>
    <m/>
    <n v="10950"/>
    <s v="COG"/>
    <n v="34.78"/>
    <m/>
    <n v="34.78"/>
    <s v="x"/>
  </r>
  <r>
    <x v="31"/>
    <d v="2025-09-22T00:00:00"/>
    <x v="36"/>
    <s v="COGS - 180257"/>
    <s v="COGS - 180257"/>
    <s v="D-001"/>
    <s v="Sales"/>
    <m/>
    <x v="2"/>
    <s v="QWShipping"/>
    <x v="124"/>
    <s v="Shipping"/>
    <s v="C-10381"/>
    <m/>
    <n v="10950"/>
    <s v="COG"/>
    <n v="108.26"/>
    <m/>
    <n v="108.26"/>
    <s v="x"/>
  </r>
  <r>
    <x v="31"/>
    <d v="2025-09-25T00:00:00"/>
    <x v="14"/>
    <s v="COGS - 180266OH"/>
    <s v="COGS - 180266OH"/>
    <s v="D-001"/>
    <s v="Sales"/>
    <m/>
    <x v="3"/>
    <s v="QWShipping"/>
    <x v="145"/>
    <s v="Shipping"/>
    <s v="C-10368"/>
    <m/>
    <n v="10942"/>
    <s v="COG"/>
    <n v="23.51"/>
    <m/>
    <n v="23.51"/>
    <s v="x"/>
  </r>
  <r>
    <x v="31"/>
    <d v="2025-09-25T00:00:00"/>
    <x v="14"/>
    <s v="COGS - 180276"/>
    <s v="COGS - 180276"/>
    <s v="D-001-W"/>
    <s v="Sales - West"/>
    <m/>
    <x v="2"/>
    <s v="QWShipping"/>
    <x v="20"/>
    <s v="Shipping"/>
    <s v="C00003"/>
    <m/>
    <n v="10960"/>
    <s v="COG"/>
    <n v="74.87"/>
    <m/>
    <n v="74.87"/>
    <s v="x"/>
  </r>
  <r>
    <x v="31"/>
    <d v="2025-09-25T00:00:00"/>
    <x v="14"/>
    <s v="f1422a5a-8397-4364-8acc-2823e386b96a"/>
    <s v="Charge Card Transaction - Ramp: David Craig"/>
    <m/>
    <m/>
    <s v="Fedex"/>
    <x v="0"/>
    <m/>
    <x v="0"/>
    <m/>
    <m/>
    <m/>
    <n v="4304"/>
    <s v="APJ"/>
    <n v="104.37"/>
    <m/>
    <n v="104.37"/>
    <s v="x"/>
  </r>
  <r>
    <x v="31"/>
    <d v="2025-09-26T00:00:00"/>
    <x v="45"/>
    <s v="9568b598-0aa8-4620-8296-c51e55fc849a"/>
    <s v="Charge Card Transaction - Ramp: David Craig"/>
    <m/>
    <m/>
    <s v="Fedex"/>
    <x v="0"/>
    <m/>
    <x v="0"/>
    <m/>
    <m/>
    <m/>
    <n v="4319"/>
    <s v="APJ"/>
    <n v="21.87"/>
    <m/>
    <n v="21.87"/>
    <s v="x"/>
  </r>
  <r>
    <x v="31"/>
    <d v="2025-09-29T00:00:00"/>
    <x v="16"/>
    <s v="092ae4bd-dd12-4e7f-af48-80f5264aabae"/>
    <s v="Charge Card Transaction - Ramp: Jaquelene Dizon"/>
    <m/>
    <m/>
    <s v="Fedex"/>
    <x v="0"/>
    <m/>
    <x v="0"/>
    <m/>
    <m/>
    <m/>
    <n v="4320"/>
    <s v="APJ"/>
    <n v="120.14"/>
    <m/>
    <n v="120.14"/>
    <s v="x"/>
  </r>
  <r>
    <x v="31"/>
    <d v="2025-09-29T00:00:00"/>
    <x v="16"/>
    <s v="2587c9ad-10e3-4498-beb8-6e916d964b64"/>
    <s v="Charge Card Transaction - Ramp: Jaquelene Dizon"/>
    <m/>
    <m/>
    <s v="Fedex"/>
    <x v="0"/>
    <m/>
    <x v="0"/>
    <m/>
    <m/>
    <m/>
    <n v="4320"/>
    <s v="APJ"/>
    <n v="22.85"/>
    <m/>
    <n v="22.85"/>
    <s v="x"/>
  </r>
  <r>
    <x v="31"/>
    <d v="2025-09-29T00:00:00"/>
    <x v="16"/>
    <s v="c6a2fb59-851d-4496-9f53-7d0383e88056"/>
    <s v="Charge Card Transaction - Ramp: Jaquelene Dizon"/>
    <m/>
    <m/>
    <s v="Fedex"/>
    <x v="0"/>
    <m/>
    <x v="0"/>
    <m/>
    <m/>
    <m/>
    <n v="4320"/>
    <s v="APJ"/>
    <n v="185.65"/>
    <m/>
    <n v="185.65"/>
    <s v="x"/>
  </r>
  <r>
    <x v="31"/>
    <d v="2025-09-29T00:00:00"/>
    <x v="16"/>
    <s v="COGS - 180521OH"/>
    <s v="COGS - 180521OH"/>
    <s v="D-001"/>
    <s v="Sales"/>
    <m/>
    <x v="3"/>
    <s v="QWShipping"/>
    <x v="97"/>
    <s v="Shipping"/>
    <s v="C-10101"/>
    <m/>
    <n v="10963"/>
    <s v="COG"/>
    <n v="11.24"/>
    <m/>
    <n v="11.24"/>
    <s v="x"/>
  </r>
  <r>
    <x v="31"/>
    <d v="2025-09-29T00:00:00"/>
    <x v="16"/>
    <s v="COGS - 180526"/>
    <s v="COGS - 180526"/>
    <s v="D-001"/>
    <s v="Sales"/>
    <m/>
    <x v="1"/>
    <s v="QWShipping"/>
    <x v="13"/>
    <s v="Shipping"/>
    <s v="C00209"/>
    <m/>
    <n v="10967"/>
    <s v="COG"/>
    <n v="15.89"/>
    <m/>
    <n v="15.89"/>
    <s v="x"/>
  </r>
  <r>
    <x v="31"/>
    <d v="2025-09-29T00:00:00"/>
    <x v="16"/>
    <s v="COGS - 180528"/>
    <s v="COGS - 180528"/>
    <s v="D-001-W"/>
    <s v="Sales - West"/>
    <m/>
    <x v="2"/>
    <s v="QWShipping"/>
    <x v="50"/>
    <s v="Shipping"/>
    <s v="C-10002"/>
    <m/>
    <n v="10969"/>
    <s v="COG"/>
    <n v="38.36"/>
    <m/>
    <n v="38.36"/>
    <s v="x"/>
  </r>
  <r>
    <x v="31"/>
    <d v="2025-09-29T00:00:00"/>
    <x v="16"/>
    <s v="ff26629f-2880-4740-9bbf-9914eb7a816c"/>
    <s v="Charge Card Transaction - Ramp: Jaquelene Dizon"/>
    <m/>
    <m/>
    <s v="Fedex"/>
    <x v="0"/>
    <m/>
    <x v="0"/>
    <m/>
    <m/>
    <m/>
    <n v="4320"/>
    <s v="APJ"/>
    <n v="172.89"/>
    <m/>
    <n v="172.89"/>
    <s v="x"/>
  </r>
  <r>
    <x v="31"/>
    <d v="2025-09-30T00:00:00"/>
    <x v="17"/>
    <m/>
    <s v="NRR Accrual Entry for Sept 2025"/>
    <s v="D-004-W"/>
    <s v="Projects - West"/>
    <m/>
    <x v="0"/>
    <m/>
    <x v="0"/>
    <m/>
    <m/>
    <m/>
    <n v="24075"/>
    <s v="ARJ"/>
    <n v="33.89"/>
    <m/>
    <n v="33.89"/>
    <s v="x"/>
  </r>
  <r>
    <x v="31"/>
    <d v="2025-09-30T00:00:00"/>
    <x v="17"/>
    <m/>
    <s v="Vital Care Accrual"/>
    <m/>
    <m/>
    <m/>
    <x v="4"/>
    <m/>
    <x v="145"/>
    <m/>
    <s v="C-10368"/>
    <m/>
    <n v="2523"/>
    <s v="GJ"/>
    <n v="6464.94"/>
    <m/>
    <n v="6464.94"/>
    <s v="x"/>
  </r>
  <r>
    <x v="31"/>
    <d v="2025-09-30T00:00:00"/>
    <x v="17"/>
    <m/>
    <s v="NRR Accrual Entry for Sept 2025"/>
    <s v="D-004-E"/>
    <s v="Projects - East"/>
    <m/>
    <x v="4"/>
    <m/>
    <x v="0"/>
    <m/>
    <m/>
    <m/>
    <n v="24075"/>
    <s v="ARJ"/>
    <n v="10.86"/>
    <m/>
    <n v="10.86"/>
    <s v="x"/>
  </r>
  <r>
    <x v="31"/>
    <d v="2025-09-30T00:00:00"/>
    <x v="17"/>
    <s v="COGS - 180544OH"/>
    <s v="COGS - 180544OH"/>
    <s v="D-001"/>
    <s v="Sales"/>
    <m/>
    <x v="3"/>
    <s v="QWShipping"/>
    <x v="139"/>
    <s v="Shipping"/>
    <s v="C-10234"/>
    <m/>
    <n v="10977"/>
    <s v="COG"/>
    <n v="10.73"/>
    <m/>
    <n v="10.73"/>
    <s v="x"/>
  </r>
  <r>
    <x v="31"/>
    <d v="2025-10-01T00:00:00"/>
    <x v="18"/>
    <m/>
    <s v="Reversed -- NRR Accrual Entry for Sept 2025"/>
    <s v="D-004-W"/>
    <s v="Projects - West"/>
    <m/>
    <x v="0"/>
    <m/>
    <x v="0"/>
    <m/>
    <m/>
    <m/>
    <n v="24076"/>
    <s v="ARJ"/>
    <m/>
    <n v="33.89"/>
    <n v="-33.89"/>
    <s v="x"/>
  </r>
  <r>
    <x v="31"/>
    <d v="2025-10-01T00:00:00"/>
    <x v="18"/>
    <m/>
    <s v="Reversed -- Vital Care Accrual"/>
    <m/>
    <m/>
    <m/>
    <x v="4"/>
    <m/>
    <x v="145"/>
    <m/>
    <s v="C-10368"/>
    <m/>
    <n v="2524"/>
    <s v="GJ"/>
    <m/>
    <n v="6464.94"/>
    <n v="-6464.94"/>
    <s v="x"/>
  </r>
  <r>
    <x v="31"/>
    <d v="2025-10-01T00:00:00"/>
    <x v="18"/>
    <m/>
    <s v="Reversed -- NRR Accrual Entry for Sept 2025"/>
    <s v="D-004-E"/>
    <s v="Projects - East"/>
    <m/>
    <x v="4"/>
    <m/>
    <x v="0"/>
    <m/>
    <m/>
    <m/>
    <n v="24076"/>
    <s v="ARJ"/>
    <m/>
    <n v="10.86"/>
    <n v="-10.86"/>
    <s v="x"/>
  </r>
  <r>
    <x v="31"/>
    <d v="2025-10-01T00:00:00"/>
    <x v="18"/>
    <s v="COGS - 180565OH"/>
    <s v="COGS - 180565OH"/>
    <s v="D-001"/>
    <s v="Sales"/>
    <m/>
    <x v="3"/>
    <s v="QWShipping"/>
    <x v="90"/>
    <s v="Shipping"/>
    <s v="C-10072"/>
    <m/>
    <n v="10981"/>
    <s v="COG"/>
    <n v="10.86"/>
    <m/>
    <n v="10.86"/>
    <s v="x"/>
  </r>
  <r>
    <x v="31"/>
    <d v="2025-10-01T00:00:00"/>
    <x v="18"/>
    <s v="COGS - 180567"/>
    <s v="COGS - 180567"/>
    <s v="D-029-W"/>
    <s v="EDU - West"/>
    <m/>
    <x v="2"/>
    <s v="QWShipping"/>
    <x v="81"/>
    <s v="Shipping"/>
    <s v="C00225"/>
    <m/>
    <n v="11165"/>
    <s v="COG"/>
    <n v="17.39"/>
    <m/>
    <n v="17.39"/>
    <s v="x"/>
  </r>
  <r>
    <x v="31"/>
    <d v="2025-10-02T00:00:00"/>
    <x v="19"/>
    <s v="COGS - 180578"/>
    <s v="COGS - 180578"/>
    <s v="D-001"/>
    <s v="Sales"/>
    <m/>
    <x v="2"/>
    <s v="QWShipping"/>
    <x v="69"/>
    <s v="Shipping"/>
    <s v="C-10408"/>
    <m/>
    <n v="11173"/>
    <s v="COG"/>
    <n v="16.5"/>
    <m/>
    <n v="16.5"/>
    <s v="x"/>
  </r>
  <r>
    <x v="31"/>
    <d v="2025-10-03T00:00:00"/>
    <x v="20"/>
    <s v="1915924a-57cd-47ac-b51f-d122640cfd7a"/>
    <s v="Charge Card Transaction - Ramp: David Craig"/>
    <m/>
    <m/>
    <s v="Fedex"/>
    <x v="0"/>
    <m/>
    <x v="0"/>
    <m/>
    <m/>
    <m/>
    <n v="4323"/>
    <s v="APJ"/>
    <n v="43.52"/>
    <m/>
    <n v="43.52"/>
    <s v="x"/>
  </r>
  <r>
    <x v="31"/>
    <d v="2025-10-06T00:00:00"/>
    <x v="47"/>
    <s v="3e1f2455-aae4-4790-9c68-174ed6c4784e"/>
    <s v="Charge Card Transaction - Ramp: David Craig"/>
    <m/>
    <m/>
    <s v="Fedex"/>
    <x v="0"/>
    <m/>
    <x v="0"/>
    <m/>
    <m/>
    <m/>
    <n v="4324"/>
    <s v="APJ"/>
    <n v="41.38"/>
    <m/>
    <n v="41.38"/>
    <s v="x"/>
  </r>
  <r>
    <x v="31"/>
    <d v="2025-10-06T00:00:00"/>
    <x v="47"/>
    <s v="COGS - 180581OH"/>
    <s v="COGS - 180581OH"/>
    <s v="D-001"/>
    <s v="Sales"/>
    <m/>
    <x v="3"/>
    <s v="QWShipping"/>
    <x v="145"/>
    <s v="Shipping"/>
    <s v="C-10368"/>
    <m/>
    <n v="11175"/>
    <s v="COG"/>
    <n v="158.52000000000001"/>
    <m/>
    <n v="158.52000000000001"/>
    <s v="x"/>
  </r>
  <r>
    <x v="31"/>
    <d v="2025-10-06T00:00:00"/>
    <x v="47"/>
    <s v="COGS - 180581OH"/>
    <s v="COGS - 180581OH"/>
    <s v="D-001"/>
    <s v="Sales"/>
    <m/>
    <x v="3"/>
    <s v="QWShipping"/>
    <x v="145"/>
    <s v="Shipping"/>
    <s v="C-10368"/>
    <m/>
    <n v="11175"/>
    <s v="COG"/>
    <n v="161.63999999999999"/>
    <m/>
    <n v="161.63999999999999"/>
    <s v="x"/>
  </r>
  <r>
    <x v="31"/>
    <d v="2025-10-06T00:00:00"/>
    <x v="47"/>
    <s v="COGS - 180581OH"/>
    <s v="COGS - 180581OH"/>
    <s v="D-001"/>
    <s v="Sales"/>
    <m/>
    <x v="3"/>
    <s v="QWShipping"/>
    <x v="145"/>
    <s v="Shipping"/>
    <s v="C-10368"/>
    <m/>
    <n v="11175"/>
    <s v="COG"/>
    <n v="163.51"/>
    <m/>
    <n v="163.51"/>
    <s v="x"/>
  </r>
  <r>
    <x v="31"/>
    <d v="2025-10-06T00:00:00"/>
    <x v="47"/>
    <s v="COGS - 180581OH"/>
    <s v="COGS - 180581OH"/>
    <s v="D-001"/>
    <s v="Sales"/>
    <m/>
    <x v="3"/>
    <s v="QWShipping"/>
    <x v="145"/>
    <s v="Shipping"/>
    <s v="C-10368"/>
    <m/>
    <n v="11175"/>
    <s v="COG"/>
    <n v="263.83999999999997"/>
    <m/>
    <n v="263.83999999999997"/>
    <s v="x"/>
  </r>
  <r>
    <x v="31"/>
    <d v="2025-10-06T00:00:00"/>
    <x v="47"/>
    <s v="COGS - 180581OH"/>
    <s v="COGS - 180581OH"/>
    <s v="D-028"/>
    <s v="Installation Team"/>
    <m/>
    <x v="3"/>
    <s v="QWShipping"/>
    <x v="145"/>
    <s v="Shipping"/>
    <s v="C-10368"/>
    <m/>
    <n v="11175"/>
    <s v="COG"/>
    <n v="235.1"/>
    <m/>
    <n v="235.1"/>
    <s v="x"/>
  </r>
  <r>
    <x v="31"/>
    <d v="2025-10-06T00:00:00"/>
    <x v="47"/>
    <s v="COGS - 180583OH"/>
    <s v="COGS - 180583OH"/>
    <s v="D-001"/>
    <s v="Sales"/>
    <m/>
    <x v="3"/>
    <s v="QWShipping"/>
    <x v="145"/>
    <s v="Shipping"/>
    <s v="C-10368"/>
    <m/>
    <n v="11176"/>
    <s v="COG"/>
    <n v="94.98"/>
    <m/>
    <n v="94.98"/>
    <s v="x"/>
  </r>
  <r>
    <x v="31"/>
    <d v="2025-10-06T00:00:00"/>
    <x v="47"/>
    <s v="COGS - 180583OH"/>
    <s v="COGS - 180583OH"/>
    <s v="D-028"/>
    <s v="Installation Team"/>
    <m/>
    <x v="3"/>
    <s v="QWShipping"/>
    <x v="145"/>
    <s v="Shipping"/>
    <s v="C-10368"/>
    <m/>
    <n v="11176"/>
    <s v="COG"/>
    <n v="318.12"/>
    <m/>
    <n v="318.12"/>
    <s v="x"/>
  </r>
  <r>
    <x v="31"/>
    <d v="2025-10-06T00:00:00"/>
    <x v="47"/>
    <s v="COGS - 180585OH"/>
    <s v="COGS - 180585OH"/>
    <s v="D-001"/>
    <s v="Sales"/>
    <m/>
    <x v="3"/>
    <s v="QWShipping"/>
    <x v="145"/>
    <s v="Shipping"/>
    <s v="C-10368"/>
    <m/>
    <n v="11177"/>
    <s v="COG"/>
    <n v="158.72999999999999"/>
    <m/>
    <n v="158.72999999999999"/>
    <s v="x"/>
  </r>
  <r>
    <x v="31"/>
    <d v="2025-10-06T00:00:00"/>
    <x v="47"/>
    <s v="COGS - 180587OH"/>
    <s v="COGS - 180587OH"/>
    <s v="D-001"/>
    <s v="Sales"/>
    <m/>
    <x v="3"/>
    <s v="QWShipping"/>
    <x v="145"/>
    <s v="Shipping"/>
    <s v="C-10368"/>
    <m/>
    <n v="11178"/>
    <s v="COG"/>
    <n v="117.55"/>
    <m/>
    <n v="117.55"/>
    <s v="x"/>
  </r>
  <r>
    <x v="31"/>
    <d v="2025-10-06T00:00:00"/>
    <x v="47"/>
    <s v="COGS - 180588OH"/>
    <s v="COGS - 180588OH"/>
    <s v="D-001"/>
    <s v="Sales"/>
    <m/>
    <x v="3"/>
    <s v="QWShipping"/>
    <x v="145"/>
    <s v="Shipping"/>
    <s v="C-10368"/>
    <m/>
    <n v="11179"/>
    <s v="COG"/>
    <n v="147.51"/>
    <m/>
    <n v="147.51"/>
    <s v="x"/>
  </r>
  <r>
    <x v="31"/>
    <d v="2025-10-06T00:00:00"/>
    <x v="47"/>
    <s v="COGS - 180589OH"/>
    <s v="COGS - 180589OH"/>
    <s v="D-001"/>
    <s v="Sales"/>
    <m/>
    <x v="3"/>
    <s v="QWShipping"/>
    <x v="145"/>
    <s v="Shipping"/>
    <s v="C-10368"/>
    <m/>
    <n v="11180"/>
    <s v="COG"/>
    <n v="64.41"/>
    <m/>
    <n v="64.41"/>
    <s v="x"/>
  </r>
  <r>
    <x v="31"/>
    <d v="2025-10-06T00:00:00"/>
    <x v="47"/>
    <s v="COGS - 180590OH"/>
    <s v="COGS - 180590OH"/>
    <s v="D-001"/>
    <s v="Sales"/>
    <m/>
    <x v="3"/>
    <s v="QWShipping"/>
    <x v="145"/>
    <s v="Shipping"/>
    <s v="C-10368"/>
    <m/>
    <n v="11181"/>
    <s v="COG"/>
    <n v="188.33"/>
    <m/>
    <n v="188.33"/>
    <s v="x"/>
  </r>
  <r>
    <x v="31"/>
    <d v="2025-10-06T00:00:00"/>
    <x v="47"/>
    <s v="COGS - 180591OH"/>
    <s v="COGS - 180591OH"/>
    <s v="D-001"/>
    <s v="Sales"/>
    <m/>
    <x v="3"/>
    <s v="QWShipping"/>
    <x v="145"/>
    <s v="Shipping"/>
    <s v="C-10368"/>
    <m/>
    <n v="11182"/>
    <s v="COG"/>
    <n v="34.619999999999997"/>
    <m/>
    <n v="34.619999999999997"/>
    <s v="x"/>
  </r>
  <r>
    <x v="31"/>
    <d v="2025-10-06T00:00:00"/>
    <x v="47"/>
    <s v="COGS - 180592OH"/>
    <s v="COGS - 180592OH"/>
    <s v="D-001"/>
    <s v="Sales"/>
    <m/>
    <x v="3"/>
    <s v="QWShipping"/>
    <x v="145"/>
    <s v="Shipping"/>
    <s v="C-10368"/>
    <m/>
    <n v="11183"/>
    <s v="COG"/>
    <n v="65.83"/>
    <m/>
    <n v="65.83"/>
    <s v="x"/>
  </r>
  <r>
    <x v="31"/>
    <d v="2025-10-06T00:00:00"/>
    <x v="47"/>
    <s v="COGS - 180601OH"/>
    <s v="COGS - 180601OH"/>
    <s v="D-001"/>
    <s v="Sales"/>
    <m/>
    <x v="3"/>
    <s v="QWShipping"/>
    <x v="145"/>
    <s v="Shipping"/>
    <s v="C-10368"/>
    <m/>
    <n v="11184"/>
    <s v="COG"/>
    <n v="60.24"/>
    <m/>
    <n v="60.24"/>
    <s v="x"/>
  </r>
  <r>
    <x v="31"/>
    <d v="2025-10-06T00:00:00"/>
    <x v="47"/>
    <s v="COGS - 180611OH"/>
    <s v="COGS - 180611OH"/>
    <s v="D-001"/>
    <s v="Sales"/>
    <m/>
    <x v="3"/>
    <s v="QWShipping"/>
    <x v="145"/>
    <s v="Shipping"/>
    <s v="C-10368"/>
    <m/>
    <n v="11191"/>
    <s v="COG"/>
    <n v="38.35"/>
    <m/>
    <n v="38.35"/>
    <s v="x"/>
  </r>
  <r>
    <x v="31"/>
    <d v="2025-10-06T00:00:00"/>
    <x v="47"/>
    <s v="COGS - 180612OH"/>
    <s v="COGS - 180612OH"/>
    <s v="D-001"/>
    <s v="Sales"/>
    <m/>
    <x v="3"/>
    <s v="QWShipping"/>
    <x v="156"/>
    <s v="Shipping"/>
    <s v="C-10088"/>
    <m/>
    <n v="11192"/>
    <s v="COG"/>
    <n v="18.43"/>
    <m/>
    <n v="18.43"/>
    <s v="x"/>
  </r>
  <r>
    <x v="31"/>
    <d v="2025-10-08T00:00:00"/>
    <x v="21"/>
    <s v="COGS - 180627OH"/>
    <s v="COGS - 180627OH"/>
    <s v="D-001"/>
    <s v="Sales"/>
    <m/>
    <x v="3"/>
    <s v="QWShipping"/>
    <x v="152"/>
    <s v="Shipping"/>
    <s v="C-10074"/>
    <m/>
    <n v="11202"/>
    <s v="COG"/>
    <n v="61.09"/>
    <m/>
    <n v="61.09"/>
    <s v="x"/>
  </r>
  <r>
    <x v="31"/>
    <d v="2025-10-08T00:00:00"/>
    <x v="21"/>
    <s v="COGS - 180627OH"/>
    <s v="COGS - 180627OH"/>
    <s v="D-001"/>
    <s v="Sales"/>
    <m/>
    <x v="3"/>
    <s v="QWShipping"/>
    <x v="152"/>
    <s v="Shipping"/>
    <s v="C-10074"/>
    <m/>
    <n v="11202"/>
    <s v="COG"/>
    <n v="71.180000000000007"/>
    <m/>
    <n v="71.180000000000007"/>
    <s v="x"/>
  </r>
  <r>
    <x v="31"/>
    <d v="2025-10-08T00:00:00"/>
    <x v="21"/>
    <s v="COGS - 180627OH"/>
    <s v="COGS - 180627OH"/>
    <s v="D-028"/>
    <s v="Installation Team"/>
    <m/>
    <x v="3"/>
    <s v="QWShipping"/>
    <x v="152"/>
    <s v="Shipping"/>
    <s v="C-10074"/>
    <m/>
    <n v="11202"/>
    <s v="COG"/>
    <n v="112.2"/>
    <m/>
    <n v="112.2"/>
    <s v="x"/>
  </r>
  <r>
    <x v="31"/>
    <d v="2025-10-08T00:00:00"/>
    <x v="21"/>
    <s v="COGS - 180627OH"/>
    <s v="COGS - 180627OH"/>
    <s v="D-028"/>
    <s v="Installation Team"/>
    <m/>
    <x v="3"/>
    <s v="QWShipping"/>
    <x v="152"/>
    <s v="Shipping"/>
    <s v="C-10074"/>
    <m/>
    <n v="11202"/>
    <s v="COG"/>
    <n v="162.9"/>
    <m/>
    <n v="162.9"/>
    <s v="x"/>
  </r>
  <r>
    <x v="31"/>
    <d v="2025-10-08T00:00:00"/>
    <x v="21"/>
    <s v="COGS - 180627OH"/>
    <s v="COGS - 180627OH"/>
    <s v="D-028"/>
    <s v="Installation Team"/>
    <m/>
    <x v="3"/>
    <s v="QWShipping"/>
    <x v="152"/>
    <s v="Shipping"/>
    <s v="C-10074"/>
    <m/>
    <n v="11202"/>
    <s v="COG"/>
    <n v="219.45"/>
    <m/>
    <n v="219.45"/>
    <s v="x"/>
  </r>
  <r>
    <x v="31"/>
    <d v="2025-10-08T00:00:00"/>
    <x v="21"/>
    <s v="COGS - 180628OH"/>
    <s v="COGS - 180628OH"/>
    <s v="D-001"/>
    <s v="Sales"/>
    <m/>
    <x v="3"/>
    <s v="QWShipping"/>
    <x v="152"/>
    <s v="Shipping"/>
    <s v="C-10074"/>
    <m/>
    <n v="11203"/>
    <s v="COG"/>
    <n v="30.43"/>
    <m/>
    <n v="30.43"/>
    <s v="x"/>
  </r>
  <r>
    <x v="31"/>
    <d v="2025-10-08T00:00:00"/>
    <x v="21"/>
    <s v="COGS - 180628OH"/>
    <s v="COGS - 180628OH"/>
    <s v="D-001"/>
    <s v="Sales"/>
    <m/>
    <x v="3"/>
    <s v="QWShipping"/>
    <x v="152"/>
    <s v="Shipping"/>
    <s v="C-10074"/>
    <m/>
    <n v="11203"/>
    <s v="COG"/>
    <n v="46.18"/>
    <m/>
    <n v="46.18"/>
    <s v="x"/>
  </r>
  <r>
    <x v="31"/>
    <d v="2025-10-08T00:00:00"/>
    <x v="21"/>
    <s v="COGS - 180628OH"/>
    <s v="COGS - 180628OH"/>
    <s v="D-028"/>
    <s v="Installation Team"/>
    <m/>
    <x v="3"/>
    <s v="QWShipping"/>
    <x v="152"/>
    <s v="Shipping"/>
    <s v="C-10074"/>
    <m/>
    <n v="11203"/>
    <s v="COG"/>
    <n v="68.28"/>
    <m/>
    <n v="68.28"/>
    <s v="x"/>
  </r>
  <r>
    <x v="31"/>
    <d v="2025-10-08T00:00:00"/>
    <x v="21"/>
    <s v="COGS - 180628OH"/>
    <s v="COGS - 180628OH"/>
    <s v="D-028"/>
    <s v="Installation Team"/>
    <m/>
    <x v="3"/>
    <s v="QWShipping"/>
    <x v="152"/>
    <s v="Shipping"/>
    <s v="C-10074"/>
    <m/>
    <n v="11203"/>
    <s v="COG"/>
    <n v="69.819999999999993"/>
    <m/>
    <n v="69.819999999999993"/>
    <s v="x"/>
  </r>
  <r>
    <x v="31"/>
    <d v="2025-10-08T00:00:00"/>
    <x v="21"/>
    <s v="COGS - 180628OH"/>
    <s v="COGS - 180628OH"/>
    <s v="D-028"/>
    <s v="Installation Team"/>
    <m/>
    <x v="3"/>
    <s v="QWShipping"/>
    <x v="152"/>
    <s v="Shipping"/>
    <s v="C-10074"/>
    <m/>
    <n v="11203"/>
    <s v="COG"/>
    <n v="116.44"/>
    <m/>
    <n v="116.44"/>
    <s v="x"/>
  </r>
  <r>
    <x v="31"/>
    <d v="2025-10-08T00:00:00"/>
    <x v="21"/>
    <s v="COGS - 180629OH"/>
    <s v="COGS - 180629OH"/>
    <s v="D-001"/>
    <s v="Sales"/>
    <m/>
    <x v="3"/>
    <s v="QWShipping"/>
    <x v="152"/>
    <s v="Shipping"/>
    <s v="C-10074"/>
    <m/>
    <n v="11204"/>
    <s v="COG"/>
    <n v="29.05"/>
    <m/>
    <n v="29.05"/>
    <s v="x"/>
  </r>
  <r>
    <x v="31"/>
    <d v="2025-10-08T00:00:00"/>
    <x v="21"/>
    <s v="COGS - 180629OH"/>
    <s v="COGS - 180629OH"/>
    <s v="D-001"/>
    <s v="Sales"/>
    <m/>
    <x v="3"/>
    <s v="QWShipping"/>
    <x v="152"/>
    <s v="Shipping"/>
    <s v="C-10074"/>
    <m/>
    <n v="11204"/>
    <s v="COG"/>
    <n v="30.36"/>
    <m/>
    <n v="30.36"/>
    <s v="x"/>
  </r>
  <r>
    <x v="31"/>
    <d v="2025-10-08T00:00:00"/>
    <x v="21"/>
    <s v="COGS - 180629OH"/>
    <s v="COGS - 180629OH"/>
    <s v="D-001"/>
    <s v="Sales"/>
    <m/>
    <x v="3"/>
    <s v="QWShipping"/>
    <x v="152"/>
    <s v="Shipping"/>
    <s v="C-10074"/>
    <m/>
    <n v="11204"/>
    <s v="COG"/>
    <n v="35.380000000000003"/>
    <m/>
    <n v="35.380000000000003"/>
    <s v="x"/>
  </r>
  <r>
    <x v="31"/>
    <d v="2025-10-08T00:00:00"/>
    <x v="21"/>
    <s v="COGS - 180629OH"/>
    <s v="COGS - 180629OH"/>
    <s v="D-001"/>
    <s v="Sales"/>
    <m/>
    <x v="3"/>
    <s v="QWShipping"/>
    <x v="152"/>
    <s v="Shipping"/>
    <s v="C-10074"/>
    <m/>
    <n v="11204"/>
    <s v="COG"/>
    <n v="39.85"/>
    <m/>
    <n v="39.85"/>
    <s v="x"/>
  </r>
  <r>
    <x v="31"/>
    <d v="2025-10-08T00:00:00"/>
    <x v="21"/>
    <s v="COGS - 180629OH"/>
    <s v="COGS - 180629OH"/>
    <s v="D-001"/>
    <s v="Sales"/>
    <m/>
    <x v="3"/>
    <s v="QWShipping"/>
    <x v="152"/>
    <s v="Shipping"/>
    <s v="C-10074"/>
    <m/>
    <n v="11204"/>
    <s v="COG"/>
    <n v="46.08"/>
    <m/>
    <n v="46.08"/>
    <s v="x"/>
  </r>
  <r>
    <x v="31"/>
    <d v="2025-10-08T00:00:00"/>
    <x v="21"/>
    <s v="COGS - 180629OH"/>
    <s v="COGS - 180629OH"/>
    <s v="D-001"/>
    <s v="Sales"/>
    <m/>
    <x v="3"/>
    <s v="QWShipping"/>
    <x v="152"/>
    <s v="Shipping"/>
    <s v="C-10074"/>
    <m/>
    <n v="11204"/>
    <s v="COG"/>
    <n v="62.28"/>
    <m/>
    <n v="62.28"/>
    <s v="x"/>
  </r>
  <r>
    <x v="31"/>
    <d v="2025-10-08T00:00:00"/>
    <x v="21"/>
    <s v="COGS - 180629OH"/>
    <s v="COGS - 180629OH"/>
    <s v="D-001"/>
    <s v="Sales"/>
    <m/>
    <x v="3"/>
    <s v="QWShipping"/>
    <x v="152"/>
    <s v="Shipping"/>
    <s v="C-10074"/>
    <m/>
    <n v="11204"/>
    <s v="COG"/>
    <n v="67.3"/>
    <m/>
    <n v="67.3"/>
    <s v="x"/>
  </r>
  <r>
    <x v="31"/>
    <d v="2025-10-08T00:00:00"/>
    <x v="21"/>
    <s v="COGS - 180629OH"/>
    <s v="COGS - 180629OH"/>
    <s v="D-028"/>
    <s v="Installation Team"/>
    <m/>
    <x v="3"/>
    <s v="QWShipping"/>
    <x v="152"/>
    <s v="Shipping"/>
    <s v="C-10074"/>
    <m/>
    <n v="11204"/>
    <s v="COG"/>
    <n v="69.66"/>
    <m/>
    <n v="69.66"/>
    <s v="x"/>
  </r>
  <r>
    <x v="31"/>
    <d v="2025-10-08T00:00:00"/>
    <x v="21"/>
    <s v="COGS - 180630OH"/>
    <s v="COGS - 180630OH"/>
    <s v="D-028"/>
    <s v="Installation Team"/>
    <m/>
    <x v="3"/>
    <s v="QWShipping"/>
    <x v="145"/>
    <s v="Shipping"/>
    <s v="C-10368"/>
    <m/>
    <n v="11205"/>
    <s v="COG"/>
    <n v="300"/>
    <m/>
    <n v="300"/>
    <s v="x"/>
  </r>
  <r>
    <x v="31"/>
    <d v="2025-10-08T00:00:00"/>
    <x v="21"/>
    <s v="COGS - 180631OH"/>
    <s v="COGS - 180631OH"/>
    <s v="D-001"/>
    <s v="Sales"/>
    <m/>
    <x v="3"/>
    <s v="QWShipping"/>
    <x v="157"/>
    <s v="Shipping"/>
    <s v="C-10249"/>
    <m/>
    <n v="11219"/>
    <s v="COG"/>
    <n v="636.97"/>
    <m/>
    <n v="636.97"/>
    <s v="x"/>
  </r>
  <r>
    <x v="31"/>
    <d v="2025-10-08T00:00:00"/>
    <x v="21"/>
    <s v="COGS - 180632OH"/>
    <s v="COGS - 180632OH"/>
    <s v="D-001"/>
    <s v="Sales"/>
    <m/>
    <x v="3"/>
    <s v="QWShipping"/>
    <x v="145"/>
    <s v="Shipping"/>
    <s v="C-10368"/>
    <m/>
    <n v="11206"/>
    <s v="COG"/>
    <n v="59.92"/>
    <m/>
    <n v="59.92"/>
    <s v="x"/>
  </r>
  <r>
    <x v="31"/>
    <d v="2025-10-08T00:00:00"/>
    <x v="21"/>
    <s v="COGS - 180633OH"/>
    <s v="COGS - 180633OH"/>
    <s v="D-028"/>
    <s v="Installation Team"/>
    <m/>
    <x v="3"/>
    <s v="QWShipping"/>
    <x v="145"/>
    <s v="Shipping"/>
    <s v="C-10368"/>
    <m/>
    <n v="11207"/>
    <s v="COG"/>
    <n v="118.84"/>
    <m/>
    <n v="118.84"/>
    <s v="x"/>
  </r>
  <r>
    <x v="31"/>
    <d v="2025-10-08T00:00:00"/>
    <x v="21"/>
    <s v="COGS - 180634OH"/>
    <s v="COGS - 180634OH"/>
    <s v="D-001"/>
    <s v="Sales"/>
    <m/>
    <x v="3"/>
    <s v="QWShipping"/>
    <x v="157"/>
    <s v="Shipping"/>
    <s v="C-10249"/>
    <m/>
    <n v="11209"/>
    <s v="COG"/>
    <n v="23.71"/>
    <m/>
    <n v="23.71"/>
    <s v="x"/>
  </r>
  <r>
    <x v="31"/>
    <d v="2025-10-08T00:00:00"/>
    <x v="21"/>
    <s v="COGS - 180634OH"/>
    <s v="COGS - 180634OH"/>
    <s v="D-001"/>
    <s v="Sales"/>
    <m/>
    <x v="3"/>
    <s v="QWShipping"/>
    <x v="157"/>
    <s v="Shipping"/>
    <s v="C-10249"/>
    <m/>
    <n v="11209"/>
    <s v="COG"/>
    <n v="25.18"/>
    <m/>
    <n v="25.18"/>
    <s v="x"/>
  </r>
  <r>
    <x v="31"/>
    <d v="2025-10-08T00:00:00"/>
    <x v="21"/>
    <s v="COGS - 180634OH"/>
    <s v="COGS - 180634OH"/>
    <s v="D-001"/>
    <s v="Sales"/>
    <m/>
    <x v="3"/>
    <s v="QWShipping"/>
    <x v="157"/>
    <s v="Shipping"/>
    <s v="C-10249"/>
    <m/>
    <n v="11209"/>
    <s v="COG"/>
    <n v="49.03"/>
    <m/>
    <n v="49.03"/>
    <s v="x"/>
  </r>
  <r>
    <x v="31"/>
    <d v="2025-10-08T00:00:00"/>
    <x v="21"/>
    <s v="COGS - 180634OH"/>
    <s v="COGS - 180634OH"/>
    <s v="D-001"/>
    <s v="Sales"/>
    <m/>
    <x v="3"/>
    <s v="QWShipping"/>
    <x v="157"/>
    <s v="Shipping"/>
    <s v="C-10249"/>
    <m/>
    <n v="11209"/>
    <s v="COG"/>
    <n v="51.26"/>
    <m/>
    <n v="51.26"/>
    <s v="x"/>
  </r>
  <r>
    <x v="31"/>
    <d v="2025-10-08T00:00:00"/>
    <x v="21"/>
    <s v="COGS - 180643OH"/>
    <s v="COGS - 180643OH"/>
    <s v="D-001"/>
    <s v="Sales"/>
    <m/>
    <x v="3"/>
    <s v="QWShipping"/>
    <x v="157"/>
    <s v="Shipping"/>
    <s v="C-10249"/>
    <m/>
    <n v="11210"/>
    <s v="COG"/>
    <n v="41.11"/>
    <m/>
    <n v="41.11"/>
    <s v="x"/>
  </r>
  <r>
    <x v="31"/>
    <d v="2025-10-08T00:00:00"/>
    <x v="21"/>
    <s v="COGS - 180643OH"/>
    <s v="COGS - 180643OH"/>
    <s v="D-001"/>
    <s v="Sales"/>
    <m/>
    <x v="3"/>
    <s v="QWShipping"/>
    <x v="157"/>
    <s v="Shipping"/>
    <s v="C-10249"/>
    <m/>
    <n v="11210"/>
    <s v="COG"/>
    <n v="158.72999999999999"/>
    <m/>
    <n v="158.72999999999999"/>
    <s v="x"/>
  </r>
  <r>
    <x v="31"/>
    <d v="2025-10-08T00:00:00"/>
    <x v="21"/>
    <s v="COGS - 180644OH"/>
    <s v="COGS - 180644OH"/>
    <s v="D-001"/>
    <s v="Sales"/>
    <m/>
    <x v="3"/>
    <s v="QWShipping"/>
    <x v="157"/>
    <s v="Shipping"/>
    <s v="C-10249"/>
    <m/>
    <n v="11208"/>
    <s v="COG"/>
    <n v="13.61"/>
    <m/>
    <n v="13.61"/>
    <s v="x"/>
  </r>
  <r>
    <x v="31"/>
    <d v="2025-10-08T00:00:00"/>
    <x v="21"/>
    <s v="COGS - 180644OH"/>
    <s v="COGS - 180644OH"/>
    <s v="D-001"/>
    <s v="Sales"/>
    <m/>
    <x v="3"/>
    <s v="QWShipping"/>
    <x v="157"/>
    <s v="Shipping"/>
    <s v="C-10249"/>
    <m/>
    <n v="11208"/>
    <s v="COG"/>
    <n v="27.19"/>
    <m/>
    <n v="27.19"/>
    <s v="x"/>
  </r>
  <r>
    <x v="31"/>
    <d v="2025-10-08T00:00:00"/>
    <x v="21"/>
    <s v="COGS - 180644OH"/>
    <s v="COGS - 180644OH"/>
    <s v="D-001"/>
    <s v="Sales"/>
    <m/>
    <x v="3"/>
    <s v="QWShipping"/>
    <x v="157"/>
    <s v="Shipping"/>
    <s v="C-10249"/>
    <m/>
    <n v="11208"/>
    <s v="COG"/>
    <n v="81.790000000000006"/>
    <m/>
    <n v="81.790000000000006"/>
    <s v="x"/>
  </r>
  <r>
    <x v="31"/>
    <d v="2025-10-08T00:00:00"/>
    <x v="21"/>
    <s v="COGS - 180645OH"/>
    <s v="COGS - 180645OH"/>
    <s v="D-001"/>
    <s v="Sales"/>
    <m/>
    <x v="3"/>
    <s v="QWShipping"/>
    <x v="157"/>
    <s v="Shipping"/>
    <s v="C-10249"/>
    <m/>
    <n v="11211"/>
    <s v="COG"/>
    <n v="113.7"/>
    <m/>
    <n v="113.7"/>
    <s v="x"/>
  </r>
  <r>
    <x v="31"/>
    <d v="2025-10-08T00:00:00"/>
    <x v="21"/>
    <s v="COGS - 180645OH"/>
    <s v="COGS - 180645OH"/>
    <s v="D-028"/>
    <s v="Installation Team"/>
    <m/>
    <x v="3"/>
    <s v="QWShipping"/>
    <x v="157"/>
    <s v="Shipping"/>
    <s v="C-10249"/>
    <m/>
    <n v="11211"/>
    <s v="COG"/>
    <n v="57.34"/>
    <m/>
    <n v="57.34"/>
    <s v="x"/>
  </r>
  <r>
    <x v="31"/>
    <d v="2025-10-08T00:00:00"/>
    <x v="21"/>
    <s v="COGS - 180646OH"/>
    <s v="COGS - 180646OH"/>
    <s v="D-001"/>
    <s v="Sales"/>
    <m/>
    <x v="3"/>
    <s v="QWShipping"/>
    <x v="157"/>
    <s v="Shipping"/>
    <s v="C-10249"/>
    <m/>
    <n v="11212"/>
    <s v="COG"/>
    <n v="26.08"/>
    <m/>
    <n v="26.08"/>
    <s v="x"/>
  </r>
  <r>
    <x v="31"/>
    <d v="2025-10-08T00:00:00"/>
    <x v="21"/>
    <s v="COGS - 180646OH"/>
    <s v="COGS - 180646OH"/>
    <s v="D-001"/>
    <s v="Sales"/>
    <m/>
    <x v="3"/>
    <s v="QWShipping"/>
    <x v="157"/>
    <s v="Shipping"/>
    <s v="C-10249"/>
    <m/>
    <n v="11212"/>
    <s v="COG"/>
    <n v="54.19"/>
    <m/>
    <n v="54.19"/>
    <s v="x"/>
  </r>
  <r>
    <x v="31"/>
    <d v="2025-10-08T00:00:00"/>
    <x v="21"/>
    <s v="COGS - 180647OH"/>
    <s v="COGS - 180647OH"/>
    <s v="D-001"/>
    <s v="Sales"/>
    <m/>
    <x v="3"/>
    <s v="QWShipping"/>
    <x v="157"/>
    <s v="Shipping"/>
    <s v="C-10249"/>
    <m/>
    <n v="11214"/>
    <s v="COG"/>
    <n v="91.09"/>
    <m/>
    <n v="91.09"/>
    <s v="x"/>
  </r>
  <r>
    <x v="31"/>
    <d v="2025-10-08T00:00:00"/>
    <x v="21"/>
    <s v="COGS - 180648OH"/>
    <s v="COGS - 180648OH"/>
    <s v="D-001"/>
    <s v="Sales"/>
    <m/>
    <x v="3"/>
    <s v="QWShipping"/>
    <x v="157"/>
    <s v="Shipping"/>
    <s v="C-10249"/>
    <m/>
    <n v="11215"/>
    <s v="COG"/>
    <n v="44.18"/>
    <m/>
    <n v="44.18"/>
    <s v="x"/>
  </r>
  <r>
    <x v="31"/>
    <d v="2025-10-08T00:00:00"/>
    <x v="21"/>
    <s v="COGS - 180649OH"/>
    <s v="COGS - 180649OH"/>
    <s v="D-001"/>
    <s v="Sales"/>
    <m/>
    <x v="3"/>
    <s v="QWShipping"/>
    <x v="157"/>
    <s v="Shipping"/>
    <s v="C-10249"/>
    <m/>
    <n v="11213"/>
    <s v="COG"/>
    <n v="33.28"/>
    <m/>
    <n v="33.28"/>
    <s v="x"/>
  </r>
  <r>
    <x v="31"/>
    <d v="2025-10-08T00:00:00"/>
    <x v="21"/>
    <s v="COGS - 180650OH"/>
    <s v="COGS - 180650OH"/>
    <s v="D-001"/>
    <s v="Sales"/>
    <m/>
    <x v="3"/>
    <s v="QWShipping"/>
    <x v="157"/>
    <s v="Shipping"/>
    <s v="C-10249"/>
    <m/>
    <n v="11216"/>
    <s v="COG"/>
    <n v="30.13"/>
    <m/>
    <n v="30.13"/>
    <s v="x"/>
  </r>
  <r>
    <x v="31"/>
    <d v="2025-10-08T00:00:00"/>
    <x v="21"/>
    <s v="COGS - 180651OH"/>
    <s v="COGS - 180651OH"/>
    <s v="D-001"/>
    <s v="Sales"/>
    <m/>
    <x v="3"/>
    <s v="QWShipping"/>
    <x v="157"/>
    <s v="Shipping"/>
    <s v="C-10249"/>
    <m/>
    <n v="11217"/>
    <s v="COG"/>
    <n v="26.38"/>
    <m/>
    <n v="26.38"/>
    <s v="x"/>
  </r>
  <r>
    <x v="31"/>
    <d v="2025-10-08T00:00:00"/>
    <x v="21"/>
    <s v="COGS - 180653OH"/>
    <s v="COGS - 180653OH"/>
    <s v="D-001"/>
    <s v="Sales"/>
    <m/>
    <x v="3"/>
    <s v="QWShipping"/>
    <x v="157"/>
    <s v="Shipping"/>
    <s v="C-10249"/>
    <m/>
    <n v="11218"/>
    <s v="COG"/>
    <n v="40.85"/>
    <m/>
    <n v="40.85"/>
    <s v="x"/>
  </r>
  <r>
    <x v="31"/>
    <d v="2025-10-08T00:00:00"/>
    <x v="21"/>
    <s v="COGS - 180665OH"/>
    <s v="COGS - 180665OH"/>
    <s v="D-001"/>
    <s v="Sales"/>
    <m/>
    <x v="3"/>
    <s v="QWShipping"/>
    <x v="145"/>
    <s v="Shipping"/>
    <s v="C-10368"/>
    <m/>
    <n v="11221"/>
    <s v="COG"/>
    <n v="20.36"/>
    <m/>
    <n v="20.36"/>
    <s v="x"/>
  </r>
  <r>
    <x v="31"/>
    <d v="2025-10-08T00:00:00"/>
    <x v="21"/>
    <s v="COGS - 180665OH"/>
    <s v="COGS - 180665OH"/>
    <s v="D-001"/>
    <s v="Sales"/>
    <m/>
    <x v="3"/>
    <s v="QWShipping"/>
    <x v="145"/>
    <s v="Shipping"/>
    <s v="C-10368"/>
    <m/>
    <n v="11221"/>
    <s v="COG"/>
    <n v="109.09"/>
    <m/>
    <n v="109.09"/>
    <s v="x"/>
  </r>
  <r>
    <x v="31"/>
    <d v="2025-10-08T00:00:00"/>
    <x v="21"/>
    <s v="COGS - 180665OH"/>
    <s v="COGS - 180665OH"/>
    <s v="D-028"/>
    <s v="Installation Team"/>
    <m/>
    <x v="3"/>
    <s v="QWShipping"/>
    <x v="145"/>
    <s v="Shipping"/>
    <s v="C-10368"/>
    <m/>
    <n v="11221"/>
    <s v="COG"/>
    <n v="178.02"/>
    <m/>
    <n v="178.02"/>
    <s v="x"/>
  </r>
  <r>
    <x v="31"/>
    <d v="2025-10-08T00:00:00"/>
    <x v="21"/>
    <s v="COGS - 180665OH"/>
    <s v="COGS - 180665OH"/>
    <s v="D-028"/>
    <s v="Installation Team"/>
    <m/>
    <x v="3"/>
    <s v="QWShipping"/>
    <x v="145"/>
    <s v="Shipping"/>
    <s v="C-10368"/>
    <m/>
    <n v="11221"/>
    <s v="COG"/>
    <n v="315.45999999999998"/>
    <m/>
    <n v="315.45999999999998"/>
    <s v="x"/>
  </r>
  <r>
    <x v="31"/>
    <d v="2025-10-08T00:00:00"/>
    <x v="21"/>
    <s v="COGS - 180665OH"/>
    <s v="COGS - 180665OH"/>
    <s v="D-028"/>
    <s v="Installation Team"/>
    <m/>
    <x v="3"/>
    <s v="QWShipping"/>
    <x v="145"/>
    <s v="Shipping"/>
    <s v="C-10368"/>
    <m/>
    <n v="11221"/>
    <s v="COG"/>
    <n v="317.7"/>
    <m/>
    <n v="317.7"/>
    <s v="x"/>
  </r>
  <r>
    <x v="31"/>
    <d v="2025-10-08T00:00:00"/>
    <x v="21"/>
    <s v="COGS - 180665OH"/>
    <s v="COGS - 180665OH"/>
    <s v="D-028"/>
    <s v="Installation Team"/>
    <m/>
    <x v="3"/>
    <s v="QWShipping"/>
    <x v="145"/>
    <s v="Shipping"/>
    <s v="C-10368"/>
    <m/>
    <n v="11221"/>
    <s v="COG"/>
    <n v="338.4"/>
    <m/>
    <n v="338.4"/>
    <m/>
  </r>
  <r>
    <x v="31"/>
    <d v="2025-10-08T00:00:00"/>
    <x v="21"/>
    <s v="COGS - 180665OH"/>
    <s v="COGS - 180665OH"/>
    <s v="D-028"/>
    <s v="Installation Team"/>
    <m/>
    <x v="3"/>
    <s v="QWShipping"/>
    <x v="145"/>
    <s v="Shipping"/>
    <s v="C-10368"/>
    <m/>
    <n v="11221"/>
    <s v="COG"/>
    <n v="782.34"/>
    <m/>
    <n v="782.34"/>
    <m/>
  </r>
  <r>
    <x v="31"/>
    <d v="2025-10-08T00:00:00"/>
    <x v="21"/>
    <s v="COGS - 180666OH"/>
    <s v="COGS - 180666OH"/>
    <s v="D-001"/>
    <s v="Sales"/>
    <m/>
    <x v="3"/>
    <s v="QWShipping"/>
    <x v="145"/>
    <s v="Shipping"/>
    <s v="C-10368"/>
    <m/>
    <n v="11222"/>
    <s v="COG"/>
    <n v="56.25"/>
    <m/>
    <n v="56.25"/>
    <m/>
  </r>
  <r>
    <x v="31"/>
    <d v="2025-10-08T00:00:00"/>
    <x v="21"/>
    <s v="COGS - 180666OH"/>
    <s v="COGS - 180666OH"/>
    <s v="D-001"/>
    <s v="Sales"/>
    <m/>
    <x v="3"/>
    <s v="QWShipping"/>
    <x v="145"/>
    <s v="Shipping"/>
    <s v="C-10368"/>
    <m/>
    <n v="11222"/>
    <s v="COG"/>
    <n v="92.72"/>
    <m/>
    <n v="92.72"/>
    <m/>
  </r>
  <r>
    <x v="31"/>
    <d v="2025-10-08T00:00:00"/>
    <x v="21"/>
    <s v="COGS - 180667OH"/>
    <s v="COGS - 180667OH"/>
    <s v="D-028"/>
    <s v="Installation Team"/>
    <m/>
    <x v="3"/>
    <s v="QWShipping"/>
    <x v="145"/>
    <s v="Shipping"/>
    <s v="C-10368"/>
    <m/>
    <n v="11223"/>
    <s v="COG"/>
    <n v="111.91"/>
    <m/>
    <n v="111.91"/>
    <m/>
  </r>
  <r>
    <x v="31"/>
    <d v="2025-10-08T00:00:00"/>
    <x v="21"/>
    <s v="COGS - 180668OH"/>
    <s v="COGS - 180668OH"/>
    <s v="D-002"/>
    <s v="Administration"/>
    <m/>
    <x v="3"/>
    <s v="QWShipping"/>
    <x v="145"/>
    <s v="Shipping"/>
    <s v="C-10368"/>
    <m/>
    <n v="11224"/>
    <s v="COG"/>
    <n v="225.07"/>
    <m/>
    <n v="225.07"/>
    <m/>
  </r>
  <r>
    <x v="31"/>
    <d v="2025-10-08T00:00:00"/>
    <x v="21"/>
    <s v="COGS - 180669OH"/>
    <s v="COGS - 180669OH"/>
    <s v="D-001"/>
    <s v="Sales"/>
    <m/>
    <x v="3"/>
    <s v="QWShipping"/>
    <x v="145"/>
    <s v="Shipping"/>
    <s v="C-10368"/>
    <m/>
    <n v="11225"/>
    <s v="COG"/>
    <n v="112.56"/>
    <m/>
    <n v="112.56"/>
    <m/>
  </r>
  <r>
    <x v="31"/>
    <d v="2025-10-08T00:00:00"/>
    <x v="21"/>
    <s v="COGS - 180670OH"/>
    <s v="COGS - 180670OH"/>
    <s v="D-001"/>
    <s v="Sales"/>
    <m/>
    <x v="3"/>
    <s v="QWShipping"/>
    <x v="145"/>
    <s v="Shipping"/>
    <s v="C-10368"/>
    <m/>
    <n v="11226"/>
    <s v="COG"/>
    <n v="56.25"/>
    <m/>
    <n v="56.25"/>
    <m/>
  </r>
  <r>
    <x v="31"/>
    <d v="2025-10-08T00:00:00"/>
    <x v="21"/>
    <s v="COGS - 180671OH"/>
    <s v="COGS - 180671OH"/>
    <s v="D-001"/>
    <s v="Sales"/>
    <m/>
    <x v="3"/>
    <s v="QWShipping"/>
    <x v="145"/>
    <s v="Shipping"/>
    <s v="C-10368"/>
    <m/>
    <n v="11227"/>
    <s v="COG"/>
    <n v="263.19"/>
    <m/>
    <n v="263.19"/>
    <m/>
  </r>
  <r>
    <x v="31"/>
    <d v="2025-10-08T00:00:00"/>
    <x v="21"/>
    <s v="COGS - 180672OH"/>
    <s v="COGS - 180672OH"/>
    <s v="D-001"/>
    <s v="Sales"/>
    <m/>
    <x v="3"/>
    <s v="QWShipping"/>
    <x v="145"/>
    <s v="Shipping"/>
    <s v="C-10368"/>
    <m/>
    <n v="11228"/>
    <s v="COG"/>
    <n v="34.909999999999997"/>
    <m/>
    <n v="34.909999999999997"/>
    <s v="x"/>
  </r>
  <r>
    <x v="31"/>
    <d v="2025-10-08T00:00:00"/>
    <x v="21"/>
    <s v="COGS - 180672OH"/>
    <s v="COGS - 180672OH"/>
    <s v="D-001"/>
    <s v="Sales"/>
    <m/>
    <x v="3"/>
    <s v="QWShipping"/>
    <x v="145"/>
    <s v="Shipping"/>
    <s v="C-10368"/>
    <m/>
    <n v="11228"/>
    <s v="COG"/>
    <n v="39.94"/>
    <m/>
    <n v="39.94"/>
    <s v="x"/>
  </r>
  <r>
    <x v="31"/>
    <d v="2025-10-08T00:00:00"/>
    <x v="21"/>
    <s v="COGS - 180673OH"/>
    <s v="COGS - 180673OH"/>
    <s v="D-001"/>
    <s v="Sales"/>
    <m/>
    <x v="3"/>
    <s v="QWShipping"/>
    <x v="145"/>
    <s v="Shipping"/>
    <s v="C-10368"/>
    <m/>
    <n v="11229"/>
    <s v="COG"/>
    <n v="49.98"/>
    <m/>
    <n v="49.98"/>
    <s v="x"/>
  </r>
  <r>
    <x v="31"/>
    <d v="2025-10-08T00:00:00"/>
    <x v="21"/>
    <s v="COGS - 180674OH"/>
    <s v="COGS - 180674OH"/>
    <s v="D-001"/>
    <s v="Sales"/>
    <m/>
    <x v="3"/>
    <s v="QWShipping"/>
    <x v="145"/>
    <s v="Shipping"/>
    <s v="C-10368"/>
    <m/>
    <n v="11230"/>
    <s v="COG"/>
    <n v="32.61"/>
    <m/>
    <n v="32.61"/>
    <s v="x"/>
  </r>
  <r>
    <x v="31"/>
    <d v="2025-10-08T00:00:00"/>
    <x v="21"/>
    <s v="COGS - 180675OH"/>
    <s v="COGS - 180675OH"/>
    <s v="D-001"/>
    <s v="Sales"/>
    <m/>
    <x v="3"/>
    <s v="QWShipping"/>
    <x v="145"/>
    <s v="Shipping"/>
    <s v="C-10368"/>
    <m/>
    <n v="11231"/>
    <s v="COG"/>
    <n v="56.1"/>
    <m/>
    <n v="56.1"/>
    <s v="x"/>
  </r>
  <r>
    <x v="31"/>
    <d v="2025-10-08T00:00:00"/>
    <x v="21"/>
    <s v="COGS - 180676OH"/>
    <s v="COGS - 180676OH"/>
    <s v="D-001"/>
    <s v="Sales"/>
    <m/>
    <x v="3"/>
    <s v="QWShipping"/>
    <x v="145"/>
    <s v="Shipping"/>
    <s v="C-10368"/>
    <m/>
    <n v="11232"/>
    <s v="COG"/>
    <n v="32.61"/>
    <m/>
    <n v="32.61"/>
    <s v="x"/>
  </r>
  <r>
    <x v="31"/>
    <d v="2025-10-08T00:00:00"/>
    <x v="21"/>
    <s v="COGS - 180677OH"/>
    <s v="COGS - 180677OH"/>
    <s v="D-001"/>
    <s v="Sales"/>
    <m/>
    <x v="3"/>
    <s v="QWShipping"/>
    <x v="145"/>
    <s v="Shipping"/>
    <s v="C-10368"/>
    <m/>
    <n v="11233"/>
    <s v="COG"/>
    <n v="81.45"/>
    <m/>
    <n v="81.45"/>
    <s v="x"/>
  </r>
  <r>
    <x v="31"/>
    <d v="2025-10-08T00:00:00"/>
    <x v="21"/>
    <s v="COGS - 180681OH"/>
    <s v="COGS - 180681OH"/>
    <s v="D-001"/>
    <s v="Sales"/>
    <m/>
    <x v="3"/>
    <s v="QWShipping"/>
    <x v="145"/>
    <s v="Shipping"/>
    <s v="C-10368"/>
    <m/>
    <n v="11236"/>
    <s v="COG"/>
    <n v="61.8"/>
    <m/>
    <n v="61.8"/>
    <s v="x"/>
  </r>
  <r>
    <x v="31"/>
    <d v="2025-10-08T00:00:00"/>
    <x v="21"/>
    <s v="COGS - 180682OH"/>
    <s v="COGS - 180682OH"/>
    <s v="D-001"/>
    <s v="Sales"/>
    <m/>
    <x v="3"/>
    <s v="QWShipping"/>
    <x v="145"/>
    <s v="Shipping"/>
    <s v="C-10368"/>
    <m/>
    <n v="11237"/>
    <s v="COG"/>
    <n v="50"/>
    <m/>
    <n v="50"/>
    <s v="x"/>
  </r>
  <r>
    <x v="31"/>
    <d v="2025-10-08T00:00:00"/>
    <x v="21"/>
    <s v="COGS - 180693OH"/>
    <s v="COGS - 180693OH"/>
    <s v="D-001"/>
    <s v="Sales"/>
    <m/>
    <x v="3"/>
    <s v="QWShipping"/>
    <x v="145"/>
    <s v="Shipping"/>
    <s v="C-10368"/>
    <m/>
    <n v="11220"/>
    <s v="COG"/>
    <n v="112.56"/>
    <m/>
    <n v="112.56"/>
    <s v="x"/>
  </r>
  <r>
    <x v="31"/>
    <d v="2025-10-08T00:00:00"/>
    <x v="21"/>
    <s v="COGS - 180698OH"/>
    <s v="COGS - 180698OH"/>
    <s v="D-001"/>
    <s v="Sales"/>
    <m/>
    <x v="3"/>
    <s v="QWShipping"/>
    <x v="145"/>
    <s v="Shipping"/>
    <s v="C-10368"/>
    <m/>
    <n v="11238"/>
    <s v="COG"/>
    <n v="32.369999999999997"/>
    <m/>
    <n v="32.369999999999997"/>
    <s v="x"/>
  </r>
  <r>
    <x v="31"/>
    <d v="2025-10-08T00:00:00"/>
    <x v="21"/>
    <s v="COGS - 180698OH"/>
    <s v="COGS - 180698OH"/>
    <s v="D-001"/>
    <s v="Sales"/>
    <m/>
    <x v="3"/>
    <s v="QWShipping"/>
    <x v="145"/>
    <s v="Shipping"/>
    <s v="C-10368"/>
    <m/>
    <n v="11238"/>
    <s v="COG"/>
    <n v="34.619999999999997"/>
    <m/>
    <n v="34.619999999999997"/>
    <m/>
  </r>
  <r>
    <x v="31"/>
    <d v="2025-10-08T00:00:00"/>
    <x v="21"/>
    <s v="COGS - 180701OH"/>
    <s v="COGS - 180701OH"/>
    <s v="D-001"/>
    <s v="Sales"/>
    <m/>
    <x v="3"/>
    <s v="QWShipping"/>
    <x v="145"/>
    <s v="Shipping"/>
    <s v="C-10368"/>
    <m/>
    <n v="11240"/>
    <s v="COG"/>
    <n v="100"/>
    <m/>
    <n v="100"/>
    <m/>
  </r>
  <r>
    <x v="31"/>
    <d v="2025-10-08T00:00:00"/>
    <x v="21"/>
    <s v="COGS - 180702OH"/>
    <s v="COGS - 180702OH"/>
    <s v="D-001"/>
    <s v="Sales"/>
    <m/>
    <x v="3"/>
    <s v="QWShipping"/>
    <x v="145"/>
    <s v="Shipping"/>
    <s v="C-10368"/>
    <m/>
    <n v="11241"/>
    <s v="COG"/>
    <n v="61.13"/>
    <m/>
    <n v="61.13"/>
    <m/>
  </r>
  <r>
    <x v="31"/>
    <d v="2025-10-08T00:00:00"/>
    <x v="21"/>
    <s v="COGS - 180706OH"/>
    <s v="COGS - 180706OH"/>
    <s v="D-001"/>
    <s v="Sales"/>
    <m/>
    <x v="3"/>
    <s v="QWShipping"/>
    <x v="157"/>
    <s v="Shipping"/>
    <s v="C-10249"/>
    <m/>
    <n v="11259"/>
    <s v="COG"/>
    <n v="162.66"/>
    <m/>
    <n v="162.66"/>
    <m/>
  </r>
  <r>
    <x v="31"/>
    <d v="2025-10-08T00:00:00"/>
    <x v="21"/>
    <s v="COGS - 180708OH"/>
    <s v="COGS - 180708OH"/>
    <s v="D-002"/>
    <s v="Administration"/>
    <m/>
    <x v="3"/>
    <s v="QWShipping"/>
    <x v="145"/>
    <s v="Shipping"/>
    <s v="C-10368"/>
    <m/>
    <n v="11243"/>
    <s v="COG"/>
    <n v="331.01"/>
    <m/>
    <n v="331.01"/>
    <m/>
  </r>
  <r>
    <x v="31"/>
    <d v="2025-10-08T00:00:00"/>
    <x v="21"/>
    <s v="COGS - 180709OH"/>
    <s v="COGS - 180709OH"/>
    <s v="D-001"/>
    <s v="Sales"/>
    <m/>
    <x v="3"/>
    <s v="QWShipping"/>
    <x v="145"/>
    <s v="Shipping"/>
    <s v="C-10368"/>
    <m/>
    <n v="11244"/>
    <s v="COG"/>
    <n v="59.67"/>
    <m/>
    <n v="59.67"/>
    <m/>
  </r>
  <r>
    <x v="31"/>
    <d v="2025-10-08T00:00:00"/>
    <x v="21"/>
    <s v="COGS - 180711OH"/>
    <s v="COGS - 180711OH"/>
    <s v="D-001"/>
    <s v="Sales"/>
    <m/>
    <x v="3"/>
    <s v="QWShipping"/>
    <x v="145"/>
    <s v="Shipping"/>
    <s v="C-10368"/>
    <m/>
    <n v="11245"/>
    <s v="COG"/>
    <n v="75.03"/>
    <m/>
    <n v="75.03"/>
    <m/>
  </r>
  <r>
    <x v="31"/>
    <d v="2025-10-08T00:00:00"/>
    <x v="21"/>
    <s v="COGS - 180712OH"/>
    <s v="COGS - 180712OH"/>
    <s v="D-001"/>
    <s v="Sales"/>
    <m/>
    <x v="3"/>
    <s v="QWShipping"/>
    <x v="145"/>
    <s v="Shipping"/>
    <s v="C-10368"/>
    <m/>
    <n v="11246"/>
    <s v="COG"/>
    <n v="203.06"/>
    <m/>
    <n v="203.06"/>
    <m/>
  </r>
  <r>
    <x v="31"/>
    <d v="2025-10-08T00:00:00"/>
    <x v="21"/>
    <s v="COGS - 180722OH"/>
    <s v="COGS - 180722OH"/>
    <s v="D-001"/>
    <s v="Sales"/>
    <m/>
    <x v="3"/>
    <s v="QWShipping"/>
    <x v="145"/>
    <s v="Shipping"/>
    <s v="C-10368"/>
    <m/>
    <n v="11249"/>
    <s v="COG"/>
    <n v="38.35"/>
    <m/>
    <n v="38.35"/>
    <m/>
  </r>
  <r>
    <x v="31"/>
    <d v="2025-10-08T00:00:00"/>
    <x v="21"/>
    <s v="COGS - 180725OH"/>
    <s v="COGS - 180725OH"/>
    <s v="D-003"/>
    <s v="MSP"/>
    <m/>
    <x v="3"/>
    <s v="QWShipping"/>
    <x v="158"/>
    <s v="Shipping"/>
    <s v="C-10332"/>
    <m/>
    <n v="11250"/>
    <s v="COG"/>
    <n v="751"/>
    <m/>
    <n v="751"/>
    <m/>
  </r>
  <r>
    <x v="31"/>
    <d v="2025-10-09T00:00:00"/>
    <x v="48"/>
    <s v="024ab450-b360-484f-8338-bb7153b0a815"/>
    <s v="Charge Card Transaction - Ramp: Jaquelene Dizon"/>
    <m/>
    <m/>
    <s v="Fedex"/>
    <x v="0"/>
    <m/>
    <x v="0"/>
    <m/>
    <m/>
    <m/>
    <n v="4346"/>
    <s v="APJ"/>
    <n v="152.30000000000001"/>
    <m/>
    <n v="152.30000000000001"/>
    <m/>
  </r>
  <r>
    <x v="31"/>
    <d v="2025-10-09T00:00:00"/>
    <x v="48"/>
    <s v="108af5b4-8494-406f-b5b4-61ee640c0991"/>
    <s v="Charge Card Transaction - Ramp: Jaquelene Dizon"/>
    <m/>
    <m/>
    <s v="Fedex"/>
    <x v="0"/>
    <m/>
    <x v="0"/>
    <m/>
    <m/>
    <m/>
    <n v="4346"/>
    <s v="APJ"/>
    <n v="321.60000000000002"/>
    <m/>
    <n v="321.60000000000002"/>
    <m/>
  </r>
  <r>
    <x v="31"/>
    <d v="2025-10-09T00:00:00"/>
    <x v="48"/>
    <s v="18df1269-fae6-498a-9fcb-7730b8be95ea"/>
    <s v="Charge Card Transaction - Ramp: Jaquelene Dizon"/>
    <m/>
    <m/>
    <s v="Fedex"/>
    <x v="0"/>
    <m/>
    <x v="0"/>
    <m/>
    <m/>
    <m/>
    <n v="4346"/>
    <s v="APJ"/>
    <n v="43.68"/>
    <m/>
    <n v="43.68"/>
    <m/>
  </r>
  <r>
    <x v="31"/>
    <d v="2025-10-09T00:00:00"/>
    <x v="48"/>
    <s v="3002d01d-27dd-45c0-9d33-ced95d885f1d"/>
    <s v="Charge Card Transaction - Ramp: Jaquelene Dizon"/>
    <m/>
    <m/>
    <s v="Fedex"/>
    <x v="0"/>
    <m/>
    <x v="0"/>
    <m/>
    <m/>
    <m/>
    <n v="4346"/>
    <s v="APJ"/>
    <n v="38.700000000000003"/>
    <m/>
    <n v="38.700000000000003"/>
    <m/>
  </r>
  <r>
    <x v="31"/>
    <d v="2025-10-09T00:00:00"/>
    <x v="48"/>
    <s v="88b74175-d6dd-43b7-989e-fdd7c93ec001"/>
    <s v="Charge Card Transaction - Ramp: Jaquelene Dizon"/>
    <m/>
    <m/>
    <s v="Fedex"/>
    <x v="0"/>
    <m/>
    <x v="0"/>
    <m/>
    <m/>
    <m/>
    <n v="4346"/>
    <s v="APJ"/>
    <n v="179.58"/>
    <m/>
    <n v="179.58"/>
    <m/>
  </r>
  <r>
    <x v="31"/>
    <d v="2025-10-09T00:00:00"/>
    <x v="48"/>
    <s v="8c5f92d7-a93f-44dc-917f-b2a3e4199a99"/>
    <s v="Charge Card Transaction - Ramp: Jaquelene Dizon"/>
    <m/>
    <m/>
    <s v="Fedex"/>
    <x v="0"/>
    <m/>
    <x v="0"/>
    <m/>
    <m/>
    <m/>
    <n v="4346"/>
    <s v="APJ"/>
    <n v="72.319999999999993"/>
    <m/>
    <n v="72.319999999999993"/>
    <m/>
  </r>
  <r>
    <x v="31"/>
    <d v="2025-10-09T00:00:00"/>
    <x v="48"/>
    <s v="94ea955b-8fad-465a-b930-98053f07e6b3"/>
    <s v="Charge Card Transaction - Ramp: Jaquelene Dizon"/>
    <m/>
    <m/>
    <s v="Fedex"/>
    <x v="0"/>
    <m/>
    <x v="0"/>
    <m/>
    <m/>
    <m/>
    <n v="4346"/>
    <s v="APJ"/>
    <n v="27.7"/>
    <m/>
    <n v="27.7"/>
    <m/>
  </r>
  <r>
    <x v="31"/>
    <d v="2025-10-09T00:00:00"/>
    <x v="48"/>
    <s v="c08a6021-d15b-41d5-87c5-a072bb28bb7b"/>
    <s v="Charge Card Transaction - Ramp: Jaquelene Dizon - Shipping charges for Ohio delivery via Fedex."/>
    <m/>
    <m/>
    <s v="Fedex"/>
    <x v="0"/>
    <m/>
    <x v="0"/>
    <m/>
    <m/>
    <m/>
    <n v="4346"/>
    <s v="APJ"/>
    <n v="32.61"/>
    <m/>
    <n v="32.61"/>
    <m/>
  </r>
  <r>
    <x v="31"/>
    <d v="2025-10-09T00:00:00"/>
    <x v="48"/>
    <s v="COGS - 180730"/>
    <s v="COGS - 180730"/>
    <s v="D-001"/>
    <s v="Sales"/>
    <m/>
    <x v="1"/>
    <s v="QWShipping"/>
    <x v="6"/>
    <s v="Shipping"/>
    <s v="C00077"/>
    <m/>
    <n v="11254"/>
    <s v="COG"/>
    <n v="12.42"/>
    <m/>
    <n v="12.42"/>
    <m/>
  </r>
  <r>
    <x v="31"/>
    <d v="2025-10-09T00:00:00"/>
    <x v="48"/>
    <s v="COGS - 180732OH"/>
    <s v="COGS - 180732OH"/>
    <s v="D-003"/>
    <s v="MSP"/>
    <m/>
    <x v="3"/>
    <s v="QWShipping"/>
    <x v="133"/>
    <s v="Shipping"/>
    <s v="C-10094"/>
    <m/>
    <n v="11255"/>
    <s v="COG"/>
    <n v="200"/>
    <m/>
    <n v="200"/>
    <m/>
  </r>
  <r>
    <x v="31"/>
    <d v="2025-10-09T00:00:00"/>
    <x v="48"/>
    <s v="COGS - 180732OH"/>
    <s v="COGS - 180732OH"/>
    <s v="D-003"/>
    <s v="MSP"/>
    <m/>
    <x v="3"/>
    <s v="QWShipping"/>
    <x v="133"/>
    <s v="Shipping"/>
    <s v="C-10094"/>
    <m/>
    <n v="11255"/>
    <s v="COG"/>
    <n v="400"/>
    <m/>
    <n v="400"/>
    <m/>
  </r>
  <r>
    <x v="31"/>
    <d v="2025-10-09T00:00:00"/>
    <x v="48"/>
    <s v="COGS - 180735"/>
    <s v="COGS - 180735"/>
    <s v="D-001-W"/>
    <s v="Sales - West"/>
    <m/>
    <x v="2"/>
    <s v="QWShipping"/>
    <x v="111"/>
    <s v="Shipping"/>
    <s v="C00215"/>
    <m/>
    <n v="11258"/>
    <s v="COG"/>
    <n v="14.55"/>
    <m/>
    <n v="14.55"/>
    <m/>
  </r>
  <r>
    <x v="31"/>
    <d v="2025-10-09T00:00:00"/>
    <x v="48"/>
    <s v="COGS - 180735"/>
    <s v="COGS - 180735"/>
    <s v="D-001-W"/>
    <s v="Sales - West"/>
    <m/>
    <x v="2"/>
    <s v="QWShipping"/>
    <x v="111"/>
    <s v="Shipping"/>
    <s v="C00215"/>
    <m/>
    <n v="11258"/>
    <s v="COG"/>
    <n v="16"/>
    <m/>
    <n v="16"/>
    <m/>
  </r>
  <r>
    <x v="31"/>
    <d v="2025-10-09T00:00:00"/>
    <x v="48"/>
    <s v="COGS - 180743"/>
    <s v="COGS - 180743"/>
    <s v="D-001"/>
    <s v="Sales"/>
    <m/>
    <x v="1"/>
    <s v="QWShipping"/>
    <x v="19"/>
    <s v="Shipping"/>
    <s v="C00298"/>
    <m/>
    <n v="11263"/>
    <s v="COG"/>
    <n v="14.76"/>
    <m/>
    <n v="14.76"/>
    <m/>
  </r>
  <r>
    <x v="31"/>
    <d v="2025-10-09T00:00:00"/>
    <x v="48"/>
    <s v="d25b9463-40ff-40f6-ae74-41feb1f0f22e"/>
    <s v="Charge Card Transaction - Ramp: Jaquelene Dizon"/>
    <m/>
    <m/>
    <s v="Fedex"/>
    <x v="0"/>
    <m/>
    <x v="0"/>
    <m/>
    <m/>
    <m/>
    <n v="4346"/>
    <s v="APJ"/>
    <n v="1941.33"/>
    <m/>
    <n v="1941.33"/>
    <m/>
  </r>
  <r>
    <x v="31"/>
    <d v="2025-10-09T00:00:00"/>
    <x v="48"/>
    <s v="e7bd8d88-9ec8-479e-b3bb-5048e75fb008"/>
    <s v="Charge Card Transaction - Ramp: Jaquelene Dizon"/>
    <m/>
    <m/>
    <s v="Fedex"/>
    <x v="0"/>
    <m/>
    <x v="0"/>
    <m/>
    <m/>
    <m/>
    <n v="4346"/>
    <s v="APJ"/>
    <n v="439.98"/>
    <m/>
    <n v="439.98"/>
    <m/>
  </r>
  <r>
    <x v="31"/>
    <d v="2025-10-13T00:00:00"/>
    <x v="23"/>
    <s v="000006cd-1d27-4617-8cc0-099f73e069a3"/>
    <s v="Charge Card Transaction - Ramp: David Craig"/>
    <m/>
    <m/>
    <s v="Fedex"/>
    <x v="0"/>
    <m/>
    <x v="0"/>
    <m/>
    <m/>
    <m/>
    <n v="4345"/>
    <s v="APJ"/>
    <n v="18.399999999999999"/>
    <m/>
    <n v="18.399999999999999"/>
    <m/>
  </r>
  <r>
    <x v="31"/>
    <d v="2025-10-13T00:00:00"/>
    <x v="23"/>
    <s v="COGS - 180744"/>
    <s v="COGS - 180744"/>
    <s v="D-001"/>
    <s v="Sales"/>
    <m/>
    <x v="1"/>
    <s v="QWShipping"/>
    <x v="5"/>
    <s v="Shipping"/>
    <s v="C00073"/>
    <m/>
    <n v="11265"/>
    <s v="COG"/>
    <n v="60.64"/>
    <m/>
    <n v="60.64"/>
    <m/>
  </r>
  <r>
    <x v="31"/>
    <d v="2025-10-13T00:00:00"/>
    <x v="23"/>
    <s v="COGS - 180745"/>
    <s v="COGS - 180745"/>
    <s v="D-001"/>
    <s v="Sales"/>
    <m/>
    <x v="1"/>
    <s v="QWShipping"/>
    <x v="10"/>
    <s v="Shipping"/>
    <s v="C00115"/>
    <m/>
    <n v="11264"/>
    <s v="COG"/>
    <n v="14.32"/>
    <m/>
    <n v="14.32"/>
    <m/>
  </r>
  <r>
    <x v="31"/>
    <d v="2025-10-13T00:00:00"/>
    <x v="23"/>
    <s v="COGS - 180770OH"/>
    <s v="COGS - 180770OH"/>
    <s v="D-001"/>
    <s v="Sales"/>
    <m/>
    <x v="3"/>
    <s v="QWShipping"/>
    <x v="88"/>
    <s v="Shipping"/>
    <s v="C-10085"/>
    <m/>
    <n v="11266"/>
    <s v="COG"/>
    <n v="11.09"/>
    <m/>
    <n v="11.09"/>
    <m/>
  </r>
  <r>
    <x v="31"/>
    <d v="2025-10-13T00:00:00"/>
    <x v="23"/>
    <s v="COGS - 180772"/>
    <s v="COGS - 180772"/>
    <s v="D-001"/>
    <s v="Sales"/>
    <m/>
    <x v="1"/>
    <s v="QWShipping"/>
    <x v="11"/>
    <s v="Shipping"/>
    <s v="C00158"/>
    <m/>
    <n v="11267"/>
    <s v="COG"/>
    <n v="4.58"/>
    <m/>
    <n v="4.58"/>
    <m/>
  </r>
  <r>
    <x v="31"/>
    <d v="2025-10-14T00:00:00"/>
    <x v="24"/>
    <s v="COGS - 180773OH"/>
    <s v="COGS - 180773OH"/>
    <s v="D-001"/>
    <s v="Sales"/>
    <m/>
    <x v="3"/>
    <s v="QWShipping"/>
    <x v="145"/>
    <s v="Shipping"/>
    <s v="C-10368"/>
    <m/>
    <n v="11268"/>
    <s v="COG"/>
    <n v="112.56"/>
    <m/>
    <n v="112.56"/>
    <m/>
  </r>
  <r>
    <x v="31"/>
    <d v="2025-10-14T00:00:00"/>
    <x v="24"/>
    <s v="dc63111f-a973-44e2-bbaf-686e788e5872"/>
    <s v="Charge Card Transaction - Ramp: David Craig"/>
    <m/>
    <m/>
    <s v="Fedex"/>
    <x v="0"/>
    <m/>
    <x v="0"/>
    <m/>
    <m/>
    <m/>
    <n v="4358"/>
    <s v="APJ"/>
    <n v="33.47"/>
    <m/>
    <n v="33.47"/>
    <m/>
  </r>
  <r>
    <x v="31"/>
    <d v="2025-10-15T00:00:00"/>
    <x v="32"/>
    <s v="COGS - 180779"/>
    <s v="COGS - 180779"/>
    <s v="D-029-W"/>
    <s v="EDU - West"/>
    <m/>
    <x v="2"/>
    <s v="QWShipping"/>
    <x v="74"/>
    <s v="Shipping"/>
    <s v="C00126"/>
    <m/>
    <n v="11287"/>
    <s v="COG"/>
    <n v="45.68"/>
    <m/>
    <n v="45.68"/>
    <m/>
  </r>
  <r>
    <x v="31"/>
    <d v="2025-10-16T00:00:00"/>
    <x v="25"/>
    <s v="COGS - 180786OH"/>
    <s v="COGS - 180786OH"/>
    <s v="D-001"/>
    <s v="Sales"/>
    <m/>
    <x v="3"/>
    <s v="QWShipping"/>
    <x v="145"/>
    <s v="Shipping"/>
    <s v="C-10368"/>
    <m/>
    <n v="11291"/>
    <s v="COG"/>
    <n v="63.43"/>
    <m/>
    <n v="63.43"/>
    <m/>
  </r>
  <r>
    <x v="31"/>
    <d v="2025-10-16T00:00:00"/>
    <x v="25"/>
    <s v="COGS - 180791OH"/>
    <s v="COGS - 180791OH"/>
    <s v="D-001"/>
    <s v="Sales"/>
    <m/>
    <x v="3"/>
    <s v="QWShipping"/>
    <x v="88"/>
    <s v="Shipping"/>
    <s v="C-10085"/>
    <m/>
    <n v="11293"/>
    <s v="COG"/>
    <n v="19.989999999999998"/>
    <m/>
    <n v="19.989999999999998"/>
    <m/>
  </r>
  <r>
    <x v="31"/>
    <d v="2025-10-16T00:00:00"/>
    <x v="25"/>
    <s v="COGS - 180792OH"/>
    <s v="COGS - 180792OH"/>
    <s v="D-028"/>
    <s v="Installation Team"/>
    <m/>
    <x v="3"/>
    <s v="QWShipping"/>
    <x v="145"/>
    <s v="Shipping"/>
    <s v="C-10368"/>
    <m/>
    <n v="11294"/>
    <s v="COG"/>
    <n v="200"/>
    <m/>
    <n v="200"/>
    <m/>
  </r>
  <r>
    <x v="31"/>
    <d v="2025-10-17T00:00:00"/>
    <x v="26"/>
    <s v="15848e5f-5ef0-4469-a599-e46dd0569b57"/>
    <s v="Charge Card Transaction - Ramp: Jaquelene Dizon"/>
    <m/>
    <m/>
    <s v="Fedex"/>
    <x v="0"/>
    <m/>
    <x v="0"/>
    <m/>
    <m/>
    <m/>
    <n v="4370"/>
    <s v="APJ"/>
    <n v="72.69"/>
    <m/>
    <n v="72.69"/>
    <m/>
  </r>
  <r>
    <x v="31"/>
    <d v="2025-10-17T00:00:00"/>
    <x v="26"/>
    <s v="479c65a7-0786-4d7f-b726-47dedefc2fcd"/>
    <s v="Charge Card Transaction - Ramp: Jaquelene Dizon"/>
    <m/>
    <m/>
    <s v="Fedex"/>
    <x v="0"/>
    <m/>
    <x v="0"/>
    <m/>
    <m/>
    <m/>
    <n v="4370"/>
    <s v="APJ"/>
    <n v="99.58"/>
    <m/>
    <n v="99.58"/>
    <m/>
  </r>
  <r>
    <x v="31"/>
    <d v="2025-10-17T00:00:00"/>
    <x v="26"/>
    <s v="541ab5ff-9306-4ec3-8582-df2e60e266bc"/>
    <s v="Charge Card Transaction - Ramp: Jaquelene Dizon"/>
    <m/>
    <m/>
    <s v="Fedex"/>
    <x v="0"/>
    <m/>
    <x v="0"/>
    <m/>
    <m/>
    <m/>
    <n v="4370"/>
    <s v="APJ"/>
    <n v="61.13"/>
    <m/>
    <n v="61.13"/>
    <m/>
  </r>
  <r>
    <x v="31"/>
    <d v="2025-10-17T00:00:00"/>
    <x v="26"/>
    <s v="6f9b3ab2-3b4c-4a6c-9f4f-04cd14ceb8e6"/>
    <s v="Charge Card Transaction - Ramp: Jaquelene Dizon"/>
    <m/>
    <m/>
    <s v="Fedex"/>
    <x v="0"/>
    <m/>
    <x v="0"/>
    <m/>
    <m/>
    <m/>
    <n v="4370"/>
    <s v="APJ"/>
    <n v="151.34"/>
    <m/>
    <n v="151.34"/>
    <m/>
  </r>
  <r>
    <x v="31"/>
    <d v="2025-10-17T00:00:00"/>
    <x v="26"/>
    <s v="b0bd665d-aa71-431c-adf0-34c09ee44018"/>
    <s v="Charge Card Transaction - Ramp: Jay Harvey - Shipping costs for event materials and supplies."/>
    <s v="D-001-W"/>
    <s v="Sales - West"/>
    <s v="Fedex"/>
    <x v="0"/>
    <m/>
    <x v="0"/>
    <m/>
    <m/>
    <m/>
    <n v="4370"/>
    <s v="APJ"/>
    <n v="261.29000000000002"/>
    <m/>
    <n v="261.29000000000002"/>
    <m/>
  </r>
  <r>
    <x v="31"/>
    <d v="2025-10-17T00:00:00"/>
    <x v="26"/>
    <s v="b4c5cdd7-f587-4532-bcec-dff42979ce27"/>
    <s v="Charge Card Transaction - Ramp: David Craig"/>
    <m/>
    <m/>
    <s v="Fedex"/>
    <x v="0"/>
    <m/>
    <x v="0"/>
    <m/>
    <m/>
    <m/>
    <n v="4370"/>
    <s v="APJ"/>
    <n v="16.71"/>
    <m/>
    <n v="16.71"/>
    <m/>
  </r>
  <r>
    <x v="31"/>
    <d v="2025-10-17T00:00:00"/>
    <x v="26"/>
    <s v="f22a7e72-ab76-4efa-a295-5f8508d03358"/>
    <s v="Charge Card Transaction - Ramp: Jaquelene Dizon"/>
    <m/>
    <m/>
    <s v="Fedex"/>
    <x v="0"/>
    <m/>
    <x v="0"/>
    <m/>
    <m/>
    <m/>
    <n v="4370"/>
    <s v="APJ"/>
    <n v="38.51"/>
    <m/>
    <n v="38.51"/>
    <m/>
  </r>
  <r>
    <x v="31"/>
    <d v="2025-10-17T00:00:00"/>
    <x v="26"/>
    <s v="f63c3035-7779-404b-8a42-9eff22269ce8"/>
    <s v="Charge Card Transaction - Ramp: Jaquelene Dizon"/>
    <m/>
    <m/>
    <s v="Fedex"/>
    <x v="0"/>
    <m/>
    <x v="0"/>
    <m/>
    <m/>
    <m/>
    <n v="4370"/>
    <s v="APJ"/>
    <n v="13.64"/>
    <m/>
    <n v="13.64"/>
    <m/>
  </r>
  <r>
    <x v="31"/>
    <d v="2025-10-20T00:00:00"/>
    <x v="27"/>
    <s v="11278817-484f-4688-8633-8fcdf41d4324"/>
    <s v="Charge Card Transaction - Ramp: David Craig"/>
    <m/>
    <m/>
    <s v="Fedex"/>
    <x v="0"/>
    <m/>
    <x v="0"/>
    <m/>
    <m/>
    <m/>
    <n v="4359"/>
    <s v="APJ"/>
    <n v="81.23"/>
    <m/>
    <n v="81.23"/>
    <m/>
  </r>
  <r>
    <x v="31"/>
    <d v="2025-10-20T00:00:00"/>
    <x v="27"/>
    <s v="COGS - 180811OH"/>
    <s v="COGS - 180811OH"/>
    <s v="D-001"/>
    <s v="Sales"/>
    <m/>
    <x v="3"/>
    <s v="QWShipping"/>
    <x v="145"/>
    <s v="Shipping"/>
    <s v="C-10368"/>
    <m/>
    <n v="11304"/>
    <s v="COG"/>
    <n v="56.97"/>
    <m/>
    <n v="56.97"/>
    <m/>
  </r>
  <r>
    <x v="31"/>
    <d v="2025-10-21T00:00:00"/>
    <x v="28"/>
    <s v="COGS - 180819"/>
    <s v="COGS - 180819"/>
    <s v="D-001"/>
    <s v="Sales"/>
    <m/>
    <x v="2"/>
    <s v="QWShipping"/>
    <x v="134"/>
    <s v="Shipping"/>
    <s v="C-10377"/>
    <m/>
    <n v="11308"/>
    <s v="COG"/>
    <n v="18"/>
    <m/>
    <n v="18"/>
    <m/>
  </r>
  <r>
    <x v="31"/>
    <d v="2025-10-21T00:00:00"/>
    <x v="28"/>
    <s v="COGS - 180822OH"/>
    <s v="COGS - 180822OH"/>
    <s v="D-001"/>
    <s v="Sales"/>
    <m/>
    <x v="3"/>
    <s v="QWShipping"/>
    <x v="152"/>
    <s v="Shipping"/>
    <s v="C-10074"/>
    <m/>
    <n v="11310"/>
    <s v="COG"/>
    <n v="28.93"/>
    <m/>
    <n v="28.93"/>
    <m/>
  </r>
  <r>
    <x v="31"/>
    <d v="2025-10-21T00:00:00"/>
    <x v="28"/>
    <s v="COGS - 180822OH"/>
    <s v="COGS - 180822OH"/>
    <s v="D-001"/>
    <s v="Sales"/>
    <m/>
    <x v="3"/>
    <s v="QWShipping"/>
    <x v="152"/>
    <s v="Shipping"/>
    <s v="C-10074"/>
    <m/>
    <n v="11310"/>
    <s v="COG"/>
    <n v="33.369999999999997"/>
    <m/>
    <n v="33.369999999999997"/>
    <m/>
  </r>
  <r>
    <x v="31"/>
    <d v="2025-10-21T00:00:00"/>
    <x v="28"/>
    <s v="COGS - 180822OH"/>
    <s v="COGS - 180822OH"/>
    <s v="D-001"/>
    <s v="Sales"/>
    <m/>
    <x v="3"/>
    <s v="QWShipping"/>
    <x v="152"/>
    <s v="Shipping"/>
    <s v="C-10074"/>
    <m/>
    <n v="11310"/>
    <s v="COG"/>
    <n v="33.93"/>
    <m/>
    <n v="33.93"/>
    <m/>
  </r>
  <r>
    <x v="31"/>
    <d v="2025-10-21T00:00:00"/>
    <x v="28"/>
    <s v="COGS - 180822OH"/>
    <s v="COGS - 180822OH"/>
    <s v="D-001"/>
    <s v="Sales"/>
    <m/>
    <x v="3"/>
    <s v="QWShipping"/>
    <x v="152"/>
    <s v="Shipping"/>
    <s v="C-10074"/>
    <m/>
    <n v="11310"/>
    <s v="COG"/>
    <n v="50.88"/>
    <m/>
    <n v="50.88"/>
    <m/>
  </r>
  <r>
    <x v="31"/>
    <d v="2025-10-21T00:00:00"/>
    <x v="28"/>
    <s v="COGS - 180822OH"/>
    <s v="COGS - 180822OH"/>
    <s v="D-001"/>
    <s v="Sales"/>
    <m/>
    <x v="3"/>
    <s v="QWShipping"/>
    <x v="152"/>
    <s v="Shipping"/>
    <s v="C-10074"/>
    <m/>
    <n v="11310"/>
    <s v="COG"/>
    <n v="359.6"/>
    <m/>
    <n v="359.6"/>
    <m/>
  </r>
  <r>
    <x v="31"/>
    <d v="2025-10-21T00:00:00"/>
    <x v="28"/>
    <s v="COGS - 180822OH"/>
    <s v="COGS - 180822OH"/>
    <s v="D-028"/>
    <s v="Installation Team"/>
    <m/>
    <x v="3"/>
    <s v="QWShipping"/>
    <x v="152"/>
    <s v="Shipping"/>
    <s v="C-10074"/>
    <m/>
    <n v="11310"/>
    <s v="COG"/>
    <n v="69.38"/>
    <m/>
    <n v="69.38"/>
    <m/>
  </r>
  <r>
    <x v="31"/>
    <d v="2025-10-21T00:00:00"/>
    <x v="28"/>
    <s v="COGS - 180822OH"/>
    <s v="COGS - 180822OH"/>
    <s v="D-028"/>
    <s v="Installation Team"/>
    <m/>
    <x v="3"/>
    <s v="QWShipping"/>
    <x v="152"/>
    <s v="Shipping"/>
    <s v="C-10074"/>
    <m/>
    <n v="11310"/>
    <s v="COG"/>
    <n v="90.72"/>
    <m/>
    <n v="90.72"/>
    <m/>
  </r>
  <r>
    <x v="31"/>
    <d v="2025-10-21T00:00:00"/>
    <x v="28"/>
    <s v="COGS - 180822OH"/>
    <s v="COGS - 180822OH"/>
    <s v="D-028"/>
    <s v="Installation Team"/>
    <m/>
    <x v="3"/>
    <s v="QWShipping"/>
    <x v="152"/>
    <s v="Shipping"/>
    <s v="C-10074"/>
    <m/>
    <n v="11310"/>
    <s v="COG"/>
    <n v="91.78"/>
    <m/>
    <n v="91.78"/>
    <m/>
  </r>
  <r>
    <x v="31"/>
    <d v="2025-10-21T00:00:00"/>
    <x v="28"/>
    <s v="COGS - 180822OH"/>
    <s v="COGS - 180822OH"/>
    <s v="D-028"/>
    <s v="Installation Team"/>
    <m/>
    <x v="3"/>
    <s v="QWShipping"/>
    <x v="152"/>
    <s v="Shipping"/>
    <s v="C-10074"/>
    <m/>
    <n v="11310"/>
    <s v="COG"/>
    <n v="124.04"/>
    <m/>
    <n v="124.04"/>
    <m/>
  </r>
  <r>
    <x v="31"/>
    <d v="2025-10-21T00:00:00"/>
    <x v="28"/>
    <s v="COGS - 180830OH"/>
    <s v="COGS - 180830OH"/>
    <s v="D-001"/>
    <s v="Sales"/>
    <m/>
    <x v="3"/>
    <s v="QWShipping"/>
    <x v="145"/>
    <s v="Shipping"/>
    <s v="C-10368"/>
    <m/>
    <n v="11314"/>
    <s v="COG"/>
    <n v="13.64"/>
    <m/>
    <n v="13.64"/>
    <m/>
  </r>
  <r>
    <x v="31"/>
    <d v="2025-10-21T00:00:00"/>
    <x v="28"/>
    <s v="COGS - 180830OH"/>
    <s v="COGS - 180830OH"/>
    <s v="D-001"/>
    <s v="Sales"/>
    <m/>
    <x v="3"/>
    <s v="QWShipping"/>
    <x v="145"/>
    <s v="Shipping"/>
    <s v="C-10368"/>
    <m/>
    <n v="11314"/>
    <s v="COG"/>
    <n v="51.81"/>
    <m/>
    <n v="51.81"/>
    <m/>
  </r>
  <r>
    <x v="31"/>
    <d v="2025-10-22T00:00:00"/>
    <x v="41"/>
    <s v="COGS - 180834OH"/>
    <s v="COGS - 180834OH"/>
    <s v="D-001"/>
    <s v="Sales"/>
    <m/>
    <x v="3"/>
    <s v="QWShipping"/>
    <x v="88"/>
    <s v="Shipping"/>
    <s v="C-10085"/>
    <m/>
    <n v="11317"/>
    <s v="COG"/>
    <n v="10.51"/>
    <m/>
    <n v="10.51"/>
    <m/>
  </r>
  <r>
    <x v="31"/>
    <d v="2025-10-22T00:00:00"/>
    <x v="41"/>
    <s v="COGS - 180839OH"/>
    <s v="COGS - 180839OH"/>
    <s v="D-001"/>
    <s v="Sales"/>
    <m/>
    <x v="3"/>
    <s v="QWShipping"/>
    <x v="152"/>
    <s v="Shipping"/>
    <s v="C-10074"/>
    <m/>
    <n v="11318"/>
    <s v="COG"/>
    <n v="18"/>
    <m/>
    <n v="18"/>
    <m/>
  </r>
  <r>
    <x v="31"/>
    <d v="2025-10-23T00:00:00"/>
    <x v="50"/>
    <s v="06e6054a-1a58-485e-909c-bdae47a2061c"/>
    <s v="Charge Card Transaction - Ramp: Jaquelene Dizon"/>
    <m/>
    <m/>
    <s v="Fedex"/>
    <x v="0"/>
    <m/>
    <x v="0"/>
    <m/>
    <m/>
    <m/>
    <n v="4378"/>
    <s v="APJ"/>
    <n v="384.79"/>
    <m/>
    <n v="384.79"/>
    <m/>
  </r>
  <r>
    <x v="31"/>
    <d v="2025-10-23T00:00:00"/>
    <x v="50"/>
    <s v="094ebb81-d1d2-40da-bdd8-079c9d91f6e8"/>
    <s v="Charge Card Transaction - Ramp: Jaquelene Dizon"/>
    <m/>
    <m/>
    <s v="Fedex"/>
    <x v="0"/>
    <m/>
    <x v="0"/>
    <m/>
    <m/>
    <m/>
    <n v="4378"/>
    <s v="APJ"/>
    <n v="414.03"/>
    <m/>
    <n v="414.03"/>
    <m/>
  </r>
  <r>
    <x v="31"/>
    <d v="2025-10-23T00:00:00"/>
    <x v="50"/>
    <s v="09a3ccac-d791-4503-b74e-230fd55411e6"/>
    <s v="Charge Card Transaction - Ramp: Jaquelene Dizon"/>
    <m/>
    <m/>
    <s v="Fedex"/>
    <x v="0"/>
    <m/>
    <x v="0"/>
    <m/>
    <m/>
    <m/>
    <n v="4378"/>
    <s v="APJ"/>
    <n v="773.51"/>
    <m/>
    <n v="773.51"/>
    <m/>
  </r>
  <r>
    <x v="31"/>
    <d v="2025-10-23T00:00:00"/>
    <x v="50"/>
    <s v="2013fbc7-13f0-4a48-9dd1-debf1c62e637"/>
    <s v="Charge Card Transaction - Ramp: Jaquelene Dizon"/>
    <m/>
    <m/>
    <s v="Fedex"/>
    <x v="0"/>
    <m/>
    <x v="0"/>
    <m/>
    <m/>
    <m/>
    <n v="4378"/>
    <s v="APJ"/>
    <n v="340.14"/>
    <m/>
    <n v="340.14"/>
    <m/>
  </r>
  <r>
    <x v="31"/>
    <d v="2025-10-23T00:00:00"/>
    <x v="50"/>
    <s v="c1c835a4-4334-48f6-97ee-838f15934713"/>
    <s v="Charge Card Transaction - Ramp: Jaquelene Dizon"/>
    <m/>
    <m/>
    <s v="Fedex"/>
    <x v="0"/>
    <m/>
    <x v="0"/>
    <m/>
    <m/>
    <m/>
    <n v="4378"/>
    <s v="APJ"/>
    <n v="2731.53"/>
    <m/>
    <n v="2731.53"/>
    <m/>
  </r>
  <r>
    <x v="31"/>
    <d v="2025-10-23T00:00:00"/>
    <x v="50"/>
    <s v="c43db3aa-a646-44b4-9ff9-7eb3a6a7f683"/>
    <s v="Charge Card Transaction - Ramp: Jaquelene Dizon"/>
    <m/>
    <m/>
    <s v="Fedex"/>
    <x v="0"/>
    <m/>
    <x v="0"/>
    <m/>
    <m/>
    <m/>
    <n v="4378"/>
    <s v="APJ"/>
    <n v="119.14"/>
    <m/>
    <n v="119.14"/>
    <m/>
  </r>
  <r>
    <x v="31"/>
    <d v="2025-10-23T00:00:00"/>
    <x v="50"/>
    <s v="COGS - 180847"/>
    <s v="COGS - 180847"/>
    <s v="D-014"/>
    <s v="Procurement"/>
    <m/>
    <x v="2"/>
    <s v="QWShipping - Next Day Shipping"/>
    <x v="25"/>
    <s v="Shipping"/>
    <s v="C-10028"/>
    <m/>
    <n v="11321"/>
    <s v="COG"/>
    <n v="59"/>
    <m/>
    <n v="59"/>
    <m/>
  </r>
  <r>
    <x v="31"/>
    <d v="2025-10-23T00:00:00"/>
    <x v="50"/>
    <s v="COGS - 180853OH"/>
    <s v="COGS - 180853OH"/>
    <s v="D-001"/>
    <s v="Sales"/>
    <m/>
    <x v="3"/>
    <s v="QWShipping"/>
    <x v="145"/>
    <s v="Shipping"/>
    <s v="C-10368"/>
    <m/>
    <n v="11329"/>
    <s v="COG"/>
    <n v="34.619999999999997"/>
    <m/>
    <n v="34.619999999999997"/>
    <m/>
  </r>
  <r>
    <x v="31"/>
    <d v="2025-10-24T00:00:00"/>
    <x v="52"/>
    <s v="COGS - 180858OH"/>
    <s v="COGS - 180858OH"/>
    <s v="D-001"/>
    <s v="Sales"/>
    <m/>
    <x v="3"/>
    <s v="QWShipping"/>
    <x v="145"/>
    <s v="Shipping"/>
    <s v="C-10368"/>
    <m/>
    <n v="11332"/>
    <s v="COG"/>
    <n v="38.619999999999997"/>
    <m/>
    <n v="38.619999999999997"/>
    <m/>
  </r>
  <r>
    <x v="31"/>
    <d v="2025-10-27T00:00:00"/>
    <x v="29"/>
    <s v="7b266e63-3c52-42ef-92e4-b3a40977e3c2"/>
    <s v="Charge Card Transaction - Ramp: David Craig"/>
    <m/>
    <m/>
    <s v="Fedex"/>
    <x v="0"/>
    <m/>
    <x v="0"/>
    <m/>
    <m/>
    <m/>
    <n v="4379"/>
    <s v="APJ"/>
    <n v="115.06"/>
    <m/>
    <n v="115.06"/>
    <m/>
  </r>
  <r>
    <x v="31"/>
    <d v="2025-10-27T00:00:00"/>
    <x v="29"/>
    <s v="COGS - 180861OH"/>
    <s v="COGS - 180861OH"/>
    <s v="D-001"/>
    <s v="Sales"/>
    <m/>
    <x v="3"/>
    <s v="QWShipping"/>
    <x v="145"/>
    <s v="Shipping"/>
    <s v="C-10368"/>
    <m/>
    <n v="11333"/>
    <s v="COG"/>
    <n v="28.1"/>
    <m/>
    <n v="28.1"/>
    <m/>
  </r>
  <r>
    <x v="31"/>
    <d v="2025-10-27T00:00:00"/>
    <x v="29"/>
    <s v="COGS - 180862OH"/>
    <s v="COGS - 180862OH"/>
    <s v="D-001"/>
    <s v="Sales"/>
    <m/>
    <x v="3"/>
    <s v="QWShipping"/>
    <x v="145"/>
    <s v="Shipping"/>
    <s v="C-10368"/>
    <m/>
    <n v="11334"/>
    <s v="COG"/>
    <n v="84.01"/>
    <m/>
    <n v="84.01"/>
    <m/>
  </r>
  <r>
    <x v="31"/>
    <d v="2025-10-27T00:00:00"/>
    <x v="29"/>
    <s v="COGS - 180863OH"/>
    <s v="COGS - 180863OH"/>
    <s v="D-001"/>
    <s v="Sales"/>
    <m/>
    <x v="3"/>
    <s v="QWShipping"/>
    <x v="145"/>
    <s v="Shipping"/>
    <s v="C-10368"/>
    <m/>
    <n v="11335"/>
    <s v="COG"/>
    <n v="218.67"/>
    <m/>
    <n v="218.67"/>
    <m/>
  </r>
  <r>
    <x v="31"/>
    <d v="2025-10-27T00:00:00"/>
    <x v="29"/>
    <s v="COGS - 180905OH"/>
    <s v="COGS - 180905OH"/>
    <s v="D-001"/>
    <s v="Sales"/>
    <m/>
    <x v="3"/>
    <s v="QWShipping"/>
    <x v="145"/>
    <s v="Shipping"/>
    <s v="C-10368"/>
    <m/>
    <n v="11339"/>
    <s v="COG"/>
    <n v="36.43"/>
    <m/>
    <n v="36.43"/>
    <m/>
  </r>
  <r>
    <x v="31"/>
    <d v="2025-10-28T00:00:00"/>
    <x v="42"/>
    <s v="COGS - 181125OH"/>
    <s v="COGS - 181125OH"/>
    <s v="D-001"/>
    <s v="Sales"/>
    <m/>
    <x v="3"/>
    <s v="QWShipping - Next Day Shipping"/>
    <x v="133"/>
    <s v="Shipping"/>
    <s v="C-10094"/>
    <m/>
    <n v="11346"/>
    <s v="COG"/>
    <n v="10.59"/>
    <m/>
    <n v="10.59"/>
    <m/>
  </r>
  <r>
    <x v="31"/>
    <d v="2025-10-28T00:00:00"/>
    <x v="42"/>
    <s v="COGS - 181131"/>
    <s v="COGS - 181131"/>
    <s v="D-001"/>
    <s v="Sales"/>
    <m/>
    <x v="1"/>
    <s v="QWShipping"/>
    <x v="12"/>
    <s v="Shipping"/>
    <s v="C00181"/>
    <m/>
    <n v="11348"/>
    <s v="COG"/>
    <n v="34"/>
    <m/>
    <n v="34"/>
    <m/>
  </r>
  <r>
    <x v="31"/>
    <d v="2025-10-28T00:00:00"/>
    <x v="42"/>
    <s v="COGS - 181132"/>
    <s v="COGS - 181132"/>
    <s v="D-001"/>
    <s v="Sales"/>
    <m/>
    <x v="2"/>
    <s v="QWShipping"/>
    <x v="130"/>
    <s v="Shipping"/>
    <s v="Pascohh"/>
    <m/>
    <n v="11349"/>
    <s v="COG"/>
    <n v="24"/>
    <m/>
    <n v="24"/>
    <m/>
  </r>
  <r>
    <x v="31"/>
    <d v="2025-10-28T00:00:00"/>
    <x v="42"/>
    <s v="COGS - 181133"/>
    <s v="COGS - 181133"/>
    <s v="D-001"/>
    <s v="Sales"/>
    <m/>
    <x v="2"/>
    <s v="QWShipping"/>
    <x v="134"/>
    <s v="Shipping"/>
    <s v="C-10377"/>
    <m/>
    <n v="11350"/>
    <s v="COG"/>
    <n v="14.57"/>
    <m/>
    <n v="14.57"/>
    <m/>
  </r>
  <r>
    <x v="31"/>
    <d v="2025-10-29T00:00:00"/>
    <x v="30"/>
    <s v="COGS - 181135OH"/>
    <s v="COGS - 181135OH"/>
    <s v="D-002"/>
    <s v="Administration"/>
    <m/>
    <x v="3"/>
    <s v="QWShipping"/>
    <x v="94"/>
    <s v="Shipping"/>
    <s v="C-10097"/>
    <m/>
    <n v="11352"/>
    <s v="COG"/>
    <n v="19.989999999999998"/>
    <m/>
    <n v="19.989999999999998"/>
    <m/>
  </r>
  <r>
    <x v="31"/>
    <d v="2025-10-30T00:00:00"/>
    <x v="51"/>
    <s v="09ac837d-5931-4188-bee2-4c44656fcd69"/>
    <s v="Charge Card Transaction - Ramp: Jaquelene Dizon"/>
    <m/>
    <m/>
    <s v="Fedex"/>
    <x v="0"/>
    <m/>
    <x v="0"/>
    <m/>
    <m/>
    <m/>
    <n v="4377"/>
    <s v="APJ"/>
    <n v="67.34"/>
    <m/>
    <n v="67.34"/>
    <m/>
  </r>
  <r>
    <x v="31"/>
    <d v="2025-10-30T00:00:00"/>
    <x v="51"/>
    <s v="383874f9-641c-4dd9-ba97-e74b642c71f6"/>
    <s v="Charge Card Transaction - Ramp: Jaquelene Dizon"/>
    <m/>
    <m/>
    <s v="Fedex"/>
    <x v="0"/>
    <m/>
    <x v="0"/>
    <m/>
    <m/>
    <m/>
    <n v="4377"/>
    <s v="APJ"/>
    <n v="302.72000000000003"/>
    <m/>
    <n v="302.72000000000003"/>
    <m/>
  </r>
  <r>
    <x v="31"/>
    <d v="2025-10-30T00:00:00"/>
    <x v="51"/>
    <s v="COGS - 181153OH"/>
    <s v="COGS - 181153OH"/>
    <s v="D-001"/>
    <s v="Sales"/>
    <m/>
    <x v="3"/>
    <s v="QWShipping"/>
    <x v="145"/>
    <s v="Shipping"/>
    <s v="C-10368"/>
    <m/>
    <n v="11357"/>
    <s v="COG"/>
    <n v="113.94"/>
    <m/>
    <n v="113.94"/>
    <m/>
  </r>
  <r>
    <x v="31"/>
    <d v="2025-10-30T00:00:00"/>
    <x v="51"/>
    <s v="COGS - 181153OH"/>
    <s v="COGS - 181153OH"/>
    <s v="D-001"/>
    <s v="Sales"/>
    <m/>
    <x v="3"/>
    <s v="QWShipping"/>
    <x v="145"/>
    <s v="Shipping"/>
    <s v="C-10368"/>
    <m/>
    <n v="11357"/>
    <s v="COG"/>
    <n v="128.76"/>
    <m/>
    <n v="128.76"/>
    <m/>
  </r>
  <r>
    <x v="31"/>
    <d v="2025-10-30T00:00:00"/>
    <x v="51"/>
    <s v="COGS - 181153OH"/>
    <s v="COGS - 181153OH"/>
    <s v="D-001"/>
    <s v="Sales"/>
    <m/>
    <x v="3"/>
    <s v="QWShipping"/>
    <x v="145"/>
    <s v="Shipping"/>
    <s v="C-10368"/>
    <m/>
    <n v="11357"/>
    <s v="COG"/>
    <n v="147.52000000000001"/>
    <m/>
    <n v="147.52000000000001"/>
    <m/>
  </r>
  <r>
    <x v="31"/>
    <d v="2025-10-30T00:00:00"/>
    <x v="51"/>
    <s v="COGS - 181153OH"/>
    <s v="COGS - 181153OH"/>
    <s v="D-001"/>
    <s v="Sales"/>
    <m/>
    <x v="3"/>
    <s v="QWShipping"/>
    <x v="145"/>
    <s v="Shipping"/>
    <s v="C-10368"/>
    <m/>
    <n v="11357"/>
    <s v="COG"/>
    <n v="151.43"/>
    <m/>
    <n v="151.43"/>
    <m/>
  </r>
  <r>
    <x v="31"/>
    <d v="2025-10-30T00:00:00"/>
    <x v="51"/>
    <s v="COGS - 181153OH"/>
    <s v="COGS - 181153OH"/>
    <s v="D-001"/>
    <s v="Sales"/>
    <m/>
    <x v="3"/>
    <s v="QWShipping"/>
    <x v="145"/>
    <s v="Shipping"/>
    <s v="C-10368"/>
    <m/>
    <n v="11357"/>
    <s v="COG"/>
    <n v="155.12"/>
    <m/>
    <n v="155.12"/>
    <m/>
  </r>
  <r>
    <x v="31"/>
    <d v="2025-10-30T00:00:00"/>
    <x v="51"/>
    <s v="COGS - 181153OH"/>
    <s v="COGS - 181153OH"/>
    <s v="D-001"/>
    <s v="Sales"/>
    <m/>
    <x v="3"/>
    <s v="QWShipping"/>
    <x v="145"/>
    <s v="Shipping"/>
    <s v="C-10368"/>
    <m/>
    <n v="11357"/>
    <s v="COG"/>
    <n v="212.53"/>
    <m/>
    <n v="212.53"/>
    <m/>
  </r>
  <r>
    <x v="31"/>
    <d v="2025-10-30T00:00:00"/>
    <x v="51"/>
    <s v="COGS - 181153OH"/>
    <s v="COGS - 181153OH"/>
    <s v="D-028"/>
    <s v="Installation Team"/>
    <m/>
    <x v="3"/>
    <s v="QWShipping"/>
    <x v="145"/>
    <s v="Shipping"/>
    <s v="C-10368"/>
    <m/>
    <n v="11357"/>
    <s v="COG"/>
    <n v="622.79999999999995"/>
    <m/>
    <n v="622.79999999999995"/>
    <m/>
  </r>
  <r>
    <x v="31"/>
    <d v="2025-10-30T00:00:00"/>
    <x v="51"/>
    <s v="COGS - 181153OH"/>
    <s v="COGS - 181153OH"/>
    <s v="D-028"/>
    <s v="Installation Team"/>
    <m/>
    <x v="3"/>
    <s v="QWShipping"/>
    <x v="145"/>
    <s v="Shipping"/>
    <s v="C-10368"/>
    <m/>
    <n v="11357"/>
    <s v="COG"/>
    <n v="961.95"/>
    <m/>
    <n v="961.95"/>
    <m/>
  </r>
  <r>
    <x v="31"/>
    <d v="2025-10-30T00:00:00"/>
    <x v="51"/>
    <s v="COGS - 181154OH"/>
    <s v="COGS - 181154OH"/>
    <s v="D-001"/>
    <s v="Sales"/>
    <m/>
    <x v="3"/>
    <s v="QWShipping"/>
    <x v="145"/>
    <s v="Shipping"/>
    <s v="C-10368"/>
    <m/>
    <n v="11356"/>
    <s v="COG"/>
    <n v="60.97"/>
    <m/>
    <n v="60.97"/>
    <m/>
  </r>
  <r>
    <x v="31"/>
    <d v="2025-10-30T00:00:00"/>
    <x v="51"/>
    <s v="COGS - 181155OH"/>
    <s v="COGS - 181155OH"/>
    <s v="D-001"/>
    <s v="Sales"/>
    <m/>
    <x v="3"/>
    <s v="QWShipping"/>
    <x v="145"/>
    <s v="Shipping"/>
    <s v="C-10368"/>
    <m/>
    <n v="11358"/>
    <s v="COG"/>
    <n v="26.06"/>
    <m/>
    <n v="26.06"/>
    <m/>
  </r>
  <r>
    <x v="31"/>
    <d v="2025-10-30T00:00:00"/>
    <x v="51"/>
    <s v="COGS - 181161"/>
    <s v="COGS - 181161"/>
    <s v="D-001"/>
    <s v="Sales"/>
    <m/>
    <x v="2"/>
    <s v="QWShipping - Next Day Shipping"/>
    <x v="134"/>
    <s v="Shipping"/>
    <s v="C-10377"/>
    <m/>
    <n v="11359"/>
    <s v="COG"/>
    <n v="20.94"/>
    <m/>
    <n v="20.94"/>
    <m/>
  </r>
  <r>
    <x v="31"/>
    <d v="2025-10-30T00:00:00"/>
    <x v="51"/>
    <s v="f4aaca0e-a8d9-48b2-9aac-357a0675d6a2"/>
    <s v="Charge Card Transaction - Ramp: Jaquelene Dizon"/>
    <m/>
    <m/>
    <s v="Fedex"/>
    <x v="0"/>
    <m/>
    <x v="0"/>
    <m/>
    <m/>
    <m/>
    <n v="4377"/>
    <s v="APJ"/>
    <n v="416.56"/>
    <m/>
    <n v="416.56"/>
    <m/>
  </r>
  <r>
    <x v="31"/>
    <d v="2025-10-30T00:00:00"/>
    <x v="51"/>
    <s v="f9e55785-3dd1-4572-a43e-02af598decc7"/>
    <s v="Charge Card Transaction - Ramp: Jaquelene Dizon"/>
    <m/>
    <m/>
    <s v="Fedex"/>
    <x v="0"/>
    <m/>
    <x v="0"/>
    <m/>
    <m/>
    <m/>
    <n v="4377"/>
    <s v="APJ"/>
    <n v="22.9"/>
    <m/>
    <n v="22.9"/>
    <m/>
  </r>
  <r>
    <x v="31"/>
    <d v="2025-10-31T00:00:00"/>
    <x v="31"/>
    <m/>
    <s v="NRR Accrual Entry for Oct 2025"/>
    <s v="D-004-W"/>
    <s v="Projects - West"/>
    <m/>
    <x v="0"/>
    <m/>
    <x v="0"/>
    <m/>
    <m/>
    <m/>
    <n v="24487"/>
    <s v="ARJ"/>
    <n v="35"/>
    <m/>
    <n v="35"/>
    <m/>
  </r>
  <r>
    <x v="31"/>
    <d v="2025-10-31T00:00:00"/>
    <x v="31"/>
    <m/>
    <s v="NRR Accrual Entry for Oct 2025"/>
    <s v="D-004-E"/>
    <s v="Projects - East"/>
    <m/>
    <x v="4"/>
    <m/>
    <x v="0"/>
    <m/>
    <m/>
    <m/>
    <n v="24487"/>
    <s v="ARJ"/>
    <n v="589.02"/>
    <m/>
    <n v="589.02"/>
    <m/>
  </r>
  <r>
    <x v="31"/>
    <d v="2025-10-31T00:00:00"/>
    <x v="31"/>
    <s v="COGS - 181163"/>
    <s v="COGS - 181163"/>
    <s v="D-001-W"/>
    <s v="Sales - West"/>
    <m/>
    <x v="2"/>
    <s v="QWShipping"/>
    <x v="44"/>
    <s v="Shipping"/>
    <s v="C-10006"/>
    <m/>
    <n v="11362"/>
    <s v="COG"/>
    <n v="27.54"/>
    <m/>
    <n v="27.54"/>
    <m/>
  </r>
  <r>
    <x v="31"/>
    <d v="2025-10-31T00:00:00"/>
    <x v="31"/>
    <s v="COGS - 181163"/>
    <s v="COGS - 181163"/>
    <s v="D-001-W"/>
    <s v="Sales - West"/>
    <m/>
    <x v="2"/>
    <s v="QWShipping"/>
    <x v="44"/>
    <s v="Shipping"/>
    <s v="C-10006"/>
    <m/>
    <n v="11362"/>
    <s v="COG"/>
    <n v="326.94"/>
    <m/>
    <n v="326.9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441AAC-6FAF-4E1C-AC86-EF5D1251CC1E}" name="PivotTable5" cacheId="2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K24" firstHeaderRow="1" firstDataRow="4" firstDataCol="1" rowPageCount="2" colPageCount="1"/>
  <pivotFields count="22">
    <pivotField axis="axisRow" showAll="0">
      <items count="21">
        <item x="0"/>
        <item x="12"/>
        <item x="1"/>
        <item x="2"/>
        <item x="17"/>
        <item x="3"/>
        <item x="8"/>
        <item x="10"/>
        <item x="16"/>
        <item x="4"/>
        <item x="19"/>
        <item x="5"/>
        <item x="6"/>
        <item x="7"/>
        <item x="9"/>
        <item x="11"/>
        <item x="13"/>
        <item x="14"/>
        <item x="15"/>
        <item x="18"/>
        <item t="default"/>
      </items>
    </pivotField>
    <pivotField numFmtId="14" showAll="0"/>
    <pivotField axis="axisCol" numFmtId="14" showAll="0">
      <items count="42">
        <item x="3"/>
        <item x="16"/>
        <item x="17"/>
        <item x="20"/>
        <item x="37"/>
        <item x="13"/>
        <item x="33"/>
        <item x="39"/>
        <item x="31"/>
        <item x="32"/>
        <item x="5"/>
        <item x="26"/>
        <item x="11"/>
        <item x="10"/>
        <item x="36"/>
        <item x="2"/>
        <item x="21"/>
        <item x="14"/>
        <item x="1"/>
        <item x="4"/>
        <item x="23"/>
        <item x="38"/>
        <item x="9"/>
        <item x="27"/>
        <item x="29"/>
        <item x="18"/>
        <item x="22"/>
        <item x="25"/>
        <item x="6"/>
        <item x="34"/>
        <item x="7"/>
        <item x="35"/>
        <item x="24"/>
        <item x="19"/>
        <item x="15"/>
        <item x="40"/>
        <item x="8"/>
        <item x="28"/>
        <item x="12"/>
        <item x="30"/>
        <item x="0"/>
        <item t="default"/>
      </items>
    </pivotField>
    <pivotField showAll="0"/>
    <pivotField showAll="0"/>
    <pivotField showAll="0"/>
    <pivotField showAll="0"/>
    <pivotField showAll="0"/>
    <pivotField axis="axisPage" multipleItemSelectionAllowed="1" showAll="0">
      <items count="8">
        <item x="5"/>
        <item h="1" x="4"/>
        <item h="1" x="2"/>
        <item h="1" x="0"/>
        <item h="1" x="1"/>
        <item x="3"/>
        <item h="1" x="6"/>
        <item t="default"/>
      </items>
    </pivotField>
    <pivotField showAll="0"/>
    <pivotField showAll="0"/>
    <pivotField showAll="0"/>
    <pivotField showAll="0"/>
    <pivotField showAll="0"/>
    <pivotField showAll="0"/>
    <pivotField showAll="0"/>
    <pivotField showAll="0"/>
    <pivotField showAll="0"/>
    <pivotField dataField="1" showAll="0"/>
    <pivotField axis="axisPage" showAll="0">
      <items count="3">
        <item x="1"/>
        <item x="0"/>
        <item t="default"/>
      </items>
    </pivotField>
    <pivotField axis="axisCol"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s>
  <rowFields count="1">
    <field x="0"/>
  </rowFields>
  <rowItems count="17">
    <i>
      <x/>
    </i>
    <i>
      <x v="2"/>
    </i>
    <i>
      <x v="3"/>
    </i>
    <i>
      <x v="4"/>
    </i>
    <i>
      <x v="5"/>
    </i>
    <i>
      <x v="6"/>
    </i>
    <i>
      <x v="10"/>
    </i>
    <i>
      <x v="11"/>
    </i>
    <i>
      <x v="12"/>
    </i>
    <i>
      <x v="13"/>
    </i>
    <i>
      <x v="14"/>
    </i>
    <i>
      <x v="15"/>
    </i>
    <i>
      <x v="16"/>
    </i>
    <i>
      <x v="17"/>
    </i>
    <i>
      <x v="18"/>
    </i>
    <i>
      <x v="19"/>
    </i>
    <i t="grand">
      <x/>
    </i>
  </rowItems>
  <colFields count="3">
    <field x="21"/>
    <field x="20"/>
    <field x="2"/>
  </colFields>
  <colItems count="3">
    <i>
      <x v="9"/>
    </i>
    <i>
      <x v="10"/>
    </i>
    <i t="grand">
      <x/>
    </i>
  </colItems>
  <pageFields count="2">
    <pageField fld="8" hier="-1"/>
    <pageField fld="19" item="0" hier="-1"/>
  </pageFields>
  <dataFields count="1">
    <dataField name="Sum of Balance" fld="18" baseField="0" baseItem="0" numFmtId="43"/>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1E1FD4-1F26-414F-8384-3C9D7D009FB0}" name="PivotTable3" cacheId="2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D26" firstHeaderRow="1" firstDataRow="4" firstDataCol="1" rowPageCount="2" colPageCount="1"/>
  <pivotFields count="22">
    <pivotField axis="axisRow" showAll="0">
      <items count="21">
        <item x="0"/>
        <item x="12"/>
        <item x="1"/>
        <item x="2"/>
        <item x="17"/>
        <item x="3"/>
        <item x="8"/>
        <item x="10"/>
        <item x="16"/>
        <item x="4"/>
        <item x="19"/>
        <item x="5"/>
        <item x="6"/>
        <item x="7"/>
        <item x="9"/>
        <item x="11"/>
        <item x="13"/>
        <item x="14"/>
        <item x="15"/>
        <item x="18"/>
        <item t="default"/>
      </items>
    </pivotField>
    <pivotField numFmtId="14" showAll="0"/>
    <pivotField axis="axisCol" numFmtId="14" showAll="0">
      <items count="42">
        <item x="3"/>
        <item x="16"/>
        <item x="17"/>
        <item x="20"/>
        <item x="37"/>
        <item x="13"/>
        <item x="33"/>
        <item x="39"/>
        <item x="31"/>
        <item x="32"/>
        <item x="5"/>
        <item x="26"/>
        <item x="11"/>
        <item x="10"/>
        <item x="36"/>
        <item x="2"/>
        <item x="21"/>
        <item x="14"/>
        <item x="1"/>
        <item x="4"/>
        <item x="23"/>
        <item x="38"/>
        <item x="9"/>
        <item x="27"/>
        <item x="29"/>
        <item x="18"/>
        <item x="22"/>
        <item x="25"/>
        <item x="6"/>
        <item x="34"/>
        <item x="7"/>
        <item x="35"/>
        <item x="24"/>
        <item x="19"/>
        <item x="15"/>
        <item x="40"/>
        <item x="8"/>
        <item x="28"/>
        <item x="12"/>
        <item x="30"/>
        <item x="0"/>
        <item t="default"/>
      </items>
    </pivotField>
    <pivotField showAll="0"/>
    <pivotField showAll="0"/>
    <pivotField showAll="0"/>
    <pivotField showAll="0"/>
    <pivotField showAll="0"/>
    <pivotField axis="axisPage" multipleItemSelectionAllowed="1" showAll="0">
      <items count="8">
        <item h="1" x="5"/>
        <item x="4"/>
        <item x="2"/>
        <item x="0"/>
        <item x="1"/>
        <item h="1" x="3"/>
        <item x="6"/>
        <item t="default"/>
      </items>
    </pivotField>
    <pivotField showAll="0"/>
    <pivotField showAll="0"/>
    <pivotField showAll="0"/>
    <pivotField showAll="0"/>
    <pivotField showAll="0"/>
    <pivotField showAll="0"/>
    <pivotField showAll="0"/>
    <pivotField showAll="0"/>
    <pivotField showAll="0"/>
    <pivotField dataField="1" showAll="0"/>
    <pivotField axis="axisPage" showAll="0">
      <items count="3">
        <item x="1"/>
        <item x="0"/>
        <item t="default"/>
      </items>
    </pivotField>
    <pivotField axis="axisCol"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s>
  <rowFields count="1">
    <field x="0"/>
  </rowFields>
  <rowItems count="19">
    <i>
      <x/>
    </i>
    <i>
      <x v="1"/>
    </i>
    <i>
      <x v="2"/>
    </i>
    <i>
      <x v="3"/>
    </i>
    <i>
      <x v="5"/>
    </i>
    <i>
      <x v="6"/>
    </i>
    <i>
      <x v="7"/>
    </i>
    <i>
      <x v="8"/>
    </i>
    <i>
      <x v="9"/>
    </i>
    <i>
      <x v="10"/>
    </i>
    <i>
      <x v="11"/>
    </i>
    <i>
      <x v="12"/>
    </i>
    <i>
      <x v="13"/>
    </i>
    <i>
      <x v="14"/>
    </i>
    <i>
      <x v="15"/>
    </i>
    <i>
      <x v="16"/>
    </i>
    <i>
      <x v="17"/>
    </i>
    <i>
      <x v="18"/>
    </i>
    <i t="grand">
      <x/>
    </i>
  </rowItems>
  <colFields count="3">
    <field x="21"/>
    <field x="20"/>
    <field x="2"/>
  </colFields>
  <colItems count="3">
    <i>
      <x v="9"/>
    </i>
    <i>
      <x v="10"/>
    </i>
    <i t="grand">
      <x/>
    </i>
  </colItems>
  <pageFields count="2">
    <pageField fld="8" hier="-1"/>
    <pageField fld="19" item="0" hier="-1"/>
  </pageFields>
  <dataFields count="1">
    <dataField name="Sum of Balance" fld="18" baseField="0" baseItem="0" numFmtId="43"/>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DC69FE-2D9C-4651-B51C-1FAC49D74A65}" name="PivotTable11" cacheId="2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0:D48" firstHeaderRow="1" firstDataRow="4" firstDataCol="1" rowPageCount="2" colPageCount="1"/>
  <pivotFields count="22">
    <pivotField axis="axisPage" showAll="0">
      <items count="21">
        <item x="0"/>
        <item x="12"/>
        <item x="1"/>
        <item x="2"/>
        <item x="17"/>
        <item x="3"/>
        <item x="8"/>
        <item x="10"/>
        <item x="16"/>
        <item x="4"/>
        <item x="19"/>
        <item x="5"/>
        <item x="7"/>
        <item x="14"/>
        <item x="18"/>
        <item x="9"/>
        <item x="6"/>
        <item x="15"/>
        <item x="11"/>
        <item x="13"/>
        <item t="default"/>
      </items>
    </pivotField>
    <pivotField showAll="0"/>
    <pivotField axis="axisCol" numFmtId="14" showAll="0">
      <items count="42">
        <item x="3"/>
        <item x="16"/>
        <item x="17"/>
        <item x="20"/>
        <item x="37"/>
        <item x="13"/>
        <item x="33"/>
        <item x="39"/>
        <item x="31"/>
        <item x="32"/>
        <item x="5"/>
        <item x="26"/>
        <item x="11"/>
        <item x="10"/>
        <item x="36"/>
        <item x="2"/>
        <item x="21"/>
        <item x="14"/>
        <item x="1"/>
        <item x="4"/>
        <item x="23"/>
        <item x="38"/>
        <item x="9"/>
        <item x="27"/>
        <item x="29"/>
        <item x="18"/>
        <item x="22"/>
        <item x="25"/>
        <item x="6"/>
        <item x="34"/>
        <item x="7"/>
        <item x="35"/>
        <item x="24"/>
        <item x="19"/>
        <item x="15"/>
        <item x="40"/>
        <item x="8"/>
        <item x="28"/>
        <item x="12"/>
        <item x="30"/>
        <item x="0"/>
        <item t="default"/>
      </items>
    </pivotField>
    <pivotField showAll="0"/>
    <pivotField showAll="0"/>
    <pivotField showAll="0"/>
    <pivotField showAll="0"/>
    <pivotField showAll="0"/>
    <pivotField axis="axisPage" multipleItemSelectionAllowed="1" showAll="0">
      <items count="8">
        <item x="5"/>
        <item h="1" x="6"/>
        <item h="1" x="4"/>
        <item h="1" x="2"/>
        <item h="1" x="0"/>
        <item h="1" x="1"/>
        <item x="3"/>
        <item t="default"/>
      </items>
    </pivotField>
    <pivotField showAll="0"/>
    <pivotField axis="axisRow" showAll="0">
      <items count="189">
        <item x="15"/>
        <item x="0"/>
        <item x="16"/>
        <item x="17"/>
        <item x="18"/>
        <item x="19"/>
        <item x="20"/>
        <item x="21"/>
        <item x="22"/>
        <item x="23"/>
        <item x="24"/>
        <item x="25"/>
        <item x="26"/>
        <item x="9"/>
        <item x="27"/>
        <item x="28"/>
        <item x="29"/>
        <item x="30"/>
        <item x="31"/>
        <item x="32"/>
        <item x="33"/>
        <item x="34"/>
        <item x="35"/>
        <item x="6"/>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11"/>
        <item x="80"/>
        <item x="81"/>
        <item x="82"/>
        <item x="83"/>
        <item x="10"/>
        <item x="84"/>
        <item x="13"/>
        <item x="85"/>
        <item x="86"/>
        <item x="87"/>
        <item x="88"/>
        <item x="89"/>
        <item x="90"/>
        <item x="91"/>
        <item x="92"/>
        <item x="93"/>
        <item x="94"/>
        <item x="95"/>
        <item x="96"/>
        <item x="97"/>
        <item x="98"/>
        <item x="99"/>
        <item x="100"/>
        <item x="101"/>
        <item x="102"/>
        <item x="103"/>
        <item x="104"/>
        <item x="105"/>
        <item x="106"/>
        <item x="107"/>
        <item x="108"/>
        <item x="3"/>
        <item x="109"/>
        <item x="110"/>
        <item x="12"/>
        <item x="111"/>
        <item x="112"/>
        <item x="113"/>
        <item x="7"/>
        <item x="114"/>
        <item x="115"/>
        <item x="116"/>
        <item x="117"/>
        <item x="118"/>
        <item x="119"/>
        <item x="120"/>
        <item x="121"/>
        <item x="5"/>
        <item x="122"/>
        <item x="123"/>
        <item x="124"/>
        <item x="125"/>
        <item x="14"/>
        <item x="126"/>
        <item x="127"/>
        <item x="128"/>
        <item x="129"/>
        <item x="1"/>
        <item x="130"/>
        <item x="131"/>
        <item x="4"/>
        <item x="8"/>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2"/>
        <item x="186"/>
        <item x="187"/>
        <item t="default"/>
      </items>
    </pivotField>
    <pivotField showAll="0"/>
    <pivotField showAll="0"/>
    <pivotField showAll="0"/>
    <pivotField showAll="0"/>
    <pivotField showAll="0"/>
    <pivotField showAll="0"/>
    <pivotField showAll="0"/>
    <pivotField dataField="1" showAll="0"/>
    <pivotField showAll="0"/>
    <pivotField axis="axisCol"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Col" showAll="0" defaultSubtotal="0">
      <items count="14">
        <item sd="0" x="0"/>
        <item sd="0" x="1"/>
        <item sd="0" x="2"/>
        <item sd="0" x="3"/>
        <item sd="0" x="4"/>
        <item sd="0" x="5"/>
        <item sd="0" x="6"/>
        <item sd="0" x="7"/>
        <item sd="0" x="8"/>
        <item sd="0" x="9"/>
        <item sd="0" x="10"/>
        <item sd="0" x="11"/>
        <item sd="0" x="12"/>
        <item sd="0" x="13"/>
      </items>
    </pivotField>
  </pivotFields>
  <rowFields count="1">
    <field x="10"/>
  </rowFields>
  <rowItems count="15">
    <i>
      <x v="21"/>
    </i>
    <i>
      <x v="83"/>
    </i>
    <i>
      <x v="85"/>
    </i>
    <i>
      <x v="87"/>
    </i>
    <i>
      <x v="88"/>
    </i>
    <i>
      <x v="89"/>
    </i>
    <i>
      <x v="96"/>
    </i>
    <i>
      <x v="135"/>
    </i>
    <i>
      <x v="148"/>
    </i>
    <i>
      <x v="155"/>
    </i>
    <i>
      <x v="162"/>
    </i>
    <i>
      <x v="164"/>
    </i>
    <i>
      <x v="169"/>
    </i>
    <i>
      <x v="186"/>
    </i>
    <i t="grand">
      <x/>
    </i>
  </rowItems>
  <colFields count="3">
    <field x="21"/>
    <field x="20"/>
    <field x="2"/>
  </colFields>
  <colItems count="3">
    <i>
      <x v="9"/>
    </i>
    <i>
      <x v="10"/>
    </i>
    <i t="grand">
      <x/>
    </i>
  </colItems>
  <pageFields count="2">
    <pageField fld="8" hier="-1"/>
    <pageField fld="0" item="13" hier="-1"/>
  </pageFields>
  <dataFields count="1">
    <dataField name="Sum of Balance" fld="18" baseField="0" baseItem="0" numFmtId="43"/>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964FA3-E43F-41EE-9A92-EDCC00DF0F5C}" name="PivotTable10" cacheId="2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3:J32" firstHeaderRow="1" firstDataRow="4" firstDataCol="1" rowPageCount="2" colPageCount="1"/>
  <pivotFields count="22">
    <pivotField axis="axisPage" showAll="0">
      <items count="21">
        <item x="0"/>
        <item x="12"/>
        <item x="1"/>
        <item x="2"/>
        <item x="17"/>
        <item x="3"/>
        <item x="8"/>
        <item x="10"/>
        <item x="16"/>
        <item x="4"/>
        <item x="19"/>
        <item x="5"/>
        <item x="7"/>
        <item x="14"/>
        <item x="18"/>
        <item x="9"/>
        <item x="6"/>
        <item x="15"/>
        <item x="11"/>
        <item x="13"/>
        <item t="default"/>
      </items>
    </pivotField>
    <pivotField showAll="0"/>
    <pivotField axis="axisCol" numFmtId="14" showAll="0">
      <items count="42">
        <item x="3"/>
        <item x="16"/>
        <item x="17"/>
        <item x="20"/>
        <item x="37"/>
        <item x="13"/>
        <item x="33"/>
        <item x="39"/>
        <item x="31"/>
        <item x="32"/>
        <item x="5"/>
        <item x="26"/>
        <item x="11"/>
        <item x="10"/>
        <item x="36"/>
        <item x="2"/>
        <item x="21"/>
        <item x="14"/>
        <item x="1"/>
        <item x="4"/>
        <item x="23"/>
        <item x="38"/>
        <item x="9"/>
        <item x="27"/>
        <item x="29"/>
        <item x="18"/>
        <item x="22"/>
        <item x="25"/>
        <item x="6"/>
        <item x="34"/>
        <item x="7"/>
        <item x="35"/>
        <item x="24"/>
        <item x="19"/>
        <item x="15"/>
        <item x="40"/>
        <item x="8"/>
        <item x="28"/>
        <item x="12"/>
        <item x="30"/>
        <item x="0"/>
        <item t="default"/>
      </items>
    </pivotField>
    <pivotField showAll="0"/>
    <pivotField showAll="0"/>
    <pivotField showAll="0"/>
    <pivotField showAll="0"/>
    <pivotField showAll="0"/>
    <pivotField axis="axisPage" multipleItemSelectionAllowed="1" showAll="0">
      <items count="8">
        <item h="1" x="5"/>
        <item x="6"/>
        <item x="4"/>
        <item x="2"/>
        <item x="0"/>
        <item x="1"/>
        <item h="1" x="3"/>
        <item t="default"/>
      </items>
    </pivotField>
    <pivotField showAll="0"/>
    <pivotField axis="axisRow" showAll="0">
      <items count="189">
        <item x="15"/>
        <item x="0"/>
        <item x="16"/>
        <item x="17"/>
        <item x="18"/>
        <item x="19"/>
        <item x="20"/>
        <item x="21"/>
        <item x="22"/>
        <item x="23"/>
        <item x="24"/>
        <item x="25"/>
        <item x="26"/>
        <item x="9"/>
        <item x="27"/>
        <item x="28"/>
        <item x="29"/>
        <item x="30"/>
        <item x="31"/>
        <item x="32"/>
        <item x="33"/>
        <item x="34"/>
        <item x="35"/>
        <item x="6"/>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11"/>
        <item x="80"/>
        <item x="81"/>
        <item x="82"/>
        <item x="83"/>
        <item x="10"/>
        <item x="84"/>
        <item x="13"/>
        <item x="85"/>
        <item x="86"/>
        <item x="87"/>
        <item x="88"/>
        <item x="89"/>
        <item x="90"/>
        <item x="91"/>
        <item x="92"/>
        <item x="93"/>
        <item x="94"/>
        <item x="95"/>
        <item x="96"/>
        <item x="97"/>
        <item x="98"/>
        <item x="99"/>
        <item x="100"/>
        <item x="101"/>
        <item x="102"/>
        <item x="103"/>
        <item x="104"/>
        <item x="105"/>
        <item x="106"/>
        <item x="107"/>
        <item x="108"/>
        <item x="3"/>
        <item x="109"/>
        <item x="110"/>
        <item x="12"/>
        <item x="111"/>
        <item x="112"/>
        <item x="113"/>
        <item x="7"/>
        <item x="114"/>
        <item x="115"/>
        <item x="116"/>
        <item x="117"/>
        <item x="118"/>
        <item x="119"/>
        <item x="120"/>
        <item x="121"/>
        <item x="5"/>
        <item x="122"/>
        <item x="123"/>
        <item x="124"/>
        <item x="125"/>
        <item x="14"/>
        <item x="126"/>
        <item x="127"/>
        <item x="128"/>
        <item x="129"/>
        <item x="1"/>
        <item x="130"/>
        <item x="131"/>
        <item x="4"/>
        <item x="8"/>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2"/>
        <item x="186"/>
        <item x="187"/>
        <item t="default"/>
      </items>
    </pivotField>
    <pivotField showAll="0"/>
    <pivotField showAll="0"/>
    <pivotField showAll="0"/>
    <pivotField showAll="0"/>
    <pivotField showAll="0"/>
    <pivotField showAll="0"/>
    <pivotField showAll="0"/>
    <pivotField dataField="1" showAll="0"/>
    <pivotField showAll="0"/>
    <pivotField axis="axisCol"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Col" showAll="0" defaultSubtotal="0">
      <items count="14">
        <item sd="0" x="0"/>
        <item sd="0" x="1"/>
        <item sd="0" x="2"/>
        <item sd="0" x="3"/>
        <item sd="0" x="4"/>
        <item sd="0" x="5"/>
        <item sd="0" x="6"/>
        <item sd="0" x="7"/>
        <item sd="0" x="8"/>
        <item sd="0" x="9"/>
        <item sd="0" x="10"/>
        <item sd="0" x="11"/>
        <item sd="0" x="12"/>
        <item sd="0" x="13"/>
      </items>
    </pivotField>
  </pivotFields>
  <rowFields count="1">
    <field x="10"/>
  </rowFields>
  <rowItems count="6">
    <i>
      <x v="31"/>
    </i>
    <i>
      <x v="33"/>
    </i>
    <i>
      <x v="39"/>
    </i>
    <i>
      <x v="71"/>
    </i>
    <i>
      <x v="119"/>
    </i>
    <i t="grand">
      <x/>
    </i>
  </rowItems>
  <colFields count="3">
    <field x="21"/>
    <field x="20"/>
    <field x="2"/>
  </colFields>
  <colItems count="3">
    <i>
      <x v="9"/>
    </i>
    <i>
      <x v="10"/>
    </i>
    <i t="grand">
      <x/>
    </i>
  </colItems>
  <pageFields count="2">
    <pageField fld="8" hier="-1"/>
    <pageField fld="0" item="13" hier="-1"/>
  </pageFields>
  <dataFields count="1">
    <dataField name="Sum of Balance" fld="18" baseField="0" baseItem="0" numFmtId="43"/>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E46758-C1FF-4614-9FC2-32BCF745FF7F}" name="PivotTable3" cacheId="2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D23" firstHeaderRow="1" firstDataRow="4" firstDataCol="1" rowPageCount="2" colPageCount="1"/>
  <pivotFields count="22">
    <pivotField axis="axisPage"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umFmtId="14" showAll="0"/>
    <pivotField axis="axisCol" numFmtId="14" showAll="0">
      <items count="55">
        <item x="0"/>
        <item x="1"/>
        <item x="5"/>
        <item x="34"/>
        <item x="8"/>
        <item x="9"/>
        <item x="36"/>
        <item x="37"/>
        <item x="17"/>
        <item x="18"/>
        <item x="21"/>
        <item x="32"/>
        <item x="25"/>
        <item x="50"/>
        <item x="51"/>
        <item x="31"/>
        <item x="14"/>
        <item x="26"/>
        <item x="29"/>
        <item x="47"/>
        <item x="10"/>
        <item x="30"/>
        <item x="33"/>
        <item x="16"/>
        <item x="2"/>
        <item x="48"/>
        <item x="41"/>
        <item x="3"/>
        <item x="45"/>
        <item x="23"/>
        <item x="19"/>
        <item x="28"/>
        <item x="24"/>
        <item x="49"/>
        <item x="42"/>
        <item x="6"/>
        <item x="35"/>
        <item x="27"/>
        <item x="4"/>
        <item x="20"/>
        <item x="52"/>
        <item x="7"/>
        <item x="11"/>
        <item x="12"/>
        <item x="13"/>
        <item x="15"/>
        <item x="22"/>
        <item x="38"/>
        <item x="39"/>
        <item x="40"/>
        <item x="43"/>
        <item x="44"/>
        <item x="46"/>
        <item x="53"/>
        <item t="default"/>
      </items>
    </pivotField>
    <pivotField showAll="0"/>
    <pivotField showAll="0" sortType="ascending"/>
    <pivotField showAll="0"/>
    <pivotField showAll="0"/>
    <pivotField showAll="0"/>
    <pivotField axis="axisPage" multipleItemSelectionAllowed="1" showAll="0">
      <items count="8">
        <item x="4"/>
        <item h="1" x="0"/>
        <item h="1" x="1"/>
        <item h="1" x="5"/>
        <item h="1" x="2"/>
        <item x="3"/>
        <item h="1" x="6"/>
        <item t="default"/>
      </items>
    </pivotField>
    <pivotField showAll="0"/>
    <pivotField axis="axisRow" showAll="0">
      <items count="177">
        <item x="63"/>
        <item x="101"/>
        <item x="64"/>
        <item x="119"/>
        <item x="65"/>
        <item x="20"/>
        <item x="120"/>
        <item x="1"/>
        <item x="2"/>
        <item x="138"/>
        <item x="66"/>
        <item x="67"/>
        <item x="121"/>
        <item x="117"/>
        <item x="102"/>
        <item x="21"/>
        <item x="91"/>
        <item x="170"/>
        <item x="3"/>
        <item x="22"/>
        <item x="4"/>
        <item x="148"/>
        <item x="23"/>
        <item x="103"/>
        <item x="122"/>
        <item x="24"/>
        <item x="168"/>
        <item x="123"/>
        <item x="68"/>
        <item x="124"/>
        <item x="56"/>
        <item x="25"/>
        <item x="151"/>
        <item x="5"/>
        <item x="69"/>
        <item x="6"/>
        <item x="7"/>
        <item x="167"/>
        <item x="8"/>
        <item x="164"/>
        <item x="160"/>
        <item x="26"/>
        <item x="132"/>
        <item x="9"/>
        <item x="154"/>
        <item x="125"/>
        <item x="27"/>
        <item x="114"/>
        <item x="134"/>
        <item x="70"/>
        <item x="126"/>
        <item x="28"/>
        <item x="29"/>
        <item x="98"/>
        <item x="71"/>
        <item x="140"/>
        <item x="159"/>
        <item x="72"/>
        <item x="175"/>
        <item x="141"/>
        <item x="73"/>
        <item x="118"/>
        <item x="30"/>
        <item x="85"/>
        <item x="31"/>
        <item x="10"/>
        <item x="142"/>
        <item x="115"/>
        <item x="59"/>
        <item x="90"/>
        <item x="136"/>
        <item x="74"/>
        <item x="109"/>
        <item x="60"/>
        <item x="104"/>
        <item x="75"/>
        <item x="152"/>
        <item x="32"/>
        <item x="93"/>
        <item x="92"/>
        <item x="53"/>
        <item x="52"/>
        <item x="86"/>
        <item x="113"/>
        <item x="84"/>
        <item x="157"/>
        <item x="100"/>
        <item x="127"/>
        <item x="169"/>
        <item x="61"/>
        <item x="76"/>
        <item x="88"/>
        <item x="99"/>
        <item x="11"/>
        <item x="33"/>
        <item x="105"/>
        <item x="77"/>
        <item x="78"/>
        <item x="106"/>
        <item x="89"/>
        <item x="128"/>
        <item x="166"/>
        <item x="107"/>
        <item x="155"/>
        <item x="135"/>
        <item x="156"/>
        <item x="12"/>
        <item x="163"/>
        <item x="34"/>
        <item x="54"/>
        <item x="108"/>
        <item x="35"/>
        <item x="153"/>
        <item x="165"/>
        <item x="133"/>
        <item x="137"/>
        <item x="171"/>
        <item x="13"/>
        <item x="57"/>
        <item x="79"/>
        <item x="110"/>
        <item x="129"/>
        <item x="130"/>
        <item x="111"/>
        <item x="112"/>
        <item x="14"/>
        <item x="80"/>
        <item x="81"/>
        <item x="94"/>
        <item x="82"/>
        <item x="36"/>
        <item x="172"/>
        <item x="37"/>
        <item x="38"/>
        <item x="39"/>
        <item x="143"/>
        <item x="40"/>
        <item x="41"/>
        <item x="42"/>
        <item x="95"/>
        <item x="158"/>
        <item x="43"/>
        <item x="96"/>
        <item x="147"/>
        <item x="83"/>
        <item x="44"/>
        <item x="139"/>
        <item x="97"/>
        <item x="45"/>
        <item x="46"/>
        <item x="47"/>
        <item x="15"/>
        <item x="55"/>
        <item x="174"/>
        <item x="146"/>
        <item x="162"/>
        <item x="161"/>
        <item x="58"/>
        <item x="149"/>
        <item x="62"/>
        <item x="16"/>
        <item x="17"/>
        <item x="145"/>
        <item x="131"/>
        <item x="48"/>
        <item x="18"/>
        <item x="19"/>
        <item x="49"/>
        <item x="50"/>
        <item x="173"/>
        <item x="51"/>
        <item x="87"/>
        <item x="150"/>
        <item x="116"/>
        <item x="144"/>
        <item x="0"/>
        <item t="default"/>
      </items>
    </pivotField>
    <pivotField showAll="0"/>
    <pivotField multipleItemSelectionAllowed="1" showAll="0"/>
    <pivotField showAll="0"/>
    <pivotField showAll="0"/>
    <pivotField showAll="0"/>
    <pivotField showAll="0"/>
    <pivotField showAll="0"/>
    <pivotField dataField="1" showAll="0"/>
    <pivotField showAll="0"/>
    <pivotField axis="axisCol"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x="0"/>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15">
    <i>
      <x v="21"/>
    </i>
    <i>
      <x v="80"/>
    </i>
    <i>
      <x v="82"/>
    </i>
    <i>
      <x v="84"/>
    </i>
    <i>
      <x v="85"/>
    </i>
    <i>
      <x v="86"/>
    </i>
    <i>
      <x v="91"/>
    </i>
    <i>
      <x v="128"/>
    </i>
    <i>
      <x v="140"/>
    </i>
    <i>
      <x v="147"/>
    </i>
    <i>
      <x v="152"/>
    </i>
    <i>
      <x v="154"/>
    </i>
    <i>
      <x v="158"/>
    </i>
    <i>
      <x v="174"/>
    </i>
    <i t="grand">
      <x/>
    </i>
  </rowItems>
  <colFields count="3">
    <field x="21"/>
    <field x="20"/>
    <field x="2"/>
  </colFields>
  <colItems count="3">
    <i>
      <x v="9"/>
    </i>
    <i>
      <x v="10"/>
    </i>
    <i t="grand">
      <x/>
    </i>
  </colItems>
  <pageFields count="2">
    <pageField fld="8" hier="-1"/>
    <pageField fld="0" item="10" hier="-1"/>
  </pageFields>
  <dataFields count="1">
    <dataField name="Sum of Balance" fld="18" baseField="0" baseItem="0" numFmtId="43"/>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A1D461-CEFF-4BC6-BD71-4A01C98BAA8A}" name="PivotTable9" cacheId="2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5:J15" firstHeaderRow="1" firstDataRow="4" firstDataCol="1" rowPageCount="2" colPageCount="1"/>
  <pivotFields count="22">
    <pivotField axis="axisPage"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umFmtId="14" showAll="0"/>
    <pivotField axis="axisCol" numFmtId="14" showAll="0">
      <items count="55">
        <item x="0"/>
        <item x="1"/>
        <item x="5"/>
        <item x="34"/>
        <item x="8"/>
        <item x="9"/>
        <item x="36"/>
        <item x="37"/>
        <item x="17"/>
        <item x="18"/>
        <item x="21"/>
        <item x="32"/>
        <item x="25"/>
        <item x="50"/>
        <item x="51"/>
        <item x="31"/>
        <item x="14"/>
        <item x="26"/>
        <item x="29"/>
        <item x="47"/>
        <item x="10"/>
        <item x="30"/>
        <item x="33"/>
        <item x="16"/>
        <item x="2"/>
        <item x="48"/>
        <item x="41"/>
        <item x="3"/>
        <item x="45"/>
        <item x="23"/>
        <item x="19"/>
        <item x="28"/>
        <item x="24"/>
        <item x="49"/>
        <item x="42"/>
        <item x="6"/>
        <item x="35"/>
        <item x="27"/>
        <item x="4"/>
        <item x="20"/>
        <item x="52"/>
        <item x="7"/>
        <item x="11"/>
        <item x="12"/>
        <item x="13"/>
        <item x="15"/>
        <item x="22"/>
        <item x="38"/>
        <item x="39"/>
        <item x="40"/>
        <item x="43"/>
        <item x="44"/>
        <item x="46"/>
        <item x="53"/>
        <item t="default"/>
      </items>
    </pivotField>
    <pivotField showAll="0"/>
    <pivotField showAll="0" sortType="ascending"/>
    <pivotField showAll="0"/>
    <pivotField showAll="0"/>
    <pivotField showAll="0"/>
    <pivotField axis="axisPage" multipleItemSelectionAllowed="1" showAll="0">
      <items count="8">
        <item h="1" x="4"/>
        <item x="0"/>
        <item x="1"/>
        <item x="5"/>
        <item x="2"/>
        <item h="1" x="3"/>
        <item x="6"/>
        <item t="default"/>
      </items>
    </pivotField>
    <pivotField showAll="0"/>
    <pivotField axis="axisRow" showAll="0">
      <items count="177">
        <item x="63"/>
        <item x="101"/>
        <item x="64"/>
        <item x="119"/>
        <item x="65"/>
        <item x="20"/>
        <item x="120"/>
        <item x="1"/>
        <item x="2"/>
        <item x="138"/>
        <item x="66"/>
        <item x="67"/>
        <item x="121"/>
        <item x="117"/>
        <item x="102"/>
        <item x="21"/>
        <item x="91"/>
        <item x="170"/>
        <item x="3"/>
        <item x="22"/>
        <item x="4"/>
        <item x="148"/>
        <item x="23"/>
        <item x="103"/>
        <item x="122"/>
        <item x="24"/>
        <item x="168"/>
        <item x="123"/>
        <item x="68"/>
        <item x="124"/>
        <item x="56"/>
        <item x="25"/>
        <item x="151"/>
        <item x="5"/>
        <item x="69"/>
        <item x="6"/>
        <item x="7"/>
        <item x="167"/>
        <item x="8"/>
        <item x="164"/>
        <item x="160"/>
        <item x="26"/>
        <item x="132"/>
        <item x="9"/>
        <item x="154"/>
        <item x="125"/>
        <item x="27"/>
        <item x="114"/>
        <item x="134"/>
        <item x="70"/>
        <item x="126"/>
        <item x="28"/>
        <item x="29"/>
        <item x="98"/>
        <item x="71"/>
        <item x="140"/>
        <item x="159"/>
        <item x="72"/>
        <item x="175"/>
        <item x="141"/>
        <item x="73"/>
        <item x="118"/>
        <item x="30"/>
        <item x="85"/>
        <item x="31"/>
        <item x="10"/>
        <item x="142"/>
        <item x="115"/>
        <item x="59"/>
        <item x="90"/>
        <item x="136"/>
        <item x="74"/>
        <item x="109"/>
        <item x="60"/>
        <item x="104"/>
        <item x="75"/>
        <item x="152"/>
        <item x="32"/>
        <item x="93"/>
        <item x="92"/>
        <item x="53"/>
        <item x="52"/>
        <item x="86"/>
        <item x="113"/>
        <item x="84"/>
        <item x="157"/>
        <item x="100"/>
        <item x="127"/>
        <item x="169"/>
        <item x="61"/>
        <item x="76"/>
        <item x="88"/>
        <item x="99"/>
        <item x="11"/>
        <item x="33"/>
        <item x="105"/>
        <item x="77"/>
        <item x="78"/>
        <item x="106"/>
        <item x="89"/>
        <item x="128"/>
        <item x="166"/>
        <item x="107"/>
        <item x="155"/>
        <item x="135"/>
        <item x="156"/>
        <item x="12"/>
        <item x="163"/>
        <item x="34"/>
        <item x="54"/>
        <item x="108"/>
        <item x="35"/>
        <item x="153"/>
        <item x="165"/>
        <item x="133"/>
        <item x="137"/>
        <item x="171"/>
        <item x="13"/>
        <item x="57"/>
        <item x="79"/>
        <item x="110"/>
        <item x="129"/>
        <item x="130"/>
        <item x="111"/>
        <item x="112"/>
        <item x="14"/>
        <item x="80"/>
        <item x="81"/>
        <item x="94"/>
        <item x="82"/>
        <item x="36"/>
        <item x="172"/>
        <item x="37"/>
        <item x="38"/>
        <item x="39"/>
        <item x="143"/>
        <item x="40"/>
        <item x="41"/>
        <item x="42"/>
        <item x="95"/>
        <item x="158"/>
        <item x="43"/>
        <item x="96"/>
        <item x="147"/>
        <item x="83"/>
        <item x="44"/>
        <item x="139"/>
        <item x="97"/>
        <item x="45"/>
        <item x="46"/>
        <item x="47"/>
        <item x="15"/>
        <item x="55"/>
        <item x="174"/>
        <item x="146"/>
        <item x="162"/>
        <item x="161"/>
        <item x="58"/>
        <item x="149"/>
        <item x="62"/>
        <item x="16"/>
        <item x="17"/>
        <item x="145"/>
        <item x="131"/>
        <item x="48"/>
        <item x="18"/>
        <item x="19"/>
        <item x="49"/>
        <item x="50"/>
        <item x="173"/>
        <item x="51"/>
        <item x="87"/>
        <item x="150"/>
        <item x="116"/>
        <item x="144"/>
        <item x="0"/>
        <item t="default"/>
      </items>
    </pivotField>
    <pivotField showAll="0"/>
    <pivotField multipleItemSelectionAllowed="1" showAll="0"/>
    <pivotField showAll="0"/>
    <pivotField showAll="0"/>
    <pivotField showAll="0"/>
    <pivotField showAll="0"/>
    <pivotField showAll="0"/>
    <pivotField dataField="1" showAll="0"/>
    <pivotField showAll="0"/>
    <pivotField axis="axisCol"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x="0"/>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7">
    <i>
      <x v="31"/>
    </i>
    <i>
      <x v="33"/>
    </i>
    <i>
      <x v="39"/>
    </i>
    <i>
      <x v="70"/>
    </i>
    <i>
      <x v="113"/>
    </i>
    <i>
      <x v="175"/>
    </i>
    <i t="grand">
      <x/>
    </i>
  </rowItems>
  <colFields count="3">
    <field x="21"/>
    <field x="20"/>
    <field x="2"/>
  </colFields>
  <colItems count="3">
    <i>
      <x v="9"/>
    </i>
    <i>
      <x v="10"/>
    </i>
    <i t="grand">
      <x/>
    </i>
  </colItems>
  <pageFields count="2">
    <pageField fld="8" hier="-1"/>
    <pageField fld="0" item="10" hier="-1"/>
  </pageFields>
  <dataFields count="1">
    <dataField name="Sum of Balance" fld="18" baseField="0" baseItem="0" numFmtId="43"/>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16"/>
  <sheetViews>
    <sheetView tabSelected="1" workbookViewId="0">
      <pane xSplit="1" ySplit="10" topLeftCell="B11" activePane="bottomRight" state="frozen"/>
      <selection pane="bottomRight" activeCell="B1" sqref="B1:B1048576"/>
      <selection pane="bottomLeft" activeCell="A11" sqref="A11"/>
      <selection pane="topRight" activeCell="B1" sqref="B1"/>
    </sheetView>
  </sheetViews>
  <sheetFormatPr defaultColWidth="9.140625" defaultRowHeight="12.75"/>
  <cols>
    <col min="1" max="1" width="38.140625" style="11" customWidth="1"/>
    <col min="2" max="2" width="6.28515625" style="8" customWidth="1"/>
    <col min="3" max="3" width="16" style="11" customWidth="1"/>
    <col min="4" max="4" width="10.140625" style="11" bestFit="1" customWidth="1"/>
    <col min="5" max="5" width="13.42578125" style="26" bestFit="1" customWidth="1"/>
    <col min="6" max="6" width="10.42578125" style="11" customWidth="1"/>
    <col min="7" max="7" width="10.140625" style="11" bestFit="1" customWidth="1"/>
    <col min="8" max="8" width="7.85546875" style="26" bestFit="1" customWidth="1"/>
    <col min="9" max="10" width="18.140625" style="11" customWidth="1"/>
    <col min="11" max="11" width="8.140625" style="26" customWidth="1"/>
    <col min="12" max="13" width="10.42578125" style="11" customWidth="1"/>
    <col min="14" max="14" width="18.140625" style="11" customWidth="1"/>
    <col min="15" max="15" width="57.85546875" style="16" customWidth="1"/>
    <col min="16" max="16" width="11.42578125" style="11" bestFit="1" customWidth="1"/>
    <col min="17" max="17" width="10.7109375" style="11" customWidth="1"/>
    <col min="18" max="18" width="12.5703125" style="11" customWidth="1"/>
    <col min="19" max="19" width="12.140625" style="11" customWidth="1"/>
    <col min="20" max="20" width="9.140625" style="9"/>
    <col min="21" max="21" width="12.85546875" style="200" bestFit="1" customWidth="1"/>
    <col min="22" max="22" width="11.85546875" style="200" customWidth="1"/>
    <col min="23" max="16384" width="9.140625" style="1"/>
  </cols>
  <sheetData>
    <row r="1" spans="1:22" ht="15.75">
      <c r="A1" s="17" t="s">
        <v>0</v>
      </c>
      <c r="B1" s="2"/>
      <c r="I1" s="11" t="s">
        <v>1</v>
      </c>
    </row>
    <row r="2" spans="1:22" ht="15.75">
      <c r="A2" s="17" t="s">
        <v>2</v>
      </c>
      <c r="B2" s="2"/>
    </row>
    <row r="3" spans="1:22">
      <c r="A3" s="17" t="s">
        <v>3</v>
      </c>
      <c r="B3" s="3"/>
      <c r="C3" s="17" t="s">
        <v>4</v>
      </c>
    </row>
    <row r="4" spans="1:22">
      <c r="A4" s="17" t="s">
        <v>5</v>
      </c>
      <c r="B4" s="3"/>
      <c r="C4" s="17" t="s">
        <v>6</v>
      </c>
    </row>
    <row r="5" spans="1:22">
      <c r="A5" s="17" t="s">
        <v>7</v>
      </c>
      <c r="B5" s="3"/>
      <c r="C5" s="17" t="s">
        <v>8</v>
      </c>
    </row>
    <row r="6" spans="1:22">
      <c r="A6" s="17" t="s">
        <v>9</v>
      </c>
      <c r="B6" s="4"/>
      <c r="P6" s="203" t="s">
        <v>10</v>
      </c>
      <c r="Q6" s="203"/>
      <c r="R6" s="203"/>
    </row>
    <row r="7" spans="1:22">
      <c r="A7" s="17" t="s">
        <v>9</v>
      </c>
      <c r="B7" s="3"/>
      <c r="C7" s="12" t="s">
        <v>11</v>
      </c>
      <c r="D7" s="12" t="s">
        <v>11</v>
      </c>
      <c r="E7" s="18" t="s">
        <v>9</v>
      </c>
      <c r="F7" s="12" t="s">
        <v>12</v>
      </c>
      <c r="G7" s="12" t="s">
        <v>12</v>
      </c>
      <c r="H7" s="18" t="s">
        <v>9</v>
      </c>
      <c r="I7" s="12" t="s">
        <v>13</v>
      </c>
      <c r="J7" s="12" t="s">
        <v>13</v>
      </c>
      <c r="K7" s="18" t="s">
        <v>9</v>
      </c>
      <c r="L7" s="12" t="s">
        <v>11</v>
      </c>
      <c r="M7" s="12" t="s">
        <v>12</v>
      </c>
      <c r="N7" s="12" t="s">
        <v>13</v>
      </c>
      <c r="P7" s="12" t="s">
        <v>11</v>
      </c>
      <c r="Q7" s="12"/>
      <c r="R7" s="12" t="s">
        <v>12</v>
      </c>
    </row>
    <row r="8" spans="1:22">
      <c r="A8" s="17" t="s">
        <v>9</v>
      </c>
      <c r="B8" s="3"/>
      <c r="C8" s="12" t="s">
        <v>14</v>
      </c>
      <c r="D8" s="12" t="s">
        <v>14</v>
      </c>
      <c r="E8" s="18" t="s">
        <v>9</v>
      </c>
      <c r="F8" s="12" t="s">
        <v>14</v>
      </c>
      <c r="G8" s="12" t="s">
        <v>14</v>
      </c>
      <c r="H8" s="18" t="s">
        <v>9</v>
      </c>
      <c r="I8" s="12" t="s">
        <v>14</v>
      </c>
      <c r="J8" s="12" t="s">
        <v>14</v>
      </c>
      <c r="K8" s="18" t="s">
        <v>9</v>
      </c>
      <c r="L8" s="12" t="s">
        <v>15</v>
      </c>
      <c r="M8" s="12" t="s">
        <v>15</v>
      </c>
      <c r="N8" s="12" t="s">
        <v>15</v>
      </c>
      <c r="P8" s="12" t="s">
        <v>14</v>
      </c>
      <c r="Q8" s="12"/>
      <c r="R8" s="12" t="s">
        <v>14</v>
      </c>
    </row>
    <row r="9" spans="1:22">
      <c r="A9" s="17" t="s">
        <v>9</v>
      </c>
      <c r="B9" s="3"/>
      <c r="C9" s="13" t="s">
        <v>6</v>
      </c>
      <c r="D9" s="13" t="s">
        <v>16</v>
      </c>
      <c r="E9" s="27" t="s">
        <v>9</v>
      </c>
      <c r="F9" s="13" t="s">
        <v>6</v>
      </c>
      <c r="G9" s="13" t="s">
        <v>16</v>
      </c>
      <c r="H9" s="27" t="s">
        <v>9</v>
      </c>
      <c r="I9" s="13" t="s">
        <v>6</v>
      </c>
      <c r="J9" s="13" t="s">
        <v>16</v>
      </c>
      <c r="K9" s="27" t="s">
        <v>9</v>
      </c>
      <c r="L9" s="13" t="s">
        <v>6</v>
      </c>
      <c r="M9" s="13" t="s">
        <v>6</v>
      </c>
      <c r="N9" s="13" t="s">
        <v>6</v>
      </c>
      <c r="P9" s="13" t="s">
        <v>6</v>
      </c>
      <c r="Q9" s="12" t="s">
        <v>17</v>
      </c>
      <c r="R9" s="13" t="s">
        <v>6</v>
      </c>
      <c r="S9" s="12" t="s">
        <v>17</v>
      </c>
      <c r="T9" s="199" t="s">
        <v>18</v>
      </c>
    </row>
    <row r="10" spans="1:22">
      <c r="A10" s="17" t="s">
        <v>9</v>
      </c>
      <c r="B10" s="5"/>
      <c r="C10" s="19" t="s">
        <v>9</v>
      </c>
      <c r="D10" s="19" t="s">
        <v>19</v>
      </c>
      <c r="E10" s="28" t="s">
        <v>20</v>
      </c>
      <c r="F10" s="19" t="s">
        <v>19</v>
      </c>
      <c r="G10" s="19" t="s">
        <v>19</v>
      </c>
      <c r="H10" s="28" t="s">
        <v>20</v>
      </c>
      <c r="I10" s="19" t="s">
        <v>19</v>
      </c>
      <c r="J10" s="19" t="s">
        <v>19</v>
      </c>
      <c r="K10" s="28" t="s">
        <v>20</v>
      </c>
      <c r="L10" s="19" t="s">
        <v>19</v>
      </c>
      <c r="M10" s="19" t="s">
        <v>19</v>
      </c>
      <c r="N10" s="19" t="s">
        <v>19</v>
      </c>
    </row>
    <row r="11" spans="1:22">
      <c r="A11" s="17" t="s">
        <v>21</v>
      </c>
      <c r="B11" s="6" t="s">
        <v>22</v>
      </c>
      <c r="C11" s="18" t="s">
        <v>23</v>
      </c>
      <c r="D11" s="18" t="s">
        <v>23</v>
      </c>
      <c r="E11" s="18" t="s">
        <v>23</v>
      </c>
      <c r="F11" s="18" t="s">
        <v>23</v>
      </c>
      <c r="G11" s="18" t="s">
        <v>23</v>
      </c>
      <c r="H11" s="18" t="s">
        <v>23</v>
      </c>
      <c r="I11" s="18" t="s">
        <v>23</v>
      </c>
      <c r="J11" s="18" t="s">
        <v>23</v>
      </c>
      <c r="K11" s="18" t="s">
        <v>23</v>
      </c>
      <c r="L11" s="18" t="s">
        <v>23</v>
      </c>
      <c r="M11" s="18" t="s">
        <v>23</v>
      </c>
      <c r="N11" s="18" t="s">
        <v>23</v>
      </c>
      <c r="U11" s="201" t="str">
        <f>I11</f>
        <v xml:space="preserve">  </v>
      </c>
    </row>
    <row r="12" spans="1:22">
      <c r="A12" s="17" t="s">
        <v>24</v>
      </c>
      <c r="B12" s="3" t="s">
        <v>25</v>
      </c>
      <c r="C12" s="17" t="s">
        <v>26</v>
      </c>
      <c r="D12" s="17" t="s">
        <v>26</v>
      </c>
      <c r="E12" s="18" t="s">
        <v>26</v>
      </c>
      <c r="F12" s="17" t="s">
        <v>26</v>
      </c>
      <c r="G12" s="17" t="s">
        <v>26</v>
      </c>
      <c r="H12" s="18" t="s">
        <v>26</v>
      </c>
      <c r="I12" s="17" t="s">
        <v>26</v>
      </c>
      <c r="J12" s="17" t="s">
        <v>26</v>
      </c>
      <c r="K12" s="18" t="s">
        <v>26</v>
      </c>
      <c r="L12" s="17" t="s">
        <v>26</v>
      </c>
      <c r="M12" s="17" t="s">
        <v>26</v>
      </c>
      <c r="N12" s="17" t="s">
        <v>26</v>
      </c>
      <c r="U12" s="201" t="str">
        <f t="shared" ref="U12:U15" si="0">I12</f>
        <v xml:space="preserve">    </v>
      </c>
    </row>
    <row r="13" spans="1:22">
      <c r="A13" s="17" t="s">
        <v>27</v>
      </c>
      <c r="B13" s="3" t="s">
        <v>28</v>
      </c>
      <c r="C13" s="17" t="s">
        <v>29</v>
      </c>
      <c r="D13" s="17" t="s">
        <v>29</v>
      </c>
      <c r="E13" s="18" t="s">
        <v>29</v>
      </c>
      <c r="F13" s="17" t="s">
        <v>29</v>
      </c>
      <c r="G13" s="17" t="s">
        <v>29</v>
      </c>
      <c r="H13" s="18" t="s">
        <v>29</v>
      </c>
      <c r="I13" s="17" t="s">
        <v>29</v>
      </c>
      <c r="J13" s="17" t="s">
        <v>29</v>
      </c>
      <c r="K13" s="18" t="s">
        <v>29</v>
      </c>
      <c r="L13" s="17" t="s">
        <v>29</v>
      </c>
      <c r="M13" s="17" t="s">
        <v>29</v>
      </c>
      <c r="N13" s="17" t="s">
        <v>29</v>
      </c>
      <c r="U13" s="201" t="str">
        <f t="shared" si="0"/>
        <v xml:space="preserve">      </v>
      </c>
    </row>
    <row r="14" spans="1:22">
      <c r="A14" s="17" t="s">
        <v>30</v>
      </c>
      <c r="B14" s="3" t="s">
        <v>31</v>
      </c>
      <c r="C14" s="17" t="s">
        <v>32</v>
      </c>
      <c r="D14" s="17" t="s">
        <v>32</v>
      </c>
      <c r="E14" s="18" t="s">
        <v>32</v>
      </c>
      <c r="F14" s="17" t="s">
        <v>32</v>
      </c>
      <c r="G14" s="17" t="s">
        <v>32</v>
      </c>
      <c r="H14" s="18" t="s">
        <v>32</v>
      </c>
      <c r="I14" s="17" t="s">
        <v>32</v>
      </c>
      <c r="J14" s="17" t="s">
        <v>32</v>
      </c>
      <c r="K14" s="18" t="s">
        <v>32</v>
      </c>
      <c r="L14" s="17" t="s">
        <v>32</v>
      </c>
      <c r="M14" s="17" t="s">
        <v>32</v>
      </c>
      <c r="N14" s="17" t="s">
        <v>32</v>
      </c>
      <c r="U14" s="201" t="str">
        <f t="shared" si="0"/>
        <v xml:space="preserve">        </v>
      </c>
    </row>
    <row r="15" spans="1:22">
      <c r="A15" s="17" t="s">
        <v>33</v>
      </c>
      <c r="B15" s="3" t="s">
        <v>34</v>
      </c>
      <c r="C15" s="17" t="s">
        <v>35</v>
      </c>
      <c r="D15" s="17" t="s">
        <v>35</v>
      </c>
      <c r="E15" s="18" t="s">
        <v>35</v>
      </c>
      <c r="F15" s="17" t="s">
        <v>35</v>
      </c>
      <c r="G15" s="17" t="s">
        <v>35</v>
      </c>
      <c r="H15" s="18" t="s">
        <v>35</v>
      </c>
      <c r="I15" s="17" t="s">
        <v>35</v>
      </c>
      <c r="J15" s="17" t="s">
        <v>35</v>
      </c>
      <c r="K15" s="18" t="s">
        <v>35</v>
      </c>
      <c r="L15" s="17" t="s">
        <v>35</v>
      </c>
      <c r="M15" s="17" t="s">
        <v>35</v>
      </c>
      <c r="N15" s="17" t="s">
        <v>35</v>
      </c>
      <c r="U15" s="201" t="str">
        <f t="shared" si="0"/>
        <v xml:space="preserve">          </v>
      </c>
    </row>
    <row r="16" spans="1:22" ht="23.25">
      <c r="A16" s="17" t="s">
        <v>36</v>
      </c>
      <c r="B16" s="7">
        <v>40000</v>
      </c>
      <c r="C16" s="24">
        <v>456302</v>
      </c>
      <c r="D16" s="24">
        <v>424153</v>
      </c>
      <c r="E16" s="29">
        <v>32149</v>
      </c>
      <c r="F16" s="24">
        <v>92188</v>
      </c>
      <c r="G16" s="24">
        <v>91841</v>
      </c>
      <c r="H16" s="29">
        <v>347</v>
      </c>
      <c r="I16" s="24">
        <v>548490</v>
      </c>
      <c r="J16" s="24">
        <v>515994</v>
      </c>
      <c r="K16" s="29">
        <v>32496</v>
      </c>
      <c r="L16" s="24">
        <v>4326264</v>
      </c>
      <c r="M16" s="24">
        <v>979344</v>
      </c>
      <c r="N16" s="24">
        <v>5305607</v>
      </c>
      <c r="O16" s="25" t="s">
        <v>37</v>
      </c>
      <c r="P16" s="14">
        <f>IFERROR(-VLOOKUP(B16,'Actual Billings'!$A$8:$C$26,3,FALSE),0)</f>
        <v>458920.02999999997</v>
      </c>
      <c r="Q16" s="14">
        <f>C16-P16</f>
        <v>-2618.0299999999697</v>
      </c>
      <c r="R16" s="14">
        <f>IFERROR(-VLOOKUP(B16,'Actual Billings'!$H$8:$J$24,3,FALSE),0)</f>
        <v>92188.249999999985</v>
      </c>
      <c r="S16" s="14">
        <f>F16-R16</f>
        <v>-0.24999999998544808</v>
      </c>
      <c r="T16" s="10"/>
      <c r="U16" s="201">
        <v>548490</v>
      </c>
      <c r="V16" s="202">
        <f>U16-I16</f>
        <v>0</v>
      </c>
    </row>
    <row r="17" spans="1:22">
      <c r="A17" s="17" t="s">
        <v>38</v>
      </c>
      <c r="B17" s="7">
        <v>40100</v>
      </c>
      <c r="C17" s="20">
        <v>4729</v>
      </c>
      <c r="D17" s="20">
        <v>5055</v>
      </c>
      <c r="E17" s="30">
        <v>-326</v>
      </c>
      <c r="F17" s="20">
        <v>0</v>
      </c>
      <c r="G17" s="20">
        <v>0</v>
      </c>
      <c r="H17" s="30">
        <v>0</v>
      </c>
      <c r="I17" s="20">
        <v>4729</v>
      </c>
      <c r="J17" s="20">
        <v>5056</v>
      </c>
      <c r="K17" s="30">
        <v>-326</v>
      </c>
      <c r="L17" s="20">
        <v>68993</v>
      </c>
      <c r="M17" s="20">
        <v>0</v>
      </c>
      <c r="N17" s="20">
        <v>68993</v>
      </c>
      <c r="P17" s="14">
        <f>IFERROR(-VLOOKUP(B17,'Actual Billings'!$A$8:$C$17,3,FALSE),0)</f>
        <v>5055.45</v>
      </c>
      <c r="Q17" s="14">
        <f t="shared" ref="Q17:Q20" si="1">C17-P17</f>
        <v>-326.44999999999982</v>
      </c>
      <c r="R17" s="14">
        <f>IFERROR(-VLOOKUP(B17,'Actual Billings'!$H$8:$J$24,3,FALSE),0)</f>
        <v>0</v>
      </c>
      <c r="S17" s="14">
        <f t="shared" ref="S17:S20" si="2">F17-R17</f>
        <v>0</v>
      </c>
      <c r="T17" s="10"/>
      <c r="U17" s="201">
        <v>4729</v>
      </c>
      <c r="V17" s="202">
        <f t="shared" ref="V17:V80" si="3">U17-I17</f>
        <v>0</v>
      </c>
    </row>
    <row r="18" spans="1:22">
      <c r="A18" s="17" t="s">
        <v>39</v>
      </c>
      <c r="B18" s="7">
        <v>40200</v>
      </c>
      <c r="C18" s="20">
        <v>2826</v>
      </c>
      <c r="D18" s="20">
        <v>2953</v>
      </c>
      <c r="E18" s="30">
        <v>-126</v>
      </c>
      <c r="F18" s="20">
        <v>5580</v>
      </c>
      <c r="G18" s="20">
        <v>5581</v>
      </c>
      <c r="H18" s="30">
        <v>0</v>
      </c>
      <c r="I18" s="20">
        <v>8407</v>
      </c>
      <c r="J18" s="20">
        <v>8532</v>
      </c>
      <c r="K18" s="30">
        <v>-126</v>
      </c>
      <c r="L18" s="20">
        <v>41808</v>
      </c>
      <c r="M18" s="20">
        <v>61056</v>
      </c>
      <c r="N18" s="20">
        <v>102865</v>
      </c>
      <c r="P18" s="14">
        <f>IFERROR(-VLOOKUP(B18,'Actual Billings'!$A$8:$C$17,3,FALSE),0)</f>
        <v>2826.33</v>
      </c>
      <c r="Q18" s="14">
        <f t="shared" si="1"/>
        <v>-0.32999999999992724</v>
      </c>
      <c r="R18" s="14">
        <f>IFERROR(-VLOOKUP(B18,'Actual Billings'!$H$8:$J$24,3,FALSE),0)</f>
        <v>5580.2</v>
      </c>
      <c r="S18" s="14">
        <f t="shared" si="2"/>
        <v>-0.1999999999998181</v>
      </c>
      <c r="T18" s="10"/>
      <c r="U18" s="201">
        <v>8407</v>
      </c>
      <c r="V18" s="202">
        <f t="shared" si="3"/>
        <v>0</v>
      </c>
    </row>
    <row r="19" spans="1:22">
      <c r="A19" s="17" t="s">
        <v>40</v>
      </c>
      <c r="B19" s="7">
        <v>41320</v>
      </c>
      <c r="C19" s="20">
        <v>8758</v>
      </c>
      <c r="D19" s="20">
        <v>8987</v>
      </c>
      <c r="E19" s="30">
        <v>-230</v>
      </c>
      <c r="F19" s="20">
        <v>2800</v>
      </c>
      <c r="G19" s="20">
        <v>2734</v>
      </c>
      <c r="H19" s="30">
        <v>65</v>
      </c>
      <c r="I19" s="20">
        <v>11556</v>
      </c>
      <c r="J19" s="20">
        <v>11722</v>
      </c>
      <c r="K19" s="30">
        <v>-165</v>
      </c>
      <c r="L19" s="20">
        <v>91653</v>
      </c>
      <c r="M19" s="20">
        <v>31748</v>
      </c>
      <c r="N19" s="20">
        <v>123401</v>
      </c>
      <c r="P19" s="14">
        <f>IFERROR(-VLOOKUP(B19,'Actual Billings'!$A$8:$C$17,3,FALSE),0)</f>
        <v>8757.36</v>
      </c>
      <c r="Q19" s="14">
        <f t="shared" si="1"/>
        <v>0.63999999999941792</v>
      </c>
      <c r="R19" s="14">
        <f>IFERROR(-VLOOKUP(B19,'Actual Billings'!$H$8:$J$24,3,FALSE),0)</f>
        <v>2799.25</v>
      </c>
      <c r="S19" s="14">
        <f t="shared" si="2"/>
        <v>0.75</v>
      </c>
      <c r="T19" s="10"/>
      <c r="U19" s="201">
        <v>11556</v>
      </c>
      <c r="V19" s="202">
        <f t="shared" si="3"/>
        <v>0</v>
      </c>
    </row>
    <row r="20" spans="1:22">
      <c r="A20" s="17" t="s">
        <v>41</v>
      </c>
      <c r="B20" s="7">
        <v>41925</v>
      </c>
      <c r="C20" s="20">
        <v>0</v>
      </c>
      <c r="D20" s="20">
        <v>0</v>
      </c>
      <c r="E20" s="30">
        <v>0</v>
      </c>
      <c r="F20" s="20">
        <v>5774</v>
      </c>
      <c r="G20" s="20">
        <v>5913</v>
      </c>
      <c r="H20" s="30">
        <v>-140</v>
      </c>
      <c r="I20" s="20">
        <v>5774</v>
      </c>
      <c r="J20" s="20">
        <v>5913</v>
      </c>
      <c r="K20" s="30">
        <v>-140</v>
      </c>
      <c r="L20" s="20">
        <v>0</v>
      </c>
      <c r="M20" s="20">
        <v>84373</v>
      </c>
      <c r="N20" s="20">
        <v>84373</v>
      </c>
      <c r="P20" s="14">
        <f>IFERROR(-VLOOKUP(B20,'Actual Billings'!$A$8:$C$17,3,FALSE),0)</f>
        <v>0</v>
      </c>
      <c r="Q20" s="14">
        <f t="shared" si="1"/>
        <v>0</v>
      </c>
      <c r="R20" s="14">
        <f>IFERROR(-VLOOKUP(B20,'Actual Billings'!$H$8:$J$24,3,FALSE),0)</f>
        <v>5773.93</v>
      </c>
      <c r="S20" s="14">
        <f t="shared" si="2"/>
        <v>6.9999999999708962E-2</v>
      </c>
      <c r="T20" s="10"/>
      <c r="U20" s="201">
        <v>5774</v>
      </c>
      <c r="V20" s="202">
        <f t="shared" si="3"/>
        <v>0</v>
      </c>
    </row>
    <row r="21" spans="1:22">
      <c r="A21" s="17" t="s">
        <v>33</v>
      </c>
      <c r="B21" s="3" t="s">
        <v>34</v>
      </c>
      <c r="C21" s="21">
        <v>472615</v>
      </c>
      <c r="D21" s="21">
        <v>441148</v>
      </c>
      <c r="E21" s="31">
        <v>31467</v>
      </c>
      <c r="F21" s="21">
        <v>106342</v>
      </c>
      <c r="G21" s="21">
        <v>106069</v>
      </c>
      <c r="H21" s="31">
        <v>272</v>
      </c>
      <c r="I21" s="21">
        <v>578956</v>
      </c>
      <c r="J21" s="21">
        <v>547217</v>
      </c>
      <c r="K21" s="31">
        <v>31739</v>
      </c>
      <c r="L21" s="21">
        <v>4528718</v>
      </c>
      <c r="M21" s="21">
        <v>1156521</v>
      </c>
      <c r="N21" s="21">
        <v>5685239</v>
      </c>
      <c r="P21" s="14"/>
      <c r="Q21" s="14"/>
      <c r="R21" s="14"/>
      <c r="S21" s="14"/>
      <c r="T21" s="10"/>
      <c r="U21" s="201">
        <v>578956</v>
      </c>
      <c r="V21" s="202">
        <f t="shared" si="3"/>
        <v>0</v>
      </c>
    </row>
    <row r="22" spans="1:22">
      <c r="A22" s="17" t="s">
        <v>42</v>
      </c>
      <c r="B22" s="3" t="s">
        <v>34</v>
      </c>
      <c r="C22" s="17" t="s">
        <v>35</v>
      </c>
      <c r="D22" s="17" t="s">
        <v>35</v>
      </c>
      <c r="E22" s="18" t="s">
        <v>35</v>
      </c>
      <c r="F22" s="17" t="s">
        <v>35</v>
      </c>
      <c r="G22" s="17" t="s">
        <v>35</v>
      </c>
      <c r="H22" s="18" t="s">
        <v>35</v>
      </c>
      <c r="I22" s="17" t="s">
        <v>35</v>
      </c>
      <c r="J22" s="17" t="s">
        <v>35</v>
      </c>
      <c r="K22" s="18" t="s">
        <v>35</v>
      </c>
      <c r="L22" s="17" t="s">
        <v>35</v>
      </c>
      <c r="M22" s="17" t="s">
        <v>35</v>
      </c>
      <c r="N22" s="17" t="s">
        <v>35</v>
      </c>
      <c r="P22" s="14"/>
      <c r="Q22" s="14"/>
      <c r="R22" s="14"/>
      <c r="S22" s="14"/>
      <c r="T22" s="10"/>
      <c r="U22" s="201" t="s">
        <v>35</v>
      </c>
      <c r="V22" s="202" t="e">
        <f t="shared" si="3"/>
        <v>#VALUE!</v>
      </c>
    </row>
    <row r="23" spans="1:22">
      <c r="A23" s="17" t="s">
        <v>43</v>
      </c>
      <c r="B23" s="7">
        <v>41360</v>
      </c>
      <c r="C23" s="20">
        <v>1144</v>
      </c>
      <c r="D23" s="20">
        <v>1144</v>
      </c>
      <c r="E23" s="30">
        <v>0</v>
      </c>
      <c r="F23" s="20">
        <v>0</v>
      </c>
      <c r="G23" s="20">
        <v>0</v>
      </c>
      <c r="H23" s="30">
        <v>0</v>
      </c>
      <c r="I23" s="20">
        <v>1144</v>
      </c>
      <c r="J23" s="20">
        <v>1144</v>
      </c>
      <c r="K23" s="30">
        <v>0</v>
      </c>
      <c r="L23" s="20">
        <v>11440</v>
      </c>
      <c r="M23" s="20">
        <v>0</v>
      </c>
      <c r="N23" s="20">
        <v>11440</v>
      </c>
      <c r="P23" s="14">
        <f>IFERROR(-VLOOKUP(B23,'Actual Billings'!$A$8:$C$26,3,FALSE),0)</f>
        <v>1144</v>
      </c>
      <c r="Q23" s="14">
        <f t="shared" ref="Q23:Q34" si="4">C23-P23</f>
        <v>0</v>
      </c>
      <c r="R23" s="14">
        <f>IFERROR(-VLOOKUP(B23,'Actual Billings'!$H$8:$J$24,3,FALSE),0)</f>
        <v>0</v>
      </c>
      <c r="S23" s="14">
        <f t="shared" ref="S23:S24" si="5">F23-R23</f>
        <v>0</v>
      </c>
      <c r="T23" s="10"/>
      <c r="U23" s="201">
        <v>1144</v>
      </c>
      <c r="V23" s="202">
        <f t="shared" si="3"/>
        <v>0</v>
      </c>
    </row>
    <row r="24" spans="1:22" ht="23.25">
      <c r="A24" s="17" t="s">
        <v>44</v>
      </c>
      <c r="B24" s="7">
        <v>41365</v>
      </c>
      <c r="C24" s="24">
        <v>25853</v>
      </c>
      <c r="D24" s="24">
        <v>20457</v>
      </c>
      <c r="E24" s="29">
        <v>5396</v>
      </c>
      <c r="F24" s="24">
        <v>0</v>
      </c>
      <c r="G24" s="24">
        <v>0</v>
      </c>
      <c r="H24" s="29">
        <v>0</v>
      </c>
      <c r="I24" s="24">
        <v>25853</v>
      </c>
      <c r="J24" s="24">
        <v>20457</v>
      </c>
      <c r="K24" s="29">
        <v>5396</v>
      </c>
      <c r="L24" s="24">
        <v>227591</v>
      </c>
      <c r="M24" s="24">
        <v>0</v>
      </c>
      <c r="N24" s="24">
        <v>227591</v>
      </c>
      <c r="O24" s="25" t="s">
        <v>37</v>
      </c>
      <c r="P24" s="14">
        <f>IFERROR(-VLOOKUP(B24,'Actual Billings'!$A$8:$C$26,3,FALSE),0)</f>
        <v>25853.050000000007</v>
      </c>
      <c r="Q24" s="14">
        <f t="shared" si="4"/>
        <v>-5.0000000006548362E-2</v>
      </c>
      <c r="R24" s="14">
        <f>IFERROR(-VLOOKUP(B24,'Actual Billings'!$H$8:$J$24,3,FALSE),0)</f>
        <v>0</v>
      </c>
      <c r="S24" s="14">
        <f t="shared" si="5"/>
        <v>0</v>
      </c>
      <c r="T24" s="10"/>
      <c r="U24" s="201">
        <v>25853</v>
      </c>
      <c r="V24" s="202">
        <f t="shared" si="3"/>
        <v>0</v>
      </c>
    </row>
    <row r="25" spans="1:22">
      <c r="A25" s="17" t="s">
        <v>42</v>
      </c>
      <c r="B25" s="3" t="s">
        <v>34</v>
      </c>
      <c r="C25" s="21">
        <v>26997</v>
      </c>
      <c r="D25" s="21">
        <v>21601</v>
      </c>
      <c r="E25" s="31">
        <v>5396</v>
      </c>
      <c r="F25" s="21">
        <v>0</v>
      </c>
      <c r="G25" s="21">
        <v>0</v>
      </c>
      <c r="H25" s="31">
        <v>0</v>
      </c>
      <c r="I25" s="21">
        <v>26997</v>
      </c>
      <c r="J25" s="21">
        <v>21601</v>
      </c>
      <c r="K25" s="31">
        <v>5396</v>
      </c>
      <c r="L25" s="21">
        <v>239031</v>
      </c>
      <c r="M25" s="21">
        <v>0</v>
      </c>
      <c r="N25" s="21">
        <v>239031</v>
      </c>
      <c r="P25" s="14"/>
      <c r="Q25" s="14"/>
      <c r="R25" s="14"/>
      <c r="S25" s="14"/>
      <c r="T25" s="10"/>
      <c r="U25" s="201">
        <v>26997</v>
      </c>
      <c r="V25" s="202">
        <f t="shared" si="3"/>
        <v>0</v>
      </c>
    </row>
    <row r="26" spans="1:22">
      <c r="A26" s="17" t="s">
        <v>45</v>
      </c>
      <c r="B26" s="3" t="s">
        <v>34</v>
      </c>
      <c r="C26" s="17" t="s">
        <v>35</v>
      </c>
      <c r="D26" s="17" t="s">
        <v>35</v>
      </c>
      <c r="E26" s="18" t="s">
        <v>35</v>
      </c>
      <c r="F26" s="17" t="s">
        <v>35</v>
      </c>
      <c r="G26" s="17" t="s">
        <v>35</v>
      </c>
      <c r="H26" s="18" t="s">
        <v>35</v>
      </c>
      <c r="I26" s="17" t="s">
        <v>35</v>
      </c>
      <c r="J26" s="17" t="s">
        <v>35</v>
      </c>
      <c r="K26" s="18" t="s">
        <v>35</v>
      </c>
      <c r="L26" s="17" t="s">
        <v>35</v>
      </c>
      <c r="M26" s="17" t="s">
        <v>35</v>
      </c>
      <c r="N26" s="17" t="s">
        <v>35</v>
      </c>
      <c r="P26" s="14"/>
      <c r="Q26" s="14"/>
      <c r="R26" s="14"/>
      <c r="S26" s="14"/>
      <c r="T26" s="10"/>
      <c r="U26" s="201" t="s">
        <v>35</v>
      </c>
      <c r="V26" s="202" t="e">
        <f t="shared" si="3"/>
        <v>#VALUE!</v>
      </c>
    </row>
    <row r="27" spans="1:22" ht="23.25">
      <c r="A27" s="17" t="s">
        <v>46</v>
      </c>
      <c r="B27" s="7">
        <v>41200</v>
      </c>
      <c r="C27" s="24">
        <v>26074</v>
      </c>
      <c r="D27" s="24">
        <v>20854</v>
      </c>
      <c r="E27" s="29">
        <v>5220</v>
      </c>
      <c r="F27" s="24">
        <v>315</v>
      </c>
      <c r="G27" s="24">
        <v>0</v>
      </c>
      <c r="H27" s="29">
        <v>315</v>
      </c>
      <c r="I27" s="24">
        <v>26390</v>
      </c>
      <c r="J27" s="24">
        <v>20854</v>
      </c>
      <c r="K27" s="29">
        <v>5536</v>
      </c>
      <c r="L27" s="24">
        <v>247116</v>
      </c>
      <c r="M27" s="24">
        <v>315</v>
      </c>
      <c r="N27" s="24">
        <v>247431</v>
      </c>
      <c r="O27" s="25" t="s">
        <v>37</v>
      </c>
      <c r="P27" s="14">
        <f>IFERROR(-VLOOKUP(B27,'Actual Billings'!$A$8:$C$26,3,FALSE),0)</f>
        <v>26310.809999999998</v>
      </c>
      <c r="Q27" s="14">
        <f t="shared" si="4"/>
        <v>-236.80999999999767</v>
      </c>
      <c r="R27" s="14">
        <f>IFERROR(-VLOOKUP(B27,'Actual Billings'!$H$8:$J$24,3,FALSE),0)</f>
        <v>315</v>
      </c>
      <c r="S27" s="14">
        <f t="shared" ref="S27:S34" si="6">F27-R27</f>
        <v>0</v>
      </c>
      <c r="T27" s="10" t="s">
        <v>47</v>
      </c>
      <c r="U27" s="201">
        <v>26390</v>
      </c>
      <c r="V27" s="202">
        <f t="shared" si="3"/>
        <v>0</v>
      </c>
    </row>
    <row r="28" spans="1:22">
      <c r="A28" s="17" t="s">
        <v>48</v>
      </c>
      <c r="B28" s="7">
        <v>41250</v>
      </c>
      <c r="C28" s="20">
        <v>0</v>
      </c>
      <c r="D28" s="20">
        <v>0</v>
      </c>
      <c r="E28" s="30">
        <v>0</v>
      </c>
      <c r="F28" s="20">
        <v>562</v>
      </c>
      <c r="G28" s="20">
        <v>563</v>
      </c>
      <c r="H28" s="30">
        <v>0</v>
      </c>
      <c r="I28" s="20">
        <v>562</v>
      </c>
      <c r="J28" s="20">
        <v>563</v>
      </c>
      <c r="K28" s="30">
        <v>0</v>
      </c>
      <c r="L28" s="20">
        <v>0</v>
      </c>
      <c r="M28" s="20">
        <v>5625</v>
      </c>
      <c r="N28" s="20">
        <v>5625</v>
      </c>
      <c r="P28" s="14">
        <f>IFERROR(-VLOOKUP(B28,'Actual Billings'!$A$8:$C$26,3,FALSE),0)</f>
        <v>0</v>
      </c>
      <c r="Q28" s="14">
        <f t="shared" si="4"/>
        <v>0</v>
      </c>
      <c r="R28" s="14">
        <f>IFERROR(-VLOOKUP(B28,'Actual Billings'!$H$8:$J$24,3,FALSE),0)</f>
        <v>562.5</v>
      </c>
      <c r="S28" s="14">
        <f t="shared" si="6"/>
        <v>-0.5</v>
      </c>
      <c r="T28" s="10"/>
      <c r="U28" s="201">
        <v>562</v>
      </c>
      <c r="V28" s="202">
        <f t="shared" si="3"/>
        <v>0</v>
      </c>
    </row>
    <row r="29" spans="1:22" ht="23.25">
      <c r="A29" s="17" t="s">
        <v>49</v>
      </c>
      <c r="B29" s="7">
        <v>41300</v>
      </c>
      <c r="C29" s="24">
        <v>49508</v>
      </c>
      <c r="D29" s="24">
        <v>43551</v>
      </c>
      <c r="E29" s="29">
        <v>5957</v>
      </c>
      <c r="F29" s="24">
        <v>2011</v>
      </c>
      <c r="G29" s="24">
        <v>2065</v>
      </c>
      <c r="H29" s="29">
        <v>-54</v>
      </c>
      <c r="I29" s="24">
        <v>51519</v>
      </c>
      <c r="J29" s="24">
        <v>45616</v>
      </c>
      <c r="K29" s="29">
        <v>5902</v>
      </c>
      <c r="L29" s="24">
        <v>414124</v>
      </c>
      <c r="M29" s="24">
        <v>29568</v>
      </c>
      <c r="N29" s="24">
        <v>443692</v>
      </c>
      <c r="O29" s="25" t="s">
        <v>37</v>
      </c>
      <c r="P29" s="14">
        <f>IFERROR(-VLOOKUP(B29,'Actual Billings'!$A$8:$C$26,3,FALSE),0)</f>
        <v>49744.37</v>
      </c>
      <c r="Q29" s="14">
        <f t="shared" si="4"/>
        <v>-236.37000000000262</v>
      </c>
      <c r="R29" s="14">
        <f>IFERROR(-VLOOKUP(B29,'Actual Billings'!$H$8:$J$24,3,FALSE),0)</f>
        <v>2010.85</v>
      </c>
      <c r="S29" s="14">
        <f t="shared" si="6"/>
        <v>0.15000000000009095</v>
      </c>
      <c r="T29" s="10"/>
      <c r="U29" s="201">
        <v>51519</v>
      </c>
      <c r="V29" s="202">
        <f t="shared" si="3"/>
        <v>0</v>
      </c>
    </row>
    <row r="30" spans="1:22">
      <c r="A30" s="17" t="s">
        <v>50</v>
      </c>
      <c r="B30" s="7">
        <v>41350</v>
      </c>
      <c r="C30" s="20">
        <v>899</v>
      </c>
      <c r="D30" s="20">
        <v>954</v>
      </c>
      <c r="E30" s="30">
        <v>-56</v>
      </c>
      <c r="F30" s="20">
        <v>0</v>
      </c>
      <c r="G30" s="20">
        <v>0</v>
      </c>
      <c r="H30" s="30">
        <v>0</v>
      </c>
      <c r="I30" s="20">
        <v>899</v>
      </c>
      <c r="J30" s="20">
        <v>954</v>
      </c>
      <c r="K30" s="30">
        <v>-55</v>
      </c>
      <c r="L30" s="20">
        <v>9128</v>
      </c>
      <c r="M30" s="20">
        <v>0</v>
      </c>
      <c r="N30" s="20">
        <v>9127</v>
      </c>
      <c r="P30" s="14">
        <f>IFERROR(-VLOOKUP(B30,'Actual Billings'!$A$8:$C$26,3,FALSE),0)</f>
        <v>898.87</v>
      </c>
      <c r="Q30" s="14">
        <f t="shared" si="4"/>
        <v>0.12999999999999545</v>
      </c>
      <c r="R30" s="14">
        <f>IFERROR(-VLOOKUP(B30,'Actual Billings'!$H$8:$J$24,3,FALSE),0)</f>
        <v>0</v>
      </c>
      <c r="S30" s="14">
        <f t="shared" si="6"/>
        <v>0</v>
      </c>
      <c r="T30" s="10"/>
      <c r="U30" s="201">
        <v>899</v>
      </c>
      <c r="V30" s="202">
        <f t="shared" si="3"/>
        <v>0</v>
      </c>
    </row>
    <row r="31" spans="1:22" ht="35.25">
      <c r="A31" s="17" t="s">
        <v>51</v>
      </c>
      <c r="B31" s="7">
        <v>41450</v>
      </c>
      <c r="C31" s="24">
        <v>121163</v>
      </c>
      <c r="D31" s="24">
        <v>80884</v>
      </c>
      <c r="E31" s="29">
        <v>40279</v>
      </c>
      <c r="F31" s="24">
        <v>1377</v>
      </c>
      <c r="G31" s="24">
        <v>1311</v>
      </c>
      <c r="H31" s="29">
        <v>67</v>
      </c>
      <c r="I31" s="24">
        <v>122540</v>
      </c>
      <c r="J31" s="24">
        <v>82195</v>
      </c>
      <c r="K31" s="29">
        <v>40345</v>
      </c>
      <c r="L31" s="24">
        <v>893072</v>
      </c>
      <c r="M31" s="24">
        <v>12306</v>
      </c>
      <c r="N31" s="24">
        <v>905379</v>
      </c>
      <c r="O31" s="25" t="s">
        <v>52</v>
      </c>
      <c r="P31" s="14">
        <f>IFERROR(-VLOOKUP(B31,'Actual Billings'!$A$8:$C$26,3,FALSE),0)</f>
        <v>121329.87000000005</v>
      </c>
      <c r="Q31" s="14">
        <f t="shared" si="4"/>
        <v>-166.87000000005355</v>
      </c>
      <c r="R31" s="14">
        <f>IFERROR(-VLOOKUP(B31,'Actual Billings'!$H$8:$J$24,3,FALSE),0)</f>
        <v>1377.37</v>
      </c>
      <c r="S31" s="14">
        <f t="shared" si="6"/>
        <v>-0.36999999999989086</v>
      </c>
      <c r="T31" s="196" t="s">
        <v>53</v>
      </c>
      <c r="U31" s="200">
        <v>122540</v>
      </c>
      <c r="V31" s="202">
        <f t="shared" si="3"/>
        <v>0</v>
      </c>
    </row>
    <row r="32" spans="1:22" ht="23.25">
      <c r="A32" s="17" t="s">
        <v>54</v>
      </c>
      <c r="B32" s="7">
        <v>42100</v>
      </c>
      <c r="C32" s="24">
        <v>134500</v>
      </c>
      <c r="D32" s="24">
        <v>129956</v>
      </c>
      <c r="E32" s="29">
        <v>4544</v>
      </c>
      <c r="F32" s="24">
        <v>14214</v>
      </c>
      <c r="G32" s="24">
        <v>13409</v>
      </c>
      <c r="H32" s="29">
        <v>805</v>
      </c>
      <c r="I32" s="24">
        <v>148714</v>
      </c>
      <c r="J32" s="24">
        <v>143365</v>
      </c>
      <c r="K32" s="29">
        <v>5349</v>
      </c>
      <c r="L32" s="24">
        <v>1113719</v>
      </c>
      <c r="M32" s="24">
        <v>119114</v>
      </c>
      <c r="N32" s="24">
        <v>1232833</v>
      </c>
      <c r="O32" s="25" t="s">
        <v>37</v>
      </c>
      <c r="P32" s="14">
        <f>IFERROR(-VLOOKUP(B32,'Actual Billings'!$A$8:$C$26,3,FALSE),0)</f>
        <v>135011.80000000002</v>
      </c>
      <c r="Q32" s="14">
        <f t="shared" si="4"/>
        <v>-511.80000000001746</v>
      </c>
      <c r="R32" s="14">
        <f>IFERROR(-VLOOKUP(B32,'Actual Billings'!$H$8:$J$24,3,FALSE),0)</f>
        <v>14214.1</v>
      </c>
      <c r="S32" s="14">
        <f t="shared" si="6"/>
        <v>-0.1000000000003638</v>
      </c>
      <c r="T32" s="190">
        <v>149216</v>
      </c>
      <c r="U32" s="200">
        <v>148714</v>
      </c>
      <c r="V32" s="202">
        <f t="shared" si="3"/>
        <v>0</v>
      </c>
    </row>
    <row r="33" spans="1:22">
      <c r="A33" s="17" t="s">
        <v>55</v>
      </c>
      <c r="B33" s="7">
        <v>42200</v>
      </c>
      <c r="C33" s="20">
        <v>1898</v>
      </c>
      <c r="D33" s="20">
        <v>1898</v>
      </c>
      <c r="E33" s="30">
        <v>0</v>
      </c>
      <c r="F33" s="20">
        <v>1719</v>
      </c>
      <c r="G33" s="20">
        <v>1718</v>
      </c>
      <c r="H33" s="30">
        <v>0</v>
      </c>
      <c r="I33" s="20">
        <v>3616</v>
      </c>
      <c r="J33" s="20">
        <v>3616</v>
      </c>
      <c r="K33" s="30">
        <v>0</v>
      </c>
      <c r="L33" s="20">
        <v>19291</v>
      </c>
      <c r="M33" s="20">
        <v>21465</v>
      </c>
      <c r="N33" s="20">
        <v>40756</v>
      </c>
      <c r="P33" s="14">
        <f>IFERROR(-VLOOKUP(B33,'Actual Billings'!$A$8:$C$26,3,FALSE),0)</f>
        <v>1898.23</v>
      </c>
      <c r="Q33" s="14">
        <f t="shared" si="4"/>
        <v>-0.23000000000001819</v>
      </c>
      <c r="R33" s="14">
        <f>IFERROR(-VLOOKUP(B33,'Actual Billings'!$H$8:$J$24,3,FALSE),0)</f>
        <v>1718.1</v>
      </c>
      <c r="S33" s="14">
        <f t="shared" si="6"/>
        <v>0.90000000000009095</v>
      </c>
      <c r="T33" s="190">
        <v>3616</v>
      </c>
      <c r="U33" s="200">
        <v>3616</v>
      </c>
      <c r="V33" s="202">
        <f t="shared" si="3"/>
        <v>0</v>
      </c>
    </row>
    <row r="34" spans="1:22">
      <c r="A34" s="17" t="s">
        <v>56</v>
      </c>
      <c r="B34" s="7">
        <v>42300</v>
      </c>
      <c r="C34" s="20">
        <v>1792</v>
      </c>
      <c r="D34" s="20">
        <v>1792</v>
      </c>
      <c r="E34" s="30">
        <v>0</v>
      </c>
      <c r="F34" s="20">
        <v>754</v>
      </c>
      <c r="G34" s="20">
        <v>754</v>
      </c>
      <c r="H34" s="30">
        <v>0</v>
      </c>
      <c r="I34" s="20">
        <v>2546</v>
      </c>
      <c r="J34" s="20">
        <v>2546</v>
      </c>
      <c r="K34" s="30">
        <v>0</v>
      </c>
      <c r="L34" s="20">
        <v>16127</v>
      </c>
      <c r="M34" s="20">
        <v>5468</v>
      </c>
      <c r="N34" s="20">
        <v>21594</v>
      </c>
      <c r="P34" s="14">
        <f>IFERROR(-VLOOKUP(B34,'Actual Billings'!$A$8:$C$26,3,FALSE),0)</f>
        <v>1791.81</v>
      </c>
      <c r="Q34" s="14">
        <f t="shared" si="4"/>
        <v>0.19000000000005457</v>
      </c>
      <c r="R34" s="14">
        <f>IFERROR(-VLOOKUP(B34,'Actual Billings'!$H$8:$J$24,3,FALSE),0)</f>
        <v>754</v>
      </c>
      <c r="S34" s="14">
        <f t="shared" si="6"/>
        <v>0</v>
      </c>
      <c r="T34" s="190">
        <v>2546</v>
      </c>
      <c r="U34" s="200">
        <v>2546</v>
      </c>
      <c r="V34" s="202">
        <f t="shared" si="3"/>
        <v>0</v>
      </c>
    </row>
    <row r="35" spans="1:22">
      <c r="A35" s="185" t="s">
        <v>45</v>
      </c>
      <c r="B35" s="3" t="s">
        <v>34</v>
      </c>
      <c r="C35" s="21">
        <v>335834</v>
      </c>
      <c r="D35" s="21">
        <v>279889</v>
      </c>
      <c r="E35" s="31">
        <v>55944</v>
      </c>
      <c r="F35" s="21">
        <v>20952</v>
      </c>
      <c r="G35" s="21">
        <v>19820</v>
      </c>
      <c r="H35" s="31">
        <v>1133</v>
      </c>
      <c r="I35" s="21">
        <v>356786</v>
      </c>
      <c r="J35" s="21">
        <v>299709</v>
      </c>
      <c r="K35" s="31">
        <v>57077</v>
      </c>
      <c r="L35" s="21">
        <v>2712577</v>
      </c>
      <c r="M35" s="21">
        <v>193861</v>
      </c>
      <c r="N35" s="21">
        <v>2906437</v>
      </c>
      <c r="P35" s="14"/>
      <c r="Q35" s="14"/>
      <c r="R35" s="14"/>
      <c r="S35" s="14"/>
      <c r="T35" s="190">
        <v>357732</v>
      </c>
      <c r="U35" s="200">
        <v>356786</v>
      </c>
      <c r="V35" s="202">
        <f t="shared" si="3"/>
        <v>0</v>
      </c>
    </row>
    <row r="36" spans="1:22">
      <c r="A36" s="17" t="s">
        <v>57</v>
      </c>
      <c r="B36" s="3" t="s">
        <v>58</v>
      </c>
      <c r="C36" s="17" t="s">
        <v>35</v>
      </c>
      <c r="D36" s="17" t="s">
        <v>35</v>
      </c>
      <c r="E36" s="18" t="s">
        <v>35</v>
      </c>
      <c r="F36" s="17" t="s">
        <v>35</v>
      </c>
      <c r="G36" s="17" t="s">
        <v>35</v>
      </c>
      <c r="H36" s="18" t="s">
        <v>35</v>
      </c>
      <c r="I36" s="17" t="s">
        <v>35</v>
      </c>
      <c r="J36" s="17" t="s">
        <v>35</v>
      </c>
      <c r="K36" s="18" t="s">
        <v>35</v>
      </c>
      <c r="L36" s="17" t="s">
        <v>35</v>
      </c>
      <c r="M36" s="17" t="s">
        <v>35</v>
      </c>
      <c r="N36" s="17" t="s">
        <v>35</v>
      </c>
      <c r="P36" s="14"/>
      <c r="Q36" s="14"/>
      <c r="R36" s="14"/>
      <c r="S36" s="14"/>
      <c r="T36" s="190" t="s">
        <v>35</v>
      </c>
      <c r="U36" s="200" t="s">
        <v>35</v>
      </c>
      <c r="V36" s="202" t="e">
        <f t="shared" si="3"/>
        <v>#VALUE!</v>
      </c>
    </row>
    <row r="37" spans="1:22" ht="223.5">
      <c r="A37" s="17" t="s">
        <v>59</v>
      </c>
      <c r="B37" s="7">
        <v>41500</v>
      </c>
      <c r="C37" s="24">
        <v>51320</v>
      </c>
      <c r="D37" s="24">
        <v>24527</v>
      </c>
      <c r="E37" s="29">
        <v>26794</v>
      </c>
      <c r="F37" s="24">
        <v>16234</v>
      </c>
      <c r="G37" s="24">
        <v>21545</v>
      </c>
      <c r="H37" s="29">
        <v>-5311</v>
      </c>
      <c r="I37" s="24">
        <v>67554</v>
      </c>
      <c r="J37" s="24">
        <v>46071</v>
      </c>
      <c r="K37" s="29">
        <v>21483</v>
      </c>
      <c r="L37" s="24">
        <v>511189</v>
      </c>
      <c r="M37" s="24">
        <v>277231</v>
      </c>
      <c r="N37" s="24">
        <v>788421</v>
      </c>
      <c r="O37" s="25" t="s">
        <v>60</v>
      </c>
      <c r="P37" s="14">
        <f>IFERROR(-VLOOKUP(B37,'Actual Billings'!$A$8:$C$26,3,FALSE),0)</f>
        <v>46520</v>
      </c>
      <c r="Q37" s="14">
        <f t="shared" ref="Q37" si="7">C37-P37</f>
        <v>4800</v>
      </c>
      <c r="R37" s="14">
        <f>IFERROR(-VLOOKUP(B37,'Actual Billings'!$H$8:$J$24,3,FALSE),0)</f>
        <v>22171</v>
      </c>
      <c r="S37" s="14">
        <f>F37-R37</f>
        <v>-5937</v>
      </c>
      <c r="T37" s="196" t="s">
        <v>61</v>
      </c>
      <c r="U37" s="200">
        <v>67554</v>
      </c>
      <c r="V37" s="202">
        <f t="shared" si="3"/>
        <v>0</v>
      </c>
    </row>
    <row r="38" spans="1:22">
      <c r="A38" s="185" t="s">
        <v>62</v>
      </c>
      <c r="B38" s="3" t="s">
        <v>31</v>
      </c>
      <c r="C38" s="21">
        <v>51320</v>
      </c>
      <c r="D38" s="21">
        <v>24527</v>
      </c>
      <c r="E38" s="31">
        <v>26794</v>
      </c>
      <c r="F38" s="21">
        <v>16234</v>
      </c>
      <c r="G38" s="21">
        <v>21545</v>
      </c>
      <c r="H38" s="31">
        <v>-5311</v>
      </c>
      <c r="I38" s="21">
        <v>67554</v>
      </c>
      <c r="J38" s="21">
        <v>46071</v>
      </c>
      <c r="K38" s="31">
        <v>21483</v>
      </c>
      <c r="L38" s="21">
        <v>511189</v>
      </c>
      <c r="M38" s="21">
        <v>277231</v>
      </c>
      <c r="N38" s="21">
        <v>788421</v>
      </c>
      <c r="P38" s="14"/>
      <c r="Q38" s="14"/>
      <c r="R38" s="14"/>
      <c r="S38" s="14"/>
      <c r="T38" s="10"/>
      <c r="U38" s="201">
        <v>67554</v>
      </c>
      <c r="V38" s="202">
        <f t="shared" si="3"/>
        <v>0</v>
      </c>
    </row>
    <row r="39" spans="1:22">
      <c r="A39" s="17" t="s">
        <v>63</v>
      </c>
      <c r="B39" s="3" t="s">
        <v>64</v>
      </c>
      <c r="C39" s="17" t="s">
        <v>35</v>
      </c>
      <c r="D39" s="17" t="s">
        <v>35</v>
      </c>
      <c r="E39" s="18" t="s">
        <v>35</v>
      </c>
      <c r="F39" s="17" t="s">
        <v>35</v>
      </c>
      <c r="G39" s="17" t="s">
        <v>35</v>
      </c>
      <c r="H39" s="18" t="s">
        <v>35</v>
      </c>
      <c r="I39" s="17" t="s">
        <v>35</v>
      </c>
      <c r="J39" s="17" t="s">
        <v>35</v>
      </c>
      <c r="K39" s="18" t="s">
        <v>35</v>
      </c>
      <c r="L39" s="17" t="s">
        <v>35</v>
      </c>
      <c r="M39" s="17" t="s">
        <v>35</v>
      </c>
      <c r="N39" s="17" t="s">
        <v>35</v>
      </c>
      <c r="P39" s="14"/>
      <c r="Q39" s="14"/>
      <c r="R39" s="14"/>
      <c r="S39" s="14"/>
      <c r="T39" s="10"/>
      <c r="U39" s="201" t="s">
        <v>35</v>
      </c>
      <c r="V39" s="202" t="e">
        <f t="shared" si="3"/>
        <v>#VALUE!</v>
      </c>
    </row>
    <row r="40" spans="1:22">
      <c r="A40" s="17" t="s">
        <v>65</v>
      </c>
      <c r="B40" s="7">
        <v>41700</v>
      </c>
      <c r="C40" s="24">
        <v>10863</v>
      </c>
      <c r="D40" s="24">
        <v>7030</v>
      </c>
      <c r="E40" s="29">
        <v>3832</v>
      </c>
      <c r="F40" s="24">
        <v>9125</v>
      </c>
      <c r="G40" s="24">
        <v>7449</v>
      </c>
      <c r="H40" s="29">
        <v>1677</v>
      </c>
      <c r="I40" s="24">
        <v>19989</v>
      </c>
      <c r="J40" s="24">
        <v>14480</v>
      </c>
      <c r="K40" s="29">
        <v>5509</v>
      </c>
      <c r="L40" s="24">
        <v>251649</v>
      </c>
      <c r="M40" s="24">
        <v>50731</v>
      </c>
      <c r="N40" s="24">
        <v>302380</v>
      </c>
      <c r="O40" s="25" t="s">
        <v>66</v>
      </c>
      <c r="P40" s="14">
        <f>IFERROR(-VLOOKUP(B40,'Actual Billings'!$A$8:$C$26,3,FALSE),0)</f>
        <v>10863.16</v>
      </c>
      <c r="Q40" s="14">
        <f t="shared" ref="Q40" si="8">C40-P40</f>
        <v>-0.15999999999985448</v>
      </c>
      <c r="R40" s="14">
        <f>IFERROR(-VLOOKUP(B40,'Actual Billings'!$H$8:$J$24,3,FALSE),0)</f>
        <v>9125.7999999999993</v>
      </c>
      <c r="S40" s="14">
        <f>F40-R40</f>
        <v>-0.7999999999992724</v>
      </c>
      <c r="T40" s="10"/>
      <c r="U40" s="201">
        <v>19989</v>
      </c>
      <c r="V40" s="202">
        <f t="shared" si="3"/>
        <v>0</v>
      </c>
    </row>
    <row r="41" spans="1:22">
      <c r="A41" s="17" t="s">
        <v>63</v>
      </c>
      <c r="B41" s="3" t="s">
        <v>64</v>
      </c>
      <c r="C41" s="21">
        <v>10863</v>
      </c>
      <c r="D41" s="21">
        <v>7030</v>
      </c>
      <c r="E41" s="31">
        <v>3832</v>
      </c>
      <c r="F41" s="21">
        <v>9125</v>
      </c>
      <c r="G41" s="21">
        <v>7449</v>
      </c>
      <c r="H41" s="31">
        <v>1677</v>
      </c>
      <c r="I41" s="21">
        <v>19989</v>
      </c>
      <c r="J41" s="21">
        <v>14480</v>
      </c>
      <c r="K41" s="31">
        <v>5509</v>
      </c>
      <c r="L41" s="21">
        <v>251649</v>
      </c>
      <c r="M41" s="21">
        <v>50731</v>
      </c>
      <c r="N41" s="21">
        <v>302380</v>
      </c>
      <c r="P41" s="14"/>
      <c r="Q41" s="14"/>
      <c r="R41" s="14"/>
      <c r="S41" s="14"/>
      <c r="T41" s="10"/>
      <c r="U41" s="201">
        <v>19989</v>
      </c>
      <c r="V41" s="202">
        <f t="shared" si="3"/>
        <v>0</v>
      </c>
    </row>
    <row r="42" spans="1:22">
      <c r="A42" s="17" t="s">
        <v>67</v>
      </c>
      <c r="B42" s="3" t="s">
        <v>68</v>
      </c>
      <c r="C42" s="17" t="s">
        <v>35</v>
      </c>
      <c r="D42" s="17" t="s">
        <v>35</v>
      </c>
      <c r="E42" s="18" t="s">
        <v>35</v>
      </c>
      <c r="F42" s="17" t="s">
        <v>35</v>
      </c>
      <c r="G42" s="17" t="s">
        <v>35</v>
      </c>
      <c r="H42" s="18" t="s">
        <v>35</v>
      </c>
      <c r="I42" s="17" t="s">
        <v>35</v>
      </c>
      <c r="J42" s="17" t="s">
        <v>35</v>
      </c>
      <c r="K42" s="18" t="s">
        <v>35</v>
      </c>
      <c r="L42" s="17" t="s">
        <v>35</v>
      </c>
      <c r="M42" s="17" t="s">
        <v>35</v>
      </c>
      <c r="N42" s="17" t="s">
        <v>35</v>
      </c>
      <c r="P42" s="14"/>
      <c r="Q42" s="14"/>
      <c r="R42" s="14"/>
      <c r="S42" s="14"/>
      <c r="T42" s="10"/>
      <c r="U42" s="201" t="s">
        <v>35</v>
      </c>
      <c r="V42" s="202" t="e">
        <f t="shared" si="3"/>
        <v>#VALUE!</v>
      </c>
    </row>
    <row r="43" spans="1:22" ht="117">
      <c r="A43" s="17" t="s">
        <v>69</v>
      </c>
      <c r="B43" s="7">
        <v>42000</v>
      </c>
      <c r="C43" s="24">
        <v>206648</v>
      </c>
      <c r="D43" s="24">
        <v>112605</v>
      </c>
      <c r="E43" s="29">
        <v>94044</v>
      </c>
      <c r="F43" s="24">
        <v>360317</v>
      </c>
      <c r="G43" s="24">
        <v>243695</v>
      </c>
      <c r="H43" s="29">
        <v>116621</v>
      </c>
      <c r="I43" s="24">
        <v>566965</v>
      </c>
      <c r="J43" s="24">
        <v>356300</v>
      </c>
      <c r="K43" s="29">
        <v>210665</v>
      </c>
      <c r="L43" s="24">
        <v>2089246</v>
      </c>
      <c r="M43" s="24">
        <v>3110896</v>
      </c>
      <c r="N43" s="24">
        <v>5200143</v>
      </c>
      <c r="O43" s="25" t="s">
        <v>70</v>
      </c>
      <c r="P43" s="14">
        <f>IFERROR(-VLOOKUP(B43,'Actual Billings'!$A$8:$C$26,3,FALSE),0)</f>
        <v>193347.55999999997</v>
      </c>
      <c r="Q43" s="14">
        <f t="shared" ref="Q43:Q44" si="9">C43-P43</f>
        <v>13300.440000000031</v>
      </c>
      <c r="R43" s="14">
        <f>IFERROR(-VLOOKUP(B43,'Actual Billings'!$H$8:$J$24,3,FALSE),0)</f>
        <v>441630.42</v>
      </c>
      <c r="S43" s="14">
        <f>F43-R43</f>
        <v>-81313.419999999984</v>
      </c>
      <c r="T43" s="10"/>
      <c r="U43" s="201">
        <v>566965</v>
      </c>
      <c r="V43" s="202">
        <f t="shared" si="3"/>
        <v>0</v>
      </c>
    </row>
    <row r="44" spans="1:22">
      <c r="A44" s="17" t="s">
        <v>71</v>
      </c>
      <c r="B44" s="7">
        <v>44000</v>
      </c>
      <c r="C44" s="20">
        <v>512</v>
      </c>
      <c r="D44" s="20">
        <v>249</v>
      </c>
      <c r="E44" s="30">
        <v>263</v>
      </c>
      <c r="F44" s="20">
        <v>11336</v>
      </c>
      <c r="G44" s="20">
        <v>7520</v>
      </c>
      <c r="H44" s="30">
        <v>3815</v>
      </c>
      <c r="I44" s="20">
        <v>11848</v>
      </c>
      <c r="J44" s="20">
        <v>7770</v>
      </c>
      <c r="K44" s="30">
        <v>4078</v>
      </c>
      <c r="L44" s="20">
        <v>8365</v>
      </c>
      <c r="M44" s="20">
        <v>95844</v>
      </c>
      <c r="N44" s="20">
        <v>104209</v>
      </c>
      <c r="P44" s="14">
        <f>IFERROR(-VLOOKUP(B44,'Actual Billings'!$A$8:$C$26,3,FALSE),0)</f>
        <v>551.15</v>
      </c>
      <c r="Q44" s="14">
        <f t="shared" si="9"/>
        <v>-39.149999999999977</v>
      </c>
      <c r="R44" s="14">
        <f>IFERROR(-VLOOKUP(B44,'Actual Billings'!$H$8:$J$24,3,FALSE),0)</f>
        <v>17123.75</v>
      </c>
      <c r="S44" s="14">
        <f t="shared" ref="S44" si="10">F44-R44</f>
        <v>-5787.75</v>
      </c>
      <c r="T44" s="10"/>
      <c r="U44" s="201">
        <v>11848</v>
      </c>
      <c r="V44" s="202">
        <f t="shared" si="3"/>
        <v>0</v>
      </c>
    </row>
    <row r="45" spans="1:22">
      <c r="A45" s="185" t="s">
        <v>72</v>
      </c>
      <c r="B45" s="3" t="s">
        <v>31</v>
      </c>
      <c r="C45" s="21">
        <v>207160</v>
      </c>
      <c r="D45" s="21">
        <v>112854</v>
      </c>
      <c r="E45" s="31">
        <v>94307</v>
      </c>
      <c r="F45" s="21">
        <v>371653</v>
      </c>
      <c r="G45" s="21">
        <v>251215</v>
      </c>
      <c r="H45" s="31">
        <v>120436</v>
      </c>
      <c r="I45" s="21">
        <v>578813</v>
      </c>
      <c r="J45" s="21">
        <v>364070</v>
      </c>
      <c r="K45" s="31">
        <v>214743</v>
      </c>
      <c r="L45" s="21">
        <v>2097611</v>
      </c>
      <c r="M45" s="21">
        <v>3206740</v>
      </c>
      <c r="N45" s="21">
        <v>5304352</v>
      </c>
      <c r="P45" s="14"/>
      <c r="Q45" s="14"/>
      <c r="R45" s="14"/>
      <c r="S45" s="14"/>
      <c r="T45" s="10"/>
      <c r="U45" s="201">
        <v>578813</v>
      </c>
      <c r="V45" s="202">
        <f t="shared" si="3"/>
        <v>0</v>
      </c>
    </row>
    <row r="46" spans="1:22">
      <c r="A46" s="17" t="s">
        <v>73</v>
      </c>
      <c r="B46" s="3" t="s">
        <v>31</v>
      </c>
      <c r="C46" s="17" t="s">
        <v>35</v>
      </c>
      <c r="D46" s="17" t="s">
        <v>35</v>
      </c>
      <c r="E46" s="18" t="s">
        <v>35</v>
      </c>
      <c r="F46" s="17" t="s">
        <v>35</v>
      </c>
      <c r="G46" s="17" t="s">
        <v>35</v>
      </c>
      <c r="H46" s="18" t="s">
        <v>35</v>
      </c>
      <c r="I46" s="17" t="s">
        <v>35</v>
      </c>
      <c r="J46" s="17" t="s">
        <v>35</v>
      </c>
      <c r="K46" s="18" t="s">
        <v>35</v>
      </c>
      <c r="L46" s="17" t="s">
        <v>35</v>
      </c>
      <c r="M46" s="17" t="s">
        <v>35</v>
      </c>
      <c r="N46" s="17" t="s">
        <v>35</v>
      </c>
      <c r="P46" s="14"/>
      <c r="Q46" s="14"/>
      <c r="R46" s="14"/>
      <c r="S46" s="14"/>
      <c r="T46" s="10"/>
      <c r="U46" s="201" t="s">
        <v>35</v>
      </c>
      <c r="V46" s="202" t="e">
        <f t="shared" si="3"/>
        <v>#VALUE!</v>
      </c>
    </row>
    <row r="47" spans="1:22">
      <c r="A47" s="17" t="s">
        <v>74</v>
      </c>
      <c r="B47" s="7">
        <v>40800</v>
      </c>
      <c r="C47" s="20">
        <v>0</v>
      </c>
      <c r="D47" s="20">
        <v>0</v>
      </c>
      <c r="E47" s="30">
        <v>0</v>
      </c>
      <c r="F47" s="20">
        <v>0</v>
      </c>
      <c r="G47" s="20">
        <v>0</v>
      </c>
      <c r="H47" s="30">
        <v>0</v>
      </c>
      <c r="I47" s="20">
        <v>0</v>
      </c>
      <c r="J47" s="20">
        <v>0</v>
      </c>
      <c r="K47" s="30">
        <v>0</v>
      </c>
      <c r="L47" s="20">
        <v>-59</v>
      </c>
      <c r="M47" s="20">
        <v>0</v>
      </c>
      <c r="N47" s="20">
        <v>-59</v>
      </c>
      <c r="P47" s="14">
        <f>IFERROR(-VLOOKUP(B47,'Actual Billings'!$A$8:$C$26,3,FALSE),0)</f>
        <v>0</v>
      </c>
      <c r="Q47" s="14">
        <f t="shared" ref="Q47:Q48" si="11">C47-P47</f>
        <v>0</v>
      </c>
      <c r="R47" s="14">
        <f>IFERROR(-VLOOKUP(B47,'Actual Billings'!$H$8:$J$24,3,FALSE),0)</f>
        <v>0</v>
      </c>
      <c r="S47" s="14">
        <f t="shared" ref="S47:S48" si="12">F47-R47</f>
        <v>0</v>
      </c>
      <c r="T47" s="10"/>
      <c r="U47" s="201">
        <v>0</v>
      </c>
      <c r="V47" s="202">
        <f t="shared" si="3"/>
        <v>0</v>
      </c>
    </row>
    <row r="48" spans="1:22">
      <c r="A48" s="17" t="s">
        <v>75</v>
      </c>
      <c r="B48" s="7">
        <v>41400</v>
      </c>
      <c r="C48" s="20">
        <v>7878</v>
      </c>
      <c r="D48" s="20">
        <v>5585</v>
      </c>
      <c r="E48" s="30">
        <v>2293</v>
      </c>
      <c r="F48" s="20">
        <v>1230</v>
      </c>
      <c r="G48" s="20">
        <v>721</v>
      </c>
      <c r="H48" s="30">
        <v>510</v>
      </c>
      <c r="I48" s="20">
        <v>9108</v>
      </c>
      <c r="J48" s="20">
        <v>6305</v>
      </c>
      <c r="K48" s="30">
        <v>2803</v>
      </c>
      <c r="L48" s="20">
        <v>64462</v>
      </c>
      <c r="M48" s="20">
        <v>11060</v>
      </c>
      <c r="N48" s="20">
        <v>75521</v>
      </c>
      <c r="P48" s="14">
        <f>IFERROR(-VLOOKUP(B48,'Actual Billings'!$A$8:$C$26,3,FALSE),0)</f>
        <v>7877.6900000000005</v>
      </c>
      <c r="Q48" s="14">
        <f t="shared" si="11"/>
        <v>0.30999999999949068</v>
      </c>
      <c r="R48" s="14">
        <f>IFERROR(-VLOOKUP(B48,'Actual Billings'!$H$8:$J$24,3,FALSE),0)</f>
        <v>1230.4099999999999</v>
      </c>
      <c r="S48" s="14">
        <f t="shared" si="12"/>
        <v>-0.40999999999985448</v>
      </c>
      <c r="T48" s="10"/>
      <c r="U48" s="201">
        <v>9108</v>
      </c>
      <c r="V48" s="202">
        <f t="shared" si="3"/>
        <v>0</v>
      </c>
    </row>
    <row r="49" spans="1:22">
      <c r="A49" s="17" t="s">
        <v>76</v>
      </c>
      <c r="B49" s="3" t="s">
        <v>77</v>
      </c>
      <c r="C49" s="21">
        <v>7878</v>
      </c>
      <c r="D49" s="21">
        <v>5585</v>
      </c>
      <c r="E49" s="31">
        <v>2293</v>
      </c>
      <c r="F49" s="21">
        <v>1230</v>
      </c>
      <c r="G49" s="21">
        <v>721</v>
      </c>
      <c r="H49" s="31">
        <v>510</v>
      </c>
      <c r="I49" s="21">
        <v>9108</v>
      </c>
      <c r="J49" s="21">
        <v>6305</v>
      </c>
      <c r="K49" s="31">
        <v>2803</v>
      </c>
      <c r="L49" s="21">
        <v>64403</v>
      </c>
      <c r="M49" s="21">
        <v>11060</v>
      </c>
      <c r="N49" s="21">
        <v>75462</v>
      </c>
      <c r="P49" s="14"/>
      <c r="Q49" s="14"/>
      <c r="R49" s="14"/>
      <c r="S49" s="14"/>
      <c r="T49" s="10"/>
      <c r="U49" s="201">
        <v>9108</v>
      </c>
      <c r="V49" s="202">
        <f t="shared" si="3"/>
        <v>0</v>
      </c>
    </row>
    <row r="50" spans="1:22">
      <c r="A50" s="185" t="s">
        <v>78</v>
      </c>
      <c r="B50" s="3" t="s">
        <v>77</v>
      </c>
      <c r="C50" s="21">
        <v>1112667</v>
      </c>
      <c r="D50" s="21">
        <v>892634</v>
      </c>
      <c r="E50" s="31">
        <v>220033</v>
      </c>
      <c r="F50" s="21">
        <v>525536</v>
      </c>
      <c r="G50" s="21">
        <v>406819</v>
      </c>
      <c r="H50" s="31">
        <v>118717</v>
      </c>
      <c r="I50" s="21">
        <v>1638203</v>
      </c>
      <c r="J50" s="21">
        <v>1299453</v>
      </c>
      <c r="K50" s="31">
        <v>338750</v>
      </c>
      <c r="L50" s="21">
        <v>10405178</v>
      </c>
      <c r="M50" s="21">
        <v>4896144</v>
      </c>
      <c r="N50" s="21">
        <v>15301322</v>
      </c>
      <c r="P50" s="14"/>
      <c r="Q50" s="14"/>
      <c r="R50" s="14"/>
      <c r="S50" s="14"/>
      <c r="T50" s="10"/>
      <c r="U50" s="201">
        <v>1638203</v>
      </c>
      <c r="V50" s="202">
        <f t="shared" si="3"/>
        <v>0</v>
      </c>
    </row>
    <row r="51" spans="1:22">
      <c r="A51" s="17" t="s">
        <v>79</v>
      </c>
      <c r="B51" s="3" t="s">
        <v>80</v>
      </c>
      <c r="C51" s="17" t="s">
        <v>32</v>
      </c>
      <c r="D51" s="17" t="s">
        <v>32</v>
      </c>
      <c r="E51" s="18" t="s">
        <v>32</v>
      </c>
      <c r="F51" s="17" t="s">
        <v>32</v>
      </c>
      <c r="G51" s="17" t="s">
        <v>32</v>
      </c>
      <c r="H51" s="18" t="s">
        <v>32</v>
      </c>
      <c r="I51" s="17" t="s">
        <v>32</v>
      </c>
      <c r="J51" s="17" t="s">
        <v>32</v>
      </c>
      <c r="K51" s="18" t="s">
        <v>32</v>
      </c>
      <c r="L51" s="17" t="s">
        <v>32</v>
      </c>
      <c r="M51" s="17" t="s">
        <v>32</v>
      </c>
      <c r="N51" s="17" t="s">
        <v>32</v>
      </c>
      <c r="P51" s="14"/>
      <c r="Q51" s="14"/>
      <c r="R51" s="14"/>
      <c r="S51" s="14"/>
      <c r="T51" s="10"/>
      <c r="U51" s="201" t="s">
        <v>32</v>
      </c>
      <c r="V51" s="202" t="e">
        <f t="shared" si="3"/>
        <v>#VALUE!</v>
      </c>
    </row>
    <row r="52" spans="1:22">
      <c r="A52" s="17" t="s">
        <v>81</v>
      </c>
      <c r="B52" s="3" t="s">
        <v>82</v>
      </c>
      <c r="C52" s="17" t="s">
        <v>35</v>
      </c>
      <c r="D52" s="17" t="s">
        <v>35</v>
      </c>
      <c r="E52" s="18" t="s">
        <v>35</v>
      </c>
      <c r="F52" s="17" t="s">
        <v>35</v>
      </c>
      <c r="G52" s="17" t="s">
        <v>35</v>
      </c>
      <c r="H52" s="18" t="s">
        <v>35</v>
      </c>
      <c r="I52" s="17" t="s">
        <v>35</v>
      </c>
      <c r="J52" s="17" t="s">
        <v>35</v>
      </c>
      <c r="K52" s="18" t="s">
        <v>35</v>
      </c>
      <c r="L52" s="17" t="s">
        <v>35</v>
      </c>
      <c r="M52" s="17" t="s">
        <v>35</v>
      </c>
      <c r="N52" s="17" t="s">
        <v>35</v>
      </c>
      <c r="P52" s="14"/>
      <c r="Q52" s="14"/>
      <c r="R52" s="14"/>
      <c r="S52" s="14"/>
      <c r="T52" s="10"/>
      <c r="U52" s="201" t="s">
        <v>35</v>
      </c>
      <c r="V52" s="202" t="e">
        <f t="shared" si="3"/>
        <v>#VALUE!</v>
      </c>
    </row>
    <row r="53" spans="1:22" ht="23.25">
      <c r="A53" s="17" t="s">
        <v>83</v>
      </c>
      <c r="B53" s="7">
        <v>50000</v>
      </c>
      <c r="C53" s="24">
        <v>30365</v>
      </c>
      <c r="D53" s="24">
        <v>17845</v>
      </c>
      <c r="E53" s="29">
        <v>12521</v>
      </c>
      <c r="F53" s="24">
        <v>7888</v>
      </c>
      <c r="G53" s="24">
        <v>12059</v>
      </c>
      <c r="H53" s="29">
        <v>-4171</v>
      </c>
      <c r="I53" s="24">
        <v>38253</v>
      </c>
      <c r="J53" s="24">
        <v>29904</v>
      </c>
      <c r="K53" s="29">
        <v>8350</v>
      </c>
      <c r="L53" s="24">
        <v>190769</v>
      </c>
      <c r="M53" s="24">
        <v>72326</v>
      </c>
      <c r="N53" s="24">
        <v>263095</v>
      </c>
      <c r="O53" s="25" t="s">
        <v>84</v>
      </c>
      <c r="P53" s="14"/>
      <c r="Q53" s="14"/>
      <c r="R53" s="14"/>
      <c r="S53" s="14"/>
      <c r="T53" s="10"/>
      <c r="U53" s="201">
        <v>38253</v>
      </c>
      <c r="V53" s="202">
        <f t="shared" si="3"/>
        <v>0</v>
      </c>
    </row>
    <row r="54" spans="1:22">
      <c r="A54" s="17" t="s">
        <v>85</v>
      </c>
      <c r="B54" s="3" t="s">
        <v>77</v>
      </c>
      <c r="C54" s="21">
        <v>30365</v>
      </c>
      <c r="D54" s="21">
        <v>17845</v>
      </c>
      <c r="E54" s="31">
        <v>12521</v>
      </c>
      <c r="F54" s="21">
        <v>7888</v>
      </c>
      <c r="G54" s="21">
        <v>12059</v>
      </c>
      <c r="H54" s="31">
        <v>-4171</v>
      </c>
      <c r="I54" s="21">
        <v>38253</v>
      </c>
      <c r="J54" s="21">
        <v>29904</v>
      </c>
      <c r="K54" s="31">
        <v>8350</v>
      </c>
      <c r="L54" s="21">
        <v>190769</v>
      </c>
      <c r="M54" s="21">
        <v>72326</v>
      </c>
      <c r="N54" s="21">
        <v>263095</v>
      </c>
      <c r="P54" s="14"/>
      <c r="Q54" s="14"/>
      <c r="R54" s="14"/>
      <c r="S54" s="14"/>
      <c r="T54" s="10"/>
      <c r="U54" s="201">
        <v>38253</v>
      </c>
      <c r="V54" s="202">
        <f t="shared" si="3"/>
        <v>0</v>
      </c>
    </row>
    <row r="55" spans="1:22">
      <c r="A55" s="17" t="s">
        <v>86</v>
      </c>
      <c r="B55" s="3" t="s">
        <v>80</v>
      </c>
      <c r="C55" s="17" t="s">
        <v>35</v>
      </c>
      <c r="D55" s="17" t="s">
        <v>35</v>
      </c>
      <c r="E55" s="18" t="s">
        <v>35</v>
      </c>
      <c r="F55" s="17" t="s">
        <v>35</v>
      </c>
      <c r="G55" s="17" t="s">
        <v>35</v>
      </c>
      <c r="H55" s="18" t="s">
        <v>35</v>
      </c>
      <c r="I55" s="17" t="s">
        <v>35</v>
      </c>
      <c r="J55" s="17" t="s">
        <v>35</v>
      </c>
      <c r="K55" s="18" t="s">
        <v>35</v>
      </c>
      <c r="L55" s="17" t="s">
        <v>35</v>
      </c>
      <c r="M55" s="17" t="s">
        <v>35</v>
      </c>
      <c r="N55" s="17" t="s">
        <v>35</v>
      </c>
      <c r="P55" s="14"/>
      <c r="Q55" s="14"/>
      <c r="R55" s="14"/>
      <c r="S55" s="14"/>
      <c r="T55" s="10"/>
      <c r="U55" s="201" t="s">
        <v>35</v>
      </c>
      <c r="V55" s="202" t="e">
        <f t="shared" si="3"/>
        <v>#VALUE!</v>
      </c>
    </row>
    <row r="56" spans="1:22">
      <c r="A56" s="17" t="s">
        <v>87</v>
      </c>
      <c r="B56" s="7">
        <v>50090</v>
      </c>
      <c r="C56" s="20">
        <v>401</v>
      </c>
      <c r="D56" s="20">
        <v>401</v>
      </c>
      <c r="E56" s="30">
        <v>0</v>
      </c>
      <c r="F56" s="20">
        <v>0</v>
      </c>
      <c r="G56" s="20">
        <v>0</v>
      </c>
      <c r="H56" s="30">
        <v>0</v>
      </c>
      <c r="I56" s="20">
        <v>401</v>
      </c>
      <c r="J56" s="20">
        <v>401</v>
      </c>
      <c r="K56" s="30">
        <v>0</v>
      </c>
      <c r="L56" s="20">
        <v>4009</v>
      </c>
      <c r="M56" s="20">
        <v>0</v>
      </c>
      <c r="N56" s="20">
        <v>4009</v>
      </c>
      <c r="P56" s="14"/>
      <c r="Q56" s="14"/>
      <c r="R56" s="14"/>
      <c r="S56" s="14"/>
      <c r="T56" s="10"/>
      <c r="U56" s="201">
        <v>401</v>
      </c>
      <c r="V56" s="202">
        <f t="shared" si="3"/>
        <v>0</v>
      </c>
    </row>
    <row r="57" spans="1:22">
      <c r="A57" s="17" t="s">
        <v>88</v>
      </c>
      <c r="B57" s="7">
        <v>50095</v>
      </c>
      <c r="C57" s="20">
        <v>11002</v>
      </c>
      <c r="D57" s="20">
        <v>8612</v>
      </c>
      <c r="E57" s="30">
        <v>2389</v>
      </c>
      <c r="F57" s="20">
        <v>0</v>
      </c>
      <c r="G57" s="20">
        <v>0</v>
      </c>
      <c r="H57" s="30">
        <v>0</v>
      </c>
      <c r="I57" s="20">
        <v>11002</v>
      </c>
      <c r="J57" s="20">
        <v>8612</v>
      </c>
      <c r="K57" s="30">
        <v>2389</v>
      </c>
      <c r="L57" s="20">
        <v>103776</v>
      </c>
      <c r="M57" s="20">
        <v>0</v>
      </c>
      <c r="N57" s="20">
        <v>103776</v>
      </c>
      <c r="P57" s="14"/>
      <c r="Q57" s="14"/>
      <c r="R57" s="14"/>
      <c r="S57" s="14"/>
      <c r="T57" s="10"/>
      <c r="U57" s="201">
        <v>11002</v>
      </c>
      <c r="V57" s="202">
        <f t="shared" si="3"/>
        <v>0</v>
      </c>
    </row>
    <row r="58" spans="1:22">
      <c r="A58" s="17" t="s">
        <v>86</v>
      </c>
      <c r="B58" s="3" t="s">
        <v>80</v>
      </c>
      <c r="C58" s="21">
        <v>11403</v>
      </c>
      <c r="D58" s="21">
        <v>9013</v>
      </c>
      <c r="E58" s="31">
        <v>2389</v>
      </c>
      <c r="F58" s="21">
        <v>0</v>
      </c>
      <c r="G58" s="21">
        <v>0</v>
      </c>
      <c r="H58" s="31">
        <v>0</v>
      </c>
      <c r="I58" s="21">
        <v>11403</v>
      </c>
      <c r="J58" s="21">
        <v>9013</v>
      </c>
      <c r="K58" s="31">
        <v>2389</v>
      </c>
      <c r="L58" s="21">
        <v>107785</v>
      </c>
      <c r="M58" s="21">
        <v>0</v>
      </c>
      <c r="N58" s="21">
        <v>107785</v>
      </c>
      <c r="P58" s="14"/>
      <c r="Q58" s="14"/>
      <c r="R58" s="14"/>
      <c r="S58" s="14"/>
      <c r="T58" s="10"/>
      <c r="U58" s="201">
        <v>11403</v>
      </c>
      <c r="V58" s="202">
        <f t="shared" si="3"/>
        <v>0</v>
      </c>
    </row>
    <row r="59" spans="1:22">
      <c r="A59" s="17" t="s">
        <v>89</v>
      </c>
      <c r="B59" s="3" t="s">
        <v>80</v>
      </c>
      <c r="C59" s="17" t="s">
        <v>35</v>
      </c>
      <c r="D59" s="17" t="s">
        <v>35</v>
      </c>
      <c r="E59" s="18" t="s">
        <v>35</v>
      </c>
      <c r="F59" s="17" t="s">
        <v>35</v>
      </c>
      <c r="G59" s="17" t="s">
        <v>35</v>
      </c>
      <c r="H59" s="18" t="s">
        <v>35</v>
      </c>
      <c r="I59" s="17" t="s">
        <v>35</v>
      </c>
      <c r="J59" s="17" t="s">
        <v>35</v>
      </c>
      <c r="K59" s="18" t="s">
        <v>35</v>
      </c>
      <c r="L59" s="17" t="s">
        <v>35</v>
      </c>
      <c r="M59" s="17" t="s">
        <v>35</v>
      </c>
      <c r="N59" s="17" t="s">
        <v>35</v>
      </c>
      <c r="P59" s="14"/>
      <c r="Q59" s="14"/>
      <c r="R59" s="14"/>
      <c r="S59" s="14"/>
      <c r="T59" s="10"/>
      <c r="U59" s="201" t="s">
        <v>35</v>
      </c>
      <c r="V59" s="202" t="e">
        <f t="shared" si="3"/>
        <v>#VALUE!</v>
      </c>
    </row>
    <row r="60" spans="1:22">
      <c r="A60" s="17" t="s">
        <v>90</v>
      </c>
      <c r="B60" s="7">
        <v>50050</v>
      </c>
      <c r="C60" s="20">
        <v>4802</v>
      </c>
      <c r="D60" s="20">
        <v>3610</v>
      </c>
      <c r="E60" s="30">
        <v>1194</v>
      </c>
      <c r="F60" s="20">
        <v>633</v>
      </c>
      <c r="G60" s="20">
        <v>619</v>
      </c>
      <c r="H60" s="30">
        <v>14</v>
      </c>
      <c r="I60" s="20">
        <v>5436</v>
      </c>
      <c r="J60" s="20">
        <v>4228</v>
      </c>
      <c r="K60" s="30">
        <v>1208</v>
      </c>
      <c r="L60" s="20">
        <v>60330</v>
      </c>
      <c r="M60" s="20">
        <v>7750</v>
      </c>
      <c r="N60" s="20">
        <v>68080</v>
      </c>
      <c r="P60" s="14"/>
      <c r="Q60" s="14"/>
      <c r="R60" s="14"/>
      <c r="S60" s="14"/>
      <c r="T60" s="10"/>
      <c r="U60" s="201">
        <v>5436</v>
      </c>
      <c r="V60" s="202">
        <f t="shared" si="3"/>
        <v>0</v>
      </c>
    </row>
    <row r="61" spans="1:22">
      <c r="A61" s="17" t="s">
        <v>91</v>
      </c>
      <c r="B61" s="7">
        <v>50080</v>
      </c>
      <c r="C61" s="20">
        <v>374</v>
      </c>
      <c r="D61" s="20">
        <v>390</v>
      </c>
      <c r="E61" s="30">
        <v>-17</v>
      </c>
      <c r="F61" s="20">
        <v>0</v>
      </c>
      <c r="G61" s="20">
        <v>0</v>
      </c>
      <c r="H61" s="30">
        <v>0</v>
      </c>
      <c r="I61" s="20">
        <v>373</v>
      </c>
      <c r="J61" s="20">
        <v>391</v>
      </c>
      <c r="K61" s="30">
        <v>-17</v>
      </c>
      <c r="L61" s="20">
        <v>3805</v>
      </c>
      <c r="M61" s="20">
        <v>0</v>
      </c>
      <c r="N61" s="20">
        <v>3804</v>
      </c>
      <c r="P61" s="14"/>
      <c r="Q61" s="14"/>
      <c r="R61" s="14"/>
      <c r="S61" s="14"/>
      <c r="T61" s="10"/>
      <c r="U61" s="201">
        <v>373</v>
      </c>
      <c r="V61" s="202">
        <f t="shared" si="3"/>
        <v>0</v>
      </c>
    </row>
    <row r="62" spans="1:22">
      <c r="A62" s="17" t="s">
        <v>92</v>
      </c>
      <c r="B62" s="7">
        <v>50100</v>
      </c>
      <c r="C62" s="20">
        <v>527</v>
      </c>
      <c r="D62" s="20">
        <v>606</v>
      </c>
      <c r="E62" s="30">
        <v>-80</v>
      </c>
      <c r="F62" s="20">
        <v>0</v>
      </c>
      <c r="G62" s="20">
        <v>0</v>
      </c>
      <c r="H62" s="30">
        <v>0</v>
      </c>
      <c r="I62" s="20">
        <v>527</v>
      </c>
      <c r="J62" s="20">
        <v>606</v>
      </c>
      <c r="K62" s="30">
        <v>-79</v>
      </c>
      <c r="L62" s="20">
        <v>2436</v>
      </c>
      <c r="M62" s="20">
        <v>0</v>
      </c>
      <c r="N62" s="20">
        <v>2437</v>
      </c>
      <c r="P62" s="14"/>
      <c r="Q62" s="14"/>
      <c r="R62" s="14"/>
      <c r="S62" s="14"/>
      <c r="T62" s="10"/>
      <c r="U62" s="201">
        <v>527</v>
      </c>
      <c r="V62" s="202">
        <f t="shared" si="3"/>
        <v>0</v>
      </c>
    </row>
    <row r="63" spans="1:22">
      <c r="A63" s="17" t="s">
        <v>93</v>
      </c>
      <c r="B63" s="7">
        <v>50150</v>
      </c>
      <c r="C63" s="24">
        <v>32853</v>
      </c>
      <c r="D63" s="24">
        <v>21925</v>
      </c>
      <c r="E63" s="29">
        <v>10928</v>
      </c>
      <c r="F63" s="24">
        <v>900</v>
      </c>
      <c r="G63" s="24">
        <v>1042</v>
      </c>
      <c r="H63" s="29">
        <v>-143</v>
      </c>
      <c r="I63" s="24">
        <v>33753</v>
      </c>
      <c r="J63" s="24">
        <v>22968</v>
      </c>
      <c r="K63" s="29">
        <v>10784</v>
      </c>
      <c r="L63" s="24">
        <v>256991</v>
      </c>
      <c r="M63" s="24">
        <v>12164</v>
      </c>
      <c r="N63" s="24">
        <v>269155</v>
      </c>
      <c r="O63" s="25" t="s">
        <v>94</v>
      </c>
      <c r="P63" s="14"/>
      <c r="Q63" s="14"/>
      <c r="R63" s="14"/>
      <c r="S63" s="14"/>
      <c r="T63" s="10"/>
      <c r="U63" s="201">
        <v>33753</v>
      </c>
      <c r="V63" s="202">
        <f t="shared" si="3"/>
        <v>0</v>
      </c>
    </row>
    <row r="64" spans="1:22">
      <c r="A64" s="17" t="s">
        <v>95</v>
      </c>
      <c r="B64" s="7">
        <v>50190</v>
      </c>
      <c r="C64" s="20">
        <v>2876</v>
      </c>
      <c r="D64" s="20">
        <v>0</v>
      </c>
      <c r="E64" s="30">
        <v>2876</v>
      </c>
      <c r="F64" s="20">
        <v>0</v>
      </c>
      <c r="G64" s="20">
        <v>0</v>
      </c>
      <c r="H64" s="30">
        <v>0</v>
      </c>
      <c r="I64" s="20">
        <v>2876</v>
      </c>
      <c r="J64" s="20">
        <v>0</v>
      </c>
      <c r="K64" s="30">
        <v>2876</v>
      </c>
      <c r="L64" s="20">
        <v>3261</v>
      </c>
      <c r="M64" s="20">
        <v>0</v>
      </c>
      <c r="N64" s="20">
        <v>3261</v>
      </c>
      <c r="P64" s="14"/>
      <c r="Q64" s="14"/>
      <c r="R64" s="14"/>
      <c r="S64" s="14"/>
      <c r="T64" s="10"/>
      <c r="U64" s="201">
        <v>2876</v>
      </c>
      <c r="V64" s="202">
        <f t="shared" si="3"/>
        <v>0</v>
      </c>
    </row>
    <row r="65" spans="1:22">
      <c r="A65" s="17" t="s">
        <v>96</v>
      </c>
      <c r="B65" s="7">
        <v>50400</v>
      </c>
      <c r="C65" s="20">
        <v>8551</v>
      </c>
      <c r="D65" s="20">
        <v>7310</v>
      </c>
      <c r="E65" s="30">
        <v>1242</v>
      </c>
      <c r="F65" s="20">
        <v>209</v>
      </c>
      <c r="G65" s="20">
        <v>0</v>
      </c>
      <c r="H65" s="30">
        <v>209</v>
      </c>
      <c r="I65" s="20">
        <v>8760</v>
      </c>
      <c r="J65" s="20">
        <v>7309</v>
      </c>
      <c r="K65" s="30">
        <v>1451</v>
      </c>
      <c r="L65" s="20">
        <v>89922</v>
      </c>
      <c r="M65" s="20">
        <v>209</v>
      </c>
      <c r="N65" s="20">
        <v>90131</v>
      </c>
      <c r="P65" s="14"/>
      <c r="Q65" s="14"/>
      <c r="R65" s="14"/>
      <c r="S65" s="14"/>
      <c r="T65" s="10"/>
      <c r="U65" s="201">
        <v>8760</v>
      </c>
      <c r="V65" s="202">
        <f t="shared" si="3"/>
        <v>0</v>
      </c>
    </row>
    <row r="66" spans="1:22">
      <c r="A66" s="17" t="s">
        <v>97</v>
      </c>
      <c r="B66" s="7">
        <v>51250</v>
      </c>
      <c r="C66" s="20">
        <v>6364</v>
      </c>
      <c r="D66" s="20">
        <v>5842</v>
      </c>
      <c r="E66" s="30">
        <v>522</v>
      </c>
      <c r="F66" s="20">
        <v>0</v>
      </c>
      <c r="G66" s="20">
        <v>0</v>
      </c>
      <c r="H66" s="30">
        <v>0</v>
      </c>
      <c r="I66" s="20">
        <v>6364</v>
      </c>
      <c r="J66" s="20">
        <v>5842</v>
      </c>
      <c r="K66" s="30">
        <v>522</v>
      </c>
      <c r="L66" s="20">
        <v>12206</v>
      </c>
      <c r="M66" s="20">
        <v>1450</v>
      </c>
      <c r="N66" s="20">
        <v>13656</v>
      </c>
      <c r="P66" s="14"/>
      <c r="Q66" s="14"/>
      <c r="R66" s="14"/>
      <c r="S66" s="14"/>
      <c r="T66" s="10"/>
      <c r="U66" s="201">
        <v>6364</v>
      </c>
      <c r="V66" s="202">
        <f t="shared" si="3"/>
        <v>0</v>
      </c>
    </row>
    <row r="67" spans="1:22">
      <c r="A67" s="17" t="s">
        <v>98</v>
      </c>
      <c r="B67" s="7">
        <v>51450</v>
      </c>
      <c r="C67" s="24">
        <v>98997</v>
      </c>
      <c r="D67" s="24">
        <v>65435</v>
      </c>
      <c r="E67" s="29">
        <v>33562</v>
      </c>
      <c r="F67" s="24">
        <v>1119</v>
      </c>
      <c r="G67" s="24">
        <v>1065</v>
      </c>
      <c r="H67" s="29">
        <v>55</v>
      </c>
      <c r="I67" s="24">
        <v>100116</v>
      </c>
      <c r="J67" s="24">
        <v>66500</v>
      </c>
      <c r="K67" s="29">
        <v>33617</v>
      </c>
      <c r="L67" s="24">
        <v>719088</v>
      </c>
      <c r="M67" s="24">
        <v>11024</v>
      </c>
      <c r="N67" s="24">
        <v>730112</v>
      </c>
      <c r="O67" s="25" t="s">
        <v>94</v>
      </c>
      <c r="P67" s="14"/>
      <c r="Q67" s="14"/>
      <c r="R67" s="14"/>
      <c r="S67" s="14"/>
      <c r="T67" s="10"/>
      <c r="U67" s="201">
        <v>100116</v>
      </c>
      <c r="V67" s="202">
        <f t="shared" si="3"/>
        <v>0</v>
      </c>
    </row>
    <row r="68" spans="1:22">
      <c r="A68" s="17" t="s">
        <v>99</v>
      </c>
      <c r="B68" s="7">
        <v>52100</v>
      </c>
      <c r="C68" s="34">
        <v>59207</v>
      </c>
      <c r="D68" s="34">
        <v>57719</v>
      </c>
      <c r="E68" s="35">
        <v>1487</v>
      </c>
      <c r="F68" s="34">
        <v>5168</v>
      </c>
      <c r="G68" s="34">
        <v>4927</v>
      </c>
      <c r="H68" s="35">
        <v>241</v>
      </c>
      <c r="I68" s="34">
        <v>64375</v>
      </c>
      <c r="J68" s="34">
        <v>62646</v>
      </c>
      <c r="K68" s="35">
        <v>1728</v>
      </c>
      <c r="L68" s="34">
        <v>482052</v>
      </c>
      <c r="M68" s="34">
        <v>44208</v>
      </c>
      <c r="N68" s="34">
        <v>526260</v>
      </c>
      <c r="O68" s="15"/>
      <c r="P68" s="14"/>
      <c r="Q68" s="14"/>
      <c r="R68" s="14"/>
      <c r="S68" s="14"/>
      <c r="T68" s="10"/>
      <c r="U68" s="201">
        <v>64375</v>
      </c>
      <c r="V68" s="202">
        <f t="shared" si="3"/>
        <v>0</v>
      </c>
    </row>
    <row r="69" spans="1:22">
      <c r="A69" s="17" t="s">
        <v>100</v>
      </c>
      <c r="B69" s="7">
        <v>52300</v>
      </c>
      <c r="C69" s="20">
        <v>4652</v>
      </c>
      <c r="D69" s="20">
        <v>4647</v>
      </c>
      <c r="E69" s="30">
        <v>6</v>
      </c>
      <c r="F69" s="20">
        <v>358</v>
      </c>
      <c r="G69" s="20">
        <v>358</v>
      </c>
      <c r="H69" s="30">
        <v>0</v>
      </c>
      <c r="I69" s="20">
        <v>5011</v>
      </c>
      <c r="J69" s="20">
        <v>5005</v>
      </c>
      <c r="K69" s="30">
        <v>6</v>
      </c>
      <c r="L69" s="20">
        <v>26198</v>
      </c>
      <c r="M69" s="20">
        <v>6798</v>
      </c>
      <c r="N69" s="20">
        <v>32996</v>
      </c>
      <c r="P69" s="14"/>
      <c r="Q69" s="14"/>
      <c r="R69" s="14"/>
      <c r="S69" s="14"/>
      <c r="T69" s="10"/>
      <c r="U69" s="201">
        <v>5011</v>
      </c>
      <c r="V69" s="202">
        <f t="shared" si="3"/>
        <v>0</v>
      </c>
    </row>
    <row r="70" spans="1:22">
      <c r="A70" s="17" t="s">
        <v>101</v>
      </c>
      <c r="B70" s="7">
        <v>62500</v>
      </c>
      <c r="C70" s="20">
        <v>1844</v>
      </c>
      <c r="D70" s="20">
        <v>1827</v>
      </c>
      <c r="E70" s="30">
        <v>16</v>
      </c>
      <c r="F70" s="20">
        <v>0</v>
      </c>
      <c r="G70" s="20">
        <v>0</v>
      </c>
      <c r="H70" s="30">
        <v>0</v>
      </c>
      <c r="I70" s="20">
        <v>1843</v>
      </c>
      <c r="J70" s="20">
        <v>1827</v>
      </c>
      <c r="K70" s="30">
        <v>16</v>
      </c>
      <c r="L70" s="20">
        <v>23597</v>
      </c>
      <c r="M70" s="20">
        <v>0</v>
      </c>
      <c r="N70" s="20">
        <v>23597</v>
      </c>
      <c r="P70" s="14"/>
      <c r="Q70" s="14"/>
      <c r="R70" s="14"/>
      <c r="S70" s="14"/>
      <c r="T70" s="10"/>
      <c r="U70" s="201">
        <v>1843</v>
      </c>
      <c r="V70" s="202">
        <f t="shared" si="3"/>
        <v>0</v>
      </c>
    </row>
    <row r="71" spans="1:22">
      <c r="A71" s="17" t="s">
        <v>89</v>
      </c>
      <c r="B71" s="3" t="s">
        <v>80</v>
      </c>
      <c r="C71" s="21">
        <v>221047</v>
      </c>
      <c r="D71" s="21">
        <v>169311</v>
      </c>
      <c r="E71" s="31">
        <v>51736</v>
      </c>
      <c r="F71" s="21">
        <v>8387</v>
      </c>
      <c r="G71" s="21">
        <v>8011</v>
      </c>
      <c r="H71" s="31">
        <v>376</v>
      </c>
      <c r="I71" s="21">
        <v>229434</v>
      </c>
      <c r="J71" s="21">
        <v>177322</v>
      </c>
      <c r="K71" s="31">
        <v>52112</v>
      </c>
      <c r="L71" s="21">
        <v>1679886</v>
      </c>
      <c r="M71" s="21">
        <v>83603</v>
      </c>
      <c r="N71" s="21">
        <v>1763489</v>
      </c>
      <c r="P71" s="14"/>
      <c r="Q71" s="14"/>
      <c r="R71" s="14"/>
      <c r="S71" s="14"/>
      <c r="T71" s="10"/>
      <c r="U71" s="201">
        <v>229434</v>
      </c>
      <c r="V71" s="202">
        <f t="shared" si="3"/>
        <v>0</v>
      </c>
    </row>
    <row r="72" spans="1:22">
      <c r="A72" s="17" t="s">
        <v>102</v>
      </c>
      <c r="B72" s="3" t="s">
        <v>58</v>
      </c>
      <c r="C72" s="17" t="s">
        <v>35</v>
      </c>
      <c r="D72" s="17" t="s">
        <v>35</v>
      </c>
      <c r="E72" s="18" t="s">
        <v>35</v>
      </c>
      <c r="F72" s="17" t="s">
        <v>35</v>
      </c>
      <c r="G72" s="17" t="s">
        <v>35</v>
      </c>
      <c r="H72" s="18" t="s">
        <v>35</v>
      </c>
      <c r="I72" s="17" t="s">
        <v>35</v>
      </c>
      <c r="J72" s="17" t="s">
        <v>35</v>
      </c>
      <c r="K72" s="18" t="s">
        <v>35</v>
      </c>
      <c r="L72" s="17" t="s">
        <v>35</v>
      </c>
      <c r="M72" s="17" t="s">
        <v>35</v>
      </c>
      <c r="N72" s="17" t="s">
        <v>35</v>
      </c>
      <c r="P72" s="14"/>
      <c r="Q72" s="14"/>
      <c r="R72" s="14"/>
      <c r="S72" s="14"/>
      <c r="T72" s="10"/>
      <c r="U72" s="201" t="s">
        <v>35</v>
      </c>
      <c r="V72" s="202" t="e">
        <f t="shared" si="3"/>
        <v>#VALUE!</v>
      </c>
    </row>
    <row r="73" spans="1:22">
      <c r="A73" s="17" t="s">
        <v>103</v>
      </c>
      <c r="B73" s="7">
        <v>50200</v>
      </c>
      <c r="C73" s="20">
        <v>0</v>
      </c>
      <c r="D73" s="20">
        <v>0</v>
      </c>
      <c r="E73" s="30">
        <v>0</v>
      </c>
      <c r="F73" s="20">
        <v>0</v>
      </c>
      <c r="G73" s="20">
        <v>0</v>
      </c>
      <c r="H73" s="30">
        <v>0</v>
      </c>
      <c r="I73" s="20">
        <v>0</v>
      </c>
      <c r="J73" s="20">
        <v>0</v>
      </c>
      <c r="K73" s="30">
        <v>0</v>
      </c>
      <c r="L73" s="20">
        <v>2823</v>
      </c>
      <c r="M73" s="20">
        <v>76</v>
      </c>
      <c r="N73" s="20">
        <v>2899</v>
      </c>
      <c r="P73" s="14"/>
      <c r="Q73" s="14"/>
      <c r="R73" s="14"/>
      <c r="S73" s="14"/>
      <c r="T73" s="10"/>
      <c r="U73" s="201">
        <v>0</v>
      </c>
      <c r="V73" s="202">
        <f t="shared" si="3"/>
        <v>0</v>
      </c>
    </row>
    <row r="74" spans="1:22">
      <c r="A74" s="17" t="s">
        <v>104</v>
      </c>
      <c r="B74" s="3" t="s">
        <v>77</v>
      </c>
      <c r="C74" s="21">
        <v>0</v>
      </c>
      <c r="D74" s="21">
        <v>0</v>
      </c>
      <c r="E74" s="31">
        <v>0</v>
      </c>
      <c r="F74" s="21">
        <v>0</v>
      </c>
      <c r="G74" s="21">
        <v>0</v>
      </c>
      <c r="H74" s="31">
        <v>0</v>
      </c>
      <c r="I74" s="21">
        <v>0</v>
      </c>
      <c r="J74" s="21">
        <v>0</v>
      </c>
      <c r="K74" s="31">
        <v>0</v>
      </c>
      <c r="L74" s="21">
        <v>2823</v>
      </c>
      <c r="M74" s="21">
        <v>76</v>
      </c>
      <c r="N74" s="21">
        <v>2899</v>
      </c>
      <c r="P74" s="14"/>
      <c r="Q74" s="14"/>
      <c r="R74" s="14"/>
      <c r="S74" s="14"/>
      <c r="T74" s="10"/>
      <c r="U74" s="201">
        <v>0</v>
      </c>
      <c r="V74" s="202">
        <f t="shared" si="3"/>
        <v>0</v>
      </c>
    </row>
    <row r="75" spans="1:22">
      <c r="A75" s="17" t="s">
        <v>105</v>
      </c>
      <c r="B75" s="3" t="s">
        <v>106</v>
      </c>
      <c r="C75" s="17" t="s">
        <v>35</v>
      </c>
      <c r="D75" s="17" t="s">
        <v>35</v>
      </c>
      <c r="E75" s="18" t="s">
        <v>35</v>
      </c>
      <c r="F75" s="17" t="s">
        <v>35</v>
      </c>
      <c r="G75" s="17" t="s">
        <v>35</v>
      </c>
      <c r="H75" s="18" t="s">
        <v>35</v>
      </c>
      <c r="I75" s="17" t="s">
        <v>35</v>
      </c>
      <c r="J75" s="17" t="s">
        <v>35</v>
      </c>
      <c r="K75" s="18" t="s">
        <v>35</v>
      </c>
      <c r="L75" s="17" t="s">
        <v>35</v>
      </c>
      <c r="M75" s="17" t="s">
        <v>35</v>
      </c>
      <c r="N75" s="17" t="s">
        <v>35</v>
      </c>
      <c r="P75" s="14"/>
      <c r="Q75" s="14"/>
      <c r="R75" s="14"/>
      <c r="S75" s="14"/>
      <c r="T75" s="10"/>
      <c r="U75" s="201" t="s">
        <v>35</v>
      </c>
      <c r="V75" s="202" t="e">
        <f t="shared" si="3"/>
        <v>#VALUE!</v>
      </c>
    </row>
    <row r="76" spans="1:22">
      <c r="A76" s="17" t="s">
        <v>107</v>
      </c>
      <c r="B76" s="7">
        <v>50500</v>
      </c>
      <c r="C76" s="24">
        <v>10904</v>
      </c>
      <c r="D76" s="24">
        <v>6719</v>
      </c>
      <c r="E76" s="29">
        <v>4186</v>
      </c>
      <c r="F76" s="24">
        <v>12135</v>
      </c>
      <c r="G76" s="24">
        <v>6704</v>
      </c>
      <c r="H76" s="29">
        <v>5431</v>
      </c>
      <c r="I76" s="24">
        <v>23040</v>
      </c>
      <c r="J76" s="24">
        <v>13423</v>
      </c>
      <c r="K76" s="29">
        <v>9617</v>
      </c>
      <c r="L76" s="24">
        <v>215397</v>
      </c>
      <c r="M76" s="24">
        <v>49714</v>
      </c>
      <c r="N76" s="24">
        <v>265110</v>
      </c>
      <c r="O76" s="25" t="s">
        <v>66</v>
      </c>
      <c r="P76" s="14"/>
      <c r="Q76" s="14"/>
      <c r="R76" s="14"/>
      <c r="S76" s="14"/>
      <c r="T76" s="10"/>
      <c r="U76" s="201">
        <v>23040</v>
      </c>
      <c r="V76" s="202">
        <f t="shared" si="3"/>
        <v>0</v>
      </c>
    </row>
    <row r="77" spans="1:22">
      <c r="A77" s="17" t="s">
        <v>108</v>
      </c>
      <c r="B77" s="3" t="s">
        <v>77</v>
      </c>
      <c r="C77" s="21">
        <v>10904</v>
      </c>
      <c r="D77" s="21">
        <v>6719</v>
      </c>
      <c r="E77" s="31">
        <v>4186</v>
      </c>
      <c r="F77" s="21">
        <v>12135</v>
      </c>
      <c r="G77" s="21">
        <v>6704</v>
      </c>
      <c r="H77" s="31">
        <v>5431</v>
      </c>
      <c r="I77" s="21">
        <v>23040</v>
      </c>
      <c r="J77" s="21">
        <v>13423</v>
      </c>
      <c r="K77" s="31">
        <v>9617</v>
      </c>
      <c r="L77" s="21">
        <v>215397</v>
      </c>
      <c r="M77" s="21">
        <v>49714</v>
      </c>
      <c r="N77" s="21">
        <v>265110</v>
      </c>
      <c r="P77" s="14"/>
      <c r="Q77" s="14"/>
      <c r="R77" s="14"/>
      <c r="S77" s="14"/>
      <c r="T77" s="10"/>
      <c r="U77" s="201">
        <v>23040</v>
      </c>
      <c r="V77" s="202">
        <f t="shared" si="3"/>
        <v>0</v>
      </c>
    </row>
    <row r="78" spans="1:22">
      <c r="A78" s="17" t="s">
        <v>109</v>
      </c>
      <c r="B78" s="3" t="s">
        <v>68</v>
      </c>
      <c r="C78" s="17" t="s">
        <v>35</v>
      </c>
      <c r="D78" s="17" t="s">
        <v>35</v>
      </c>
      <c r="E78" s="18" t="s">
        <v>35</v>
      </c>
      <c r="F78" s="17" t="s">
        <v>35</v>
      </c>
      <c r="G78" s="17" t="s">
        <v>35</v>
      </c>
      <c r="H78" s="18" t="s">
        <v>35</v>
      </c>
      <c r="I78" s="17" t="s">
        <v>35</v>
      </c>
      <c r="J78" s="17" t="s">
        <v>35</v>
      </c>
      <c r="K78" s="18" t="s">
        <v>35</v>
      </c>
      <c r="L78" s="17" t="s">
        <v>35</v>
      </c>
      <c r="M78" s="17" t="s">
        <v>35</v>
      </c>
      <c r="N78" s="17" t="s">
        <v>35</v>
      </c>
      <c r="P78" s="14"/>
      <c r="Q78" s="14"/>
      <c r="R78" s="14"/>
      <c r="S78" s="14"/>
      <c r="T78" s="10"/>
      <c r="U78" s="201" t="s">
        <v>35</v>
      </c>
      <c r="V78" s="202" t="e">
        <f t="shared" si="3"/>
        <v>#VALUE!</v>
      </c>
    </row>
    <row r="79" spans="1:22">
      <c r="A79" s="17" t="s">
        <v>110</v>
      </c>
      <c r="B79" s="7">
        <v>50300</v>
      </c>
      <c r="C79" s="24">
        <v>159773</v>
      </c>
      <c r="D79" s="24">
        <v>94509</v>
      </c>
      <c r="E79" s="29">
        <v>65263</v>
      </c>
      <c r="F79" s="24">
        <v>305291</v>
      </c>
      <c r="G79" s="24">
        <v>209536</v>
      </c>
      <c r="H79" s="29">
        <v>95755</v>
      </c>
      <c r="I79" s="24">
        <v>465063</v>
      </c>
      <c r="J79" s="24">
        <v>304045</v>
      </c>
      <c r="K79" s="29">
        <v>161018</v>
      </c>
      <c r="L79" s="24">
        <v>1753403</v>
      </c>
      <c r="M79" s="24">
        <v>2624736</v>
      </c>
      <c r="N79" s="24">
        <v>4378140</v>
      </c>
      <c r="O79" s="25" t="s">
        <v>94</v>
      </c>
      <c r="P79" s="14"/>
      <c r="Q79" s="14"/>
      <c r="R79" s="14"/>
      <c r="S79" s="14"/>
      <c r="T79" s="10"/>
      <c r="U79" s="201">
        <v>465063</v>
      </c>
      <c r="V79" s="202">
        <f t="shared" si="3"/>
        <v>0</v>
      </c>
    </row>
    <row r="80" spans="1:22">
      <c r="A80" s="17" t="s">
        <v>111</v>
      </c>
      <c r="B80" s="7">
        <v>54000</v>
      </c>
      <c r="C80" s="20">
        <v>10614</v>
      </c>
      <c r="D80" s="20">
        <v>9899</v>
      </c>
      <c r="E80" s="30">
        <v>715</v>
      </c>
      <c r="F80" s="20">
        <v>10329</v>
      </c>
      <c r="G80" s="20">
        <v>7210</v>
      </c>
      <c r="H80" s="30">
        <v>3118</v>
      </c>
      <c r="I80" s="20">
        <v>20943</v>
      </c>
      <c r="J80" s="20">
        <v>17109</v>
      </c>
      <c r="K80" s="30">
        <v>3834</v>
      </c>
      <c r="L80" s="20">
        <v>32407</v>
      </c>
      <c r="M80" s="20">
        <v>95967</v>
      </c>
      <c r="N80" s="20">
        <v>128373</v>
      </c>
      <c r="P80" s="14"/>
      <c r="Q80" s="14"/>
      <c r="R80" s="14"/>
      <c r="S80" s="14"/>
      <c r="T80" s="10"/>
      <c r="U80" s="201">
        <v>20943</v>
      </c>
      <c r="V80" s="202">
        <f t="shared" si="3"/>
        <v>0</v>
      </c>
    </row>
    <row r="81" spans="1:22">
      <c r="A81" s="17" t="s">
        <v>112</v>
      </c>
      <c r="B81" s="3" t="s">
        <v>77</v>
      </c>
      <c r="C81" s="21">
        <v>170387</v>
      </c>
      <c r="D81" s="21">
        <v>104408</v>
      </c>
      <c r="E81" s="31">
        <v>65978</v>
      </c>
      <c r="F81" s="21">
        <v>315620</v>
      </c>
      <c r="G81" s="21">
        <v>216746</v>
      </c>
      <c r="H81" s="31">
        <v>98873</v>
      </c>
      <c r="I81" s="21">
        <v>486006</v>
      </c>
      <c r="J81" s="21">
        <v>321154</v>
      </c>
      <c r="K81" s="31">
        <v>164852</v>
      </c>
      <c r="L81" s="21">
        <v>1785810</v>
      </c>
      <c r="M81" s="21">
        <v>2720703</v>
      </c>
      <c r="N81" s="21">
        <v>4506513</v>
      </c>
      <c r="P81" s="14"/>
      <c r="Q81" s="14"/>
      <c r="R81" s="14"/>
      <c r="S81" s="14"/>
      <c r="T81" s="10"/>
      <c r="U81" s="201">
        <v>486006</v>
      </c>
      <c r="V81" s="202">
        <f t="shared" ref="V81:V144" si="13">U81-I81</f>
        <v>0</v>
      </c>
    </row>
    <row r="82" spans="1:22">
      <c r="A82" s="17" t="s">
        <v>113</v>
      </c>
      <c r="B82" s="3" t="s">
        <v>114</v>
      </c>
      <c r="C82" s="17" t="s">
        <v>35</v>
      </c>
      <c r="D82" s="17" t="s">
        <v>35</v>
      </c>
      <c r="E82" s="18" t="s">
        <v>35</v>
      </c>
      <c r="F82" s="17" t="s">
        <v>35</v>
      </c>
      <c r="G82" s="17" t="s">
        <v>35</v>
      </c>
      <c r="H82" s="18" t="s">
        <v>35</v>
      </c>
      <c r="I82" s="17" t="s">
        <v>35</v>
      </c>
      <c r="J82" s="17" t="s">
        <v>35</v>
      </c>
      <c r="K82" s="18" t="s">
        <v>35</v>
      </c>
      <c r="L82" s="17" t="s">
        <v>35</v>
      </c>
      <c r="M82" s="17" t="s">
        <v>35</v>
      </c>
      <c r="N82" s="17" t="s">
        <v>35</v>
      </c>
      <c r="P82" s="14"/>
      <c r="Q82" s="14"/>
      <c r="R82" s="14"/>
      <c r="S82" s="14"/>
      <c r="T82" s="10"/>
      <c r="U82" s="201" t="s">
        <v>35</v>
      </c>
      <c r="V82" s="202" t="e">
        <f t="shared" si="13"/>
        <v>#VALUE!</v>
      </c>
    </row>
    <row r="83" spans="1:22">
      <c r="A83" s="17" t="s">
        <v>115</v>
      </c>
      <c r="B83" s="36">
        <v>50605</v>
      </c>
      <c r="C83" s="24">
        <v>47961</v>
      </c>
      <c r="D83" s="24">
        <v>45876</v>
      </c>
      <c r="E83" s="29">
        <v>2086</v>
      </c>
      <c r="F83" s="24">
        <v>0</v>
      </c>
      <c r="G83" s="24">
        <v>0</v>
      </c>
      <c r="H83" s="29">
        <v>0</v>
      </c>
      <c r="I83" s="24">
        <v>47961</v>
      </c>
      <c r="J83" s="24">
        <v>45877</v>
      </c>
      <c r="K83" s="29">
        <v>2085</v>
      </c>
      <c r="L83" s="24">
        <v>450576</v>
      </c>
      <c r="M83" s="24">
        <v>82377</v>
      </c>
      <c r="N83" s="24">
        <v>532953</v>
      </c>
      <c r="O83" s="25" t="s">
        <v>116</v>
      </c>
      <c r="P83" s="14"/>
      <c r="Q83" s="14"/>
      <c r="R83" s="14"/>
      <c r="S83" s="14"/>
      <c r="T83" s="10"/>
      <c r="U83" s="201">
        <v>47961</v>
      </c>
      <c r="V83" s="202">
        <f t="shared" si="13"/>
        <v>0</v>
      </c>
    </row>
    <row r="84" spans="1:22">
      <c r="A84" s="17" t="s">
        <v>117</v>
      </c>
      <c r="B84" s="7">
        <v>50705</v>
      </c>
      <c r="C84" s="20">
        <v>3437</v>
      </c>
      <c r="D84" s="20">
        <v>3288</v>
      </c>
      <c r="E84" s="30">
        <v>149</v>
      </c>
      <c r="F84" s="20">
        <v>0</v>
      </c>
      <c r="G84" s="20">
        <v>0</v>
      </c>
      <c r="H84" s="30">
        <v>0</v>
      </c>
      <c r="I84" s="20">
        <v>3437</v>
      </c>
      <c r="J84" s="20">
        <v>3287</v>
      </c>
      <c r="K84" s="30">
        <v>150</v>
      </c>
      <c r="L84" s="20">
        <v>34537</v>
      </c>
      <c r="M84" s="20">
        <v>6542</v>
      </c>
      <c r="N84" s="20">
        <v>41080</v>
      </c>
      <c r="P84" s="14"/>
      <c r="Q84" s="14"/>
      <c r="R84" s="14"/>
      <c r="S84" s="14"/>
      <c r="T84" s="10"/>
      <c r="U84" s="201">
        <v>3437</v>
      </c>
      <c r="V84" s="202">
        <f t="shared" si="13"/>
        <v>0</v>
      </c>
    </row>
    <row r="85" spans="1:22">
      <c r="A85" s="17" t="s">
        <v>118</v>
      </c>
      <c r="B85" s="7">
        <v>50805</v>
      </c>
      <c r="C85" s="20">
        <v>1439</v>
      </c>
      <c r="D85" s="20">
        <v>1376</v>
      </c>
      <c r="E85" s="30">
        <v>63</v>
      </c>
      <c r="F85" s="20">
        <v>0</v>
      </c>
      <c r="G85" s="20">
        <v>0</v>
      </c>
      <c r="H85" s="30">
        <v>0</v>
      </c>
      <c r="I85" s="20">
        <v>1439</v>
      </c>
      <c r="J85" s="20">
        <v>1377</v>
      </c>
      <c r="K85" s="30">
        <v>62</v>
      </c>
      <c r="L85" s="20">
        <v>13517</v>
      </c>
      <c r="M85" s="20">
        <v>2471</v>
      </c>
      <c r="N85" s="20">
        <v>15989</v>
      </c>
      <c r="P85" s="14"/>
      <c r="Q85" s="14"/>
      <c r="R85" s="14"/>
      <c r="S85" s="14"/>
      <c r="T85" s="10"/>
      <c r="U85" s="201">
        <v>1439</v>
      </c>
      <c r="V85" s="202">
        <f t="shared" si="13"/>
        <v>0</v>
      </c>
    </row>
    <row r="86" spans="1:22">
      <c r="A86" s="17" t="s">
        <v>119</v>
      </c>
      <c r="B86" s="7">
        <v>60705</v>
      </c>
      <c r="C86" s="20">
        <v>5066</v>
      </c>
      <c r="D86" s="20">
        <v>4846</v>
      </c>
      <c r="E86" s="30">
        <v>220</v>
      </c>
      <c r="F86" s="20">
        <v>0</v>
      </c>
      <c r="G86" s="20">
        <v>0</v>
      </c>
      <c r="H86" s="30">
        <v>0</v>
      </c>
      <c r="I86" s="20">
        <v>5067</v>
      </c>
      <c r="J86" s="20">
        <v>4846</v>
      </c>
      <c r="K86" s="30">
        <v>220</v>
      </c>
      <c r="L86" s="20">
        <v>48811</v>
      </c>
      <c r="M86" s="20">
        <v>3444</v>
      </c>
      <c r="N86" s="20">
        <v>52254</v>
      </c>
      <c r="P86" s="14"/>
      <c r="Q86" s="14"/>
      <c r="R86" s="14"/>
      <c r="S86" s="14"/>
      <c r="T86" s="10"/>
      <c r="U86" s="201">
        <v>5067</v>
      </c>
      <c r="V86" s="202">
        <f t="shared" si="13"/>
        <v>0</v>
      </c>
    </row>
    <row r="87" spans="1:22">
      <c r="A87" s="17" t="s">
        <v>120</v>
      </c>
      <c r="B87" s="3" t="s">
        <v>77</v>
      </c>
      <c r="C87" s="21">
        <v>57903</v>
      </c>
      <c r="D87" s="21">
        <v>55386</v>
      </c>
      <c r="E87" s="31">
        <v>2518</v>
      </c>
      <c r="F87" s="21">
        <v>0</v>
      </c>
      <c r="G87" s="21">
        <v>0</v>
      </c>
      <c r="H87" s="31">
        <v>0</v>
      </c>
      <c r="I87" s="21">
        <v>57904</v>
      </c>
      <c r="J87" s="21">
        <v>55387</v>
      </c>
      <c r="K87" s="31">
        <v>2517</v>
      </c>
      <c r="L87" s="21">
        <v>547441</v>
      </c>
      <c r="M87" s="21">
        <v>94834</v>
      </c>
      <c r="N87" s="21">
        <v>642276</v>
      </c>
      <c r="P87" s="14"/>
      <c r="Q87" s="14"/>
      <c r="R87" s="14"/>
      <c r="S87" s="14"/>
      <c r="T87" s="10"/>
      <c r="U87" s="201">
        <v>57904</v>
      </c>
      <c r="V87" s="202">
        <f t="shared" si="13"/>
        <v>0</v>
      </c>
    </row>
    <row r="88" spans="1:22">
      <c r="A88" s="17" t="s">
        <v>121</v>
      </c>
      <c r="B88" s="3" t="s">
        <v>122</v>
      </c>
      <c r="C88" s="17" t="s">
        <v>35</v>
      </c>
      <c r="D88" s="17" t="s">
        <v>35</v>
      </c>
      <c r="E88" s="18" t="s">
        <v>35</v>
      </c>
      <c r="F88" s="17" t="s">
        <v>35</v>
      </c>
      <c r="G88" s="17" t="s">
        <v>35</v>
      </c>
      <c r="H88" s="18" t="s">
        <v>35</v>
      </c>
      <c r="I88" s="17" t="s">
        <v>35</v>
      </c>
      <c r="J88" s="17" t="s">
        <v>35</v>
      </c>
      <c r="K88" s="18" t="s">
        <v>35</v>
      </c>
      <c r="L88" s="17" t="s">
        <v>35</v>
      </c>
      <c r="M88" s="17" t="s">
        <v>35</v>
      </c>
      <c r="N88" s="17" t="s">
        <v>35</v>
      </c>
      <c r="P88" s="14"/>
      <c r="Q88" s="14"/>
      <c r="R88" s="14"/>
      <c r="S88" s="14"/>
      <c r="T88" s="10"/>
      <c r="U88" s="201" t="s">
        <v>35</v>
      </c>
      <c r="V88" s="202" t="e">
        <f t="shared" si="13"/>
        <v>#VALUE!</v>
      </c>
    </row>
    <row r="89" spans="1:22" ht="23.25">
      <c r="A89" s="17" t="s">
        <v>123</v>
      </c>
      <c r="B89" s="7">
        <v>50610</v>
      </c>
      <c r="C89" s="24">
        <v>108366</v>
      </c>
      <c r="D89" s="24">
        <v>118003</v>
      </c>
      <c r="E89" s="29">
        <v>-9637</v>
      </c>
      <c r="F89" s="24">
        <v>64806</v>
      </c>
      <c r="G89" s="24">
        <v>57854</v>
      </c>
      <c r="H89" s="29">
        <v>6953</v>
      </c>
      <c r="I89" s="24">
        <v>173172</v>
      </c>
      <c r="J89" s="24">
        <v>175855</v>
      </c>
      <c r="K89" s="29">
        <v>-2684</v>
      </c>
      <c r="L89" s="24">
        <v>1178677</v>
      </c>
      <c r="M89" s="24">
        <v>572860</v>
      </c>
      <c r="N89" s="24">
        <v>1751537</v>
      </c>
      <c r="O89" s="25" t="s">
        <v>124</v>
      </c>
      <c r="P89" s="14"/>
      <c r="Q89" s="14"/>
      <c r="R89" s="14"/>
      <c r="S89" s="14"/>
      <c r="T89" s="10"/>
      <c r="U89" s="201">
        <v>174852</v>
      </c>
      <c r="V89" s="202">
        <f t="shared" si="13"/>
        <v>1680</v>
      </c>
    </row>
    <row r="90" spans="1:22">
      <c r="A90" s="17" t="s">
        <v>125</v>
      </c>
      <c r="B90" s="7">
        <v>50710</v>
      </c>
      <c r="C90" s="20">
        <v>8181</v>
      </c>
      <c r="D90" s="20">
        <v>8729</v>
      </c>
      <c r="E90" s="30">
        <v>-548</v>
      </c>
      <c r="F90" s="20">
        <v>4673</v>
      </c>
      <c r="G90" s="20">
        <v>4150</v>
      </c>
      <c r="H90" s="30">
        <v>523</v>
      </c>
      <c r="I90" s="20">
        <v>12853</v>
      </c>
      <c r="J90" s="20">
        <v>12880</v>
      </c>
      <c r="K90" s="30">
        <v>-25</v>
      </c>
      <c r="L90" s="20">
        <v>95886</v>
      </c>
      <c r="M90" s="20">
        <v>43295</v>
      </c>
      <c r="N90" s="20">
        <v>139181</v>
      </c>
      <c r="P90" s="14"/>
      <c r="Q90" s="14"/>
      <c r="R90" s="14"/>
      <c r="S90" s="14"/>
      <c r="T90" s="10"/>
      <c r="U90" s="201">
        <v>12982</v>
      </c>
      <c r="V90" s="202">
        <f t="shared" si="13"/>
        <v>129</v>
      </c>
    </row>
    <row r="91" spans="1:22">
      <c r="A91" s="17" t="s">
        <v>126</v>
      </c>
      <c r="B91" s="7">
        <v>50811</v>
      </c>
      <c r="C91" s="20">
        <v>997</v>
      </c>
      <c r="D91" s="20">
        <v>1363</v>
      </c>
      <c r="E91" s="30">
        <v>-367</v>
      </c>
      <c r="F91" s="20">
        <v>928</v>
      </c>
      <c r="G91" s="20">
        <v>888</v>
      </c>
      <c r="H91" s="30">
        <v>40</v>
      </c>
      <c r="I91" s="20">
        <v>1924</v>
      </c>
      <c r="J91" s="20">
        <v>2251</v>
      </c>
      <c r="K91" s="30">
        <v>-327</v>
      </c>
      <c r="L91" s="20">
        <v>13428</v>
      </c>
      <c r="M91" s="20">
        <v>8979</v>
      </c>
      <c r="N91" s="20">
        <v>22406</v>
      </c>
      <c r="P91" s="14"/>
      <c r="Q91" s="14"/>
      <c r="R91" s="14"/>
      <c r="S91" s="14"/>
      <c r="T91" s="10"/>
      <c r="U91" s="201">
        <v>1924</v>
      </c>
      <c r="V91" s="202">
        <f t="shared" si="13"/>
        <v>0</v>
      </c>
    </row>
    <row r="92" spans="1:22">
      <c r="A92" s="17" t="s">
        <v>127</v>
      </c>
      <c r="B92" s="7">
        <v>60710</v>
      </c>
      <c r="C92" s="186">
        <v>8291</v>
      </c>
      <c r="D92" s="186">
        <v>9315</v>
      </c>
      <c r="E92" s="187">
        <v>-1024</v>
      </c>
      <c r="F92" s="186">
        <v>6951</v>
      </c>
      <c r="G92" s="186">
        <v>6360</v>
      </c>
      <c r="H92" s="187">
        <v>591</v>
      </c>
      <c r="I92" s="186">
        <v>15243</v>
      </c>
      <c r="J92" s="186">
        <v>15675</v>
      </c>
      <c r="K92" s="187">
        <v>-433</v>
      </c>
      <c r="L92" s="186">
        <v>93879</v>
      </c>
      <c r="M92" s="186">
        <v>68693</v>
      </c>
      <c r="N92" s="186">
        <v>162573</v>
      </c>
      <c r="O92" s="188" t="s">
        <v>128</v>
      </c>
      <c r="P92" s="14"/>
      <c r="Q92" s="14"/>
      <c r="R92" s="14"/>
      <c r="S92" s="14"/>
      <c r="T92" s="10"/>
      <c r="U92" s="201">
        <v>15242</v>
      </c>
      <c r="V92" s="202">
        <f t="shared" si="13"/>
        <v>-1</v>
      </c>
    </row>
    <row r="93" spans="1:22">
      <c r="A93" s="17" t="s">
        <v>129</v>
      </c>
      <c r="B93" s="7">
        <v>50660</v>
      </c>
      <c r="C93" s="20">
        <v>3628</v>
      </c>
      <c r="D93" s="20">
        <v>4035</v>
      </c>
      <c r="E93" s="30">
        <v>-406</v>
      </c>
      <c r="F93" s="20">
        <v>0</v>
      </c>
      <c r="G93" s="20">
        <v>0</v>
      </c>
      <c r="H93" s="30">
        <v>0</v>
      </c>
      <c r="I93" s="20">
        <v>3628</v>
      </c>
      <c r="J93" s="20">
        <v>4035</v>
      </c>
      <c r="K93" s="30">
        <v>-406</v>
      </c>
      <c r="L93" s="20">
        <v>11377</v>
      </c>
      <c r="M93" s="20">
        <v>0</v>
      </c>
      <c r="N93" s="20">
        <v>11378</v>
      </c>
      <c r="P93" s="14"/>
      <c r="Q93" s="14"/>
      <c r="R93" s="14"/>
      <c r="S93" s="14"/>
      <c r="T93" s="10"/>
      <c r="U93" s="201">
        <v>3629</v>
      </c>
      <c r="V93" s="202">
        <f t="shared" si="13"/>
        <v>1</v>
      </c>
    </row>
    <row r="94" spans="1:22">
      <c r="A94" s="17" t="s">
        <v>130</v>
      </c>
      <c r="B94" s="3" t="s">
        <v>77</v>
      </c>
      <c r="C94" s="21">
        <v>129463</v>
      </c>
      <c r="D94" s="21">
        <v>141445</v>
      </c>
      <c r="E94" s="31">
        <v>-11982</v>
      </c>
      <c r="F94" s="21">
        <v>77358</v>
      </c>
      <c r="G94" s="21">
        <v>69252</v>
      </c>
      <c r="H94" s="31">
        <v>8107</v>
      </c>
      <c r="I94" s="21">
        <v>206820</v>
      </c>
      <c r="J94" s="21">
        <v>210696</v>
      </c>
      <c r="K94" s="31">
        <v>-3875</v>
      </c>
      <c r="L94" s="21">
        <v>1393247</v>
      </c>
      <c r="M94" s="21">
        <v>693827</v>
      </c>
      <c r="N94" s="21">
        <v>2087075</v>
      </c>
      <c r="P94" s="14"/>
      <c r="Q94" s="14"/>
      <c r="R94" s="14"/>
      <c r="S94" s="14"/>
      <c r="T94" s="10"/>
      <c r="U94" s="201">
        <v>208629</v>
      </c>
      <c r="V94" s="202">
        <f t="shared" si="13"/>
        <v>1809</v>
      </c>
    </row>
    <row r="95" spans="1:22">
      <c r="A95" s="17" t="s">
        <v>131</v>
      </c>
      <c r="B95" s="3" t="s">
        <v>77</v>
      </c>
      <c r="C95" s="21">
        <v>631472</v>
      </c>
      <c r="D95" s="21">
        <v>504127</v>
      </c>
      <c r="E95" s="31">
        <v>127346</v>
      </c>
      <c r="F95" s="21">
        <v>421388</v>
      </c>
      <c r="G95" s="21">
        <v>312772</v>
      </c>
      <c r="H95" s="31">
        <v>108616</v>
      </c>
      <c r="I95" s="21">
        <v>1052860</v>
      </c>
      <c r="J95" s="21">
        <v>816899</v>
      </c>
      <c r="K95" s="31">
        <v>235962</v>
      </c>
      <c r="L95" s="21">
        <v>5923158</v>
      </c>
      <c r="M95" s="21">
        <v>3715083</v>
      </c>
      <c r="N95" s="21">
        <v>9638242</v>
      </c>
      <c r="P95" s="14"/>
      <c r="Q95" s="14"/>
      <c r="R95" s="14"/>
      <c r="S95" s="14"/>
      <c r="T95" s="10"/>
      <c r="U95" s="201">
        <v>1054669</v>
      </c>
      <c r="V95" s="202">
        <f t="shared" si="13"/>
        <v>1809</v>
      </c>
    </row>
    <row r="96" spans="1:22">
      <c r="A96" s="17" t="s">
        <v>132</v>
      </c>
      <c r="B96" s="3" t="s">
        <v>77</v>
      </c>
      <c r="C96" s="21">
        <v>481195</v>
      </c>
      <c r="D96" s="21">
        <v>388507</v>
      </c>
      <c r="E96" s="31">
        <v>92688</v>
      </c>
      <c r="F96" s="21">
        <v>104148</v>
      </c>
      <c r="G96" s="21">
        <v>94047</v>
      </c>
      <c r="H96" s="31">
        <v>10101</v>
      </c>
      <c r="I96" s="21">
        <v>585343</v>
      </c>
      <c r="J96" s="21">
        <v>482554</v>
      </c>
      <c r="K96" s="31">
        <v>102789</v>
      </c>
      <c r="L96" s="21">
        <v>4482020</v>
      </c>
      <c r="M96" s="21">
        <v>1181061</v>
      </c>
      <c r="N96" s="21">
        <v>5663080</v>
      </c>
      <c r="P96" s="14"/>
      <c r="Q96" s="14"/>
      <c r="R96" s="14"/>
      <c r="S96" s="14"/>
      <c r="T96" s="10"/>
      <c r="U96" s="201">
        <v>583534</v>
      </c>
      <c r="V96" s="202">
        <f t="shared" si="13"/>
        <v>-1809</v>
      </c>
    </row>
    <row r="97" spans="1:22">
      <c r="A97" s="17" t="s">
        <v>133</v>
      </c>
      <c r="B97" s="3" t="s">
        <v>134</v>
      </c>
      <c r="C97" s="17" t="s">
        <v>29</v>
      </c>
      <c r="D97" s="17" t="s">
        <v>29</v>
      </c>
      <c r="E97" s="18" t="s">
        <v>29</v>
      </c>
      <c r="F97" s="17" t="s">
        <v>29</v>
      </c>
      <c r="G97" s="17" t="s">
        <v>29</v>
      </c>
      <c r="H97" s="18" t="s">
        <v>29</v>
      </c>
      <c r="I97" s="17" t="s">
        <v>29</v>
      </c>
      <c r="J97" s="17" t="s">
        <v>29</v>
      </c>
      <c r="K97" s="18" t="s">
        <v>29</v>
      </c>
      <c r="L97" s="17" t="s">
        <v>29</v>
      </c>
      <c r="M97" s="17" t="s">
        <v>29</v>
      </c>
      <c r="N97" s="17" t="s">
        <v>29</v>
      </c>
      <c r="U97" s="201" t="s">
        <v>29</v>
      </c>
      <c r="V97" s="202" t="e">
        <f t="shared" si="13"/>
        <v>#VALUE!</v>
      </c>
    </row>
    <row r="98" spans="1:22">
      <c r="A98" s="17" t="s">
        <v>135</v>
      </c>
      <c r="B98" s="7">
        <v>50620</v>
      </c>
      <c r="C98" s="24">
        <v>60965</v>
      </c>
      <c r="D98" s="24">
        <v>64222</v>
      </c>
      <c r="E98" s="29">
        <v>-3257</v>
      </c>
      <c r="F98" s="24">
        <v>19337</v>
      </c>
      <c r="G98" s="24">
        <v>14414</v>
      </c>
      <c r="H98" s="29">
        <v>4923</v>
      </c>
      <c r="I98" s="24">
        <v>80302</v>
      </c>
      <c r="J98" s="24">
        <v>78635</v>
      </c>
      <c r="K98" s="29">
        <v>1666</v>
      </c>
      <c r="L98" s="24">
        <v>612279</v>
      </c>
      <c r="M98" s="24">
        <v>278879</v>
      </c>
      <c r="N98" s="24">
        <v>891156</v>
      </c>
      <c r="O98" s="25" t="s">
        <v>136</v>
      </c>
      <c r="U98" s="201">
        <v>80301</v>
      </c>
      <c r="V98" s="202">
        <f t="shared" si="13"/>
        <v>-1</v>
      </c>
    </row>
    <row r="99" spans="1:22">
      <c r="A99" s="17" t="s">
        <v>137</v>
      </c>
      <c r="B99" s="7">
        <v>50720</v>
      </c>
      <c r="C99" s="20">
        <v>2979</v>
      </c>
      <c r="D99" s="20">
        <v>3838</v>
      </c>
      <c r="E99" s="30">
        <v>-859</v>
      </c>
      <c r="F99" s="20">
        <v>2776</v>
      </c>
      <c r="G99" s="20">
        <v>3548</v>
      </c>
      <c r="H99" s="30">
        <v>-772</v>
      </c>
      <c r="I99" s="20">
        <v>5755</v>
      </c>
      <c r="J99" s="20">
        <v>7387</v>
      </c>
      <c r="K99" s="30">
        <v>-1631</v>
      </c>
      <c r="L99" s="20">
        <v>58830</v>
      </c>
      <c r="M99" s="20">
        <v>30689</v>
      </c>
      <c r="N99" s="20">
        <v>89521</v>
      </c>
      <c r="U99" s="201">
        <v>5756</v>
      </c>
      <c r="V99" s="202">
        <f t="shared" si="13"/>
        <v>1</v>
      </c>
    </row>
    <row r="100" spans="1:22">
      <c r="A100" s="17" t="s">
        <v>138</v>
      </c>
      <c r="B100" s="7">
        <v>50821</v>
      </c>
      <c r="C100" s="20">
        <v>1396</v>
      </c>
      <c r="D100" s="20">
        <v>1508</v>
      </c>
      <c r="E100" s="30">
        <v>-113</v>
      </c>
      <c r="F100" s="20">
        <v>0</v>
      </c>
      <c r="G100" s="20">
        <v>90</v>
      </c>
      <c r="H100" s="30">
        <v>-90</v>
      </c>
      <c r="I100" s="20">
        <v>1395</v>
      </c>
      <c r="J100" s="20">
        <v>1598</v>
      </c>
      <c r="K100" s="30">
        <v>-203</v>
      </c>
      <c r="L100" s="20">
        <v>15008</v>
      </c>
      <c r="M100" s="20">
        <v>3100</v>
      </c>
      <c r="N100" s="20">
        <v>18107</v>
      </c>
      <c r="U100" s="201">
        <v>1395</v>
      </c>
      <c r="V100" s="202">
        <f t="shared" si="13"/>
        <v>0</v>
      </c>
    </row>
    <row r="101" spans="1:22">
      <c r="A101" s="17" t="s">
        <v>139</v>
      </c>
      <c r="B101" s="7">
        <v>60720</v>
      </c>
      <c r="C101" s="20">
        <v>4761</v>
      </c>
      <c r="D101" s="20">
        <v>5203</v>
      </c>
      <c r="E101" s="30">
        <v>-441</v>
      </c>
      <c r="F101" s="20">
        <v>1223</v>
      </c>
      <c r="G101" s="20">
        <v>1282</v>
      </c>
      <c r="H101" s="30">
        <v>-59</v>
      </c>
      <c r="I101" s="20">
        <v>5985</v>
      </c>
      <c r="J101" s="20">
        <v>6485</v>
      </c>
      <c r="K101" s="30">
        <v>-500</v>
      </c>
      <c r="L101" s="20">
        <v>47412</v>
      </c>
      <c r="M101" s="20">
        <v>11489</v>
      </c>
      <c r="N101" s="20">
        <v>58901</v>
      </c>
      <c r="U101" s="201">
        <v>5985</v>
      </c>
      <c r="V101" s="202">
        <f t="shared" si="13"/>
        <v>0</v>
      </c>
    </row>
    <row r="102" spans="1:22" ht="35.25">
      <c r="A102" s="17" t="s">
        <v>140</v>
      </c>
      <c r="B102" s="7">
        <v>50625</v>
      </c>
      <c r="C102" s="24">
        <v>77832</v>
      </c>
      <c r="D102" s="24">
        <v>12644</v>
      </c>
      <c r="E102" s="29">
        <v>65187</v>
      </c>
      <c r="F102" s="24">
        <v>17787</v>
      </c>
      <c r="G102" s="24">
        <v>32733</v>
      </c>
      <c r="H102" s="29">
        <v>-14946</v>
      </c>
      <c r="I102" s="24">
        <v>95619</v>
      </c>
      <c r="J102" s="24">
        <v>45377</v>
      </c>
      <c r="K102" s="29">
        <v>50241</v>
      </c>
      <c r="L102" s="24">
        <v>273838</v>
      </c>
      <c r="M102" s="24">
        <v>102492</v>
      </c>
      <c r="N102" s="24">
        <v>376330</v>
      </c>
      <c r="O102" s="25" t="s">
        <v>141</v>
      </c>
      <c r="U102" s="201">
        <v>29569</v>
      </c>
      <c r="V102" s="202">
        <f t="shared" si="13"/>
        <v>-66050</v>
      </c>
    </row>
    <row r="103" spans="1:22">
      <c r="A103" s="17" t="s">
        <v>142</v>
      </c>
      <c r="B103" s="7">
        <v>50655</v>
      </c>
      <c r="C103" s="20">
        <v>6513</v>
      </c>
      <c r="D103" s="20">
        <v>8113</v>
      </c>
      <c r="E103" s="30">
        <v>-1600</v>
      </c>
      <c r="F103" s="20">
        <v>2021</v>
      </c>
      <c r="G103" s="20">
        <v>0</v>
      </c>
      <c r="H103" s="30">
        <v>2021</v>
      </c>
      <c r="I103" s="20">
        <v>8534</v>
      </c>
      <c r="J103" s="20">
        <v>8113</v>
      </c>
      <c r="K103" s="30">
        <v>422</v>
      </c>
      <c r="L103" s="20">
        <v>68869</v>
      </c>
      <c r="M103" s="20">
        <v>15522</v>
      </c>
      <c r="N103" s="20">
        <v>84391</v>
      </c>
      <c r="U103" s="201">
        <v>8534</v>
      </c>
      <c r="V103" s="202">
        <f t="shared" si="13"/>
        <v>0</v>
      </c>
    </row>
    <row r="104" spans="1:22">
      <c r="A104" s="17" t="s">
        <v>143</v>
      </c>
      <c r="B104" s="3" t="s">
        <v>77</v>
      </c>
      <c r="C104" s="21">
        <v>154446</v>
      </c>
      <c r="D104" s="21">
        <v>95528</v>
      </c>
      <c r="E104" s="31">
        <v>58917</v>
      </c>
      <c r="F104" s="21">
        <v>43144</v>
      </c>
      <c r="G104" s="21">
        <v>52067</v>
      </c>
      <c r="H104" s="31">
        <v>-8923</v>
      </c>
      <c r="I104" s="21">
        <v>197590</v>
      </c>
      <c r="J104" s="21">
        <v>147595</v>
      </c>
      <c r="K104" s="31">
        <v>49995</v>
      </c>
      <c r="L104" s="21">
        <v>1076236</v>
      </c>
      <c r="M104" s="21">
        <v>442171</v>
      </c>
      <c r="N104" s="21">
        <v>1518406</v>
      </c>
      <c r="U104" s="201">
        <v>131540</v>
      </c>
      <c r="V104" s="202">
        <f t="shared" si="13"/>
        <v>-66050</v>
      </c>
    </row>
    <row r="105" spans="1:22">
      <c r="A105" s="17" t="s">
        <v>144</v>
      </c>
      <c r="B105" s="3" t="s">
        <v>25</v>
      </c>
      <c r="C105" s="17" t="s">
        <v>29</v>
      </c>
      <c r="D105" s="17" t="s">
        <v>29</v>
      </c>
      <c r="E105" s="18" t="s">
        <v>29</v>
      </c>
      <c r="F105" s="17" t="s">
        <v>29</v>
      </c>
      <c r="G105" s="17" t="s">
        <v>29</v>
      </c>
      <c r="H105" s="18" t="s">
        <v>29</v>
      </c>
      <c r="I105" s="17" t="s">
        <v>29</v>
      </c>
      <c r="J105" s="17" t="s">
        <v>29</v>
      </c>
      <c r="K105" s="18" t="s">
        <v>29</v>
      </c>
      <c r="L105" s="17" t="s">
        <v>29</v>
      </c>
      <c r="M105" s="17" t="s">
        <v>29</v>
      </c>
      <c r="N105" s="17" t="s">
        <v>29</v>
      </c>
      <c r="U105" s="201" t="s">
        <v>29</v>
      </c>
      <c r="V105" s="202" t="e">
        <f t="shared" si="13"/>
        <v>#VALUE!</v>
      </c>
    </row>
    <row r="106" spans="1:22">
      <c r="A106" s="17" t="s">
        <v>145</v>
      </c>
      <c r="B106" s="3" t="s">
        <v>146</v>
      </c>
      <c r="C106" s="17" t="s">
        <v>32</v>
      </c>
      <c r="D106" s="17" t="s">
        <v>32</v>
      </c>
      <c r="E106" s="18" t="s">
        <v>32</v>
      </c>
      <c r="F106" s="17" t="s">
        <v>32</v>
      </c>
      <c r="G106" s="17" t="s">
        <v>32</v>
      </c>
      <c r="H106" s="18" t="s">
        <v>32</v>
      </c>
      <c r="I106" s="17" t="s">
        <v>32</v>
      </c>
      <c r="J106" s="17" t="s">
        <v>32</v>
      </c>
      <c r="K106" s="18" t="s">
        <v>32</v>
      </c>
      <c r="L106" s="17" t="s">
        <v>32</v>
      </c>
      <c r="M106" s="17" t="s">
        <v>32</v>
      </c>
      <c r="N106" s="17" t="s">
        <v>32</v>
      </c>
      <c r="U106" s="201" t="s">
        <v>32</v>
      </c>
      <c r="V106" s="202" t="e">
        <f t="shared" si="13"/>
        <v>#VALUE!</v>
      </c>
    </row>
    <row r="107" spans="1:22">
      <c r="A107" s="17" t="s">
        <v>147</v>
      </c>
      <c r="B107" s="7">
        <v>50600</v>
      </c>
      <c r="C107" s="24">
        <v>43111</v>
      </c>
      <c r="D107" s="24">
        <v>47860</v>
      </c>
      <c r="E107" s="29">
        <v>-4748</v>
      </c>
      <c r="F107" s="24">
        <v>0</v>
      </c>
      <c r="G107" s="24">
        <v>0</v>
      </c>
      <c r="H107" s="29">
        <v>0</v>
      </c>
      <c r="I107" s="24">
        <v>43111</v>
      </c>
      <c r="J107" s="24">
        <v>47859</v>
      </c>
      <c r="K107" s="29">
        <v>-4749</v>
      </c>
      <c r="L107" s="24">
        <v>521805</v>
      </c>
      <c r="M107" s="24">
        <v>30281</v>
      </c>
      <c r="N107" s="24">
        <v>552085</v>
      </c>
      <c r="O107" s="25" t="s">
        <v>148</v>
      </c>
      <c r="U107" s="201">
        <v>43111</v>
      </c>
      <c r="V107" s="202">
        <f t="shared" si="13"/>
        <v>0</v>
      </c>
    </row>
    <row r="108" spans="1:22">
      <c r="A108" s="17" t="s">
        <v>149</v>
      </c>
      <c r="B108" s="7">
        <v>50650</v>
      </c>
      <c r="C108" s="24">
        <v>6082</v>
      </c>
      <c r="D108" s="24">
        <v>5753</v>
      </c>
      <c r="E108" s="29">
        <v>328</v>
      </c>
      <c r="F108" s="24">
        <v>0</v>
      </c>
      <c r="G108" s="24">
        <v>0</v>
      </c>
      <c r="H108" s="29">
        <v>0</v>
      </c>
      <c r="I108" s="24">
        <v>6083</v>
      </c>
      <c r="J108" s="24">
        <v>5754</v>
      </c>
      <c r="K108" s="29">
        <v>329</v>
      </c>
      <c r="L108" s="24">
        <v>46082</v>
      </c>
      <c r="M108" s="24">
        <v>0</v>
      </c>
      <c r="N108" s="24">
        <v>46082</v>
      </c>
      <c r="O108" s="25" t="s">
        <v>150</v>
      </c>
      <c r="T108" s="197" t="s">
        <v>151</v>
      </c>
      <c r="U108" s="201">
        <v>6083</v>
      </c>
      <c r="V108" s="202">
        <f t="shared" si="13"/>
        <v>0</v>
      </c>
    </row>
    <row r="109" spans="1:22">
      <c r="A109" s="17" t="s">
        <v>152</v>
      </c>
      <c r="B109" s="7">
        <v>50801</v>
      </c>
      <c r="C109" s="20">
        <v>806</v>
      </c>
      <c r="D109" s="20">
        <v>1246</v>
      </c>
      <c r="E109" s="30">
        <v>-439</v>
      </c>
      <c r="F109" s="20">
        <v>0</v>
      </c>
      <c r="G109" s="20">
        <v>0</v>
      </c>
      <c r="H109" s="30">
        <v>0</v>
      </c>
      <c r="I109" s="20">
        <v>805</v>
      </c>
      <c r="J109" s="20">
        <v>1246</v>
      </c>
      <c r="K109" s="30">
        <v>-440</v>
      </c>
      <c r="L109" s="20">
        <v>13284</v>
      </c>
      <c r="M109" s="20">
        <v>0</v>
      </c>
      <c r="N109" s="20">
        <v>13284</v>
      </c>
      <c r="U109" s="201">
        <v>805</v>
      </c>
      <c r="V109" s="202">
        <f t="shared" si="13"/>
        <v>0</v>
      </c>
    </row>
    <row r="110" spans="1:22">
      <c r="A110" s="17" t="s">
        <v>153</v>
      </c>
      <c r="B110" s="7">
        <v>50850</v>
      </c>
      <c r="C110" s="20">
        <v>0</v>
      </c>
      <c r="D110" s="20">
        <v>0</v>
      </c>
      <c r="E110" s="30">
        <v>0</v>
      </c>
      <c r="F110" s="20">
        <v>0</v>
      </c>
      <c r="G110" s="20">
        <v>0</v>
      </c>
      <c r="H110" s="30">
        <v>0</v>
      </c>
      <c r="I110" s="20">
        <v>0</v>
      </c>
      <c r="J110" s="20">
        <v>0</v>
      </c>
      <c r="K110" s="30">
        <v>0</v>
      </c>
      <c r="L110" s="20">
        <v>1300</v>
      </c>
      <c r="M110" s="20">
        <v>-70</v>
      </c>
      <c r="N110" s="20">
        <v>1231</v>
      </c>
      <c r="U110" s="201">
        <v>0</v>
      </c>
      <c r="V110" s="202">
        <f t="shared" si="13"/>
        <v>0</v>
      </c>
    </row>
    <row r="111" spans="1:22">
      <c r="A111" s="17" t="s">
        <v>154</v>
      </c>
      <c r="B111" s="7">
        <v>60190</v>
      </c>
      <c r="C111" s="24">
        <v>400</v>
      </c>
      <c r="D111" s="24">
        <v>200</v>
      </c>
      <c r="E111" s="29">
        <v>200</v>
      </c>
      <c r="F111" s="24">
        <v>0</v>
      </c>
      <c r="G111" s="24">
        <v>0</v>
      </c>
      <c r="H111" s="29">
        <v>0</v>
      </c>
      <c r="I111" s="24">
        <v>400</v>
      </c>
      <c r="J111" s="24">
        <v>200</v>
      </c>
      <c r="K111" s="29">
        <v>200</v>
      </c>
      <c r="L111" s="24">
        <v>600</v>
      </c>
      <c r="M111" s="24">
        <v>0</v>
      </c>
      <c r="N111" s="24">
        <v>600</v>
      </c>
      <c r="O111" s="25" t="s">
        <v>155</v>
      </c>
      <c r="U111" s="201">
        <v>400</v>
      </c>
      <c r="V111" s="202">
        <f t="shared" si="13"/>
        <v>0</v>
      </c>
    </row>
    <row r="112" spans="1:22">
      <c r="A112" s="17" t="s">
        <v>156</v>
      </c>
      <c r="B112" s="7">
        <v>61350</v>
      </c>
      <c r="C112" s="20">
        <v>11040</v>
      </c>
      <c r="D112" s="20">
        <v>10560</v>
      </c>
      <c r="E112" s="30">
        <v>480</v>
      </c>
      <c r="F112" s="20">
        <v>0</v>
      </c>
      <c r="G112" s="20">
        <v>0</v>
      </c>
      <c r="H112" s="30">
        <v>0</v>
      </c>
      <c r="I112" s="20">
        <v>11040</v>
      </c>
      <c r="J112" s="20">
        <v>10560</v>
      </c>
      <c r="K112" s="30">
        <v>480</v>
      </c>
      <c r="L112" s="20">
        <v>105600</v>
      </c>
      <c r="M112" s="20">
        <v>0</v>
      </c>
      <c r="N112" s="20">
        <v>105600</v>
      </c>
      <c r="U112" s="201">
        <v>11040</v>
      </c>
      <c r="V112" s="202">
        <f t="shared" si="13"/>
        <v>0</v>
      </c>
    </row>
    <row r="113" spans="1:22">
      <c r="A113" s="17" t="s">
        <v>157</v>
      </c>
      <c r="B113" s="7">
        <v>50700</v>
      </c>
      <c r="C113" s="20">
        <v>4053</v>
      </c>
      <c r="D113" s="20">
        <v>4395</v>
      </c>
      <c r="E113" s="30">
        <v>-343</v>
      </c>
      <c r="F113" s="20">
        <v>0</v>
      </c>
      <c r="G113" s="20">
        <v>0</v>
      </c>
      <c r="H113" s="30">
        <v>0</v>
      </c>
      <c r="I113" s="20">
        <v>4053</v>
      </c>
      <c r="J113" s="20">
        <v>4395</v>
      </c>
      <c r="K113" s="30">
        <v>-343</v>
      </c>
      <c r="L113" s="20">
        <v>50509</v>
      </c>
      <c r="M113" s="20">
        <v>2444</v>
      </c>
      <c r="N113" s="20">
        <v>52953</v>
      </c>
      <c r="U113" s="201">
        <v>4053</v>
      </c>
      <c r="V113" s="202">
        <f t="shared" si="13"/>
        <v>0</v>
      </c>
    </row>
    <row r="114" spans="1:22" ht="23.25">
      <c r="A114" s="17" t="s">
        <v>158</v>
      </c>
      <c r="B114" s="7">
        <v>60700</v>
      </c>
      <c r="C114" s="24">
        <v>520</v>
      </c>
      <c r="D114" s="24">
        <v>5355</v>
      </c>
      <c r="E114" s="29">
        <v>-4835</v>
      </c>
      <c r="F114" s="24">
        <v>0</v>
      </c>
      <c r="G114" s="24">
        <v>0</v>
      </c>
      <c r="H114" s="29">
        <v>0</v>
      </c>
      <c r="I114" s="24">
        <v>520</v>
      </c>
      <c r="J114" s="24">
        <v>5354</v>
      </c>
      <c r="K114" s="29">
        <v>-4834</v>
      </c>
      <c r="L114" s="24">
        <v>55350</v>
      </c>
      <c r="M114" s="24">
        <v>7335</v>
      </c>
      <c r="N114" s="24">
        <v>62685</v>
      </c>
      <c r="O114" s="25" t="s">
        <v>159</v>
      </c>
      <c r="U114" s="201">
        <v>520</v>
      </c>
      <c r="V114" s="202">
        <f t="shared" si="13"/>
        <v>0</v>
      </c>
    </row>
    <row r="115" spans="1:22">
      <c r="A115" s="17" t="s">
        <v>160</v>
      </c>
      <c r="B115" s="3" t="s">
        <v>77</v>
      </c>
      <c r="C115" s="21">
        <v>66012</v>
      </c>
      <c r="D115" s="21">
        <v>75369</v>
      </c>
      <c r="E115" s="31">
        <v>-9357</v>
      </c>
      <c r="F115" s="21">
        <v>0</v>
      </c>
      <c r="G115" s="21">
        <v>0</v>
      </c>
      <c r="H115" s="31">
        <v>0</v>
      </c>
      <c r="I115" s="21">
        <v>66012</v>
      </c>
      <c r="J115" s="21">
        <v>75368</v>
      </c>
      <c r="K115" s="31">
        <v>-9357</v>
      </c>
      <c r="L115" s="21">
        <v>794530</v>
      </c>
      <c r="M115" s="21">
        <v>39990</v>
      </c>
      <c r="N115" s="21">
        <v>834520</v>
      </c>
      <c r="U115" s="201">
        <v>66012</v>
      </c>
      <c r="V115" s="202">
        <f t="shared" si="13"/>
        <v>0</v>
      </c>
    </row>
    <row r="116" spans="1:22">
      <c r="A116" s="17" t="s">
        <v>161</v>
      </c>
      <c r="B116" s="3" t="s">
        <v>162</v>
      </c>
      <c r="C116" s="17" t="s">
        <v>32</v>
      </c>
      <c r="D116" s="17" t="s">
        <v>32</v>
      </c>
      <c r="E116" s="18" t="s">
        <v>32</v>
      </c>
      <c r="F116" s="17" t="s">
        <v>32</v>
      </c>
      <c r="G116" s="17" t="s">
        <v>32</v>
      </c>
      <c r="H116" s="18" t="s">
        <v>32</v>
      </c>
      <c r="I116" s="17" t="s">
        <v>32</v>
      </c>
      <c r="J116" s="17" t="s">
        <v>32</v>
      </c>
      <c r="K116" s="18" t="s">
        <v>32</v>
      </c>
      <c r="L116" s="17" t="s">
        <v>32</v>
      </c>
      <c r="M116" s="17" t="s">
        <v>32</v>
      </c>
      <c r="N116" s="17" t="s">
        <v>32</v>
      </c>
      <c r="U116" s="201" t="s">
        <v>32</v>
      </c>
      <c r="V116" s="202" t="e">
        <f t="shared" si="13"/>
        <v>#VALUE!</v>
      </c>
    </row>
    <row r="117" spans="1:22">
      <c r="A117" s="17" t="s">
        <v>163</v>
      </c>
      <c r="B117" s="3" t="s">
        <v>164</v>
      </c>
      <c r="C117" s="17" t="s">
        <v>35</v>
      </c>
      <c r="D117" s="17" t="s">
        <v>35</v>
      </c>
      <c r="E117" s="18" t="s">
        <v>35</v>
      </c>
      <c r="F117" s="17" t="s">
        <v>35</v>
      </c>
      <c r="G117" s="17" t="s">
        <v>35</v>
      </c>
      <c r="H117" s="18" t="s">
        <v>35</v>
      </c>
      <c r="I117" s="17" t="s">
        <v>35</v>
      </c>
      <c r="J117" s="17" t="s">
        <v>35</v>
      </c>
      <c r="K117" s="18" t="s">
        <v>35</v>
      </c>
      <c r="L117" s="17" t="s">
        <v>35</v>
      </c>
      <c r="M117" s="17" t="s">
        <v>35</v>
      </c>
      <c r="N117" s="17" t="s">
        <v>35</v>
      </c>
      <c r="U117" s="201" t="s">
        <v>35</v>
      </c>
      <c r="V117" s="202" t="e">
        <f t="shared" si="13"/>
        <v>#VALUE!</v>
      </c>
    </row>
    <row r="118" spans="1:22">
      <c r="A118" s="17" t="s">
        <v>165</v>
      </c>
      <c r="B118" s="7">
        <v>61300</v>
      </c>
      <c r="C118" s="20">
        <v>15700</v>
      </c>
      <c r="D118" s="20">
        <v>15935</v>
      </c>
      <c r="E118" s="30">
        <v>-235</v>
      </c>
      <c r="F118" s="20">
        <v>6108</v>
      </c>
      <c r="G118" s="20">
        <v>6107</v>
      </c>
      <c r="H118" s="30">
        <v>0</v>
      </c>
      <c r="I118" s="20">
        <v>21807</v>
      </c>
      <c r="J118" s="20">
        <v>22043</v>
      </c>
      <c r="K118" s="30">
        <v>-236</v>
      </c>
      <c r="L118" s="20">
        <v>164590</v>
      </c>
      <c r="M118" s="20">
        <v>85327</v>
      </c>
      <c r="N118" s="20">
        <v>249918</v>
      </c>
      <c r="U118" s="201">
        <v>17500</v>
      </c>
      <c r="V118" s="202">
        <f t="shared" si="13"/>
        <v>-4307</v>
      </c>
    </row>
    <row r="119" spans="1:22">
      <c r="A119" s="17" t="s">
        <v>166</v>
      </c>
      <c r="B119" s="3" t="s">
        <v>77</v>
      </c>
      <c r="C119" s="21">
        <v>15700</v>
      </c>
      <c r="D119" s="21">
        <v>15935</v>
      </c>
      <c r="E119" s="31">
        <v>-235</v>
      </c>
      <c r="F119" s="21">
        <v>6108</v>
      </c>
      <c r="G119" s="21">
        <v>6107</v>
      </c>
      <c r="H119" s="31">
        <v>0</v>
      </c>
      <c r="I119" s="21">
        <v>21807</v>
      </c>
      <c r="J119" s="21">
        <v>22043</v>
      </c>
      <c r="K119" s="31">
        <v>-236</v>
      </c>
      <c r="L119" s="21">
        <v>164590</v>
      </c>
      <c r="M119" s="21">
        <v>85327</v>
      </c>
      <c r="N119" s="21">
        <v>249918</v>
      </c>
      <c r="U119" s="201">
        <v>17500</v>
      </c>
      <c r="V119" s="202">
        <f t="shared" si="13"/>
        <v>-4307</v>
      </c>
    </row>
    <row r="120" spans="1:22">
      <c r="A120" s="17" t="s">
        <v>167</v>
      </c>
      <c r="B120" s="3" t="s">
        <v>168</v>
      </c>
      <c r="C120" s="17" t="s">
        <v>35</v>
      </c>
      <c r="D120" s="17" t="s">
        <v>35</v>
      </c>
      <c r="E120" s="18" t="s">
        <v>35</v>
      </c>
      <c r="F120" s="17" t="s">
        <v>35</v>
      </c>
      <c r="G120" s="17" t="s">
        <v>35</v>
      </c>
      <c r="H120" s="18" t="s">
        <v>35</v>
      </c>
      <c r="I120" s="17" t="s">
        <v>35</v>
      </c>
      <c r="J120" s="17" t="s">
        <v>35</v>
      </c>
      <c r="K120" s="18" t="s">
        <v>35</v>
      </c>
      <c r="L120" s="17" t="s">
        <v>35</v>
      </c>
      <c r="M120" s="17" t="s">
        <v>35</v>
      </c>
      <c r="N120" s="17" t="s">
        <v>35</v>
      </c>
      <c r="U120" s="201" t="s">
        <v>35</v>
      </c>
      <c r="V120" s="202" t="e">
        <f t="shared" si="13"/>
        <v>#VALUE!</v>
      </c>
    </row>
    <row r="121" spans="1:22">
      <c r="A121" s="17" t="s">
        <v>169</v>
      </c>
      <c r="B121" s="7">
        <v>61800</v>
      </c>
      <c r="C121" s="20">
        <v>200</v>
      </c>
      <c r="D121" s="20">
        <v>714</v>
      </c>
      <c r="E121" s="30">
        <v>-514</v>
      </c>
      <c r="F121" s="20">
        <v>0</v>
      </c>
      <c r="G121" s="20">
        <v>429</v>
      </c>
      <c r="H121" s="30">
        <v>-429</v>
      </c>
      <c r="I121" s="20">
        <v>200</v>
      </c>
      <c r="J121" s="20">
        <v>1143</v>
      </c>
      <c r="K121" s="30">
        <v>-943</v>
      </c>
      <c r="L121" s="20">
        <v>3531</v>
      </c>
      <c r="M121" s="20">
        <v>23462</v>
      </c>
      <c r="N121" s="20">
        <v>26992</v>
      </c>
      <c r="U121" s="201">
        <v>200</v>
      </c>
      <c r="V121" s="202">
        <f t="shared" si="13"/>
        <v>0</v>
      </c>
    </row>
    <row r="122" spans="1:22">
      <c r="A122" s="17" t="s">
        <v>170</v>
      </c>
      <c r="B122" s="3" t="s">
        <v>77</v>
      </c>
      <c r="C122" s="21">
        <v>200</v>
      </c>
      <c r="D122" s="21">
        <v>714</v>
      </c>
      <c r="E122" s="31">
        <v>-514</v>
      </c>
      <c r="F122" s="21">
        <v>0</v>
      </c>
      <c r="G122" s="21">
        <v>429</v>
      </c>
      <c r="H122" s="31">
        <v>-429</v>
      </c>
      <c r="I122" s="21">
        <v>200</v>
      </c>
      <c r="J122" s="21">
        <v>1143</v>
      </c>
      <c r="K122" s="31">
        <v>-943</v>
      </c>
      <c r="L122" s="21">
        <v>3531</v>
      </c>
      <c r="M122" s="21">
        <v>23462</v>
      </c>
      <c r="N122" s="21">
        <v>26992</v>
      </c>
      <c r="U122" s="201">
        <v>200</v>
      </c>
      <c r="V122" s="202">
        <f t="shared" si="13"/>
        <v>0</v>
      </c>
    </row>
    <row r="123" spans="1:22">
      <c r="A123" s="17" t="s">
        <v>171</v>
      </c>
      <c r="B123" s="3" t="s">
        <v>162</v>
      </c>
      <c r="C123" s="17" t="s">
        <v>35</v>
      </c>
      <c r="D123" s="17" t="s">
        <v>35</v>
      </c>
      <c r="E123" s="18" t="s">
        <v>35</v>
      </c>
      <c r="F123" s="17" t="s">
        <v>35</v>
      </c>
      <c r="G123" s="17" t="s">
        <v>35</v>
      </c>
      <c r="H123" s="18" t="s">
        <v>35</v>
      </c>
      <c r="I123" s="17" t="s">
        <v>35</v>
      </c>
      <c r="J123" s="17" t="s">
        <v>35</v>
      </c>
      <c r="K123" s="18" t="s">
        <v>35</v>
      </c>
      <c r="L123" s="17" t="s">
        <v>35</v>
      </c>
      <c r="M123" s="17" t="s">
        <v>35</v>
      </c>
      <c r="N123" s="17" t="s">
        <v>35</v>
      </c>
      <c r="U123" s="201" t="s">
        <v>35</v>
      </c>
      <c r="V123" s="202" t="e">
        <f t="shared" si="13"/>
        <v>#VALUE!</v>
      </c>
    </row>
    <row r="124" spans="1:22">
      <c r="A124" s="17" t="s">
        <v>172</v>
      </c>
      <c r="B124" s="7">
        <v>62200</v>
      </c>
      <c r="C124" s="24">
        <v>9125</v>
      </c>
      <c r="D124" s="24">
        <v>7424</v>
      </c>
      <c r="E124" s="29">
        <v>1701</v>
      </c>
      <c r="F124" s="24">
        <v>1456</v>
      </c>
      <c r="G124" s="24">
        <v>1602</v>
      </c>
      <c r="H124" s="29">
        <v>-145</v>
      </c>
      <c r="I124" s="24">
        <v>10582</v>
      </c>
      <c r="J124" s="24">
        <v>9026</v>
      </c>
      <c r="K124" s="29">
        <v>1556</v>
      </c>
      <c r="L124" s="24">
        <v>102771</v>
      </c>
      <c r="M124" s="24">
        <v>20614</v>
      </c>
      <c r="N124" s="24">
        <v>123385</v>
      </c>
      <c r="O124" s="25" t="s">
        <v>173</v>
      </c>
      <c r="U124" s="201">
        <v>10582</v>
      </c>
      <c r="V124" s="202">
        <f t="shared" si="13"/>
        <v>0</v>
      </c>
    </row>
    <row r="125" spans="1:22">
      <c r="A125" s="17" t="s">
        <v>174</v>
      </c>
      <c r="B125" s="7">
        <v>62300</v>
      </c>
      <c r="C125" s="20">
        <v>350</v>
      </c>
      <c r="D125" s="20">
        <v>350</v>
      </c>
      <c r="E125" s="30">
        <v>0</v>
      </c>
      <c r="F125" s="20">
        <v>0</v>
      </c>
      <c r="G125" s="20">
        <v>0</v>
      </c>
      <c r="H125" s="30">
        <v>0</v>
      </c>
      <c r="I125" s="20">
        <v>350</v>
      </c>
      <c r="J125" s="20">
        <v>350</v>
      </c>
      <c r="K125" s="30">
        <v>0</v>
      </c>
      <c r="L125" s="20">
        <v>3192</v>
      </c>
      <c r="M125" s="20">
        <v>0</v>
      </c>
      <c r="N125" s="20">
        <v>3192</v>
      </c>
      <c r="U125" s="201">
        <v>350</v>
      </c>
      <c r="V125" s="202">
        <f t="shared" si="13"/>
        <v>0</v>
      </c>
    </row>
    <row r="126" spans="1:22">
      <c r="A126" s="17" t="s">
        <v>175</v>
      </c>
      <c r="B126" s="3" t="s">
        <v>77</v>
      </c>
      <c r="C126" s="21">
        <v>9475</v>
      </c>
      <c r="D126" s="21">
        <v>7774</v>
      </c>
      <c r="E126" s="31">
        <v>1701</v>
      </c>
      <c r="F126" s="21">
        <v>1456</v>
      </c>
      <c r="G126" s="21">
        <v>1602</v>
      </c>
      <c r="H126" s="31">
        <v>-145</v>
      </c>
      <c r="I126" s="21">
        <v>10932</v>
      </c>
      <c r="J126" s="21">
        <v>9376</v>
      </c>
      <c r="K126" s="31">
        <v>1556</v>
      </c>
      <c r="L126" s="21">
        <v>105963</v>
      </c>
      <c r="M126" s="21">
        <v>20614</v>
      </c>
      <c r="N126" s="21">
        <v>126577</v>
      </c>
      <c r="U126" s="201">
        <v>10932</v>
      </c>
      <c r="V126" s="202">
        <f t="shared" si="13"/>
        <v>0</v>
      </c>
    </row>
    <row r="127" spans="1:22">
      <c r="A127" s="17" t="s">
        <v>176</v>
      </c>
      <c r="B127" s="3" t="s">
        <v>77</v>
      </c>
      <c r="C127" s="21">
        <v>25375</v>
      </c>
      <c r="D127" s="21">
        <v>24423</v>
      </c>
      <c r="E127" s="31">
        <v>952</v>
      </c>
      <c r="F127" s="21">
        <v>7564</v>
      </c>
      <c r="G127" s="21">
        <v>8138</v>
      </c>
      <c r="H127" s="31">
        <v>-574</v>
      </c>
      <c r="I127" s="21">
        <v>32939</v>
      </c>
      <c r="J127" s="21">
        <v>32562</v>
      </c>
      <c r="K127" s="31">
        <v>377</v>
      </c>
      <c r="L127" s="21">
        <v>274084</v>
      </c>
      <c r="M127" s="21">
        <v>129403</v>
      </c>
      <c r="N127" s="21">
        <v>403487</v>
      </c>
      <c r="U127" s="201">
        <v>28632</v>
      </c>
      <c r="V127" s="202">
        <f t="shared" si="13"/>
        <v>-4307</v>
      </c>
    </row>
    <row r="128" spans="1:22">
      <c r="A128" s="17" t="s">
        <v>177</v>
      </c>
      <c r="B128" s="3" t="s">
        <v>25</v>
      </c>
      <c r="C128" s="17" t="s">
        <v>32</v>
      </c>
      <c r="D128" s="17" t="s">
        <v>32</v>
      </c>
      <c r="E128" s="18" t="s">
        <v>32</v>
      </c>
      <c r="F128" s="17" t="s">
        <v>32</v>
      </c>
      <c r="G128" s="17" t="s">
        <v>32</v>
      </c>
      <c r="H128" s="18" t="s">
        <v>32</v>
      </c>
      <c r="I128" s="17" t="s">
        <v>32</v>
      </c>
      <c r="J128" s="17" t="s">
        <v>32</v>
      </c>
      <c r="K128" s="18" t="s">
        <v>32</v>
      </c>
      <c r="L128" s="17" t="s">
        <v>32</v>
      </c>
      <c r="M128" s="17" t="s">
        <v>32</v>
      </c>
      <c r="N128" s="17" t="s">
        <v>32</v>
      </c>
      <c r="U128" s="201" t="s">
        <v>32</v>
      </c>
      <c r="V128" s="202" t="e">
        <f t="shared" si="13"/>
        <v>#VALUE!</v>
      </c>
    </row>
    <row r="129" spans="1:22">
      <c r="A129" s="17" t="s">
        <v>178</v>
      </c>
      <c r="B129" s="3" t="s">
        <v>179</v>
      </c>
      <c r="C129" s="17" t="s">
        <v>35</v>
      </c>
      <c r="D129" s="17" t="s">
        <v>35</v>
      </c>
      <c r="E129" s="18" t="s">
        <v>35</v>
      </c>
      <c r="F129" s="17" t="s">
        <v>35</v>
      </c>
      <c r="G129" s="17" t="s">
        <v>35</v>
      </c>
      <c r="H129" s="18" t="s">
        <v>35</v>
      </c>
      <c r="I129" s="17" t="s">
        <v>35</v>
      </c>
      <c r="J129" s="17" t="s">
        <v>35</v>
      </c>
      <c r="K129" s="18" t="s">
        <v>35</v>
      </c>
      <c r="L129" s="17" t="s">
        <v>35</v>
      </c>
      <c r="M129" s="17" t="s">
        <v>35</v>
      </c>
      <c r="N129" s="17" t="s">
        <v>35</v>
      </c>
      <c r="U129" s="201" t="s">
        <v>35</v>
      </c>
      <c r="V129" s="202" t="e">
        <f t="shared" si="13"/>
        <v>#VALUE!</v>
      </c>
    </row>
    <row r="130" spans="1:22" ht="35.25">
      <c r="A130" s="17" t="s">
        <v>180</v>
      </c>
      <c r="B130" s="7">
        <v>61250</v>
      </c>
      <c r="C130" s="24">
        <v>27322</v>
      </c>
      <c r="D130" s="24">
        <v>32273</v>
      </c>
      <c r="E130" s="29">
        <v>-4950</v>
      </c>
      <c r="F130" s="24">
        <v>8649</v>
      </c>
      <c r="G130" s="24">
        <v>8475</v>
      </c>
      <c r="H130" s="29">
        <v>174</v>
      </c>
      <c r="I130" s="24">
        <v>35972</v>
      </c>
      <c r="J130" s="24">
        <v>40748</v>
      </c>
      <c r="K130" s="29">
        <v>-4776</v>
      </c>
      <c r="L130" s="24">
        <v>228285</v>
      </c>
      <c r="M130" s="24">
        <v>78290</v>
      </c>
      <c r="N130" s="24">
        <v>306575</v>
      </c>
      <c r="O130" s="25" t="s">
        <v>181</v>
      </c>
      <c r="U130" s="201">
        <v>35018</v>
      </c>
      <c r="V130" s="202">
        <f t="shared" si="13"/>
        <v>-954</v>
      </c>
    </row>
    <row r="131" spans="1:22">
      <c r="A131" s="17" t="s">
        <v>182</v>
      </c>
      <c r="B131" s="3" t="s">
        <v>77</v>
      </c>
      <c r="C131" s="21">
        <v>27322</v>
      </c>
      <c r="D131" s="21">
        <v>32273</v>
      </c>
      <c r="E131" s="31">
        <v>-4950</v>
      </c>
      <c r="F131" s="21">
        <v>8649</v>
      </c>
      <c r="G131" s="21">
        <v>8475</v>
      </c>
      <c r="H131" s="31">
        <v>174</v>
      </c>
      <c r="I131" s="21">
        <v>35972</v>
      </c>
      <c r="J131" s="21">
        <v>40748</v>
      </c>
      <c r="K131" s="31">
        <v>-4776</v>
      </c>
      <c r="L131" s="21">
        <v>228285</v>
      </c>
      <c r="M131" s="21">
        <v>78290</v>
      </c>
      <c r="N131" s="21">
        <v>306575</v>
      </c>
      <c r="U131" s="201">
        <v>35018</v>
      </c>
      <c r="V131" s="202">
        <f t="shared" si="13"/>
        <v>-954</v>
      </c>
    </row>
    <row r="132" spans="1:22">
      <c r="A132" s="17" t="s">
        <v>183</v>
      </c>
      <c r="B132" s="3" t="s">
        <v>184</v>
      </c>
      <c r="C132" s="17" t="s">
        <v>35</v>
      </c>
      <c r="D132" s="17" t="s">
        <v>35</v>
      </c>
      <c r="E132" s="18" t="s">
        <v>35</v>
      </c>
      <c r="F132" s="17" t="s">
        <v>35</v>
      </c>
      <c r="G132" s="17" t="s">
        <v>35</v>
      </c>
      <c r="H132" s="18" t="s">
        <v>35</v>
      </c>
      <c r="I132" s="17" t="s">
        <v>35</v>
      </c>
      <c r="J132" s="17" t="s">
        <v>35</v>
      </c>
      <c r="K132" s="18" t="s">
        <v>35</v>
      </c>
      <c r="L132" s="17" t="s">
        <v>35</v>
      </c>
      <c r="M132" s="17" t="s">
        <v>35</v>
      </c>
      <c r="N132" s="17" t="s">
        <v>35</v>
      </c>
      <c r="U132" s="201" t="s">
        <v>35</v>
      </c>
      <c r="V132" s="202" t="e">
        <f t="shared" si="13"/>
        <v>#VALUE!</v>
      </c>
    </row>
    <row r="133" spans="1:22" ht="35.25">
      <c r="A133" s="17" t="s">
        <v>185</v>
      </c>
      <c r="B133" s="7">
        <v>62100</v>
      </c>
      <c r="C133" s="24">
        <v>48818</v>
      </c>
      <c r="D133" s="24">
        <v>75931</v>
      </c>
      <c r="E133" s="29">
        <v>-27114</v>
      </c>
      <c r="F133" s="24">
        <v>2654</v>
      </c>
      <c r="G133" s="24">
        <v>2653</v>
      </c>
      <c r="H133" s="29">
        <v>0</v>
      </c>
      <c r="I133" s="24">
        <v>51470</v>
      </c>
      <c r="J133" s="24">
        <v>78584</v>
      </c>
      <c r="K133" s="29">
        <v>-27114</v>
      </c>
      <c r="L133" s="24">
        <v>615446</v>
      </c>
      <c r="M133" s="24">
        <v>37104</v>
      </c>
      <c r="N133" s="24">
        <v>652549</v>
      </c>
      <c r="O133" s="25" t="s">
        <v>186</v>
      </c>
      <c r="T133" s="198" t="s">
        <v>187</v>
      </c>
      <c r="U133" s="201">
        <v>110425</v>
      </c>
      <c r="V133" s="202">
        <f t="shared" si="13"/>
        <v>58955</v>
      </c>
    </row>
    <row r="134" spans="1:22">
      <c r="A134" s="17" t="s">
        <v>188</v>
      </c>
      <c r="B134" s="3" t="s">
        <v>77</v>
      </c>
      <c r="C134" s="21">
        <v>48818</v>
      </c>
      <c r="D134" s="21">
        <v>75931</v>
      </c>
      <c r="E134" s="31">
        <v>-27114</v>
      </c>
      <c r="F134" s="21">
        <v>2654</v>
      </c>
      <c r="G134" s="21">
        <v>2653</v>
      </c>
      <c r="H134" s="31">
        <v>0</v>
      </c>
      <c r="I134" s="21">
        <v>51470</v>
      </c>
      <c r="J134" s="21">
        <v>78584</v>
      </c>
      <c r="K134" s="31">
        <v>-27114</v>
      </c>
      <c r="L134" s="21">
        <v>615446</v>
      </c>
      <c r="M134" s="21">
        <v>37104</v>
      </c>
      <c r="N134" s="21">
        <v>652549</v>
      </c>
      <c r="T134" s="11"/>
      <c r="U134" s="201">
        <v>110425</v>
      </c>
      <c r="V134" s="202">
        <f t="shared" si="13"/>
        <v>58955</v>
      </c>
    </row>
    <row r="135" spans="1:22">
      <c r="A135" s="17" t="s">
        <v>189</v>
      </c>
      <c r="B135" s="3" t="s">
        <v>190</v>
      </c>
      <c r="C135" s="17" t="s">
        <v>35</v>
      </c>
      <c r="D135" s="17" t="s">
        <v>35</v>
      </c>
      <c r="E135" s="18" t="s">
        <v>35</v>
      </c>
      <c r="F135" s="17" t="s">
        <v>35</v>
      </c>
      <c r="G135" s="17" t="s">
        <v>35</v>
      </c>
      <c r="H135" s="18" t="s">
        <v>35</v>
      </c>
      <c r="I135" s="17" t="s">
        <v>35</v>
      </c>
      <c r="J135" s="17" t="s">
        <v>35</v>
      </c>
      <c r="K135" s="18" t="s">
        <v>35</v>
      </c>
      <c r="L135" s="17" t="s">
        <v>35</v>
      </c>
      <c r="M135" s="17" t="s">
        <v>35</v>
      </c>
      <c r="N135" s="17" t="s">
        <v>35</v>
      </c>
      <c r="T135" s="11"/>
      <c r="U135" s="201" t="s">
        <v>35</v>
      </c>
      <c r="V135" s="202" t="e">
        <f t="shared" si="13"/>
        <v>#VALUE!</v>
      </c>
    </row>
    <row r="136" spans="1:22">
      <c r="A136" s="17" t="s">
        <v>191</v>
      </c>
      <c r="B136" s="7">
        <v>60000</v>
      </c>
      <c r="C136" s="20">
        <v>1242</v>
      </c>
      <c r="D136" s="20">
        <v>1180</v>
      </c>
      <c r="E136" s="30">
        <v>62</v>
      </c>
      <c r="F136" s="20">
        <v>52</v>
      </c>
      <c r="G136" s="20">
        <v>25</v>
      </c>
      <c r="H136" s="30">
        <v>28</v>
      </c>
      <c r="I136" s="20">
        <v>1295</v>
      </c>
      <c r="J136" s="20">
        <v>1206</v>
      </c>
      <c r="K136" s="30">
        <v>90</v>
      </c>
      <c r="L136" s="20">
        <v>13229</v>
      </c>
      <c r="M136" s="20">
        <v>638</v>
      </c>
      <c r="N136" s="20">
        <v>13868</v>
      </c>
      <c r="T136" s="11"/>
      <c r="U136" s="201">
        <v>1295</v>
      </c>
      <c r="V136" s="202">
        <f t="shared" si="13"/>
        <v>0</v>
      </c>
    </row>
    <row r="137" spans="1:22">
      <c r="A137" s="17" t="s">
        <v>192</v>
      </c>
      <c r="B137" s="7">
        <v>60800</v>
      </c>
      <c r="C137" s="20">
        <v>2073</v>
      </c>
      <c r="D137" s="20">
        <v>2114</v>
      </c>
      <c r="E137" s="30">
        <v>-40</v>
      </c>
      <c r="F137" s="20">
        <v>2408</v>
      </c>
      <c r="G137" s="20">
        <v>2212</v>
      </c>
      <c r="H137" s="30">
        <v>196</v>
      </c>
      <c r="I137" s="20">
        <v>4482</v>
      </c>
      <c r="J137" s="20">
        <v>4324</v>
      </c>
      <c r="K137" s="30">
        <v>157</v>
      </c>
      <c r="L137" s="20">
        <v>27505</v>
      </c>
      <c r="M137" s="20">
        <v>25468</v>
      </c>
      <c r="N137" s="20">
        <v>52973</v>
      </c>
      <c r="T137" s="11"/>
      <c r="U137" s="201">
        <v>4482</v>
      </c>
      <c r="V137" s="202">
        <f t="shared" si="13"/>
        <v>0</v>
      </c>
    </row>
    <row r="138" spans="1:22">
      <c r="A138" s="17" t="s">
        <v>193</v>
      </c>
      <c r="B138" s="3" t="s">
        <v>77</v>
      </c>
      <c r="C138" s="21">
        <v>3315</v>
      </c>
      <c r="D138" s="21">
        <v>3294</v>
      </c>
      <c r="E138" s="31">
        <v>22</v>
      </c>
      <c r="F138" s="21">
        <v>2460</v>
      </c>
      <c r="G138" s="21">
        <v>2237</v>
      </c>
      <c r="H138" s="31">
        <v>224</v>
      </c>
      <c r="I138" s="21">
        <v>5777</v>
      </c>
      <c r="J138" s="21">
        <v>5530</v>
      </c>
      <c r="K138" s="31">
        <v>247</v>
      </c>
      <c r="L138" s="21">
        <v>40734</v>
      </c>
      <c r="M138" s="21">
        <v>26106</v>
      </c>
      <c r="N138" s="21">
        <v>66841</v>
      </c>
      <c r="T138" s="11"/>
      <c r="U138" s="201">
        <v>5777</v>
      </c>
      <c r="V138" s="202">
        <f t="shared" si="13"/>
        <v>0</v>
      </c>
    </row>
    <row r="139" spans="1:22">
      <c r="A139" s="17" t="s">
        <v>194</v>
      </c>
      <c r="B139" s="3" t="s">
        <v>77</v>
      </c>
      <c r="C139" s="21">
        <v>79455</v>
      </c>
      <c r="D139" s="21">
        <v>111498</v>
      </c>
      <c r="E139" s="31">
        <v>-32042</v>
      </c>
      <c r="F139" s="21">
        <v>13763</v>
      </c>
      <c r="G139" s="21">
        <v>13365</v>
      </c>
      <c r="H139" s="31">
        <v>398</v>
      </c>
      <c r="I139" s="21">
        <v>93219</v>
      </c>
      <c r="J139" s="21">
        <v>124862</v>
      </c>
      <c r="K139" s="31">
        <v>-31643</v>
      </c>
      <c r="L139" s="21">
        <v>884465</v>
      </c>
      <c r="M139" s="21">
        <v>141500</v>
      </c>
      <c r="N139" s="21">
        <v>1025965</v>
      </c>
      <c r="T139" s="11"/>
      <c r="U139" s="201">
        <v>151220</v>
      </c>
      <c r="V139" s="202">
        <f t="shared" si="13"/>
        <v>58001</v>
      </c>
    </row>
    <row r="140" spans="1:22">
      <c r="A140" s="17" t="s">
        <v>195</v>
      </c>
      <c r="B140" s="3" t="s">
        <v>196</v>
      </c>
      <c r="C140" s="17" t="s">
        <v>32</v>
      </c>
      <c r="D140" s="17" t="s">
        <v>32</v>
      </c>
      <c r="E140" s="18" t="s">
        <v>32</v>
      </c>
      <c r="F140" s="17" t="s">
        <v>32</v>
      </c>
      <c r="G140" s="17" t="s">
        <v>32</v>
      </c>
      <c r="H140" s="18" t="s">
        <v>32</v>
      </c>
      <c r="I140" s="17" t="s">
        <v>32</v>
      </c>
      <c r="J140" s="17" t="s">
        <v>32</v>
      </c>
      <c r="K140" s="18" t="s">
        <v>32</v>
      </c>
      <c r="L140" s="17" t="s">
        <v>32</v>
      </c>
      <c r="M140" s="17" t="s">
        <v>32</v>
      </c>
      <c r="N140" s="17" t="s">
        <v>32</v>
      </c>
      <c r="T140" s="11"/>
      <c r="U140" s="201" t="s">
        <v>32</v>
      </c>
      <c r="V140" s="202" t="e">
        <f t="shared" si="13"/>
        <v>#VALUE!</v>
      </c>
    </row>
    <row r="141" spans="1:22">
      <c r="A141" s="17" t="s">
        <v>197</v>
      </c>
      <c r="B141" s="3" t="s">
        <v>198</v>
      </c>
      <c r="C141" s="17" t="s">
        <v>35</v>
      </c>
      <c r="D141" s="17" t="s">
        <v>35</v>
      </c>
      <c r="E141" s="18" t="s">
        <v>35</v>
      </c>
      <c r="F141" s="17" t="s">
        <v>35</v>
      </c>
      <c r="G141" s="17" t="s">
        <v>35</v>
      </c>
      <c r="H141" s="18" t="s">
        <v>35</v>
      </c>
      <c r="I141" s="17" t="s">
        <v>35</v>
      </c>
      <c r="J141" s="17" t="s">
        <v>35</v>
      </c>
      <c r="K141" s="18" t="s">
        <v>35</v>
      </c>
      <c r="L141" s="17" t="s">
        <v>35</v>
      </c>
      <c r="M141" s="17" t="s">
        <v>35</v>
      </c>
      <c r="N141" s="17" t="s">
        <v>35</v>
      </c>
      <c r="T141" s="11"/>
      <c r="U141" s="201" t="s">
        <v>35</v>
      </c>
      <c r="V141" s="202" t="e">
        <f t="shared" si="13"/>
        <v>#VALUE!</v>
      </c>
    </row>
    <row r="142" spans="1:22" ht="58.5">
      <c r="A142" s="17" t="s">
        <v>199</v>
      </c>
      <c r="B142" s="7">
        <v>61100</v>
      </c>
      <c r="C142" s="24">
        <v>14957</v>
      </c>
      <c r="D142" s="24">
        <v>14314</v>
      </c>
      <c r="E142" s="29">
        <v>642</v>
      </c>
      <c r="F142" s="24">
        <v>0</v>
      </c>
      <c r="G142" s="24">
        <v>0</v>
      </c>
      <c r="H142" s="29">
        <v>0</v>
      </c>
      <c r="I142" s="24">
        <v>14957</v>
      </c>
      <c r="J142" s="24">
        <v>14315</v>
      </c>
      <c r="K142" s="29">
        <v>642</v>
      </c>
      <c r="L142" s="24">
        <v>84028</v>
      </c>
      <c r="M142" s="24">
        <v>6743</v>
      </c>
      <c r="N142" s="24">
        <v>90771</v>
      </c>
      <c r="O142" s="25" t="s">
        <v>200</v>
      </c>
      <c r="T142" s="198" t="s">
        <v>201</v>
      </c>
      <c r="U142" s="201">
        <v>14957</v>
      </c>
      <c r="V142" s="202">
        <f t="shared" si="13"/>
        <v>0</v>
      </c>
    </row>
    <row r="143" spans="1:22">
      <c r="A143" s="17" t="s">
        <v>202</v>
      </c>
      <c r="B143" s="3" t="s">
        <v>77</v>
      </c>
      <c r="C143" s="21">
        <v>14957</v>
      </c>
      <c r="D143" s="21">
        <v>14314</v>
      </c>
      <c r="E143" s="31">
        <v>642</v>
      </c>
      <c r="F143" s="21">
        <v>0</v>
      </c>
      <c r="G143" s="21">
        <v>0</v>
      </c>
      <c r="H143" s="31">
        <v>0</v>
      </c>
      <c r="I143" s="21">
        <v>14957</v>
      </c>
      <c r="J143" s="21">
        <v>14315</v>
      </c>
      <c r="K143" s="31">
        <v>642</v>
      </c>
      <c r="L143" s="21">
        <v>84028</v>
      </c>
      <c r="M143" s="21">
        <v>6743</v>
      </c>
      <c r="N143" s="21">
        <v>90771</v>
      </c>
      <c r="U143" s="201">
        <v>14957</v>
      </c>
      <c r="V143" s="202">
        <f t="shared" si="13"/>
        <v>0</v>
      </c>
    </row>
    <row r="144" spans="1:22">
      <c r="A144" s="17" t="s">
        <v>203</v>
      </c>
      <c r="B144" s="3" t="s">
        <v>77</v>
      </c>
      <c r="C144" s="21">
        <v>14957</v>
      </c>
      <c r="D144" s="21">
        <v>14314</v>
      </c>
      <c r="E144" s="31">
        <v>642</v>
      </c>
      <c r="F144" s="21">
        <v>0</v>
      </c>
      <c r="G144" s="21">
        <v>0</v>
      </c>
      <c r="H144" s="31">
        <v>0</v>
      </c>
      <c r="I144" s="21">
        <v>14957</v>
      </c>
      <c r="J144" s="21">
        <v>14315</v>
      </c>
      <c r="K144" s="31">
        <v>642</v>
      </c>
      <c r="L144" s="21">
        <v>84028</v>
      </c>
      <c r="M144" s="21">
        <v>6743</v>
      </c>
      <c r="N144" s="21">
        <v>90771</v>
      </c>
      <c r="U144" s="201">
        <v>14957</v>
      </c>
      <c r="V144" s="202">
        <f t="shared" si="13"/>
        <v>0</v>
      </c>
    </row>
    <row r="145" spans="1:22">
      <c r="A145" s="17" t="s">
        <v>204</v>
      </c>
      <c r="B145" s="3" t="s">
        <v>205</v>
      </c>
      <c r="C145" s="17" t="s">
        <v>32</v>
      </c>
      <c r="D145" s="17" t="s">
        <v>32</v>
      </c>
      <c r="E145" s="18" t="s">
        <v>32</v>
      </c>
      <c r="F145" s="17" t="s">
        <v>32</v>
      </c>
      <c r="G145" s="17" t="s">
        <v>32</v>
      </c>
      <c r="H145" s="18" t="s">
        <v>32</v>
      </c>
      <c r="I145" s="17" t="s">
        <v>32</v>
      </c>
      <c r="J145" s="17" t="s">
        <v>32</v>
      </c>
      <c r="K145" s="18" t="s">
        <v>32</v>
      </c>
      <c r="L145" s="17" t="s">
        <v>32</v>
      </c>
      <c r="M145" s="17" t="s">
        <v>32</v>
      </c>
      <c r="N145" s="17" t="s">
        <v>32</v>
      </c>
      <c r="U145" s="201" t="s">
        <v>32</v>
      </c>
      <c r="V145" s="202" t="e">
        <f t="shared" ref="V145:V206" si="14">U145-I145</f>
        <v>#VALUE!</v>
      </c>
    </row>
    <row r="146" spans="1:22">
      <c r="A146" s="17" t="s">
        <v>206</v>
      </c>
      <c r="B146" s="3" t="s">
        <v>207</v>
      </c>
      <c r="C146" s="17" t="s">
        <v>35</v>
      </c>
      <c r="D146" s="17" t="s">
        <v>35</v>
      </c>
      <c r="E146" s="18" t="s">
        <v>35</v>
      </c>
      <c r="F146" s="17" t="s">
        <v>35</v>
      </c>
      <c r="G146" s="17" t="s">
        <v>35</v>
      </c>
      <c r="H146" s="18" t="s">
        <v>35</v>
      </c>
      <c r="I146" s="17" t="s">
        <v>35</v>
      </c>
      <c r="J146" s="17" t="s">
        <v>35</v>
      </c>
      <c r="K146" s="18" t="s">
        <v>35</v>
      </c>
      <c r="L146" s="17" t="s">
        <v>35</v>
      </c>
      <c r="M146" s="17" t="s">
        <v>35</v>
      </c>
      <c r="N146" s="17" t="s">
        <v>35</v>
      </c>
      <c r="U146" s="201" t="s">
        <v>35</v>
      </c>
      <c r="V146" s="202" t="e">
        <f t="shared" si="14"/>
        <v>#VALUE!</v>
      </c>
    </row>
    <row r="147" spans="1:22">
      <c r="A147" s="17" t="s">
        <v>208</v>
      </c>
      <c r="B147" s="7">
        <v>61200</v>
      </c>
      <c r="C147" s="20">
        <v>7721</v>
      </c>
      <c r="D147" s="20">
        <v>9131</v>
      </c>
      <c r="E147" s="30">
        <v>-1409</v>
      </c>
      <c r="F147" s="20">
        <v>355</v>
      </c>
      <c r="G147" s="20">
        <v>1302</v>
      </c>
      <c r="H147" s="30">
        <v>-948</v>
      </c>
      <c r="I147" s="20">
        <v>8075</v>
      </c>
      <c r="J147" s="20">
        <v>10433</v>
      </c>
      <c r="K147" s="30">
        <v>-2358</v>
      </c>
      <c r="L147" s="20">
        <v>57439</v>
      </c>
      <c r="M147" s="20">
        <v>20773</v>
      </c>
      <c r="N147" s="20">
        <v>78211</v>
      </c>
      <c r="U147" s="201">
        <v>8075</v>
      </c>
      <c r="V147" s="202">
        <f t="shared" si="14"/>
        <v>0</v>
      </c>
    </row>
    <row r="148" spans="1:22">
      <c r="A148" s="17" t="s">
        <v>209</v>
      </c>
      <c r="B148" s="3" t="s">
        <v>77</v>
      </c>
      <c r="C148" s="21">
        <v>7721</v>
      </c>
      <c r="D148" s="21">
        <v>9131</v>
      </c>
      <c r="E148" s="31">
        <v>-1409</v>
      </c>
      <c r="F148" s="21">
        <v>355</v>
      </c>
      <c r="G148" s="21">
        <v>1302</v>
      </c>
      <c r="H148" s="31">
        <v>-948</v>
      </c>
      <c r="I148" s="21">
        <v>8075</v>
      </c>
      <c r="J148" s="21">
        <v>10433</v>
      </c>
      <c r="K148" s="31">
        <v>-2358</v>
      </c>
      <c r="L148" s="21">
        <v>57439</v>
      </c>
      <c r="M148" s="21">
        <v>20773</v>
      </c>
      <c r="N148" s="21">
        <v>78211</v>
      </c>
      <c r="U148" s="201">
        <v>8075</v>
      </c>
      <c r="V148" s="202">
        <f t="shared" si="14"/>
        <v>0</v>
      </c>
    </row>
    <row r="149" spans="1:22">
      <c r="A149" s="17" t="s">
        <v>210</v>
      </c>
      <c r="B149" s="3" t="s">
        <v>211</v>
      </c>
      <c r="C149" s="17" t="s">
        <v>35</v>
      </c>
      <c r="D149" s="17" t="s">
        <v>35</v>
      </c>
      <c r="E149" s="18" t="s">
        <v>35</v>
      </c>
      <c r="F149" s="17" t="s">
        <v>35</v>
      </c>
      <c r="G149" s="17" t="s">
        <v>35</v>
      </c>
      <c r="H149" s="18" t="s">
        <v>35</v>
      </c>
      <c r="I149" s="17" t="s">
        <v>35</v>
      </c>
      <c r="J149" s="17" t="s">
        <v>35</v>
      </c>
      <c r="K149" s="18" t="s">
        <v>35</v>
      </c>
      <c r="L149" s="17" t="s">
        <v>35</v>
      </c>
      <c r="M149" s="17" t="s">
        <v>35</v>
      </c>
      <c r="N149" s="17" t="s">
        <v>35</v>
      </c>
      <c r="U149" s="201" t="s">
        <v>35</v>
      </c>
      <c r="V149" s="202" t="e">
        <f t="shared" si="14"/>
        <v>#VALUE!</v>
      </c>
    </row>
    <row r="150" spans="1:22">
      <c r="A150" s="17" t="s">
        <v>212</v>
      </c>
      <c r="B150" s="7">
        <v>60400</v>
      </c>
      <c r="C150" s="193">
        <v>4718</v>
      </c>
      <c r="D150" s="193">
        <v>7458</v>
      </c>
      <c r="E150" s="194">
        <v>-2740</v>
      </c>
      <c r="F150" s="193">
        <v>0</v>
      </c>
      <c r="G150" s="193">
        <v>0</v>
      </c>
      <c r="H150" s="194">
        <v>0</v>
      </c>
      <c r="I150" s="193">
        <v>4718</v>
      </c>
      <c r="J150" s="193">
        <v>7458</v>
      </c>
      <c r="K150" s="194">
        <v>-2740</v>
      </c>
      <c r="L150" s="193">
        <v>36780</v>
      </c>
      <c r="M150" s="193">
        <v>0</v>
      </c>
      <c r="N150" s="193">
        <v>36780</v>
      </c>
      <c r="O150" s="195"/>
      <c r="U150" s="201">
        <v>4718</v>
      </c>
      <c r="V150" s="202">
        <f t="shared" si="14"/>
        <v>0</v>
      </c>
    </row>
    <row r="151" spans="1:22">
      <c r="A151" s="17" t="s">
        <v>213</v>
      </c>
      <c r="B151" s="3" t="s">
        <v>77</v>
      </c>
      <c r="C151" s="21">
        <v>4718</v>
      </c>
      <c r="D151" s="21">
        <v>7458</v>
      </c>
      <c r="E151" s="31">
        <v>-2740</v>
      </c>
      <c r="F151" s="21">
        <v>0</v>
      </c>
      <c r="G151" s="21">
        <v>0</v>
      </c>
      <c r="H151" s="31">
        <v>0</v>
      </c>
      <c r="I151" s="21">
        <v>4718</v>
      </c>
      <c r="J151" s="21">
        <v>7458</v>
      </c>
      <c r="K151" s="31">
        <v>-2740</v>
      </c>
      <c r="L151" s="21">
        <v>36780</v>
      </c>
      <c r="M151" s="21">
        <v>0</v>
      </c>
      <c r="N151" s="21">
        <v>36780</v>
      </c>
      <c r="U151" s="201">
        <v>4718</v>
      </c>
      <c r="V151" s="202">
        <f t="shared" si="14"/>
        <v>0</v>
      </c>
    </row>
    <row r="152" spans="1:22">
      <c r="A152" s="17" t="s">
        <v>214</v>
      </c>
      <c r="B152" s="3" t="s">
        <v>215</v>
      </c>
      <c r="C152" s="17" t="s">
        <v>35</v>
      </c>
      <c r="D152" s="17" t="s">
        <v>35</v>
      </c>
      <c r="E152" s="18" t="s">
        <v>35</v>
      </c>
      <c r="F152" s="17" t="s">
        <v>35</v>
      </c>
      <c r="G152" s="17" t="s">
        <v>35</v>
      </c>
      <c r="H152" s="18" t="s">
        <v>35</v>
      </c>
      <c r="I152" s="17" t="s">
        <v>35</v>
      </c>
      <c r="J152" s="17" t="s">
        <v>35</v>
      </c>
      <c r="K152" s="18" t="s">
        <v>35</v>
      </c>
      <c r="L152" s="17" t="s">
        <v>35</v>
      </c>
      <c r="M152" s="17" t="s">
        <v>35</v>
      </c>
      <c r="N152" s="17" t="s">
        <v>35</v>
      </c>
      <c r="U152" s="201" t="s">
        <v>35</v>
      </c>
      <c r="V152" s="202" t="e">
        <f t="shared" si="14"/>
        <v>#VALUE!</v>
      </c>
    </row>
    <row r="153" spans="1:22" ht="23.25">
      <c r="A153" s="17" t="s">
        <v>216</v>
      </c>
      <c r="B153" s="7">
        <v>60600</v>
      </c>
      <c r="C153" s="24">
        <v>7672</v>
      </c>
      <c r="D153" s="24">
        <v>450</v>
      </c>
      <c r="E153" s="29">
        <v>7222</v>
      </c>
      <c r="F153" s="24">
        <v>0</v>
      </c>
      <c r="G153" s="24">
        <v>0</v>
      </c>
      <c r="H153" s="29">
        <v>0</v>
      </c>
      <c r="I153" s="24">
        <v>7672</v>
      </c>
      <c r="J153" s="24">
        <v>450</v>
      </c>
      <c r="K153" s="29">
        <v>7222</v>
      </c>
      <c r="L153" s="24">
        <v>17804</v>
      </c>
      <c r="M153" s="24">
        <v>0</v>
      </c>
      <c r="N153" s="24">
        <v>17805</v>
      </c>
      <c r="O153" s="25" t="s">
        <v>217</v>
      </c>
      <c r="U153" s="201">
        <v>7672</v>
      </c>
      <c r="V153" s="202">
        <f t="shared" si="14"/>
        <v>0</v>
      </c>
    </row>
    <row r="154" spans="1:22">
      <c r="A154" s="17" t="s">
        <v>218</v>
      </c>
      <c r="B154" s="3" t="s">
        <v>77</v>
      </c>
      <c r="C154" s="21">
        <v>7672</v>
      </c>
      <c r="D154" s="21">
        <v>450</v>
      </c>
      <c r="E154" s="31">
        <v>7222</v>
      </c>
      <c r="F154" s="21">
        <v>0</v>
      </c>
      <c r="G154" s="21">
        <v>0</v>
      </c>
      <c r="H154" s="31">
        <v>0</v>
      </c>
      <c r="I154" s="21">
        <v>7672</v>
      </c>
      <c r="J154" s="21">
        <v>450</v>
      </c>
      <c r="K154" s="31">
        <v>7222</v>
      </c>
      <c r="L154" s="21">
        <v>17804</v>
      </c>
      <c r="M154" s="21">
        <v>0</v>
      </c>
      <c r="N154" s="21">
        <v>17805</v>
      </c>
      <c r="U154" s="201">
        <v>7672</v>
      </c>
      <c r="V154" s="202">
        <f t="shared" si="14"/>
        <v>0</v>
      </c>
    </row>
    <row r="155" spans="1:22">
      <c r="A155" s="17" t="s">
        <v>219</v>
      </c>
      <c r="B155" s="3" t="s">
        <v>220</v>
      </c>
      <c r="C155" s="17" t="s">
        <v>35</v>
      </c>
      <c r="D155" s="17" t="s">
        <v>35</v>
      </c>
      <c r="E155" s="18" t="s">
        <v>35</v>
      </c>
      <c r="F155" s="17" t="s">
        <v>35</v>
      </c>
      <c r="G155" s="17" t="s">
        <v>35</v>
      </c>
      <c r="H155" s="18" t="s">
        <v>35</v>
      </c>
      <c r="I155" s="17" t="s">
        <v>35</v>
      </c>
      <c r="J155" s="17" t="s">
        <v>35</v>
      </c>
      <c r="K155" s="18" t="s">
        <v>35</v>
      </c>
      <c r="L155" s="17" t="s">
        <v>35</v>
      </c>
      <c r="M155" s="17" t="s">
        <v>35</v>
      </c>
      <c r="N155" s="17" t="s">
        <v>35</v>
      </c>
      <c r="U155" s="201" t="s">
        <v>35</v>
      </c>
      <c r="V155" s="202" t="e">
        <f t="shared" si="14"/>
        <v>#VALUE!</v>
      </c>
    </row>
    <row r="156" spans="1:22">
      <c r="A156" s="17" t="s">
        <v>221</v>
      </c>
      <c r="B156" s="7">
        <v>62000</v>
      </c>
      <c r="C156" s="20">
        <v>1745</v>
      </c>
      <c r="D156" s="20">
        <v>1791</v>
      </c>
      <c r="E156" s="30">
        <v>-46</v>
      </c>
      <c r="F156" s="20">
        <v>0</v>
      </c>
      <c r="G156" s="20">
        <v>0</v>
      </c>
      <c r="H156" s="30">
        <v>0</v>
      </c>
      <c r="I156" s="20">
        <v>1745</v>
      </c>
      <c r="J156" s="20">
        <v>1791</v>
      </c>
      <c r="K156" s="30">
        <v>-46</v>
      </c>
      <c r="L156" s="20">
        <v>21738</v>
      </c>
      <c r="M156" s="20">
        <v>0</v>
      </c>
      <c r="N156" s="20">
        <v>21738</v>
      </c>
      <c r="U156" s="201">
        <v>1745</v>
      </c>
      <c r="V156" s="202">
        <f t="shared" si="14"/>
        <v>0</v>
      </c>
    </row>
    <row r="157" spans="1:22">
      <c r="A157" s="17" t="s">
        <v>222</v>
      </c>
      <c r="B157" s="7">
        <v>62050</v>
      </c>
      <c r="C157" s="20">
        <v>-292</v>
      </c>
      <c r="D157" s="20">
        <v>554</v>
      </c>
      <c r="E157" s="30">
        <v>-846</v>
      </c>
      <c r="F157" s="20">
        <v>0</v>
      </c>
      <c r="G157" s="20">
        <v>0</v>
      </c>
      <c r="H157" s="30">
        <v>0</v>
      </c>
      <c r="I157" s="20">
        <v>-292</v>
      </c>
      <c r="J157" s="20">
        <v>554</v>
      </c>
      <c r="K157" s="30">
        <v>-846</v>
      </c>
      <c r="L157" s="20">
        <v>4463</v>
      </c>
      <c r="M157" s="20">
        <v>0</v>
      </c>
      <c r="N157" s="20">
        <v>4463</v>
      </c>
      <c r="U157" s="201">
        <v>-292</v>
      </c>
      <c r="V157" s="202">
        <f t="shared" si="14"/>
        <v>0</v>
      </c>
    </row>
    <row r="158" spans="1:22">
      <c r="A158" s="17" t="s">
        <v>223</v>
      </c>
      <c r="B158" s="7">
        <v>63050</v>
      </c>
      <c r="C158" s="20">
        <v>457</v>
      </c>
      <c r="D158" s="20">
        <v>446</v>
      </c>
      <c r="E158" s="30">
        <v>11</v>
      </c>
      <c r="F158" s="20">
        <v>9</v>
      </c>
      <c r="G158" s="20">
        <v>0</v>
      </c>
      <c r="H158" s="30">
        <v>9</v>
      </c>
      <c r="I158" s="20">
        <v>466</v>
      </c>
      <c r="J158" s="20">
        <v>446</v>
      </c>
      <c r="K158" s="30">
        <v>20</v>
      </c>
      <c r="L158" s="20">
        <v>5157</v>
      </c>
      <c r="M158" s="20">
        <v>-109</v>
      </c>
      <c r="N158" s="20">
        <v>5048</v>
      </c>
      <c r="U158" s="201">
        <v>466</v>
      </c>
      <c r="V158" s="202">
        <f t="shared" si="14"/>
        <v>0</v>
      </c>
    </row>
    <row r="159" spans="1:22">
      <c r="A159" s="17" t="s">
        <v>224</v>
      </c>
      <c r="B159" s="3" t="s">
        <v>77</v>
      </c>
      <c r="C159" s="21">
        <v>1910</v>
      </c>
      <c r="D159" s="21">
        <v>2791</v>
      </c>
      <c r="E159" s="31">
        <v>-881</v>
      </c>
      <c r="F159" s="21">
        <v>9</v>
      </c>
      <c r="G159" s="21">
        <v>0</v>
      </c>
      <c r="H159" s="31">
        <v>9</v>
      </c>
      <c r="I159" s="21">
        <v>1919</v>
      </c>
      <c r="J159" s="21">
        <v>2791</v>
      </c>
      <c r="K159" s="31">
        <v>-872</v>
      </c>
      <c r="L159" s="21">
        <v>31358</v>
      </c>
      <c r="M159" s="21">
        <v>-109</v>
      </c>
      <c r="N159" s="21">
        <v>31249</v>
      </c>
      <c r="U159" s="201">
        <v>1919</v>
      </c>
      <c r="V159" s="202">
        <f t="shared" si="14"/>
        <v>0</v>
      </c>
    </row>
    <row r="160" spans="1:22">
      <c r="A160" s="17" t="s">
        <v>225</v>
      </c>
      <c r="B160" s="3" t="s">
        <v>226</v>
      </c>
      <c r="C160" s="17" t="s">
        <v>35</v>
      </c>
      <c r="D160" s="17" t="s">
        <v>35</v>
      </c>
      <c r="E160" s="18" t="s">
        <v>35</v>
      </c>
      <c r="F160" s="17" t="s">
        <v>35</v>
      </c>
      <c r="G160" s="17" t="s">
        <v>35</v>
      </c>
      <c r="H160" s="18" t="s">
        <v>35</v>
      </c>
      <c r="I160" s="17" t="s">
        <v>35</v>
      </c>
      <c r="J160" s="17" t="s">
        <v>35</v>
      </c>
      <c r="K160" s="18" t="s">
        <v>35</v>
      </c>
      <c r="L160" s="17" t="s">
        <v>35</v>
      </c>
      <c r="M160" s="17" t="s">
        <v>35</v>
      </c>
      <c r="N160" s="17" t="s">
        <v>35</v>
      </c>
      <c r="U160" s="201" t="s">
        <v>35</v>
      </c>
      <c r="V160" s="202" t="e">
        <f t="shared" si="14"/>
        <v>#VALUE!</v>
      </c>
    </row>
    <row r="161" spans="1:22">
      <c r="A161" s="17" t="s">
        <v>227</v>
      </c>
      <c r="B161" s="3" t="s">
        <v>228</v>
      </c>
      <c r="C161" s="17" t="s">
        <v>229</v>
      </c>
      <c r="D161" s="17" t="s">
        <v>229</v>
      </c>
      <c r="E161" s="18" t="s">
        <v>229</v>
      </c>
      <c r="F161" s="17" t="s">
        <v>229</v>
      </c>
      <c r="G161" s="17" t="s">
        <v>229</v>
      </c>
      <c r="H161" s="18" t="s">
        <v>229</v>
      </c>
      <c r="I161" s="17" t="s">
        <v>229</v>
      </c>
      <c r="J161" s="17" t="s">
        <v>229</v>
      </c>
      <c r="K161" s="18" t="s">
        <v>229</v>
      </c>
      <c r="L161" s="17" t="s">
        <v>229</v>
      </c>
      <c r="M161" s="17" t="s">
        <v>229</v>
      </c>
      <c r="N161" s="17" t="s">
        <v>229</v>
      </c>
      <c r="U161" s="201" t="s">
        <v>229</v>
      </c>
      <c r="V161" s="202" t="e">
        <f t="shared" si="14"/>
        <v>#VALUE!</v>
      </c>
    </row>
    <row r="162" spans="1:22">
      <c r="A162" s="17" t="s">
        <v>230</v>
      </c>
      <c r="B162" s="7">
        <v>60300</v>
      </c>
      <c r="C162" s="20">
        <v>3220</v>
      </c>
      <c r="D162" s="20">
        <v>4202</v>
      </c>
      <c r="E162" s="30">
        <v>-982</v>
      </c>
      <c r="F162" s="20">
        <v>3055</v>
      </c>
      <c r="G162" s="20">
        <v>3854</v>
      </c>
      <c r="H162" s="30">
        <v>-799</v>
      </c>
      <c r="I162" s="20">
        <v>6275</v>
      </c>
      <c r="J162" s="20">
        <v>8056</v>
      </c>
      <c r="K162" s="30">
        <v>-1781</v>
      </c>
      <c r="L162" s="20">
        <v>41610</v>
      </c>
      <c r="M162" s="20">
        <v>11302</v>
      </c>
      <c r="N162" s="20">
        <v>52912</v>
      </c>
      <c r="U162" s="201">
        <v>6275</v>
      </c>
      <c r="V162" s="202">
        <f t="shared" si="14"/>
        <v>0</v>
      </c>
    </row>
    <row r="163" spans="1:22">
      <c r="A163" s="17" t="s">
        <v>231</v>
      </c>
      <c r="B163" s="3" t="s">
        <v>77</v>
      </c>
      <c r="C163" s="21">
        <v>3220</v>
      </c>
      <c r="D163" s="21">
        <v>4202</v>
      </c>
      <c r="E163" s="31">
        <v>-982</v>
      </c>
      <c r="F163" s="21">
        <v>3055</v>
      </c>
      <c r="G163" s="21">
        <v>3854</v>
      </c>
      <c r="H163" s="31">
        <v>-799</v>
      </c>
      <c r="I163" s="21">
        <v>6275</v>
      </c>
      <c r="J163" s="21">
        <v>8056</v>
      </c>
      <c r="K163" s="31">
        <v>-1781</v>
      </c>
      <c r="L163" s="21">
        <v>41610</v>
      </c>
      <c r="M163" s="21">
        <v>11302</v>
      </c>
      <c r="N163" s="21">
        <v>52912</v>
      </c>
      <c r="U163" s="201">
        <v>6275</v>
      </c>
      <c r="V163" s="202">
        <f t="shared" si="14"/>
        <v>0</v>
      </c>
    </row>
    <row r="164" spans="1:22">
      <c r="A164" s="17" t="s">
        <v>232</v>
      </c>
      <c r="B164" s="3" t="s">
        <v>233</v>
      </c>
      <c r="C164" s="17" t="s">
        <v>229</v>
      </c>
      <c r="D164" s="17" t="s">
        <v>229</v>
      </c>
      <c r="E164" s="18" t="s">
        <v>229</v>
      </c>
      <c r="F164" s="17" t="s">
        <v>229</v>
      </c>
      <c r="G164" s="17" t="s">
        <v>229</v>
      </c>
      <c r="H164" s="18" t="s">
        <v>229</v>
      </c>
      <c r="I164" s="17" t="s">
        <v>229</v>
      </c>
      <c r="J164" s="17" t="s">
        <v>229</v>
      </c>
      <c r="K164" s="18" t="s">
        <v>229</v>
      </c>
      <c r="L164" s="17" t="s">
        <v>229</v>
      </c>
      <c r="M164" s="17" t="s">
        <v>229</v>
      </c>
      <c r="N164" s="17" t="s">
        <v>229</v>
      </c>
      <c r="U164" s="201" t="s">
        <v>229</v>
      </c>
      <c r="V164" s="202" t="e">
        <f t="shared" si="14"/>
        <v>#VALUE!</v>
      </c>
    </row>
    <row r="165" spans="1:22">
      <c r="A165" s="17" t="s">
        <v>234</v>
      </c>
      <c r="B165" s="7">
        <v>60200</v>
      </c>
      <c r="C165" s="20">
        <v>1278</v>
      </c>
      <c r="D165" s="20">
        <v>817</v>
      </c>
      <c r="E165" s="30">
        <v>461</v>
      </c>
      <c r="F165" s="20">
        <v>690</v>
      </c>
      <c r="G165" s="20">
        <v>303</v>
      </c>
      <c r="H165" s="30">
        <v>388</v>
      </c>
      <c r="I165" s="20">
        <v>1968</v>
      </c>
      <c r="J165" s="20">
        <v>1119</v>
      </c>
      <c r="K165" s="30">
        <v>849</v>
      </c>
      <c r="L165" s="20">
        <v>14593</v>
      </c>
      <c r="M165" s="20">
        <v>7188</v>
      </c>
      <c r="N165" s="20">
        <v>21781</v>
      </c>
      <c r="U165" s="201">
        <v>1968</v>
      </c>
      <c r="V165" s="202">
        <f t="shared" si="14"/>
        <v>0</v>
      </c>
    </row>
    <row r="166" spans="1:22">
      <c r="A166" s="17" t="s">
        <v>235</v>
      </c>
      <c r="B166" s="3" t="s">
        <v>77</v>
      </c>
      <c r="C166" s="21">
        <v>1278</v>
      </c>
      <c r="D166" s="21">
        <v>817</v>
      </c>
      <c r="E166" s="31">
        <v>461</v>
      </c>
      <c r="F166" s="21">
        <v>690</v>
      </c>
      <c r="G166" s="21">
        <v>303</v>
      </c>
      <c r="H166" s="31">
        <v>388</v>
      </c>
      <c r="I166" s="21">
        <v>1968</v>
      </c>
      <c r="J166" s="21">
        <v>1119</v>
      </c>
      <c r="K166" s="31">
        <v>849</v>
      </c>
      <c r="L166" s="21">
        <v>14593</v>
      </c>
      <c r="M166" s="21">
        <v>7188</v>
      </c>
      <c r="N166" s="21">
        <v>21781</v>
      </c>
      <c r="U166" s="201">
        <v>1968</v>
      </c>
      <c r="V166" s="202">
        <f t="shared" si="14"/>
        <v>0</v>
      </c>
    </row>
    <row r="167" spans="1:22">
      <c r="A167" s="17" t="s">
        <v>236</v>
      </c>
      <c r="B167" s="3" t="s">
        <v>77</v>
      </c>
      <c r="C167" s="21">
        <v>4498</v>
      </c>
      <c r="D167" s="21">
        <v>5019</v>
      </c>
      <c r="E167" s="31">
        <v>-521</v>
      </c>
      <c r="F167" s="21">
        <v>3745</v>
      </c>
      <c r="G167" s="21">
        <v>4157</v>
      </c>
      <c r="H167" s="31">
        <v>-411</v>
      </c>
      <c r="I167" s="21">
        <v>8243</v>
      </c>
      <c r="J167" s="21">
        <v>9175</v>
      </c>
      <c r="K167" s="31">
        <v>-932</v>
      </c>
      <c r="L167" s="21">
        <v>56203</v>
      </c>
      <c r="M167" s="21">
        <v>18490</v>
      </c>
      <c r="N167" s="21">
        <v>74693</v>
      </c>
      <c r="U167" s="201">
        <v>8243</v>
      </c>
      <c r="V167" s="202">
        <f t="shared" si="14"/>
        <v>0</v>
      </c>
    </row>
    <row r="168" spans="1:22">
      <c r="A168" s="17" t="s">
        <v>237</v>
      </c>
      <c r="B168" s="3" t="s">
        <v>77</v>
      </c>
      <c r="C168" s="21">
        <v>26519</v>
      </c>
      <c r="D168" s="21">
        <v>24849</v>
      </c>
      <c r="E168" s="31">
        <v>1671</v>
      </c>
      <c r="F168" s="21">
        <v>4109</v>
      </c>
      <c r="G168" s="21">
        <v>5459</v>
      </c>
      <c r="H168" s="31">
        <v>-1350</v>
      </c>
      <c r="I168" s="21">
        <v>30627</v>
      </c>
      <c r="J168" s="21">
        <v>30307</v>
      </c>
      <c r="K168" s="31">
        <v>320</v>
      </c>
      <c r="L168" s="21">
        <v>199584</v>
      </c>
      <c r="M168" s="21">
        <v>39154</v>
      </c>
      <c r="N168" s="21">
        <v>238738</v>
      </c>
      <c r="U168" s="201">
        <v>30627</v>
      </c>
      <c r="V168" s="202">
        <f t="shared" si="14"/>
        <v>0</v>
      </c>
    </row>
    <row r="169" spans="1:22">
      <c r="A169" s="17" t="s">
        <v>238</v>
      </c>
      <c r="B169" s="3" t="s">
        <v>239</v>
      </c>
      <c r="C169" s="17" t="s">
        <v>32</v>
      </c>
      <c r="D169" s="17" t="s">
        <v>32</v>
      </c>
      <c r="E169" s="18" t="s">
        <v>32</v>
      </c>
      <c r="F169" s="17" t="s">
        <v>32</v>
      </c>
      <c r="G169" s="17" t="s">
        <v>32</v>
      </c>
      <c r="H169" s="18" t="s">
        <v>32</v>
      </c>
      <c r="I169" s="17" t="s">
        <v>32</v>
      </c>
      <c r="J169" s="17" t="s">
        <v>32</v>
      </c>
      <c r="K169" s="18" t="s">
        <v>32</v>
      </c>
      <c r="L169" s="17" t="s">
        <v>32</v>
      </c>
      <c r="M169" s="17" t="s">
        <v>32</v>
      </c>
      <c r="N169" s="17" t="s">
        <v>32</v>
      </c>
      <c r="U169" s="201" t="s">
        <v>32</v>
      </c>
      <c r="V169" s="202" t="e">
        <f t="shared" si="14"/>
        <v>#VALUE!</v>
      </c>
    </row>
    <row r="170" spans="1:22">
      <c r="A170" s="17" t="s">
        <v>240</v>
      </c>
      <c r="B170" s="3" t="s">
        <v>241</v>
      </c>
      <c r="C170" s="17" t="s">
        <v>35</v>
      </c>
      <c r="D170" s="17" t="s">
        <v>35</v>
      </c>
      <c r="E170" s="18" t="s">
        <v>35</v>
      </c>
      <c r="F170" s="17" t="s">
        <v>35</v>
      </c>
      <c r="G170" s="17" t="s">
        <v>35</v>
      </c>
      <c r="H170" s="18" t="s">
        <v>35</v>
      </c>
      <c r="I170" s="17" t="s">
        <v>35</v>
      </c>
      <c r="J170" s="17" t="s">
        <v>35</v>
      </c>
      <c r="K170" s="18" t="s">
        <v>35</v>
      </c>
      <c r="L170" s="17" t="s">
        <v>35</v>
      </c>
      <c r="M170" s="17" t="s">
        <v>35</v>
      </c>
      <c r="N170" s="17" t="s">
        <v>35</v>
      </c>
      <c r="U170" s="201" t="s">
        <v>35</v>
      </c>
      <c r="V170" s="202" t="e">
        <f t="shared" si="14"/>
        <v>#VALUE!</v>
      </c>
    </row>
    <row r="171" spans="1:22" ht="35.25">
      <c r="A171" s="17" t="s">
        <v>242</v>
      </c>
      <c r="B171" s="7">
        <v>61000</v>
      </c>
      <c r="C171" s="24">
        <v>7610</v>
      </c>
      <c r="D171" s="24">
        <v>5250</v>
      </c>
      <c r="E171" s="29">
        <v>2360</v>
      </c>
      <c r="F171" s="24">
        <v>2340</v>
      </c>
      <c r="G171" s="24">
        <v>9017</v>
      </c>
      <c r="H171" s="29">
        <v>-6677</v>
      </c>
      <c r="I171" s="24">
        <v>9950</v>
      </c>
      <c r="J171" s="24">
        <v>14268</v>
      </c>
      <c r="K171" s="29">
        <v>-4317</v>
      </c>
      <c r="L171" s="24">
        <v>50670</v>
      </c>
      <c r="M171" s="24">
        <v>26729</v>
      </c>
      <c r="N171" s="24">
        <v>77399</v>
      </c>
      <c r="O171" s="25" t="s">
        <v>243</v>
      </c>
      <c r="U171" s="201">
        <v>9950</v>
      </c>
      <c r="V171" s="202">
        <f t="shared" si="14"/>
        <v>0</v>
      </c>
    </row>
    <row r="172" spans="1:22">
      <c r="A172" s="17" t="s">
        <v>244</v>
      </c>
      <c r="B172" s="3" t="s">
        <v>77</v>
      </c>
      <c r="C172" s="21">
        <v>7610</v>
      </c>
      <c r="D172" s="21">
        <v>5250</v>
      </c>
      <c r="E172" s="31">
        <v>2360</v>
      </c>
      <c r="F172" s="21">
        <v>2340</v>
      </c>
      <c r="G172" s="21">
        <v>9017</v>
      </c>
      <c r="H172" s="31">
        <v>-6677</v>
      </c>
      <c r="I172" s="21">
        <v>9950</v>
      </c>
      <c r="J172" s="21">
        <v>14268</v>
      </c>
      <c r="K172" s="31">
        <v>-4317</v>
      </c>
      <c r="L172" s="21">
        <v>50670</v>
      </c>
      <c r="M172" s="21">
        <v>26729</v>
      </c>
      <c r="N172" s="21">
        <v>77399</v>
      </c>
      <c r="U172" s="201">
        <v>9950</v>
      </c>
      <c r="V172" s="202">
        <f t="shared" si="14"/>
        <v>0</v>
      </c>
    </row>
    <row r="173" spans="1:22">
      <c r="A173" s="17" t="s">
        <v>245</v>
      </c>
      <c r="B173" s="3" t="s">
        <v>239</v>
      </c>
      <c r="C173" s="17" t="s">
        <v>35</v>
      </c>
      <c r="D173" s="17" t="s">
        <v>35</v>
      </c>
      <c r="E173" s="18" t="s">
        <v>35</v>
      </c>
      <c r="F173" s="17" t="s">
        <v>35</v>
      </c>
      <c r="G173" s="17" t="s">
        <v>35</v>
      </c>
      <c r="H173" s="18" t="s">
        <v>35</v>
      </c>
      <c r="I173" s="17" t="s">
        <v>35</v>
      </c>
      <c r="J173" s="17" t="s">
        <v>35</v>
      </c>
      <c r="K173" s="18" t="s">
        <v>35</v>
      </c>
      <c r="L173" s="17" t="s">
        <v>35</v>
      </c>
      <c r="M173" s="17" t="s">
        <v>35</v>
      </c>
      <c r="N173" s="17" t="s">
        <v>35</v>
      </c>
      <c r="U173" s="201" t="s">
        <v>35</v>
      </c>
      <c r="V173" s="202" t="e">
        <f t="shared" si="14"/>
        <v>#VALUE!</v>
      </c>
    </row>
    <row r="174" spans="1:22">
      <c r="A174" s="17" t="s">
        <v>246</v>
      </c>
      <c r="B174" s="7">
        <v>61750</v>
      </c>
      <c r="C174" s="20">
        <v>0</v>
      </c>
      <c r="D174" s="20">
        <v>0</v>
      </c>
      <c r="E174" s="30">
        <v>0</v>
      </c>
      <c r="F174" s="20">
        <v>0</v>
      </c>
      <c r="G174" s="20">
        <v>0</v>
      </c>
      <c r="H174" s="30">
        <v>0</v>
      </c>
      <c r="I174" s="20">
        <v>0</v>
      </c>
      <c r="J174" s="20">
        <v>0</v>
      </c>
      <c r="K174" s="30">
        <v>0</v>
      </c>
      <c r="L174" s="20">
        <v>955</v>
      </c>
      <c r="M174" s="20">
        <v>0</v>
      </c>
      <c r="N174" s="20">
        <v>955</v>
      </c>
      <c r="U174" s="201">
        <v>0</v>
      </c>
      <c r="V174" s="202">
        <f t="shared" si="14"/>
        <v>0</v>
      </c>
    </row>
    <row r="175" spans="1:22">
      <c r="A175" s="17" t="s">
        <v>247</v>
      </c>
      <c r="B175" s="3" t="s">
        <v>77</v>
      </c>
      <c r="C175" s="21">
        <v>0</v>
      </c>
      <c r="D175" s="21">
        <v>0</v>
      </c>
      <c r="E175" s="31">
        <v>0</v>
      </c>
      <c r="F175" s="21">
        <v>0</v>
      </c>
      <c r="G175" s="21">
        <v>0</v>
      </c>
      <c r="H175" s="31">
        <v>0</v>
      </c>
      <c r="I175" s="21">
        <v>0</v>
      </c>
      <c r="J175" s="21">
        <v>0</v>
      </c>
      <c r="K175" s="31">
        <v>0</v>
      </c>
      <c r="L175" s="21">
        <v>955</v>
      </c>
      <c r="M175" s="21">
        <v>0</v>
      </c>
      <c r="N175" s="21">
        <v>955</v>
      </c>
      <c r="U175" s="201">
        <v>0</v>
      </c>
      <c r="V175" s="202">
        <f t="shared" si="14"/>
        <v>0</v>
      </c>
    </row>
    <row r="176" spans="1:22">
      <c r="A176" s="17" t="s">
        <v>248</v>
      </c>
      <c r="B176" s="3" t="s">
        <v>77</v>
      </c>
      <c r="C176" s="21">
        <v>7610</v>
      </c>
      <c r="D176" s="21">
        <v>5250</v>
      </c>
      <c r="E176" s="31">
        <v>2360</v>
      </c>
      <c r="F176" s="21">
        <v>2340</v>
      </c>
      <c r="G176" s="21">
        <v>9017</v>
      </c>
      <c r="H176" s="31">
        <v>-6677</v>
      </c>
      <c r="I176" s="21">
        <v>9950</v>
      </c>
      <c r="J176" s="21">
        <v>14268</v>
      </c>
      <c r="K176" s="31">
        <v>-4317</v>
      </c>
      <c r="L176" s="21">
        <v>51625</v>
      </c>
      <c r="M176" s="21">
        <v>26729</v>
      </c>
      <c r="N176" s="21">
        <v>78354</v>
      </c>
      <c r="U176" s="201">
        <v>9950</v>
      </c>
      <c r="V176" s="202">
        <f t="shared" si="14"/>
        <v>0</v>
      </c>
    </row>
    <row r="177" spans="1:22">
      <c r="A177" s="17" t="s">
        <v>249</v>
      </c>
      <c r="B177" s="3" t="s">
        <v>77</v>
      </c>
      <c r="C177" s="21">
        <v>219928</v>
      </c>
      <c r="D177" s="21">
        <v>255703</v>
      </c>
      <c r="E177" s="31">
        <v>-35774</v>
      </c>
      <c r="F177" s="21">
        <v>27776</v>
      </c>
      <c r="G177" s="21">
        <v>35979</v>
      </c>
      <c r="H177" s="31">
        <v>-8203</v>
      </c>
      <c r="I177" s="21">
        <v>247704</v>
      </c>
      <c r="J177" s="21">
        <v>291682</v>
      </c>
      <c r="K177" s="31">
        <v>-43978</v>
      </c>
      <c r="L177" s="21">
        <v>2288316</v>
      </c>
      <c r="M177" s="21">
        <v>383519</v>
      </c>
      <c r="N177" s="21">
        <v>2671835</v>
      </c>
      <c r="U177" s="201">
        <v>301398</v>
      </c>
      <c r="V177" s="202">
        <f t="shared" si="14"/>
        <v>53694</v>
      </c>
    </row>
    <row r="178" spans="1:22">
      <c r="A178" s="185" t="s">
        <v>250</v>
      </c>
      <c r="B178" s="185" t="s">
        <v>77</v>
      </c>
      <c r="C178" s="191">
        <v>106821</v>
      </c>
      <c r="D178" s="191">
        <v>37276</v>
      </c>
      <c r="E178" s="191">
        <v>69544</v>
      </c>
      <c r="F178" s="191">
        <v>33228</v>
      </c>
      <c r="G178" s="191">
        <v>6001</v>
      </c>
      <c r="H178" s="191">
        <v>27227</v>
      </c>
      <c r="I178" s="191">
        <v>140049</v>
      </c>
      <c r="J178" s="191">
        <v>43277</v>
      </c>
      <c r="K178" s="191">
        <v>96771</v>
      </c>
      <c r="L178" s="191">
        <v>1117468</v>
      </c>
      <c r="M178" s="191">
        <v>355371</v>
      </c>
      <c r="N178" s="191">
        <v>1472839</v>
      </c>
      <c r="U178" s="201">
        <v>150596</v>
      </c>
      <c r="V178" s="202">
        <f t="shared" si="14"/>
        <v>10547</v>
      </c>
    </row>
    <row r="179" spans="1:22">
      <c r="A179" s="17" t="s">
        <v>251</v>
      </c>
      <c r="B179" s="3" t="s">
        <v>252</v>
      </c>
      <c r="C179" s="23" t="s">
        <v>26</v>
      </c>
      <c r="D179" s="23" t="s">
        <v>26</v>
      </c>
      <c r="E179" s="33" t="s">
        <v>26</v>
      </c>
      <c r="F179" s="23" t="s">
        <v>26</v>
      </c>
      <c r="G179" s="23" t="s">
        <v>26</v>
      </c>
      <c r="H179" s="33" t="s">
        <v>26</v>
      </c>
      <c r="I179" s="23" t="s">
        <v>26</v>
      </c>
      <c r="J179" s="23" t="s">
        <v>26</v>
      </c>
      <c r="K179" s="33" t="s">
        <v>26</v>
      </c>
      <c r="L179" s="23" t="s">
        <v>26</v>
      </c>
      <c r="M179" s="23" t="s">
        <v>26</v>
      </c>
      <c r="N179" s="23" t="s">
        <v>26</v>
      </c>
      <c r="U179" s="201" t="s">
        <v>26</v>
      </c>
      <c r="V179" s="202" t="e">
        <f t="shared" si="14"/>
        <v>#VALUE!</v>
      </c>
    </row>
    <row r="180" spans="1:22">
      <c r="A180" s="17" t="s">
        <v>253</v>
      </c>
      <c r="B180" s="3" t="s">
        <v>252</v>
      </c>
      <c r="C180" s="17" t="s">
        <v>29</v>
      </c>
      <c r="D180" s="17" t="s">
        <v>29</v>
      </c>
      <c r="E180" s="18" t="s">
        <v>29</v>
      </c>
      <c r="F180" s="17" t="s">
        <v>29</v>
      </c>
      <c r="G180" s="17" t="s">
        <v>29</v>
      </c>
      <c r="H180" s="18" t="s">
        <v>29</v>
      </c>
      <c r="I180" s="17" t="s">
        <v>29</v>
      </c>
      <c r="J180" s="17" t="s">
        <v>29</v>
      </c>
      <c r="K180" s="18" t="s">
        <v>29</v>
      </c>
      <c r="L180" s="17" t="s">
        <v>29</v>
      </c>
      <c r="M180" s="17" t="s">
        <v>29</v>
      </c>
      <c r="N180" s="17" t="s">
        <v>29</v>
      </c>
      <c r="U180" s="201" t="s">
        <v>29</v>
      </c>
      <c r="V180" s="202" t="e">
        <f t="shared" si="14"/>
        <v>#VALUE!</v>
      </c>
    </row>
    <row r="181" spans="1:22">
      <c r="A181" s="17" t="s">
        <v>254</v>
      </c>
      <c r="B181" s="3" t="s">
        <v>255</v>
      </c>
      <c r="C181" s="17" t="s">
        <v>32</v>
      </c>
      <c r="D181" s="17" t="s">
        <v>32</v>
      </c>
      <c r="E181" s="18" t="s">
        <v>32</v>
      </c>
      <c r="F181" s="17" t="s">
        <v>32</v>
      </c>
      <c r="G181" s="17" t="s">
        <v>32</v>
      </c>
      <c r="H181" s="18" t="s">
        <v>32</v>
      </c>
      <c r="I181" s="17" t="s">
        <v>32</v>
      </c>
      <c r="J181" s="17" t="s">
        <v>32</v>
      </c>
      <c r="K181" s="18" t="s">
        <v>32</v>
      </c>
      <c r="L181" s="17" t="s">
        <v>32</v>
      </c>
      <c r="M181" s="17" t="s">
        <v>32</v>
      </c>
      <c r="N181" s="17" t="s">
        <v>32</v>
      </c>
      <c r="U181" s="201" t="s">
        <v>32</v>
      </c>
      <c r="V181" s="202" t="e">
        <f t="shared" si="14"/>
        <v>#VALUE!</v>
      </c>
    </row>
    <row r="182" spans="1:22">
      <c r="A182" s="17" t="s">
        <v>256</v>
      </c>
      <c r="B182" s="7">
        <v>70100</v>
      </c>
      <c r="C182" s="20">
        <v>14</v>
      </c>
      <c r="D182" s="20">
        <v>15</v>
      </c>
      <c r="E182" s="30">
        <v>0</v>
      </c>
      <c r="F182" s="20">
        <v>0</v>
      </c>
      <c r="G182" s="20">
        <v>0</v>
      </c>
      <c r="H182" s="30">
        <v>0</v>
      </c>
      <c r="I182" s="20">
        <v>14</v>
      </c>
      <c r="J182" s="20">
        <v>15</v>
      </c>
      <c r="K182" s="30">
        <v>0</v>
      </c>
      <c r="L182" s="20">
        <v>4287</v>
      </c>
      <c r="M182" s="20">
        <v>0</v>
      </c>
      <c r="N182" s="20">
        <v>4288</v>
      </c>
      <c r="U182" s="201">
        <v>14</v>
      </c>
      <c r="V182" s="202">
        <f t="shared" si="14"/>
        <v>0</v>
      </c>
    </row>
    <row r="183" spans="1:22">
      <c r="A183" s="17" t="s">
        <v>257</v>
      </c>
      <c r="B183" s="3" t="s">
        <v>77</v>
      </c>
      <c r="C183" s="21">
        <v>14</v>
      </c>
      <c r="D183" s="21">
        <v>15</v>
      </c>
      <c r="E183" s="31">
        <v>0</v>
      </c>
      <c r="F183" s="21">
        <v>0</v>
      </c>
      <c r="G183" s="21">
        <v>0</v>
      </c>
      <c r="H183" s="31">
        <v>0</v>
      </c>
      <c r="I183" s="21">
        <v>14</v>
      </c>
      <c r="J183" s="21">
        <v>15</v>
      </c>
      <c r="K183" s="31">
        <v>0</v>
      </c>
      <c r="L183" s="21">
        <v>4287</v>
      </c>
      <c r="M183" s="21">
        <v>0</v>
      </c>
      <c r="N183" s="21">
        <v>4288</v>
      </c>
      <c r="U183" s="201">
        <v>14</v>
      </c>
      <c r="V183" s="202">
        <f t="shared" si="14"/>
        <v>0</v>
      </c>
    </row>
    <row r="184" spans="1:22">
      <c r="A184" s="17" t="s">
        <v>258</v>
      </c>
      <c r="B184" s="3" t="s">
        <v>252</v>
      </c>
      <c r="C184" s="17" t="s">
        <v>32</v>
      </c>
      <c r="D184" s="17" t="s">
        <v>32</v>
      </c>
      <c r="E184" s="18" t="s">
        <v>32</v>
      </c>
      <c r="F184" s="17" t="s">
        <v>32</v>
      </c>
      <c r="G184" s="17" t="s">
        <v>32</v>
      </c>
      <c r="H184" s="18" t="s">
        <v>32</v>
      </c>
      <c r="I184" s="17" t="s">
        <v>32</v>
      </c>
      <c r="J184" s="17" t="s">
        <v>32</v>
      </c>
      <c r="K184" s="18" t="s">
        <v>32</v>
      </c>
      <c r="L184" s="17" t="s">
        <v>32</v>
      </c>
      <c r="M184" s="17" t="s">
        <v>32</v>
      </c>
      <c r="N184" s="17" t="s">
        <v>32</v>
      </c>
      <c r="U184" s="201" t="s">
        <v>32</v>
      </c>
      <c r="V184" s="202" t="e">
        <f t="shared" si="14"/>
        <v>#VALUE!</v>
      </c>
    </row>
    <row r="185" spans="1:22">
      <c r="A185" s="17" t="s">
        <v>259</v>
      </c>
      <c r="B185" s="7">
        <v>70000</v>
      </c>
      <c r="C185" s="24">
        <v>0</v>
      </c>
      <c r="D185" s="24">
        <v>11994</v>
      </c>
      <c r="E185" s="29">
        <v>-11994</v>
      </c>
      <c r="F185" s="24">
        <v>0</v>
      </c>
      <c r="G185" s="24">
        <v>0</v>
      </c>
      <c r="H185" s="29">
        <v>0</v>
      </c>
      <c r="I185" s="24">
        <v>0</v>
      </c>
      <c r="J185" s="24">
        <v>11994</v>
      </c>
      <c r="K185" s="29">
        <v>-11994</v>
      </c>
      <c r="L185" s="24">
        <v>37682</v>
      </c>
      <c r="M185" s="24">
        <v>18360</v>
      </c>
      <c r="N185" s="24">
        <v>56041</v>
      </c>
      <c r="O185" s="25" t="s">
        <v>260</v>
      </c>
      <c r="U185" s="201">
        <v>0</v>
      </c>
      <c r="V185" s="202">
        <f t="shared" si="14"/>
        <v>0</v>
      </c>
    </row>
    <row r="186" spans="1:22">
      <c r="A186" s="17" t="s">
        <v>261</v>
      </c>
      <c r="B186" s="3" t="s">
        <v>77</v>
      </c>
      <c r="C186" s="21">
        <v>0</v>
      </c>
      <c r="D186" s="21">
        <v>11994</v>
      </c>
      <c r="E186" s="31">
        <v>-11994</v>
      </c>
      <c r="F186" s="21">
        <v>0</v>
      </c>
      <c r="G186" s="21">
        <v>0</v>
      </c>
      <c r="H186" s="31">
        <v>0</v>
      </c>
      <c r="I186" s="21">
        <v>0</v>
      </c>
      <c r="J186" s="21">
        <v>11994</v>
      </c>
      <c r="K186" s="31">
        <v>-11994</v>
      </c>
      <c r="L186" s="21">
        <v>37682</v>
      </c>
      <c r="M186" s="21">
        <v>18360</v>
      </c>
      <c r="N186" s="21">
        <v>56041</v>
      </c>
      <c r="U186" s="201">
        <v>0</v>
      </c>
      <c r="V186" s="202">
        <f t="shared" si="14"/>
        <v>0</v>
      </c>
    </row>
    <row r="187" spans="1:22">
      <c r="A187" s="17" t="s">
        <v>262</v>
      </c>
      <c r="B187" s="3" t="s">
        <v>77</v>
      </c>
      <c r="C187" s="21">
        <v>14</v>
      </c>
      <c r="D187" s="21">
        <v>12009</v>
      </c>
      <c r="E187" s="31">
        <v>-11994</v>
      </c>
      <c r="F187" s="21">
        <v>0</v>
      </c>
      <c r="G187" s="21">
        <v>0</v>
      </c>
      <c r="H187" s="31">
        <v>0</v>
      </c>
      <c r="I187" s="21">
        <v>14</v>
      </c>
      <c r="J187" s="21">
        <v>12009</v>
      </c>
      <c r="K187" s="31">
        <v>-11994</v>
      </c>
      <c r="L187" s="21">
        <v>41969</v>
      </c>
      <c r="M187" s="21">
        <v>18360</v>
      </c>
      <c r="N187" s="21">
        <v>60329</v>
      </c>
      <c r="U187" s="201">
        <v>14</v>
      </c>
      <c r="V187" s="202">
        <f t="shared" si="14"/>
        <v>0</v>
      </c>
    </row>
    <row r="188" spans="1:22">
      <c r="A188" s="17" t="s">
        <v>263</v>
      </c>
      <c r="B188" s="3" t="s">
        <v>252</v>
      </c>
      <c r="C188" s="17" t="s">
        <v>29</v>
      </c>
      <c r="D188" s="17" t="s">
        <v>29</v>
      </c>
      <c r="E188" s="18" t="s">
        <v>29</v>
      </c>
      <c r="F188" s="17" t="s">
        <v>29</v>
      </c>
      <c r="G188" s="17" t="s">
        <v>29</v>
      </c>
      <c r="H188" s="18" t="s">
        <v>29</v>
      </c>
      <c r="I188" s="17" t="s">
        <v>29</v>
      </c>
      <c r="J188" s="17" t="s">
        <v>29</v>
      </c>
      <c r="K188" s="18" t="s">
        <v>29</v>
      </c>
      <c r="L188" s="17" t="s">
        <v>29</v>
      </c>
      <c r="M188" s="17" t="s">
        <v>29</v>
      </c>
      <c r="N188" s="17" t="s">
        <v>29</v>
      </c>
      <c r="U188" s="201" t="s">
        <v>29</v>
      </c>
      <c r="V188" s="202" t="e">
        <f t="shared" si="14"/>
        <v>#VALUE!</v>
      </c>
    </row>
    <row r="189" spans="1:22">
      <c r="A189" s="17" t="s">
        <v>264</v>
      </c>
      <c r="B189" s="3" t="s">
        <v>255</v>
      </c>
      <c r="C189" s="17" t="s">
        <v>32</v>
      </c>
      <c r="D189" s="17" t="s">
        <v>32</v>
      </c>
      <c r="E189" s="18" t="s">
        <v>32</v>
      </c>
      <c r="F189" s="17" t="s">
        <v>32</v>
      </c>
      <c r="G189" s="17" t="s">
        <v>32</v>
      </c>
      <c r="H189" s="18" t="s">
        <v>32</v>
      </c>
      <c r="I189" s="17" t="s">
        <v>32</v>
      </c>
      <c r="J189" s="17" t="s">
        <v>32</v>
      </c>
      <c r="K189" s="18" t="s">
        <v>32</v>
      </c>
      <c r="L189" s="17" t="s">
        <v>32</v>
      </c>
      <c r="M189" s="17" t="s">
        <v>32</v>
      </c>
      <c r="N189" s="17" t="s">
        <v>32</v>
      </c>
      <c r="U189" s="201" t="s">
        <v>32</v>
      </c>
      <c r="V189" s="202" t="e">
        <f t="shared" si="14"/>
        <v>#VALUE!</v>
      </c>
    </row>
    <row r="190" spans="1:22">
      <c r="A190" s="17" t="s">
        <v>265</v>
      </c>
      <c r="B190" s="7">
        <v>60900</v>
      </c>
      <c r="C190" s="20">
        <v>-762</v>
      </c>
      <c r="D190" s="20">
        <v>-463</v>
      </c>
      <c r="E190" s="30">
        <v>-299</v>
      </c>
      <c r="F190" s="20">
        <v>-5437</v>
      </c>
      <c r="G190" s="20">
        <v>-5580</v>
      </c>
      <c r="H190" s="30">
        <v>144</v>
      </c>
      <c r="I190" s="20">
        <v>-6199</v>
      </c>
      <c r="J190" s="20">
        <v>-6043</v>
      </c>
      <c r="K190" s="30">
        <v>-155</v>
      </c>
      <c r="L190" s="20">
        <v>-9008</v>
      </c>
      <c r="M190" s="20">
        <v>-60882</v>
      </c>
      <c r="N190" s="20">
        <v>-69890</v>
      </c>
      <c r="U190" s="201">
        <v>-6199</v>
      </c>
      <c r="V190" s="202">
        <f t="shared" si="14"/>
        <v>0</v>
      </c>
    </row>
    <row r="191" spans="1:22">
      <c r="A191" s="17" t="s">
        <v>266</v>
      </c>
      <c r="B191" s="3" t="s">
        <v>77</v>
      </c>
      <c r="C191" s="21">
        <v>-762</v>
      </c>
      <c r="D191" s="21">
        <v>-463</v>
      </c>
      <c r="E191" s="31">
        <v>-299</v>
      </c>
      <c r="F191" s="21">
        <v>-5437</v>
      </c>
      <c r="G191" s="21">
        <v>-5580</v>
      </c>
      <c r="H191" s="31">
        <v>144</v>
      </c>
      <c r="I191" s="21">
        <v>-6199</v>
      </c>
      <c r="J191" s="21">
        <v>-6043</v>
      </c>
      <c r="K191" s="31">
        <v>-155</v>
      </c>
      <c r="L191" s="21">
        <v>-9008</v>
      </c>
      <c r="M191" s="21">
        <v>-60882</v>
      </c>
      <c r="N191" s="21">
        <v>-69890</v>
      </c>
      <c r="U191" s="201">
        <v>-6199</v>
      </c>
      <c r="V191" s="202">
        <f t="shared" si="14"/>
        <v>0</v>
      </c>
    </row>
    <row r="192" spans="1:22">
      <c r="A192" s="17" t="s">
        <v>267</v>
      </c>
      <c r="B192" s="3" t="s">
        <v>268</v>
      </c>
      <c r="C192" s="17" t="s">
        <v>32</v>
      </c>
      <c r="D192" s="17" t="s">
        <v>32</v>
      </c>
      <c r="E192" s="18" t="s">
        <v>32</v>
      </c>
      <c r="F192" s="17" t="s">
        <v>32</v>
      </c>
      <c r="G192" s="17" t="s">
        <v>32</v>
      </c>
      <c r="H192" s="18" t="s">
        <v>32</v>
      </c>
      <c r="I192" s="17" t="s">
        <v>32</v>
      </c>
      <c r="J192" s="17" t="s">
        <v>32</v>
      </c>
      <c r="K192" s="18" t="s">
        <v>32</v>
      </c>
      <c r="L192" s="17" t="s">
        <v>32</v>
      </c>
      <c r="M192" s="17" t="s">
        <v>32</v>
      </c>
      <c r="N192" s="17" t="s">
        <v>32</v>
      </c>
      <c r="U192" s="201" t="s">
        <v>32</v>
      </c>
      <c r="V192" s="202" t="e">
        <f t="shared" si="14"/>
        <v>#VALUE!</v>
      </c>
    </row>
    <row r="193" spans="1:22">
      <c r="A193" s="17" t="s">
        <v>269</v>
      </c>
      <c r="B193" s="7">
        <v>62600</v>
      </c>
      <c r="C193" s="20">
        <v>-55710</v>
      </c>
      <c r="D193" s="20">
        <v>-14209</v>
      </c>
      <c r="E193" s="30">
        <v>-41501</v>
      </c>
      <c r="F193" s="20">
        <v>0</v>
      </c>
      <c r="G193" s="20">
        <v>0</v>
      </c>
      <c r="H193" s="30">
        <v>0</v>
      </c>
      <c r="I193" s="20">
        <v>-55710</v>
      </c>
      <c r="J193" s="20">
        <v>-14209</v>
      </c>
      <c r="K193" s="30">
        <v>-41501</v>
      </c>
      <c r="L193" s="20">
        <v>-296193</v>
      </c>
      <c r="M193" s="20">
        <v>0</v>
      </c>
      <c r="N193" s="20">
        <v>-296193</v>
      </c>
      <c r="U193" s="201">
        <v>-55710</v>
      </c>
      <c r="V193" s="202">
        <f t="shared" si="14"/>
        <v>0</v>
      </c>
    </row>
    <row r="194" spans="1:22">
      <c r="A194" s="17" t="s">
        <v>270</v>
      </c>
      <c r="B194" s="3" t="s">
        <v>77</v>
      </c>
      <c r="C194" s="21">
        <v>-55710</v>
      </c>
      <c r="D194" s="21">
        <v>-14209</v>
      </c>
      <c r="E194" s="31">
        <v>-41501</v>
      </c>
      <c r="F194" s="21">
        <v>0</v>
      </c>
      <c r="G194" s="21">
        <v>0</v>
      </c>
      <c r="H194" s="31">
        <v>0</v>
      </c>
      <c r="I194" s="21">
        <v>-55710</v>
      </c>
      <c r="J194" s="21">
        <v>-14209</v>
      </c>
      <c r="K194" s="31">
        <v>-41501</v>
      </c>
      <c r="L194" s="21">
        <v>-296193</v>
      </c>
      <c r="M194" s="21">
        <v>0</v>
      </c>
      <c r="N194" s="21">
        <v>-296193</v>
      </c>
      <c r="U194" s="201">
        <v>-55710</v>
      </c>
      <c r="V194" s="202">
        <f t="shared" si="14"/>
        <v>0</v>
      </c>
    </row>
    <row r="195" spans="1:22">
      <c r="A195" s="17" t="s">
        <v>271</v>
      </c>
      <c r="B195" s="3" t="s">
        <v>252</v>
      </c>
      <c r="C195" s="17" t="s">
        <v>32</v>
      </c>
      <c r="D195" s="17" t="s">
        <v>32</v>
      </c>
      <c r="E195" s="18" t="s">
        <v>32</v>
      </c>
      <c r="F195" s="17" t="s">
        <v>32</v>
      </c>
      <c r="G195" s="17" t="s">
        <v>32</v>
      </c>
      <c r="H195" s="18" t="s">
        <v>32</v>
      </c>
      <c r="I195" s="17" t="s">
        <v>32</v>
      </c>
      <c r="J195" s="17" t="s">
        <v>32</v>
      </c>
      <c r="K195" s="18" t="s">
        <v>32</v>
      </c>
      <c r="L195" s="17" t="s">
        <v>32</v>
      </c>
      <c r="M195" s="17" t="s">
        <v>32</v>
      </c>
      <c r="N195" s="17" t="s">
        <v>32</v>
      </c>
      <c r="U195" s="201" t="s">
        <v>32</v>
      </c>
      <c r="V195" s="202" t="e">
        <f t="shared" si="14"/>
        <v>#VALUE!</v>
      </c>
    </row>
    <row r="196" spans="1:22">
      <c r="A196" s="17" t="s">
        <v>272</v>
      </c>
      <c r="B196" s="7">
        <v>80000</v>
      </c>
      <c r="C196" s="20">
        <v>0</v>
      </c>
      <c r="D196" s="20">
        <v>-1158</v>
      </c>
      <c r="E196" s="30">
        <v>1158</v>
      </c>
      <c r="F196" s="20">
        <v>0</v>
      </c>
      <c r="G196" s="20">
        <v>0</v>
      </c>
      <c r="H196" s="30">
        <v>0</v>
      </c>
      <c r="I196" s="20">
        <v>0</v>
      </c>
      <c r="J196" s="20">
        <v>-1159</v>
      </c>
      <c r="K196" s="30">
        <v>1158</v>
      </c>
      <c r="L196" s="20">
        <v>-28968</v>
      </c>
      <c r="M196" s="20">
        <v>0</v>
      </c>
      <c r="N196" s="20">
        <v>-28968</v>
      </c>
      <c r="U196" s="201">
        <v>0</v>
      </c>
      <c r="V196" s="202">
        <f t="shared" si="14"/>
        <v>0</v>
      </c>
    </row>
    <row r="197" spans="1:22">
      <c r="A197" s="17" t="s">
        <v>273</v>
      </c>
      <c r="B197" s="3" t="s">
        <v>77</v>
      </c>
      <c r="C197" s="21">
        <v>0</v>
      </c>
      <c r="D197" s="21">
        <v>-1158</v>
      </c>
      <c r="E197" s="31">
        <v>1158</v>
      </c>
      <c r="F197" s="21">
        <v>0</v>
      </c>
      <c r="G197" s="21">
        <v>0</v>
      </c>
      <c r="H197" s="31">
        <v>0</v>
      </c>
      <c r="I197" s="21">
        <v>0</v>
      </c>
      <c r="J197" s="21">
        <v>-1159</v>
      </c>
      <c r="K197" s="31">
        <v>1158</v>
      </c>
      <c r="L197" s="21">
        <v>-28968</v>
      </c>
      <c r="M197" s="21">
        <v>0</v>
      </c>
      <c r="N197" s="21">
        <v>-28968</v>
      </c>
      <c r="U197" s="201">
        <v>0</v>
      </c>
      <c r="V197" s="202">
        <f t="shared" si="14"/>
        <v>0</v>
      </c>
    </row>
    <row r="198" spans="1:22">
      <c r="A198" s="17" t="s">
        <v>274</v>
      </c>
      <c r="B198" s="3" t="s">
        <v>77</v>
      </c>
      <c r="C198" s="21">
        <v>-56472</v>
      </c>
      <c r="D198" s="21">
        <v>-15830</v>
      </c>
      <c r="E198" s="31">
        <v>-40642</v>
      </c>
      <c r="F198" s="21">
        <v>-5437</v>
      </c>
      <c r="G198" s="21">
        <v>-5580</v>
      </c>
      <c r="H198" s="31">
        <v>144</v>
      </c>
      <c r="I198" s="21">
        <v>-61909</v>
      </c>
      <c r="J198" s="21">
        <v>-21411</v>
      </c>
      <c r="K198" s="31">
        <v>-40498</v>
      </c>
      <c r="L198" s="21">
        <v>-334169</v>
      </c>
      <c r="M198" s="21">
        <v>-60882</v>
      </c>
      <c r="N198" s="21">
        <v>-395051</v>
      </c>
      <c r="U198" s="201">
        <v>-61909</v>
      </c>
      <c r="V198" s="202">
        <f t="shared" si="14"/>
        <v>0</v>
      </c>
    </row>
    <row r="199" spans="1:22">
      <c r="A199" s="17" t="s">
        <v>275</v>
      </c>
      <c r="B199" s="3" t="s">
        <v>77</v>
      </c>
      <c r="C199" s="22">
        <v>-56458</v>
      </c>
      <c r="D199" s="22">
        <v>-3821</v>
      </c>
      <c r="E199" s="32">
        <v>-52636</v>
      </c>
      <c r="F199" s="22">
        <v>-5437</v>
      </c>
      <c r="G199" s="22">
        <v>-5580</v>
      </c>
      <c r="H199" s="32">
        <v>144</v>
      </c>
      <c r="I199" s="22">
        <v>-61895</v>
      </c>
      <c r="J199" s="22">
        <v>-9402</v>
      </c>
      <c r="K199" s="32">
        <v>-52492</v>
      </c>
      <c r="L199" s="22">
        <v>-292200</v>
      </c>
      <c r="M199" s="22">
        <v>-42522</v>
      </c>
      <c r="N199" s="22">
        <v>-334722</v>
      </c>
      <c r="U199" s="201">
        <v>-61895</v>
      </c>
      <c r="V199" s="202">
        <f t="shared" si="14"/>
        <v>0</v>
      </c>
    </row>
    <row r="200" spans="1:22">
      <c r="A200" s="17" t="s">
        <v>276</v>
      </c>
      <c r="B200" s="3" t="s">
        <v>277</v>
      </c>
      <c r="C200" s="23" t="s">
        <v>26</v>
      </c>
      <c r="D200" s="23" t="s">
        <v>26</v>
      </c>
      <c r="E200" s="33" t="s">
        <v>26</v>
      </c>
      <c r="F200" s="23" t="s">
        <v>26</v>
      </c>
      <c r="G200" s="23" t="s">
        <v>26</v>
      </c>
      <c r="H200" s="33" t="s">
        <v>26</v>
      </c>
      <c r="I200" s="23" t="s">
        <v>26</v>
      </c>
      <c r="J200" s="23" t="s">
        <v>26</v>
      </c>
      <c r="K200" s="33" t="s">
        <v>26</v>
      </c>
      <c r="L200" s="23" t="s">
        <v>26</v>
      </c>
      <c r="M200" s="23" t="s">
        <v>26</v>
      </c>
      <c r="N200" s="23" t="s">
        <v>26</v>
      </c>
      <c r="U200" s="201" t="s">
        <v>26</v>
      </c>
      <c r="V200" s="202" t="e">
        <f t="shared" si="14"/>
        <v>#VALUE!</v>
      </c>
    </row>
    <row r="201" spans="1:22">
      <c r="A201" s="17" t="s">
        <v>278</v>
      </c>
      <c r="B201" s="3" t="s">
        <v>279</v>
      </c>
      <c r="C201" s="17" t="s">
        <v>29</v>
      </c>
      <c r="D201" s="17" t="s">
        <v>29</v>
      </c>
      <c r="E201" s="18" t="s">
        <v>29</v>
      </c>
      <c r="F201" s="17" t="s">
        <v>29</v>
      </c>
      <c r="G201" s="17" t="s">
        <v>29</v>
      </c>
      <c r="H201" s="18" t="s">
        <v>29</v>
      </c>
      <c r="I201" s="17" t="s">
        <v>29</v>
      </c>
      <c r="J201" s="17" t="s">
        <v>29</v>
      </c>
      <c r="K201" s="18" t="s">
        <v>29</v>
      </c>
      <c r="L201" s="17" t="s">
        <v>29</v>
      </c>
      <c r="M201" s="17" t="s">
        <v>29</v>
      </c>
      <c r="N201" s="17" t="s">
        <v>29</v>
      </c>
      <c r="U201" s="201" t="s">
        <v>29</v>
      </c>
      <c r="V201" s="202" t="e">
        <f t="shared" si="14"/>
        <v>#VALUE!</v>
      </c>
    </row>
    <row r="202" spans="1:22">
      <c r="A202" s="17" t="s">
        <v>280</v>
      </c>
      <c r="B202" s="7">
        <v>61400</v>
      </c>
      <c r="C202" s="24">
        <v>0</v>
      </c>
      <c r="D202" s="24">
        <v>1528</v>
      </c>
      <c r="E202" s="29">
        <v>-1527</v>
      </c>
      <c r="F202" s="24">
        <v>0</v>
      </c>
      <c r="G202" s="24">
        <v>0</v>
      </c>
      <c r="H202" s="29">
        <v>0</v>
      </c>
      <c r="I202" s="24">
        <v>0</v>
      </c>
      <c r="J202" s="24">
        <v>1527</v>
      </c>
      <c r="K202" s="29">
        <v>-1528</v>
      </c>
      <c r="L202" s="24">
        <v>10399</v>
      </c>
      <c r="M202" s="24">
        <v>0</v>
      </c>
      <c r="N202" s="24">
        <v>10399</v>
      </c>
      <c r="O202" s="25" t="s">
        <v>281</v>
      </c>
      <c r="U202" s="201">
        <v>0</v>
      </c>
      <c r="V202" s="202">
        <f t="shared" si="14"/>
        <v>0</v>
      </c>
    </row>
    <row r="203" spans="1:22">
      <c r="A203" s="17" t="s">
        <v>282</v>
      </c>
      <c r="B203" s="7">
        <v>61600</v>
      </c>
      <c r="C203" s="24">
        <v>0</v>
      </c>
      <c r="D203" s="24">
        <v>0</v>
      </c>
      <c r="E203" s="29">
        <v>0</v>
      </c>
      <c r="F203" s="24">
        <v>0</v>
      </c>
      <c r="G203" s="24">
        <v>3855</v>
      </c>
      <c r="H203" s="29">
        <v>-3855</v>
      </c>
      <c r="I203" s="24">
        <v>0</v>
      </c>
      <c r="J203" s="24">
        <v>3855</v>
      </c>
      <c r="K203" s="29">
        <v>-3855</v>
      </c>
      <c r="L203" s="24">
        <v>1800</v>
      </c>
      <c r="M203" s="24">
        <v>20427</v>
      </c>
      <c r="N203" s="24">
        <v>22227</v>
      </c>
      <c r="O203" s="25" t="s">
        <v>281</v>
      </c>
      <c r="U203" s="201">
        <v>0</v>
      </c>
      <c r="V203" s="202">
        <f t="shared" si="14"/>
        <v>0</v>
      </c>
    </row>
    <row r="204" spans="1:22">
      <c r="A204" s="17" t="s">
        <v>283</v>
      </c>
      <c r="B204" s="3" t="s">
        <v>77</v>
      </c>
      <c r="C204" s="21">
        <v>0</v>
      </c>
      <c r="D204" s="21">
        <v>1528</v>
      </c>
      <c r="E204" s="31">
        <v>-1527</v>
      </c>
      <c r="F204" s="21">
        <v>0</v>
      </c>
      <c r="G204" s="21">
        <v>3855</v>
      </c>
      <c r="H204" s="31">
        <v>-3855</v>
      </c>
      <c r="I204" s="21">
        <v>0</v>
      </c>
      <c r="J204" s="21">
        <v>5382</v>
      </c>
      <c r="K204" s="31">
        <v>-5383</v>
      </c>
      <c r="L204" s="21">
        <v>12199</v>
      </c>
      <c r="M204" s="21">
        <v>20427</v>
      </c>
      <c r="N204" s="21">
        <v>32626</v>
      </c>
      <c r="U204" s="201">
        <v>0</v>
      </c>
      <c r="V204" s="202">
        <f t="shared" si="14"/>
        <v>0</v>
      </c>
    </row>
    <row r="205" spans="1:22">
      <c r="A205" s="17" t="s">
        <v>284</v>
      </c>
      <c r="B205" s="3" t="s">
        <v>77</v>
      </c>
      <c r="C205" s="22">
        <v>0</v>
      </c>
      <c r="D205" s="22">
        <v>1528</v>
      </c>
      <c r="E205" s="32">
        <v>-1527</v>
      </c>
      <c r="F205" s="22">
        <v>0</v>
      </c>
      <c r="G205" s="22">
        <v>3855</v>
      </c>
      <c r="H205" s="32">
        <v>-3855</v>
      </c>
      <c r="I205" s="22">
        <v>0</v>
      </c>
      <c r="J205" s="22">
        <v>5382</v>
      </c>
      <c r="K205" s="32">
        <v>-5383</v>
      </c>
      <c r="L205" s="22">
        <v>12199</v>
      </c>
      <c r="M205" s="22">
        <v>20427</v>
      </c>
      <c r="N205" s="22">
        <v>32626</v>
      </c>
      <c r="U205" s="201">
        <v>0</v>
      </c>
      <c r="V205" s="202">
        <f t="shared" si="14"/>
        <v>0</v>
      </c>
    </row>
    <row r="206" spans="1:22">
      <c r="A206" s="185" t="s">
        <v>285</v>
      </c>
      <c r="B206" s="6" t="s">
        <v>22</v>
      </c>
      <c r="C206" s="192">
        <v>50363</v>
      </c>
      <c r="D206" s="192">
        <v>31927</v>
      </c>
      <c r="E206" s="192">
        <v>18435</v>
      </c>
      <c r="F206" s="192">
        <v>27791</v>
      </c>
      <c r="G206" s="192">
        <v>-3434</v>
      </c>
      <c r="H206" s="192">
        <v>31226</v>
      </c>
      <c r="I206" s="192">
        <v>78154</v>
      </c>
      <c r="J206" s="192">
        <v>28493</v>
      </c>
      <c r="K206" s="192">
        <v>49661</v>
      </c>
      <c r="L206" s="192">
        <v>813070</v>
      </c>
      <c r="M206" s="192">
        <v>292422</v>
      </c>
      <c r="N206" s="192">
        <v>1105491</v>
      </c>
      <c r="U206" s="201">
        <v>88701</v>
      </c>
      <c r="V206" s="202">
        <f t="shared" si="14"/>
        <v>10547</v>
      </c>
    </row>
    <row r="207" spans="1:22">
      <c r="A207" s="17" t="s">
        <v>9</v>
      </c>
      <c r="B207" s="4"/>
      <c r="V207" s="202"/>
    </row>
    <row r="208" spans="1:22">
      <c r="A208" s="17" t="s">
        <v>9</v>
      </c>
      <c r="B208" s="4"/>
      <c r="V208" s="202"/>
    </row>
    <row r="209" spans="1:22">
      <c r="A209" s="17" t="s">
        <v>286</v>
      </c>
      <c r="B209" s="3"/>
      <c r="F209" s="189"/>
      <c r="V209" s="202"/>
    </row>
    <row r="211" spans="1:22">
      <c r="G211" s="26"/>
      <c r="I211" s="184"/>
    </row>
    <row r="213" spans="1:22">
      <c r="I213" s="184"/>
    </row>
    <row r="214" spans="1:22">
      <c r="I214" s="184"/>
    </row>
    <row r="216" spans="1:22">
      <c r="G216" s="189"/>
      <c r="I216" s="184"/>
    </row>
  </sheetData>
  <mergeCells count="1">
    <mergeCell ref="P6:R6"/>
  </mergeCells>
  <pageMargins left="0.75" right="0.75" top="1" bottom="1" header="0.5" footer="0.5"/>
  <pageSetup orientation="portrait" horizontalDpi="300" verticalDpi="300"/>
  <ignoredErrors>
    <ignoredError sqref="R1:IX5 R10:IX10 C6:O9 S6:IX8 C11:P15 C1:H1 O21:P22 O17:O20 R21:T22 O25:P26 O23 R25:T26 T23:T24 O35:P36 O28 R35:S36 T28:T30 O38:P39 R38:T39 O41:P42 R41:T42 T40 O45:P46 R45:T46 O44 T43:T44 O49:P52 O47:O48 R210:IX65515 T47:T48 T16:T20 O30 O33:O34 O115:P123 P114 C3:P5 C2:N2 P2 O84:P88 P83 O90:P91 P89 O99:P101 P98 O109:P110 P107:P108 O112:P113 P111 O68:P75 P67 O54:P62 P53 O64:P66 P63 O77:P78 P76 O80:P82 P79 O125:P129 P124 O131:P132 P130 O134:P141 O143:P152 P142 O172:P184 P171 O186:P201 P185 C207:P208 P202:P203 C10:D10 F10:P10 R11:T15 R49:T107 V11:IX15 R207:U209 W16:IX209 O204:P206 O103:P106 P102 C218:P65515 C215:E215 C216:E216 K213:P216 C209:E210 K209:P209 C211:E214 K212:P212 K210:P211 O93:P97 P92 A1:A92 O154:P170 P153 C217:E217 K217:P217 R109:T132 R108:S108 J1:P1 A94:A65515 V9:IX9 R143:T206 R133:S14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3C732-9246-4352-963E-401A689EB547}">
  <sheetPr>
    <tabColor rgb="FF92D050"/>
  </sheetPr>
  <dimension ref="A1:AH96"/>
  <sheetViews>
    <sheetView workbookViewId="0">
      <pane ySplit="7" topLeftCell="A42" activePane="bottomLeft" state="frozen"/>
      <selection pane="bottomLeft" sqref="A1:XFD1048576"/>
    </sheetView>
  </sheetViews>
  <sheetFormatPr defaultRowHeight="12.75"/>
  <cols>
    <col min="1" max="1" width="14.85546875" style="72" customWidth="1"/>
    <col min="2" max="2" width="12.140625" style="72" customWidth="1"/>
    <col min="3" max="3" width="16.42578125" style="72" customWidth="1"/>
    <col min="4" max="4" width="13" style="72" customWidth="1"/>
    <col min="5" max="5" width="23.7109375" style="72" bestFit="1" customWidth="1"/>
    <col min="6" max="6" width="32.7109375" style="72" bestFit="1" customWidth="1"/>
    <col min="7" max="7" width="18.7109375" style="90" customWidth="1"/>
    <col min="8" max="8" width="23.28515625" style="72" customWidth="1"/>
    <col min="9" max="10" width="21.140625" style="74" customWidth="1"/>
    <col min="11" max="16" width="20.28515625" style="72" customWidth="1"/>
    <col min="17" max="17" width="43.28515625" style="72" bestFit="1" customWidth="1"/>
    <col min="18" max="18" width="20.28515625" style="72" customWidth="1"/>
    <col min="19" max="19" width="21.28515625" style="37" customWidth="1"/>
    <col min="20" max="20" width="20.85546875" style="72" customWidth="1"/>
    <col min="21" max="16384" width="9.140625" style="72"/>
  </cols>
  <sheetData>
    <row r="1" spans="1:19">
      <c r="A1" s="71" t="s">
        <v>287</v>
      </c>
      <c r="D1" s="73"/>
      <c r="E1" s="73"/>
      <c r="F1" s="204" t="s">
        <v>288</v>
      </c>
      <c r="G1" s="205"/>
      <c r="H1" s="74" t="s">
        <v>289</v>
      </c>
      <c r="I1" s="75" t="s">
        <v>290</v>
      </c>
      <c r="J1" s="76" t="s">
        <v>18</v>
      </c>
      <c r="R1" s="74"/>
    </row>
    <row r="2" spans="1:19">
      <c r="C2" s="73"/>
      <c r="D2" s="73"/>
      <c r="E2" s="73"/>
      <c r="F2" s="77" t="s">
        <v>291</v>
      </c>
      <c r="G2" s="78">
        <v>55387</v>
      </c>
      <c r="H2" s="79">
        <f>ROUND(+H13,0)</f>
        <v>57904</v>
      </c>
      <c r="I2" s="80">
        <f>+G2-H2</f>
        <v>-2517</v>
      </c>
      <c r="J2" s="81"/>
      <c r="K2" s="82"/>
      <c r="L2" s="82"/>
      <c r="M2" s="82"/>
      <c r="N2" s="82"/>
      <c r="O2" s="82"/>
      <c r="P2" s="82"/>
      <c r="Q2" s="82"/>
      <c r="R2" s="37"/>
    </row>
    <row r="3" spans="1:19">
      <c r="C3" s="73"/>
      <c r="D3" s="73"/>
      <c r="E3" s="73"/>
      <c r="F3" s="77" t="s">
        <v>292</v>
      </c>
      <c r="G3" s="78">
        <v>210696</v>
      </c>
      <c r="H3" s="79">
        <f>ROUND(+H50,0)</f>
        <v>208629</v>
      </c>
      <c r="I3" s="80">
        <f>+G3-H3</f>
        <v>2067</v>
      </c>
      <c r="J3" s="83"/>
      <c r="K3" s="83"/>
      <c r="L3" s="83"/>
      <c r="M3" s="83"/>
      <c r="N3" s="83"/>
      <c r="O3" s="83"/>
      <c r="P3" s="83"/>
      <c r="Q3" s="82"/>
      <c r="R3" s="37"/>
    </row>
    <row r="4" spans="1:19" ht="25.5">
      <c r="A4" s="84" t="s">
        <v>293</v>
      </c>
      <c r="C4" s="73"/>
      <c r="D4" s="73"/>
      <c r="E4" s="73"/>
      <c r="F4" s="85" t="s">
        <v>294</v>
      </c>
      <c r="G4" s="78">
        <v>147904</v>
      </c>
      <c r="H4" s="79">
        <f>ROUND(+H64,0)</f>
        <v>131474</v>
      </c>
      <c r="I4" s="80">
        <f>+G4-H4</f>
        <v>16430</v>
      </c>
      <c r="J4" s="86" t="s">
        <v>295</v>
      </c>
      <c r="K4" s="82"/>
      <c r="L4" s="82"/>
      <c r="M4" s="83"/>
      <c r="N4" s="83"/>
      <c r="O4" s="82"/>
      <c r="P4" s="82"/>
      <c r="Q4" s="82"/>
      <c r="R4" s="37"/>
    </row>
    <row r="5" spans="1:19" ht="13.5" thickBot="1">
      <c r="A5" s="87" t="s">
        <v>296</v>
      </c>
      <c r="C5" s="73"/>
      <c r="D5" s="73"/>
      <c r="E5" s="73"/>
      <c r="F5" s="88" t="s">
        <v>297</v>
      </c>
      <c r="G5" s="89">
        <v>75369</v>
      </c>
      <c r="H5" s="79">
        <f>ROUND(+H76,0)</f>
        <v>72670</v>
      </c>
      <c r="I5" s="80">
        <f>+G5-H5</f>
        <v>2699</v>
      </c>
      <c r="J5" s="86" t="s">
        <v>298</v>
      </c>
      <c r="K5" s="82"/>
      <c r="L5" s="82"/>
      <c r="M5" s="83"/>
      <c r="N5" s="83"/>
      <c r="O5" s="82"/>
      <c r="P5" s="82"/>
      <c r="Q5" s="82"/>
      <c r="R5" s="37"/>
    </row>
    <row r="6" spans="1:19">
      <c r="I6" s="37"/>
      <c r="J6" s="37"/>
      <c r="S6" s="72"/>
    </row>
    <row r="7" spans="1:19" ht="25.5">
      <c r="A7" s="91" t="s">
        <v>299</v>
      </c>
      <c r="B7" s="91" t="s">
        <v>300</v>
      </c>
      <c r="C7" s="92" t="s">
        <v>301</v>
      </c>
      <c r="D7" s="92" t="s">
        <v>302</v>
      </c>
      <c r="E7" s="92" t="s">
        <v>303</v>
      </c>
      <c r="F7" s="92" t="s">
        <v>304</v>
      </c>
      <c r="G7" s="93" t="s">
        <v>305</v>
      </c>
      <c r="H7" s="94" t="s">
        <v>306</v>
      </c>
      <c r="I7" s="94" t="s">
        <v>307</v>
      </c>
      <c r="J7" s="94" t="s">
        <v>308</v>
      </c>
      <c r="K7" s="95" t="s">
        <v>309</v>
      </c>
      <c r="L7" s="95" t="s">
        <v>310</v>
      </c>
      <c r="M7" s="95" t="s">
        <v>311</v>
      </c>
      <c r="N7" s="95" t="s">
        <v>312</v>
      </c>
      <c r="O7" s="95" t="s">
        <v>313</v>
      </c>
      <c r="P7" s="95" t="s">
        <v>314</v>
      </c>
      <c r="Q7" s="96" t="s">
        <v>18</v>
      </c>
      <c r="S7" s="72"/>
    </row>
    <row r="8" spans="1:19">
      <c r="A8" s="97"/>
      <c r="B8" s="98"/>
      <c r="C8" s="99" t="s">
        <v>315</v>
      </c>
      <c r="D8" s="99" t="s">
        <v>316</v>
      </c>
      <c r="E8" s="99" t="s">
        <v>317</v>
      </c>
      <c r="F8" s="99" t="s">
        <v>318</v>
      </c>
      <c r="G8" s="100" t="s">
        <v>319</v>
      </c>
      <c r="H8" s="38">
        <v>10476.994153846155</v>
      </c>
      <c r="I8" s="38"/>
      <c r="J8" s="38"/>
      <c r="K8" s="38">
        <f t="shared" ref="K8:K12" si="0">+H8-I8-J8</f>
        <v>10476.994153846155</v>
      </c>
      <c r="L8" s="38">
        <v>10021.47276923077</v>
      </c>
      <c r="M8" s="38">
        <f t="shared" ref="M8:M71" si="1">+K8-L8</f>
        <v>455.52138461538561</v>
      </c>
      <c r="N8" s="38"/>
      <c r="O8" s="38"/>
      <c r="P8" s="38"/>
      <c r="Q8" s="39"/>
      <c r="S8" s="72"/>
    </row>
    <row r="9" spans="1:19">
      <c r="A9" s="101"/>
      <c r="B9" s="102"/>
      <c r="C9" s="103" t="s">
        <v>320</v>
      </c>
      <c r="D9" s="103" t="s">
        <v>321</v>
      </c>
      <c r="E9" s="103" t="s">
        <v>322</v>
      </c>
      <c r="F9" s="103" t="s">
        <v>318</v>
      </c>
      <c r="G9" s="104" t="s">
        <v>319</v>
      </c>
      <c r="H9" s="38">
        <v>8861.7975384615384</v>
      </c>
      <c r="I9" s="38"/>
      <c r="J9" s="38"/>
      <c r="K9" s="38">
        <f t="shared" si="0"/>
        <v>8861.7975384615384</v>
      </c>
      <c r="L9" s="38">
        <v>8476.506692307692</v>
      </c>
      <c r="M9" s="38">
        <f t="shared" si="1"/>
        <v>385.29084615384636</v>
      </c>
      <c r="N9" s="38"/>
      <c r="O9" s="38"/>
      <c r="P9" s="38"/>
      <c r="Q9" s="39"/>
      <c r="S9" s="72"/>
    </row>
    <row r="10" spans="1:19">
      <c r="A10" s="97"/>
      <c r="B10" s="98"/>
      <c r="C10" s="99" t="s">
        <v>323</v>
      </c>
      <c r="D10" s="99" t="s">
        <v>324</v>
      </c>
      <c r="E10" s="99" t="s">
        <v>325</v>
      </c>
      <c r="F10" s="99" t="s">
        <v>318</v>
      </c>
      <c r="G10" s="100" t="s">
        <v>319</v>
      </c>
      <c r="H10" s="38">
        <v>11954.575230769235</v>
      </c>
      <c r="I10" s="38"/>
      <c r="J10" s="38"/>
      <c r="K10" s="38">
        <f t="shared" si="0"/>
        <v>11954.575230769235</v>
      </c>
      <c r="L10" s="38">
        <v>11434.835153846156</v>
      </c>
      <c r="M10" s="38">
        <f t="shared" si="1"/>
        <v>519.74007692307896</v>
      </c>
      <c r="N10" s="38"/>
      <c r="O10" s="38"/>
      <c r="P10" s="38"/>
      <c r="Q10" s="39"/>
      <c r="S10" s="72"/>
    </row>
    <row r="11" spans="1:19">
      <c r="A11" s="101"/>
      <c r="B11" s="102"/>
      <c r="C11" s="103" t="s">
        <v>326</v>
      </c>
      <c r="D11" s="103" t="s">
        <v>327</v>
      </c>
      <c r="E11" s="103" t="s">
        <v>328</v>
      </c>
      <c r="F11" s="103" t="s">
        <v>329</v>
      </c>
      <c r="G11" s="104" t="s">
        <v>319</v>
      </c>
      <c r="H11" s="38">
        <v>14940.795999999998</v>
      </c>
      <c r="I11" s="38"/>
      <c r="J11" s="38"/>
      <c r="K11" s="38">
        <f t="shared" si="0"/>
        <v>14940.795999999998</v>
      </c>
      <c r="L11" s="38">
        <v>14291.239000000001</v>
      </c>
      <c r="M11" s="38">
        <f t="shared" si="1"/>
        <v>649.55699999999706</v>
      </c>
      <c r="N11" s="38"/>
      <c r="O11" s="38"/>
      <c r="P11" s="38"/>
      <c r="Q11" s="39"/>
      <c r="S11" s="72"/>
    </row>
    <row r="12" spans="1:19">
      <c r="A12" s="97"/>
      <c r="B12" s="98"/>
      <c r="C12" s="103" t="s">
        <v>330</v>
      </c>
      <c r="D12" s="103" t="s">
        <v>331</v>
      </c>
      <c r="E12" s="103" t="s">
        <v>332</v>
      </c>
      <c r="F12" s="103" t="s">
        <v>333</v>
      </c>
      <c r="G12" s="104" t="s">
        <v>319</v>
      </c>
      <c r="H12" s="38">
        <v>11669.737461538462</v>
      </c>
      <c r="I12" s="38"/>
      <c r="J12" s="38"/>
      <c r="K12" s="38">
        <f t="shared" si="0"/>
        <v>11669.737461538462</v>
      </c>
      <c r="L12" s="38">
        <v>11162.338307692307</v>
      </c>
      <c r="M12" s="38">
        <f t="shared" si="1"/>
        <v>507.39915384615415</v>
      </c>
      <c r="N12" s="38"/>
      <c r="O12" s="38"/>
      <c r="P12" s="38"/>
      <c r="Q12" s="39"/>
      <c r="S12" s="72"/>
    </row>
    <row r="13" spans="1:19">
      <c r="A13" s="105"/>
      <c r="B13" s="106"/>
      <c r="C13" s="107"/>
      <c r="D13" s="107"/>
      <c r="E13" s="107"/>
      <c r="F13" s="108"/>
      <c r="G13" s="109" t="s">
        <v>334</v>
      </c>
      <c r="H13" s="110">
        <f>SUM(H8:H12)</f>
        <v>57903.900384615386</v>
      </c>
      <c r="I13" s="110">
        <f>SUM(I8:I12)</f>
        <v>0</v>
      </c>
      <c r="J13" s="110">
        <f>SUM(J8:J12)</f>
        <v>0</v>
      </c>
      <c r="K13" s="110">
        <f>SUM(K8:K12)</f>
        <v>57903.900384615386</v>
      </c>
      <c r="L13" s="110">
        <f>+SUM(L8:L12)</f>
        <v>55386.391923076924</v>
      </c>
      <c r="M13" s="110">
        <f t="shared" si="1"/>
        <v>2517.5084615384621</v>
      </c>
      <c r="N13" s="110"/>
      <c r="O13" s="110"/>
      <c r="P13" s="110"/>
      <c r="Q13" s="111">
        <f>+M13/K13</f>
        <v>4.3477355494472777E-2</v>
      </c>
      <c r="S13" s="72"/>
    </row>
    <row r="14" spans="1:19">
      <c r="A14" s="112"/>
      <c r="B14" s="113"/>
      <c r="C14" s="114" t="s">
        <v>335</v>
      </c>
      <c r="D14" s="114" t="s">
        <v>336</v>
      </c>
      <c r="E14" s="114" t="s">
        <v>337</v>
      </c>
      <c r="F14" s="114" t="s">
        <v>338</v>
      </c>
      <c r="G14" s="115" t="s">
        <v>339</v>
      </c>
      <c r="H14" s="40">
        <v>12204.655384615386</v>
      </c>
      <c r="I14" s="41"/>
      <c r="J14" s="41"/>
      <c r="K14" s="41">
        <f>+J14+I14+H14</f>
        <v>12204.655384615386</v>
      </c>
      <c r="L14" s="41">
        <v>11674.036923076923</v>
      </c>
      <c r="M14" s="41">
        <f t="shared" si="1"/>
        <v>530.61846153846273</v>
      </c>
      <c r="N14" s="41"/>
      <c r="O14" s="41"/>
      <c r="P14" s="41"/>
      <c r="Q14" s="42"/>
      <c r="S14" s="72"/>
    </row>
    <row r="15" spans="1:19">
      <c r="A15" s="112"/>
      <c r="B15" s="113"/>
      <c r="C15" s="114" t="s">
        <v>340</v>
      </c>
      <c r="D15" s="114" t="s">
        <v>341</v>
      </c>
      <c r="E15" s="114" t="s">
        <v>342</v>
      </c>
      <c r="F15" s="114" t="s">
        <v>343</v>
      </c>
      <c r="G15" s="115" t="s">
        <v>339</v>
      </c>
      <c r="H15" s="40">
        <v>5566.2060769230775</v>
      </c>
      <c r="I15" s="41"/>
      <c r="J15" s="41"/>
      <c r="K15" s="41">
        <f t="shared" ref="K15:K49" si="2">+J15+I15+H15</f>
        <v>5566.2060769230775</v>
      </c>
      <c r="L15" s="41">
        <v>5324.1973846153842</v>
      </c>
      <c r="M15" s="41">
        <f t="shared" si="1"/>
        <v>242.00869230769331</v>
      </c>
      <c r="N15" s="41"/>
      <c r="O15" s="41"/>
      <c r="P15" s="41"/>
      <c r="Q15" s="42"/>
      <c r="S15" s="72"/>
    </row>
    <row r="16" spans="1:19">
      <c r="A16" s="116"/>
      <c r="B16" s="117"/>
      <c r="C16" s="118" t="s">
        <v>344</v>
      </c>
      <c r="D16" s="118" t="s">
        <v>345</v>
      </c>
      <c r="E16" s="118" t="s">
        <v>346</v>
      </c>
      <c r="F16" s="118" t="s">
        <v>329</v>
      </c>
      <c r="G16" s="118" t="s">
        <v>339</v>
      </c>
      <c r="H16" s="40">
        <v>2794.8359999999998</v>
      </c>
      <c r="I16" s="119"/>
      <c r="J16" s="41"/>
      <c r="K16" s="41">
        <f t="shared" si="2"/>
        <v>2794.8359999999998</v>
      </c>
      <c r="L16" s="120">
        <v>1908.104</v>
      </c>
      <c r="M16" s="120">
        <f t="shared" si="1"/>
        <v>886.73199999999974</v>
      </c>
      <c r="N16" s="120"/>
      <c r="O16" s="120"/>
      <c r="P16" s="120"/>
      <c r="Q16" s="121" t="s">
        <v>347</v>
      </c>
      <c r="S16" s="72"/>
    </row>
    <row r="17" spans="1:19">
      <c r="A17" s="112"/>
      <c r="B17" s="113"/>
      <c r="C17" s="114" t="s">
        <v>348</v>
      </c>
      <c r="D17" s="114" t="s">
        <v>349</v>
      </c>
      <c r="E17" s="114" t="s">
        <v>350</v>
      </c>
      <c r="F17" s="114" t="s">
        <v>329</v>
      </c>
      <c r="G17" s="115" t="s">
        <v>339</v>
      </c>
      <c r="H17" s="40">
        <v>1344.78</v>
      </c>
      <c r="I17" s="41"/>
      <c r="J17" s="41"/>
      <c r="K17" s="41">
        <f t="shared" si="2"/>
        <v>1344.78</v>
      </c>
      <c r="L17" s="41">
        <v>4379.0280000000002</v>
      </c>
      <c r="M17" s="41">
        <f t="shared" si="1"/>
        <v>-3034.2480000000005</v>
      </c>
      <c r="N17" s="41"/>
      <c r="O17" s="41"/>
      <c r="P17" s="41"/>
      <c r="Q17" s="42"/>
      <c r="S17" s="72"/>
    </row>
    <row r="18" spans="1:19">
      <c r="A18" s="122">
        <v>45925</v>
      </c>
      <c r="B18" s="123"/>
      <c r="C18" s="124" t="s">
        <v>351</v>
      </c>
      <c r="D18" s="124" t="s">
        <v>352</v>
      </c>
      <c r="E18" s="124" t="s">
        <v>353</v>
      </c>
      <c r="F18" s="124" t="s">
        <v>329</v>
      </c>
      <c r="G18" s="125" t="s">
        <v>339</v>
      </c>
      <c r="H18" s="40">
        <v>2669.72</v>
      </c>
      <c r="I18" s="43"/>
      <c r="J18" s="43"/>
      <c r="K18" s="41">
        <f t="shared" si="2"/>
        <v>2669.72</v>
      </c>
      <c r="L18" s="43">
        <v>5498.3300000000008</v>
      </c>
      <c r="M18" s="43">
        <f t="shared" si="1"/>
        <v>-2828.610000000001</v>
      </c>
      <c r="N18" s="43"/>
      <c r="O18" s="43"/>
      <c r="P18" s="43"/>
      <c r="Q18" s="44"/>
      <c r="S18" s="72"/>
    </row>
    <row r="19" spans="1:19">
      <c r="A19" s="112"/>
      <c r="B19" s="113"/>
      <c r="C19" s="114" t="s">
        <v>354</v>
      </c>
      <c r="D19" s="114" t="s">
        <v>321</v>
      </c>
      <c r="E19" s="114" t="s">
        <v>355</v>
      </c>
      <c r="F19" s="114" t="s">
        <v>356</v>
      </c>
      <c r="G19" s="115" t="s">
        <v>339</v>
      </c>
      <c r="H19" s="40">
        <v>7755.0721538461548</v>
      </c>
      <c r="I19" s="41"/>
      <c r="J19" s="41"/>
      <c r="K19" s="41">
        <f t="shared" si="2"/>
        <v>7755.0721538461548</v>
      </c>
      <c r="L19" s="41">
        <v>7417.88476923077</v>
      </c>
      <c r="M19" s="41">
        <f t="shared" si="1"/>
        <v>337.18738461538487</v>
      </c>
      <c r="N19" s="41"/>
      <c r="O19" s="41"/>
      <c r="P19" s="41"/>
      <c r="Q19" s="42"/>
      <c r="S19" s="72"/>
    </row>
    <row r="20" spans="1:19">
      <c r="A20" s="112"/>
      <c r="B20" s="113"/>
      <c r="C20" s="114" t="s">
        <v>357</v>
      </c>
      <c r="D20" s="114" t="s">
        <v>358</v>
      </c>
      <c r="E20" s="114" t="s">
        <v>359</v>
      </c>
      <c r="F20" s="114" t="s">
        <v>329</v>
      </c>
      <c r="G20" s="115" t="s">
        <v>339</v>
      </c>
      <c r="H20" s="40">
        <v>5678.3549999999996</v>
      </c>
      <c r="I20" s="41"/>
      <c r="J20" s="41"/>
      <c r="K20" s="41">
        <f t="shared" si="2"/>
        <v>5678.3549999999996</v>
      </c>
      <c r="L20" s="41">
        <v>5115.0999999999995</v>
      </c>
      <c r="M20" s="41">
        <f t="shared" si="1"/>
        <v>563.25500000000011</v>
      </c>
      <c r="N20" s="41"/>
      <c r="O20" s="41"/>
      <c r="P20" s="41"/>
      <c r="Q20" s="42"/>
      <c r="S20" s="72"/>
    </row>
    <row r="21" spans="1:19">
      <c r="A21" s="112"/>
      <c r="B21" s="113"/>
      <c r="C21" s="114" t="s">
        <v>360</v>
      </c>
      <c r="D21" s="114" t="s">
        <v>361</v>
      </c>
      <c r="E21" s="114" t="s">
        <v>362</v>
      </c>
      <c r="F21" s="114" t="s">
        <v>356</v>
      </c>
      <c r="G21" s="115" t="s">
        <v>339</v>
      </c>
      <c r="H21" s="40">
        <v>8651.9532307692316</v>
      </c>
      <c r="I21" s="41"/>
      <c r="J21" s="41"/>
      <c r="K21" s="41">
        <f t="shared" si="2"/>
        <v>8651.9532307692316</v>
      </c>
      <c r="L21" s="41">
        <v>8275.7571538461525</v>
      </c>
      <c r="M21" s="41">
        <f t="shared" si="1"/>
        <v>376.19607692307909</v>
      </c>
      <c r="N21" s="41"/>
      <c r="O21" s="41"/>
      <c r="P21" s="41"/>
      <c r="Q21" s="42"/>
      <c r="S21" s="72"/>
    </row>
    <row r="22" spans="1:19">
      <c r="A22" s="112"/>
      <c r="B22" s="113"/>
      <c r="C22" s="114" t="s">
        <v>363</v>
      </c>
      <c r="D22" s="114" t="s">
        <v>364</v>
      </c>
      <c r="E22" s="114" t="s">
        <v>365</v>
      </c>
      <c r="F22" s="114" t="s">
        <v>329</v>
      </c>
      <c r="G22" s="115" t="s">
        <v>339</v>
      </c>
      <c r="H22" s="40">
        <v>8122.9629999999997</v>
      </c>
      <c r="I22" s="41"/>
      <c r="J22" s="41"/>
      <c r="K22" s="41">
        <f t="shared" si="2"/>
        <v>8122.9629999999997</v>
      </c>
      <c r="L22" s="41">
        <v>7565.4719999999998</v>
      </c>
      <c r="M22" s="41">
        <f t="shared" si="1"/>
        <v>557.49099999999999</v>
      </c>
      <c r="N22" s="41"/>
      <c r="O22" s="41"/>
      <c r="P22" s="41"/>
      <c r="Q22" s="42"/>
      <c r="S22" s="72"/>
    </row>
    <row r="23" spans="1:19">
      <c r="A23" s="112"/>
      <c r="B23" s="113"/>
      <c r="C23" s="114" t="s">
        <v>363</v>
      </c>
      <c r="D23" s="114" t="s">
        <v>366</v>
      </c>
      <c r="E23" s="114" t="s">
        <v>367</v>
      </c>
      <c r="F23" s="114" t="s">
        <v>329</v>
      </c>
      <c r="G23" s="115" t="s">
        <v>339</v>
      </c>
      <c r="H23" s="40">
        <v>4454.0910000000003</v>
      </c>
      <c r="I23" s="41"/>
      <c r="J23" s="41"/>
      <c r="K23" s="41">
        <f t="shared" si="2"/>
        <v>4454.0910000000003</v>
      </c>
      <c r="L23" s="41">
        <v>6111.799</v>
      </c>
      <c r="M23" s="41">
        <f t="shared" si="1"/>
        <v>-1657.7079999999996</v>
      </c>
      <c r="N23" s="41"/>
      <c r="O23" s="41"/>
      <c r="P23" s="41"/>
      <c r="Q23" s="42"/>
      <c r="S23" s="72"/>
    </row>
    <row r="24" spans="1:19">
      <c r="A24" s="126"/>
      <c r="B24" s="127">
        <v>45922</v>
      </c>
      <c r="C24" s="128" t="s">
        <v>368</v>
      </c>
      <c r="D24" s="128" t="s">
        <v>369</v>
      </c>
      <c r="E24" s="128" t="s">
        <v>370</v>
      </c>
      <c r="F24" s="114" t="s">
        <v>329</v>
      </c>
      <c r="G24" s="115" t="s">
        <v>339</v>
      </c>
      <c r="H24" s="45">
        <v>3397.9</v>
      </c>
      <c r="I24" s="45"/>
      <c r="J24" s="45"/>
      <c r="K24" s="45">
        <f t="shared" si="2"/>
        <v>3397.9</v>
      </c>
      <c r="L24" s="45"/>
      <c r="M24" s="45"/>
      <c r="N24" s="45"/>
      <c r="O24" s="45"/>
      <c r="P24" s="45"/>
      <c r="Q24" s="46"/>
      <c r="S24" s="72"/>
    </row>
    <row r="25" spans="1:19">
      <c r="A25" s="112"/>
      <c r="B25" s="113"/>
      <c r="C25" s="114" t="s">
        <v>371</v>
      </c>
      <c r="D25" s="114" t="s">
        <v>372</v>
      </c>
      <c r="E25" s="114" t="s">
        <v>373</v>
      </c>
      <c r="F25" s="114" t="s">
        <v>356</v>
      </c>
      <c r="G25" s="115" t="s">
        <v>339</v>
      </c>
      <c r="H25" s="40">
        <v>6809.6890000000003</v>
      </c>
      <c r="I25" s="41"/>
      <c r="J25" s="41"/>
      <c r="K25" s="41">
        <f t="shared" si="2"/>
        <v>6809.6890000000003</v>
      </c>
      <c r="L25" s="41">
        <v>6684.3660000000009</v>
      </c>
      <c r="M25" s="41">
        <f t="shared" si="1"/>
        <v>125.32299999999941</v>
      </c>
      <c r="N25" s="41"/>
      <c r="O25" s="41"/>
      <c r="P25" s="41"/>
      <c r="Q25" s="42"/>
      <c r="S25" s="72"/>
    </row>
    <row r="26" spans="1:19">
      <c r="A26" s="112"/>
      <c r="B26" s="113"/>
      <c r="C26" s="114" t="s">
        <v>374</v>
      </c>
      <c r="D26" s="114" t="s">
        <v>375</v>
      </c>
      <c r="E26" s="114" t="s">
        <v>376</v>
      </c>
      <c r="F26" s="114" t="s">
        <v>329</v>
      </c>
      <c r="G26" s="115" t="s">
        <v>339</v>
      </c>
      <c r="H26" s="40">
        <v>1265.44</v>
      </c>
      <c r="I26" s="41"/>
      <c r="J26" s="41"/>
      <c r="K26" s="41">
        <f t="shared" si="2"/>
        <v>1265.44</v>
      </c>
      <c r="L26" s="41">
        <v>1218.71</v>
      </c>
      <c r="M26" s="41">
        <f t="shared" si="1"/>
        <v>46.730000000000018</v>
      </c>
      <c r="N26" s="41"/>
      <c r="O26" s="41"/>
      <c r="P26" s="41"/>
      <c r="Q26" s="42"/>
      <c r="S26" s="72"/>
    </row>
    <row r="27" spans="1:19">
      <c r="A27" s="112"/>
      <c r="B27" s="113"/>
      <c r="C27" s="114" t="s">
        <v>377</v>
      </c>
      <c r="D27" s="114" t="s">
        <v>378</v>
      </c>
      <c r="E27" s="114" t="s">
        <v>379</v>
      </c>
      <c r="F27" s="114" t="s">
        <v>329</v>
      </c>
      <c r="G27" s="115" t="s">
        <v>339</v>
      </c>
      <c r="H27" s="40">
        <v>8698.3850000000002</v>
      </c>
      <c r="I27" s="41"/>
      <c r="J27" s="41"/>
      <c r="K27" s="41">
        <f t="shared" si="2"/>
        <v>8698.3850000000002</v>
      </c>
      <c r="L27" s="41">
        <v>6935.78</v>
      </c>
      <c r="M27" s="41">
        <f t="shared" si="1"/>
        <v>1762.6050000000005</v>
      </c>
      <c r="N27" s="41"/>
      <c r="O27" s="41"/>
      <c r="P27" s="41"/>
      <c r="Q27" s="42"/>
      <c r="S27" s="72"/>
    </row>
    <row r="28" spans="1:19">
      <c r="A28" s="112"/>
      <c r="B28" s="113"/>
      <c r="C28" s="114" t="s">
        <v>380</v>
      </c>
      <c r="D28" s="114" t="s">
        <v>381</v>
      </c>
      <c r="E28" s="114" t="s">
        <v>382</v>
      </c>
      <c r="F28" s="114" t="s">
        <v>356</v>
      </c>
      <c r="G28" s="115" t="s">
        <v>339</v>
      </c>
      <c r="H28" s="40">
        <v>5696.8149999999996</v>
      </c>
      <c r="I28" s="41"/>
      <c r="J28" s="41"/>
      <c r="K28" s="41">
        <f t="shared" si="2"/>
        <v>5696.8149999999996</v>
      </c>
      <c r="L28" s="41">
        <v>5564.28</v>
      </c>
      <c r="M28" s="41">
        <f t="shared" si="1"/>
        <v>132.53499999999985</v>
      </c>
      <c r="N28" s="41"/>
      <c r="O28" s="41"/>
      <c r="P28" s="41"/>
      <c r="Q28" s="42"/>
      <c r="S28" s="72"/>
    </row>
    <row r="29" spans="1:19">
      <c r="A29" s="112"/>
      <c r="B29" s="113"/>
      <c r="C29" s="114" t="s">
        <v>383</v>
      </c>
      <c r="D29" s="114" t="s">
        <v>384</v>
      </c>
      <c r="E29" s="114" t="s">
        <v>385</v>
      </c>
      <c r="F29" s="114" t="s">
        <v>329</v>
      </c>
      <c r="G29" s="115" t="s">
        <v>339</v>
      </c>
      <c r="H29" s="40">
        <v>9442.1849999999995</v>
      </c>
      <c r="I29" s="41"/>
      <c r="J29" s="41"/>
      <c r="K29" s="41">
        <f t="shared" si="2"/>
        <v>9442.1849999999995</v>
      </c>
      <c r="L29" s="41">
        <v>6603.77</v>
      </c>
      <c r="M29" s="41">
        <f t="shared" si="1"/>
        <v>2838.4149999999991</v>
      </c>
      <c r="N29" s="41"/>
      <c r="O29" s="41"/>
      <c r="P29" s="41"/>
      <c r="Q29" s="42"/>
      <c r="S29" s="72"/>
    </row>
    <row r="30" spans="1:19">
      <c r="A30" s="112"/>
      <c r="B30" s="113"/>
      <c r="C30" s="114" t="s">
        <v>386</v>
      </c>
      <c r="D30" s="114" t="s">
        <v>387</v>
      </c>
      <c r="E30" s="114" t="s">
        <v>388</v>
      </c>
      <c r="F30" s="114" t="s">
        <v>329</v>
      </c>
      <c r="G30" s="115" t="s">
        <v>339</v>
      </c>
      <c r="H30" s="40">
        <v>1039.8</v>
      </c>
      <c r="I30" s="41"/>
      <c r="J30" s="41"/>
      <c r="K30" s="41">
        <f t="shared" si="2"/>
        <v>1039.8</v>
      </c>
      <c r="L30" s="41">
        <v>1665.3</v>
      </c>
      <c r="M30" s="41">
        <f t="shared" si="1"/>
        <v>-625.5</v>
      </c>
      <c r="N30" s="41"/>
      <c r="O30" s="41"/>
      <c r="P30" s="41"/>
      <c r="Q30" s="42"/>
      <c r="S30" s="72"/>
    </row>
    <row r="31" spans="1:19">
      <c r="A31" s="112"/>
      <c r="B31" s="113"/>
      <c r="C31" s="114" t="s">
        <v>389</v>
      </c>
      <c r="D31" s="114" t="s">
        <v>390</v>
      </c>
      <c r="E31" s="114" t="s">
        <v>391</v>
      </c>
      <c r="F31" s="114" t="s">
        <v>329</v>
      </c>
      <c r="G31" s="115" t="s">
        <v>339</v>
      </c>
      <c r="H31" s="40">
        <v>6626.7840000000006</v>
      </c>
      <c r="I31" s="41"/>
      <c r="J31" s="41"/>
      <c r="K31" s="41">
        <f t="shared" si="2"/>
        <v>6626.7840000000006</v>
      </c>
      <c r="L31" s="41">
        <v>6092.4709999999995</v>
      </c>
      <c r="M31" s="41">
        <f t="shared" si="1"/>
        <v>534.31300000000101</v>
      </c>
      <c r="N31" s="41"/>
      <c r="O31" s="41"/>
      <c r="P31" s="41"/>
      <c r="Q31" s="42"/>
      <c r="S31" s="72"/>
    </row>
    <row r="32" spans="1:19">
      <c r="A32" s="122">
        <v>45926</v>
      </c>
      <c r="B32" s="123"/>
      <c r="C32" s="124" t="s">
        <v>392</v>
      </c>
      <c r="D32" s="124" t="s">
        <v>393</v>
      </c>
      <c r="E32" s="124" t="s">
        <v>394</v>
      </c>
      <c r="F32" s="124" t="s">
        <v>329</v>
      </c>
      <c r="G32" s="125" t="s">
        <v>339</v>
      </c>
      <c r="H32" s="40">
        <v>-2083.9569999999999</v>
      </c>
      <c r="I32" s="43"/>
      <c r="J32" s="43"/>
      <c r="K32" s="41">
        <f t="shared" si="2"/>
        <v>-2083.9569999999999</v>
      </c>
      <c r="L32" s="43">
        <v>8272.2290000000012</v>
      </c>
      <c r="M32" s="43">
        <f t="shared" si="1"/>
        <v>-10356.186000000002</v>
      </c>
      <c r="N32" s="43"/>
      <c r="O32" s="43"/>
      <c r="P32" s="43"/>
      <c r="Q32" s="44"/>
      <c r="S32" s="72"/>
    </row>
    <row r="33" spans="1:19">
      <c r="A33" s="112"/>
      <c r="B33" s="113"/>
      <c r="C33" s="114" t="s">
        <v>395</v>
      </c>
      <c r="D33" s="114" t="s">
        <v>396</v>
      </c>
      <c r="E33" s="114" t="s">
        <v>397</v>
      </c>
      <c r="F33" s="114" t="s">
        <v>329</v>
      </c>
      <c r="G33" s="115" t="s">
        <v>339</v>
      </c>
      <c r="H33" s="40">
        <v>6006.1980000000003</v>
      </c>
      <c r="I33" s="41"/>
      <c r="J33" s="41"/>
      <c r="K33" s="41">
        <f t="shared" si="2"/>
        <v>6006.1980000000003</v>
      </c>
      <c r="L33" s="41">
        <v>4800.2020000000002</v>
      </c>
      <c r="M33" s="41">
        <f t="shared" si="1"/>
        <v>1205.9960000000001</v>
      </c>
      <c r="N33" s="41"/>
      <c r="O33" s="41"/>
      <c r="P33" s="41"/>
      <c r="Q33" s="42"/>
      <c r="S33" s="72"/>
    </row>
    <row r="34" spans="1:19">
      <c r="A34" s="112"/>
      <c r="B34" s="113"/>
      <c r="C34" s="114" t="s">
        <v>398</v>
      </c>
      <c r="D34" s="114" t="s">
        <v>396</v>
      </c>
      <c r="E34" s="114" t="s">
        <v>399</v>
      </c>
      <c r="F34" s="114" t="s">
        <v>329</v>
      </c>
      <c r="G34" s="115" t="s">
        <v>339</v>
      </c>
      <c r="H34" s="40">
        <v>11503.134769230772</v>
      </c>
      <c r="I34" s="41"/>
      <c r="J34" s="41"/>
      <c r="K34" s="41">
        <f t="shared" si="2"/>
        <v>11503.134769230772</v>
      </c>
      <c r="L34" s="41">
        <v>11002.964846153847</v>
      </c>
      <c r="M34" s="41">
        <f t="shared" si="1"/>
        <v>500.16992307692453</v>
      </c>
      <c r="N34" s="41"/>
      <c r="O34" s="41"/>
      <c r="P34" s="41"/>
      <c r="Q34" s="42"/>
      <c r="S34" s="72"/>
    </row>
    <row r="35" spans="1:19">
      <c r="A35" s="112"/>
      <c r="B35" s="113"/>
      <c r="C35" s="114" t="s">
        <v>400</v>
      </c>
      <c r="D35" s="114" t="s">
        <v>401</v>
      </c>
      <c r="E35" s="114" t="s">
        <v>402</v>
      </c>
      <c r="F35" s="114" t="s">
        <v>356</v>
      </c>
      <c r="G35" s="115" t="s">
        <v>339</v>
      </c>
      <c r="H35" s="40">
        <v>6853.9130000000005</v>
      </c>
      <c r="I35" s="41"/>
      <c r="J35" s="41"/>
      <c r="K35" s="41">
        <f t="shared" si="2"/>
        <v>6853.9130000000005</v>
      </c>
      <c r="L35" s="41">
        <v>5542.5919999999996</v>
      </c>
      <c r="M35" s="41">
        <f t="shared" si="1"/>
        <v>1311.3210000000008</v>
      </c>
      <c r="N35" s="41"/>
      <c r="O35" s="41"/>
      <c r="P35" s="41"/>
      <c r="Q35" s="42"/>
      <c r="S35" s="72"/>
    </row>
    <row r="36" spans="1:19">
      <c r="A36" s="112"/>
      <c r="B36" s="113"/>
      <c r="C36" s="114" t="s">
        <v>403</v>
      </c>
      <c r="D36" s="114" t="s">
        <v>404</v>
      </c>
      <c r="E36" s="114" t="s">
        <v>405</v>
      </c>
      <c r="F36" s="114" t="s">
        <v>406</v>
      </c>
      <c r="G36" s="115" t="s">
        <v>339</v>
      </c>
      <c r="H36" s="40">
        <v>9312.9097692307696</v>
      </c>
      <c r="I36" s="41"/>
      <c r="J36" s="41"/>
      <c r="K36" s="41">
        <f t="shared" si="2"/>
        <v>9312.9097692307696</v>
      </c>
      <c r="L36" s="41">
        <v>8908.0198461538475</v>
      </c>
      <c r="M36" s="41">
        <f t="shared" si="1"/>
        <v>404.88992307692206</v>
      </c>
      <c r="N36" s="41"/>
      <c r="O36" s="41"/>
      <c r="P36" s="41"/>
      <c r="Q36" s="42"/>
      <c r="S36" s="72"/>
    </row>
    <row r="37" spans="1:19">
      <c r="A37" s="112"/>
      <c r="B37" s="113"/>
      <c r="C37" s="114" t="s">
        <v>407</v>
      </c>
      <c r="D37" s="114" t="s">
        <v>408</v>
      </c>
      <c r="E37" s="114" t="s">
        <v>409</v>
      </c>
      <c r="F37" s="114" t="s">
        <v>329</v>
      </c>
      <c r="G37" s="115" t="s">
        <v>339</v>
      </c>
      <c r="H37" s="40">
        <v>1322.96</v>
      </c>
      <c r="I37" s="41"/>
      <c r="J37" s="41"/>
      <c r="K37" s="41">
        <f t="shared" si="2"/>
        <v>1322.96</v>
      </c>
      <c r="L37" s="41"/>
      <c r="M37" s="41"/>
      <c r="N37" s="41"/>
      <c r="O37" s="41"/>
      <c r="P37" s="41"/>
      <c r="Q37" s="42"/>
      <c r="S37" s="72"/>
    </row>
    <row r="38" spans="1:19">
      <c r="A38" s="116"/>
      <c r="B38" s="117"/>
      <c r="C38" s="118" t="s">
        <v>410</v>
      </c>
      <c r="D38" s="118" t="s">
        <v>411</v>
      </c>
      <c r="E38" s="118" t="s">
        <v>412</v>
      </c>
      <c r="F38" s="118" t="s">
        <v>356</v>
      </c>
      <c r="G38" s="118" t="s">
        <v>339</v>
      </c>
      <c r="H38" s="40">
        <v>2327.989</v>
      </c>
      <c r="I38" s="119"/>
      <c r="J38" s="41"/>
      <c r="K38" s="41">
        <f t="shared" si="2"/>
        <v>2327.989</v>
      </c>
      <c r="L38" s="120">
        <v>3738.6060000000002</v>
      </c>
      <c r="M38" s="120">
        <f t="shared" si="1"/>
        <v>-1410.6170000000002</v>
      </c>
      <c r="N38" s="120"/>
      <c r="O38" s="120"/>
      <c r="P38" s="120"/>
      <c r="Q38" s="121"/>
      <c r="S38" s="72"/>
    </row>
    <row r="39" spans="1:19">
      <c r="A39" s="112"/>
      <c r="B39" s="113"/>
      <c r="C39" s="114" t="s">
        <v>413</v>
      </c>
      <c r="D39" s="114" t="s">
        <v>414</v>
      </c>
      <c r="E39" s="114" t="s">
        <v>415</v>
      </c>
      <c r="F39" s="114" t="s">
        <v>416</v>
      </c>
      <c r="G39" s="115" t="s">
        <v>339</v>
      </c>
      <c r="H39" s="40">
        <v>7335.5030000000006</v>
      </c>
      <c r="I39" s="41"/>
      <c r="J39" s="41"/>
      <c r="K39" s="41">
        <f t="shared" si="2"/>
        <v>7335.5030000000006</v>
      </c>
      <c r="L39" s="41">
        <v>6633.9570000000003</v>
      </c>
      <c r="M39" s="41">
        <f t="shared" si="1"/>
        <v>701.54600000000028</v>
      </c>
      <c r="N39" s="41"/>
      <c r="O39" s="41"/>
      <c r="P39" s="41"/>
      <c r="Q39" s="47"/>
      <c r="S39" s="72"/>
    </row>
    <row r="40" spans="1:19">
      <c r="A40" s="112"/>
      <c r="B40" s="113"/>
      <c r="C40" s="114" t="s">
        <v>417</v>
      </c>
      <c r="D40" s="114" t="s">
        <v>418</v>
      </c>
      <c r="E40" s="114" t="s">
        <v>419</v>
      </c>
      <c r="F40" s="114" t="s">
        <v>329</v>
      </c>
      <c r="G40" s="115" t="s">
        <v>339</v>
      </c>
      <c r="H40" s="40">
        <v>5527.16</v>
      </c>
      <c r="I40" s="41"/>
      <c r="J40" s="41"/>
      <c r="K40" s="41">
        <f t="shared" si="2"/>
        <v>5527.16</v>
      </c>
      <c r="L40" s="41">
        <v>4939.6600000000008</v>
      </c>
      <c r="M40" s="41">
        <f t="shared" si="1"/>
        <v>587.49999999999909</v>
      </c>
      <c r="N40" s="41"/>
      <c r="O40" s="41"/>
      <c r="P40" s="41"/>
      <c r="Q40" s="42"/>
      <c r="S40" s="72"/>
    </row>
    <row r="41" spans="1:19">
      <c r="A41" s="112"/>
      <c r="B41" s="113"/>
      <c r="C41" s="114" t="s">
        <v>420</v>
      </c>
      <c r="D41" s="114" t="s">
        <v>393</v>
      </c>
      <c r="E41" s="114" t="s">
        <v>421</v>
      </c>
      <c r="F41" s="114" t="s">
        <v>329</v>
      </c>
      <c r="G41" s="115" t="s">
        <v>339</v>
      </c>
      <c r="H41" s="40">
        <v>8710.1020000000008</v>
      </c>
      <c r="I41" s="41"/>
      <c r="J41" s="41"/>
      <c r="K41" s="41">
        <f t="shared" si="2"/>
        <v>8710.1020000000008</v>
      </c>
      <c r="L41" s="41">
        <v>6475.7929999999997</v>
      </c>
      <c r="M41" s="41">
        <f t="shared" si="1"/>
        <v>2234.3090000000011</v>
      </c>
      <c r="N41" s="41"/>
      <c r="O41" s="41"/>
      <c r="P41" s="41"/>
      <c r="Q41" s="42"/>
      <c r="S41" s="72"/>
    </row>
    <row r="42" spans="1:19">
      <c r="A42" s="112"/>
      <c r="B42" s="113"/>
      <c r="C42" s="114" t="s">
        <v>422</v>
      </c>
      <c r="D42" s="114" t="s">
        <v>390</v>
      </c>
      <c r="E42" s="114" t="s">
        <v>423</v>
      </c>
      <c r="F42" s="114" t="s">
        <v>424</v>
      </c>
      <c r="G42" s="115" t="s">
        <v>339</v>
      </c>
      <c r="H42" s="40">
        <v>8818.7392307692317</v>
      </c>
      <c r="I42" s="41"/>
      <c r="J42" s="41"/>
      <c r="K42" s="41">
        <f t="shared" si="2"/>
        <v>8818.7392307692317</v>
      </c>
      <c r="L42" s="41">
        <v>8435.3061538461588</v>
      </c>
      <c r="M42" s="41">
        <f t="shared" si="1"/>
        <v>383.4330769230728</v>
      </c>
      <c r="N42" s="41"/>
      <c r="O42" s="41"/>
      <c r="P42" s="41"/>
      <c r="Q42" s="42"/>
      <c r="S42" s="72"/>
    </row>
    <row r="43" spans="1:19">
      <c r="A43" s="112"/>
      <c r="B43" s="113"/>
      <c r="C43" s="114" t="s">
        <v>425</v>
      </c>
      <c r="D43" s="114" t="s">
        <v>426</v>
      </c>
      <c r="E43" s="114" t="s">
        <v>427</v>
      </c>
      <c r="F43" s="114" t="s">
        <v>329</v>
      </c>
      <c r="G43" s="115" t="s">
        <v>339</v>
      </c>
      <c r="H43" s="40">
        <v>9093.9310000000005</v>
      </c>
      <c r="I43" s="41"/>
      <c r="J43" s="41"/>
      <c r="K43" s="41">
        <f t="shared" si="2"/>
        <v>9093.9310000000005</v>
      </c>
      <c r="L43" s="41">
        <v>8326.7440000000006</v>
      </c>
      <c r="M43" s="41">
        <f t="shared" si="1"/>
        <v>767.1869999999999</v>
      </c>
      <c r="N43" s="41"/>
      <c r="O43" s="41"/>
      <c r="P43" s="41"/>
      <c r="Q43" s="42"/>
      <c r="S43" s="72"/>
    </row>
    <row r="44" spans="1:19">
      <c r="A44" s="112"/>
      <c r="B44" s="113"/>
      <c r="C44" s="114" t="s">
        <v>428</v>
      </c>
      <c r="D44" s="114" t="s">
        <v>429</v>
      </c>
      <c r="E44" s="114" t="s">
        <v>430</v>
      </c>
      <c r="F44" s="114" t="s">
        <v>406</v>
      </c>
      <c r="G44" s="115" t="s">
        <v>339</v>
      </c>
      <c r="H44" s="40">
        <v>7784.0740000000005</v>
      </c>
      <c r="I44" s="41"/>
      <c r="J44" s="41"/>
      <c r="K44" s="41">
        <f t="shared" si="2"/>
        <v>7784.0740000000005</v>
      </c>
      <c r="L44" s="41">
        <v>7445.6460000000006</v>
      </c>
      <c r="M44" s="41">
        <f t="shared" si="1"/>
        <v>338.42799999999988</v>
      </c>
      <c r="N44" s="41"/>
      <c r="O44" s="41"/>
      <c r="P44" s="41"/>
      <c r="Q44" s="42"/>
      <c r="S44" s="72"/>
    </row>
    <row r="45" spans="1:19">
      <c r="A45" s="122">
        <v>45919</v>
      </c>
      <c r="B45" s="123"/>
      <c r="C45" s="124" t="s">
        <v>431</v>
      </c>
      <c r="D45" s="124" t="s">
        <v>432</v>
      </c>
      <c r="E45" s="124" t="s">
        <v>433</v>
      </c>
      <c r="F45" s="124" t="s">
        <v>343</v>
      </c>
      <c r="G45" s="125" t="s">
        <v>339</v>
      </c>
      <c r="H45" s="40">
        <v>1808.52</v>
      </c>
      <c r="I45" s="43"/>
      <c r="J45" s="43"/>
      <c r="K45" s="41">
        <f t="shared" si="2"/>
        <v>1808.52</v>
      </c>
      <c r="L45" s="43">
        <v>3093.1750000000002</v>
      </c>
      <c r="M45" s="43">
        <f t="shared" si="1"/>
        <v>-1284.6550000000002</v>
      </c>
      <c r="N45" s="43"/>
      <c r="O45" s="43"/>
      <c r="P45" s="43"/>
      <c r="Q45" s="44"/>
      <c r="S45" s="72"/>
    </row>
    <row r="46" spans="1:19">
      <c r="A46" s="112"/>
      <c r="B46" s="112"/>
      <c r="C46" s="129" t="s">
        <v>434</v>
      </c>
      <c r="D46" s="129" t="s">
        <v>390</v>
      </c>
      <c r="E46" s="129" t="s">
        <v>435</v>
      </c>
      <c r="F46" s="129" t="s">
        <v>406</v>
      </c>
      <c r="G46" s="130" t="s">
        <v>339</v>
      </c>
      <c r="H46" s="40">
        <v>8431.3607692307687</v>
      </c>
      <c r="I46" s="48"/>
      <c r="J46" s="41"/>
      <c r="K46" s="41">
        <f t="shared" si="2"/>
        <v>8431.3607692307687</v>
      </c>
      <c r="L46" s="48">
        <v>8176.8988461538465</v>
      </c>
      <c r="M46" s="48">
        <f t="shared" si="1"/>
        <v>254.46192307692218</v>
      </c>
      <c r="N46" s="48"/>
      <c r="O46" s="48"/>
      <c r="P46" s="48"/>
      <c r="Q46" s="49"/>
      <c r="S46" s="72"/>
    </row>
    <row r="47" spans="1:19">
      <c r="A47" s="126"/>
      <c r="B47" s="127">
        <v>45943</v>
      </c>
      <c r="C47" s="128" t="s">
        <v>436</v>
      </c>
      <c r="D47" s="128" t="s">
        <v>437</v>
      </c>
      <c r="E47" s="128" t="s">
        <v>438</v>
      </c>
      <c r="F47" s="128" t="s">
        <v>329</v>
      </c>
      <c r="G47" s="130" t="s">
        <v>339</v>
      </c>
      <c r="H47" s="45">
        <v>3553.84</v>
      </c>
      <c r="I47" s="50"/>
      <c r="J47" s="45"/>
      <c r="K47" s="45">
        <f t="shared" si="2"/>
        <v>3553.84</v>
      </c>
      <c r="L47" s="50"/>
      <c r="M47" s="50"/>
      <c r="N47" s="50"/>
      <c r="O47" s="50"/>
      <c r="P47" s="50"/>
      <c r="Q47" s="51"/>
      <c r="S47" s="72"/>
    </row>
    <row r="48" spans="1:19">
      <c r="A48" s="126"/>
      <c r="B48" s="127">
        <v>45922</v>
      </c>
      <c r="C48" s="128" t="s">
        <v>439</v>
      </c>
      <c r="D48" s="128" t="s">
        <v>331</v>
      </c>
      <c r="E48" s="128" t="s">
        <v>440</v>
      </c>
      <c r="F48" s="128" t="s">
        <v>356</v>
      </c>
      <c r="G48" s="130" t="s">
        <v>339</v>
      </c>
      <c r="H48" s="45">
        <v>4551.05</v>
      </c>
      <c r="I48" s="50"/>
      <c r="J48" s="45"/>
      <c r="K48" s="45">
        <f t="shared" si="2"/>
        <v>4551.05</v>
      </c>
      <c r="L48" s="50"/>
      <c r="M48" s="50"/>
      <c r="N48" s="50"/>
      <c r="O48" s="50"/>
      <c r="P48" s="50"/>
      <c r="Q48" s="51"/>
      <c r="S48" s="72"/>
    </row>
    <row r="49" spans="1:34">
      <c r="A49" s="112"/>
      <c r="B49" s="113"/>
      <c r="C49" s="114" t="s">
        <v>441</v>
      </c>
      <c r="D49" s="114" t="s">
        <v>442</v>
      </c>
      <c r="E49" s="114" t="s">
        <v>443</v>
      </c>
      <c r="F49" s="114" t="s">
        <v>329</v>
      </c>
      <c r="G49" s="115" t="s">
        <v>339</v>
      </c>
      <c r="H49" s="40">
        <v>5551.9660000000003</v>
      </c>
      <c r="I49" s="41"/>
      <c r="J49" s="41"/>
      <c r="K49" s="41">
        <f t="shared" si="2"/>
        <v>5551.9660000000003</v>
      </c>
      <c r="L49" s="41">
        <v>5185.7390000000005</v>
      </c>
      <c r="M49" s="41">
        <f t="shared" si="1"/>
        <v>366.22699999999986</v>
      </c>
      <c r="N49" s="41"/>
      <c r="O49" s="41"/>
      <c r="P49" s="41"/>
      <c r="Q49" s="42"/>
      <c r="S49" s="72"/>
    </row>
    <row r="50" spans="1:34">
      <c r="A50" s="105"/>
      <c r="B50" s="106"/>
      <c r="C50" s="107"/>
      <c r="D50" s="107"/>
      <c r="E50" s="107"/>
      <c r="F50" s="107"/>
      <c r="G50" s="109" t="s">
        <v>444</v>
      </c>
      <c r="H50" s="110">
        <f>SUM(H14:H49)</f>
        <v>208629.02338461537</v>
      </c>
      <c r="I50" s="110">
        <f>SUM(I14:I49)</f>
        <v>0</v>
      </c>
      <c r="J50" s="110">
        <f>SUM(J14:J49)</f>
        <v>0</v>
      </c>
      <c r="K50" s="110">
        <f>SUM(K14:K49)</f>
        <v>208629.02338461537</v>
      </c>
      <c r="L50" s="110">
        <f>SUM(L14:L49)</f>
        <v>199011.91892307694</v>
      </c>
      <c r="M50" s="110">
        <f t="shared" si="1"/>
        <v>9617.1044615384308</v>
      </c>
      <c r="N50" s="110"/>
      <c r="O50" s="110"/>
      <c r="P50" s="110"/>
      <c r="Q50" s="111">
        <f>+M50/K50</f>
        <v>4.6096675838859395E-2</v>
      </c>
      <c r="S50" s="72"/>
    </row>
    <row r="51" spans="1:34">
      <c r="A51" s="131"/>
      <c r="B51" s="132"/>
      <c r="C51" s="133" t="s">
        <v>445</v>
      </c>
      <c r="D51" s="133" t="s">
        <v>446</v>
      </c>
      <c r="E51" s="133" t="s">
        <v>447</v>
      </c>
      <c r="F51" s="133" t="s">
        <v>448</v>
      </c>
      <c r="G51" s="134" t="s">
        <v>449</v>
      </c>
      <c r="H51" s="52">
        <v>2021.61</v>
      </c>
      <c r="I51" s="52"/>
      <c r="J51" s="52"/>
      <c r="K51" s="52">
        <f>+H51+I51+J51</f>
        <v>2021.61</v>
      </c>
      <c r="L51" s="52">
        <v>1938.95</v>
      </c>
      <c r="M51" s="52">
        <f t="shared" si="1"/>
        <v>82.659999999999854</v>
      </c>
      <c r="N51" s="52"/>
      <c r="O51" s="52"/>
      <c r="P51" s="52">
        <f>+N51-O51</f>
        <v>0</v>
      </c>
      <c r="Q51" s="53"/>
      <c r="S51" s="72"/>
    </row>
    <row r="52" spans="1:34">
      <c r="A52" s="131"/>
      <c r="B52" s="132"/>
      <c r="C52" s="133" t="s">
        <v>450</v>
      </c>
      <c r="D52" s="133" t="s">
        <v>451</v>
      </c>
      <c r="E52" s="133" t="s">
        <v>452</v>
      </c>
      <c r="F52" s="133" t="s">
        <v>448</v>
      </c>
      <c r="G52" s="134" t="s">
        <v>449</v>
      </c>
      <c r="H52" s="52">
        <v>2091.2399999999998</v>
      </c>
      <c r="I52" s="52"/>
      <c r="J52" s="52"/>
      <c r="K52" s="52">
        <f t="shared" ref="K52:K63" si="3">+H52+I52+J52</f>
        <v>2091.2399999999998</v>
      </c>
      <c r="L52" s="52">
        <v>2123.08</v>
      </c>
      <c r="M52" s="52">
        <f t="shared" si="1"/>
        <v>-31.840000000000146</v>
      </c>
      <c r="N52" s="52"/>
      <c r="O52" s="52"/>
      <c r="P52" s="52">
        <f t="shared" ref="P52:P63" si="4">+N52-O52</f>
        <v>0</v>
      </c>
      <c r="Q52" s="53"/>
      <c r="S52" s="72"/>
    </row>
    <row r="53" spans="1:34">
      <c r="A53" s="131"/>
      <c r="B53" s="132"/>
      <c r="C53" s="133" t="s">
        <v>453</v>
      </c>
      <c r="D53" s="133" t="s">
        <v>454</v>
      </c>
      <c r="E53" s="133" t="s">
        <v>455</v>
      </c>
      <c r="F53" s="133" t="s">
        <v>448</v>
      </c>
      <c r="G53" s="134" t="s">
        <v>449</v>
      </c>
      <c r="H53" s="52">
        <v>2272.98</v>
      </c>
      <c r="I53" s="52"/>
      <c r="J53" s="52"/>
      <c r="K53" s="52">
        <f t="shared" si="3"/>
        <v>2272.98</v>
      </c>
      <c r="L53" s="52">
        <v>2307.6999999999998</v>
      </c>
      <c r="M53" s="52">
        <f t="shared" si="1"/>
        <v>-34.7199999999998</v>
      </c>
      <c r="N53" s="52"/>
      <c r="O53" s="52"/>
      <c r="P53" s="52">
        <f t="shared" si="4"/>
        <v>0</v>
      </c>
      <c r="Q53" s="53"/>
      <c r="S53" s="72"/>
    </row>
    <row r="54" spans="1:34">
      <c r="A54" s="131"/>
      <c r="B54" s="132"/>
      <c r="C54" s="133" t="s">
        <v>456</v>
      </c>
      <c r="D54" s="133" t="s">
        <v>457</v>
      </c>
      <c r="E54" s="133" t="s">
        <v>458</v>
      </c>
      <c r="F54" s="133" t="s">
        <v>448</v>
      </c>
      <c r="G54" s="134" t="s">
        <v>449</v>
      </c>
      <c r="H54" s="52">
        <v>2081.91</v>
      </c>
      <c r="I54" s="52"/>
      <c r="J54" s="52"/>
      <c r="K54" s="52">
        <f t="shared" si="3"/>
        <v>2081.91</v>
      </c>
      <c r="L54" s="52">
        <v>2052.3000000000002</v>
      </c>
      <c r="M54" s="52">
        <f t="shared" si="1"/>
        <v>29.609999999999673</v>
      </c>
      <c r="N54" s="52"/>
      <c r="O54" s="52"/>
      <c r="P54" s="52">
        <f t="shared" si="4"/>
        <v>0</v>
      </c>
      <c r="Q54" s="53"/>
      <c r="S54" s="72"/>
    </row>
    <row r="55" spans="1:34">
      <c r="A55" s="135"/>
      <c r="B55" s="136"/>
      <c r="C55" s="137" t="s">
        <v>459</v>
      </c>
      <c r="D55" s="137" t="s">
        <v>460</v>
      </c>
      <c r="E55" s="137" t="s">
        <v>461</v>
      </c>
      <c r="F55" s="137" t="s">
        <v>462</v>
      </c>
      <c r="G55" s="138" t="s">
        <v>449</v>
      </c>
      <c r="H55" s="52">
        <v>26370.343076923076</v>
      </c>
      <c r="I55" s="52"/>
      <c r="J55" s="52"/>
      <c r="K55" s="52">
        <f t="shared" si="3"/>
        <v>26370.343076923076</v>
      </c>
      <c r="L55" s="52">
        <v>34807.880000000005</v>
      </c>
      <c r="M55" s="52">
        <f t="shared" si="1"/>
        <v>-8437.5369230769284</v>
      </c>
      <c r="N55" s="52">
        <v>25140.59</v>
      </c>
      <c r="O55" s="52">
        <v>16975.66</v>
      </c>
      <c r="P55" s="52">
        <f t="shared" si="4"/>
        <v>8164.93</v>
      </c>
      <c r="Q55" s="53"/>
      <c r="S55" s="72"/>
    </row>
    <row r="56" spans="1:34">
      <c r="A56" s="122">
        <v>45922</v>
      </c>
      <c r="B56" s="123"/>
      <c r="C56" s="124" t="s">
        <v>463</v>
      </c>
      <c r="D56" s="124" t="s">
        <v>321</v>
      </c>
      <c r="E56" s="124" t="s">
        <v>464</v>
      </c>
      <c r="F56" s="124" t="s">
        <v>462</v>
      </c>
      <c r="G56" s="125" t="s">
        <v>449</v>
      </c>
      <c r="H56" s="52">
        <v>6055.31</v>
      </c>
      <c r="I56" s="43"/>
      <c r="J56" s="43"/>
      <c r="K56" s="52">
        <f t="shared" si="3"/>
        <v>6055.31</v>
      </c>
      <c r="L56" s="43">
        <v>13421.303076923077</v>
      </c>
      <c r="M56" s="43">
        <f t="shared" si="1"/>
        <v>-7365.9930769230768</v>
      </c>
      <c r="N56" s="43">
        <v>7592.05</v>
      </c>
      <c r="O56" s="43">
        <v>0</v>
      </c>
      <c r="P56" s="43">
        <f t="shared" si="4"/>
        <v>7592.05</v>
      </c>
      <c r="Q56" s="44"/>
      <c r="S56" s="72"/>
    </row>
    <row r="57" spans="1:34">
      <c r="A57" s="131"/>
      <c r="B57" s="132"/>
      <c r="C57" s="133" t="s">
        <v>465</v>
      </c>
      <c r="D57" s="133" t="s">
        <v>414</v>
      </c>
      <c r="E57" s="133" t="s">
        <v>466</v>
      </c>
      <c r="F57" s="133" t="s">
        <v>462</v>
      </c>
      <c r="G57" s="134" t="s">
        <v>449</v>
      </c>
      <c r="H57" s="52">
        <v>8696.6886153846153</v>
      </c>
      <c r="I57" s="52"/>
      <c r="J57" s="52"/>
      <c r="K57" s="52">
        <f t="shared" si="3"/>
        <v>8696.6886153846153</v>
      </c>
      <c r="L57" s="52">
        <v>7487.239076923076</v>
      </c>
      <c r="M57" s="52">
        <f t="shared" si="1"/>
        <v>1209.4495384615393</v>
      </c>
      <c r="N57" s="52"/>
      <c r="O57" s="52">
        <v>810.64</v>
      </c>
      <c r="P57" s="52">
        <f t="shared" si="4"/>
        <v>-810.64</v>
      </c>
      <c r="Q57" s="53"/>
      <c r="S57" s="72"/>
    </row>
    <row r="58" spans="1:34">
      <c r="A58" s="131"/>
      <c r="B58" s="132"/>
      <c r="C58" s="133" t="s">
        <v>467</v>
      </c>
      <c r="D58" s="133" t="s">
        <v>468</v>
      </c>
      <c r="E58" s="133" t="s">
        <v>469</v>
      </c>
      <c r="F58" s="133" t="s">
        <v>470</v>
      </c>
      <c r="G58" s="134" t="s">
        <v>449</v>
      </c>
      <c r="H58" s="52">
        <v>9354.9949230769216</v>
      </c>
      <c r="I58" s="52"/>
      <c r="J58" s="52"/>
      <c r="K58" s="52">
        <f t="shared" si="3"/>
        <v>9354.9949230769216</v>
      </c>
      <c r="L58" s="52">
        <v>8948.2516153846154</v>
      </c>
      <c r="M58" s="52">
        <f t="shared" si="1"/>
        <v>406.74330769230619</v>
      </c>
      <c r="N58" s="52"/>
      <c r="O58" s="52"/>
      <c r="P58" s="52">
        <f t="shared" si="4"/>
        <v>0</v>
      </c>
      <c r="Q58" s="53"/>
      <c r="S58" s="72"/>
    </row>
    <row r="59" spans="1:34">
      <c r="A59" s="135"/>
      <c r="B59" s="136"/>
      <c r="C59" s="137" t="s">
        <v>398</v>
      </c>
      <c r="D59" s="137" t="s">
        <v>471</v>
      </c>
      <c r="E59" s="137" t="s">
        <v>472</v>
      </c>
      <c r="F59" s="137" t="s">
        <v>470</v>
      </c>
      <c r="G59" s="137" t="s">
        <v>449</v>
      </c>
      <c r="H59" s="52">
        <v>17461.359692307691</v>
      </c>
      <c r="I59" s="52"/>
      <c r="J59" s="52"/>
      <c r="K59" s="52">
        <f t="shared" si="3"/>
        <v>17461.359692307691</v>
      </c>
      <c r="L59" s="52">
        <v>17256.721461538462</v>
      </c>
      <c r="M59" s="52">
        <f t="shared" si="1"/>
        <v>204.63823076922927</v>
      </c>
      <c r="N59" s="52"/>
      <c r="O59" s="52"/>
      <c r="P59" s="52">
        <f t="shared" si="4"/>
        <v>0</v>
      </c>
      <c r="Q59" s="53"/>
      <c r="S59" s="72"/>
      <c r="AH59" s="72">
        <f>2080/8</f>
        <v>260</v>
      </c>
    </row>
    <row r="60" spans="1:34">
      <c r="A60" s="135"/>
      <c r="B60" s="136"/>
      <c r="C60" s="137" t="s">
        <v>473</v>
      </c>
      <c r="D60" s="137" t="s">
        <v>474</v>
      </c>
      <c r="E60" s="137" t="s">
        <v>475</v>
      </c>
      <c r="F60" s="137" t="s">
        <v>476</v>
      </c>
      <c r="G60" s="138" t="s">
        <v>449</v>
      </c>
      <c r="H60" s="52">
        <v>10064.356000000002</v>
      </c>
      <c r="I60" s="52"/>
      <c r="J60" s="52"/>
      <c r="K60" s="52">
        <f t="shared" si="3"/>
        <v>10064.356000000002</v>
      </c>
      <c r="L60" s="52">
        <v>9428.7589999999982</v>
      </c>
      <c r="M60" s="52">
        <f t="shared" si="1"/>
        <v>635.59700000000339</v>
      </c>
      <c r="N60" s="52">
        <v>1530.46</v>
      </c>
      <c r="O60" s="52">
        <v>1792.36</v>
      </c>
      <c r="P60" s="52">
        <f t="shared" si="4"/>
        <v>-261.89999999999986</v>
      </c>
      <c r="Q60" s="53"/>
      <c r="S60" s="72"/>
    </row>
    <row r="61" spans="1:34">
      <c r="A61" s="131"/>
      <c r="B61" s="132"/>
      <c r="C61" s="133" t="s">
        <v>477</v>
      </c>
      <c r="D61" s="133" t="s">
        <v>468</v>
      </c>
      <c r="E61" s="133" t="s">
        <v>478</v>
      </c>
      <c r="F61" s="133" t="s">
        <v>479</v>
      </c>
      <c r="G61" s="134" t="s">
        <v>449</v>
      </c>
      <c r="H61" s="52">
        <v>23386.560230769235</v>
      </c>
      <c r="I61" s="52"/>
      <c r="J61" s="52"/>
      <c r="K61" s="52">
        <f t="shared" si="3"/>
        <v>23386.560230769235</v>
      </c>
      <c r="L61" s="52">
        <v>22290.930153846151</v>
      </c>
      <c r="M61" s="52">
        <f t="shared" si="1"/>
        <v>1095.6300769230838</v>
      </c>
      <c r="N61" s="52">
        <v>7415.12</v>
      </c>
      <c r="O61" s="52">
        <v>7716.2</v>
      </c>
      <c r="P61" s="52">
        <f t="shared" si="4"/>
        <v>-301.07999999999993</v>
      </c>
      <c r="Q61" s="53"/>
      <c r="S61" s="72"/>
    </row>
    <row r="62" spans="1:34">
      <c r="A62" s="131"/>
      <c r="B62" s="132"/>
      <c r="C62" s="133" t="s">
        <v>480</v>
      </c>
      <c r="D62" s="133" t="s">
        <v>481</v>
      </c>
      <c r="E62" s="133" t="s">
        <v>482</v>
      </c>
      <c r="F62" s="133" t="s">
        <v>479</v>
      </c>
      <c r="G62" s="134" t="s">
        <v>449</v>
      </c>
      <c r="H62" s="52">
        <v>11257.666538461539</v>
      </c>
      <c r="I62" s="52"/>
      <c r="J62" s="52"/>
      <c r="K62" s="52">
        <f t="shared" si="3"/>
        <v>11257.666538461539</v>
      </c>
      <c r="L62" s="52">
        <v>12710.617692307693</v>
      </c>
      <c r="M62" s="52">
        <f t="shared" si="1"/>
        <v>-1452.9511538461538</v>
      </c>
      <c r="N62" s="52">
        <v>2471.91</v>
      </c>
      <c r="O62" s="52">
        <v>749.01</v>
      </c>
      <c r="P62" s="52">
        <f t="shared" si="4"/>
        <v>1722.8999999999999</v>
      </c>
      <c r="Q62" s="53"/>
      <c r="S62" s="72"/>
    </row>
    <row r="63" spans="1:34">
      <c r="A63" s="135"/>
      <c r="B63" s="136"/>
      <c r="C63" s="137" t="s">
        <v>483</v>
      </c>
      <c r="D63" s="137" t="s">
        <v>404</v>
      </c>
      <c r="E63" s="137" t="s">
        <v>484</v>
      </c>
      <c r="F63" s="137" t="s">
        <v>479</v>
      </c>
      <c r="G63" s="138" t="s">
        <v>449</v>
      </c>
      <c r="H63" s="52">
        <v>10359.108846153847</v>
      </c>
      <c r="I63" s="52"/>
      <c r="J63" s="52"/>
      <c r="K63" s="52">
        <f t="shared" si="3"/>
        <v>10359.108846153847</v>
      </c>
      <c r="L63" s="52">
        <v>9658.9249999999993</v>
      </c>
      <c r="M63" s="52">
        <f t="shared" si="1"/>
        <v>700.18384615384821</v>
      </c>
      <c r="N63" s="52">
        <v>1227.22</v>
      </c>
      <c r="O63" s="52">
        <v>1525.58</v>
      </c>
      <c r="P63" s="52">
        <f t="shared" si="4"/>
        <v>-298.3599999999999</v>
      </c>
      <c r="Q63" s="53"/>
      <c r="S63" s="72"/>
    </row>
    <row r="64" spans="1:34">
      <c r="A64" s="106"/>
      <c r="B64" s="106"/>
      <c r="C64" s="106"/>
      <c r="D64" s="106"/>
      <c r="E64" s="106"/>
      <c r="F64" s="106"/>
      <c r="G64" s="139" t="s">
        <v>485</v>
      </c>
      <c r="H64" s="110">
        <f>SUM(H51:H63)</f>
        <v>131474.12792307691</v>
      </c>
      <c r="I64" s="110">
        <f>SUM(I51:I63)</f>
        <v>0</v>
      </c>
      <c r="J64" s="110">
        <f>SUM(J51:J63)</f>
        <v>0</v>
      </c>
      <c r="K64" s="110">
        <f>SUMIFS(K8:K75,G8:G75,"3-Sales Labor Costs")</f>
        <v>131474.12792307691</v>
      </c>
      <c r="L64" s="110">
        <v>126930.65619047618</v>
      </c>
      <c r="M64" s="140">
        <f t="shared" si="1"/>
        <v>4543.4717326007376</v>
      </c>
      <c r="N64" s="140">
        <f>SUM(N51:N63)</f>
        <v>45377.350000000006</v>
      </c>
      <c r="O64" s="140">
        <f>SUM(O51:O63)</f>
        <v>29569.449999999997</v>
      </c>
      <c r="P64" s="140">
        <f>SUM(P51:P63)</f>
        <v>15807.9</v>
      </c>
      <c r="Q64" s="111">
        <f t="shared" ref="Q64" si="5">+M64/K64</f>
        <v>3.4557914963003512E-2</v>
      </c>
    </row>
    <row r="65" spans="1:20">
      <c r="A65" s="122">
        <v>45919</v>
      </c>
      <c r="B65" s="123"/>
      <c r="C65" s="124" t="s">
        <v>486</v>
      </c>
      <c r="D65" s="124" t="s">
        <v>487</v>
      </c>
      <c r="E65" s="124" t="s">
        <v>488</v>
      </c>
      <c r="F65" s="124" t="s">
        <v>489</v>
      </c>
      <c r="G65" s="125" t="s">
        <v>490</v>
      </c>
      <c r="H65" s="54">
        <v>10351.620000000001</v>
      </c>
      <c r="I65" s="43"/>
      <c r="J65" s="43"/>
      <c r="K65" s="54">
        <f t="shared" ref="K65:K75" si="6">+H65+I65+J65</f>
        <v>10351.620000000001</v>
      </c>
      <c r="L65" s="43">
        <v>8417.5038461538461</v>
      </c>
      <c r="M65" s="43">
        <f t="shared" si="1"/>
        <v>1934.1161538461547</v>
      </c>
      <c r="N65" s="43"/>
      <c r="O65" s="43"/>
      <c r="P65" s="43"/>
      <c r="Q65" s="44"/>
      <c r="S65" s="72"/>
    </row>
    <row r="66" spans="1:20">
      <c r="A66" s="141"/>
      <c r="B66" s="142"/>
      <c r="C66" s="143" t="s">
        <v>491</v>
      </c>
      <c r="D66" s="143" t="s">
        <v>492</v>
      </c>
      <c r="E66" s="143" t="s">
        <v>493</v>
      </c>
      <c r="F66" s="143" t="s">
        <v>494</v>
      </c>
      <c r="G66" s="143" t="s">
        <v>490</v>
      </c>
      <c r="H66" s="54">
        <v>8874.8401538461549</v>
      </c>
      <c r="I66" s="54"/>
      <c r="J66" s="54"/>
      <c r="K66" s="54">
        <f>+H66+I66+J66</f>
        <v>8874.8401538461549</v>
      </c>
      <c r="L66" s="54">
        <v>8488.9767692307687</v>
      </c>
      <c r="M66" s="54">
        <f t="shared" si="1"/>
        <v>385.86338461538617</v>
      </c>
      <c r="N66" s="54"/>
      <c r="O66" s="54"/>
      <c r="P66" s="54"/>
      <c r="Q66" s="55"/>
      <c r="S66" s="72"/>
    </row>
    <row r="67" spans="1:20">
      <c r="A67" s="141"/>
      <c r="B67" s="142"/>
      <c r="C67" s="144" t="s">
        <v>495</v>
      </c>
      <c r="D67" s="144" t="s">
        <v>496</v>
      </c>
      <c r="E67" s="144" t="s">
        <v>497</v>
      </c>
      <c r="F67" s="144" t="s">
        <v>498</v>
      </c>
      <c r="G67" s="145" t="s">
        <v>490</v>
      </c>
      <c r="H67" s="54">
        <v>9155.4269230769223</v>
      </c>
      <c r="I67" s="54"/>
      <c r="J67" s="54"/>
      <c r="K67" s="54">
        <f t="shared" si="6"/>
        <v>9155.4269230769223</v>
      </c>
      <c r="L67" s="54">
        <v>8757.3646153846148</v>
      </c>
      <c r="M67" s="54">
        <f t="shared" si="1"/>
        <v>398.06230769230751</v>
      </c>
      <c r="N67" s="54"/>
      <c r="O67" s="54"/>
      <c r="P67" s="54"/>
      <c r="Q67" s="55"/>
      <c r="S67" s="72"/>
    </row>
    <row r="68" spans="1:20">
      <c r="A68" s="146"/>
      <c r="B68" s="147"/>
      <c r="C68" s="143" t="s">
        <v>499</v>
      </c>
      <c r="D68" s="143" t="s">
        <v>500</v>
      </c>
      <c r="E68" s="143" t="s">
        <v>501</v>
      </c>
      <c r="F68" s="143" t="s">
        <v>498</v>
      </c>
      <c r="G68" s="148" t="s">
        <v>490</v>
      </c>
      <c r="H68" s="54">
        <v>12289.946384615385</v>
      </c>
      <c r="I68" s="54"/>
      <c r="J68" s="54"/>
      <c r="K68" s="54">
        <f t="shared" si="6"/>
        <v>12289.946384615385</v>
      </c>
      <c r="L68" s="54">
        <v>11755.590923076923</v>
      </c>
      <c r="M68" s="54">
        <f t="shared" si="1"/>
        <v>534.3554615384619</v>
      </c>
      <c r="N68" s="54"/>
      <c r="O68" s="54"/>
      <c r="P68" s="54"/>
      <c r="Q68" s="55"/>
      <c r="S68" s="72"/>
    </row>
    <row r="69" spans="1:20">
      <c r="A69" s="146"/>
      <c r="B69" s="147"/>
      <c r="C69" s="144" t="s">
        <v>502</v>
      </c>
      <c r="D69" s="144" t="s">
        <v>503</v>
      </c>
      <c r="E69" s="144" t="s">
        <v>504</v>
      </c>
      <c r="F69" s="144" t="s">
        <v>448</v>
      </c>
      <c r="G69" s="144" t="s">
        <v>490</v>
      </c>
      <c r="H69" s="54">
        <v>1469.83</v>
      </c>
      <c r="I69" s="54"/>
      <c r="J69" s="54"/>
      <c r="K69" s="54">
        <f t="shared" si="6"/>
        <v>1469.83</v>
      </c>
      <c r="L69" s="54">
        <v>1470</v>
      </c>
      <c r="M69" s="54">
        <f t="shared" si="1"/>
        <v>-0.17000000000007276</v>
      </c>
      <c r="N69" s="54"/>
      <c r="O69" s="54"/>
      <c r="P69" s="54"/>
      <c r="Q69" s="55"/>
      <c r="S69" s="72"/>
    </row>
    <row r="70" spans="1:20">
      <c r="A70" s="146"/>
      <c r="B70" s="147"/>
      <c r="C70" s="144" t="s">
        <v>505</v>
      </c>
      <c r="D70" s="144" t="s">
        <v>506</v>
      </c>
      <c r="E70" s="144" t="s">
        <v>507</v>
      </c>
      <c r="F70" s="144" t="s">
        <v>508</v>
      </c>
      <c r="G70" s="144" t="s">
        <v>490</v>
      </c>
      <c r="H70" s="54">
        <v>1127.92</v>
      </c>
      <c r="I70" s="54"/>
      <c r="J70" s="54"/>
      <c r="K70" s="54">
        <f t="shared" si="6"/>
        <v>1127.92</v>
      </c>
      <c r="L70" s="54"/>
      <c r="M70" s="54"/>
      <c r="N70" s="54"/>
      <c r="O70" s="54"/>
      <c r="P70" s="54"/>
      <c r="Q70" s="55"/>
      <c r="S70" s="72"/>
    </row>
    <row r="71" spans="1:20">
      <c r="A71" s="146"/>
      <c r="B71" s="147"/>
      <c r="C71" s="144" t="s">
        <v>509</v>
      </c>
      <c r="D71" s="144" t="s">
        <v>510</v>
      </c>
      <c r="E71" s="144" t="s">
        <v>511</v>
      </c>
      <c r="F71" s="144" t="s">
        <v>448</v>
      </c>
      <c r="G71" s="145" t="s">
        <v>490</v>
      </c>
      <c r="H71" s="54">
        <v>2094.1999999999998</v>
      </c>
      <c r="I71" s="54"/>
      <c r="J71" s="54"/>
      <c r="K71" s="54">
        <f t="shared" si="6"/>
        <v>2094.1999999999998</v>
      </c>
      <c r="L71" s="54">
        <v>1974</v>
      </c>
      <c r="M71" s="54">
        <f t="shared" si="1"/>
        <v>120.19999999999982</v>
      </c>
      <c r="N71" s="54"/>
      <c r="O71" s="54"/>
      <c r="P71" s="54"/>
      <c r="Q71" s="55"/>
      <c r="S71" s="72"/>
    </row>
    <row r="72" spans="1:20">
      <c r="A72" s="146"/>
      <c r="B72" s="147"/>
      <c r="C72" s="144" t="s">
        <v>512</v>
      </c>
      <c r="D72" s="144" t="s">
        <v>513</v>
      </c>
      <c r="E72" s="144" t="s">
        <v>514</v>
      </c>
      <c r="F72" s="144" t="s">
        <v>448</v>
      </c>
      <c r="G72" s="145" t="s">
        <v>490</v>
      </c>
      <c r="H72" s="54">
        <v>1898.26</v>
      </c>
      <c r="I72" s="54"/>
      <c r="J72" s="54"/>
      <c r="K72" s="54">
        <f t="shared" si="6"/>
        <v>1898.26</v>
      </c>
      <c r="L72" s="54">
        <v>1819.3</v>
      </c>
      <c r="M72" s="54">
        <f>+K72-L72</f>
        <v>78.960000000000036</v>
      </c>
      <c r="N72" s="54"/>
      <c r="O72" s="54"/>
      <c r="P72" s="54"/>
      <c r="Q72" s="55"/>
      <c r="S72" s="72"/>
    </row>
    <row r="73" spans="1:20">
      <c r="A73" s="146"/>
      <c r="B73" s="147"/>
      <c r="C73" s="143" t="s">
        <v>344</v>
      </c>
      <c r="D73" s="143" t="s">
        <v>316</v>
      </c>
      <c r="E73" s="143" t="s">
        <v>515</v>
      </c>
      <c r="F73" s="143" t="s">
        <v>516</v>
      </c>
      <c r="G73" s="148" t="s">
        <v>490</v>
      </c>
      <c r="H73" s="54">
        <v>7496.5119999999997</v>
      </c>
      <c r="I73" s="54"/>
      <c r="J73" s="54"/>
      <c r="K73" s="54">
        <f t="shared" si="6"/>
        <v>7496.5119999999997</v>
      </c>
      <c r="L73" s="54">
        <v>7170.558</v>
      </c>
      <c r="M73" s="54">
        <f>+K73-L73</f>
        <v>325.95399999999972</v>
      </c>
      <c r="N73" s="54"/>
      <c r="O73" s="54"/>
      <c r="P73" s="54"/>
      <c r="Q73" s="55"/>
      <c r="S73" s="72"/>
    </row>
    <row r="74" spans="1:20">
      <c r="A74" s="141"/>
      <c r="B74" s="141"/>
      <c r="C74" s="149" t="s">
        <v>368</v>
      </c>
      <c r="D74" s="149" t="s">
        <v>505</v>
      </c>
      <c r="E74" s="149" t="s">
        <v>517</v>
      </c>
      <c r="F74" s="149" t="s">
        <v>516</v>
      </c>
      <c r="G74" s="150" t="s">
        <v>490</v>
      </c>
      <c r="H74" s="54">
        <v>9254.2510000000002</v>
      </c>
      <c r="I74" s="56"/>
      <c r="J74" s="54"/>
      <c r="K74" s="54">
        <f t="shared" si="6"/>
        <v>9254.2510000000002</v>
      </c>
      <c r="L74" s="57">
        <v>8863.9639999999981</v>
      </c>
      <c r="M74" s="57">
        <f>+K74-L74</f>
        <v>390.28700000000208</v>
      </c>
      <c r="N74" s="57"/>
      <c r="O74" s="57"/>
      <c r="P74" s="57"/>
      <c r="Q74" s="55"/>
      <c r="S74" s="72"/>
    </row>
    <row r="75" spans="1:20">
      <c r="A75" s="146"/>
      <c r="B75" s="146"/>
      <c r="C75" s="151" t="s">
        <v>518</v>
      </c>
      <c r="D75" s="151" t="s">
        <v>505</v>
      </c>
      <c r="E75" s="151" t="s">
        <v>519</v>
      </c>
      <c r="F75" s="151" t="s">
        <v>508</v>
      </c>
      <c r="G75" s="152" t="s">
        <v>490</v>
      </c>
      <c r="H75" s="54">
        <v>8656.7486153846148</v>
      </c>
      <c r="I75" s="54"/>
      <c r="J75" s="54"/>
      <c r="K75" s="54">
        <f t="shared" si="6"/>
        <v>8656.7486153846148</v>
      </c>
      <c r="L75" s="54">
        <v>8280.3540769230749</v>
      </c>
      <c r="M75" s="54">
        <f>+K75-L75</f>
        <v>376.39453846153992</v>
      </c>
      <c r="N75" s="54"/>
      <c r="O75" s="54"/>
      <c r="P75" s="54"/>
      <c r="Q75" s="55"/>
      <c r="S75" s="72"/>
    </row>
    <row r="76" spans="1:20">
      <c r="G76" s="71" t="s">
        <v>520</v>
      </c>
      <c r="H76" s="140">
        <f>SUM(H65:H75)</f>
        <v>72669.555076923076</v>
      </c>
      <c r="I76" s="140">
        <f>SUM(I65:I75)</f>
        <v>0</v>
      </c>
      <c r="J76" s="140">
        <f>SUM(J65:J75)</f>
        <v>0</v>
      </c>
      <c r="K76" s="140">
        <f>SUM(K65:K75)</f>
        <v>72669.555076923076</v>
      </c>
      <c r="L76" s="140">
        <f>SUM(L65:L75)</f>
        <v>66997.612230769228</v>
      </c>
      <c r="M76" s="140">
        <f t="shared" ref="M76" si="7">+K76-L76</f>
        <v>5671.9428461538482</v>
      </c>
      <c r="N76" s="140"/>
      <c r="O76" s="140"/>
      <c r="P76" s="140"/>
      <c r="Q76" s="111">
        <f>+M76/K76</f>
        <v>7.8051156913647168E-2</v>
      </c>
      <c r="S76" s="72"/>
    </row>
    <row r="77" spans="1:20">
      <c r="G77" s="71"/>
      <c r="H77" s="153"/>
      <c r="I77" s="154"/>
      <c r="J77" s="154"/>
      <c r="K77" s="154"/>
      <c r="L77" s="154"/>
      <c r="M77" s="154"/>
      <c r="N77" s="154"/>
      <c r="O77" s="154"/>
      <c r="P77" s="154"/>
      <c r="Q77" s="155"/>
      <c r="S77" s="72"/>
    </row>
    <row r="78" spans="1:20">
      <c r="F78" s="155"/>
      <c r="G78" s="156" t="s">
        <v>521</v>
      </c>
      <c r="H78" s="153">
        <f>H76+H64+H50+H13</f>
        <v>470676.6067692308</v>
      </c>
      <c r="I78" s="154">
        <f>+I76+I64+I50+I13</f>
        <v>0</v>
      </c>
      <c r="J78" s="154">
        <f>+J76+J64+J50+J13</f>
        <v>0</v>
      </c>
      <c r="K78" s="154">
        <f>K76+K64+K50+K13</f>
        <v>470676.6067692308</v>
      </c>
      <c r="L78" s="154">
        <f>+L76+L64+L50+L13</f>
        <v>448326.57926739927</v>
      </c>
      <c r="M78" s="140">
        <f>+K78-L78</f>
        <v>22350.02750183153</v>
      </c>
      <c r="N78" s="140">
        <f>+N64</f>
        <v>45377.350000000006</v>
      </c>
      <c r="O78" s="140">
        <f>+O64</f>
        <v>29569.449999999997</v>
      </c>
      <c r="P78" s="140">
        <f>+N78-O78</f>
        <v>15807.900000000009</v>
      </c>
      <c r="Q78" s="111">
        <f>+M78/K78</f>
        <v>4.7484891282879457E-2</v>
      </c>
      <c r="R78" s="37"/>
      <c r="S78" s="72"/>
    </row>
    <row r="79" spans="1:20">
      <c r="A79" s="157" t="s">
        <v>522</v>
      </c>
      <c r="G79" s="71"/>
      <c r="H79" s="153"/>
      <c r="I79" s="158"/>
      <c r="J79" s="154"/>
      <c r="K79" s="154"/>
      <c r="L79" s="154"/>
      <c r="M79" s="154"/>
      <c r="N79" s="154"/>
      <c r="O79" s="154"/>
      <c r="P79" s="154"/>
      <c r="Q79" s="155"/>
      <c r="R79" s="37"/>
      <c r="S79" s="72"/>
    </row>
    <row r="80" spans="1:20">
      <c r="B80" s="159">
        <v>45902</v>
      </c>
      <c r="C80" s="72" t="s">
        <v>407</v>
      </c>
      <c r="D80" s="72" t="s">
        <v>408</v>
      </c>
      <c r="E80" s="72" t="s">
        <v>409</v>
      </c>
      <c r="F80" s="114" t="s">
        <v>329</v>
      </c>
      <c r="G80" s="115" t="s">
        <v>339</v>
      </c>
      <c r="H80" s="79"/>
      <c r="I80" s="72"/>
      <c r="J80" s="72"/>
      <c r="R80" s="37"/>
      <c r="S80" s="79"/>
      <c r="T80" s="79"/>
    </row>
    <row r="81" spans="2:20">
      <c r="B81" s="159">
        <v>45917</v>
      </c>
      <c r="C81" s="72" t="s">
        <v>505</v>
      </c>
      <c r="D81" s="72" t="s">
        <v>506</v>
      </c>
      <c r="E81" s="72" t="s">
        <v>507</v>
      </c>
      <c r="F81" s="160"/>
      <c r="G81" s="161"/>
      <c r="H81" s="79"/>
      <c r="I81" s="72"/>
      <c r="J81" s="72"/>
      <c r="R81" s="37"/>
      <c r="S81" s="79"/>
      <c r="T81" s="79"/>
    </row>
    <row r="82" spans="2:20">
      <c r="G82" s="72"/>
      <c r="I82" s="72"/>
      <c r="J82" s="72"/>
      <c r="R82" s="37"/>
      <c r="S82" s="79"/>
      <c r="T82" s="79"/>
    </row>
    <row r="83" spans="2:20">
      <c r="G83" s="162" t="s">
        <v>523</v>
      </c>
      <c r="H83" s="74"/>
      <c r="I83" s="72"/>
      <c r="J83" s="72"/>
      <c r="R83" s="37"/>
      <c r="S83" s="79"/>
    </row>
    <row r="84" spans="2:20">
      <c r="G84" s="162" t="s">
        <v>524</v>
      </c>
      <c r="H84" s="163"/>
      <c r="I84" s="72"/>
      <c r="J84" s="72"/>
      <c r="K84" s="163">
        <f>SUMIFS(K8:K83,G8:G83,"1-IT Project Labor")</f>
        <v>57903.900384615386</v>
      </c>
      <c r="L84" s="163"/>
      <c r="M84" s="163"/>
      <c r="N84" s="163"/>
      <c r="O84" s="163"/>
      <c r="P84" s="163"/>
      <c r="R84" s="37"/>
      <c r="S84" s="72"/>
    </row>
    <row r="85" spans="2:20">
      <c r="G85" s="162" t="s">
        <v>525</v>
      </c>
      <c r="H85" s="164"/>
      <c r="I85" s="72"/>
      <c r="J85" s="72"/>
      <c r="K85" s="163">
        <f>SUMIFS(K8:K82,G8:G82,"2-Direct Labor")</f>
        <v>208629.02338461537</v>
      </c>
      <c r="L85" s="163"/>
      <c r="M85" s="163"/>
      <c r="N85" s="163"/>
      <c r="O85" s="163"/>
      <c r="P85" s="163"/>
      <c r="R85" s="37"/>
      <c r="S85" s="72"/>
    </row>
    <row r="86" spans="2:20">
      <c r="G86" s="162" t="s">
        <v>526</v>
      </c>
      <c r="H86" s="163"/>
      <c r="I86" s="72"/>
      <c r="J86" s="72"/>
      <c r="K86" s="163">
        <f>SUMIFS(K8:K82,G8:G82,"3-Sales Labor Costs")</f>
        <v>131474.12792307691</v>
      </c>
      <c r="L86" s="163"/>
      <c r="M86" s="163"/>
      <c r="N86" s="163"/>
      <c r="O86" s="163"/>
      <c r="P86" s="163"/>
      <c r="R86" s="37"/>
      <c r="S86" s="72"/>
    </row>
    <row r="87" spans="2:20">
      <c r="G87" s="162" t="s">
        <v>527</v>
      </c>
      <c r="H87" s="163"/>
      <c r="I87" s="72"/>
      <c r="J87" s="72"/>
      <c r="K87" s="163">
        <f>SUMIFS(K8:K82,G8:G82,"4-Admin ")</f>
        <v>72669.555076923076</v>
      </c>
      <c r="L87" s="163"/>
      <c r="M87" s="163"/>
      <c r="N87" s="163"/>
      <c r="O87" s="163"/>
      <c r="P87" s="163"/>
      <c r="R87" s="37"/>
      <c r="S87" s="72"/>
    </row>
    <row r="88" spans="2:20">
      <c r="G88" s="162" t="s">
        <v>521</v>
      </c>
      <c r="H88" s="163"/>
      <c r="I88" s="72"/>
      <c r="J88" s="72"/>
      <c r="K88" s="163">
        <f>SUM(K84:K87)</f>
        <v>470676.6067692308</v>
      </c>
      <c r="L88" s="163"/>
      <c r="M88" s="163"/>
      <c r="N88" s="163"/>
      <c r="O88" s="163"/>
      <c r="P88" s="163"/>
      <c r="R88" s="37"/>
      <c r="S88" s="72"/>
    </row>
    <row r="89" spans="2:20">
      <c r="H89" s="74"/>
      <c r="J89" s="72"/>
      <c r="K89" s="163"/>
      <c r="L89" s="163"/>
      <c r="M89" s="163"/>
      <c r="N89" s="163"/>
      <c r="O89" s="163"/>
      <c r="P89" s="163"/>
      <c r="R89" s="37"/>
      <c r="S89" s="72"/>
    </row>
    <row r="90" spans="2:20">
      <c r="F90" s="107"/>
      <c r="H90" s="165"/>
      <c r="I90" s="165"/>
      <c r="J90" s="79"/>
      <c r="K90" s="79"/>
      <c r="L90" s="79"/>
      <c r="M90" s="79"/>
      <c r="N90" s="79"/>
      <c r="O90" s="79"/>
      <c r="P90" s="79"/>
      <c r="Q90" s="79"/>
      <c r="R90" s="37"/>
      <c r="S90" s="72"/>
    </row>
    <row r="91" spans="2:20">
      <c r="F91" s="166"/>
      <c r="H91" s="165"/>
      <c r="I91" s="165"/>
      <c r="J91" s="79"/>
      <c r="K91" s="79"/>
      <c r="L91" s="79"/>
      <c r="M91" s="79"/>
      <c r="N91" s="79"/>
      <c r="O91" s="79"/>
      <c r="P91" s="79"/>
      <c r="R91" s="37"/>
      <c r="S91" s="72"/>
    </row>
    <row r="92" spans="2:20">
      <c r="H92" s="74"/>
      <c r="J92" s="72"/>
      <c r="R92" s="37"/>
      <c r="S92" s="72"/>
    </row>
    <row r="93" spans="2:20">
      <c r="H93" s="74"/>
      <c r="J93" s="72"/>
      <c r="R93" s="37"/>
      <c r="S93" s="72"/>
    </row>
    <row r="94" spans="2:20">
      <c r="H94" s="74"/>
      <c r="J94" s="72"/>
      <c r="R94" s="37"/>
      <c r="S94" s="72"/>
    </row>
    <row r="95" spans="2:20">
      <c r="R95" s="37"/>
      <c r="S95" s="72"/>
    </row>
    <row r="96" spans="2:20">
      <c r="R96" s="37"/>
      <c r="S96" s="72"/>
    </row>
  </sheetData>
  <autoFilter ref="A7:T81" xr:uid="{BBDFE225-E5DA-4A08-8312-A9C08EF41A09}"/>
  <mergeCells count="1">
    <mergeCell ref="F1:G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67EC4-D6A0-4BDD-8C30-4B546C5CE9C7}">
  <sheetPr>
    <tabColor rgb="FF92D050"/>
  </sheetPr>
  <dimension ref="A1:M211"/>
  <sheetViews>
    <sheetView topLeftCell="A16" workbookViewId="0">
      <selection activeCell="C17" sqref="C17"/>
    </sheetView>
  </sheetViews>
  <sheetFormatPr defaultRowHeight="12.75" outlineLevelRow="2"/>
  <cols>
    <col min="1" max="1" width="9.140625" style="177"/>
    <col min="2" max="2" width="37.7109375" style="177" bestFit="1" customWidth="1"/>
    <col min="3" max="3" width="33.85546875" style="177" bestFit="1" customWidth="1"/>
    <col min="4" max="4" width="42.140625" style="177" bestFit="1" customWidth="1"/>
    <col min="5" max="5" width="15" style="177" bestFit="1" customWidth="1"/>
    <col min="6" max="6" width="11.7109375" style="177" bestFit="1" customWidth="1"/>
    <col min="7" max="7" width="12.7109375" style="63" bestFit="1" customWidth="1"/>
    <col min="8" max="8" width="12.85546875" style="63" customWidth="1"/>
    <col min="9" max="13" width="12.85546875" style="177" customWidth="1"/>
    <col min="14" max="16384" width="9.140625" style="177"/>
  </cols>
  <sheetData>
    <row r="1" spans="1:13" ht="38.25">
      <c r="A1" s="171" t="s">
        <v>528</v>
      </c>
      <c r="B1" s="172" t="s">
        <v>529</v>
      </c>
      <c r="C1" s="172" t="s">
        <v>530</v>
      </c>
      <c r="D1" s="172" t="s">
        <v>531</v>
      </c>
      <c r="E1" s="172" t="s">
        <v>532</v>
      </c>
      <c r="F1" s="173" t="s">
        <v>533</v>
      </c>
      <c r="G1" s="174" t="s">
        <v>534</v>
      </c>
      <c r="H1" s="174" t="s">
        <v>535</v>
      </c>
      <c r="I1" s="174" t="s">
        <v>536</v>
      </c>
      <c r="J1" s="174" t="s">
        <v>537</v>
      </c>
      <c r="K1" s="174" t="s">
        <v>538</v>
      </c>
      <c r="L1" s="175" t="s">
        <v>539</v>
      </c>
      <c r="M1" s="176" t="s">
        <v>18</v>
      </c>
    </row>
    <row r="2" spans="1:13" outlineLevel="2">
      <c r="B2" s="177" t="s">
        <v>540</v>
      </c>
      <c r="C2" s="177" t="s">
        <v>541</v>
      </c>
      <c r="D2" s="177" t="s">
        <v>542</v>
      </c>
      <c r="E2" s="177" t="s">
        <v>543</v>
      </c>
      <c r="F2" s="178">
        <v>45931</v>
      </c>
      <c r="G2" s="63">
        <v>112.5</v>
      </c>
      <c r="H2" s="63">
        <f>+G2</f>
        <v>112.5</v>
      </c>
      <c r="J2" s="63">
        <f>SUMIFS('[1]Sept-August Comp OH'!$G$2:$G$154,'[1]Sept-August Comp OH'!$B$2:$B$154,'Oct Agreement Compare OH'!B2,'[1]Sept-August Comp OH'!$C$2:$C$154,'Oct Agreement Compare OH'!C2,'[1]Sept-August Comp OH'!$D$2:$D$154,'Oct Agreement Compare OH'!D2)</f>
        <v>112.5</v>
      </c>
      <c r="K2" s="183">
        <f>+G2-J2</f>
        <v>0</v>
      </c>
      <c r="L2" s="64">
        <f>IFERROR(K2/J2,1)</f>
        <v>0</v>
      </c>
    </row>
    <row r="3" spans="1:13" outlineLevel="2">
      <c r="B3" s="177" t="s">
        <v>540</v>
      </c>
      <c r="C3" s="177" t="s">
        <v>544</v>
      </c>
      <c r="D3" s="177" t="s">
        <v>544</v>
      </c>
      <c r="E3" s="177" t="s">
        <v>543</v>
      </c>
      <c r="F3" s="178">
        <v>45931</v>
      </c>
      <c r="G3" s="63">
        <v>2842.2</v>
      </c>
      <c r="H3" s="63">
        <f t="shared" ref="H3:H85" si="0">+G3</f>
        <v>2842.2</v>
      </c>
      <c r="J3" s="63">
        <f>SUMIFS('[1]Sept-August Comp OH'!$G$2:$G$154,'[1]Sept-August Comp OH'!$B$2:$B$154,'Oct Agreement Compare OH'!B3,'[1]Sept-August Comp OH'!$C$2:$C$154,'Oct Agreement Compare OH'!C3,'[1]Sept-August Comp OH'!$D$2:$D$154,'Oct Agreement Compare OH'!D3)</f>
        <v>2842.2</v>
      </c>
      <c r="K3" s="183">
        <f t="shared" ref="K3:K85" si="1">+G3-J3</f>
        <v>0</v>
      </c>
      <c r="L3" s="64">
        <f t="shared" ref="L3:L85" si="2">IFERROR(K3/J3,1)</f>
        <v>0</v>
      </c>
    </row>
    <row r="4" spans="1:13" outlineLevel="1">
      <c r="B4" s="171" t="s">
        <v>545</v>
      </c>
      <c r="F4" s="178"/>
      <c r="G4" s="63">
        <f>SUBTOTAL(9,G2:G3)</f>
        <v>2954.7</v>
      </c>
      <c r="H4" s="63">
        <f>SUBTOTAL(9,H2:H3)</f>
        <v>2954.7</v>
      </c>
      <c r="I4" s="177">
        <f>SUBTOTAL(9,I2:I3)</f>
        <v>0</v>
      </c>
      <c r="J4" s="63">
        <f>SUBTOTAL(9,J2:J3)</f>
        <v>2954.7</v>
      </c>
      <c r="K4" s="183"/>
      <c r="L4" s="64"/>
    </row>
    <row r="5" spans="1:13" outlineLevel="2">
      <c r="B5" s="177" t="s">
        <v>546</v>
      </c>
      <c r="C5" s="177" t="s">
        <v>544</v>
      </c>
      <c r="D5" s="177" t="s">
        <v>544</v>
      </c>
      <c r="E5" s="177" t="s">
        <v>547</v>
      </c>
      <c r="F5" s="178">
        <v>45931</v>
      </c>
      <c r="G5" s="63">
        <v>1161</v>
      </c>
      <c r="H5" s="63">
        <f t="shared" si="0"/>
        <v>1161</v>
      </c>
      <c r="J5" s="63">
        <f>SUMIFS('[1]Sept-August Comp OH'!$G$2:$G$154,'[1]Sept-August Comp OH'!$B$2:$B$154,'Oct Agreement Compare OH'!B5,'[1]Sept-August Comp OH'!$C$2:$C$154,'Oct Agreement Compare OH'!C5,'[1]Sept-August Comp OH'!$D$2:$D$154,'Oct Agreement Compare OH'!D5)</f>
        <v>1161</v>
      </c>
      <c r="K5" s="183">
        <f t="shared" si="1"/>
        <v>0</v>
      </c>
      <c r="L5" s="64">
        <f t="shared" si="2"/>
        <v>0</v>
      </c>
    </row>
    <row r="6" spans="1:13" outlineLevel="1">
      <c r="B6" s="171" t="s">
        <v>548</v>
      </c>
      <c r="F6" s="178"/>
      <c r="G6" s="63">
        <f>SUBTOTAL(9,G5:G5)</f>
        <v>1161</v>
      </c>
      <c r="H6" s="63">
        <f>SUBTOTAL(9,H5:H5)</f>
        <v>1161</v>
      </c>
      <c r="I6" s="177">
        <f>SUBTOTAL(9,I5:I5)</f>
        <v>0</v>
      </c>
      <c r="J6" s="63">
        <f>SUBTOTAL(9,J5:J5)</f>
        <v>1161</v>
      </c>
      <c r="K6" s="183"/>
      <c r="L6" s="64"/>
    </row>
    <row r="7" spans="1:13" outlineLevel="2">
      <c r="B7" s="177" t="s">
        <v>549</v>
      </c>
      <c r="C7" s="177" t="s">
        <v>550</v>
      </c>
      <c r="D7" s="177" t="s">
        <v>551</v>
      </c>
      <c r="E7" s="177" t="s">
        <v>552</v>
      </c>
      <c r="F7" s="178">
        <v>45931</v>
      </c>
      <c r="G7" s="63">
        <v>111.5</v>
      </c>
      <c r="H7" s="63">
        <f t="shared" si="0"/>
        <v>111.5</v>
      </c>
      <c r="J7" s="63">
        <f>SUMIFS('[1]Sept-August Comp OH'!$G$2:$G$154,'[1]Sept-August Comp OH'!$B$2:$B$154,'Oct Agreement Compare OH'!B7,'[1]Sept-August Comp OH'!$C$2:$C$154,'Oct Agreement Compare OH'!C7,'[1]Sept-August Comp OH'!$D$2:$D$154,'Oct Agreement Compare OH'!D7)</f>
        <v>111.5</v>
      </c>
      <c r="K7" s="183">
        <f t="shared" si="1"/>
        <v>0</v>
      </c>
      <c r="L7" s="64">
        <f t="shared" si="2"/>
        <v>0</v>
      </c>
    </row>
    <row r="8" spans="1:13" outlineLevel="2">
      <c r="B8" s="177" t="s">
        <v>549</v>
      </c>
      <c r="C8" s="177" t="s">
        <v>541</v>
      </c>
      <c r="D8" s="177" t="s">
        <v>553</v>
      </c>
      <c r="E8" s="177" t="s">
        <v>554</v>
      </c>
      <c r="F8" s="178">
        <v>45931</v>
      </c>
      <c r="G8" s="63">
        <v>280</v>
      </c>
      <c r="H8" s="63">
        <f t="shared" si="0"/>
        <v>280</v>
      </c>
      <c r="J8" s="63">
        <f>SUMIFS('[1]Sept-August Comp OH'!$G$2:$G$154,'[1]Sept-August Comp OH'!$B$2:$B$154,'Oct Agreement Compare OH'!B8,'[1]Sept-August Comp OH'!$C$2:$C$154,'Oct Agreement Compare OH'!C8,'[1]Sept-August Comp OH'!$D$2:$D$154,'Oct Agreement Compare OH'!D8)</f>
        <v>280</v>
      </c>
      <c r="K8" s="183">
        <f t="shared" si="1"/>
        <v>0</v>
      </c>
      <c r="L8" s="64">
        <f t="shared" si="2"/>
        <v>0</v>
      </c>
    </row>
    <row r="9" spans="1:13" outlineLevel="2">
      <c r="B9" s="177" t="s">
        <v>549</v>
      </c>
      <c r="C9" s="177" t="s">
        <v>555</v>
      </c>
      <c r="D9" s="177" t="s">
        <v>556</v>
      </c>
      <c r="E9" s="177" t="s">
        <v>554</v>
      </c>
      <c r="F9" s="178">
        <v>45931</v>
      </c>
      <c r="G9" s="63">
        <v>35</v>
      </c>
      <c r="H9" s="63">
        <f t="shared" si="0"/>
        <v>35</v>
      </c>
      <c r="J9" s="63">
        <f>SUMIFS('[1]Sept-August Comp OH'!$G$2:$G$154,'[1]Sept-August Comp OH'!$B$2:$B$154,'Oct Agreement Compare OH'!B9,'[1]Sept-August Comp OH'!$C$2:$C$154,'Oct Agreement Compare OH'!C9,'[1]Sept-August Comp OH'!$D$2:$D$154,'Oct Agreement Compare OH'!D9)</f>
        <v>35</v>
      </c>
      <c r="K9" s="183">
        <f t="shared" si="1"/>
        <v>0</v>
      </c>
      <c r="L9" s="64">
        <f t="shared" si="2"/>
        <v>0</v>
      </c>
    </row>
    <row r="10" spans="1:13" outlineLevel="2">
      <c r="B10" s="177" t="s">
        <v>549</v>
      </c>
      <c r="C10" s="177" t="s">
        <v>557</v>
      </c>
      <c r="D10" s="177" t="s">
        <v>558</v>
      </c>
      <c r="E10" s="177" t="s">
        <v>559</v>
      </c>
      <c r="F10" s="178">
        <v>45932</v>
      </c>
      <c r="G10" s="63">
        <v>446</v>
      </c>
      <c r="H10" s="63">
        <f t="shared" si="0"/>
        <v>446</v>
      </c>
      <c r="J10" s="63">
        <f>SUMIFS('[1]Sept-August Comp OH'!$G$2:$G$154,'[1]Sept-August Comp OH'!$B$2:$B$154,'Oct Agreement Compare OH'!B10,'[1]Sept-August Comp OH'!$C$2:$C$154,'Oct Agreement Compare OH'!C10,'[1]Sept-August Comp OH'!$D$2:$D$154,'Oct Agreement Compare OH'!D10)</f>
        <v>446</v>
      </c>
      <c r="K10" s="183">
        <f t="shared" si="1"/>
        <v>0</v>
      </c>
      <c r="L10" s="64">
        <f t="shared" si="2"/>
        <v>0</v>
      </c>
    </row>
    <row r="11" spans="1:13" outlineLevel="2">
      <c r="B11" s="177" t="s">
        <v>549</v>
      </c>
      <c r="C11" s="177" t="s">
        <v>544</v>
      </c>
      <c r="D11" s="177" t="s">
        <v>560</v>
      </c>
      <c r="E11" s="177" t="s">
        <v>554</v>
      </c>
      <c r="F11" s="178">
        <v>45931</v>
      </c>
      <c r="G11" s="63">
        <v>2658</v>
      </c>
      <c r="H11" s="63">
        <f t="shared" si="0"/>
        <v>2658</v>
      </c>
      <c r="J11" s="63">
        <f>SUMIFS('[1]Sept-August Comp OH'!$G$2:$G$154,'[1]Sept-August Comp OH'!$B$2:$B$154,'Oct Agreement Compare OH'!B11,'[1]Sept-August Comp OH'!$C$2:$C$154,'Oct Agreement Compare OH'!C11,'[1]Sept-August Comp OH'!$D$2:$D$154,'Oct Agreement Compare OH'!D11)</f>
        <v>2658</v>
      </c>
      <c r="K11" s="183">
        <f t="shared" si="1"/>
        <v>0</v>
      </c>
      <c r="L11" s="64">
        <f t="shared" si="2"/>
        <v>0</v>
      </c>
    </row>
    <row r="12" spans="1:13" outlineLevel="1">
      <c r="B12" s="171" t="s">
        <v>561</v>
      </c>
      <c r="F12" s="178"/>
      <c r="G12" s="63">
        <f>SUBTOTAL(9,G7:G11)</f>
        <v>3530.5</v>
      </c>
      <c r="H12" s="63">
        <f>SUBTOTAL(9,H7:H11)</f>
        <v>3530.5</v>
      </c>
      <c r="I12" s="177">
        <f>SUBTOTAL(9,I7:I11)</f>
        <v>0</v>
      </c>
      <c r="J12" s="63">
        <f>SUBTOTAL(9,J7:J11)</f>
        <v>3530.5</v>
      </c>
      <c r="K12" s="183"/>
      <c r="L12" s="64"/>
    </row>
    <row r="13" spans="1:13" outlineLevel="2">
      <c r="B13" s="177" t="s">
        <v>562</v>
      </c>
      <c r="C13" s="177" t="s">
        <v>550</v>
      </c>
      <c r="D13" s="177" t="s">
        <v>550</v>
      </c>
      <c r="E13" s="177" t="s">
        <v>563</v>
      </c>
      <c r="F13" s="178">
        <v>45931</v>
      </c>
      <c r="G13" s="63">
        <v>288.60000000000002</v>
      </c>
      <c r="H13" s="63">
        <f t="shared" si="0"/>
        <v>288.60000000000002</v>
      </c>
      <c r="J13" s="63">
        <f>SUMIFS('[1]Sept-August Comp OH'!$G$2:$G$154,'[1]Sept-August Comp OH'!$B$2:$B$154,'Oct Agreement Compare OH'!B13,'[1]Sept-August Comp OH'!$C$2:$C$154,'Oct Agreement Compare OH'!C13,'[1]Sept-August Comp OH'!$D$2:$D$154,'Oct Agreement Compare OH'!D13)</f>
        <v>288.60000000000002</v>
      </c>
      <c r="K13" s="183">
        <f t="shared" si="1"/>
        <v>0</v>
      </c>
      <c r="L13" s="64">
        <f t="shared" si="2"/>
        <v>0</v>
      </c>
    </row>
    <row r="14" spans="1:13" outlineLevel="2">
      <c r="B14" s="177" t="s">
        <v>562</v>
      </c>
      <c r="C14" s="177" t="s">
        <v>557</v>
      </c>
      <c r="D14" s="177" t="s">
        <v>558</v>
      </c>
      <c r="E14" s="177" t="s">
        <v>564</v>
      </c>
      <c r="F14" s="178">
        <v>45932</v>
      </c>
      <c r="G14" s="63">
        <v>673.4</v>
      </c>
      <c r="H14" s="63">
        <f t="shared" si="0"/>
        <v>673.4</v>
      </c>
      <c r="J14" s="63">
        <f>SUMIFS('[1]Sept-August Comp OH'!$G$2:$G$154,'[1]Sept-August Comp OH'!$B$2:$B$154,'Oct Agreement Compare OH'!B14,'[1]Sept-August Comp OH'!$C$2:$C$154,'Oct Agreement Compare OH'!C14,'[1]Sept-August Comp OH'!$D$2:$D$154,'Oct Agreement Compare OH'!D14)</f>
        <v>673.4</v>
      </c>
      <c r="K14" s="183">
        <f t="shared" si="1"/>
        <v>0</v>
      </c>
      <c r="L14" s="64">
        <f t="shared" si="2"/>
        <v>0</v>
      </c>
    </row>
    <row r="15" spans="1:13" outlineLevel="2">
      <c r="B15" s="177" t="s">
        <v>562</v>
      </c>
      <c r="C15" s="177" t="s">
        <v>544</v>
      </c>
      <c r="D15" s="177" t="s">
        <v>565</v>
      </c>
      <c r="E15" s="177" t="s">
        <v>566</v>
      </c>
      <c r="F15" s="178">
        <v>45931</v>
      </c>
      <c r="G15" s="63">
        <v>1058</v>
      </c>
      <c r="H15" s="63">
        <f t="shared" si="0"/>
        <v>1058</v>
      </c>
      <c r="J15" s="63">
        <f>SUMIFS('[1]Sept-August Comp OH'!$G$2:$G$154,'[1]Sept-August Comp OH'!$B$2:$B$154,'Oct Agreement Compare OH'!B15,'[1]Sept-August Comp OH'!$C$2:$C$154,'Oct Agreement Compare OH'!C15,'[1]Sept-August Comp OH'!$D$2:$D$154,'Oct Agreement Compare OH'!D15)</f>
        <v>1058</v>
      </c>
      <c r="K15" s="183">
        <f t="shared" si="1"/>
        <v>0</v>
      </c>
      <c r="L15" s="64">
        <f t="shared" si="2"/>
        <v>0</v>
      </c>
    </row>
    <row r="16" spans="1:13" outlineLevel="2">
      <c r="B16" s="177" t="s">
        <v>562</v>
      </c>
      <c r="C16" s="177" t="s">
        <v>544</v>
      </c>
      <c r="D16" s="177" t="s">
        <v>567</v>
      </c>
      <c r="E16" s="177" t="s">
        <v>568</v>
      </c>
      <c r="F16" s="178">
        <v>45931</v>
      </c>
      <c r="G16" s="63">
        <v>530</v>
      </c>
      <c r="H16" s="63">
        <f t="shared" si="0"/>
        <v>530</v>
      </c>
      <c r="J16" s="63">
        <f>SUMIFS('[1]Sept-August Comp OH'!$G$2:$G$154,'[1]Sept-August Comp OH'!$B$2:$B$154,'Oct Agreement Compare OH'!B16,'[1]Sept-August Comp OH'!$C$2:$C$154,'Oct Agreement Compare OH'!C16,'[1]Sept-August Comp OH'!$D$2:$D$154,'Oct Agreement Compare OH'!D16)</f>
        <v>530</v>
      </c>
      <c r="K16" s="183">
        <f t="shared" si="1"/>
        <v>0</v>
      </c>
      <c r="L16" s="64">
        <f t="shared" si="2"/>
        <v>0</v>
      </c>
    </row>
    <row r="17" spans="2:12" outlineLevel="1">
      <c r="B17" s="171" t="s">
        <v>569</v>
      </c>
      <c r="F17" s="178"/>
      <c r="G17" s="63">
        <f>SUBTOTAL(9,G13:G16)</f>
        <v>2550</v>
      </c>
      <c r="H17" s="63">
        <f>SUBTOTAL(9,H13:H16)</f>
        <v>2550</v>
      </c>
      <c r="I17" s="177">
        <f>SUBTOTAL(9,I13:I16)</f>
        <v>0</v>
      </c>
      <c r="J17" s="63">
        <f>SUBTOTAL(9,J13:J16)</f>
        <v>2550</v>
      </c>
      <c r="K17" s="183"/>
      <c r="L17" s="64"/>
    </row>
    <row r="18" spans="2:12" outlineLevel="2">
      <c r="B18" s="177" t="s">
        <v>570</v>
      </c>
      <c r="C18" s="177" t="s">
        <v>550</v>
      </c>
      <c r="D18" s="177" t="s">
        <v>551</v>
      </c>
      <c r="E18" s="177" t="s">
        <v>571</v>
      </c>
      <c r="F18" s="178">
        <v>45931</v>
      </c>
      <c r="G18" s="63">
        <v>40.1</v>
      </c>
      <c r="H18" s="63">
        <f t="shared" si="0"/>
        <v>40.1</v>
      </c>
      <c r="J18" s="63">
        <f>SUMIFS('[1]Sept-August Comp OH'!$G$2:$G$154,'[1]Sept-August Comp OH'!$B$2:$B$154,'Oct Agreement Compare OH'!B18,'[1]Sept-August Comp OH'!$C$2:$C$154,'Oct Agreement Compare OH'!C18,'[1]Sept-August Comp OH'!$D$2:$D$154,'Oct Agreement Compare OH'!D18)</f>
        <v>40.1</v>
      </c>
      <c r="K18" s="183">
        <f t="shared" si="1"/>
        <v>0</v>
      </c>
      <c r="L18" s="64">
        <f t="shared" si="2"/>
        <v>0</v>
      </c>
    </row>
    <row r="19" spans="2:12" outlineLevel="2">
      <c r="B19" s="177" t="s">
        <v>570</v>
      </c>
      <c r="C19" s="177" t="s">
        <v>541</v>
      </c>
      <c r="D19" s="177" t="s">
        <v>572</v>
      </c>
      <c r="E19" s="177" t="s">
        <v>573</v>
      </c>
      <c r="F19" s="178">
        <v>45931</v>
      </c>
      <c r="G19" s="63">
        <v>272.44</v>
      </c>
      <c r="H19" s="63">
        <f t="shared" si="0"/>
        <v>272.44</v>
      </c>
      <c r="J19" s="63">
        <f>SUMIFS('[1]Sept-August Comp OH'!$G$2:$G$154,'[1]Sept-August Comp OH'!$B$2:$B$154,'Oct Agreement Compare OH'!B19,'[1]Sept-August Comp OH'!$C$2:$C$154,'Oct Agreement Compare OH'!C19,'[1]Sept-August Comp OH'!$D$2:$D$154,'Oct Agreement Compare OH'!D19)</f>
        <v>272.44</v>
      </c>
      <c r="K19" s="183">
        <f t="shared" si="1"/>
        <v>0</v>
      </c>
      <c r="L19" s="64">
        <f t="shared" si="2"/>
        <v>0</v>
      </c>
    </row>
    <row r="20" spans="2:12" outlineLevel="2">
      <c r="B20" s="177" t="s">
        <v>570</v>
      </c>
      <c r="C20" s="177" t="s">
        <v>555</v>
      </c>
      <c r="D20" s="177" t="s">
        <v>574</v>
      </c>
      <c r="E20" s="177" t="s">
        <v>573</v>
      </c>
      <c r="F20" s="178">
        <v>45931</v>
      </c>
      <c r="G20" s="63">
        <v>217</v>
      </c>
      <c r="H20" s="63">
        <f t="shared" si="0"/>
        <v>217</v>
      </c>
      <c r="J20" s="63">
        <f>SUMIFS('[1]Sept-August Comp OH'!$G$2:$G$154,'[1]Sept-August Comp OH'!$B$2:$B$154,'Oct Agreement Compare OH'!B20,'[1]Sept-August Comp OH'!$C$2:$C$154,'Oct Agreement Compare OH'!C20,'[1]Sept-August Comp OH'!$D$2:$D$154,'Oct Agreement Compare OH'!D20)</f>
        <v>217</v>
      </c>
      <c r="K20" s="183">
        <f t="shared" si="1"/>
        <v>0</v>
      </c>
      <c r="L20" s="64">
        <f t="shared" si="2"/>
        <v>0</v>
      </c>
    </row>
    <row r="21" spans="2:12" outlineLevel="2">
      <c r="B21" s="177" t="s">
        <v>570</v>
      </c>
      <c r="C21" s="177" t="s">
        <v>557</v>
      </c>
      <c r="D21" s="177" t="s">
        <v>558</v>
      </c>
      <c r="E21" s="177" t="s">
        <v>575</v>
      </c>
      <c r="F21" s="178">
        <v>45932</v>
      </c>
      <c r="G21" s="63">
        <v>227.23</v>
      </c>
      <c r="H21" s="63">
        <f t="shared" si="0"/>
        <v>227.23</v>
      </c>
      <c r="J21" s="63">
        <f>SUMIFS('[1]Sept-August Comp OH'!$G$2:$G$154,'[1]Sept-August Comp OH'!$B$2:$B$154,'Oct Agreement Compare OH'!B21,'[1]Sept-August Comp OH'!$C$2:$C$154,'Oct Agreement Compare OH'!C21,'[1]Sept-August Comp OH'!$D$2:$D$154,'Oct Agreement Compare OH'!D21)</f>
        <v>227.23</v>
      </c>
      <c r="K21" s="183">
        <f t="shared" si="1"/>
        <v>0</v>
      </c>
      <c r="L21" s="64">
        <f t="shared" si="2"/>
        <v>0</v>
      </c>
    </row>
    <row r="22" spans="2:12" outlineLevel="2">
      <c r="B22" s="177" t="s">
        <v>570</v>
      </c>
      <c r="C22" s="177" t="s">
        <v>544</v>
      </c>
      <c r="D22" s="177" t="s">
        <v>576</v>
      </c>
      <c r="E22" s="177" t="s">
        <v>573</v>
      </c>
      <c r="F22" s="178">
        <v>45931</v>
      </c>
      <c r="G22" s="63">
        <v>2240.5300000000002</v>
      </c>
      <c r="H22" s="63">
        <f t="shared" si="0"/>
        <v>2240.5300000000002</v>
      </c>
      <c r="J22" s="63">
        <f>SUMIFS('[1]Sept-August Comp OH'!$G$2:$G$154,'[1]Sept-August Comp OH'!$B$2:$B$154,'Oct Agreement Compare OH'!B22,'[1]Sept-August Comp OH'!$C$2:$C$154,'Oct Agreement Compare OH'!C22,'[1]Sept-August Comp OH'!$D$2:$D$154,'Oct Agreement Compare OH'!D22)</f>
        <v>2240.5300000000002</v>
      </c>
      <c r="K22" s="183">
        <f t="shared" si="1"/>
        <v>0</v>
      </c>
      <c r="L22" s="64">
        <f t="shared" si="2"/>
        <v>0</v>
      </c>
    </row>
    <row r="23" spans="2:12" outlineLevel="1">
      <c r="B23" s="171" t="s">
        <v>577</v>
      </c>
      <c r="F23" s="178"/>
      <c r="G23" s="63">
        <f>SUBTOTAL(9,G18:G22)</f>
        <v>2997.3</v>
      </c>
      <c r="H23" s="63">
        <f>SUBTOTAL(9,H18:H22)</f>
        <v>2997.3</v>
      </c>
      <c r="I23" s="177">
        <f>SUBTOTAL(9,I18:I22)</f>
        <v>0</v>
      </c>
      <c r="J23" s="63">
        <f>SUBTOTAL(9,J18:J22)</f>
        <v>2997.3</v>
      </c>
      <c r="K23" s="183"/>
      <c r="L23" s="64"/>
    </row>
    <row r="24" spans="2:12" outlineLevel="2">
      <c r="B24" s="177" t="s">
        <v>578</v>
      </c>
      <c r="C24" s="177" t="s">
        <v>579</v>
      </c>
      <c r="D24" s="177" t="s">
        <v>580</v>
      </c>
      <c r="E24" s="177" t="s">
        <v>581</v>
      </c>
      <c r="F24" s="178">
        <v>45931</v>
      </c>
      <c r="G24" s="63">
        <v>67.099999999999994</v>
      </c>
      <c r="H24" s="63">
        <f t="shared" si="0"/>
        <v>67.099999999999994</v>
      </c>
      <c r="J24" s="63">
        <f>SUMIFS('[1]Sept-August Comp OH'!$G$2:$G$154,'[1]Sept-August Comp OH'!$B$2:$B$154,'Oct Agreement Compare OH'!B24,'[1]Sept-August Comp OH'!$C$2:$C$154,'Oct Agreement Compare OH'!C24,'[1]Sept-August Comp OH'!$D$2:$D$154,'Oct Agreement Compare OH'!D24)</f>
        <v>67.099999999999994</v>
      </c>
      <c r="K24" s="183">
        <f t="shared" si="1"/>
        <v>0</v>
      </c>
      <c r="L24" s="64">
        <f t="shared" si="2"/>
        <v>0</v>
      </c>
    </row>
    <row r="25" spans="2:12" outlineLevel="1">
      <c r="B25" s="171" t="s">
        <v>582</v>
      </c>
      <c r="F25" s="178"/>
      <c r="G25" s="63">
        <f>SUBTOTAL(9,G24:G24)</f>
        <v>67.099999999999994</v>
      </c>
      <c r="H25" s="63">
        <f>SUBTOTAL(9,H24:H24)</f>
        <v>67.099999999999994</v>
      </c>
      <c r="I25" s="177">
        <f>SUBTOTAL(9,I24:I24)</f>
        <v>0</v>
      </c>
      <c r="J25" s="63">
        <f>SUBTOTAL(9,J24:J24)</f>
        <v>67.099999999999994</v>
      </c>
      <c r="K25" s="183"/>
      <c r="L25" s="64"/>
    </row>
    <row r="26" spans="2:12" outlineLevel="2">
      <c r="B26" s="177" t="s">
        <v>583</v>
      </c>
      <c r="C26" s="177" t="s">
        <v>550</v>
      </c>
      <c r="D26" s="177" t="s">
        <v>551</v>
      </c>
      <c r="E26" s="177" t="s">
        <v>584</v>
      </c>
      <c r="F26" s="178">
        <v>45931</v>
      </c>
      <c r="G26" s="63">
        <v>39.79</v>
      </c>
      <c r="H26" s="63">
        <f t="shared" si="0"/>
        <v>39.79</v>
      </c>
      <c r="J26" s="63">
        <f>SUMIFS('[1]Sept-August Comp OH'!$G$2:$G$154,'[1]Sept-August Comp OH'!$B$2:$B$154,'Oct Agreement Compare OH'!B26,'[1]Sept-August Comp OH'!$C$2:$C$154,'Oct Agreement Compare OH'!C26,'[1]Sept-August Comp OH'!$D$2:$D$154,'Oct Agreement Compare OH'!D26)</f>
        <v>39.79</v>
      </c>
      <c r="K26" s="183">
        <f t="shared" si="1"/>
        <v>0</v>
      </c>
      <c r="L26" s="64">
        <f t="shared" si="2"/>
        <v>0</v>
      </c>
    </row>
    <row r="27" spans="2:12" outlineLevel="2">
      <c r="B27" s="177" t="s">
        <v>583</v>
      </c>
      <c r="C27" s="177" t="s">
        <v>541</v>
      </c>
      <c r="D27" s="177" t="s">
        <v>542</v>
      </c>
      <c r="E27" s="177" t="s">
        <v>585</v>
      </c>
      <c r="F27" s="178">
        <v>45931</v>
      </c>
      <c r="G27" s="63">
        <v>116.14</v>
      </c>
      <c r="H27" s="63">
        <f t="shared" si="0"/>
        <v>116.14</v>
      </c>
      <c r="J27" s="63">
        <f>SUMIFS('[1]Sept-August Comp OH'!$G$2:$G$154,'[1]Sept-August Comp OH'!$B$2:$B$154,'Oct Agreement Compare OH'!B27,'[1]Sept-August Comp OH'!$C$2:$C$154,'Oct Agreement Compare OH'!C27,'[1]Sept-August Comp OH'!$D$2:$D$154,'Oct Agreement Compare OH'!D27)</f>
        <v>116.14</v>
      </c>
      <c r="K27" s="183">
        <f t="shared" si="1"/>
        <v>0</v>
      </c>
      <c r="L27" s="64">
        <f t="shared" si="2"/>
        <v>0</v>
      </c>
    </row>
    <row r="28" spans="2:12" outlineLevel="2">
      <c r="B28" s="177" t="s">
        <v>583</v>
      </c>
      <c r="C28" s="177" t="s">
        <v>555</v>
      </c>
      <c r="D28" s="177" t="s">
        <v>586</v>
      </c>
      <c r="E28" s="177" t="s">
        <v>585</v>
      </c>
      <c r="F28" s="178">
        <v>45931</v>
      </c>
      <c r="G28" s="63">
        <v>3489</v>
      </c>
      <c r="H28" s="63">
        <f t="shared" si="0"/>
        <v>3489</v>
      </c>
      <c r="J28" s="63">
        <f>SUMIFS('[1]Sept-August Comp OH'!$G$2:$G$154,'[1]Sept-August Comp OH'!$B$2:$B$154,'Oct Agreement Compare OH'!B28,'[1]Sept-August Comp OH'!$C$2:$C$154,'Oct Agreement Compare OH'!C28,'[1]Sept-August Comp OH'!$D$2:$D$154,'Oct Agreement Compare OH'!D28)</f>
        <v>2968</v>
      </c>
      <c r="K28" s="183">
        <f t="shared" si="1"/>
        <v>521</v>
      </c>
      <c r="L28" s="64">
        <f t="shared" si="2"/>
        <v>0.17553908355795148</v>
      </c>
    </row>
    <row r="29" spans="2:12" outlineLevel="2">
      <c r="B29" s="177" t="s">
        <v>583</v>
      </c>
      <c r="C29" s="177" t="s">
        <v>557</v>
      </c>
      <c r="D29" s="177" t="s">
        <v>558</v>
      </c>
      <c r="E29" s="177" t="s">
        <v>587</v>
      </c>
      <c r="F29" s="178">
        <v>45932</v>
      </c>
      <c r="G29" s="63">
        <v>225.41</v>
      </c>
      <c r="H29" s="63">
        <f t="shared" si="0"/>
        <v>225.41</v>
      </c>
      <c r="J29" s="63">
        <f>SUMIFS('[1]Sept-August Comp OH'!$G$2:$G$154,'[1]Sept-August Comp OH'!$B$2:$B$154,'Oct Agreement Compare OH'!B29,'[1]Sept-August Comp OH'!$C$2:$C$154,'Oct Agreement Compare OH'!C29,'[1]Sept-August Comp OH'!$D$2:$D$154,'Oct Agreement Compare OH'!D29)</f>
        <v>225.41</v>
      </c>
      <c r="K29" s="183">
        <f t="shared" si="1"/>
        <v>0</v>
      </c>
      <c r="L29" s="64">
        <f t="shared" si="2"/>
        <v>0</v>
      </c>
    </row>
    <row r="30" spans="2:12" outlineLevel="2">
      <c r="B30" s="177" t="s">
        <v>583</v>
      </c>
      <c r="C30" s="177" t="s">
        <v>544</v>
      </c>
      <c r="D30" s="177" t="s">
        <v>588</v>
      </c>
      <c r="E30" s="177" t="s">
        <v>589</v>
      </c>
      <c r="F30" s="178">
        <v>45931</v>
      </c>
      <c r="G30" s="63">
        <v>379.5</v>
      </c>
      <c r="H30" s="63">
        <f t="shared" si="0"/>
        <v>379.5</v>
      </c>
      <c r="J30" s="63">
        <f>SUMIFS('[1]Sept-August Comp OH'!$G$2:$G$154,'[1]Sept-August Comp OH'!$B$2:$B$154,'Oct Agreement Compare OH'!B30,'[1]Sept-August Comp OH'!$C$2:$C$154,'Oct Agreement Compare OH'!C30,'[1]Sept-August Comp OH'!$D$2:$D$154,'Oct Agreement Compare OH'!D30)</f>
        <v>379.5</v>
      </c>
      <c r="K30" s="183">
        <f t="shared" si="1"/>
        <v>0</v>
      </c>
      <c r="L30" s="64">
        <f t="shared" si="2"/>
        <v>0</v>
      </c>
    </row>
    <row r="31" spans="2:12" outlineLevel="2">
      <c r="B31" s="177" t="s">
        <v>583</v>
      </c>
      <c r="C31" s="177" t="s">
        <v>544</v>
      </c>
      <c r="D31" s="177" t="s">
        <v>590</v>
      </c>
      <c r="E31" s="177" t="s">
        <v>591</v>
      </c>
      <c r="F31" s="178">
        <v>45931</v>
      </c>
      <c r="G31" s="63">
        <v>4416.67</v>
      </c>
      <c r="H31" s="63">
        <f t="shared" si="0"/>
        <v>4416.67</v>
      </c>
      <c r="J31" s="63">
        <f>SUMIFS('[1]Sept-August Comp OH'!$G$2:$G$154,'[1]Sept-August Comp OH'!$B$2:$B$154,'Oct Agreement Compare OH'!B31,'[1]Sept-August Comp OH'!$C$2:$C$154,'Oct Agreement Compare OH'!C31,'[1]Sept-August Comp OH'!$D$2:$D$154,'Oct Agreement Compare OH'!D31)</f>
        <v>4416.67</v>
      </c>
      <c r="K31" s="183">
        <f t="shared" si="1"/>
        <v>0</v>
      </c>
      <c r="L31" s="64">
        <f t="shared" si="2"/>
        <v>0</v>
      </c>
    </row>
    <row r="32" spans="2:12" outlineLevel="2">
      <c r="B32" s="177" t="s">
        <v>583</v>
      </c>
      <c r="C32" s="177" t="s">
        <v>544</v>
      </c>
      <c r="D32" s="177" t="s">
        <v>592</v>
      </c>
      <c r="E32" s="177" t="s">
        <v>585</v>
      </c>
      <c r="F32" s="178">
        <v>45931</v>
      </c>
      <c r="G32" s="63">
        <v>4533.7</v>
      </c>
      <c r="H32" s="63">
        <f t="shared" si="0"/>
        <v>4533.7</v>
      </c>
      <c r="J32" s="63">
        <f>SUMIFS('[1]Sept-August Comp OH'!$G$2:$G$154,'[1]Sept-August Comp OH'!$B$2:$B$154,'Oct Agreement Compare OH'!B32,'[1]Sept-August Comp OH'!$C$2:$C$154,'Oct Agreement Compare OH'!C32,'[1]Sept-August Comp OH'!$D$2:$D$154,'Oct Agreement Compare OH'!D32)</f>
        <v>4533.7</v>
      </c>
      <c r="K32" s="183">
        <f t="shared" si="1"/>
        <v>0</v>
      </c>
      <c r="L32" s="64">
        <f t="shared" si="2"/>
        <v>0</v>
      </c>
    </row>
    <row r="33" spans="2:12" outlineLevel="1">
      <c r="B33" s="171" t="s">
        <v>593</v>
      </c>
      <c r="F33" s="178"/>
      <c r="G33" s="63">
        <f>SUBTOTAL(9,G26:G32)</f>
        <v>13200.21</v>
      </c>
      <c r="H33" s="63">
        <f>SUBTOTAL(9,H26:H32)</f>
        <v>13200.21</v>
      </c>
      <c r="I33" s="177">
        <f>SUBTOTAL(9,I26:I32)</f>
        <v>0</v>
      </c>
      <c r="J33" s="63">
        <f>SUBTOTAL(9,J26:J32)</f>
        <v>12679.21</v>
      </c>
      <c r="K33" s="183"/>
      <c r="L33" s="64"/>
    </row>
    <row r="34" spans="2:12" outlineLevel="2">
      <c r="B34" s="177" t="s">
        <v>594</v>
      </c>
      <c r="C34" s="177" t="s">
        <v>555</v>
      </c>
      <c r="D34" s="177" t="s">
        <v>586</v>
      </c>
      <c r="E34" s="177" t="s">
        <v>595</v>
      </c>
      <c r="F34" s="178">
        <v>45931</v>
      </c>
      <c r="G34" s="63">
        <v>105</v>
      </c>
      <c r="H34" s="63">
        <f t="shared" si="0"/>
        <v>105</v>
      </c>
      <c r="J34" s="63">
        <f>SUMIFS('[1]Sept-August Comp OH'!$G$2:$G$154,'[1]Sept-August Comp OH'!$B$2:$B$154,'Oct Agreement Compare OH'!B34,'[1]Sept-August Comp OH'!$C$2:$C$154,'Oct Agreement Compare OH'!C34,'[1]Sept-August Comp OH'!$D$2:$D$154,'Oct Agreement Compare OH'!D34)</f>
        <v>91</v>
      </c>
      <c r="K34" s="183">
        <f t="shared" si="1"/>
        <v>14</v>
      </c>
      <c r="L34" s="64">
        <f t="shared" si="2"/>
        <v>0.15384615384615385</v>
      </c>
    </row>
    <row r="35" spans="2:12" outlineLevel="2">
      <c r="B35" s="177" t="s">
        <v>594</v>
      </c>
      <c r="C35" s="177" t="s">
        <v>544</v>
      </c>
      <c r="D35" s="177" t="s">
        <v>592</v>
      </c>
      <c r="E35" s="177" t="s">
        <v>595</v>
      </c>
      <c r="F35" s="178">
        <v>45931</v>
      </c>
      <c r="G35" s="63">
        <v>1608</v>
      </c>
      <c r="H35" s="63">
        <f t="shared" si="0"/>
        <v>1608</v>
      </c>
      <c r="J35" s="63">
        <f>SUMIFS('[1]Sept-August Comp OH'!$G$2:$G$154,'[1]Sept-August Comp OH'!$B$2:$B$154,'Oct Agreement Compare OH'!B35,'[1]Sept-August Comp OH'!$C$2:$C$154,'Oct Agreement Compare OH'!C35,'[1]Sept-August Comp OH'!$D$2:$D$154,'Oct Agreement Compare OH'!D35)</f>
        <v>1608</v>
      </c>
      <c r="K35" s="183">
        <f t="shared" si="1"/>
        <v>0</v>
      </c>
      <c r="L35" s="64">
        <f t="shared" si="2"/>
        <v>0</v>
      </c>
    </row>
    <row r="36" spans="2:12" outlineLevel="1">
      <c r="B36" s="171" t="s">
        <v>596</v>
      </c>
      <c r="F36" s="178"/>
      <c r="G36" s="63">
        <f>SUBTOTAL(9,G34:G35)</f>
        <v>1713</v>
      </c>
      <c r="H36" s="63">
        <f>SUBTOTAL(9,H34:H35)</f>
        <v>1713</v>
      </c>
      <c r="I36" s="177">
        <f>SUBTOTAL(9,I34:I35)</f>
        <v>0</v>
      </c>
      <c r="J36" s="63">
        <f>SUBTOTAL(9,J34:J35)</f>
        <v>1699</v>
      </c>
      <c r="K36" s="183"/>
      <c r="L36" s="64"/>
    </row>
    <row r="37" spans="2:12" outlineLevel="2">
      <c r="B37" s="177" t="s">
        <v>597</v>
      </c>
      <c r="C37" s="177" t="s">
        <v>541</v>
      </c>
      <c r="D37" s="177" t="s">
        <v>598</v>
      </c>
      <c r="E37" s="177" t="s">
        <v>599</v>
      </c>
      <c r="F37" s="178">
        <v>45931</v>
      </c>
      <c r="G37" s="63">
        <v>173.5</v>
      </c>
      <c r="H37" s="63">
        <f t="shared" si="0"/>
        <v>173.5</v>
      </c>
      <c r="J37" s="63">
        <f>SUMIFS('[1]Sept-August Comp OH'!$G$2:$G$154,'[1]Sept-August Comp OH'!$B$2:$B$154,'Oct Agreement Compare OH'!B37,'[1]Sept-August Comp OH'!$C$2:$C$154,'Oct Agreement Compare OH'!C37,'[1]Sept-August Comp OH'!$D$2:$D$154,'Oct Agreement Compare OH'!D37)</f>
        <v>178.5</v>
      </c>
      <c r="K37" s="183">
        <f t="shared" si="1"/>
        <v>-5</v>
      </c>
      <c r="L37" s="64">
        <f t="shared" si="2"/>
        <v>-2.8011204481792718E-2</v>
      </c>
    </row>
    <row r="38" spans="2:12" outlineLevel="2">
      <c r="B38" s="177" t="s">
        <v>597</v>
      </c>
      <c r="C38" s="177" t="s">
        <v>544</v>
      </c>
      <c r="D38" s="177" t="s">
        <v>544</v>
      </c>
      <c r="E38" s="177" t="s">
        <v>600</v>
      </c>
      <c r="F38" s="178">
        <v>45931</v>
      </c>
      <c r="G38" s="63">
        <v>1260</v>
      </c>
      <c r="H38" s="63">
        <f t="shared" si="0"/>
        <v>1260</v>
      </c>
      <c r="J38" s="63">
        <f>SUMIFS('[1]Sept-August Comp OH'!$G$2:$G$154,'[1]Sept-August Comp OH'!$B$2:$B$154,'Oct Agreement Compare OH'!B38,'[1]Sept-August Comp OH'!$C$2:$C$154,'Oct Agreement Compare OH'!C38,'[1]Sept-August Comp OH'!$D$2:$D$154,'Oct Agreement Compare OH'!D38)</f>
        <v>1260</v>
      </c>
      <c r="K38" s="183">
        <f t="shared" si="1"/>
        <v>0</v>
      </c>
      <c r="L38" s="64">
        <f t="shared" si="2"/>
        <v>0</v>
      </c>
    </row>
    <row r="39" spans="2:12" outlineLevel="1">
      <c r="B39" s="171" t="s">
        <v>601</v>
      </c>
      <c r="F39" s="178"/>
      <c r="G39" s="63">
        <f>SUBTOTAL(9,G37:G38)</f>
        <v>1433.5</v>
      </c>
      <c r="H39" s="63">
        <f>SUBTOTAL(9,H37:H38)</f>
        <v>1433.5</v>
      </c>
      <c r="I39" s="177">
        <f>SUBTOTAL(9,I37:I38)</f>
        <v>0</v>
      </c>
      <c r="J39" s="63">
        <f>SUBTOTAL(9,J37:J38)</f>
        <v>1438.5</v>
      </c>
      <c r="K39" s="183"/>
      <c r="L39" s="64"/>
    </row>
    <row r="40" spans="2:12" outlineLevel="2">
      <c r="B40" s="177" t="s">
        <v>602</v>
      </c>
      <c r="C40" s="177" t="s">
        <v>555</v>
      </c>
      <c r="D40" s="177" t="s">
        <v>555</v>
      </c>
      <c r="E40" s="177" t="s">
        <v>603</v>
      </c>
      <c r="F40" s="178">
        <v>45931</v>
      </c>
      <c r="G40" s="63">
        <v>35</v>
      </c>
      <c r="H40" s="63">
        <f t="shared" si="0"/>
        <v>35</v>
      </c>
      <c r="J40" s="63">
        <f>SUMIFS('[1]Sept-August Comp OH'!$G$2:$G$154,'[1]Sept-August Comp OH'!$B$2:$B$154,'Oct Agreement Compare OH'!B40,'[1]Sept-August Comp OH'!$C$2:$C$154,'Oct Agreement Compare OH'!C40,'[1]Sept-August Comp OH'!$D$2:$D$154,'Oct Agreement Compare OH'!D40)</f>
        <v>35</v>
      </c>
      <c r="K40" s="183">
        <f t="shared" si="1"/>
        <v>0</v>
      </c>
      <c r="L40" s="64">
        <f t="shared" si="2"/>
        <v>0</v>
      </c>
    </row>
    <row r="41" spans="2:12" outlineLevel="2">
      <c r="B41" s="177" t="s">
        <v>602</v>
      </c>
      <c r="C41" s="177" t="s">
        <v>544</v>
      </c>
      <c r="D41" s="177" t="s">
        <v>604</v>
      </c>
      <c r="E41" s="177" t="s">
        <v>603</v>
      </c>
      <c r="F41" s="178">
        <v>45931</v>
      </c>
      <c r="G41" s="63">
        <v>231.66</v>
      </c>
      <c r="H41" s="63">
        <f t="shared" si="0"/>
        <v>231.66</v>
      </c>
      <c r="J41" s="63">
        <f>SUMIFS('[1]Sept-August Comp OH'!$G$2:$G$154,'[1]Sept-August Comp OH'!$B$2:$B$154,'Oct Agreement Compare OH'!B41,'[1]Sept-August Comp OH'!$C$2:$C$154,'Oct Agreement Compare OH'!C41,'[1]Sept-August Comp OH'!$D$2:$D$154,'Oct Agreement Compare OH'!D41)</f>
        <v>231.66</v>
      </c>
      <c r="K41" s="183">
        <f t="shared" si="1"/>
        <v>0</v>
      </c>
      <c r="L41" s="64">
        <f t="shared" si="2"/>
        <v>0</v>
      </c>
    </row>
    <row r="42" spans="2:12" outlineLevel="1">
      <c r="B42" s="171" t="s">
        <v>605</v>
      </c>
      <c r="F42" s="178"/>
      <c r="G42" s="63">
        <f>SUBTOTAL(9,G40:G41)</f>
        <v>266.65999999999997</v>
      </c>
      <c r="H42" s="63">
        <f>SUBTOTAL(9,H40:H41)</f>
        <v>266.65999999999997</v>
      </c>
      <c r="I42" s="177">
        <f>SUBTOTAL(9,I40:I41)</f>
        <v>0</v>
      </c>
      <c r="J42" s="63">
        <f>SUBTOTAL(9,J40:J41)</f>
        <v>266.65999999999997</v>
      </c>
      <c r="K42" s="183"/>
      <c r="L42" s="64"/>
    </row>
    <row r="43" spans="2:12" outlineLevel="2">
      <c r="B43" s="177" t="s">
        <v>606</v>
      </c>
      <c r="C43" s="177" t="s">
        <v>544</v>
      </c>
      <c r="D43" s="177" t="s">
        <v>607</v>
      </c>
      <c r="E43" s="177" t="s">
        <v>608</v>
      </c>
      <c r="F43" s="178">
        <v>45931</v>
      </c>
      <c r="G43" s="63">
        <v>362.56</v>
      </c>
      <c r="H43" s="63">
        <f t="shared" si="0"/>
        <v>362.56</v>
      </c>
      <c r="J43" s="63">
        <f>SUMIFS('[1]Sept-August Comp OH'!$G$2:$G$154,'[1]Sept-August Comp OH'!$B$2:$B$154,'Oct Agreement Compare OH'!B43,'[1]Sept-August Comp OH'!$C$2:$C$154,'Oct Agreement Compare OH'!C43,'[1]Sept-August Comp OH'!$D$2:$D$154,'Oct Agreement Compare OH'!D43)</f>
        <v>362.56</v>
      </c>
      <c r="K43" s="183">
        <f t="shared" si="1"/>
        <v>0</v>
      </c>
      <c r="L43" s="64">
        <f t="shared" si="2"/>
        <v>0</v>
      </c>
    </row>
    <row r="44" spans="2:12" outlineLevel="1">
      <c r="B44" s="171" t="s">
        <v>609</v>
      </c>
      <c r="F44" s="178"/>
      <c r="G44" s="63">
        <f>SUBTOTAL(9,G43:G43)</f>
        <v>362.56</v>
      </c>
      <c r="H44" s="63">
        <f>SUBTOTAL(9,H43:H43)</f>
        <v>362.56</v>
      </c>
      <c r="I44" s="177">
        <f>SUBTOTAL(9,I43:I43)</f>
        <v>0</v>
      </c>
      <c r="J44" s="63">
        <f>SUBTOTAL(9,J43:J43)</f>
        <v>362.56</v>
      </c>
      <c r="K44" s="183"/>
      <c r="L44" s="64"/>
    </row>
    <row r="45" spans="2:12" outlineLevel="2">
      <c r="B45" s="177" t="s">
        <v>610</v>
      </c>
      <c r="C45" s="177" t="s">
        <v>541</v>
      </c>
      <c r="D45" s="177" t="s">
        <v>611</v>
      </c>
      <c r="E45" s="177" t="s">
        <v>612</v>
      </c>
      <c r="F45" s="178">
        <v>45931</v>
      </c>
      <c r="G45" s="63">
        <v>813.12</v>
      </c>
      <c r="H45" s="63">
        <f t="shared" si="0"/>
        <v>813.12</v>
      </c>
      <c r="J45" s="63">
        <f>SUMIFS('[1]Sept-August Comp OH'!$G$2:$G$154,'[1]Sept-August Comp OH'!$B$2:$B$154,'Oct Agreement Compare OH'!B45,'[1]Sept-August Comp OH'!$C$2:$C$154,'Oct Agreement Compare OH'!C45,'[1]Sept-August Comp OH'!$D$2:$D$154,'Oct Agreement Compare OH'!D45)</f>
        <v>813.12</v>
      </c>
      <c r="K45" s="183">
        <f t="shared" si="1"/>
        <v>0</v>
      </c>
      <c r="L45" s="64">
        <f t="shared" si="2"/>
        <v>0</v>
      </c>
    </row>
    <row r="46" spans="2:12" outlineLevel="2">
      <c r="B46" s="177" t="s">
        <v>610</v>
      </c>
      <c r="C46" s="177" t="s">
        <v>555</v>
      </c>
      <c r="D46" s="177" t="s">
        <v>613</v>
      </c>
      <c r="E46" s="177" t="s">
        <v>612</v>
      </c>
      <c r="F46" s="178">
        <v>45931</v>
      </c>
      <c r="G46" s="63">
        <v>604.5</v>
      </c>
      <c r="H46" s="63">
        <f t="shared" si="0"/>
        <v>604.5</v>
      </c>
      <c r="J46" s="63">
        <f>SUMIFS('[1]Sept-August Comp OH'!$G$2:$G$154,'[1]Sept-August Comp OH'!$B$2:$B$154,'Oct Agreement Compare OH'!B46,'[1]Sept-August Comp OH'!$C$2:$C$154,'Oct Agreement Compare OH'!C46,'[1]Sept-August Comp OH'!$D$2:$D$154,'Oct Agreement Compare OH'!D46)</f>
        <v>598</v>
      </c>
      <c r="K46" s="183">
        <f t="shared" si="1"/>
        <v>6.5</v>
      </c>
      <c r="L46" s="64">
        <f t="shared" si="2"/>
        <v>1.0869565217391304E-2</v>
      </c>
    </row>
    <row r="47" spans="2:12" outlineLevel="2">
      <c r="B47" s="177" t="s">
        <v>610</v>
      </c>
      <c r="C47" s="177" t="s">
        <v>544</v>
      </c>
      <c r="D47" s="177" t="s">
        <v>614</v>
      </c>
      <c r="E47" s="177" t="s">
        <v>612</v>
      </c>
      <c r="F47" s="178">
        <v>45931</v>
      </c>
      <c r="G47" s="63">
        <v>3415</v>
      </c>
      <c r="H47" s="63">
        <f t="shared" si="0"/>
        <v>3415</v>
      </c>
      <c r="J47" s="63">
        <f>SUMIFS('[1]Sept-August Comp OH'!$G$2:$G$154,'[1]Sept-August Comp OH'!$B$2:$B$154,'Oct Agreement Compare OH'!B47,'[1]Sept-August Comp OH'!$C$2:$C$154,'Oct Agreement Compare OH'!C47,'[1]Sept-August Comp OH'!$D$2:$D$154,'Oct Agreement Compare OH'!D47)</f>
        <v>3415</v>
      </c>
      <c r="K47" s="183">
        <f t="shared" si="1"/>
        <v>0</v>
      </c>
      <c r="L47" s="64">
        <f t="shared" si="2"/>
        <v>0</v>
      </c>
    </row>
    <row r="48" spans="2:12" outlineLevel="1">
      <c r="B48" s="171" t="s">
        <v>615</v>
      </c>
      <c r="F48" s="178"/>
      <c r="G48" s="63">
        <f>SUBTOTAL(9,G45:G47)</f>
        <v>4832.62</v>
      </c>
      <c r="H48" s="63">
        <f>SUBTOTAL(9,H45:H47)</f>
        <v>4832.62</v>
      </c>
      <c r="I48" s="177">
        <f>SUBTOTAL(9,I45:I47)</f>
        <v>0</v>
      </c>
      <c r="J48" s="63">
        <f>SUBTOTAL(9,J45:J47)</f>
        <v>4826.12</v>
      </c>
      <c r="K48" s="183"/>
      <c r="L48" s="64"/>
    </row>
    <row r="49" spans="2:12" outlineLevel="2">
      <c r="B49" s="177" t="s">
        <v>616</v>
      </c>
      <c r="C49" s="177" t="s">
        <v>550</v>
      </c>
      <c r="D49" s="177" t="s">
        <v>551</v>
      </c>
      <c r="E49" s="177" t="s">
        <v>617</v>
      </c>
      <c r="F49" s="178">
        <v>45931</v>
      </c>
      <c r="G49" s="63">
        <v>18</v>
      </c>
      <c r="H49" s="63">
        <f t="shared" si="0"/>
        <v>18</v>
      </c>
      <c r="J49" s="63">
        <f>SUMIFS('[1]Sept-August Comp OH'!$G$2:$G$154,'[1]Sept-August Comp OH'!$B$2:$B$154,'Oct Agreement Compare OH'!B49,'[1]Sept-August Comp OH'!$C$2:$C$154,'Oct Agreement Compare OH'!C49,'[1]Sept-August Comp OH'!$D$2:$D$154,'Oct Agreement Compare OH'!D49)</f>
        <v>18</v>
      </c>
      <c r="K49" s="183">
        <f t="shared" si="1"/>
        <v>0</v>
      </c>
      <c r="L49" s="64">
        <f t="shared" si="2"/>
        <v>0</v>
      </c>
    </row>
    <row r="50" spans="2:12" outlineLevel="2">
      <c r="B50" s="177" t="s">
        <v>616</v>
      </c>
      <c r="C50" s="177" t="s">
        <v>557</v>
      </c>
      <c r="D50" s="177" t="s">
        <v>558</v>
      </c>
      <c r="E50" s="177" t="s">
        <v>618</v>
      </c>
      <c r="F50" s="178">
        <v>45932</v>
      </c>
      <c r="G50" s="63">
        <v>96.46</v>
      </c>
      <c r="H50" s="63">
        <f t="shared" si="0"/>
        <v>96.46</v>
      </c>
      <c r="J50" s="63">
        <f>SUMIFS('[1]Sept-August Comp OH'!$G$2:$G$154,'[1]Sept-August Comp OH'!$B$2:$B$154,'Oct Agreement Compare OH'!B50,'[1]Sept-August Comp OH'!$C$2:$C$154,'Oct Agreement Compare OH'!C50,'[1]Sept-August Comp OH'!$D$2:$D$154,'Oct Agreement Compare OH'!D50)</f>
        <v>96.46</v>
      </c>
      <c r="K50" s="183">
        <f t="shared" si="1"/>
        <v>0</v>
      </c>
      <c r="L50" s="64">
        <f t="shared" si="2"/>
        <v>0</v>
      </c>
    </row>
    <row r="51" spans="2:12" outlineLevel="1">
      <c r="B51" s="171" t="s">
        <v>619</v>
      </c>
      <c r="F51" s="178"/>
      <c r="G51" s="63">
        <f>SUBTOTAL(9,G49:G50)</f>
        <v>114.46</v>
      </c>
      <c r="H51" s="63">
        <f>SUBTOTAL(9,H49:H50)</f>
        <v>114.46</v>
      </c>
      <c r="I51" s="177">
        <f>SUBTOTAL(9,I49:I50)</f>
        <v>0</v>
      </c>
      <c r="J51" s="63">
        <f>SUBTOTAL(9,J49:J50)</f>
        <v>114.46</v>
      </c>
      <c r="K51" s="183"/>
      <c r="L51" s="64"/>
    </row>
    <row r="52" spans="2:12" outlineLevel="2">
      <c r="B52" s="177" t="s">
        <v>620</v>
      </c>
      <c r="C52" s="177" t="s">
        <v>550</v>
      </c>
      <c r="D52" s="177" t="s">
        <v>551</v>
      </c>
      <c r="E52" s="177" t="s">
        <v>621</v>
      </c>
      <c r="F52" s="178">
        <v>45931</v>
      </c>
      <c r="G52" s="63">
        <v>72.650000000000006</v>
      </c>
      <c r="H52" s="63">
        <f t="shared" si="0"/>
        <v>72.650000000000006</v>
      </c>
      <c r="J52" s="63">
        <f>SUMIFS('[1]Sept-August Comp OH'!$G$2:$G$154,'[1]Sept-August Comp OH'!$B$2:$B$154,'Oct Agreement Compare OH'!B52,'[1]Sept-August Comp OH'!$C$2:$C$154,'Oct Agreement Compare OH'!C52,'[1]Sept-August Comp OH'!$D$2:$D$154,'Oct Agreement Compare OH'!D52)</f>
        <v>72.650000000000006</v>
      </c>
      <c r="K52" s="183">
        <f t="shared" si="1"/>
        <v>0</v>
      </c>
      <c r="L52" s="64">
        <f t="shared" si="2"/>
        <v>0</v>
      </c>
    </row>
    <row r="53" spans="2:12" outlineLevel="2">
      <c r="B53" s="177" t="s">
        <v>620</v>
      </c>
      <c r="C53" s="177" t="s">
        <v>541</v>
      </c>
      <c r="D53" s="177" t="s">
        <v>622</v>
      </c>
      <c r="E53" s="177" t="s">
        <v>623</v>
      </c>
      <c r="F53" s="178">
        <v>45931</v>
      </c>
      <c r="G53" s="63">
        <v>389</v>
      </c>
      <c r="H53" s="63">
        <f t="shared" si="0"/>
        <v>389</v>
      </c>
      <c r="J53" s="63">
        <f>SUMIFS('[1]Sept-August Comp OH'!$G$2:$G$154,'[1]Sept-August Comp OH'!$B$2:$B$154,'Oct Agreement Compare OH'!B53,'[1]Sept-August Comp OH'!$C$2:$C$154,'Oct Agreement Compare OH'!C53,'[1]Sept-August Comp OH'!$D$2:$D$154,'Oct Agreement Compare OH'!D53)</f>
        <v>346.5</v>
      </c>
      <c r="K53" s="183">
        <f t="shared" si="1"/>
        <v>42.5</v>
      </c>
      <c r="L53" s="64">
        <f t="shared" si="2"/>
        <v>0.12265512265512266</v>
      </c>
    </row>
    <row r="54" spans="2:12" outlineLevel="2">
      <c r="B54" s="177" t="s">
        <v>620</v>
      </c>
      <c r="C54" s="177" t="s">
        <v>555</v>
      </c>
      <c r="D54" s="177" t="s">
        <v>624</v>
      </c>
      <c r="E54" s="177" t="s">
        <v>623</v>
      </c>
      <c r="F54" s="178">
        <v>45931</v>
      </c>
      <c r="G54" s="63">
        <v>469.5</v>
      </c>
      <c r="H54" s="63">
        <f t="shared" si="0"/>
        <v>469.5</v>
      </c>
      <c r="J54" s="63">
        <f>SUMIFS('[1]Sept-August Comp OH'!$G$2:$G$154,'[1]Sept-August Comp OH'!$B$2:$B$154,'Oct Agreement Compare OH'!B54,'[1]Sept-August Comp OH'!$C$2:$C$154,'Oct Agreement Compare OH'!C54,'[1]Sept-August Comp OH'!$D$2:$D$154,'Oct Agreement Compare OH'!D54)</f>
        <v>462</v>
      </c>
      <c r="K54" s="183">
        <f t="shared" si="1"/>
        <v>7.5</v>
      </c>
      <c r="L54" s="64">
        <f t="shared" si="2"/>
        <v>1.6233766233766232E-2</v>
      </c>
    </row>
    <row r="55" spans="2:12" outlineLevel="2">
      <c r="B55" s="177" t="s">
        <v>620</v>
      </c>
      <c r="C55" s="177" t="s">
        <v>557</v>
      </c>
      <c r="D55" s="177" t="s">
        <v>558</v>
      </c>
      <c r="E55" s="177" t="s">
        <v>625</v>
      </c>
      <c r="F55" s="178">
        <v>45932</v>
      </c>
      <c r="G55" s="63">
        <v>290.58</v>
      </c>
      <c r="H55" s="63">
        <f t="shared" si="0"/>
        <v>290.58</v>
      </c>
      <c r="J55" s="63">
        <f>SUMIFS('[1]Sept-August Comp OH'!$G$2:$G$154,'[1]Sept-August Comp OH'!$B$2:$B$154,'Oct Agreement Compare OH'!B55,'[1]Sept-August Comp OH'!$C$2:$C$154,'Oct Agreement Compare OH'!C55,'[1]Sept-August Comp OH'!$D$2:$D$154,'Oct Agreement Compare OH'!D55)</f>
        <v>290.58</v>
      </c>
      <c r="K55" s="183">
        <f t="shared" si="1"/>
        <v>0</v>
      </c>
      <c r="L55" s="64">
        <f t="shared" si="2"/>
        <v>0</v>
      </c>
    </row>
    <row r="56" spans="2:12" outlineLevel="2">
      <c r="B56" s="177" t="s">
        <v>620</v>
      </c>
      <c r="C56" s="177" t="s">
        <v>544</v>
      </c>
      <c r="D56" s="177" t="s">
        <v>626</v>
      </c>
      <c r="E56" s="177" t="s">
        <v>623</v>
      </c>
      <c r="F56" s="178">
        <v>45931</v>
      </c>
      <c r="G56" s="63">
        <v>2133.6999999999998</v>
      </c>
      <c r="H56" s="63">
        <f t="shared" si="0"/>
        <v>2133.6999999999998</v>
      </c>
      <c r="J56" s="63">
        <f>SUMIFS('[1]Sept-August Comp OH'!$G$2:$G$154,'[1]Sept-August Comp OH'!$B$2:$B$154,'Oct Agreement Compare OH'!B56,'[1]Sept-August Comp OH'!$C$2:$C$154,'Oct Agreement Compare OH'!C56,'[1]Sept-August Comp OH'!$D$2:$D$154,'Oct Agreement Compare OH'!D56)</f>
        <v>2133.6999999999998</v>
      </c>
      <c r="K56" s="183">
        <f t="shared" si="1"/>
        <v>0</v>
      </c>
      <c r="L56" s="64">
        <f t="shared" si="2"/>
        <v>0</v>
      </c>
    </row>
    <row r="57" spans="2:12" outlineLevel="1">
      <c r="B57" s="171" t="s">
        <v>627</v>
      </c>
      <c r="F57" s="178"/>
      <c r="G57" s="63">
        <f>SUBTOTAL(9,G52:G56)</f>
        <v>3355.43</v>
      </c>
      <c r="H57" s="63">
        <f>SUBTOTAL(9,H52:H56)</f>
        <v>3355.43</v>
      </c>
      <c r="I57" s="177">
        <f>SUBTOTAL(9,I52:I56)</f>
        <v>0</v>
      </c>
      <c r="J57" s="63">
        <f>SUBTOTAL(9,J52:J56)</f>
        <v>3305.43</v>
      </c>
      <c r="K57" s="183"/>
      <c r="L57" s="64"/>
    </row>
    <row r="58" spans="2:12" outlineLevel="2">
      <c r="B58" s="177" t="s">
        <v>628</v>
      </c>
      <c r="C58" s="177" t="s">
        <v>544</v>
      </c>
      <c r="D58" s="177" t="s">
        <v>629</v>
      </c>
      <c r="E58" s="177" t="s">
        <v>630</v>
      </c>
      <c r="F58" s="178">
        <v>45931</v>
      </c>
      <c r="G58" s="63">
        <v>225</v>
      </c>
      <c r="H58" s="63">
        <f t="shared" si="0"/>
        <v>225</v>
      </c>
      <c r="J58" s="63">
        <f>SUMIFS('[1]Sept-August Comp OH'!$G$2:$G$154,'[1]Sept-August Comp OH'!$B$2:$B$154,'Oct Agreement Compare OH'!B58,'[1]Sept-August Comp OH'!$C$2:$C$154,'Oct Agreement Compare OH'!C58,'[1]Sept-August Comp OH'!$D$2:$D$154,'Oct Agreement Compare OH'!D58)</f>
        <v>225</v>
      </c>
      <c r="K58" s="183">
        <f t="shared" si="1"/>
        <v>0</v>
      </c>
      <c r="L58" s="64">
        <f t="shared" si="2"/>
        <v>0</v>
      </c>
    </row>
    <row r="59" spans="2:12" outlineLevel="2">
      <c r="B59" s="177" t="s">
        <v>628</v>
      </c>
      <c r="C59" s="177" t="s">
        <v>544</v>
      </c>
      <c r="D59" s="177" t="s">
        <v>631</v>
      </c>
      <c r="E59" s="177" t="s">
        <v>632</v>
      </c>
      <c r="F59" s="178">
        <v>45931</v>
      </c>
      <c r="G59" s="63">
        <v>222.5</v>
      </c>
      <c r="H59" s="63">
        <f t="shared" si="0"/>
        <v>222.5</v>
      </c>
      <c r="J59" s="63">
        <f>SUMIFS('[1]Sept-August Comp OH'!$G$2:$G$154,'[1]Sept-August Comp OH'!$B$2:$B$154,'Oct Agreement Compare OH'!B59,'[1]Sept-August Comp OH'!$C$2:$C$154,'Oct Agreement Compare OH'!C59,'[1]Sept-August Comp OH'!$D$2:$D$154,'Oct Agreement Compare OH'!D59)</f>
        <v>222.5</v>
      </c>
      <c r="K59" s="183">
        <f t="shared" si="1"/>
        <v>0</v>
      </c>
      <c r="L59" s="64">
        <f t="shared" si="2"/>
        <v>0</v>
      </c>
    </row>
    <row r="60" spans="2:12" outlineLevel="2">
      <c r="B60" s="177" t="s">
        <v>628</v>
      </c>
      <c r="C60" s="177" t="s">
        <v>544</v>
      </c>
      <c r="D60" s="177" t="s">
        <v>633</v>
      </c>
      <c r="E60" s="177" t="s">
        <v>634</v>
      </c>
      <c r="F60" s="178">
        <v>45931</v>
      </c>
      <c r="G60" s="63">
        <v>20</v>
      </c>
      <c r="H60" s="63">
        <f t="shared" si="0"/>
        <v>20</v>
      </c>
      <c r="J60" s="63">
        <f>SUMIFS('[1]Sept-August Comp OH'!$G$2:$G$154,'[1]Sept-August Comp OH'!$B$2:$B$154,'Oct Agreement Compare OH'!B60,'[1]Sept-August Comp OH'!$C$2:$C$154,'Oct Agreement Compare OH'!C60,'[1]Sept-August Comp OH'!$D$2:$D$154,'Oct Agreement Compare OH'!D60)</f>
        <v>20</v>
      </c>
      <c r="K60" s="183">
        <f t="shared" si="1"/>
        <v>0</v>
      </c>
      <c r="L60" s="64">
        <f t="shared" si="2"/>
        <v>0</v>
      </c>
    </row>
    <row r="61" spans="2:12" outlineLevel="2">
      <c r="B61" s="177" t="s">
        <v>628</v>
      </c>
      <c r="C61" s="177" t="s">
        <v>544</v>
      </c>
      <c r="D61" s="177" t="s">
        <v>635</v>
      </c>
      <c r="E61" s="177" t="s">
        <v>636</v>
      </c>
      <c r="F61" s="178">
        <v>45931</v>
      </c>
      <c r="G61" s="63">
        <v>227.5</v>
      </c>
      <c r="H61" s="63">
        <f t="shared" si="0"/>
        <v>227.5</v>
      </c>
      <c r="J61" s="63">
        <f>SUMIFS('[1]Sept-August Comp OH'!$G$2:$G$154,'[1]Sept-August Comp OH'!$B$2:$B$154,'Oct Agreement Compare OH'!B61,'[1]Sept-August Comp OH'!$C$2:$C$154,'Oct Agreement Compare OH'!C61,'[1]Sept-August Comp OH'!$D$2:$D$154,'Oct Agreement Compare OH'!D61)</f>
        <v>227.5</v>
      </c>
      <c r="K61" s="183">
        <f t="shared" si="1"/>
        <v>0</v>
      </c>
      <c r="L61" s="64">
        <f t="shared" si="2"/>
        <v>0</v>
      </c>
    </row>
    <row r="62" spans="2:12" outlineLevel="2">
      <c r="B62" s="177" t="s">
        <v>628</v>
      </c>
      <c r="C62" s="177" t="s">
        <v>544</v>
      </c>
      <c r="D62" s="177" t="s">
        <v>637</v>
      </c>
      <c r="E62" s="177" t="s">
        <v>638</v>
      </c>
      <c r="F62" s="178">
        <v>45931</v>
      </c>
      <c r="G62" s="63">
        <v>230</v>
      </c>
      <c r="H62" s="63">
        <f t="shared" si="0"/>
        <v>230</v>
      </c>
      <c r="J62" s="63">
        <f>SUMIFS('[1]Sept-August Comp OH'!$G$2:$G$154,'[1]Sept-August Comp OH'!$B$2:$B$154,'Oct Agreement Compare OH'!B62,'[1]Sept-August Comp OH'!$C$2:$C$154,'Oct Agreement Compare OH'!C62,'[1]Sept-August Comp OH'!$D$2:$D$154,'Oct Agreement Compare OH'!D62)</f>
        <v>230</v>
      </c>
      <c r="K62" s="183">
        <f t="shared" si="1"/>
        <v>0</v>
      </c>
      <c r="L62" s="64">
        <f t="shared" si="2"/>
        <v>0</v>
      </c>
    </row>
    <row r="63" spans="2:12" outlineLevel="2">
      <c r="B63" s="177" t="s">
        <v>628</v>
      </c>
      <c r="C63" s="177" t="s">
        <v>544</v>
      </c>
      <c r="D63" s="177" t="s">
        <v>639</v>
      </c>
      <c r="E63" s="177" t="s">
        <v>640</v>
      </c>
      <c r="F63" s="178">
        <v>45931</v>
      </c>
      <c r="G63" s="63">
        <v>190</v>
      </c>
      <c r="H63" s="63">
        <f t="shared" si="0"/>
        <v>190</v>
      </c>
      <c r="J63" s="63">
        <f>SUMIFS('[1]Sept-August Comp OH'!$G$2:$G$154,'[1]Sept-August Comp OH'!$B$2:$B$154,'Oct Agreement Compare OH'!B63,'[1]Sept-August Comp OH'!$C$2:$C$154,'Oct Agreement Compare OH'!C63,'[1]Sept-August Comp OH'!$D$2:$D$154,'Oct Agreement Compare OH'!D63)</f>
        <v>190</v>
      </c>
      <c r="K63" s="183">
        <f t="shared" si="1"/>
        <v>0</v>
      </c>
      <c r="L63" s="64">
        <f t="shared" si="2"/>
        <v>0</v>
      </c>
    </row>
    <row r="64" spans="2:12" outlineLevel="1">
      <c r="B64" s="171" t="s">
        <v>641</v>
      </c>
      <c r="F64" s="178"/>
      <c r="G64" s="63">
        <f>SUBTOTAL(9,G58:G63)</f>
        <v>1115</v>
      </c>
      <c r="H64" s="63">
        <f>SUBTOTAL(9,H58:H63)</f>
        <v>1115</v>
      </c>
      <c r="I64" s="177">
        <f>SUBTOTAL(9,I58:I63)</f>
        <v>0</v>
      </c>
      <c r="J64" s="63">
        <f>SUBTOTAL(9,J58:J63)</f>
        <v>1115</v>
      </c>
      <c r="K64" s="183"/>
      <c r="L64" s="64"/>
    </row>
    <row r="65" spans="2:12" outlineLevel="2">
      <c r="B65" s="177" t="s">
        <v>642</v>
      </c>
      <c r="C65" s="177" t="s">
        <v>550</v>
      </c>
      <c r="D65" s="177" t="s">
        <v>551</v>
      </c>
      <c r="E65" s="177" t="s">
        <v>643</v>
      </c>
      <c r="F65" s="178">
        <v>45931</v>
      </c>
      <c r="G65" s="63">
        <v>21.78</v>
      </c>
      <c r="H65" s="63">
        <f t="shared" si="0"/>
        <v>21.78</v>
      </c>
      <c r="J65" s="63">
        <f>SUMIFS('[1]Sept-August Comp OH'!$G$2:$G$154,'[1]Sept-August Comp OH'!$B$2:$B$154,'Oct Agreement Compare OH'!B65,'[1]Sept-August Comp OH'!$C$2:$C$154,'Oct Agreement Compare OH'!C65,'[1]Sept-August Comp OH'!$D$2:$D$154,'Oct Agreement Compare OH'!D65)</f>
        <v>21.78</v>
      </c>
      <c r="K65" s="183">
        <f t="shared" si="1"/>
        <v>0</v>
      </c>
      <c r="L65" s="64">
        <f t="shared" si="2"/>
        <v>0</v>
      </c>
    </row>
    <row r="66" spans="2:12" outlineLevel="2">
      <c r="B66" s="177" t="s">
        <v>642</v>
      </c>
      <c r="C66" s="177" t="s">
        <v>557</v>
      </c>
      <c r="D66" s="177" t="s">
        <v>558</v>
      </c>
      <c r="E66" s="177" t="s">
        <v>644</v>
      </c>
      <c r="F66" s="178">
        <v>45932</v>
      </c>
      <c r="G66" s="63">
        <v>123.46</v>
      </c>
      <c r="H66" s="63">
        <f t="shared" si="0"/>
        <v>123.46</v>
      </c>
      <c r="J66" s="63">
        <f>SUMIFS('[1]Sept-August Comp OH'!$G$2:$G$154,'[1]Sept-August Comp OH'!$B$2:$B$154,'Oct Agreement Compare OH'!B66,'[1]Sept-August Comp OH'!$C$2:$C$154,'Oct Agreement Compare OH'!C66,'[1]Sept-August Comp OH'!$D$2:$D$154,'Oct Agreement Compare OH'!D66)</f>
        <v>123.46</v>
      </c>
      <c r="K66" s="183">
        <f t="shared" si="1"/>
        <v>0</v>
      </c>
      <c r="L66" s="64">
        <f t="shared" si="2"/>
        <v>0</v>
      </c>
    </row>
    <row r="67" spans="2:12" outlineLevel="1">
      <c r="B67" s="171" t="s">
        <v>645</v>
      </c>
      <c r="F67" s="178"/>
      <c r="G67" s="63">
        <f>SUBTOTAL(9,G65:G66)</f>
        <v>145.24</v>
      </c>
      <c r="H67" s="63">
        <f>SUBTOTAL(9,H65:H66)</f>
        <v>145.24</v>
      </c>
      <c r="I67" s="177">
        <f>SUBTOTAL(9,I65:I66)</f>
        <v>0</v>
      </c>
      <c r="J67" s="63">
        <f>SUBTOTAL(9,J65:J66)</f>
        <v>145.24</v>
      </c>
      <c r="K67" s="183"/>
      <c r="L67" s="64"/>
    </row>
    <row r="68" spans="2:12" outlineLevel="2">
      <c r="B68" s="177" t="s">
        <v>646</v>
      </c>
      <c r="C68" s="177" t="s">
        <v>550</v>
      </c>
      <c r="D68" s="177" t="s">
        <v>551</v>
      </c>
      <c r="E68" s="177" t="s">
        <v>647</v>
      </c>
      <c r="F68" s="178">
        <v>45931</v>
      </c>
      <c r="G68" s="63">
        <v>18.05</v>
      </c>
      <c r="H68" s="63">
        <f t="shared" si="0"/>
        <v>18.05</v>
      </c>
      <c r="J68" s="63">
        <f>SUMIFS('[1]Sept-August Comp OH'!$G$2:$G$154,'[1]Sept-August Comp OH'!$B$2:$B$154,'Oct Agreement Compare OH'!B68,'[1]Sept-August Comp OH'!$C$2:$C$154,'Oct Agreement Compare OH'!C68,'[1]Sept-August Comp OH'!$D$2:$D$154,'Oct Agreement Compare OH'!D68)</f>
        <v>18.05</v>
      </c>
      <c r="K68" s="183">
        <f t="shared" si="1"/>
        <v>0</v>
      </c>
      <c r="L68" s="64">
        <f t="shared" si="2"/>
        <v>0</v>
      </c>
    </row>
    <row r="69" spans="2:12" outlineLevel="2">
      <c r="B69" s="177" t="s">
        <v>646</v>
      </c>
      <c r="C69" s="177" t="s">
        <v>555</v>
      </c>
      <c r="D69" s="177" t="s">
        <v>648</v>
      </c>
      <c r="E69" s="177" t="s">
        <v>649</v>
      </c>
      <c r="F69" s="178">
        <v>45931</v>
      </c>
      <c r="G69" s="63">
        <v>210</v>
      </c>
      <c r="H69" s="63">
        <f t="shared" si="0"/>
        <v>210</v>
      </c>
      <c r="J69" s="63">
        <f>SUMIFS('[1]Sept-August Comp OH'!$G$2:$G$154,'[1]Sept-August Comp OH'!$B$2:$B$154,'Oct Agreement Compare OH'!B69,'[1]Sept-August Comp OH'!$C$2:$C$154,'Oct Agreement Compare OH'!C69,'[1]Sept-August Comp OH'!$D$2:$D$154,'Oct Agreement Compare OH'!D69)</f>
        <v>210</v>
      </c>
      <c r="K69" s="183">
        <f t="shared" si="1"/>
        <v>0</v>
      </c>
      <c r="L69" s="64">
        <f t="shared" si="2"/>
        <v>0</v>
      </c>
    </row>
    <row r="70" spans="2:12" outlineLevel="2">
      <c r="B70" s="177" t="s">
        <v>646</v>
      </c>
      <c r="C70" s="177" t="s">
        <v>557</v>
      </c>
      <c r="D70" s="177" t="s">
        <v>558</v>
      </c>
      <c r="E70" s="177" t="s">
        <v>650</v>
      </c>
      <c r="F70" s="178">
        <v>45932</v>
      </c>
      <c r="G70" s="63">
        <v>102.28</v>
      </c>
      <c r="H70" s="63">
        <f t="shared" si="0"/>
        <v>102.28</v>
      </c>
      <c r="J70" s="63">
        <f>SUMIFS('[1]Sept-August Comp OH'!$G$2:$G$154,'[1]Sept-August Comp OH'!$B$2:$B$154,'Oct Agreement Compare OH'!B70,'[1]Sept-August Comp OH'!$C$2:$C$154,'Oct Agreement Compare OH'!C70,'[1]Sept-August Comp OH'!$D$2:$D$154,'Oct Agreement Compare OH'!D70)</f>
        <v>102.28</v>
      </c>
      <c r="K70" s="183">
        <f t="shared" si="1"/>
        <v>0</v>
      </c>
      <c r="L70" s="64">
        <f t="shared" si="2"/>
        <v>0</v>
      </c>
    </row>
    <row r="71" spans="2:12" outlineLevel="2">
      <c r="B71" s="177" t="s">
        <v>646</v>
      </c>
      <c r="C71" s="177" t="s">
        <v>544</v>
      </c>
      <c r="D71" s="177" t="s">
        <v>651</v>
      </c>
      <c r="E71" s="177" t="s">
        <v>649</v>
      </c>
      <c r="F71" s="178">
        <v>45931</v>
      </c>
      <c r="G71" s="63">
        <v>2294.86</v>
      </c>
      <c r="H71" s="63">
        <f t="shared" si="0"/>
        <v>2294.86</v>
      </c>
      <c r="J71" s="63">
        <f>SUMIFS('[1]Sept-August Comp OH'!$G$2:$G$154,'[1]Sept-August Comp OH'!$B$2:$B$154,'Oct Agreement Compare OH'!B71,'[1]Sept-August Comp OH'!$C$2:$C$154,'Oct Agreement Compare OH'!C71,'[1]Sept-August Comp OH'!$D$2:$D$154,'Oct Agreement Compare OH'!D71)</f>
        <v>2293.41</v>
      </c>
      <c r="K71" s="183">
        <f t="shared" si="1"/>
        <v>1.4500000000002728</v>
      </c>
      <c r="L71" s="64">
        <f t="shared" si="2"/>
        <v>6.3224630571954987E-4</v>
      </c>
    </row>
    <row r="72" spans="2:12" outlineLevel="1">
      <c r="B72" s="171" t="s">
        <v>652</v>
      </c>
      <c r="F72" s="178"/>
      <c r="G72" s="63">
        <f>SUBTOTAL(9,G68:G71)</f>
        <v>2625.19</v>
      </c>
      <c r="H72" s="63">
        <f>SUBTOTAL(9,H68:H71)</f>
        <v>2625.19</v>
      </c>
      <c r="I72" s="177">
        <f>SUBTOTAL(9,I68:I71)</f>
        <v>0</v>
      </c>
      <c r="J72" s="63">
        <f>SUBTOTAL(9,J68:J71)</f>
        <v>2623.74</v>
      </c>
      <c r="K72" s="183"/>
      <c r="L72" s="64"/>
    </row>
    <row r="73" spans="2:12" outlineLevel="2">
      <c r="B73" s="177" t="s">
        <v>653</v>
      </c>
      <c r="C73" s="177" t="s">
        <v>550</v>
      </c>
      <c r="D73" s="177" t="s">
        <v>551</v>
      </c>
      <c r="E73" s="177" t="s">
        <v>654</v>
      </c>
      <c r="F73" s="178">
        <v>45931</v>
      </c>
      <c r="G73" s="63">
        <v>29.91</v>
      </c>
      <c r="H73" s="63">
        <f t="shared" si="0"/>
        <v>29.91</v>
      </c>
      <c r="J73" s="63">
        <f>SUMIFS('[1]Sept-August Comp OH'!$G$2:$G$154,'[1]Sept-August Comp OH'!$B$2:$B$154,'Oct Agreement Compare OH'!B73,'[1]Sept-August Comp OH'!$C$2:$C$154,'Oct Agreement Compare OH'!C73,'[1]Sept-August Comp OH'!$D$2:$D$154,'Oct Agreement Compare OH'!D73)</f>
        <v>29.91</v>
      </c>
      <c r="K73" s="183">
        <f t="shared" si="1"/>
        <v>0</v>
      </c>
      <c r="L73" s="64">
        <f t="shared" si="2"/>
        <v>0</v>
      </c>
    </row>
    <row r="74" spans="2:12" outlineLevel="2">
      <c r="B74" s="177" t="s">
        <v>653</v>
      </c>
      <c r="C74" s="177" t="s">
        <v>541</v>
      </c>
      <c r="D74" s="177" t="s">
        <v>542</v>
      </c>
      <c r="E74" s="177" t="s">
        <v>655</v>
      </c>
      <c r="F74" s="178">
        <v>45931</v>
      </c>
      <c r="G74" s="63">
        <v>249.8</v>
      </c>
      <c r="H74" s="63">
        <f t="shared" si="0"/>
        <v>249.8</v>
      </c>
      <c r="J74" s="63">
        <f>SUMIFS('[1]Sept-August Comp OH'!$G$2:$G$154,'[1]Sept-August Comp OH'!$B$2:$B$154,'Oct Agreement Compare OH'!B74,'[1]Sept-August Comp OH'!$C$2:$C$154,'Oct Agreement Compare OH'!C74,'[1]Sept-August Comp OH'!$D$2:$D$154,'Oct Agreement Compare OH'!D74)</f>
        <v>249.8</v>
      </c>
      <c r="K74" s="183">
        <f t="shared" si="1"/>
        <v>0</v>
      </c>
      <c r="L74" s="64">
        <f t="shared" si="2"/>
        <v>0</v>
      </c>
    </row>
    <row r="75" spans="2:12" outlineLevel="2">
      <c r="B75" s="177" t="s">
        <v>653</v>
      </c>
      <c r="C75" s="177" t="s">
        <v>555</v>
      </c>
      <c r="D75" s="177" t="s">
        <v>586</v>
      </c>
      <c r="E75" s="177" t="s">
        <v>655</v>
      </c>
      <c r="F75" s="178">
        <v>45931</v>
      </c>
      <c r="G75" s="63">
        <v>287</v>
      </c>
      <c r="H75" s="63">
        <f t="shared" si="0"/>
        <v>287</v>
      </c>
      <c r="J75" s="63">
        <f>SUMIFS('[1]Sept-August Comp OH'!$G$2:$G$154,'[1]Sept-August Comp OH'!$B$2:$B$154,'Oct Agreement Compare OH'!B75,'[1]Sept-August Comp OH'!$C$2:$C$154,'Oct Agreement Compare OH'!C75,'[1]Sept-August Comp OH'!$D$2:$D$154,'Oct Agreement Compare OH'!D75)</f>
        <v>294</v>
      </c>
      <c r="K75" s="183">
        <f t="shared" si="1"/>
        <v>-7</v>
      </c>
      <c r="L75" s="64">
        <f t="shared" si="2"/>
        <v>-2.3809523809523808E-2</v>
      </c>
    </row>
    <row r="76" spans="2:12" outlineLevel="2">
      <c r="B76" s="177" t="s">
        <v>653</v>
      </c>
      <c r="C76" s="177" t="s">
        <v>557</v>
      </c>
      <c r="D76" s="177" t="s">
        <v>558</v>
      </c>
      <c r="E76" s="177" t="s">
        <v>656</v>
      </c>
      <c r="F76" s="178">
        <v>45932</v>
      </c>
      <c r="G76" s="63">
        <v>169.5</v>
      </c>
      <c r="H76" s="63">
        <f t="shared" si="0"/>
        <v>169.5</v>
      </c>
      <c r="J76" s="63">
        <f>SUMIFS('[1]Sept-August Comp OH'!$G$2:$G$154,'[1]Sept-August Comp OH'!$B$2:$B$154,'Oct Agreement Compare OH'!B76,'[1]Sept-August Comp OH'!$C$2:$C$154,'Oct Agreement Compare OH'!C76,'[1]Sept-August Comp OH'!$D$2:$D$154,'Oct Agreement Compare OH'!D76)</f>
        <v>169.5</v>
      </c>
      <c r="K76" s="183">
        <f t="shared" si="1"/>
        <v>0</v>
      </c>
      <c r="L76" s="64">
        <f t="shared" si="2"/>
        <v>0</v>
      </c>
    </row>
    <row r="77" spans="2:12" outlineLevel="2">
      <c r="B77" s="177" t="s">
        <v>653</v>
      </c>
      <c r="C77" s="177" t="s">
        <v>544</v>
      </c>
      <c r="D77" s="177" t="s">
        <v>592</v>
      </c>
      <c r="E77" s="177" t="s">
        <v>655</v>
      </c>
      <c r="F77" s="178">
        <v>45931</v>
      </c>
      <c r="G77" s="63">
        <v>2305</v>
      </c>
      <c r="H77" s="63">
        <f t="shared" si="0"/>
        <v>2305</v>
      </c>
      <c r="J77" s="63">
        <f>SUMIFS('[1]Sept-August Comp OH'!$G$2:$G$154,'[1]Sept-August Comp OH'!$B$2:$B$154,'Oct Agreement Compare OH'!B77,'[1]Sept-August Comp OH'!$C$2:$C$154,'Oct Agreement Compare OH'!C77,'[1]Sept-August Comp OH'!$D$2:$D$154,'Oct Agreement Compare OH'!D77)</f>
        <v>2305</v>
      </c>
      <c r="K77" s="183">
        <f t="shared" si="1"/>
        <v>0</v>
      </c>
      <c r="L77" s="64">
        <f t="shared" si="2"/>
        <v>0</v>
      </c>
    </row>
    <row r="78" spans="2:12" outlineLevel="1">
      <c r="B78" s="171" t="s">
        <v>657</v>
      </c>
      <c r="F78" s="178"/>
      <c r="G78" s="63">
        <f>SUBTOTAL(9,G73:G77)</f>
        <v>3041.21</v>
      </c>
      <c r="H78" s="63">
        <f>SUBTOTAL(9,H73:H77)</f>
        <v>3041.21</v>
      </c>
      <c r="I78" s="177">
        <f>SUBTOTAL(9,I73:I77)</f>
        <v>0</v>
      </c>
      <c r="J78" s="63">
        <f>SUBTOTAL(9,J73:J77)</f>
        <v>3048.21</v>
      </c>
      <c r="K78" s="183"/>
      <c r="L78" s="64"/>
    </row>
    <row r="79" spans="2:12" outlineLevel="2">
      <c r="B79" s="177" t="s">
        <v>658</v>
      </c>
      <c r="C79" s="177" t="s">
        <v>550</v>
      </c>
      <c r="D79" s="177" t="s">
        <v>551</v>
      </c>
      <c r="E79" s="177" t="s">
        <v>659</v>
      </c>
      <c r="F79" s="178">
        <v>45931</v>
      </c>
      <c r="G79" s="63">
        <v>101.59</v>
      </c>
      <c r="H79" s="63">
        <f t="shared" si="0"/>
        <v>101.59</v>
      </c>
      <c r="J79" s="63">
        <f>SUMIFS('[1]Sept-August Comp OH'!$G$2:$G$154,'[1]Sept-August Comp OH'!$B$2:$B$154,'Oct Agreement Compare OH'!B79,'[1]Sept-August Comp OH'!$C$2:$C$154,'Oct Agreement Compare OH'!C79,'[1]Sept-August Comp OH'!$D$2:$D$154,'Oct Agreement Compare OH'!D79)</f>
        <v>101.59</v>
      </c>
      <c r="K79" s="183">
        <f t="shared" si="1"/>
        <v>0</v>
      </c>
      <c r="L79" s="64">
        <f t="shared" si="2"/>
        <v>0</v>
      </c>
    </row>
    <row r="80" spans="2:12" outlineLevel="2">
      <c r="B80" s="177" t="s">
        <v>658</v>
      </c>
      <c r="C80" s="177" t="s">
        <v>541</v>
      </c>
      <c r="D80" s="177" t="s">
        <v>542</v>
      </c>
      <c r="E80" s="177" t="s">
        <v>660</v>
      </c>
      <c r="F80" s="178">
        <v>45931</v>
      </c>
      <c r="G80" s="63">
        <v>49.8</v>
      </c>
      <c r="H80" s="63">
        <f t="shared" si="0"/>
        <v>49.8</v>
      </c>
      <c r="J80" s="63">
        <f>SUMIFS('[1]Sept-August Comp OH'!$G$2:$G$154,'[1]Sept-August Comp OH'!$B$2:$B$154,'Oct Agreement Compare OH'!B80,'[1]Sept-August Comp OH'!$C$2:$C$154,'Oct Agreement Compare OH'!C80,'[1]Sept-August Comp OH'!$D$2:$D$154,'Oct Agreement Compare OH'!D80)</f>
        <v>49.8</v>
      </c>
      <c r="K80" s="183">
        <f t="shared" si="1"/>
        <v>0</v>
      </c>
      <c r="L80" s="64">
        <f t="shared" si="2"/>
        <v>0</v>
      </c>
    </row>
    <row r="81" spans="2:12" outlineLevel="2">
      <c r="B81" s="177" t="s">
        <v>658</v>
      </c>
      <c r="C81" s="177" t="s">
        <v>541</v>
      </c>
      <c r="D81" s="177" t="s">
        <v>661</v>
      </c>
      <c r="E81" s="177" t="s">
        <v>662</v>
      </c>
      <c r="F81" s="178">
        <v>45931</v>
      </c>
      <c r="G81" s="63">
        <v>28.77</v>
      </c>
      <c r="H81" s="63">
        <f t="shared" si="0"/>
        <v>28.77</v>
      </c>
      <c r="J81" s="63">
        <f>SUMIFS('[1]Sept-August Comp OH'!$G$2:$G$154,'[1]Sept-August Comp OH'!$B$2:$B$154,'Oct Agreement Compare OH'!B81,'[1]Sept-August Comp OH'!$C$2:$C$154,'Oct Agreement Compare OH'!C81,'[1]Sept-August Comp OH'!$D$2:$D$154,'Oct Agreement Compare OH'!D81)</f>
        <v>28.77</v>
      </c>
      <c r="K81" s="183">
        <f t="shared" si="1"/>
        <v>0</v>
      </c>
      <c r="L81" s="64">
        <f t="shared" si="2"/>
        <v>0</v>
      </c>
    </row>
    <row r="82" spans="2:12" outlineLevel="2">
      <c r="B82" s="177" t="s">
        <v>658</v>
      </c>
      <c r="C82" s="177" t="s">
        <v>557</v>
      </c>
      <c r="D82" s="177" t="s">
        <v>558</v>
      </c>
      <c r="E82" s="177" t="s">
        <v>663</v>
      </c>
      <c r="F82" s="178">
        <v>45932</v>
      </c>
      <c r="G82" s="63">
        <v>575.66</v>
      </c>
      <c r="H82" s="63">
        <f t="shared" si="0"/>
        <v>575.66</v>
      </c>
      <c r="J82" s="63">
        <f>SUMIFS('[1]Sept-August Comp OH'!$G$2:$G$154,'[1]Sept-August Comp OH'!$B$2:$B$154,'Oct Agreement Compare OH'!B82,'[1]Sept-August Comp OH'!$C$2:$C$154,'Oct Agreement Compare OH'!C82,'[1]Sept-August Comp OH'!$D$2:$D$154,'Oct Agreement Compare OH'!D82)</f>
        <v>575.66</v>
      </c>
      <c r="K82" s="183">
        <f t="shared" si="1"/>
        <v>0</v>
      </c>
      <c r="L82" s="64">
        <f t="shared" si="2"/>
        <v>0</v>
      </c>
    </row>
    <row r="83" spans="2:12" outlineLevel="2">
      <c r="B83" s="177" t="s">
        <v>658</v>
      </c>
      <c r="C83" s="177" t="s">
        <v>544</v>
      </c>
      <c r="D83" s="177" t="s">
        <v>664</v>
      </c>
      <c r="E83" s="177" t="s">
        <v>660</v>
      </c>
      <c r="F83" s="178">
        <v>45931</v>
      </c>
      <c r="G83" s="63">
        <v>6204.11</v>
      </c>
      <c r="H83" s="63">
        <f t="shared" si="0"/>
        <v>6204.11</v>
      </c>
      <c r="J83" s="63">
        <f>SUMIFS('[1]Sept-August Comp OH'!$G$2:$G$154,'[1]Sept-August Comp OH'!$B$2:$B$154,'Oct Agreement Compare OH'!B83,'[1]Sept-August Comp OH'!$C$2:$C$154,'Oct Agreement Compare OH'!C83,'[1]Sept-August Comp OH'!$D$2:$D$154,'Oct Agreement Compare OH'!D83)</f>
        <v>6204.11</v>
      </c>
      <c r="K83" s="183">
        <f t="shared" si="1"/>
        <v>0</v>
      </c>
      <c r="L83" s="64">
        <f t="shared" si="2"/>
        <v>0</v>
      </c>
    </row>
    <row r="84" spans="2:12" outlineLevel="1">
      <c r="B84" s="171" t="s">
        <v>665</v>
      </c>
      <c r="F84" s="178"/>
      <c r="G84" s="63">
        <f>SUBTOTAL(9,G79:G83)</f>
        <v>6959.9299999999994</v>
      </c>
      <c r="H84" s="63">
        <f>SUBTOTAL(9,H79:H83)</f>
        <v>6959.9299999999994</v>
      </c>
      <c r="I84" s="177">
        <f>SUBTOTAL(9,I79:I83)</f>
        <v>0</v>
      </c>
      <c r="J84" s="63">
        <f>SUBTOTAL(9,J79:J83)</f>
        <v>6959.9299999999994</v>
      </c>
      <c r="K84" s="183"/>
      <c r="L84" s="64"/>
    </row>
    <row r="85" spans="2:12" outlineLevel="2">
      <c r="B85" s="177" t="s">
        <v>666</v>
      </c>
      <c r="C85" s="177" t="s">
        <v>550</v>
      </c>
      <c r="D85" s="177" t="s">
        <v>551</v>
      </c>
      <c r="E85" s="177" t="s">
        <v>667</v>
      </c>
      <c r="F85" s="178">
        <v>45931</v>
      </c>
      <c r="G85" s="63">
        <v>111.6</v>
      </c>
      <c r="H85" s="63">
        <f t="shared" si="0"/>
        <v>111.6</v>
      </c>
      <c r="J85" s="63">
        <f>SUMIFS('[1]Sept-August Comp OH'!$G$2:$G$154,'[1]Sept-August Comp OH'!$B$2:$B$154,'Oct Agreement Compare OH'!B85,'[1]Sept-August Comp OH'!$C$2:$C$154,'Oct Agreement Compare OH'!C85,'[1]Sept-August Comp OH'!$D$2:$D$154,'Oct Agreement Compare OH'!D85)</f>
        <v>111.6</v>
      </c>
      <c r="K85" s="183">
        <f t="shared" si="1"/>
        <v>0</v>
      </c>
      <c r="L85" s="64">
        <f t="shared" si="2"/>
        <v>0</v>
      </c>
    </row>
    <row r="86" spans="2:12" outlineLevel="2">
      <c r="B86" s="177" t="s">
        <v>666</v>
      </c>
      <c r="C86" s="177" t="s">
        <v>555</v>
      </c>
      <c r="D86" s="177" t="s">
        <v>555</v>
      </c>
      <c r="E86" s="177" t="s">
        <v>668</v>
      </c>
      <c r="F86" s="178">
        <v>45931</v>
      </c>
      <c r="G86" s="63">
        <v>1050</v>
      </c>
      <c r="H86" s="63">
        <f t="shared" ref="H86:H168" si="3">+G86</f>
        <v>1050</v>
      </c>
      <c r="J86" s="63">
        <f>SUMIFS('[1]Sept-August Comp OH'!$G$2:$G$154,'[1]Sept-August Comp OH'!$B$2:$B$154,'Oct Agreement Compare OH'!B86,'[1]Sept-August Comp OH'!$C$2:$C$154,'Oct Agreement Compare OH'!C86,'[1]Sept-August Comp OH'!$D$2:$D$154,'Oct Agreement Compare OH'!D86)</f>
        <v>1020.5</v>
      </c>
      <c r="K86" s="183">
        <f t="shared" ref="K86:K166" si="4">+G86-J86</f>
        <v>29.5</v>
      </c>
      <c r="L86" s="64">
        <f t="shared" ref="L86:L166" si="5">IFERROR(K86/J86,1)</f>
        <v>2.8907398334149927E-2</v>
      </c>
    </row>
    <row r="87" spans="2:12" outlineLevel="2">
      <c r="B87" s="177" t="s">
        <v>666</v>
      </c>
      <c r="C87" s="177" t="s">
        <v>557</v>
      </c>
      <c r="D87" s="177" t="s">
        <v>558</v>
      </c>
      <c r="E87" s="177" t="s">
        <v>669</v>
      </c>
      <c r="F87" s="178">
        <v>45932</v>
      </c>
      <c r="G87" s="63">
        <v>632.4</v>
      </c>
      <c r="H87" s="63">
        <f t="shared" si="3"/>
        <v>632.4</v>
      </c>
      <c r="J87" s="63">
        <f>SUMIFS('[1]Sept-August Comp OH'!$G$2:$G$154,'[1]Sept-August Comp OH'!$B$2:$B$154,'Oct Agreement Compare OH'!B87,'[1]Sept-August Comp OH'!$C$2:$C$154,'Oct Agreement Compare OH'!C87,'[1]Sept-August Comp OH'!$D$2:$D$154,'Oct Agreement Compare OH'!D87)</f>
        <v>632.4</v>
      </c>
      <c r="K87" s="183">
        <f t="shared" si="4"/>
        <v>0</v>
      </c>
      <c r="L87" s="64">
        <f t="shared" si="5"/>
        <v>0</v>
      </c>
    </row>
    <row r="88" spans="2:12" outlineLevel="2">
      <c r="B88" s="177" t="s">
        <v>666</v>
      </c>
      <c r="C88" s="177" t="s">
        <v>544</v>
      </c>
      <c r="D88" s="177" t="s">
        <v>664</v>
      </c>
      <c r="E88" s="177" t="s">
        <v>668</v>
      </c>
      <c r="F88" s="178">
        <v>45931</v>
      </c>
      <c r="G88" s="63">
        <v>6462.96</v>
      </c>
      <c r="H88" s="63">
        <f t="shared" si="3"/>
        <v>6462.96</v>
      </c>
      <c r="J88" s="63">
        <f>SUMIFS('[1]Sept-August Comp OH'!$G$2:$G$154,'[1]Sept-August Comp OH'!$B$2:$B$154,'Oct Agreement Compare OH'!B88,'[1]Sept-August Comp OH'!$C$2:$C$154,'Oct Agreement Compare OH'!C88,'[1]Sept-August Comp OH'!$D$2:$D$154,'Oct Agreement Compare OH'!D88)</f>
        <v>6462.96</v>
      </c>
      <c r="K88" s="183">
        <f t="shared" si="4"/>
        <v>0</v>
      </c>
      <c r="L88" s="64">
        <f t="shared" si="5"/>
        <v>0</v>
      </c>
    </row>
    <row r="89" spans="2:12" outlineLevel="1">
      <c r="B89" s="171" t="s">
        <v>670</v>
      </c>
      <c r="F89" s="178"/>
      <c r="G89" s="63">
        <f>SUBTOTAL(9,G85:G88)</f>
        <v>8256.9599999999991</v>
      </c>
      <c r="H89" s="63">
        <f>SUBTOTAL(9,H85:H88)</f>
        <v>8256.9599999999991</v>
      </c>
      <c r="I89" s="177">
        <f>SUBTOTAL(9,I85:I88)</f>
        <v>0</v>
      </c>
      <c r="J89" s="63">
        <f>SUBTOTAL(9,J85:J88)</f>
        <v>8227.4599999999991</v>
      </c>
      <c r="K89" s="183"/>
      <c r="L89" s="64"/>
    </row>
    <row r="90" spans="2:12" outlineLevel="2">
      <c r="B90" s="177" t="s">
        <v>671</v>
      </c>
      <c r="C90" s="177" t="s">
        <v>541</v>
      </c>
      <c r="D90" s="177" t="s">
        <v>542</v>
      </c>
      <c r="E90" s="177" t="s">
        <v>672</v>
      </c>
      <c r="F90" s="178">
        <v>45931</v>
      </c>
      <c r="G90" s="63">
        <v>475.79219999999998</v>
      </c>
      <c r="H90" s="63">
        <f t="shared" si="3"/>
        <v>475.79219999999998</v>
      </c>
      <c r="J90" s="63">
        <f>SUMIFS('[1]Sept-August Comp OH'!$G$2:$G$154,'[1]Sept-August Comp OH'!$B$2:$B$154,'Oct Agreement Compare OH'!B90,'[1]Sept-August Comp OH'!$C$2:$C$154,'Oct Agreement Compare OH'!C90,'[1]Sept-August Comp OH'!$D$2:$D$154,'Oct Agreement Compare OH'!D90)</f>
        <v>475.79219999999998</v>
      </c>
      <c r="K90" s="183">
        <f t="shared" si="4"/>
        <v>0</v>
      </c>
      <c r="L90" s="64">
        <f t="shared" si="5"/>
        <v>0</v>
      </c>
    </row>
    <row r="91" spans="2:12" outlineLevel="2">
      <c r="B91" s="177" t="s">
        <v>671</v>
      </c>
      <c r="C91" s="177" t="s">
        <v>555</v>
      </c>
      <c r="D91" s="177" t="s">
        <v>586</v>
      </c>
      <c r="E91" s="177" t="s">
        <v>672</v>
      </c>
      <c r="F91" s="178">
        <v>45931</v>
      </c>
      <c r="G91" s="63">
        <v>308</v>
      </c>
      <c r="H91" s="63">
        <f t="shared" si="3"/>
        <v>308</v>
      </c>
      <c r="J91" s="63">
        <f>SUMIFS('[1]Sept-August Comp OH'!$G$2:$G$154,'[1]Sept-August Comp OH'!$B$2:$B$154,'Oct Agreement Compare OH'!B91,'[1]Sept-August Comp OH'!$C$2:$C$154,'Oct Agreement Compare OH'!C91,'[1]Sept-August Comp OH'!$D$2:$D$154,'Oct Agreement Compare OH'!D91)</f>
        <v>308</v>
      </c>
      <c r="K91" s="183">
        <f t="shared" si="4"/>
        <v>0</v>
      </c>
      <c r="L91" s="64">
        <f t="shared" si="5"/>
        <v>0</v>
      </c>
    </row>
    <row r="92" spans="2:12" outlineLevel="2">
      <c r="B92" s="177" t="s">
        <v>671</v>
      </c>
      <c r="C92" s="177" t="s">
        <v>544</v>
      </c>
      <c r="D92" s="177" t="s">
        <v>592</v>
      </c>
      <c r="E92" s="177" t="s">
        <v>672</v>
      </c>
      <c r="F92" s="178">
        <v>45931</v>
      </c>
      <c r="G92" s="63">
        <v>3825.75</v>
      </c>
      <c r="H92" s="63">
        <f t="shared" si="3"/>
        <v>3825.75</v>
      </c>
      <c r="J92" s="63">
        <f>SUMIFS('[1]Sept-August Comp OH'!$G$2:$G$154,'[1]Sept-August Comp OH'!$B$2:$B$154,'Oct Agreement Compare OH'!B92,'[1]Sept-August Comp OH'!$C$2:$C$154,'Oct Agreement Compare OH'!C92,'[1]Sept-August Comp OH'!$D$2:$D$154,'Oct Agreement Compare OH'!D92)</f>
        <v>3825.75</v>
      </c>
      <c r="K92" s="183">
        <f t="shared" si="4"/>
        <v>0</v>
      </c>
      <c r="L92" s="64">
        <f t="shared" si="5"/>
        <v>0</v>
      </c>
    </row>
    <row r="93" spans="2:12" outlineLevel="1">
      <c r="B93" s="171" t="s">
        <v>673</v>
      </c>
      <c r="F93" s="178"/>
      <c r="G93" s="63">
        <f>SUBTOTAL(9,G90:G92)</f>
        <v>4609.5421999999999</v>
      </c>
      <c r="H93" s="63">
        <f>SUBTOTAL(9,H90:H92)</f>
        <v>4609.5421999999999</v>
      </c>
      <c r="I93" s="177">
        <f>SUBTOTAL(9,I90:I92)</f>
        <v>0</v>
      </c>
      <c r="J93" s="63">
        <f>SUBTOTAL(9,J90:J92)</f>
        <v>4609.5421999999999</v>
      </c>
      <c r="K93" s="183"/>
      <c r="L93" s="64"/>
    </row>
    <row r="94" spans="2:12" outlineLevel="2">
      <c r="B94" s="177" t="s">
        <v>674</v>
      </c>
      <c r="C94" s="177" t="s">
        <v>550</v>
      </c>
      <c r="D94" s="177" t="s">
        <v>551</v>
      </c>
      <c r="E94" s="177" t="s">
        <v>675</v>
      </c>
      <c r="F94" s="178">
        <v>45931</v>
      </c>
      <c r="G94" s="63">
        <v>2.83</v>
      </c>
      <c r="H94" s="63">
        <f t="shared" si="3"/>
        <v>2.83</v>
      </c>
      <c r="J94" s="63">
        <f>SUMIFS('[1]Sept-August Comp OH'!$G$2:$G$154,'[1]Sept-August Comp OH'!$B$2:$B$154,'Oct Agreement Compare OH'!B94,'[1]Sept-August Comp OH'!$C$2:$C$154,'Oct Agreement Compare OH'!C94,'[1]Sept-August Comp OH'!$D$2:$D$154,'Oct Agreement Compare OH'!D94)</f>
        <v>2.83</v>
      </c>
      <c r="K94" s="183">
        <f t="shared" si="4"/>
        <v>0</v>
      </c>
      <c r="L94" s="64">
        <f t="shared" si="5"/>
        <v>0</v>
      </c>
    </row>
    <row r="95" spans="2:12" outlineLevel="2">
      <c r="B95" s="177" t="s">
        <v>674</v>
      </c>
      <c r="C95" s="177" t="s">
        <v>541</v>
      </c>
      <c r="D95" s="177" t="s">
        <v>676</v>
      </c>
      <c r="E95" s="177" t="s">
        <v>677</v>
      </c>
      <c r="F95" s="178">
        <v>45931</v>
      </c>
      <c r="G95" s="63">
        <v>126.1718</v>
      </c>
      <c r="H95" s="63">
        <f t="shared" si="3"/>
        <v>126.1718</v>
      </c>
      <c r="J95" s="63">
        <f>SUMIFS('[1]Sept-August Comp OH'!$G$2:$G$154,'[1]Sept-August Comp OH'!$B$2:$B$154,'Oct Agreement Compare OH'!B95,'[1]Sept-August Comp OH'!$C$2:$C$154,'Oct Agreement Compare OH'!C95,'[1]Sept-August Comp OH'!$D$2:$D$154,'Oct Agreement Compare OH'!D95)</f>
        <v>62.802599999999998</v>
      </c>
      <c r="K95" s="183">
        <f t="shared" si="4"/>
        <v>63.369200000000006</v>
      </c>
      <c r="L95" s="64">
        <f t="shared" si="5"/>
        <v>1.0090219194746715</v>
      </c>
    </row>
    <row r="96" spans="2:12" outlineLevel="2">
      <c r="B96" s="177" t="s">
        <v>674</v>
      </c>
      <c r="C96" s="177" t="s">
        <v>555</v>
      </c>
      <c r="D96" s="177" t="s">
        <v>678</v>
      </c>
      <c r="E96" s="177" t="s">
        <v>677</v>
      </c>
      <c r="F96" s="178">
        <v>45931</v>
      </c>
      <c r="G96" s="63">
        <v>147</v>
      </c>
      <c r="H96" s="63">
        <f t="shared" si="3"/>
        <v>147</v>
      </c>
      <c r="J96" s="63">
        <f>SUMIFS('[1]Sept-August Comp OH'!$G$2:$G$154,'[1]Sept-August Comp OH'!$B$2:$B$154,'Oct Agreement Compare OH'!B96,'[1]Sept-August Comp OH'!$C$2:$C$154,'Oct Agreement Compare OH'!C96,'[1]Sept-August Comp OH'!$D$2:$D$154,'Oct Agreement Compare OH'!D96)</f>
        <v>126</v>
      </c>
      <c r="K96" s="183">
        <f t="shared" si="4"/>
        <v>21</v>
      </c>
      <c r="L96" s="64">
        <f t="shared" si="5"/>
        <v>0.16666666666666666</v>
      </c>
    </row>
    <row r="97" spans="2:12" outlineLevel="2">
      <c r="B97" s="177" t="s">
        <v>674</v>
      </c>
      <c r="C97" s="177" t="s">
        <v>557</v>
      </c>
      <c r="D97" s="177" t="s">
        <v>558</v>
      </c>
      <c r="E97" s="177" t="s">
        <v>679</v>
      </c>
      <c r="F97" s="178">
        <v>45932</v>
      </c>
      <c r="G97" s="63">
        <v>16.25</v>
      </c>
      <c r="H97" s="63">
        <f t="shared" si="3"/>
        <v>16.25</v>
      </c>
      <c r="J97" s="63">
        <f>SUMIFS('[1]Sept-August Comp OH'!$G$2:$G$154,'[1]Sept-August Comp OH'!$B$2:$B$154,'Oct Agreement Compare OH'!B97,'[1]Sept-August Comp OH'!$C$2:$C$154,'Oct Agreement Compare OH'!C97,'[1]Sept-August Comp OH'!$D$2:$D$154,'Oct Agreement Compare OH'!D97)</f>
        <v>16.25</v>
      </c>
      <c r="K97" s="183">
        <f t="shared" si="4"/>
        <v>0</v>
      </c>
      <c r="L97" s="64">
        <f t="shared" si="5"/>
        <v>0</v>
      </c>
    </row>
    <row r="98" spans="2:12" outlineLevel="2">
      <c r="B98" s="177" t="s">
        <v>674</v>
      </c>
      <c r="C98" s="177" t="s">
        <v>544</v>
      </c>
      <c r="D98" s="177" t="s">
        <v>680</v>
      </c>
      <c r="E98" s="177" t="s">
        <v>677</v>
      </c>
      <c r="F98" s="178">
        <v>45931</v>
      </c>
      <c r="G98" s="63">
        <v>2143.5300000000002</v>
      </c>
      <c r="H98" s="63">
        <f t="shared" si="3"/>
        <v>2143.5300000000002</v>
      </c>
      <c r="J98" s="63">
        <f>SUMIFS('[1]Sept-August Comp OH'!$G$2:$G$154,'[1]Sept-August Comp OH'!$B$2:$B$154,'Oct Agreement Compare OH'!B98,'[1]Sept-August Comp OH'!$C$2:$C$154,'Oct Agreement Compare OH'!C98,'[1]Sept-August Comp OH'!$D$2:$D$154,'Oct Agreement Compare OH'!D98)</f>
        <v>2143.5300000000002</v>
      </c>
      <c r="K98" s="183">
        <f t="shared" si="4"/>
        <v>0</v>
      </c>
      <c r="L98" s="64">
        <f t="shared" si="5"/>
        <v>0</v>
      </c>
    </row>
    <row r="99" spans="2:12" outlineLevel="1">
      <c r="B99" s="171" t="s">
        <v>681</v>
      </c>
      <c r="F99" s="178"/>
      <c r="G99" s="63">
        <f>SUBTOTAL(9,G94:G98)</f>
        <v>2435.7818000000002</v>
      </c>
      <c r="H99" s="63">
        <f>SUBTOTAL(9,H94:H98)</f>
        <v>2435.7818000000002</v>
      </c>
      <c r="I99" s="177">
        <f>SUBTOTAL(9,I94:I98)</f>
        <v>0</v>
      </c>
      <c r="J99" s="63">
        <f>SUBTOTAL(9,J94:J98)</f>
        <v>2351.4126000000001</v>
      </c>
      <c r="K99" s="183"/>
      <c r="L99" s="64"/>
    </row>
    <row r="100" spans="2:12" outlineLevel="2">
      <c r="B100" s="177" t="s">
        <v>682</v>
      </c>
      <c r="C100" s="177" t="s">
        <v>550</v>
      </c>
      <c r="D100" s="177" t="s">
        <v>551</v>
      </c>
      <c r="E100" s="177" t="s">
        <v>683</v>
      </c>
      <c r="F100" s="178">
        <v>45931</v>
      </c>
      <c r="G100" s="63">
        <v>20.29</v>
      </c>
      <c r="H100" s="63">
        <f t="shared" si="3"/>
        <v>20.29</v>
      </c>
      <c r="J100" s="63">
        <f>SUMIFS('[1]Sept-August Comp OH'!$G$2:$G$154,'[1]Sept-August Comp OH'!$B$2:$B$154,'Oct Agreement Compare OH'!B100,'[1]Sept-August Comp OH'!$C$2:$C$154,'Oct Agreement Compare OH'!C100,'[1]Sept-August Comp OH'!$D$2:$D$154,'Oct Agreement Compare OH'!D100)</f>
        <v>20.29</v>
      </c>
      <c r="K100" s="183">
        <f t="shared" si="4"/>
        <v>0</v>
      </c>
      <c r="L100" s="64">
        <f t="shared" si="5"/>
        <v>0</v>
      </c>
    </row>
    <row r="101" spans="2:12" outlineLevel="2">
      <c r="B101" s="177" t="s">
        <v>682</v>
      </c>
      <c r="C101" s="177" t="s">
        <v>555</v>
      </c>
      <c r="D101" s="177" t="s">
        <v>678</v>
      </c>
      <c r="E101" s="177" t="s">
        <v>684</v>
      </c>
      <c r="F101" s="178">
        <v>45931</v>
      </c>
      <c r="G101" s="63">
        <v>559</v>
      </c>
      <c r="H101" s="63">
        <f t="shared" si="3"/>
        <v>559</v>
      </c>
      <c r="J101" s="63">
        <f>SUMIFS('[1]Sept-August Comp OH'!$G$2:$G$154,'[1]Sept-August Comp OH'!$B$2:$B$154,'Oct Agreement Compare OH'!B101,'[1]Sept-August Comp OH'!$C$2:$C$154,'Oct Agreement Compare OH'!C101,'[1]Sept-August Comp OH'!$D$2:$D$154,'Oct Agreement Compare OH'!D101)</f>
        <v>565.5</v>
      </c>
      <c r="K101" s="183">
        <f t="shared" si="4"/>
        <v>-6.5</v>
      </c>
      <c r="L101" s="64">
        <f t="shared" si="5"/>
        <v>-1.1494252873563218E-2</v>
      </c>
    </row>
    <row r="102" spans="2:12" outlineLevel="2">
      <c r="B102" s="177" t="s">
        <v>682</v>
      </c>
      <c r="C102" s="177" t="s">
        <v>557</v>
      </c>
      <c r="D102" s="177" t="s">
        <v>558</v>
      </c>
      <c r="E102" s="177" t="s">
        <v>685</v>
      </c>
      <c r="F102" s="178">
        <v>45932</v>
      </c>
      <c r="G102" s="63">
        <v>115.03</v>
      </c>
      <c r="H102" s="63">
        <f t="shared" si="3"/>
        <v>115.03</v>
      </c>
      <c r="J102" s="63">
        <f>SUMIFS('[1]Sept-August Comp OH'!$G$2:$G$154,'[1]Sept-August Comp OH'!$B$2:$B$154,'Oct Agreement Compare OH'!B102,'[1]Sept-August Comp OH'!$C$2:$C$154,'Oct Agreement Compare OH'!C102,'[1]Sept-August Comp OH'!$D$2:$D$154,'Oct Agreement Compare OH'!D102)</f>
        <v>115.03</v>
      </c>
      <c r="K102" s="183">
        <f t="shared" si="4"/>
        <v>0</v>
      </c>
      <c r="L102" s="64">
        <f t="shared" si="5"/>
        <v>0</v>
      </c>
    </row>
    <row r="103" spans="2:12" outlineLevel="2">
      <c r="B103" s="177" t="s">
        <v>682</v>
      </c>
      <c r="C103" s="177" t="s">
        <v>544</v>
      </c>
      <c r="D103" s="177" t="s">
        <v>680</v>
      </c>
      <c r="E103" s="177" t="s">
        <v>684</v>
      </c>
      <c r="F103" s="178">
        <v>45931</v>
      </c>
      <c r="G103" s="63">
        <v>4804.45</v>
      </c>
      <c r="H103" s="63">
        <f t="shared" si="3"/>
        <v>4804.45</v>
      </c>
      <c r="J103" s="63">
        <f>SUMIFS('[1]Sept-August Comp OH'!$G$2:$G$154,'[1]Sept-August Comp OH'!$B$2:$B$154,'Oct Agreement Compare OH'!B103,'[1]Sept-August Comp OH'!$C$2:$C$154,'Oct Agreement Compare OH'!C103,'[1]Sept-August Comp OH'!$D$2:$D$154,'Oct Agreement Compare OH'!D103)</f>
        <v>4803.9027999999998</v>
      </c>
      <c r="K103" s="183">
        <f t="shared" si="4"/>
        <v>0.54719999999997526</v>
      </c>
      <c r="L103" s="64">
        <f t="shared" si="5"/>
        <v>1.1390738380467967E-4</v>
      </c>
    </row>
    <row r="104" spans="2:12" outlineLevel="1">
      <c r="B104" s="171" t="s">
        <v>686</v>
      </c>
      <c r="F104" s="178"/>
      <c r="G104" s="63">
        <f>SUBTOTAL(9,G100:G103)</f>
        <v>5498.7699999999995</v>
      </c>
      <c r="H104" s="63">
        <f>SUBTOTAL(9,H100:H103)</f>
        <v>5498.7699999999995</v>
      </c>
      <c r="I104" s="177">
        <f>SUBTOTAL(9,I100:I103)</f>
        <v>0</v>
      </c>
      <c r="J104" s="63">
        <f>SUBTOTAL(9,J100:J103)</f>
        <v>5504.7227999999996</v>
      </c>
      <c r="K104" s="183"/>
      <c r="L104" s="64"/>
    </row>
    <row r="105" spans="2:12" outlineLevel="2">
      <c r="B105" s="177" t="s">
        <v>687</v>
      </c>
      <c r="C105" s="177" t="s">
        <v>550</v>
      </c>
      <c r="D105" s="177" t="s">
        <v>551</v>
      </c>
      <c r="E105" s="177" t="s">
        <v>688</v>
      </c>
      <c r="F105" s="178">
        <v>45931</v>
      </c>
      <c r="G105" s="63">
        <v>57.67</v>
      </c>
      <c r="H105" s="63">
        <f t="shared" si="3"/>
        <v>57.67</v>
      </c>
      <c r="J105" s="63">
        <f>SUMIFS('[1]Sept-August Comp OH'!$G$2:$G$154,'[1]Sept-August Comp OH'!$B$2:$B$154,'Oct Agreement Compare OH'!B105,'[1]Sept-August Comp OH'!$C$2:$C$154,'Oct Agreement Compare OH'!C105,'[1]Sept-August Comp OH'!$D$2:$D$154,'Oct Agreement Compare OH'!D105)</f>
        <v>57.67</v>
      </c>
      <c r="K105" s="183">
        <f t="shared" si="4"/>
        <v>0</v>
      </c>
      <c r="L105" s="64">
        <f t="shared" si="5"/>
        <v>0</v>
      </c>
    </row>
    <row r="106" spans="2:12" outlineLevel="2">
      <c r="B106" s="177" t="s">
        <v>687</v>
      </c>
      <c r="C106" s="177" t="s">
        <v>579</v>
      </c>
      <c r="D106" s="177" t="s">
        <v>579</v>
      </c>
      <c r="E106" s="177" t="s">
        <v>689</v>
      </c>
      <c r="F106" s="178">
        <v>45931</v>
      </c>
      <c r="G106" s="63">
        <v>34.65</v>
      </c>
      <c r="H106" s="63">
        <f t="shared" si="3"/>
        <v>34.65</v>
      </c>
      <c r="J106" s="63">
        <f>SUMIFS('[1]Sept-August Comp OH'!$G$2:$G$154,'[1]Sept-August Comp OH'!$B$2:$B$154,'Oct Agreement Compare OH'!B106,'[1]Sept-August Comp OH'!$C$2:$C$154,'Oct Agreement Compare OH'!C106,'[1]Sept-August Comp OH'!$D$2:$D$154,'Oct Agreement Compare OH'!D106)</f>
        <v>34.65</v>
      </c>
      <c r="K106" s="183">
        <f t="shared" si="4"/>
        <v>0</v>
      </c>
      <c r="L106" s="64">
        <f t="shared" si="5"/>
        <v>0</v>
      </c>
    </row>
    <row r="107" spans="2:12" outlineLevel="2">
      <c r="B107" s="177" t="s">
        <v>687</v>
      </c>
      <c r="C107" s="177" t="s">
        <v>541</v>
      </c>
      <c r="D107" s="177" t="s">
        <v>542</v>
      </c>
      <c r="E107" s="177" t="s">
        <v>689</v>
      </c>
      <c r="F107" s="178">
        <v>45931</v>
      </c>
      <c r="G107" s="63">
        <v>160.56</v>
      </c>
      <c r="H107" s="63">
        <f t="shared" si="3"/>
        <v>160.56</v>
      </c>
      <c r="J107" s="63">
        <f>SUMIFS('[1]Sept-August Comp OH'!$G$2:$G$154,'[1]Sept-August Comp OH'!$B$2:$B$154,'Oct Agreement Compare OH'!B107,'[1]Sept-August Comp OH'!$C$2:$C$154,'Oct Agreement Compare OH'!C107,'[1]Sept-August Comp OH'!$D$2:$D$154,'Oct Agreement Compare OH'!D107)</f>
        <v>160.56</v>
      </c>
      <c r="K107" s="183">
        <f t="shared" si="4"/>
        <v>0</v>
      </c>
      <c r="L107" s="64">
        <f t="shared" si="5"/>
        <v>0</v>
      </c>
    </row>
    <row r="108" spans="2:12" outlineLevel="2">
      <c r="B108" s="177" t="s">
        <v>687</v>
      </c>
      <c r="C108" s="177" t="s">
        <v>555</v>
      </c>
      <c r="D108" s="177" t="s">
        <v>586</v>
      </c>
      <c r="E108" s="177" t="s">
        <v>689</v>
      </c>
      <c r="F108" s="178">
        <v>45931</v>
      </c>
      <c r="G108" s="63">
        <v>364</v>
      </c>
      <c r="H108" s="63">
        <f t="shared" si="3"/>
        <v>364</v>
      </c>
      <c r="J108" s="63">
        <f>SUMIFS('[1]Sept-August Comp OH'!$G$2:$G$154,'[1]Sept-August Comp OH'!$B$2:$B$154,'Oct Agreement Compare OH'!B108,'[1]Sept-August Comp OH'!$C$2:$C$154,'Oct Agreement Compare OH'!C108,'[1]Sept-August Comp OH'!$D$2:$D$154,'Oct Agreement Compare OH'!D108)</f>
        <v>370.5</v>
      </c>
      <c r="K108" s="183">
        <f t="shared" si="4"/>
        <v>-6.5</v>
      </c>
      <c r="L108" s="64">
        <f t="shared" si="5"/>
        <v>-1.7543859649122806E-2</v>
      </c>
    </row>
    <row r="109" spans="2:12" outlineLevel="2">
      <c r="B109" s="177" t="s">
        <v>687</v>
      </c>
      <c r="C109" s="177" t="s">
        <v>557</v>
      </c>
      <c r="D109" s="177" t="s">
        <v>558</v>
      </c>
      <c r="E109" s="177" t="s">
        <v>690</v>
      </c>
      <c r="F109" s="178">
        <v>45932</v>
      </c>
      <c r="G109" s="63">
        <v>326.82</v>
      </c>
      <c r="H109" s="63">
        <f t="shared" si="3"/>
        <v>326.82</v>
      </c>
      <c r="J109" s="63">
        <f>SUMIFS('[1]Sept-August Comp OH'!$G$2:$G$154,'[1]Sept-August Comp OH'!$B$2:$B$154,'Oct Agreement Compare OH'!B109,'[1]Sept-August Comp OH'!$C$2:$C$154,'Oct Agreement Compare OH'!C109,'[1]Sept-August Comp OH'!$D$2:$D$154,'Oct Agreement Compare OH'!D109)</f>
        <v>326.82</v>
      </c>
      <c r="K109" s="183">
        <f t="shared" si="4"/>
        <v>0</v>
      </c>
      <c r="L109" s="64">
        <f t="shared" si="5"/>
        <v>0</v>
      </c>
    </row>
    <row r="110" spans="2:12" outlineLevel="2">
      <c r="B110" s="177" t="s">
        <v>687</v>
      </c>
      <c r="C110" s="177" t="s">
        <v>544</v>
      </c>
      <c r="D110" s="177" t="s">
        <v>592</v>
      </c>
      <c r="E110" s="177" t="s">
        <v>689</v>
      </c>
      <c r="F110" s="178">
        <v>45931</v>
      </c>
      <c r="G110" s="63">
        <v>2802.5</v>
      </c>
      <c r="H110" s="63">
        <f t="shared" si="3"/>
        <v>2802.5</v>
      </c>
      <c r="J110" s="63">
        <f>SUMIFS('[1]Sept-August Comp OH'!$G$2:$G$154,'[1]Sept-August Comp OH'!$B$2:$B$154,'Oct Agreement Compare OH'!B110,'[1]Sept-August Comp OH'!$C$2:$C$154,'Oct Agreement Compare OH'!C110,'[1]Sept-August Comp OH'!$D$2:$D$154,'Oct Agreement Compare OH'!D110)</f>
        <v>2802.5</v>
      </c>
      <c r="K110" s="183">
        <f t="shared" si="4"/>
        <v>0</v>
      </c>
      <c r="L110" s="64">
        <f t="shared" si="5"/>
        <v>0</v>
      </c>
    </row>
    <row r="111" spans="2:12" outlineLevel="1">
      <c r="B111" s="171" t="s">
        <v>691</v>
      </c>
      <c r="F111" s="178"/>
      <c r="G111" s="63">
        <f>SUBTOTAL(9,G105:G110)</f>
        <v>3746.2</v>
      </c>
      <c r="H111" s="63">
        <f>SUBTOTAL(9,H105:H110)</f>
        <v>3746.2</v>
      </c>
      <c r="I111" s="177">
        <f>SUBTOTAL(9,I105:I110)</f>
        <v>0</v>
      </c>
      <c r="J111" s="63">
        <f>SUBTOTAL(9,J105:J110)</f>
        <v>3752.7</v>
      </c>
      <c r="K111" s="183"/>
      <c r="L111" s="64"/>
    </row>
    <row r="112" spans="2:12" outlineLevel="2">
      <c r="B112" s="177" t="s">
        <v>692</v>
      </c>
      <c r="C112" s="177" t="s">
        <v>550</v>
      </c>
      <c r="D112" s="177" t="s">
        <v>551</v>
      </c>
      <c r="E112" s="177" t="s">
        <v>693</v>
      </c>
      <c r="F112" s="178">
        <v>45931</v>
      </c>
      <c r="G112" s="63">
        <v>18.03</v>
      </c>
      <c r="H112" s="63">
        <f t="shared" si="3"/>
        <v>18.03</v>
      </c>
      <c r="J112" s="63">
        <f>SUMIFS('[1]Sept-August Comp OH'!$G$2:$G$154,'[1]Sept-August Comp OH'!$B$2:$B$154,'Oct Agreement Compare OH'!B112,'[1]Sept-August Comp OH'!$C$2:$C$154,'Oct Agreement Compare OH'!C112,'[1]Sept-August Comp OH'!$D$2:$D$154,'Oct Agreement Compare OH'!D112)</f>
        <v>18.03</v>
      </c>
      <c r="K112" s="183">
        <f t="shared" si="4"/>
        <v>0</v>
      </c>
      <c r="L112" s="64">
        <f t="shared" si="5"/>
        <v>0</v>
      </c>
    </row>
    <row r="113" spans="2:12" outlineLevel="2">
      <c r="B113" s="177" t="s">
        <v>692</v>
      </c>
      <c r="C113" s="177" t="s">
        <v>541</v>
      </c>
      <c r="D113" s="177" t="s">
        <v>611</v>
      </c>
      <c r="E113" s="177" t="s">
        <v>694</v>
      </c>
      <c r="F113" s="178">
        <v>45931</v>
      </c>
      <c r="G113" s="63">
        <v>240</v>
      </c>
      <c r="H113" s="63">
        <f t="shared" si="3"/>
        <v>240</v>
      </c>
      <c r="J113" s="63">
        <f>SUMIFS('[1]Sept-August Comp OH'!$G$2:$G$154,'[1]Sept-August Comp OH'!$B$2:$B$154,'Oct Agreement Compare OH'!B113,'[1]Sept-August Comp OH'!$C$2:$C$154,'Oct Agreement Compare OH'!C113,'[1]Sept-August Comp OH'!$D$2:$D$154,'Oct Agreement Compare OH'!D113)</f>
        <v>240</v>
      </c>
      <c r="K113" s="183">
        <f t="shared" si="4"/>
        <v>0</v>
      </c>
      <c r="L113" s="64">
        <f t="shared" si="5"/>
        <v>0</v>
      </c>
    </row>
    <row r="114" spans="2:12" outlineLevel="2">
      <c r="B114" s="177" t="s">
        <v>692</v>
      </c>
      <c r="C114" s="177" t="s">
        <v>555</v>
      </c>
      <c r="D114" s="177" t="s">
        <v>613</v>
      </c>
      <c r="E114" s="177" t="s">
        <v>694</v>
      </c>
      <c r="F114" s="178">
        <v>45931</v>
      </c>
      <c r="G114" s="63">
        <v>331.5</v>
      </c>
      <c r="H114" s="63">
        <f t="shared" si="3"/>
        <v>331.5</v>
      </c>
      <c r="J114" s="63">
        <f>SUMIFS('[1]Sept-August Comp OH'!$G$2:$G$154,'[1]Sept-August Comp OH'!$B$2:$B$154,'Oct Agreement Compare OH'!B114,'[1]Sept-August Comp OH'!$C$2:$C$154,'Oct Agreement Compare OH'!C114,'[1]Sept-August Comp OH'!$D$2:$D$154,'Oct Agreement Compare OH'!D114)</f>
        <v>351</v>
      </c>
      <c r="K114" s="183">
        <f t="shared" si="4"/>
        <v>-19.5</v>
      </c>
      <c r="L114" s="64">
        <f t="shared" si="5"/>
        <v>-5.5555555555555552E-2</v>
      </c>
    </row>
    <row r="115" spans="2:12" outlineLevel="2">
      <c r="B115" s="177" t="s">
        <v>692</v>
      </c>
      <c r="C115" s="177" t="s">
        <v>557</v>
      </c>
      <c r="D115" s="177" t="s">
        <v>558</v>
      </c>
      <c r="E115" s="177" t="s">
        <v>695</v>
      </c>
      <c r="F115" s="178">
        <v>45932</v>
      </c>
      <c r="G115" s="63">
        <v>102.21</v>
      </c>
      <c r="H115" s="63">
        <f t="shared" si="3"/>
        <v>102.21</v>
      </c>
      <c r="J115" s="63">
        <f>SUMIFS('[1]Sept-August Comp OH'!$G$2:$G$154,'[1]Sept-August Comp OH'!$B$2:$B$154,'Oct Agreement Compare OH'!B115,'[1]Sept-August Comp OH'!$C$2:$C$154,'Oct Agreement Compare OH'!C115,'[1]Sept-August Comp OH'!$D$2:$D$154,'Oct Agreement Compare OH'!D115)</f>
        <v>102.21</v>
      </c>
      <c r="K115" s="183">
        <f t="shared" si="4"/>
        <v>0</v>
      </c>
      <c r="L115" s="64">
        <f t="shared" si="5"/>
        <v>0</v>
      </c>
    </row>
    <row r="116" spans="2:12" outlineLevel="2">
      <c r="B116" s="177" t="s">
        <v>692</v>
      </c>
      <c r="C116" s="177" t="s">
        <v>544</v>
      </c>
      <c r="D116" s="177" t="s">
        <v>696</v>
      </c>
      <c r="E116" s="177" t="s">
        <v>694</v>
      </c>
      <c r="F116" s="178">
        <v>45931</v>
      </c>
      <c r="G116" s="63">
        <v>1255</v>
      </c>
      <c r="H116" s="63">
        <f t="shared" si="3"/>
        <v>1255</v>
      </c>
      <c r="J116" s="63">
        <f>SUMIFS('[1]Sept-August Comp OH'!$G$2:$G$154,'[1]Sept-August Comp OH'!$B$2:$B$154,'Oct Agreement Compare OH'!B116,'[1]Sept-August Comp OH'!$C$2:$C$154,'Oct Agreement Compare OH'!C116,'[1]Sept-August Comp OH'!$D$2:$D$154,'Oct Agreement Compare OH'!D116)</f>
        <v>1255</v>
      </c>
      <c r="K116" s="183">
        <f t="shared" si="4"/>
        <v>0</v>
      </c>
      <c r="L116" s="64">
        <f t="shared" si="5"/>
        <v>0</v>
      </c>
    </row>
    <row r="117" spans="2:12" outlineLevel="2">
      <c r="B117" s="177" t="s">
        <v>692</v>
      </c>
      <c r="C117" s="177" t="s">
        <v>544</v>
      </c>
      <c r="D117" s="177" t="s">
        <v>614</v>
      </c>
      <c r="E117" s="177" t="s">
        <v>694</v>
      </c>
      <c r="F117" s="178">
        <v>45931</v>
      </c>
      <c r="G117" s="63">
        <v>2405</v>
      </c>
      <c r="H117" s="63">
        <f t="shared" si="3"/>
        <v>2405</v>
      </c>
      <c r="J117" s="63">
        <f>SUMIFS('[1]Sept-August Comp OH'!$G$2:$G$154,'[1]Sept-August Comp OH'!$B$2:$B$154,'Oct Agreement Compare OH'!B117,'[1]Sept-August Comp OH'!$C$2:$C$154,'Oct Agreement Compare OH'!C117,'[1]Sept-August Comp OH'!$D$2:$D$154,'Oct Agreement Compare OH'!D117)</f>
        <v>2405</v>
      </c>
      <c r="K117" s="183">
        <f t="shared" si="4"/>
        <v>0</v>
      </c>
      <c r="L117" s="64">
        <f t="shared" si="5"/>
        <v>0</v>
      </c>
    </row>
    <row r="118" spans="2:12" outlineLevel="1">
      <c r="B118" s="171" t="s">
        <v>697</v>
      </c>
      <c r="F118" s="178"/>
      <c r="G118" s="63">
        <f>SUBTOTAL(9,G112:G117)</f>
        <v>4351.74</v>
      </c>
      <c r="H118" s="63">
        <f>SUBTOTAL(9,H112:H117)</f>
        <v>4351.74</v>
      </c>
      <c r="I118" s="177">
        <f>SUBTOTAL(9,I112:I117)</f>
        <v>0</v>
      </c>
      <c r="J118" s="63">
        <f>SUBTOTAL(9,J112:J117)</f>
        <v>4371.24</v>
      </c>
      <c r="K118" s="183"/>
      <c r="L118" s="64"/>
    </row>
    <row r="119" spans="2:12" outlineLevel="2">
      <c r="B119" s="177" t="s">
        <v>698</v>
      </c>
      <c r="C119" s="177" t="s">
        <v>699</v>
      </c>
      <c r="D119" s="177" t="s">
        <v>700</v>
      </c>
      <c r="E119" s="177" t="s">
        <v>701</v>
      </c>
      <c r="F119" s="178">
        <v>45931</v>
      </c>
      <c r="G119" s="63">
        <v>562.5</v>
      </c>
      <c r="H119" s="63">
        <f t="shared" si="3"/>
        <v>562.5</v>
      </c>
      <c r="J119" s="63">
        <f>SUMIFS('[1]Sept-August Comp OH'!$G$2:$G$154,'[1]Sept-August Comp OH'!$B$2:$B$154,'Oct Agreement Compare OH'!B119,'[1]Sept-August Comp OH'!$C$2:$C$154,'Oct Agreement Compare OH'!C119,'[1]Sept-August Comp OH'!$D$2:$D$154,'Oct Agreement Compare OH'!D119)</f>
        <v>562.5</v>
      </c>
      <c r="K119" s="183">
        <f t="shared" si="4"/>
        <v>0</v>
      </c>
      <c r="L119" s="64">
        <f t="shared" si="5"/>
        <v>0</v>
      </c>
    </row>
    <row r="120" spans="2:12" s="179" customFormat="1" outlineLevel="2">
      <c r="B120" s="179" t="s">
        <v>698</v>
      </c>
      <c r="C120" s="179" t="s">
        <v>550</v>
      </c>
      <c r="D120" s="179" t="s">
        <v>551</v>
      </c>
      <c r="F120" s="180"/>
      <c r="G120" s="65"/>
      <c r="H120" s="65"/>
      <c r="J120" s="65">
        <v>24.65</v>
      </c>
      <c r="K120" s="183">
        <f t="shared" si="4"/>
        <v>-24.65</v>
      </c>
      <c r="L120" s="64">
        <f t="shared" si="5"/>
        <v>-1</v>
      </c>
    </row>
    <row r="121" spans="2:12" outlineLevel="2">
      <c r="B121" s="177" t="s">
        <v>698</v>
      </c>
      <c r="C121" s="177" t="s">
        <v>541</v>
      </c>
      <c r="D121" s="177" t="s">
        <v>702</v>
      </c>
      <c r="E121" s="177" t="s">
        <v>701</v>
      </c>
      <c r="F121" s="178">
        <v>45931</v>
      </c>
      <c r="G121" s="63">
        <v>258</v>
      </c>
      <c r="H121" s="63">
        <f t="shared" si="3"/>
        <v>258</v>
      </c>
      <c r="J121" s="63">
        <f>SUMIFS('[1]Sept-August Comp OH'!$G$2:$G$154,'[1]Sept-August Comp OH'!$B$2:$B$154,'Oct Agreement Compare OH'!B121,'[1]Sept-August Comp OH'!$C$2:$C$154,'Oct Agreement Compare OH'!C121,'[1]Sept-August Comp OH'!$D$2:$D$154,'Oct Agreement Compare OH'!D121)</f>
        <v>258</v>
      </c>
      <c r="K121" s="183">
        <f t="shared" si="4"/>
        <v>0</v>
      </c>
      <c r="L121" s="64">
        <f t="shared" si="5"/>
        <v>0</v>
      </c>
    </row>
    <row r="122" spans="2:12" outlineLevel="2">
      <c r="B122" s="177" t="s">
        <v>698</v>
      </c>
      <c r="C122" s="177" t="s">
        <v>555</v>
      </c>
      <c r="D122" s="177" t="s">
        <v>703</v>
      </c>
      <c r="E122" s="177" t="s">
        <v>701</v>
      </c>
      <c r="F122" s="178">
        <v>45931</v>
      </c>
      <c r="G122" s="63">
        <v>494</v>
      </c>
      <c r="H122" s="63">
        <f t="shared" si="3"/>
        <v>494</v>
      </c>
      <c r="J122" s="63">
        <f>SUMIFS('[1]Sept-August Comp OH'!$G$2:$G$154,'[1]Sept-August Comp OH'!$B$2:$B$154,'Oct Agreement Compare OH'!B122,'[1]Sept-August Comp OH'!$C$2:$C$154,'Oct Agreement Compare OH'!C122,'[1]Sept-August Comp OH'!$D$2:$D$154,'Oct Agreement Compare OH'!D122)</f>
        <v>494</v>
      </c>
      <c r="K122" s="183">
        <f t="shared" si="4"/>
        <v>0</v>
      </c>
      <c r="L122" s="64">
        <f t="shared" si="5"/>
        <v>0</v>
      </c>
    </row>
    <row r="123" spans="2:12" outlineLevel="2">
      <c r="B123" s="177" t="s">
        <v>698</v>
      </c>
      <c r="C123" s="177" t="s">
        <v>555</v>
      </c>
      <c r="D123" s="177" t="s">
        <v>586</v>
      </c>
      <c r="E123" s="177" t="s">
        <v>704</v>
      </c>
      <c r="F123" s="178">
        <v>45931</v>
      </c>
      <c r="G123" s="63">
        <v>300</v>
      </c>
      <c r="H123" s="63">
        <f t="shared" si="3"/>
        <v>300</v>
      </c>
      <c r="J123" s="63">
        <f>SUMIFS('[1]Sept-August Comp OH'!$G$2:$G$154,'[1]Sept-August Comp OH'!$B$2:$B$154,'Oct Agreement Compare OH'!B123,'[1]Sept-August Comp OH'!$C$2:$C$154,'Oct Agreement Compare OH'!C123,'[1]Sept-August Comp OH'!$D$2:$D$154,'Oct Agreement Compare OH'!D123)</f>
        <v>300</v>
      </c>
      <c r="K123" s="183">
        <f t="shared" si="4"/>
        <v>0</v>
      </c>
      <c r="L123" s="64">
        <f t="shared" si="5"/>
        <v>0</v>
      </c>
    </row>
    <row r="124" spans="2:12" s="179" customFormat="1" outlineLevel="2">
      <c r="B124" s="179" t="s">
        <v>698</v>
      </c>
      <c r="C124" s="179" t="s">
        <v>557</v>
      </c>
      <c r="D124" s="179" t="s">
        <v>558</v>
      </c>
      <c r="F124" s="180"/>
      <c r="G124" s="65"/>
      <c r="H124" s="65"/>
      <c r="J124" s="65">
        <v>139.68</v>
      </c>
      <c r="K124" s="183">
        <f t="shared" si="4"/>
        <v>-139.68</v>
      </c>
      <c r="L124" s="64">
        <f t="shared" si="5"/>
        <v>-1</v>
      </c>
    </row>
    <row r="125" spans="2:12" outlineLevel="2">
      <c r="B125" s="177" t="s">
        <v>698</v>
      </c>
      <c r="C125" s="177" t="s">
        <v>544</v>
      </c>
      <c r="D125" s="177" t="s">
        <v>705</v>
      </c>
      <c r="E125" s="177" t="s">
        <v>701</v>
      </c>
      <c r="F125" s="178">
        <v>45931</v>
      </c>
      <c r="G125" s="63">
        <v>2438.9</v>
      </c>
      <c r="H125" s="63">
        <f t="shared" si="3"/>
        <v>2438.9</v>
      </c>
      <c r="J125" s="63">
        <f>SUMIFS('[1]Sept-August Comp OH'!$G$2:$G$154,'[1]Sept-August Comp OH'!$B$2:$B$154,'Oct Agreement Compare OH'!B125,'[1]Sept-August Comp OH'!$C$2:$C$154,'Oct Agreement Compare OH'!C125,'[1]Sept-August Comp OH'!$D$2:$D$154,'Oct Agreement Compare OH'!D125)</f>
        <v>2438.9</v>
      </c>
      <c r="K125" s="183">
        <f t="shared" si="4"/>
        <v>0</v>
      </c>
      <c r="L125" s="64">
        <f t="shared" si="5"/>
        <v>0</v>
      </c>
    </row>
    <row r="126" spans="2:12" outlineLevel="1">
      <c r="B126" s="171" t="s">
        <v>706</v>
      </c>
      <c r="F126" s="178"/>
      <c r="G126" s="63">
        <f>SUBTOTAL(9,G119:G125)</f>
        <v>4053.4</v>
      </c>
      <c r="H126" s="63">
        <f>SUBTOTAL(9,H119:H125)</f>
        <v>4053.4</v>
      </c>
      <c r="I126" s="177">
        <f>SUBTOTAL(9,I119:I125)</f>
        <v>0</v>
      </c>
      <c r="J126" s="63">
        <f>SUBTOTAL(9,J119:J125)</f>
        <v>4217.7300000000005</v>
      </c>
      <c r="K126" s="183"/>
      <c r="L126" s="64"/>
    </row>
    <row r="127" spans="2:12" outlineLevel="2">
      <c r="B127" s="177" t="s">
        <v>707</v>
      </c>
      <c r="C127" s="177" t="s">
        <v>541</v>
      </c>
      <c r="D127" s="177" t="s">
        <v>542</v>
      </c>
      <c r="E127" s="177" t="s">
        <v>708</v>
      </c>
      <c r="F127" s="178">
        <v>45931</v>
      </c>
      <c r="G127" s="63">
        <v>80</v>
      </c>
      <c r="H127" s="63">
        <f t="shared" si="3"/>
        <v>80</v>
      </c>
      <c r="J127" s="63">
        <f>SUMIFS('[1]Sept-August Comp OH'!$G$2:$G$154,'[1]Sept-August Comp OH'!$B$2:$B$154,'Oct Agreement Compare OH'!B127,'[1]Sept-August Comp OH'!$C$2:$C$154,'Oct Agreement Compare OH'!C127,'[1]Sept-August Comp OH'!$D$2:$D$154,'Oct Agreement Compare OH'!D127)</f>
        <v>80</v>
      </c>
      <c r="K127" s="183">
        <f t="shared" si="4"/>
        <v>0</v>
      </c>
      <c r="L127" s="64">
        <f t="shared" si="5"/>
        <v>0</v>
      </c>
    </row>
    <row r="128" spans="2:12" outlineLevel="2">
      <c r="B128" s="177" t="s">
        <v>707</v>
      </c>
      <c r="C128" s="177" t="s">
        <v>555</v>
      </c>
      <c r="D128" s="177" t="s">
        <v>586</v>
      </c>
      <c r="E128" s="177" t="s">
        <v>708</v>
      </c>
      <c r="F128" s="178">
        <v>45931</v>
      </c>
      <c r="G128" s="63">
        <v>210</v>
      </c>
      <c r="H128" s="63">
        <f t="shared" si="3"/>
        <v>210</v>
      </c>
      <c r="J128" s="63">
        <f>SUMIFS('[1]Sept-August Comp OH'!$G$2:$G$154,'[1]Sept-August Comp OH'!$B$2:$B$154,'Oct Agreement Compare OH'!B128,'[1]Sept-August Comp OH'!$C$2:$C$154,'Oct Agreement Compare OH'!C128,'[1]Sept-August Comp OH'!$D$2:$D$154,'Oct Agreement Compare OH'!D128)</f>
        <v>133</v>
      </c>
      <c r="K128" s="183">
        <f t="shared" si="4"/>
        <v>77</v>
      </c>
      <c r="L128" s="64">
        <f t="shared" si="5"/>
        <v>0.57894736842105265</v>
      </c>
    </row>
    <row r="129" spans="2:12" outlineLevel="2">
      <c r="B129" s="177" t="s">
        <v>707</v>
      </c>
      <c r="C129" s="177" t="s">
        <v>544</v>
      </c>
      <c r="D129" s="177" t="s">
        <v>592</v>
      </c>
      <c r="E129" s="177" t="s">
        <v>708</v>
      </c>
      <c r="F129" s="178">
        <v>45931</v>
      </c>
      <c r="G129" s="63">
        <v>1760.67</v>
      </c>
      <c r="H129" s="63">
        <f t="shared" si="3"/>
        <v>1760.67</v>
      </c>
      <c r="J129" s="63">
        <f>SUMIFS('[1]Sept-August Comp OH'!$G$2:$G$154,'[1]Sept-August Comp OH'!$B$2:$B$154,'Oct Agreement Compare OH'!B129,'[1]Sept-August Comp OH'!$C$2:$C$154,'Oct Agreement Compare OH'!C129,'[1]Sept-August Comp OH'!$D$2:$D$154,'Oct Agreement Compare OH'!D129)</f>
        <v>1760.67</v>
      </c>
      <c r="K129" s="183">
        <f t="shared" si="4"/>
        <v>0</v>
      </c>
      <c r="L129" s="64">
        <f t="shared" si="5"/>
        <v>0</v>
      </c>
    </row>
    <row r="130" spans="2:12" outlineLevel="1">
      <c r="B130" s="171" t="s">
        <v>709</v>
      </c>
      <c r="F130" s="178"/>
      <c r="G130" s="63">
        <f>SUBTOTAL(9,G127:G129)</f>
        <v>2050.67</v>
      </c>
      <c r="H130" s="63">
        <f>SUBTOTAL(9,H127:H129)</f>
        <v>2050.67</v>
      </c>
      <c r="I130" s="177">
        <f>SUBTOTAL(9,I127:I129)</f>
        <v>0</v>
      </c>
      <c r="J130" s="63">
        <f>SUBTOTAL(9,J127:J129)</f>
        <v>1973.67</v>
      </c>
      <c r="K130" s="183"/>
      <c r="L130" s="64"/>
    </row>
    <row r="131" spans="2:12" outlineLevel="2">
      <c r="B131" s="177" t="s">
        <v>710</v>
      </c>
      <c r="C131" s="177" t="s">
        <v>541</v>
      </c>
      <c r="D131" s="177" t="s">
        <v>541</v>
      </c>
      <c r="E131" s="177" t="s">
        <v>711</v>
      </c>
      <c r="F131" s="178">
        <v>45931</v>
      </c>
      <c r="G131" s="63">
        <v>262</v>
      </c>
      <c r="H131" s="63">
        <f t="shared" si="3"/>
        <v>262</v>
      </c>
      <c r="J131" s="63">
        <f>SUMIFS('[1]Sept-August Comp OH'!$G$2:$G$154,'[1]Sept-August Comp OH'!$B$2:$B$154,'Oct Agreement Compare OH'!B131,'[1]Sept-August Comp OH'!$C$2:$C$154,'Oct Agreement Compare OH'!C131,'[1]Sept-August Comp OH'!$D$2:$D$154,'Oct Agreement Compare OH'!D131)</f>
        <v>262</v>
      </c>
      <c r="K131" s="183">
        <f t="shared" si="4"/>
        <v>0</v>
      </c>
      <c r="L131" s="64">
        <f t="shared" si="5"/>
        <v>0</v>
      </c>
    </row>
    <row r="132" spans="2:12" outlineLevel="1">
      <c r="B132" s="171" t="s">
        <v>712</v>
      </c>
      <c r="F132" s="178"/>
      <c r="G132" s="63">
        <f>SUBTOTAL(9,G131:G131)</f>
        <v>262</v>
      </c>
      <c r="H132" s="63">
        <f>SUBTOTAL(9,H131:H131)</f>
        <v>262</v>
      </c>
      <c r="I132" s="177">
        <f>SUBTOTAL(9,I131:I131)</f>
        <v>0</v>
      </c>
      <c r="J132" s="63">
        <f>SUBTOTAL(9,J131:J131)</f>
        <v>262</v>
      </c>
      <c r="K132" s="183"/>
      <c r="L132" s="64"/>
    </row>
    <row r="133" spans="2:12" outlineLevel="2">
      <c r="B133" s="177" t="s">
        <v>713</v>
      </c>
      <c r="C133" s="177" t="s">
        <v>555</v>
      </c>
      <c r="D133" s="177" t="s">
        <v>586</v>
      </c>
      <c r="E133" s="177" t="s">
        <v>714</v>
      </c>
      <c r="F133" s="178">
        <v>45931</v>
      </c>
      <c r="G133" s="63">
        <v>85</v>
      </c>
      <c r="H133" s="63">
        <f t="shared" si="3"/>
        <v>85</v>
      </c>
      <c r="J133" s="63">
        <f>SUMIFS('[1]Sept-August Comp OH'!$G$2:$G$154,'[1]Sept-August Comp OH'!$B$2:$B$154,'Oct Agreement Compare OH'!B133,'[1]Sept-August Comp OH'!$C$2:$C$154,'Oct Agreement Compare OH'!C133,'[1]Sept-August Comp OH'!$D$2:$D$154,'Oct Agreement Compare OH'!D133)</f>
        <v>0</v>
      </c>
      <c r="K133" s="183">
        <f t="shared" si="4"/>
        <v>85</v>
      </c>
      <c r="L133" s="64">
        <f t="shared" si="5"/>
        <v>1</v>
      </c>
    </row>
    <row r="134" spans="2:12" outlineLevel="2">
      <c r="B134" s="177" t="s">
        <v>713</v>
      </c>
      <c r="C134" s="177" t="s">
        <v>544</v>
      </c>
      <c r="D134" s="177" t="s">
        <v>592</v>
      </c>
      <c r="E134" s="177" t="s">
        <v>714</v>
      </c>
      <c r="F134" s="178">
        <v>45931</v>
      </c>
      <c r="G134" s="63">
        <v>115</v>
      </c>
      <c r="H134" s="63">
        <f t="shared" si="3"/>
        <v>115</v>
      </c>
      <c r="J134" s="63">
        <f>SUMIFS('[1]Sept-August Comp OH'!$G$2:$G$154,'[1]Sept-August Comp OH'!$B$2:$B$154,'Oct Agreement Compare OH'!B134,'[1]Sept-August Comp OH'!$C$2:$C$154,'Oct Agreement Compare OH'!C134,'[1]Sept-August Comp OH'!$D$2:$D$154,'Oct Agreement Compare OH'!D134)</f>
        <v>0</v>
      </c>
      <c r="K134" s="183">
        <f t="shared" si="4"/>
        <v>115</v>
      </c>
      <c r="L134" s="64">
        <f t="shared" si="5"/>
        <v>1</v>
      </c>
    </row>
    <row r="135" spans="2:12" outlineLevel="1">
      <c r="B135" s="171" t="s">
        <v>715</v>
      </c>
      <c r="F135" s="178"/>
      <c r="G135" s="63">
        <f>SUBTOTAL(9,G133:G134)</f>
        <v>200</v>
      </c>
      <c r="H135" s="63">
        <f>SUBTOTAL(9,H133:H134)</f>
        <v>200</v>
      </c>
      <c r="I135" s="177">
        <f>SUBTOTAL(9,I133:I134)</f>
        <v>0</v>
      </c>
      <c r="J135" s="63">
        <f>SUBTOTAL(9,J133:J134)</f>
        <v>0</v>
      </c>
      <c r="K135" s="183"/>
      <c r="L135" s="64"/>
    </row>
    <row r="136" spans="2:12" outlineLevel="2">
      <c r="B136" s="177" t="s">
        <v>716</v>
      </c>
      <c r="C136" s="177" t="s">
        <v>550</v>
      </c>
      <c r="D136" s="177" t="s">
        <v>551</v>
      </c>
      <c r="E136" s="177" t="s">
        <v>717</v>
      </c>
      <c r="F136" s="178">
        <v>45931</v>
      </c>
      <c r="G136" s="63">
        <v>365.7</v>
      </c>
      <c r="H136" s="63">
        <f t="shared" si="3"/>
        <v>365.7</v>
      </c>
      <c r="J136" s="63">
        <f>SUMIFS('[1]Sept-August Comp OH'!$G$2:$G$154,'[1]Sept-August Comp OH'!$B$2:$B$154,'Oct Agreement Compare OH'!B136,'[1]Sept-August Comp OH'!$C$2:$C$154,'Oct Agreement Compare OH'!C136,'[1]Sept-August Comp OH'!$D$2:$D$154,'Oct Agreement Compare OH'!D136)</f>
        <v>365.7</v>
      </c>
      <c r="K136" s="183">
        <f t="shared" si="4"/>
        <v>0</v>
      </c>
      <c r="L136" s="64">
        <f t="shared" si="5"/>
        <v>0</v>
      </c>
    </row>
    <row r="137" spans="2:12" outlineLevel="2">
      <c r="B137" s="177" t="s">
        <v>716</v>
      </c>
      <c r="C137" s="177" t="s">
        <v>557</v>
      </c>
      <c r="D137" s="177" t="s">
        <v>558</v>
      </c>
      <c r="E137" s="177" t="s">
        <v>718</v>
      </c>
      <c r="F137" s="178">
        <v>45932</v>
      </c>
      <c r="G137" s="63">
        <v>365.7</v>
      </c>
      <c r="H137" s="63">
        <f t="shared" si="3"/>
        <v>365.7</v>
      </c>
      <c r="J137" s="63">
        <f>SUMIFS('[1]Sept-August Comp OH'!$G$2:$G$154,'[1]Sept-August Comp OH'!$B$2:$B$154,'Oct Agreement Compare OH'!B137,'[1]Sept-August Comp OH'!$C$2:$C$154,'Oct Agreement Compare OH'!C137,'[1]Sept-August Comp OH'!$D$2:$D$154,'Oct Agreement Compare OH'!D137)</f>
        <v>365.7</v>
      </c>
      <c r="K137" s="183">
        <f t="shared" si="4"/>
        <v>0</v>
      </c>
      <c r="L137" s="64">
        <f t="shared" si="5"/>
        <v>0</v>
      </c>
    </row>
    <row r="138" spans="2:12" outlineLevel="1">
      <c r="B138" s="171" t="s">
        <v>719</v>
      </c>
      <c r="F138" s="178"/>
      <c r="G138" s="63">
        <f>SUBTOTAL(9,G136:G137)</f>
        <v>731.4</v>
      </c>
      <c r="H138" s="63">
        <f>SUBTOTAL(9,H136:H137)</f>
        <v>731.4</v>
      </c>
      <c r="I138" s="177">
        <f>SUBTOTAL(9,I136:I137)</f>
        <v>0</v>
      </c>
      <c r="J138" s="63">
        <f>SUBTOTAL(9,J136:J137)</f>
        <v>731.4</v>
      </c>
      <c r="K138" s="183"/>
      <c r="L138" s="64"/>
    </row>
    <row r="139" spans="2:12" outlineLevel="2">
      <c r="B139" s="177" t="s">
        <v>720</v>
      </c>
      <c r="C139" s="177" t="s">
        <v>579</v>
      </c>
      <c r="D139" s="177" t="s">
        <v>579</v>
      </c>
      <c r="E139" s="177" t="s">
        <v>721</v>
      </c>
      <c r="F139" s="178">
        <v>45931</v>
      </c>
      <c r="G139" s="63">
        <v>66.400000000000006</v>
      </c>
      <c r="H139" s="63">
        <f t="shared" si="3"/>
        <v>66.400000000000006</v>
      </c>
      <c r="J139" s="63">
        <f>SUMIFS('[1]Sept-August Comp OH'!$G$2:$G$154,'[1]Sept-August Comp OH'!$B$2:$B$154,'Oct Agreement Compare OH'!B139,'[1]Sept-August Comp OH'!$C$2:$C$154,'Oct Agreement Compare OH'!C139,'[1]Sept-August Comp OH'!$D$2:$D$154,'Oct Agreement Compare OH'!D139)</f>
        <v>0</v>
      </c>
      <c r="K139" s="183">
        <f t="shared" si="4"/>
        <v>66.400000000000006</v>
      </c>
      <c r="L139" s="64">
        <f t="shared" si="5"/>
        <v>1</v>
      </c>
    </row>
    <row r="140" spans="2:12" outlineLevel="2">
      <c r="B140" s="177" t="s">
        <v>720</v>
      </c>
      <c r="C140" s="177" t="s">
        <v>541</v>
      </c>
      <c r="D140" s="177" t="s">
        <v>541</v>
      </c>
      <c r="E140" s="177" t="s">
        <v>722</v>
      </c>
      <c r="F140" s="178">
        <v>45931</v>
      </c>
      <c r="G140" s="63">
        <v>561.18259999999998</v>
      </c>
      <c r="H140" s="63">
        <f t="shared" si="3"/>
        <v>561.18259999999998</v>
      </c>
      <c r="J140" s="63">
        <f>SUMIFS('[1]Sept-August Comp OH'!$G$2:$G$154,'[1]Sept-August Comp OH'!$B$2:$B$154,'Oct Agreement Compare OH'!B140,'[1]Sept-August Comp OH'!$C$2:$C$154,'Oct Agreement Compare OH'!C140,'[1]Sept-August Comp OH'!$D$2:$D$154,'Oct Agreement Compare OH'!D140)</f>
        <v>556.51</v>
      </c>
      <c r="K140" s="183">
        <f t="shared" si="4"/>
        <v>4.6725999999999885</v>
      </c>
      <c r="L140" s="64">
        <f t="shared" si="5"/>
        <v>8.3962552335088113E-3</v>
      </c>
    </row>
    <row r="141" spans="2:12" outlineLevel="2">
      <c r="B141" s="177" t="s">
        <v>720</v>
      </c>
      <c r="C141" s="177" t="s">
        <v>555</v>
      </c>
      <c r="D141" s="177" t="s">
        <v>723</v>
      </c>
      <c r="E141" s="177" t="s">
        <v>724</v>
      </c>
      <c r="F141" s="178">
        <v>45931</v>
      </c>
      <c r="G141" s="63">
        <v>1123</v>
      </c>
      <c r="H141" s="63">
        <f t="shared" si="3"/>
        <v>1123</v>
      </c>
      <c r="J141" s="63">
        <f>SUMIFS('[1]Sept-August Comp OH'!$G$2:$G$154,'[1]Sept-August Comp OH'!$B$2:$B$154,'Oct Agreement Compare OH'!B141,'[1]Sept-August Comp OH'!$C$2:$C$154,'Oct Agreement Compare OH'!C141,'[1]Sept-August Comp OH'!$D$2:$D$154,'Oct Agreement Compare OH'!D141)</f>
        <v>1081.5</v>
      </c>
      <c r="K141" s="183">
        <f t="shared" si="4"/>
        <v>41.5</v>
      </c>
      <c r="L141" s="64">
        <f t="shared" si="5"/>
        <v>3.8372630605640314E-2</v>
      </c>
    </row>
    <row r="142" spans="2:12" outlineLevel="2">
      <c r="B142" s="177" t="s">
        <v>720</v>
      </c>
      <c r="C142" s="177" t="s">
        <v>544</v>
      </c>
      <c r="D142" s="177" t="s">
        <v>725</v>
      </c>
      <c r="E142" s="177" t="s">
        <v>721</v>
      </c>
      <c r="F142" s="178">
        <v>45931</v>
      </c>
      <c r="G142" s="63">
        <v>5424.97</v>
      </c>
      <c r="H142" s="63">
        <f t="shared" si="3"/>
        <v>5424.97</v>
      </c>
      <c r="J142" s="63">
        <f>SUMIFS('[1]Sept-August Comp OH'!$G$2:$G$154,'[1]Sept-August Comp OH'!$B$2:$B$154,'Oct Agreement Compare OH'!B142,'[1]Sept-August Comp OH'!$C$2:$C$154,'Oct Agreement Compare OH'!C142,'[1]Sept-August Comp OH'!$D$2:$D$154,'Oct Agreement Compare OH'!D142)</f>
        <v>5424.97</v>
      </c>
      <c r="K142" s="183">
        <f t="shared" si="4"/>
        <v>0</v>
      </c>
      <c r="L142" s="64">
        <f t="shared" si="5"/>
        <v>0</v>
      </c>
    </row>
    <row r="143" spans="2:12" outlineLevel="1">
      <c r="B143" s="171" t="s">
        <v>726</v>
      </c>
      <c r="F143" s="178"/>
      <c r="G143" s="63">
        <f>SUBTOTAL(9,G139:G142)</f>
        <v>7175.5526</v>
      </c>
      <c r="H143" s="63">
        <f>SUBTOTAL(9,H139:H142)</f>
        <v>7175.5526</v>
      </c>
      <c r="I143" s="177">
        <f>SUBTOTAL(9,I139:I142)</f>
        <v>0</v>
      </c>
      <c r="J143" s="63">
        <f>SUBTOTAL(9,J139:J142)</f>
        <v>7062.9800000000005</v>
      </c>
      <c r="K143" s="183"/>
      <c r="L143" s="64"/>
    </row>
    <row r="144" spans="2:12" outlineLevel="2">
      <c r="B144" s="177" t="s">
        <v>727</v>
      </c>
      <c r="C144" s="177" t="s">
        <v>550</v>
      </c>
      <c r="D144" s="177" t="s">
        <v>551</v>
      </c>
      <c r="E144" s="177" t="s">
        <v>728</v>
      </c>
      <c r="F144" s="178">
        <v>45931</v>
      </c>
      <c r="G144" s="63">
        <v>44.89</v>
      </c>
      <c r="H144" s="63">
        <f t="shared" si="3"/>
        <v>44.89</v>
      </c>
      <c r="J144" s="63">
        <f>SUMIFS('[1]Sept-August Comp OH'!$G$2:$G$154,'[1]Sept-August Comp OH'!$B$2:$B$154,'Oct Agreement Compare OH'!B144,'[1]Sept-August Comp OH'!$C$2:$C$154,'Oct Agreement Compare OH'!C144,'[1]Sept-August Comp OH'!$D$2:$D$154,'Oct Agreement Compare OH'!D144)</f>
        <v>44.89</v>
      </c>
      <c r="K144" s="183">
        <f t="shared" si="4"/>
        <v>0</v>
      </c>
      <c r="L144" s="64">
        <f t="shared" si="5"/>
        <v>0</v>
      </c>
    </row>
    <row r="145" spans="2:12" outlineLevel="2">
      <c r="B145" s="177" t="s">
        <v>727</v>
      </c>
      <c r="C145" s="177" t="s">
        <v>541</v>
      </c>
      <c r="D145" s="177" t="s">
        <v>702</v>
      </c>
      <c r="E145" s="177" t="s">
        <v>729</v>
      </c>
      <c r="F145" s="178">
        <v>45931</v>
      </c>
      <c r="G145" s="63">
        <v>2.6088</v>
      </c>
      <c r="H145" s="63">
        <f t="shared" si="3"/>
        <v>2.6088</v>
      </c>
      <c r="J145" s="63">
        <f>SUMIFS('[1]Sept-August Comp OH'!$G$2:$G$154,'[1]Sept-August Comp OH'!$B$2:$B$154,'Oct Agreement Compare OH'!B145,'[1]Sept-August Comp OH'!$C$2:$C$154,'Oct Agreement Compare OH'!C145,'[1]Sept-August Comp OH'!$D$2:$D$154,'Oct Agreement Compare OH'!D145)</f>
        <v>2.6088</v>
      </c>
      <c r="K145" s="183">
        <f t="shared" si="4"/>
        <v>0</v>
      </c>
      <c r="L145" s="64">
        <f t="shared" si="5"/>
        <v>0</v>
      </c>
    </row>
    <row r="146" spans="2:12" outlineLevel="2">
      <c r="B146" s="177" t="s">
        <v>727</v>
      </c>
      <c r="C146" s="177" t="s">
        <v>555</v>
      </c>
      <c r="D146" s="177" t="s">
        <v>703</v>
      </c>
      <c r="E146" s="177" t="s">
        <v>729</v>
      </c>
      <c r="F146" s="178">
        <v>45931</v>
      </c>
      <c r="G146" s="63">
        <v>301</v>
      </c>
      <c r="H146" s="63">
        <f t="shared" si="3"/>
        <v>301</v>
      </c>
      <c r="J146" s="63">
        <f>SUMIFS('[1]Sept-August Comp OH'!$G$2:$G$154,'[1]Sept-August Comp OH'!$B$2:$B$154,'Oct Agreement Compare OH'!B146,'[1]Sept-August Comp OH'!$C$2:$C$154,'Oct Agreement Compare OH'!C146,'[1]Sept-August Comp OH'!$D$2:$D$154,'Oct Agreement Compare OH'!D146)</f>
        <v>308</v>
      </c>
      <c r="K146" s="183">
        <f t="shared" si="4"/>
        <v>-7</v>
      </c>
      <c r="L146" s="64">
        <f t="shared" si="5"/>
        <v>-2.2727272727272728E-2</v>
      </c>
    </row>
    <row r="147" spans="2:12" outlineLevel="2">
      <c r="B147" s="177" t="s">
        <v>727</v>
      </c>
      <c r="C147" s="177" t="s">
        <v>557</v>
      </c>
      <c r="D147" s="177" t="s">
        <v>558</v>
      </c>
      <c r="E147" s="177" t="s">
        <v>730</v>
      </c>
      <c r="F147" s="178">
        <v>45932</v>
      </c>
      <c r="G147" s="63">
        <v>254.41</v>
      </c>
      <c r="H147" s="63">
        <f t="shared" si="3"/>
        <v>254.41</v>
      </c>
      <c r="J147" s="63">
        <f>SUMIFS('[1]Sept-August Comp OH'!$G$2:$G$154,'[1]Sept-August Comp OH'!$B$2:$B$154,'Oct Agreement Compare OH'!B147,'[1]Sept-August Comp OH'!$C$2:$C$154,'Oct Agreement Compare OH'!C147,'[1]Sept-August Comp OH'!$D$2:$D$154,'Oct Agreement Compare OH'!D147)</f>
        <v>254.41</v>
      </c>
      <c r="K147" s="183">
        <f t="shared" si="4"/>
        <v>0</v>
      </c>
      <c r="L147" s="64">
        <f t="shared" si="5"/>
        <v>0</v>
      </c>
    </row>
    <row r="148" spans="2:12" outlineLevel="2">
      <c r="B148" s="177" t="s">
        <v>727</v>
      </c>
      <c r="C148" s="177" t="s">
        <v>544</v>
      </c>
      <c r="D148" s="177" t="s">
        <v>705</v>
      </c>
      <c r="E148" s="177" t="s">
        <v>729</v>
      </c>
      <c r="F148" s="178">
        <v>45931</v>
      </c>
      <c r="G148" s="63">
        <v>3220.2312000000002</v>
      </c>
      <c r="H148" s="63">
        <f t="shared" si="3"/>
        <v>3220.2312000000002</v>
      </c>
      <c r="J148" s="63">
        <f>SUMIFS('[1]Sept-August Comp OH'!$G$2:$G$154,'[1]Sept-August Comp OH'!$B$2:$B$154,'Oct Agreement Compare OH'!B148,'[1]Sept-August Comp OH'!$C$2:$C$154,'Oct Agreement Compare OH'!C148,'[1]Sept-August Comp OH'!$D$2:$D$154,'Oct Agreement Compare OH'!D148)</f>
        <v>3220.2312000000002</v>
      </c>
      <c r="K148" s="183">
        <f t="shared" si="4"/>
        <v>0</v>
      </c>
      <c r="L148" s="64">
        <f t="shared" si="5"/>
        <v>0</v>
      </c>
    </row>
    <row r="149" spans="2:12" outlineLevel="1">
      <c r="B149" s="171" t="s">
        <v>731</v>
      </c>
      <c r="F149" s="178"/>
      <c r="G149" s="63">
        <f>SUBTOTAL(9,G144:G148)</f>
        <v>3823.1400000000003</v>
      </c>
      <c r="H149" s="63">
        <f>SUBTOTAL(9,H144:H148)</f>
        <v>3823.1400000000003</v>
      </c>
      <c r="I149" s="177">
        <f>SUBTOTAL(9,I144:I148)</f>
        <v>0</v>
      </c>
      <c r="J149" s="63">
        <f>SUBTOTAL(9,J144:J148)</f>
        <v>3830.1400000000003</v>
      </c>
      <c r="K149" s="183"/>
      <c r="L149" s="64"/>
    </row>
    <row r="150" spans="2:12" outlineLevel="2">
      <c r="B150" s="177" t="s">
        <v>732</v>
      </c>
      <c r="C150" s="177" t="s">
        <v>541</v>
      </c>
      <c r="D150" s="177" t="s">
        <v>733</v>
      </c>
      <c r="E150" s="177" t="s">
        <v>734</v>
      </c>
      <c r="F150" s="178">
        <v>45931</v>
      </c>
      <c r="G150" s="63">
        <v>1.7927999999999999</v>
      </c>
      <c r="H150" s="63">
        <f t="shared" si="3"/>
        <v>1.7927999999999999</v>
      </c>
      <c r="J150" s="63">
        <f>SUMIFS('[1]Sept-August Comp OH'!$G$2:$G$154,'[1]Sept-August Comp OH'!$B$2:$B$154,'Oct Agreement Compare OH'!B150,'[1]Sept-August Comp OH'!$C$2:$C$154,'Oct Agreement Compare OH'!C150,'[1]Sept-August Comp OH'!$D$2:$D$154,'Oct Agreement Compare OH'!D150)</f>
        <v>1.7927999999999999</v>
      </c>
      <c r="K150" s="183">
        <f t="shared" si="4"/>
        <v>0</v>
      </c>
      <c r="L150" s="64">
        <f t="shared" si="5"/>
        <v>0</v>
      </c>
    </row>
    <row r="151" spans="2:12" outlineLevel="2">
      <c r="B151" s="177" t="s">
        <v>732</v>
      </c>
      <c r="C151" s="177" t="s">
        <v>555</v>
      </c>
      <c r="D151" s="177" t="s">
        <v>555</v>
      </c>
      <c r="E151" s="177" t="s">
        <v>734</v>
      </c>
      <c r="F151" s="178">
        <v>45931</v>
      </c>
      <c r="G151" s="63">
        <v>641</v>
      </c>
      <c r="H151" s="63">
        <f t="shared" si="3"/>
        <v>641</v>
      </c>
      <c r="J151" s="63">
        <f>SUMIFS('[1]Sept-August Comp OH'!$G$2:$G$154,'[1]Sept-August Comp OH'!$B$2:$B$154,'Oct Agreement Compare OH'!B151,'[1]Sept-August Comp OH'!$C$2:$C$154,'Oct Agreement Compare OH'!C151,'[1]Sept-August Comp OH'!$D$2:$D$154,'Oct Agreement Compare OH'!D151)</f>
        <v>641</v>
      </c>
      <c r="K151" s="183">
        <f t="shared" si="4"/>
        <v>0</v>
      </c>
      <c r="L151" s="64">
        <f t="shared" si="5"/>
        <v>0</v>
      </c>
    </row>
    <row r="152" spans="2:12" outlineLevel="2">
      <c r="B152" s="177" t="s">
        <v>732</v>
      </c>
      <c r="C152" s="177" t="s">
        <v>544</v>
      </c>
      <c r="D152" s="177" t="s">
        <v>544</v>
      </c>
      <c r="E152" s="177" t="s">
        <v>734</v>
      </c>
      <c r="F152" s="178">
        <v>45931</v>
      </c>
      <c r="G152" s="63">
        <v>1916.5</v>
      </c>
      <c r="H152" s="63">
        <f t="shared" si="3"/>
        <v>1916.5</v>
      </c>
      <c r="J152" s="63">
        <f>SUMIFS('[1]Sept-August Comp OH'!$G$2:$G$154,'[1]Sept-August Comp OH'!$B$2:$B$154,'Oct Agreement Compare OH'!B152,'[1]Sept-August Comp OH'!$C$2:$C$154,'Oct Agreement Compare OH'!C152,'[1]Sept-August Comp OH'!$D$2:$D$154,'Oct Agreement Compare OH'!D152)</f>
        <v>1916.5</v>
      </c>
      <c r="K152" s="183">
        <f t="shared" si="4"/>
        <v>0</v>
      </c>
      <c r="L152" s="64">
        <f t="shared" si="5"/>
        <v>0</v>
      </c>
    </row>
    <row r="153" spans="2:12" outlineLevel="1">
      <c r="B153" s="171" t="s">
        <v>735</v>
      </c>
      <c r="F153" s="178"/>
      <c r="G153" s="63">
        <f>SUBTOTAL(9,G150:G152)</f>
        <v>2559.2928000000002</v>
      </c>
      <c r="H153" s="63">
        <f>SUBTOTAL(9,H150:H152)</f>
        <v>2559.2928000000002</v>
      </c>
      <c r="I153" s="177">
        <f>SUBTOTAL(9,I150:I152)</f>
        <v>0</v>
      </c>
      <c r="J153" s="63">
        <f>SUBTOTAL(9,J150:J152)</f>
        <v>2559.2928000000002</v>
      </c>
      <c r="K153" s="183"/>
      <c r="L153" s="64"/>
    </row>
    <row r="154" spans="2:12" outlineLevel="2">
      <c r="B154" s="177" t="s">
        <v>736</v>
      </c>
      <c r="C154" s="177" t="s">
        <v>550</v>
      </c>
      <c r="D154" s="177" t="s">
        <v>551</v>
      </c>
      <c r="E154" s="177" t="s">
        <v>737</v>
      </c>
      <c r="F154" s="178">
        <v>45931</v>
      </c>
      <c r="G154" s="63">
        <v>21.6</v>
      </c>
      <c r="H154" s="63">
        <f t="shared" si="3"/>
        <v>21.6</v>
      </c>
      <c r="J154" s="63">
        <f>SUMIFS('[1]Sept-August Comp OH'!$G$2:$G$154,'[1]Sept-August Comp OH'!$B$2:$B$154,'Oct Agreement Compare OH'!B154,'[1]Sept-August Comp OH'!$C$2:$C$154,'Oct Agreement Compare OH'!C154,'[1]Sept-August Comp OH'!$D$2:$D$154,'Oct Agreement Compare OH'!D154)</f>
        <v>21.6</v>
      </c>
      <c r="K154" s="183">
        <f t="shared" si="4"/>
        <v>0</v>
      </c>
      <c r="L154" s="64">
        <f t="shared" si="5"/>
        <v>0</v>
      </c>
    </row>
    <row r="155" spans="2:12" outlineLevel="2">
      <c r="B155" s="177" t="s">
        <v>736</v>
      </c>
      <c r="C155" s="177" t="s">
        <v>541</v>
      </c>
      <c r="D155" s="177" t="s">
        <v>611</v>
      </c>
      <c r="E155" s="177" t="s">
        <v>738</v>
      </c>
      <c r="F155" s="178">
        <v>45931</v>
      </c>
      <c r="G155" s="63">
        <v>65.3</v>
      </c>
      <c r="H155" s="63">
        <f t="shared" si="3"/>
        <v>65.3</v>
      </c>
      <c r="J155" s="63">
        <f>SUMIFS('[1]Sept-August Comp OH'!$G$2:$G$154,'[1]Sept-August Comp OH'!$B$2:$B$154,'Oct Agreement Compare OH'!B155,'[1]Sept-August Comp OH'!$C$2:$C$154,'Oct Agreement Compare OH'!C155,'[1]Sept-August Comp OH'!$D$2:$D$154,'Oct Agreement Compare OH'!D155)</f>
        <v>65.3</v>
      </c>
      <c r="K155" s="183">
        <f t="shared" si="4"/>
        <v>0</v>
      </c>
      <c r="L155" s="64">
        <f t="shared" si="5"/>
        <v>0</v>
      </c>
    </row>
    <row r="156" spans="2:12" outlineLevel="2">
      <c r="B156" s="177" t="s">
        <v>736</v>
      </c>
      <c r="C156" s="177" t="s">
        <v>555</v>
      </c>
      <c r="D156" s="177" t="s">
        <v>613</v>
      </c>
      <c r="E156" s="177" t="s">
        <v>738</v>
      </c>
      <c r="F156" s="178">
        <v>45931</v>
      </c>
      <c r="G156" s="63">
        <v>245</v>
      </c>
      <c r="H156" s="63">
        <f t="shared" si="3"/>
        <v>245</v>
      </c>
      <c r="J156" s="63">
        <f>SUMIFS('[1]Sept-August Comp OH'!$G$2:$G$154,'[1]Sept-August Comp OH'!$B$2:$B$154,'Oct Agreement Compare OH'!B156,'[1]Sept-August Comp OH'!$C$2:$C$154,'Oct Agreement Compare OH'!C156,'[1]Sept-August Comp OH'!$D$2:$D$154,'Oct Agreement Compare OH'!D156)</f>
        <v>210</v>
      </c>
      <c r="K156" s="183">
        <f t="shared" si="4"/>
        <v>35</v>
      </c>
      <c r="L156" s="64">
        <f t="shared" si="5"/>
        <v>0.16666666666666666</v>
      </c>
    </row>
    <row r="157" spans="2:12" outlineLevel="2">
      <c r="B157" s="177" t="s">
        <v>736</v>
      </c>
      <c r="C157" s="177" t="s">
        <v>557</v>
      </c>
      <c r="D157" s="177" t="s">
        <v>558</v>
      </c>
      <c r="E157" s="177" t="s">
        <v>739</v>
      </c>
      <c r="F157" s="178">
        <v>45932</v>
      </c>
      <c r="G157" s="63">
        <v>122.43</v>
      </c>
      <c r="H157" s="63">
        <f t="shared" si="3"/>
        <v>122.43</v>
      </c>
      <c r="J157" s="63">
        <f>SUMIFS('[1]Sept-August Comp OH'!$G$2:$G$154,'[1]Sept-August Comp OH'!$B$2:$B$154,'Oct Agreement Compare OH'!B157,'[1]Sept-August Comp OH'!$C$2:$C$154,'Oct Agreement Compare OH'!C157,'[1]Sept-August Comp OH'!$D$2:$D$154,'Oct Agreement Compare OH'!D157)</f>
        <v>122.43</v>
      </c>
      <c r="K157" s="183">
        <f t="shared" si="4"/>
        <v>0</v>
      </c>
      <c r="L157" s="64">
        <f t="shared" si="5"/>
        <v>0</v>
      </c>
    </row>
    <row r="158" spans="2:12" outlineLevel="2">
      <c r="B158" s="177" t="s">
        <v>736</v>
      </c>
      <c r="C158" s="177" t="s">
        <v>544</v>
      </c>
      <c r="D158" s="177" t="s">
        <v>614</v>
      </c>
      <c r="E158" s="177" t="s">
        <v>738</v>
      </c>
      <c r="F158" s="178">
        <v>45931</v>
      </c>
      <c r="G158" s="63">
        <v>2011.28</v>
      </c>
      <c r="H158" s="63">
        <f t="shared" si="3"/>
        <v>2011.28</v>
      </c>
      <c r="J158" s="63">
        <f>SUMIFS('[1]Sept-August Comp OH'!$G$2:$G$154,'[1]Sept-August Comp OH'!$B$2:$B$154,'Oct Agreement Compare OH'!B158,'[1]Sept-August Comp OH'!$C$2:$C$154,'Oct Agreement Compare OH'!C158,'[1]Sept-August Comp OH'!$D$2:$D$154,'Oct Agreement Compare OH'!D158)</f>
        <v>1974.5</v>
      </c>
      <c r="K158" s="183">
        <f t="shared" si="4"/>
        <v>36.779999999999973</v>
      </c>
      <c r="L158" s="64">
        <f t="shared" si="5"/>
        <v>1.8627500633071649E-2</v>
      </c>
    </row>
    <row r="159" spans="2:12" outlineLevel="1">
      <c r="B159" s="171" t="s">
        <v>740</v>
      </c>
      <c r="F159" s="178"/>
      <c r="G159" s="63">
        <f>SUBTOTAL(9,G154:G158)</f>
        <v>2465.61</v>
      </c>
      <c r="H159" s="63">
        <f>SUBTOTAL(9,H154:H158)</f>
        <v>2465.61</v>
      </c>
      <c r="I159" s="177">
        <f>SUBTOTAL(9,I154:I158)</f>
        <v>0</v>
      </c>
      <c r="J159" s="63">
        <f>SUBTOTAL(9,J154:J158)</f>
        <v>2393.83</v>
      </c>
      <c r="K159" s="183"/>
      <c r="L159" s="64"/>
    </row>
    <row r="160" spans="2:12" outlineLevel="2">
      <c r="B160" s="177" t="s">
        <v>741</v>
      </c>
      <c r="C160" s="177" t="s">
        <v>541</v>
      </c>
      <c r="D160" s="177" t="s">
        <v>742</v>
      </c>
      <c r="E160" s="177" t="s">
        <v>743</v>
      </c>
      <c r="F160" s="178">
        <v>45931</v>
      </c>
      <c r="G160" s="63">
        <v>1718.1</v>
      </c>
      <c r="H160" s="63">
        <f t="shared" si="3"/>
        <v>1718.1</v>
      </c>
      <c r="J160" s="63">
        <f>SUMIFS('[1]Sept-August Comp OH'!$G$2:$G$154,'[1]Sept-August Comp OH'!$B$2:$B$154,'Oct Agreement Compare OH'!B160,'[1]Sept-August Comp OH'!$C$2:$C$154,'Oct Agreement Compare OH'!C160,'[1]Sept-August Comp OH'!$D$2:$D$154,'Oct Agreement Compare OH'!D160)</f>
        <v>1718.1</v>
      </c>
      <c r="K160" s="183">
        <f t="shared" si="4"/>
        <v>0</v>
      </c>
      <c r="L160" s="64">
        <f t="shared" si="5"/>
        <v>0</v>
      </c>
    </row>
    <row r="161" spans="2:12" outlineLevel="1">
      <c r="B161" s="171" t="s">
        <v>744</v>
      </c>
      <c r="F161" s="178"/>
      <c r="G161" s="63">
        <f>SUBTOTAL(9,G160:G160)</f>
        <v>1718.1</v>
      </c>
      <c r="H161" s="63">
        <f>SUBTOTAL(9,H160:H160)</f>
        <v>1718.1</v>
      </c>
      <c r="I161" s="177">
        <f>SUBTOTAL(9,I160:I160)</f>
        <v>0</v>
      </c>
      <c r="J161" s="63">
        <f>SUBTOTAL(9,J160:J160)</f>
        <v>1718.1</v>
      </c>
      <c r="K161" s="183"/>
      <c r="L161" s="64"/>
    </row>
    <row r="162" spans="2:12" outlineLevel="2">
      <c r="B162" s="177" t="s">
        <v>745</v>
      </c>
      <c r="C162" s="177" t="s">
        <v>541</v>
      </c>
      <c r="D162" s="177" t="s">
        <v>542</v>
      </c>
      <c r="E162" s="177" t="s">
        <v>746</v>
      </c>
      <c r="F162" s="178">
        <v>45931</v>
      </c>
      <c r="G162" s="63">
        <v>47.438000000000002</v>
      </c>
      <c r="H162" s="63">
        <f t="shared" si="3"/>
        <v>47.438000000000002</v>
      </c>
      <c r="J162" s="63">
        <f>SUMIFS('[1]Sept-August Comp OH'!$G$2:$G$154,'[1]Sept-August Comp OH'!$B$2:$B$154,'Oct Agreement Compare OH'!B162,'[1]Sept-August Comp OH'!$C$2:$C$154,'Oct Agreement Compare OH'!C162,'[1]Sept-August Comp OH'!$D$2:$D$154,'Oct Agreement Compare OH'!D162)</f>
        <v>47.325000000000003</v>
      </c>
      <c r="K162" s="183">
        <f t="shared" si="4"/>
        <v>0.11299999999999955</v>
      </c>
      <c r="L162" s="64">
        <f t="shared" si="5"/>
        <v>2.3877443211832972E-3</v>
      </c>
    </row>
    <row r="163" spans="2:12" outlineLevel="2">
      <c r="B163" s="177" t="s">
        <v>745</v>
      </c>
      <c r="C163" s="177" t="s">
        <v>555</v>
      </c>
      <c r="D163" s="177" t="s">
        <v>586</v>
      </c>
      <c r="E163" s="177" t="s">
        <v>746</v>
      </c>
      <c r="F163" s="178">
        <v>45931</v>
      </c>
      <c r="G163" s="63">
        <v>105</v>
      </c>
      <c r="H163" s="63">
        <f t="shared" si="3"/>
        <v>105</v>
      </c>
      <c r="J163" s="63">
        <f>SUMIFS('[1]Sept-August Comp OH'!$G$2:$G$154,'[1]Sept-August Comp OH'!$B$2:$B$154,'Oct Agreement Compare OH'!B163,'[1]Sept-August Comp OH'!$C$2:$C$154,'Oct Agreement Compare OH'!C163,'[1]Sept-August Comp OH'!$D$2:$D$154,'Oct Agreement Compare OH'!D163)</f>
        <v>98</v>
      </c>
      <c r="K163" s="183">
        <f t="shared" si="4"/>
        <v>7</v>
      </c>
      <c r="L163" s="64">
        <f t="shared" si="5"/>
        <v>7.1428571428571425E-2</v>
      </c>
    </row>
    <row r="164" spans="2:12" outlineLevel="2">
      <c r="B164" s="177" t="s">
        <v>745</v>
      </c>
      <c r="C164" s="177" t="s">
        <v>544</v>
      </c>
      <c r="D164" s="177" t="s">
        <v>592</v>
      </c>
      <c r="E164" s="177" t="s">
        <v>746</v>
      </c>
      <c r="F164" s="178">
        <v>45931</v>
      </c>
      <c r="G164" s="63">
        <v>1125.002</v>
      </c>
      <c r="H164" s="63">
        <f t="shared" si="3"/>
        <v>1125.002</v>
      </c>
      <c r="J164" s="63">
        <f>SUMIFS('[1]Sept-August Comp OH'!$G$2:$G$154,'[1]Sept-August Comp OH'!$B$2:$B$154,'Oct Agreement Compare OH'!B164,'[1]Sept-August Comp OH'!$C$2:$C$154,'Oct Agreement Compare OH'!C164,'[1]Sept-August Comp OH'!$D$2:$D$154,'Oct Agreement Compare OH'!D164)</f>
        <v>1125.0050000000001</v>
      </c>
      <c r="K164" s="183">
        <f t="shared" si="4"/>
        <v>-3.0000000001564331E-3</v>
      </c>
      <c r="L164" s="64">
        <f t="shared" si="5"/>
        <v>-2.6666548150065403E-6</v>
      </c>
    </row>
    <row r="165" spans="2:12" outlineLevel="1">
      <c r="B165" s="171" t="s">
        <v>747</v>
      </c>
      <c r="F165" s="178"/>
      <c r="G165" s="63">
        <f>SUBTOTAL(9,G162:G164)</f>
        <v>1277.44</v>
      </c>
      <c r="H165" s="63">
        <f>SUBTOTAL(9,H162:H164)</f>
        <v>1277.44</v>
      </c>
      <c r="I165" s="177">
        <f>SUBTOTAL(9,I162:I164)</f>
        <v>0</v>
      </c>
      <c r="J165" s="63">
        <f>SUBTOTAL(9,J162:J164)</f>
        <v>1270.3300000000002</v>
      </c>
      <c r="K165" s="183"/>
      <c r="L165" s="64"/>
    </row>
    <row r="166" spans="2:12" outlineLevel="2">
      <c r="B166" s="177" t="s">
        <v>748</v>
      </c>
      <c r="C166" s="177" t="s">
        <v>550</v>
      </c>
      <c r="D166" s="177" t="s">
        <v>551</v>
      </c>
      <c r="E166" s="177" t="s">
        <v>749</v>
      </c>
      <c r="F166" s="178">
        <v>45931</v>
      </c>
      <c r="G166" s="63">
        <v>100.5</v>
      </c>
      <c r="H166" s="63">
        <f t="shared" si="3"/>
        <v>100.5</v>
      </c>
      <c r="J166" s="63">
        <f>SUMIFS('[1]Sept-August Comp OH'!$G$2:$G$154,'[1]Sept-August Comp OH'!$B$2:$B$154,'Oct Agreement Compare OH'!B166,'[1]Sept-August Comp OH'!$C$2:$C$154,'Oct Agreement Compare OH'!C166,'[1]Sept-August Comp OH'!$D$2:$D$154,'Oct Agreement Compare OH'!D166)</f>
        <v>100.5</v>
      </c>
      <c r="K166" s="183">
        <f t="shared" si="4"/>
        <v>0</v>
      </c>
      <c r="L166" s="64">
        <f t="shared" si="5"/>
        <v>0</v>
      </c>
    </row>
    <row r="167" spans="2:12" outlineLevel="2">
      <c r="B167" s="177" t="s">
        <v>748</v>
      </c>
      <c r="C167" s="177" t="s">
        <v>541</v>
      </c>
      <c r="D167" s="177" t="s">
        <v>750</v>
      </c>
      <c r="E167" s="177" t="s">
        <v>751</v>
      </c>
      <c r="F167" s="178">
        <v>45931</v>
      </c>
      <c r="G167" s="63">
        <v>119.02200000000001</v>
      </c>
      <c r="H167" s="63">
        <f t="shared" si="3"/>
        <v>119.02200000000001</v>
      </c>
      <c r="J167" s="63">
        <f>SUMIFS('[1]Sept-August Comp OH'!$G$2:$G$154,'[1]Sept-August Comp OH'!$B$2:$B$154,'Oct Agreement Compare OH'!B167,'[1]Sept-August Comp OH'!$C$2:$C$154,'Oct Agreement Compare OH'!C167,'[1]Sept-August Comp OH'!$D$2:$D$154,'Oct Agreement Compare OH'!D167)</f>
        <v>118.0776</v>
      </c>
      <c r="K167" s="183">
        <f t="shared" ref="K167:K197" si="6">+G167-J167</f>
        <v>0.94440000000000168</v>
      </c>
      <c r="L167" s="64">
        <f t="shared" ref="L167:L197" si="7">IFERROR(K167/J167,1)</f>
        <v>7.9981300432935762E-3</v>
      </c>
    </row>
    <row r="168" spans="2:12" outlineLevel="2">
      <c r="B168" s="177" t="s">
        <v>748</v>
      </c>
      <c r="C168" s="177" t="s">
        <v>557</v>
      </c>
      <c r="D168" s="177" t="s">
        <v>558</v>
      </c>
      <c r="E168" s="177" t="s">
        <v>752</v>
      </c>
      <c r="F168" s="178">
        <v>45932</v>
      </c>
      <c r="G168" s="63">
        <v>569.5</v>
      </c>
      <c r="H168" s="63">
        <f t="shared" si="3"/>
        <v>569.5</v>
      </c>
      <c r="J168" s="63">
        <f>SUMIFS('[1]Sept-August Comp OH'!$G$2:$G$154,'[1]Sept-August Comp OH'!$B$2:$B$154,'Oct Agreement Compare OH'!B168,'[1]Sept-August Comp OH'!$C$2:$C$154,'Oct Agreement Compare OH'!C168,'[1]Sept-August Comp OH'!$D$2:$D$154,'Oct Agreement Compare OH'!D168)</f>
        <v>569.5</v>
      </c>
      <c r="K168" s="183">
        <f t="shared" si="6"/>
        <v>0</v>
      </c>
      <c r="L168" s="64">
        <f t="shared" si="7"/>
        <v>0</v>
      </c>
    </row>
    <row r="169" spans="2:12" outlineLevel="2">
      <c r="B169" s="177" t="s">
        <v>748</v>
      </c>
      <c r="C169" s="177" t="s">
        <v>544</v>
      </c>
      <c r="D169" s="177" t="s">
        <v>544</v>
      </c>
      <c r="E169" s="177" t="s">
        <v>751</v>
      </c>
      <c r="F169" s="178">
        <v>45931</v>
      </c>
      <c r="G169" s="63">
        <v>149</v>
      </c>
      <c r="H169" s="63">
        <f t="shared" ref="H169:H202" si="8">+G169</f>
        <v>149</v>
      </c>
      <c r="J169" s="63">
        <f>SUMIFS('[1]Sept-August Comp OH'!$G$2:$G$154,'[1]Sept-August Comp OH'!$B$2:$B$154,'Oct Agreement Compare OH'!B169,'[1]Sept-August Comp OH'!$C$2:$C$154,'Oct Agreement Compare OH'!C169,'[1]Sept-August Comp OH'!$D$2:$D$154,'Oct Agreement Compare OH'!D169)</f>
        <v>149.00239999999999</v>
      </c>
      <c r="K169" s="183">
        <f t="shared" si="6"/>
        <v>-2.3999999999944066E-3</v>
      </c>
      <c r="L169" s="64">
        <f t="shared" si="7"/>
        <v>-1.6107123106704366E-5</v>
      </c>
    </row>
    <row r="170" spans="2:12" outlineLevel="1">
      <c r="B170" s="171" t="s">
        <v>753</v>
      </c>
      <c r="F170" s="178"/>
      <c r="G170" s="63">
        <f>SUBTOTAL(9,G166:G169)</f>
        <v>938.02199999999993</v>
      </c>
      <c r="H170" s="63">
        <f>SUBTOTAL(9,H166:H169)</f>
        <v>938.02199999999993</v>
      </c>
      <c r="I170" s="177">
        <f>SUBTOTAL(9,I166:I169)</f>
        <v>0</v>
      </c>
      <c r="J170" s="63">
        <f>SUBTOTAL(9,J166:J169)</f>
        <v>937.08</v>
      </c>
      <c r="K170" s="183"/>
      <c r="L170" s="64"/>
    </row>
    <row r="171" spans="2:12" outlineLevel="2">
      <c r="B171" s="177" t="s">
        <v>754</v>
      </c>
      <c r="C171" s="177" t="s">
        <v>544</v>
      </c>
      <c r="D171" s="177" t="s">
        <v>755</v>
      </c>
      <c r="E171" s="177" t="s">
        <v>756</v>
      </c>
      <c r="F171" s="178">
        <v>45931</v>
      </c>
      <c r="G171" s="63">
        <v>544</v>
      </c>
      <c r="H171" s="63">
        <f t="shared" si="8"/>
        <v>544</v>
      </c>
      <c r="J171" s="63">
        <f>SUMIFS('[1]Sept-August Comp OH'!$G$2:$G$154,'[1]Sept-August Comp OH'!$B$2:$B$154,'Oct Agreement Compare OH'!B171,'[1]Sept-August Comp OH'!$C$2:$C$154,'Oct Agreement Compare OH'!C171,'[1]Sept-August Comp OH'!$D$2:$D$154,'Oct Agreement Compare OH'!D171)</f>
        <v>544</v>
      </c>
      <c r="K171" s="183">
        <f t="shared" si="6"/>
        <v>0</v>
      </c>
      <c r="L171" s="64">
        <f t="shared" si="7"/>
        <v>0</v>
      </c>
    </row>
    <row r="172" spans="2:12" outlineLevel="1">
      <c r="B172" s="171" t="s">
        <v>757</v>
      </c>
      <c r="F172" s="178"/>
      <c r="G172" s="63">
        <f>SUBTOTAL(9,G171:G171)</f>
        <v>544</v>
      </c>
      <c r="H172" s="63">
        <f>SUBTOTAL(9,H171:H171)</f>
        <v>544</v>
      </c>
      <c r="I172" s="177">
        <f>SUBTOTAL(9,I171:I171)</f>
        <v>0</v>
      </c>
      <c r="J172" s="63">
        <f>SUBTOTAL(9,J171:J171)</f>
        <v>544</v>
      </c>
      <c r="K172" s="183"/>
      <c r="L172" s="64"/>
    </row>
    <row r="173" spans="2:12" outlineLevel="2">
      <c r="B173" s="177" t="s">
        <v>758</v>
      </c>
      <c r="C173" s="177" t="s">
        <v>541</v>
      </c>
      <c r="D173" s="177" t="s">
        <v>759</v>
      </c>
      <c r="E173" s="177" t="s">
        <v>760</v>
      </c>
      <c r="F173" s="178">
        <v>45931</v>
      </c>
      <c r="G173" s="63">
        <v>225</v>
      </c>
      <c r="H173" s="63">
        <f t="shared" si="8"/>
        <v>225</v>
      </c>
      <c r="J173" s="63">
        <f>SUMIFS('[1]Sept-August Comp OH'!$G$2:$G$154,'[1]Sept-August Comp OH'!$B$2:$B$154,'Oct Agreement Compare OH'!B173,'[1]Sept-August Comp OH'!$C$2:$C$154,'Oct Agreement Compare OH'!C173,'[1]Sept-August Comp OH'!$D$2:$D$154,'Oct Agreement Compare OH'!D173)</f>
        <v>225</v>
      </c>
      <c r="K173" s="183">
        <f t="shared" si="6"/>
        <v>0</v>
      </c>
      <c r="L173" s="64">
        <f t="shared" si="7"/>
        <v>0</v>
      </c>
    </row>
    <row r="174" spans="2:12" outlineLevel="2">
      <c r="B174" s="177" t="s">
        <v>758</v>
      </c>
      <c r="C174" s="177" t="s">
        <v>544</v>
      </c>
      <c r="D174" s="177" t="s">
        <v>761</v>
      </c>
      <c r="E174" s="177" t="s">
        <v>762</v>
      </c>
      <c r="F174" s="178">
        <v>45931</v>
      </c>
      <c r="G174" s="63">
        <v>2490</v>
      </c>
      <c r="H174" s="63">
        <f t="shared" si="8"/>
        <v>2490</v>
      </c>
      <c r="J174" s="63">
        <f>SUMIFS('[1]Sept-August Comp OH'!$G$2:$G$154,'[1]Sept-August Comp OH'!$B$2:$B$154,'Oct Agreement Compare OH'!B174,'[1]Sept-August Comp OH'!$C$2:$C$154,'Oct Agreement Compare OH'!C174,'[1]Sept-August Comp OH'!$D$2:$D$154,'Oct Agreement Compare OH'!D174)</f>
        <v>2490</v>
      </c>
      <c r="K174" s="183">
        <f t="shared" si="6"/>
        <v>0</v>
      </c>
      <c r="L174" s="64">
        <f t="shared" si="7"/>
        <v>0</v>
      </c>
    </row>
    <row r="175" spans="2:12" outlineLevel="1">
      <c r="B175" s="171" t="s">
        <v>763</v>
      </c>
      <c r="F175" s="178"/>
      <c r="G175" s="63">
        <f>SUBTOTAL(9,G173:G174)</f>
        <v>2715</v>
      </c>
      <c r="H175" s="63">
        <f>SUBTOTAL(9,H173:H174)</f>
        <v>2715</v>
      </c>
      <c r="I175" s="177">
        <f>SUBTOTAL(9,I173:I174)</f>
        <v>0</v>
      </c>
      <c r="J175" s="63">
        <f>SUBTOTAL(9,J173:J174)</f>
        <v>2715</v>
      </c>
      <c r="K175" s="183"/>
      <c r="L175" s="64"/>
    </row>
    <row r="176" spans="2:12" outlineLevel="2">
      <c r="B176" s="177" t="s">
        <v>764</v>
      </c>
      <c r="C176" s="177" t="s">
        <v>579</v>
      </c>
      <c r="D176" s="177" t="s">
        <v>765</v>
      </c>
      <c r="E176" s="177" t="s">
        <v>766</v>
      </c>
      <c r="F176" s="178">
        <v>45931</v>
      </c>
      <c r="G176" s="63">
        <v>261</v>
      </c>
      <c r="H176" s="63">
        <f t="shared" si="8"/>
        <v>261</v>
      </c>
      <c r="J176" s="63">
        <f>SUMIFS('[1]Sept-August Comp OH'!$G$2:$G$154,'[1]Sept-August Comp OH'!$B$2:$B$154,'Oct Agreement Compare OH'!B176,'[1]Sept-August Comp OH'!$C$2:$C$154,'Oct Agreement Compare OH'!C176,'[1]Sept-August Comp OH'!$D$2:$D$154,'Oct Agreement Compare OH'!D176)</f>
        <v>261</v>
      </c>
      <c r="K176" s="183">
        <f t="shared" si="6"/>
        <v>0</v>
      </c>
      <c r="L176" s="64">
        <f t="shared" si="7"/>
        <v>0</v>
      </c>
    </row>
    <row r="177" spans="2:12" outlineLevel="2">
      <c r="B177" s="177" t="s">
        <v>764</v>
      </c>
      <c r="C177" s="177" t="s">
        <v>541</v>
      </c>
      <c r="D177" s="177" t="s">
        <v>767</v>
      </c>
      <c r="E177" s="177" t="s">
        <v>766</v>
      </c>
      <c r="F177" s="178">
        <v>45931</v>
      </c>
      <c r="G177" s="63">
        <v>123.5902</v>
      </c>
      <c r="H177" s="63">
        <f t="shared" si="8"/>
        <v>123.5902</v>
      </c>
      <c r="J177" s="63">
        <f>SUMIFS('[1]Sept-August Comp OH'!$G$2:$G$154,'[1]Sept-August Comp OH'!$B$2:$B$154,'Oct Agreement Compare OH'!B177,'[1]Sept-August Comp OH'!$C$2:$C$154,'Oct Agreement Compare OH'!C177,'[1]Sept-August Comp OH'!$D$2:$D$154,'Oct Agreement Compare OH'!D177)</f>
        <v>122.3044</v>
      </c>
      <c r="K177" s="183">
        <f t="shared" si="6"/>
        <v>1.2857999999999947</v>
      </c>
      <c r="L177" s="64">
        <f t="shared" si="7"/>
        <v>1.0513113183172435E-2</v>
      </c>
    </row>
    <row r="178" spans="2:12" outlineLevel="2">
      <c r="B178" s="177" t="s">
        <v>764</v>
      </c>
      <c r="C178" s="177" t="s">
        <v>555</v>
      </c>
      <c r="D178" s="177" t="s">
        <v>768</v>
      </c>
      <c r="E178" s="177" t="s">
        <v>766</v>
      </c>
      <c r="F178" s="178">
        <v>45931</v>
      </c>
      <c r="G178" s="63">
        <v>351</v>
      </c>
      <c r="H178" s="63">
        <f t="shared" si="8"/>
        <v>351</v>
      </c>
      <c r="J178" s="63">
        <f>SUMIFS('[1]Sept-August Comp OH'!$G$2:$G$154,'[1]Sept-August Comp OH'!$B$2:$B$154,'Oct Agreement Compare OH'!B178,'[1]Sept-August Comp OH'!$C$2:$C$154,'Oct Agreement Compare OH'!C178,'[1]Sept-August Comp OH'!$D$2:$D$154,'Oct Agreement Compare OH'!D178)</f>
        <v>351</v>
      </c>
      <c r="K178" s="183">
        <f t="shared" si="6"/>
        <v>0</v>
      </c>
      <c r="L178" s="64">
        <f t="shared" si="7"/>
        <v>0</v>
      </c>
    </row>
    <row r="179" spans="2:12" outlineLevel="2">
      <c r="B179" s="177" t="s">
        <v>764</v>
      </c>
      <c r="C179" s="177" t="s">
        <v>544</v>
      </c>
      <c r="D179" s="177" t="s">
        <v>769</v>
      </c>
      <c r="E179" s="177" t="s">
        <v>766</v>
      </c>
      <c r="F179" s="178">
        <v>45931</v>
      </c>
      <c r="G179" s="63">
        <v>2993.19</v>
      </c>
      <c r="H179" s="63">
        <f t="shared" si="8"/>
        <v>2993.19</v>
      </c>
      <c r="J179" s="63">
        <f>SUMIFS('[1]Sept-August Comp OH'!$G$2:$G$154,'[1]Sept-August Comp OH'!$B$2:$B$154,'Oct Agreement Compare OH'!B179,'[1]Sept-August Comp OH'!$C$2:$C$154,'Oct Agreement Compare OH'!C179,'[1]Sept-August Comp OH'!$D$2:$D$154,'Oct Agreement Compare OH'!D179)</f>
        <v>2993.19</v>
      </c>
      <c r="K179" s="183">
        <f t="shared" si="6"/>
        <v>0</v>
      </c>
      <c r="L179" s="64">
        <f t="shared" si="7"/>
        <v>0</v>
      </c>
    </row>
    <row r="180" spans="2:12" outlineLevel="1">
      <c r="B180" s="171" t="s">
        <v>770</v>
      </c>
      <c r="F180" s="178"/>
      <c r="G180" s="63">
        <f>SUBTOTAL(9,G176:G179)</f>
        <v>3728.7802000000001</v>
      </c>
      <c r="H180" s="63">
        <f>SUBTOTAL(9,H176:H179)</f>
        <v>3728.7802000000001</v>
      </c>
      <c r="I180" s="177">
        <f>SUBTOTAL(9,I176:I179)</f>
        <v>0</v>
      </c>
      <c r="J180" s="63">
        <f>SUBTOTAL(9,J176:J179)</f>
        <v>3727.4944</v>
      </c>
      <c r="K180" s="183"/>
      <c r="L180" s="64"/>
    </row>
    <row r="181" spans="2:12" outlineLevel="2">
      <c r="B181" s="177" t="s">
        <v>771</v>
      </c>
      <c r="C181" s="177" t="s">
        <v>555</v>
      </c>
      <c r="D181" s="177" t="s">
        <v>555</v>
      </c>
      <c r="E181" s="177" t="s">
        <v>772</v>
      </c>
      <c r="F181" s="178">
        <v>45931</v>
      </c>
      <c r="G181" s="63">
        <v>168</v>
      </c>
      <c r="H181" s="63">
        <f t="shared" si="8"/>
        <v>168</v>
      </c>
      <c r="J181" s="63">
        <f>SUMIFS('[1]Sept-August Comp OH'!$G$2:$G$154,'[1]Sept-August Comp OH'!$B$2:$B$154,'Oct Agreement Compare OH'!B181,'[1]Sept-August Comp OH'!$C$2:$C$154,'Oct Agreement Compare OH'!C181,'[1]Sept-August Comp OH'!$D$2:$D$154,'Oct Agreement Compare OH'!D181)</f>
        <v>147</v>
      </c>
      <c r="K181" s="183">
        <f t="shared" si="6"/>
        <v>21</v>
      </c>
      <c r="L181" s="64">
        <f t="shared" si="7"/>
        <v>0.14285714285714285</v>
      </c>
    </row>
    <row r="182" spans="2:12" outlineLevel="2">
      <c r="B182" s="177" t="s">
        <v>771</v>
      </c>
      <c r="C182" s="177" t="s">
        <v>544</v>
      </c>
      <c r="D182" s="177" t="s">
        <v>544</v>
      </c>
      <c r="E182" s="177" t="s">
        <v>772</v>
      </c>
      <c r="F182" s="178">
        <v>45931</v>
      </c>
      <c r="G182" s="63">
        <v>810</v>
      </c>
      <c r="H182" s="63">
        <f t="shared" si="8"/>
        <v>810</v>
      </c>
      <c r="J182" s="63">
        <f>SUMIFS('[1]Sept-August Comp OH'!$G$2:$G$154,'[1]Sept-August Comp OH'!$B$2:$B$154,'Oct Agreement Compare OH'!B182,'[1]Sept-August Comp OH'!$C$2:$C$154,'Oct Agreement Compare OH'!C182,'[1]Sept-August Comp OH'!$D$2:$D$154,'Oct Agreement Compare OH'!D182)</f>
        <v>810</v>
      </c>
      <c r="K182" s="183">
        <f t="shared" si="6"/>
        <v>0</v>
      </c>
      <c r="L182" s="64">
        <f t="shared" si="7"/>
        <v>0</v>
      </c>
    </row>
    <row r="183" spans="2:12" outlineLevel="1">
      <c r="B183" s="171" t="s">
        <v>773</v>
      </c>
      <c r="F183" s="178"/>
      <c r="G183" s="63">
        <f>SUBTOTAL(9,G181:G182)</f>
        <v>978</v>
      </c>
      <c r="H183" s="63">
        <f>SUBTOTAL(9,H181:H182)</f>
        <v>978</v>
      </c>
      <c r="I183" s="177">
        <f>SUBTOTAL(9,I181:I182)</f>
        <v>0</v>
      </c>
      <c r="J183" s="63">
        <f>SUBTOTAL(9,J181:J182)</f>
        <v>957</v>
      </c>
      <c r="K183" s="183"/>
      <c r="L183" s="64"/>
    </row>
    <row r="184" spans="2:12" outlineLevel="2">
      <c r="B184" s="177" t="s">
        <v>774</v>
      </c>
      <c r="C184" s="177" t="s">
        <v>541</v>
      </c>
      <c r="D184" s="177" t="s">
        <v>541</v>
      </c>
      <c r="E184" s="177" t="s">
        <v>775</v>
      </c>
      <c r="F184" s="178">
        <v>45931</v>
      </c>
      <c r="G184" s="63">
        <v>457.8</v>
      </c>
      <c r="H184" s="63">
        <f t="shared" si="8"/>
        <v>457.8</v>
      </c>
      <c r="J184" s="63">
        <f>SUMIFS('[1]Sept-August Comp OH'!$G$2:$G$154,'[1]Sept-August Comp OH'!$B$2:$B$154,'Oct Agreement Compare OH'!B184,'[1]Sept-August Comp OH'!$C$2:$C$154,'Oct Agreement Compare OH'!C184,'[1]Sept-August Comp OH'!$D$2:$D$154,'Oct Agreement Compare OH'!D184)</f>
        <v>457.8</v>
      </c>
      <c r="K184" s="183">
        <f t="shared" si="6"/>
        <v>0</v>
      </c>
      <c r="L184" s="64">
        <f t="shared" si="7"/>
        <v>0</v>
      </c>
    </row>
    <row r="185" spans="2:12" outlineLevel="1">
      <c r="B185" s="171" t="s">
        <v>776</v>
      </c>
      <c r="F185" s="178"/>
      <c r="G185" s="63">
        <f>SUBTOTAL(9,G184:G184)</f>
        <v>457.8</v>
      </c>
      <c r="H185" s="63">
        <f>SUBTOTAL(9,H184:H184)</f>
        <v>457.8</v>
      </c>
      <c r="I185" s="177">
        <f>SUBTOTAL(9,I184:I184)</f>
        <v>0</v>
      </c>
      <c r="J185" s="63">
        <f>SUBTOTAL(9,J184:J184)</f>
        <v>457.8</v>
      </c>
      <c r="K185" s="183"/>
      <c r="L185" s="64"/>
    </row>
    <row r="186" spans="2:12" outlineLevel="2">
      <c r="B186" s="177" t="s">
        <v>777</v>
      </c>
      <c r="C186" s="177" t="s">
        <v>544</v>
      </c>
      <c r="D186" s="177" t="s">
        <v>544</v>
      </c>
      <c r="E186" s="177" t="s">
        <v>778</v>
      </c>
      <c r="F186" s="178">
        <v>45931</v>
      </c>
      <c r="G186" s="63">
        <v>200</v>
      </c>
      <c r="H186" s="63">
        <f t="shared" si="8"/>
        <v>200</v>
      </c>
      <c r="J186" s="63">
        <f>SUMIFS('[1]Sept-August Comp OH'!$G$2:$G$154,'[1]Sept-August Comp OH'!$B$2:$B$154,'Oct Agreement Compare OH'!B186,'[1]Sept-August Comp OH'!$C$2:$C$154,'Oct Agreement Compare OH'!C186,'[1]Sept-August Comp OH'!$D$2:$D$154,'Oct Agreement Compare OH'!D186)</f>
        <v>0</v>
      </c>
      <c r="K186" s="183">
        <f t="shared" si="6"/>
        <v>200</v>
      </c>
      <c r="L186" s="64">
        <f t="shared" si="7"/>
        <v>1</v>
      </c>
    </row>
    <row r="187" spans="2:12" outlineLevel="1">
      <c r="B187" s="171" t="s">
        <v>779</v>
      </c>
      <c r="F187" s="178"/>
      <c r="G187" s="63">
        <f>SUBTOTAL(9,G186:G186)</f>
        <v>200</v>
      </c>
      <c r="H187" s="63">
        <f>SUBTOTAL(9,H186:H186)</f>
        <v>200</v>
      </c>
      <c r="I187" s="177">
        <f>SUBTOTAL(9,I186:I186)</f>
        <v>0</v>
      </c>
      <c r="J187" s="63">
        <f>SUBTOTAL(9,J186:J186)</f>
        <v>0</v>
      </c>
      <c r="K187" s="183"/>
      <c r="L187" s="64"/>
    </row>
    <row r="188" spans="2:12" outlineLevel="2">
      <c r="B188" s="177" t="s">
        <v>780</v>
      </c>
      <c r="C188" s="177" t="s">
        <v>555</v>
      </c>
      <c r="D188" s="177" t="s">
        <v>781</v>
      </c>
      <c r="E188" s="177" t="s">
        <v>782</v>
      </c>
      <c r="F188" s="178">
        <v>45931</v>
      </c>
      <c r="G188" s="63">
        <v>455.6</v>
      </c>
      <c r="H188" s="63">
        <f t="shared" si="8"/>
        <v>455.6</v>
      </c>
      <c r="J188" s="63">
        <f>SUMIFS('[1]Sept-August Comp OH'!$G$2:$G$154,'[1]Sept-August Comp OH'!$B$2:$B$154,'Oct Agreement Compare OH'!B188,'[1]Sept-August Comp OH'!$C$2:$C$154,'Oct Agreement Compare OH'!C188,'[1]Sept-August Comp OH'!$D$2:$D$154,'Oct Agreement Compare OH'!D188)</f>
        <v>475.7</v>
      </c>
      <c r="K188" s="183">
        <f t="shared" si="6"/>
        <v>-20.099999999999966</v>
      </c>
      <c r="L188" s="64">
        <f t="shared" si="7"/>
        <v>-4.2253521126760493E-2</v>
      </c>
    </row>
    <row r="189" spans="2:12" outlineLevel="2">
      <c r="B189" s="177" t="s">
        <v>780</v>
      </c>
      <c r="C189" s="177" t="s">
        <v>544</v>
      </c>
      <c r="D189" s="177" t="s">
        <v>544</v>
      </c>
      <c r="E189" s="177" t="s">
        <v>782</v>
      </c>
      <c r="F189" s="178">
        <v>45931</v>
      </c>
      <c r="G189" s="63">
        <v>4256.1499999999996</v>
      </c>
      <c r="H189" s="63">
        <f t="shared" si="8"/>
        <v>4256.1499999999996</v>
      </c>
      <c r="J189" s="63">
        <f>SUMIFS('[1]Sept-August Comp OH'!$G$2:$G$154,'[1]Sept-August Comp OH'!$B$2:$B$154,'Oct Agreement Compare OH'!B189,'[1]Sept-August Comp OH'!$C$2:$C$154,'Oct Agreement Compare OH'!C189,'[1]Sept-August Comp OH'!$D$2:$D$154,'Oct Agreement Compare OH'!D189)</f>
        <v>4256.1499999999996</v>
      </c>
      <c r="K189" s="183">
        <f t="shared" si="6"/>
        <v>0</v>
      </c>
      <c r="L189" s="64">
        <f t="shared" si="7"/>
        <v>0</v>
      </c>
    </row>
    <row r="190" spans="2:12" outlineLevel="1">
      <c r="B190" s="171" t="s">
        <v>783</v>
      </c>
      <c r="F190" s="178"/>
      <c r="G190" s="63">
        <f>SUBTOTAL(9,G188:G189)</f>
        <v>4711.75</v>
      </c>
      <c r="H190" s="63">
        <f>SUBTOTAL(9,H188:H189)</f>
        <v>4711.75</v>
      </c>
      <c r="I190" s="177">
        <f>SUBTOTAL(9,I188:I189)</f>
        <v>0</v>
      </c>
      <c r="J190" s="63">
        <f>SUBTOTAL(9,J188:J189)</f>
        <v>4731.8499999999995</v>
      </c>
      <c r="K190" s="183"/>
      <c r="L190" s="64"/>
    </row>
    <row r="191" spans="2:12" outlineLevel="2">
      <c r="B191" s="177" t="s">
        <v>784</v>
      </c>
      <c r="C191" s="177" t="s">
        <v>550</v>
      </c>
      <c r="D191" s="177" t="s">
        <v>551</v>
      </c>
      <c r="E191" s="177" t="s">
        <v>785</v>
      </c>
      <c r="F191" s="178">
        <v>45931</v>
      </c>
      <c r="G191" s="63">
        <v>508.8</v>
      </c>
      <c r="H191" s="63">
        <f t="shared" si="8"/>
        <v>508.8</v>
      </c>
      <c r="J191" s="63">
        <f>SUMIFS('[1]Sept-August Comp OH'!$G$2:$G$154,'[1]Sept-August Comp OH'!$B$2:$B$154,'Oct Agreement Compare OH'!B191,'[1]Sept-August Comp OH'!$C$2:$C$154,'Oct Agreement Compare OH'!C191,'[1]Sept-August Comp OH'!$D$2:$D$154,'Oct Agreement Compare OH'!D191)</f>
        <v>508.8</v>
      </c>
      <c r="K191" s="183">
        <f t="shared" si="6"/>
        <v>0</v>
      </c>
      <c r="L191" s="64">
        <f t="shared" si="7"/>
        <v>0</v>
      </c>
    </row>
    <row r="192" spans="2:12" outlineLevel="2">
      <c r="B192" s="177" t="s">
        <v>784</v>
      </c>
      <c r="C192" s="177" t="s">
        <v>541</v>
      </c>
      <c r="D192" s="177" t="s">
        <v>542</v>
      </c>
      <c r="E192" s="177" t="s">
        <v>786</v>
      </c>
      <c r="F192" s="178">
        <v>45931</v>
      </c>
      <c r="G192" s="63">
        <v>728.25</v>
      </c>
      <c r="H192" s="63">
        <f t="shared" si="8"/>
        <v>728.25</v>
      </c>
      <c r="J192" s="63">
        <f>SUMIFS('[1]Sept-August Comp OH'!$G$2:$G$154,'[1]Sept-August Comp OH'!$B$2:$B$154,'Oct Agreement Compare OH'!B192,'[1]Sept-August Comp OH'!$C$2:$C$154,'Oct Agreement Compare OH'!C192,'[1]Sept-August Comp OH'!$D$2:$D$154,'Oct Agreement Compare OH'!D192)</f>
        <v>728.25</v>
      </c>
      <c r="K192" s="183">
        <f t="shared" si="6"/>
        <v>0</v>
      </c>
      <c r="L192" s="64">
        <f t="shared" si="7"/>
        <v>0</v>
      </c>
    </row>
    <row r="193" spans="2:12" outlineLevel="2">
      <c r="B193" s="177" t="s">
        <v>784</v>
      </c>
      <c r="C193" s="177" t="s">
        <v>555</v>
      </c>
      <c r="D193" s="177" t="s">
        <v>586</v>
      </c>
      <c r="E193" s="177" t="s">
        <v>786</v>
      </c>
      <c r="F193" s="178">
        <v>45931</v>
      </c>
      <c r="G193" s="63">
        <v>1524</v>
      </c>
      <c r="H193" s="63">
        <f t="shared" si="8"/>
        <v>1524</v>
      </c>
      <c r="J193" s="63">
        <f>SUMIFS('[1]Sept-August Comp OH'!$G$2:$G$154,'[1]Sept-August Comp OH'!$B$2:$B$154,'Oct Agreement Compare OH'!B193,'[1]Sept-August Comp OH'!$C$2:$C$154,'Oct Agreement Compare OH'!C193,'[1]Sept-August Comp OH'!$D$2:$D$154,'Oct Agreement Compare OH'!D193)</f>
        <v>1518</v>
      </c>
      <c r="K193" s="183">
        <f t="shared" si="6"/>
        <v>6</v>
      </c>
      <c r="L193" s="64">
        <f t="shared" si="7"/>
        <v>3.952569169960474E-3</v>
      </c>
    </row>
    <row r="194" spans="2:12" outlineLevel="2">
      <c r="B194" s="177" t="s">
        <v>784</v>
      </c>
      <c r="C194" s="177" t="s">
        <v>557</v>
      </c>
      <c r="D194" s="177" t="s">
        <v>558</v>
      </c>
      <c r="E194" s="177" t="s">
        <v>787</v>
      </c>
      <c r="F194" s="178">
        <v>45932</v>
      </c>
      <c r="G194" s="63">
        <v>339.2</v>
      </c>
      <c r="H194" s="63">
        <f t="shared" si="8"/>
        <v>339.2</v>
      </c>
      <c r="J194" s="63">
        <f>SUMIFS('[1]Sept-August Comp OH'!$G$2:$G$154,'[1]Sept-August Comp OH'!$B$2:$B$154,'Oct Agreement Compare OH'!B194,'[1]Sept-August Comp OH'!$C$2:$C$154,'Oct Agreement Compare OH'!C194,'[1]Sept-August Comp OH'!$D$2:$D$154,'Oct Agreement Compare OH'!D194)</f>
        <v>339.2</v>
      </c>
      <c r="K194" s="183">
        <f t="shared" si="6"/>
        <v>0</v>
      </c>
      <c r="L194" s="64">
        <f t="shared" si="7"/>
        <v>0</v>
      </c>
    </row>
    <row r="195" spans="2:12" outlineLevel="2">
      <c r="B195" s="177" t="s">
        <v>784</v>
      </c>
      <c r="C195" s="177" t="s">
        <v>544</v>
      </c>
      <c r="D195" s="177" t="s">
        <v>592</v>
      </c>
      <c r="E195" s="177" t="s">
        <v>786</v>
      </c>
      <c r="F195" s="178">
        <v>45931</v>
      </c>
      <c r="G195" s="63">
        <v>2278.75</v>
      </c>
      <c r="H195" s="63">
        <f t="shared" si="8"/>
        <v>2278.75</v>
      </c>
      <c r="J195" s="63">
        <f>SUMIFS('[1]Sept-August Comp OH'!$G$2:$G$154,'[1]Sept-August Comp OH'!$B$2:$B$154,'Oct Agreement Compare OH'!B195,'[1]Sept-August Comp OH'!$C$2:$C$154,'Oct Agreement Compare OH'!C195,'[1]Sept-August Comp OH'!$D$2:$D$154,'Oct Agreement Compare OH'!D195)</f>
        <v>2278.75</v>
      </c>
      <c r="K195" s="183">
        <f t="shared" si="6"/>
        <v>0</v>
      </c>
      <c r="L195" s="64">
        <f t="shared" si="7"/>
        <v>0</v>
      </c>
    </row>
    <row r="196" spans="2:12" outlineLevel="1">
      <c r="B196" s="171" t="s">
        <v>788</v>
      </c>
      <c r="F196" s="178"/>
      <c r="G196" s="63">
        <f>SUBTOTAL(9,G191:G195)</f>
        <v>5379</v>
      </c>
      <c r="H196" s="63">
        <f>SUBTOTAL(9,H191:H195)</f>
        <v>5379</v>
      </c>
      <c r="I196" s="177">
        <f>SUBTOTAL(9,I191:I195)</f>
        <v>0</v>
      </c>
      <c r="J196" s="63">
        <f>SUBTOTAL(9,J191:J195)</f>
        <v>5373</v>
      </c>
      <c r="K196" s="183"/>
      <c r="L196" s="64"/>
    </row>
    <row r="197" spans="2:12" s="179" customFormat="1" outlineLevel="2">
      <c r="B197" s="179" t="s">
        <v>789</v>
      </c>
      <c r="C197" s="179" t="s">
        <v>544</v>
      </c>
      <c r="D197" s="179" t="s">
        <v>790</v>
      </c>
      <c r="F197" s="180"/>
      <c r="G197" s="65"/>
      <c r="H197" s="65"/>
      <c r="J197" s="65">
        <v>3183.4</v>
      </c>
      <c r="K197" s="183">
        <f t="shared" si="6"/>
        <v>-3183.4</v>
      </c>
      <c r="L197" s="64">
        <f t="shared" si="7"/>
        <v>-1</v>
      </c>
    </row>
    <row r="198" spans="2:12" s="179" customFormat="1" outlineLevel="1">
      <c r="B198" s="181" t="s">
        <v>791</v>
      </c>
      <c r="F198" s="180"/>
      <c r="G198" s="65">
        <f>SUBTOTAL(9,G197:G197)</f>
        <v>0</v>
      </c>
      <c r="H198" s="65">
        <f>SUBTOTAL(9,H197:H197)</f>
        <v>0</v>
      </c>
      <c r="I198" s="179">
        <f>SUBTOTAL(9,I197:I197)</f>
        <v>0</v>
      </c>
      <c r="J198" s="65">
        <f>SUBTOTAL(9,J197:J197)</f>
        <v>3183.4</v>
      </c>
      <c r="K198" s="183"/>
      <c r="L198" s="64"/>
    </row>
    <row r="199" spans="2:12" s="179" customFormat="1">
      <c r="B199" s="181" t="s">
        <v>792</v>
      </c>
      <c r="F199" s="180"/>
      <c r="G199" s="65">
        <f>SUBTOTAL(9,G2:G197)</f>
        <v>127293.56159999997</v>
      </c>
      <c r="H199" s="65">
        <f>SUBTOTAL(9,H2:H197)</f>
        <v>127293.56159999997</v>
      </c>
      <c r="I199" s="179">
        <f>SUBTOTAL(9,I2:I197)</f>
        <v>0</v>
      </c>
      <c r="J199" s="65">
        <f>SUBTOTAL(9,J2:J197)</f>
        <v>129307.83479999997</v>
      </c>
      <c r="K199" s="183"/>
      <c r="L199" s="64"/>
    </row>
    <row r="200" spans="2:12">
      <c r="F200" s="178"/>
      <c r="G200" s="69"/>
      <c r="H200" s="69"/>
      <c r="J200" s="69"/>
      <c r="K200" s="183"/>
      <c r="L200" s="70"/>
    </row>
    <row r="201" spans="2:12">
      <c r="F201" s="178"/>
      <c r="G201" s="69"/>
      <c r="H201" s="69"/>
      <c r="J201" s="69"/>
      <c r="K201" s="183"/>
      <c r="L201" s="70"/>
    </row>
    <row r="202" spans="2:12">
      <c r="B202" s="171" t="s">
        <v>77</v>
      </c>
      <c r="C202" s="171"/>
      <c r="D202" s="171"/>
      <c r="E202" s="171"/>
      <c r="F202" s="171"/>
      <c r="G202" s="182">
        <v>127293.56159999999</v>
      </c>
      <c r="H202" s="63">
        <f t="shared" si="8"/>
        <v>127293.56159999999</v>
      </c>
      <c r="J202" s="183">
        <f>SUM(J2:J197)</f>
        <v>255432.26960000006</v>
      </c>
    </row>
    <row r="204" spans="2:12">
      <c r="G204" s="182">
        <v>127293.56159999999</v>
      </c>
    </row>
    <row r="205" spans="2:12">
      <c r="G205" s="67" t="s">
        <v>793</v>
      </c>
    </row>
    <row r="206" spans="2:12">
      <c r="F206" s="68" t="s">
        <v>33</v>
      </c>
      <c r="G206" s="63">
        <v>106342</v>
      </c>
    </row>
    <row r="207" spans="2:12">
      <c r="F207" s="68" t="s">
        <v>42</v>
      </c>
    </row>
    <row r="208" spans="2:12">
      <c r="F208" s="68" t="s">
        <v>45</v>
      </c>
      <c r="G208" s="63">
        <v>20952</v>
      </c>
    </row>
    <row r="210" spans="7:7" s="63" customFormat="1">
      <c r="G210" s="63">
        <f>+G206+G207+G208</f>
        <v>127294</v>
      </c>
    </row>
    <row r="211" spans="7:7" s="63" customFormat="1">
      <c r="G211" s="63">
        <f>+G210-G204</f>
        <v>0.43840000001364388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CF5F-4141-434E-A26E-54E9E53C30C6}">
  <sheetPr>
    <tabColor rgb="FF92D050"/>
  </sheetPr>
  <dimension ref="A1:M645"/>
  <sheetViews>
    <sheetView topLeftCell="A624" workbookViewId="0">
      <selection sqref="A1:XFD1048576"/>
    </sheetView>
  </sheetViews>
  <sheetFormatPr defaultRowHeight="12.75" outlineLevelRow="2"/>
  <cols>
    <col min="1" max="1" width="9.140625" style="177"/>
    <col min="2" max="2" width="41.5703125" style="177" bestFit="1" customWidth="1"/>
    <col min="3" max="3" width="33.85546875" style="177" bestFit="1" customWidth="1"/>
    <col min="4" max="4" width="55.42578125" style="177" bestFit="1" customWidth="1"/>
    <col min="5" max="5" width="15" style="177" bestFit="1" customWidth="1"/>
    <col min="6" max="6" width="11.7109375" style="177" bestFit="1" customWidth="1"/>
    <col min="7" max="9" width="11.85546875" style="63" customWidth="1"/>
    <col min="10" max="10" width="13" style="63" customWidth="1"/>
    <col min="11" max="11" width="11.85546875" style="63" customWidth="1"/>
    <col min="12" max="13" width="11.85546875" style="177" customWidth="1"/>
    <col min="14" max="16384" width="9.140625" style="177"/>
  </cols>
  <sheetData>
    <row r="1" spans="1:13" ht="38.25">
      <c r="A1" s="171" t="s">
        <v>528</v>
      </c>
      <c r="B1" s="172" t="s">
        <v>529</v>
      </c>
      <c r="C1" s="172" t="s">
        <v>530</v>
      </c>
      <c r="D1" s="172" t="s">
        <v>531</v>
      </c>
      <c r="E1" s="172" t="s">
        <v>532</v>
      </c>
      <c r="F1" s="173" t="s">
        <v>533</v>
      </c>
      <c r="G1" s="174" t="s">
        <v>534</v>
      </c>
      <c r="H1" s="174" t="s">
        <v>535</v>
      </c>
      <c r="I1" s="174" t="s">
        <v>536</v>
      </c>
      <c r="J1" s="174" t="s">
        <v>537</v>
      </c>
      <c r="K1" s="174" t="s">
        <v>538</v>
      </c>
      <c r="L1" s="175" t="s">
        <v>539</v>
      </c>
      <c r="M1" s="176" t="s">
        <v>18</v>
      </c>
    </row>
    <row r="2" spans="1:13" outlineLevel="2">
      <c r="B2" s="177" t="s">
        <v>794</v>
      </c>
      <c r="C2" s="177" t="s">
        <v>579</v>
      </c>
      <c r="D2" s="177" t="s">
        <v>579</v>
      </c>
      <c r="E2" s="177" t="s">
        <v>795</v>
      </c>
      <c r="F2" s="178">
        <v>45931</v>
      </c>
      <c r="G2" s="63">
        <v>31614.3</v>
      </c>
      <c r="H2" s="63">
        <f>+G2</f>
        <v>31614.3</v>
      </c>
      <c r="J2" s="63">
        <f>SUMIFS('[2]Sep-Aug Comp CA'!$G$1:$G$498,'[2]Sep-Aug Comp CA'!$B$1:$B$498,'Oct Agreement Compare CA'!B2,'[2]Sep-Aug Comp CA'!$C$1:$C$498,'Oct Agreement Compare CA'!C2,'[2]Sep-Aug Comp CA'!$D$1:$D$498,'Oct Agreement Compare CA'!D2)</f>
        <v>0</v>
      </c>
      <c r="K2" s="63">
        <f>+G2-J2</f>
        <v>31614.3</v>
      </c>
      <c r="L2" s="64" t="e">
        <f>+K2/J2</f>
        <v>#DIV/0!</v>
      </c>
    </row>
    <row r="3" spans="1:13" outlineLevel="2">
      <c r="B3" s="177" t="s">
        <v>794</v>
      </c>
      <c r="C3" s="177" t="s">
        <v>541</v>
      </c>
      <c r="D3" s="177" t="s">
        <v>572</v>
      </c>
      <c r="E3" s="177" t="s">
        <v>796</v>
      </c>
      <c r="F3" s="178">
        <v>45931</v>
      </c>
      <c r="G3" s="63">
        <v>1003.0806</v>
      </c>
      <c r="H3" s="63">
        <f t="shared" ref="H3:H82" si="0">+G3</f>
        <v>1003.0806</v>
      </c>
      <c r="J3" s="63">
        <f>SUMIFS('[2]Sep-Aug Comp CA'!$G$1:$G$498,'[2]Sep-Aug Comp CA'!$B$1:$B$498,'Oct Agreement Compare CA'!B3,'[2]Sep-Aug Comp CA'!$C$1:$C$498,'Oct Agreement Compare CA'!C3,'[2]Sep-Aug Comp CA'!$D$1:$D$498,'Oct Agreement Compare CA'!D3)</f>
        <v>989.62440000000004</v>
      </c>
      <c r="K3" s="63">
        <f t="shared" ref="K3:K66" si="1">+G3-J3</f>
        <v>13.456199999999967</v>
      </c>
      <c r="L3" s="64">
        <f t="shared" ref="L3:L66" si="2">+K3/J3</f>
        <v>1.3597279937721793E-2</v>
      </c>
    </row>
    <row r="4" spans="1:13" outlineLevel="2">
      <c r="B4" s="177" t="s">
        <v>794</v>
      </c>
      <c r="C4" s="177" t="s">
        <v>555</v>
      </c>
      <c r="D4" s="177" t="s">
        <v>555</v>
      </c>
      <c r="E4" s="177" t="s">
        <v>796</v>
      </c>
      <c r="F4" s="178">
        <v>45931</v>
      </c>
      <c r="G4" s="63">
        <v>11764</v>
      </c>
      <c r="H4" s="63">
        <f t="shared" si="0"/>
        <v>11764</v>
      </c>
      <c r="J4" s="63">
        <f>SUMIFS('[2]Sep-Aug Comp CA'!$G$1:$G$498,'[2]Sep-Aug Comp CA'!$B$1:$B$498,'Oct Agreement Compare CA'!B4,'[2]Sep-Aug Comp CA'!$C$1:$C$498,'Oct Agreement Compare CA'!C4,'[2]Sep-Aug Comp CA'!$D$1:$D$498,'Oct Agreement Compare CA'!D4)</f>
        <v>11618</v>
      </c>
      <c r="K4" s="63">
        <f t="shared" si="1"/>
        <v>146</v>
      </c>
      <c r="L4" s="64">
        <f t="shared" si="2"/>
        <v>1.2566706834222757E-2</v>
      </c>
    </row>
    <row r="5" spans="1:13" outlineLevel="2">
      <c r="B5" s="177" t="s">
        <v>794</v>
      </c>
      <c r="C5" s="177" t="s">
        <v>544</v>
      </c>
      <c r="D5" s="177" t="s">
        <v>544</v>
      </c>
      <c r="E5" s="177" t="s">
        <v>796</v>
      </c>
      <c r="F5" s="178">
        <v>45931</v>
      </c>
      <c r="G5" s="63">
        <v>28950</v>
      </c>
      <c r="H5" s="63">
        <f t="shared" si="0"/>
        <v>28950</v>
      </c>
      <c r="J5" s="63">
        <f>SUMIFS('[2]Sep-Aug Comp CA'!$G$1:$G$498,'[2]Sep-Aug Comp CA'!$B$1:$B$498,'Oct Agreement Compare CA'!B5,'[2]Sep-Aug Comp CA'!$C$1:$C$498,'Oct Agreement Compare CA'!C5,'[2]Sep-Aug Comp CA'!$D$1:$D$498,'Oct Agreement Compare CA'!D5)</f>
        <v>28675</v>
      </c>
      <c r="K5" s="63">
        <f t="shared" si="1"/>
        <v>275</v>
      </c>
      <c r="L5" s="64">
        <f t="shared" si="2"/>
        <v>9.5902353966870104E-3</v>
      </c>
    </row>
    <row r="6" spans="1:13" outlineLevel="1">
      <c r="B6" s="171" t="s">
        <v>797</v>
      </c>
      <c r="F6" s="178"/>
      <c r="G6" s="63">
        <f>SUBTOTAL(9,G2:G5)</f>
        <v>73331.380600000004</v>
      </c>
      <c r="H6" s="63">
        <f>SUBTOTAL(9,H2:H5)</f>
        <v>73331.380600000004</v>
      </c>
      <c r="I6" s="63">
        <f>SUBTOTAL(9,I2:I5)</f>
        <v>0</v>
      </c>
      <c r="J6" s="63">
        <f>SUBTOTAL(9,J2:J5)</f>
        <v>41282.624400000001</v>
      </c>
      <c r="K6" s="63">
        <f t="shared" si="1"/>
        <v>32048.756200000003</v>
      </c>
      <c r="L6" s="64">
        <f t="shared" si="2"/>
        <v>0.77632555259737801</v>
      </c>
    </row>
    <row r="7" spans="1:13" outlineLevel="2">
      <c r="B7" s="177" t="s">
        <v>798</v>
      </c>
      <c r="C7" s="177" t="s">
        <v>799</v>
      </c>
      <c r="D7" s="177" t="s">
        <v>799</v>
      </c>
      <c r="E7" s="177" t="s">
        <v>800</v>
      </c>
      <c r="F7" s="178">
        <v>45945</v>
      </c>
      <c r="G7" s="63">
        <v>954.1</v>
      </c>
      <c r="H7" s="63">
        <f t="shared" si="0"/>
        <v>954.1</v>
      </c>
      <c r="J7" s="63">
        <f>SUMIFS('[2]Sep-Aug Comp CA'!$G$1:$G$498,'[2]Sep-Aug Comp CA'!$B$1:$B$498,'Oct Agreement Compare CA'!B7,'[2]Sep-Aug Comp CA'!$C$1:$C$498,'Oct Agreement Compare CA'!C7,'[2]Sep-Aug Comp CA'!$D$1:$D$498,'Oct Agreement Compare CA'!D7)</f>
        <v>954.1</v>
      </c>
      <c r="K7" s="63">
        <f t="shared" si="1"/>
        <v>0</v>
      </c>
      <c r="L7" s="64">
        <f t="shared" si="2"/>
        <v>0</v>
      </c>
    </row>
    <row r="8" spans="1:13" outlineLevel="2">
      <c r="B8" s="177" t="s">
        <v>798</v>
      </c>
      <c r="C8" s="177" t="s">
        <v>541</v>
      </c>
      <c r="D8" s="177" t="s">
        <v>541</v>
      </c>
      <c r="E8" s="177" t="s">
        <v>800</v>
      </c>
      <c r="F8" s="178">
        <v>45945</v>
      </c>
      <c r="G8" s="63">
        <v>28.38</v>
      </c>
      <c r="H8" s="63">
        <f t="shared" si="0"/>
        <v>28.38</v>
      </c>
      <c r="J8" s="63">
        <f>SUMIFS('[2]Sep-Aug Comp CA'!$G$1:$G$498,'[2]Sep-Aug Comp CA'!$B$1:$B$498,'Oct Agreement Compare CA'!B8,'[2]Sep-Aug Comp CA'!$C$1:$C$498,'Oct Agreement Compare CA'!C8,'[2]Sep-Aug Comp CA'!$D$1:$D$498,'Oct Agreement Compare CA'!D8)</f>
        <v>28.38</v>
      </c>
      <c r="K8" s="63">
        <f t="shared" si="1"/>
        <v>0</v>
      </c>
      <c r="L8" s="64">
        <f t="shared" si="2"/>
        <v>0</v>
      </c>
    </row>
    <row r="9" spans="1:13" outlineLevel="2">
      <c r="B9" s="177" t="s">
        <v>798</v>
      </c>
      <c r="C9" s="177" t="s">
        <v>555</v>
      </c>
      <c r="D9" s="177" t="s">
        <v>555</v>
      </c>
      <c r="E9" s="177" t="s">
        <v>800</v>
      </c>
      <c r="F9" s="178">
        <v>45945</v>
      </c>
      <c r="G9" s="63">
        <v>330.5</v>
      </c>
      <c r="H9" s="63">
        <f t="shared" si="0"/>
        <v>330.5</v>
      </c>
      <c r="J9" s="63">
        <f>SUMIFS('[2]Sep-Aug Comp CA'!$G$1:$G$498,'[2]Sep-Aug Comp CA'!$B$1:$B$498,'Oct Agreement Compare CA'!B9,'[2]Sep-Aug Comp CA'!$C$1:$C$498,'Oct Agreement Compare CA'!C9,'[2]Sep-Aug Comp CA'!$D$1:$D$498,'Oct Agreement Compare CA'!D9)</f>
        <v>330.5</v>
      </c>
      <c r="K9" s="63">
        <f t="shared" si="1"/>
        <v>0</v>
      </c>
      <c r="L9" s="64">
        <f t="shared" si="2"/>
        <v>0</v>
      </c>
    </row>
    <row r="10" spans="1:13" outlineLevel="2">
      <c r="B10" s="177" t="s">
        <v>798</v>
      </c>
      <c r="C10" s="177" t="s">
        <v>544</v>
      </c>
      <c r="D10" s="177" t="s">
        <v>544</v>
      </c>
      <c r="E10" s="177" t="s">
        <v>800</v>
      </c>
      <c r="F10" s="178">
        <v>45945</v>
      </c>
      <c r="G10" s="63">
        <v>351.5</v>
      </c>
      <c r="H10" s="63">
        <f t="shared" si="0"/>
        <v>351.5</v>
      </c>
      <c r="J10" s="63">
        <f>SUMIFS('[2]Sep-Aug Comp CA'!$G$1:$G$498,'[2]Sep-Aug Comp CA'!$B$1:$B$498,'Oct Agreement Compare CA'!B10,'[2]Sep-Aug Comp CA'!$C$1:$C$498,'Oct Agreement Compare CA'!C10,'[2]Sep-Aug Comp CA'!$D$1:$D$498,'Oct Agreement Compare CA'!D10)</f>
        <v>351.5</v>
      </c>
      <c r="K10" s="63">
        <f t="shared" si="1"/>
        <v>0</v>
      </c>
      <c r="L10" s="64">
        <f t="shared" si="2"/>
        <v>0</v>
      </c>
    </row>
    <row r="11" spans="1:13" outlineLevel="1">
      <c r="B11" s="171" t="s">
        <v>801</v>
      </c>
      <c r="F11" s="178"/>
      <c r="G11" s="63">
        <f>SUBTOTAL(9,G7:G10)</f>
        <v>1664.48</v>
      </c>
      <c r="H11" s="63">
        <f>SUBTOTAL(9,H7:H10)</f>
        <v>1664.48</v>
      </c>
      <c r="I11" s="63">
        <f>SUBTOTAL(9,I7:I10)</f>
        <v>0</v>
      </c>
      <c r="J11" s="63">
        <f>SUBTOTAL(9,J7:J10)</f>
        <v>1664.48</v>
      </c>
      <c r="K11" s="63">
        <f t="shared" si="1"/>
        <v>0</v>
      </c>
      <c r="L11" s="64">
        <f t="shared" si="2"/>
        <v>0</v>
      </c>
    </row>
    <row r="12" spans="1:13" outlineLevel="2">
      <c r="B12" s="177" t="s">
        <v>802</v>
      </c>
      <c r="C12" s="177" t="s">
        <v>579</v>
      </c>
      <c r="D12" s="177" t="s">
        <v>579</v>
      </c>
      <c r="E12" s="177" t="s">
        <v>803</v>
      </c>
      <c r="F12" s="178">
        <v>45931</v>
      </c>
      <c r="G12" s="63">
        <v>484</v>
      </c>
      <c r="H12" s="63">
        <f t="shared" si="0"/>
        <v>484</v>
      </c>
      <c r="J12" s="63">
        <f>SUMIFS('[2]Sep-Aug Comp CA'!$G$1:$G$498,'[2]Sep-Aug Comp CA'!$B$1:$B$498,'Oct Agreement Compare CA'!B12,'[2]Sep-Aug Comp CA'!$C$1:$C$498,'Oct Agreement Compare CA'!C12,'[2]Sep-Aug Comp CA'!$D$1:$D$498,'Oct Agreement Compare CA'!D12)</f>
        <v>484</v>
      </c>
      <c r="K12" s="63">
        <f t="shared" si="1"/>
        <v>0</v>
      </c>
      <c r="L12" s="64">
        <f t="shared" si="2"/>
        <v>0</v>
      </c>
    </row>
    <row r="13" spans="1:13" outlineLevel="2">
      <c r="B13" s="177" t="s">
        <v>802</v>
      </c>
      <c r="C13" s="177" t="s">
        <v>541</v>
      </c>
      <c r="D13" s="177" t="s">
        <v>804</v>
      </c>
      <c r="E13" s="177" t="s">
        <v>803</v>
      </c>
      <c r="F13" s="178">
        <v>45931</v>
      </c>
      <c r="G13" s="63">
        <v>158</v>
      </c>
      <c r="H13" s="63">
        <f t="shared" si="0"/>
        <v>158</v>
      </c>
      <c r="J13" s="63">
        <f>SUMIFS('[2]Sep-Aug Comp CA'!$G$1:$G$498,'[2]Sep-Aug Comp CA'!$B$1:$B$498,'Oct Agreement Compare CA'!B13,'[2]Sep-Aug Comp CA'!$C$1:$C$498,'Oct Agreement Compare CA'!C13,'[2]Sep-Aug Comp CA'!$D$1:$D$498,'Oct Agreement Compare CA'!D13)</f>
        <v>158</v>
      </c>
      <c r="K13" s="63">
        <f t="shared" si="1"/>
        <v>0</v>
      </c>
      <c r="L13" s="64">
        <f t="shared" si="2"/>
        <v>0</v>
      </c>
    </row>
    <row r="14" spans="1:13" outlineLevel="2">
      <c r="B14" s="177" t="s">
        <v>802</v>
      </c>
      <c r="C14" s="177" t="s">
        <v>541</v>
      </c>
      <c r="D14" s="177" t="s">
        <v>805</v>
      </c>
      <c r="E14" s="177" t="s">
        <v>803</v>
      </c>
      <c r="F14" s="178">
        <v>45931</v>
      </c>
      <c r="G14" s="63">
        <v>289.35599999999999</v>
      </c>
      <c r="H14" s="63">
        <f t="shared" si="0"/>
        <v>289.35599999999999</v>
      </c>
      <c r="J14" s="63">
        <f>SUMIFS('[2]Sep-Aug Comp CA'!$G$1:$G$498,'[2]Sep-Aug Comp CA'!$B$1:$B$498,'Oct Agreement Compare CA'!B14,'[2]Sep-Aug Comp CA'!$C$1:$C$498,'Oct Agreement Compare CA'!C14,'[2]Sep-Aug Comp CA'!$D$1:$D$498,'Oct Agreement Compare CA'!D14)</f>
        <v>292.7244</v>
      </c>
      <c r="K14" s="63">
        <f t="shared" si="1"/>
        <v>-3.3684000000000083</v>
      </c>
      <c r="L14" s="64">
        <f t="shared" si="2"/>
        <v>-1.1507069448259209E-2</v>
      </c>
    </row>
    <row r="15" spans="1:13" outlineLevel="2">
      <c r="B15" s="177" t="s">
        <v>802</v>
      </c>
      <c r="C15" s="177" t="s">
        <v>555</v>
      </c>
      <c r="D15" s="177" t="s">
        <v>806</v>
      </c>
      <c r="E15" s="177" t="s">
        <v>803</v>
      </c>
      <c r="F15" s="178">
        <v>45931</v>
      </c>
      <c r="G15" s="63">
        <v>117</v>
      </c>
      <c r="H15" s="63">
        <f t="shared" si="0"/>
        <v>117</v>
      </c>
      <c r="J15" s="63">
        <f>SUMIFS('[2]Sep-Aug Comp CA'!$G$1:$G$498,'[2]Sep-Aug Comp CA'!$B$1:$B$498,'Oct Agreement Compare CA'!B15,'[2]Sep-Aug Comp CA'!$C$1:$C$498,'Oct Agreement Compare CA'!C15,'[2]Sep-Aug Comp CA'!$D$1:$D$498,'Oct Agreement Compare CA'!D15)</f>
        <v>133</v>
      </c>
      <c r="K15" s="63">
        <f t="shared" si="1"/>
        <v>-16</v>
      </c>
      <c r="L15" s="64">
        <f t="shared" si="2"/>
        <v>-0.12030075187969924</v>
      </c>
    </row>
    <row r="16" spans="1:13" outlineLevel="2">
      <c r="B16" s="177" t="s">
        <v>802</v>
      </c>
      <c r="C16" s="177" t="s">
        <v>544</v>
      </c>
      <c r="D16" s="177" t="s">
        <v>807</v>
      </c>
      <c r="E16" s="177" t="s">
        <v>803</v>
      </c>
      <c r="F16" s="178">
        <v>45931</v>
      </c>
      <c r="G16" s="63">
        <v>615.00400000000002</v>
      </c>
      <c r="H16" s="63">
        <f t="shared" si="0"/>
        <v>615.00400000000002</v>
      </c>
      <c r="J16" s="63">
        <f>SUMIFS('[2]Sep-Aug Comp CA'!$G$1:$G$498,'[2]Sep-Aug Comp CA'!$B$1:$B$498,'Oct Agreement Compare CA'!B16,'[2]Sep-Aug Comp CA'!$C$1:$C$498,'Oct Agreement Compare CA'!C16,'[2]Sep-Aug Comp CA'!$D$1:$D$498,'Oct Agreement Compare CA'!D16)</f>
        <v>560</v>
      </c>
      <c r="K16" s="63">
        <f t="shared" si="1"/>
        <v>55.004000000000019</v>
      </c>
      <c r="L16" s="64">
        <f t="shared" si="2"/>
        <v>9.8221428571428612E-2</v>
      </c>
    </row>
    <row r="17" spans="2:12" outlineLevel="1">
      <c r="B17" s="171" t="s">
        <v>808</v>
      </c>
      <c r="F17" s="178"/>
      <c r="G17" s="63">
        <f>SUBTOTAL(9,G12:G16)</f>
        <v>1663.3600000000001</v>
      </c>
      <c r="H17" s="63">
        <f>SUBTOTAL(9,H12:H16)</f>
        <v>1663.3600000000001</v>
      </c>
      <c r="I17" s="63">
        <f>SUBTOTAL(9,I12:I16)</f>
        <v>0</v>
      </c>
      <c r="J17" s="63">
        <f>SUBTOTAL(9,J12:J16)</f>
        <v>1627.7244000000001</v>
      </c>
      <c r="K17" s="63">
        <f t="shared" si="1"/>
        <v>35.635600000000068</v>
      </c>
      <c r="L17" s="64">
        <f t="shared" si="2"/>
        <v>2.1892895382043833E-2</v>
      </c>
    </row>
    <row r="18" spans="2:12" outlineLevel="2">
      <c r="B18" s="177" t="s">
        <v>809</v>
      </c>
      <c r="C18" s="177" t="s">
        <v>579</v>
      </c>
      <c r="D18" s="177" t="s">
        <v>579</v>
      </c>
      <c r="E18" s="177" t="s">
        <v>810</v>
      </c>
      <c r="F18" s="178">
        <v>45931</v>
      </c>
      <c r="G18" s="63">
        <v>3358.53</v>
      </c>
      <c r="H18" s="63">
        <f t="shared" si="0"/>
        <v>3358.53</v>
      </c>
      <c r="J18" s="63">
        <f>SUMIFS('[2]Sep-Aug Comp CA'!$G$1:$G$498,'[2]Sep-Aug Comp CA'!$B$1:$B$498,'Oct Agreement Compare CA'!B18,'[2]Sep-Aug Comp CA'!$C$1:$C$498,'Oct Agreement Compare CA'!C18,'[2]Sep-Aug Comp CA'!$D$1:$D$498,'Oct Agreement Compare CA'!D18)</f>
        <v>3358.53</v>
      </c>
      <c r="K18" s="63">
        <f t="shared" si="1"/>
        <v>0</v>
      </c>
      <c r="L18" s="64">
        <f t="shared" si="2"/>
        <v>0</v>
      </c>
    </row>
    <row r="19" spans="2:12" outlineLevel="2">
      <c r="B19" s="177" t="s">
        <v>809</v>
      </c>
      <c r="C19" s="177" t="s">
        <v>541</v>
      </c>
      <c r="D19" s="177" t="s">
        <v>598</v>
      </c>
      <c r="E19" s="177" t="s">
        <v>810</v>
      </c>
      <c r="F19" s="178">
        <v>45931</v>
      </c>
      <c r="G19" s="63">
        <v>10.5</v>
      </c>
      <c r="H19" s="63">
        <f t="shared" si="0"/>
        <v>10.5</v>
      </c>
      <c r="J19" s="63">
        <f>SUMIFS('[2]Sep-Aug Comp CA'!$G$1:$G$498,'[2]Sep-Aug Comp CA'!$B$1:$B$498,'Oct Agreement Compare CA'!B19,'[2]Sep-Aug Comp CA'!$C$1:$C$498,'Oct Agreement Compare CA'!C19,'[2]Sep-Aug Comp CA'!$D$1:$D$498,'Oct Agreement Compare CA'!D19)</f>
        <v>10.5</v>
      </c>
      <c r="K19" s="63">
        <f t="shared" si="1"/>
        <v>0</v>
      </c>
      <c r="L19" s="64">
        <f t="shared" si="2"/>
        <v>0</v>
      </c>
    </row>
    <row r="20" spans="2:12" outlineLevel="2">
      <c r="B20" s="177" t="s">
        <v>809</v>
      </c>
      <c r="C20" s="177" t="s">
        <v>555</v>
      </c>
      <c r="D20" s="177" t="s">
        <v>555</v>
      </c>
      <c r="E20" s="177" t="s">
        <v>810</v>
      </c>
      <c r="F20" s="178">
        <v>45931</v>
      </c>
      <c r="G20" s="63">
        <v>5357</v>
      </c>
      <c r="H20" s="63">
        <f t="shared" si="0"/>
        <v>5357</v>
      </c>
      <c r="J20" s="63">
        <f>SUMIFS('[2]Sep-Aug Comp CA'!$G$1:$G$498,'[2]Sep-Aug Comp CA'!$B$1:$B$498,'Oct Agreement Compare CA'!B20,'[2]Sep-Aug Comp CA'!$C$1:$C$498,'Oct Agreement Compare CA'!C20,'[2]Sep-Aug Comp CA'!$D$1:$D$498,'Oct Agreement Compare CA'!D20)</f>
        <v>5390</v>
      </c>
      <c r="K20" s="63">
        <f t="shared" si="1"/>
        <v>-33</v>
      </c>
      <c r="L20" s="64">
        <f t="shared" si="2"/>
        <v>-6.1224489795918364E-3</v>
      </c>
    </row>
    <row r="21" spans="2:12" outlineLevel="2">
      <c r="B21" s="177" t="s">
        <v>809</v>
      </c>
      <c r="C21" s="177" t="s">
        <v>544</v>
      </c>
      <c r="D21" s="177" t="s">
        <v>544</v>
      </c>
      <c r="E21" s="177" t="s">
        <v>810</v>
      </c>
      <c r="F21" s="178">
        <v>45931</v>
      </c>
      <c r="G21" s="63">
        <v>9032</v>
      </c>
      <c r="H21" s="63">
        <f t="shared" si="0"/>
        <v>9032</v>
      </c>
      <c r="J21" s="63">
        <f>SUMIFS('[2]Sep-Aug Comp CA'!$G$1:$G$498,'[2]Sep-Aug Comp CA'!$B$1:$B$498,'Oct Agreement Compare CA'!B21,'[2]Sep-Aug Comp CA'!$C$1:$C$498,'Oct Agreement Compare CA'!C21,'[2]Sep-Aug Comp CA'!$D$1:$D$498,'Oct Agreement Compare CA'!D21)</f>
        <v>9286</v>
      </c>
      <c r="K21" s="63">
        <f t="shared" si="1"/>
        <v>-254</v>
      </c>
      <c r="L21" s="64">
        <f t="shared" si="2"/>
        <v>-2.7353004522937756E-2</v>
      </c>
    </row>
    <row r="22" spans="2:12" outlineLevel="1">
      <c r="B22" s="171" t="s">
        <v>811</v>
      </c>
      <c r="F22" s="178"/>
      <c r="G22" s="63">
        <f>SUBTOTAL(9,G18:G21)</f>
        <v>17758.03</v>
      </c>
      <c r="H22" s="63">
        <f>SUBTOTAL(9,H18:H21)</f>
        <v>17758.03</v>
      </c>
      <c r="I22" s="63">
        <f>SUBTOTAL(9,I18:I21)</f>
        <v>0</v>
      </c>
      <c r="J22" s="63">
        <f>SUBTOTAL(9,J18:J21)</f>
        <v>18045.03</v>
      </c>
      <c r="K22" s="63">
        <f t="shared" si="1"/>
        <v>-287</v>
      </c>
      <c r="L22" s="64">
        <f t="shared" si="2"/>
        <v>-1.5904656295944092E-2</v>
      </c>
    </row>
    <row r="23" spans="2:12" outlineLevel="2">
      <c r="B23" s="177" t="s">
        <v>812</v>
      </c>
      <c r="C23" s="177" t="s">
        <v>579</v>
      </c>
      <c r="D23" s="177" t="s">
        <v>579</v>
      </c>
      <c r="E23" s="177" t="s">
        <v>813</v>
      </c>
      <c r="F23" s="178">
        <v>45931</v>
      </c>
      <c r="G23" s="63">
        <v>1219.2</v>
      </c>
      <c r="H23" s="63">
        <f t="shared" si="0"/>
        <v>1219.2</v>
      </c>
      <c r="J23" s="63">
        <f>SUMIFS('[2]Sep-Aug Comp CA'!$G$1:$G$498,'[2]Sep-Aug Comp CA'!$B$1:$B$498,'Oct Agreement Compare CA'!B23,'[2]Sep-Aug Comp CA'!$C$1:$C$498,'Oct Agreement Compare CA'!C23,'[2]Sep-Aug Comp CA'!$D$1:$D$498,'Oct Agreement Compare CA'!D23)</f>
        <v>1598.4</v>
      </c>
      <c r="K23" s="63">
        <f t="shared" si="1"/>
        <v>-379.20000000000005</v>
      </c>
      <c r="L23" s="64">
        <f t="shared" si="2"/>
        <v>-0.23723723723723725</v>
      </c>
    </row>
    <row r="24" spans="2:12" outlineLevel="2">
      <c r="B24" s="177" t="s">
        <v>812</v>
      </c>
      <c r="C24" s="177" t="s">
        <v>541</v>
      </c>
      <c r="D24" s="177" t="s">
        <v>572</v>
      </c>
      <c r="E24" s="177" t="s">
        <v>813</v>
      </c>
      <c r="F24" s="178">
        <v>45931</v>
      </c>
      <c r="G24" s="63">
        <v>380.47340000000003</v>
      </c>
      <c r="H24" s="63">
        <f t="shared" si="0"/>
        <v>380.47340000000003</v>
      </c>
      <c r="J24" s="63">
        <f>SUMIFS('[2]Sep-Aug Comp CA'!$G$1:$G$498,'[2]Sep-Aug Comp CA'!$B$1:$B$498,'Oct Agreement Compare CA'!B24,'[2]Sep-Aug Comp CA'!$C$1:$C$498,'Oct Agreement Compare CA'!C24,'[2]Sep-Aug Comp CA'!$D$1:$D$498,'Oct Agreement Compare CA'!D24)</f>
        <v>370.05619999999999</v>
      </c>
      <c r="K24" s="63">
        <f t="shared" si="1"/>
        <v>10.417200000000037</v>
      </c>
      <c r="L24" s="64">
        <f t="shared" si="2"/>
        <v>2.8150318789416411E-2</v>
      </c>
    </row>
    <row r="25" spans="2:12" outlineLevel="2">
      <c r="B25" s="177" t="s">
        <v>812</v>
      </c>
      <c r="C25" s="177" t="s">
        <v>555</v>
      </c>
      <c r="D25" s="177" t="s">
        <v>574</v>
      </c>
      <c r="E25" s="177" t="s">
        <v>813</v>
      </c>
      <c r="F25" s="178">
        <v>45931</v>
      </c>
      <c r="G25" s="63">
        <v>1006</v>
      </c>
      <c r="H25" s="63">
        <f t="shared" si="0"/>
        <v>1006</v>
      </c>
      <c r="J25" s="63">
        <f>SUMIFS('[2]Sep-Aug Comp CA'!$G$1:$G$498,'[2]Sep-Aug Comp CA'!$B$1:$B$498,'Oct Agreement Compare CA'!B25,'[2]Sep-Aug Comp CA'!$C$1:$C$498,'Oct Agreement Compare CA'!C25,'[2]Sep-Aug Comp CA'!$D$1:$D$498,'Oct Agreement Compare CA'!D25)</f>
        <v>1020</v>
      </c>
      <c r="K25" s="63">
        <f t="shared" si="1"/>
        <v>-14</v>
      </c>
      <c r="L25" s="64">
        <f t="shared" si="2"/>
        <v>-1.3725490196078431E-2</v>
      </c>
    </row>
    <row r="26" spans="2:12" outlineLevel="2">
      <c r="B26" s="177" t="s">
        <v>812</v>
      </c>
      <c r="C26" s="177" t="s">
        <v>544</v>
      </c>
      <c r="D26" s="177" t="s">
        <v>544</v>
      </c>
      <c r="E26" s="177" t="s">
        <v>813</v>
      </c>
      <c r="F26" s="178">
        <v>45931</v>
      </c>
      <c r="G26" s="63">
        <v>820</v>
      </c>
      <c r="H26" s="63">
        <f t="shared" si="0"/>
        <v>820</v>
      </c>
      <c r="J26" s="63">
        <f>SUMIFS('[2]Sep-Aug Comp CA'!$G$1:$G$498,'[2]Sep-Aug Comp CA'!$B$1:$B$498,'Oct Agreement Compare CA'!B26,'[2]Sep-Aug Comp CA'!$C$1:$C$498,'Oct Agreement Compare CA'!C26,'[2]Sep-Aug Comp CA'!$D$1:$D$498,'Oct Agreement Compare CA'!D26)</f>
        <v>967.00379999999996</v>
      </c>
      <c r="K26" s="63">
        <f t="shared" si="1"/>
        <v>-147.00379999999996</v>
      </c>
      <c r="L26" s="64">
        <f t="shared" si="2"/>
        <v>-0.15201987830864777</v>
      </c>
    </row>
    <row r="27" spans="2:12" outlineLevel="1">
      <c r="B27" s="171" t="s">
        <v>814</v>
      </c>
      <c r="F27" s="178"/>
      <c r="G27" s="63">
        <f>SUBTOTAL(9,G23:G26)</f>
        <v>3425.6734000000001</v>
      </c>
      <c r="H27" s="63">
        <f>SUBTOTAL(9,H23:H26)</f>
        <v>3425.6734000000001</v>
      </c>
      <c r="I27" s="63">
        <f>SUBTOTAL(9,I23:I26)</f>
        <v>0</v>
      </c>
      <c r="J27" s="63">
        <f>SUBTOTAL(9,J23:J26)</f>
        <v>3955.46</v>
      </c>
      <c r="K27" s="63">
        <f t="shared" si="1"/>
        <v>-529.78659999999991</v>
      </c>
      <c r="L27" s="64">
        <f t="shared" si="2"/>
        <v>-0.13393805018885285</v>
      </c>
    </row>
    <row r="28" spans="2:12" outlineLevel="2">
      <c r="B28" s="177" t="s">
        <v>815</v>
      </c>
      <c r="C28" s="177" t="s">
        <v>579</v>
      </c>
      <c r="D28" s="177" t="s">
        <v>816</v>
      </c>
      <c r="E28" s="177" t="s">
        <v>817</v>
      </c>
      <c r="F28" s="178">
        <v>45931</v>
      </c>
      <c r="G28" s="63">
        <v>1016</v>
      </c>
      <c r="H28" s="63">
        <f t="shared" si="0"/>
        <v>1016</v>
      </c>
      <c r="J28" s="63">
        <f>SUMIFS('[2]Sep-Aug Comp CA'!$G$1:$G$498,'[2]Sep-Aug Comp CA'!$B$1:$B$498,'Oct Agreement Compare CA'!B28,'[2]Sep-Aug Comp CA'!$C$1:$C$498,'Oct Agreement Compare CA'!C28,'[2]Sep-Aug Comp CA'!$D$1:$D$498,'Oct Agreement Compare CA'!D28)</f>
        <v>994</v>
      </c>
      <c r="K28" s="63">
        <f t="shared" si="1"/>
        <v>22</v>
      </c>
      <c r="L28" s="64">
        <f t="shared" si="2"/>
        <v>2.2132796780684104E-2</v>
      </c>
    </row>
    <row r="29" spans="2:12" outlineLevel="2">
      <c r="B29" s="177" t="s">
        <v>815</v>
      </c>
      <c r="C29" s="177" t="s">
        <v>541</v>
      </c>
      <c r="D29" s="177" t="s">
        <v>541</v>
      </c>
      <c r="E29" s="177" t="s">
        <v>817</v>
      </c>
      <c r="F29" s="178">
        <v>45931</v>
      </c>
      <c r="G29" s="63">
        <v>625.51</v>
      </c>
      <c r="H29" s="63">
        <f t="shared" si="0"/>
        <v>625.51</v>
      </c>
      <c r="J29" s="63">
        <f>SUMIFS('[2]Sep-Aug Comp CA'!$G$1:$G$498,'[2]Sep-Aug Comp CA'!$B$1:$B$498,'Oct Agreement Compare CA'!B29,'[2]Sep-Aug Comp CA'!$C$1:$C$498,'Oct Agreement Compare CA'!C29,'[2]Sep-Aug Comp CA'!$D$1:$D$498,'Oct Agreement Compare CA'!D29)</f>
        <v>625.51</v>
      </c>
      <c r="K29" s="63">
        <f t="shared" si="1"/>
        <v>0</v>
      </c>
      <c r="L29" s="64">
        <f t="shared" si="2"/>
        <v>0</v>
      </c>
    </row>
    <row r="30" spans="2:12" outlineLevel="2">
      <c r="B30" s="177" t="s">
        <v>815</v>
      </c>
      <c r="C30" s="177" t="s">
        <v>541</v>
      </c>
      <c r="D30" s="177" t="s">
        <v>542</v>
      </c>
      <c r="E30" s="177" t="s">
        <v>818</v>
      </c>
      <c r="F30" s="178">
        <v>45931</v>
      </c>
      <c r="G30" s="63">
        <v>7.4</v>
      </c>
      <c r="H30" s="63">
        <f t="shared" si="0"/>
        <v>7.4</v>
      </c>
      <c r="J30" s="63">
        <f>SUMIFS('[2]Sep-Aug Comp CA'!$G$1:$G$498,'[2]Sep-Aug Comp CA'!$B$1:$B$498,'Oct Agreement Compare CA'!B30,'[2]Sep-Aug Comp CA'!$C$1:$C$498,'Oct Agreement Compare CA'!C30,'[2]Sep-Aug Comp CA'!$D$1:$D$498,'Oct Agreement Compare CA'!D30)</f>
        <v>7.4</v>
      </c>
      <c r="K30" s="63">
        <f t="shared" si="1"/>
        <v>0</v>
      </c>
      <c r="L30" s="64">
        <f t="shared" si="2"/>
        <v>0</v>
      </c>
    </row>
    <row r="31" spans="2:12" outlineLevel="2">
      <c r="B31" s="177" t="s">
        <v>815</v>
      </c>
      <c r="C31" s="177" t="s">
        <v>555</v>
      </c>
      <c r="D31" s="177" t="s">
        <v>819</v>
      </c>
      <c r="E31" s="177" t="s">
        <v>817</v>
      </c>
      <c r="F31" s="178">
        <v>45931</v>
      </c>
      <c r="G31" s="63">
        <v>838</v>
      </c>
      <c r="H31" s="63">
        <f t="shared" si="0"/>
        <v>838</v>
      </c>
      <c r="J31" s="63">
        <f>SUMIFS('[2]Sep-Aug Comp CA'!$G$1:$G$498,'[2]Sep-Aug Comp CA'!$B$1:$B$498,'Oct Agreement Compare CA'!B31,'[2]Sep-Aug Comp CA'!$C$1:$C$498,'Oct Agreement Compare CA'!C31,'[2]Sep-Aug Comp CA'!$D$1:$D$498,'Oct Agreement Compare CA'!D31)</f>
        <v>850</v>
      </c>
      <c r="K31" s="63">
        <f t="shared" si="1"/>
        <v>-12</v>
      </c>
      <c r="L31" s="64">
        <f t="shared" si="2"/>
        <v>-1.411764705882353E-2</v>
      </c>
    </row>
    <row r="32" spans="2:12" outlineLevel="2">
      <c r="B32" s="177" t="s">
        <v>815</v>
      </c>
      <c r="C32" s="177" t="s">
        <v>544</v>
      </c>
      <c r="D32" s="177" t="s">
        <v>820</v>
      </c>
      <c r="E32" s="177" t="s">
        <v>817</v>
      </c>
      <c r="F32" s="178">
        <v>45931</v>
      </c>
      <c r="G32" s="63">
        <v>855.2</v>
      </c>
      <c r="H32" s="63">
        <f t="shared" si="0"/>
        <v>855.2</v>
      </c>
      <c r="J32" s="63">
        <f>SUMIFS('[2]Sep-Aug Comp CA'!$G$1:$G$498,'[2]Sep-Aug Comp CA'!$B$1:$B$498,'Oct Agreement Compare CA'!B32,'[2]Sep-Aug Comp CA'!$C$1:$C$498,'Oct Agreement Compare CA'!C32,'[2]Sep-Aug Comp CA'!$D$1:$D$498,'Oct Agreement Compare CA'!D32)</f>
        <v>855.2</v>
      </c>
      <c r="K32" s="63">
        <f t="shared" si="1"/>
        <v>0</v>
      </c>
      <c r="L32" s="64">
        <f t="shared" si="2"/>
        <v>0</v>
      </c>
    </row>
    <row r="33" spans="2:12" outlineLevel="1">
      <c r="B33" s="171" t="s">
        <v>821</v>
      </c>
      <c r="F33" s="178"/>
      <c r="G33" s="63">
        <f>SUBTOTAL(9,G28:G32)</f>
        <v>3342.1099999999997</v>
      </c>
      <c r="H33" s="63">
        <f>SUBTOTAL(9,H28:H32)</f>
        <v>3342.1099999999997</v>
      </c>
      <c r="I33" s="63">
        <f>SUBTOTAL(9,I28:I32)</f>
        <v>0</v>
      </c>
      <c r="J33" s="63">
        <f>SUBTOTAL(9,J28:J32)</f>
        <v>3332.1099999999997</v>
      </c>
      <c r="K33" s="63">
        <f t="shared" si="1"/>
        <v>10</v>
      </c>
      <c r="L33" s="64">
        <f t="shared" si="2"/>
        <v>3.0011014042153473E-3</v>
      </c>
    </row>
    <row r="34" spans="2:12" outlineLevel="2">
      <c r="B34" s="177" t="s">
        <v>822</v>
      </c>
      <c r="C34" s="177" t="s">
        <v>555</v>
      </c>
      <c r="D34" s="177" t="s">
        <v>555</v>
      </c>
      <c r="E34" s="177" t="s">
        <v>823</v>
      </c>
      <c r="F34" s="178">
        <v>45931</v>
      </c>
      <c r="G34" s="63">
        <v>5298</v>
      </c>
      <c r="H34" s="63">
        <f t="shared" si="0"/>
        <v>5298</v>
      </c>
      <c r="J34" s="63">
        <f>SUMIFS('[2]Sep-Aug Comp CA'!$G$1:$G$498,'[2]Sep-Aug Comp CA'!$B$1:$B$498,'Oct Agreement Compare CA'!B34,'[2]Sep-Aug Comp CA'!$C$1:$C$498,'Oct Agreement Compare CA'!C34,'[2]Sep-Aug Comp CA'!$D$1:$D$498,'Oct Agreement Compare CA'!D34)</f>
        <v>5312</v>
      </c>
      <c r="K34" s="63">
        <f t="shared" si="1"/>
        <v>-14</v>
      </c>
      <c r="L34" s="64">
        <f t="shared" si="2"/>
        <v>-2.6355421686746986E-3</v>
      </c>
    </row>
    <row r="35" spans="2:12" outlineLevel="2">
      <c r="B35" s="177" t="s">
        <v>822</v>
      </c>
      <c r="C35" s="177" t="s">
        <v>544</v>
      </c>
      <c r="D35" s="177" t="s">
        <v>544</v>
      </c>
      <c r="E35" s="177" t="s">
        <v>823</v>
      </c>
      <c r="F35" s="178">
        <v>45931</v>
      </c>
      <c r="G35" s="63">
        <v>7176</v>
      </c>
      <c r="H35" s="63">
        <f t="shared" si="0"/>
        <v>7176</v>
      </c>
      <c r="J35" s="63">
        <f>SUMIFS('[2]Sep-Aug Comp CA'!$G$1:$G$498,'[2]Sep-Aug Comp CA'!$B$1:$B$498,'Oct Agreement Compare CA'!B35,'[2]Sep-Aug Comp CA'!$C$1:$C$498,'Oct Agreement Compare CA'!C35,'[2]Sep-Aug Comp CA'!$D$1:$D$498,'Oct Agreement Compare CA'!D35)</f>
        <v>6600</v>
      </c>
      <c r="K35" s="63">
        <f t="shared" si="1"/>
        <v>576</v>
      </c>
      <c r="L35" s="64">
        <f t="shared" si="2"/>
        <v>8.727272727272728E-2</v>
      </c>
    </row>
    <row r="36" spans="2:12" outlineLevel="1">
      <c r="B36" s="171" t="s">
        <v>824</v>
      </c>
      <c r="F36" s="178"/>
      <c r="G36" s="63">
        <f>SUBTOTAL(9,G34:G35)</f>
        <v>12474</v>
      </c>
      <c r="H36" s="63">
        <f>SUBTOTAL(9,H34:H35)</f>
        <v>12474</v>
      </c>
      <c r="I36" s="63">
        <f>SUBTOTAL(9,I34:I35)</f>
        <v>0</v>
      </c>
      <c r="J36" s="63">
        <f>SUBTOTAL(9,J34:J35)</f>
        <v>11912</v>
      </c>
      <c r="K36" s="63">
        <f t="shared" si="1"/>
        <v>562</v>
      </c>
      <c r="L36" s="64">
        <f t="shared" si="2"/>
        <v>4.7179314976494288E-2</v>
      </c>
    </row>
    <row r="37" spans="2:12" outlineLevel="2">
      <c r="B37" s="177" t="s">
        <v>825</v>
      </c>
      <c r="C37" s="177" t="s">
        <v>541</v>
      </c>
      <c r="D37" s="177" t="s">
        <v>541</v>
      </c>
      <c r="E37" s="177" t="s">
        <v>826</v>
      </c>
      <c r="F37" s="178">
        <v>45931</v>
      </c>
      <c r="G37" s="63">
        <v>250</v>
      </c>
      <c r="H37" s="63">
        <f t="shared" si="0"/>
        <v>250</v>
      </c>
      <c r="J37" s="63">
        <f>SUMIFS('[2]Sep-Aug Comp CA'!$G$1:$G$498,'[2]Sep-Aug Comp CA'!$B$1:$B$498,'Oct Agreement Compare CA'!B37,'[2]Sep-Aug Comp CA'!$C$1:$C$498,'Oct Agreement Compare CA'!C37,'[2]Sep-Aug Comp CA'!$D$1:$D$498,'Oct Agreement Compare CA'!D37)</f>
        <v>250</v>
      </c>
      <c r="K37" s="63">
        <f t="shared" si="1"/>
        <v>0</v>
      </c>
      <c r="L37" s="64">
        <f t="shared" si="2"/>
        <v>0</v>
      </c>
    </row>
    <row r="38" spans="2:12" outlineLevel="2">
      <c r="B38" s="177" t="s">
        <v>825</v>
      </c>
      <c r="C38" s="177" t="s">
        <v>555</v>
      </c>
      <c r="D38" s="177" t="s">
        <v>555</v>
      </c>
      <c r="E38" s="177" t="s">
        <v>826</v>
      </c>
      <c r="F38" s="178">
        <v>45931</v>
      </c>
      <c r="G38" s="63">
        <v>1600</v>
      </c>
      <c r="H38" s="63">
        <f t="shared" si="0"/>
        <v>1600</v>
      </c>
      <c r="J38" s="63">
        <f>SUMIFS('[2]Sep-Aug Comp CA'!$G$1:$G$498,'[2]Sep-Aug Comp CA'!$B$1:$B$498,'Oct Agreement Compare CA'!B38,'[2]Sep-Aug Comp CA'!$C$1:$C$498,'Oct Agreement Compare CA'!C38,'[2]Sep-Aug Comp CA'!$D$1:$D$498,'Oct Agreement Compare CA'!D38)</f>
        <v>1600</v>
      </c>
      <c r="K38" s="63">
        <f t="shared" si="1"/>
        <v>0</v>
      </c>
      <c r="L38" s="64">
        <f t="shared" si="2"/>
        <v>0</v>
      </c>
    </row>
    <row r="39" spans="2:12" outlineLevel="2">
      <c r="B39" s="177" t="s">
        <v>825</v>
      </c>
      <c r="C39" s="177" t="s">
        <v>544</v>
      </c>
      <c r="D39" s="177" t="s">
        <v>544</v>
      </c>
      <c r="E39" s="177" t="s">
        <v>826</v>
      </c>
      <c r="F39" s="178">
        <v>45931</v>
      </c>
      <c r="G39" s="63">
        <v>3288.79</v>
      </c>
      <c r="H39" s="63">
        <f t="shared" si="0"/>
        <v>3288.79</v>
      </c>
      <c r="J39" s="63">
        <f>SUMIFS('[2]Sep-Aug Comp CA'!$G$1:$G$498,'[2]Sep-Aug Comp CA'!$B$1:$B$498,'Oct Agreement Compare CA'!B39,'[2]Sep-Aug Comp CA'!$C$1:$C$498,'Oct Agreement Compare CA'!C39,'[2]Sep-Aug Comp CA'!$D$1:$D$498,'Oct Agreement Compare CA'!D39)</f>
        <v>3288.79</v>
      </c>
      <c r="K39" s="63">
        <f t="shared" si="1"/>
        <v>0</v>
      </c>
      <c r="L39" s="64">
        <f t="shared" si="2"/>
        <v>0</v>
      </c>
    </row>
    <row r="40" spans="2:12" outlineLevel="1">
      <c r="B40" s="171" t="s">
        <v>827</v>
      </c>
      <c r="F40" s="178"/>
      <c r="G40" s="63">
        <f>SUBTOTAL(9,G37:G39)</f>
        <v>5138.79</v>
      </c>
      <c r="H40" s="63">
        <f>SUBTOTAL(9,H37:H39)</f>
        <v>5138.79</v>
      </c>
      <c r="I40" s="63">
        <f>SUBTOTAL(9,I37:I39)</f>
        <v>0</v>
      </c>
      <c r="J40" s="63">
        <f>SUBTOTAL(9,J37:J39)</f>
        <v>5138.79</v>
      </c>
      <c r="K40" s="63">
        <f t="shared" si="1"/>
        <v>0</v>
      </c>
      <c r="L40" s="64">
        <f t="shared" si="2"/>
        <v>0</v>
      </c>
    </row>
    <row r="41" spans="2:12" outlineLevel="2">
      <c r="B41" s="177" t="s">
        <v>828</v>
      </c>
      <c r="C41" s="177" t="s">
        <v>799</v>
      </c>
      <c r="D41" s="177" t="s">
        <v>799</v>
      </c>
      <c r="E41" s="177" t="s">
        <v>829</v>
      </c>
      <c r="F41" s="178">
        <v>45931</v>
      </c>
      <c r="G41" s="63">
        <v>75</v>
      </c>
      <c r="H41" s="63">
        <f t="shared" si="0"/>
        <v>75</v>
      </c>
      <c r="J41" s="63">
        <f>SUMIFS('[2]Sep-Aug Comp CA'!$G$1:$G$498,'[2]Sep-Aug Comp CA'!$B$1:$B$498,'Oct Agreement Compare CA'!B41,'[2]Sep-Aug Comp CA'!$C$1:$C$498,'Oct Agreement Compare CA'!C41,'[2]Sep-Aug Comp CA'!$D$1:$D$498,'Oct Agreement Compare CA'!D41)</f>
        <v>75</v>
      </c>
      <c r="K41" s="63">
        <f t="shared" si="1"/>
        <v>0</v>
      </c>
      <c r="L41" s="64">
        <f t="shared" si="2"/>
        <v>0</v>
      </c>
    </row>
    <row r="42" spans="2:12" outlineLevel="2">
      <c r="B42" s="177" t="s">
        <v>828</v>
      </c>
      <c r="C42" s="177" t="s">
        <v>579</v>
      </c>
      <c r="D42" s="177" t="s">
        <v>830</v>
      </c>
      <c r="E42" s="177" t="s">
        <v>829</v>
      </c>
      <c r="F42" s="178">
        <v>45931</v>
      </c>
      <c r="G42" s="63">
        <v>400</v>
      </c>
      <c r="H42" s="63">
        <f t="shared" si="0"/>
        <v>400</v>
      </c>
      <c r="J42" s="63">
        <f>SUMIFS('[2]Sep-Aug Comp CA'!$G$1:$G$498,'[2]Sep-Aug Comp CA'!$B$1:$B$498,'Oct Agreement Compare CA'!B42,'[2]Sep-Aug Comp CA'!$C$1:$C$498,'Oct Agreement Compare CA'!C42,'[2]Sep-Aug Comp CA'!$D$1:$D$498,'Oct Agreement Compare CA'!D42)</f>
        <v>400</v>
      </c>
      <c r="K42" s="63">
        <f t="shared" si="1"/>
        <v>0</v>
      </c>
      <c r="L42" s="64">
        <f t="shared" si="2"/>
        <v>0</v>
      </c>
    </row>
    <row r="43" spans="2:12" outlineLevel="2">
      <c r="B43" s="177" t="s">
        <v>828</v>
      </c>
      <c r="C43" s="177" t="s">
        <v>541</v>
      </c>
      <c r="D43" s="177" t="s">
        <v>541</v>
      </c>
      <c r="E43" s="177" t="s">
        <v>829</v>
      </c>
      <c r="F43" s="178">
        <v>45931</v>
      </c>
      <c r="G43" s="63">
        <v>697.88720000000001</v>
      </c>
      <c r="H43" s="63">
        <f t="shared" si="0"/>
        <v>697.88720000000001</v>
      </c>
      <c r="J43" s="63">
        <f>SUMIFS('[2]Sep-Aug Comp CA'!$G$1:$G$498,'[2]Sep-Aug Comp CA'!$B$1:$B$498,'Oct Agreement Compare CA'!B43,'[2]Sep-Aug Comp CA'!$C$1:$C$498,'Oct Agreement Compare CA'!C43,'[2]Sep-Aug Comp CA'!$D$1:$D$498,'Oct Agreement Compare CA'!D43)</f>
        <v>685.55420000000004</v>
      </c>
      <c r="K43" s="63">
        <f t="shared" si="1"/>
        <v>12.33299999999997</v>
      </c>
      <c r="L43" s="64">
        <f t="shared" si="2"/>
        <v>1.7989824874532122E-2</v>
      </c>
    </row>
    <row r="44" spans="2:12" outlineLevel="2">
      <c r="B44" s="177" t="s">
        <v>828</v>
      </c>
      <c r="C44" s="177" t="s">
        <v>555</v>
      </c>
      <c r="D44" s="177" t="s">
        <v>555</v>
      </c>
      <c r="E44" s="177" t="s">
        <v>829</v>
      </c>
      <c r="F44" s="178">
        <v>45931</v>
      </c>
      <c r="G44" s="63">
        <v>668.5</v>
      </c>
      <c r="H44" s="63">
        <f t="shared" si="0"/>
        <v>668.5</v>
      </c>
      <c r="J44" s="63">
        <f>SUMIFS('[2]Sep-Aug Comp CA'!$G$1:$G$498,'[2]Sep-Aug Comp CA'!$B$1:$B$498,'Oct Agreement Compare CA'!B44,'[2]Sep-Aug Comp CA'!$C$1:$C$498,'Oct Agreement Compare CA'!C44,'[2]Sep-Aug Comp CA'!$D$1:$D$498,'Oct Agreement Compare CA'!D44)</f>
        <v>661.5</v>
      </c>
      <c r="K44" s="63">
        <f t="shared" si="1"/>
        <v>7</v>
      </c>
      <c r="L44" s="64">
        <f t="shared" si="2"/>
        <v>1.0582010582010581E-2</v>
      </c>
    </row>
    <row r="45" spans="2:12" outlineLevel="2">
      <c r="B45" s="177" t="s">
        <v>828</v>
      </c>
      <c r="C45" s="177" t="s">
        <v>544</v>
      </c>
      <c r="D45" s="177" t="s">
        <v>544</v>
      </c>
      <c r="E45" s="177" t="s">
        <v>829</v>
      </c>
      <c r="F45" s="178">
        <v>45931</v>
      </c>
      <c r="G45" s="63">
        <v>1758.0927999999999</v>
      </c>
      <c r="H45" s="63">
        <f t="shared" si="0"/>
        <v>1758.0927999999999</v>
      </c>
      <c r="J45" s="63">
        <f>SUMIFS('[2]Sep-Aug Comp CA'!$G$1:$G$498,'[2]Sep-Aug Comp CA'!$B$1:$B$498,'Oct Agreement Compare CA'!B45,'[2]Sep-Aug Comp CA'!$C$1:$C$498,'Oct Agreement Compare CA'!C45,'[2]Sep-Aug Comp CA'!$D$1:$D$498,'Oct Agreement Compare CA'!D45)</f>
        <v>1758.09</v>
      </c>
      <c r="K45" s="63">
        <f t="shared" si="1"/>
        <v>2.7999999999792635E-3</v>
      </c>
      <c r="L45" s="64">
        <f t="shared" si="2"/>
        <v>1.5926374645093617E-6</v>
      </c>
    </row>
    <row r="46" spans="2:12" outlineLevel="1">
      <c r="B46" s="171" t="s">
        <v>831</v>
      </c>
      <c r="F46" s="178"/>
      <c r="G46" s="63">
        <f>SUBTOTAL(9,G41:G45)</f>
        <v>3599.48</v>
      </c>
      <c r="H46" s="63">
        <f>SUBTOTAL(9,H41:H45)</f>
        <v>3599.48</v>
      </c>
      <c r="I46" s="63">
        <f>SUBTOTAL(9,I41:I45)</f>
        <v>0</v>
      </c>
      <c r="J46" s="63">
        <f>SUBTOTAL(9,J41:J45)</f>
        <v>3580.1441999999997</v>
      </c>
      <c r="K46" s="63">
        <f t="shared" si="1"/>
        <v>19.33580000000029</v>
      </c>
      <c r="L46" s="64">
        <f t="shared" si="2"/>
        <v>5.4008439101420249E-3</v>
      </c>
    </row>
    <row r="47" spans="2:12" outlineLevel="2">
      <c r="B47" s="177" t="s">
        <v>832</v>
      </c>
      <c r="C47" s="177" t="s">
        <v>579</v>
      </c>
      <c r="D47" s="177" t="s">
        <v>579</v>
      </c>
      <c r="E47" s="177" t="s">
        <v>833</v>
      </c>
      <c r="F47" s="178">
        <v>45931</v>
      </c>
      <c r="G47" s="63">
        <v>662</v>
      </c>
      <c r="H47" s="63">
        <f t="shared" si="0"/>
        <v>662</v>
      </c>
      <c r="J47" s="63">
        <f>SUMIFS('[2]Sep-Aug Comp CA'!$G$1:$G$498,'[2]Sep-Aug Comp CA'!$B$1:$B$498,'Oct Agreement Compare CA'!B47,'[2]Sep-Aug Comp CA'!$C$1:$C$498,'Oct Agreement Compare CA'!C47,'[2]Sep-Aug Comp CA'!$D$1:$D$498,'Oct Agreement Compare CA'!D47)</f>
        <v>640</v>
      </c>
      <c r="K47" s="63">
        <f t="shared" si="1"/>
        <v>22</v>
      </c>
      <c r="L47" s="64">
        <f t="shared" si="2"/>
        <v>3.4375000000000003E-2</v>
      </c>
    </row>
    <row r="48" spans="2:12" outlineLevel="2">
      <c r="B48" s="177" t="s">
        <v>832</v>
      </c>
      <c r="C48" s="177" t="s">
        <v>541</v>
      </c>
      <c r="D48" s="177" t="s">
        <v>541</v>
      </c>
      <c r="E48" s="177" t="s">
        <v>833</v>
      </c>
      <c r="F48" s="178">
        <v>45931</v>
      </c>
      <c r="G48" s="63">
        <v>154</v>
      </c>
      <c r="H48" s="63">
        <f t="shared" si="0"/>
        <v>154</v>
      </c>
      <c r="J48" s="63">
        <f>SUMIFS('[2]Sep-Aug Comp CA'!$G$1:$G$498,'[2]Sep-Aug Comp CA'!$B$1:$B$498,'Oct Agreement Compare CA'!B48,'[2]Sep-Aug Comp CA'!$C$1:$C$498,'Oct Agreement Compare CA'!C48,'[2]Sep-Aug Comp CA'!$D$1:$D$498,'Oct Agreement Compare CA'!D48)</f>
        <v>150</v>
      </c>
      <c r="K48" s="63">
        <f t="shared" si="1"/>
        <v>4</v>
      </c>
      <c r="L48" s="64">
        <f t="shared" si="2"/>
        <v>2.6666666666666668E-2</v>
      </c>
    </row>
    <row r="49" spans="2:12" outlineLevel="2">
      <c r="B49" s="177" t="s">
        <v>832</v>
      </c>
      <c r="C49" s="177" t="s">
        <v>555</v>
      </c>
      <c r="D49" s="177" t="s">
        <v>555</v>
      </c>
      <c r="E49" s="177" t="s">
        <v>833</v>
      </c>
      <c r="F49" s="178">
        <v>45931</v>
      </c>
      <c r="G49" s="63">
        <v>1054</v>
      </c>
      <c r="H49" s="63">
        <f t="shared" si="0"/>
        <v>1054</v>
      </c>
      <c r="J49" s="63">
        <f>SUMIFS('[2]Sep-Aug Comp CA'!$G$1:$G$498,'[2]Sep-Aug Comp CA'!$B$1:$B$498,'Oct Agreement Compare CA'!B49,'[2]Sep-Aug Comp CA'!$C$1:$C$498,'Oct Agreement Compare CA'!C49,'[2]Sep-Aug Comp CA'!$D$1:$D$498,'Oct Agreement Compare CA'!D49)</f>
        <v>1060</v>
      </c>
      <c r="K49" s="63">
        <f t="shared" si="1"/>
        <v>-6</v>
      </c>
      <c r="L49" s="64">
        <f t="shared" si="2"/>
        <v>-5.6603773584905656E-3</v>
      </c>
    </row>
    <row r="50" spans="2:12" outlineLevel="2">
      <c r="B50" s="177" t="s">
        <v>832</v>
      </c>
      <c r="C50" s="177" t="s">
        <v>544</v>
      </c>
      <c r="D50" s="177" t="s">
        <v>544</v>
      </c>
      <c r="E50" s="177" t="s">
        <v>833</v>
      </c>
      <c r="F50" s="178">
        <v>45931</v>
      </c>
      <c r="G50" s="63">
        <v>1994.3</v>
      </c>
      <c r="H50" s="63">
        <f t="shared" si="0"/>
        <v>1994.3</v>
      </c>
      <c r="J50" s="63">
        <f>SUMIFS('[2]Sep-Aug Comp CA'!$G$1:$G$498,'[2]Sep-Aug Comp CA'!$B$1:$B$498,'Oct Agreement Compare CA'!B50,'[2]Sep-Aug Comp CA'!$C$1:$C$498,'Oct Agreement Compare CA'!C50,'[2]Sep-Aug Comp CA'!$D$1:$D$498,'Oct Agreement Compare CA'!D50)</f>
        <v>1927.65</v>
      </c>
      <c r="K50" s="63">
        <f t="shared" si="1"/>
        <v>66.649999999999864</v>
      </c>
      <c r="L50" s="64">
        <f t="shared" si="2"/>
        <v>3.4575778798018243E-2</v>
      </c>
    </row>
    <row r="51" spans="2:12" outlineLevel="1">
      <c r="B51" s="171" t="s">
        <v>834</v>
      </c>
      <c r="F51" s="178"/>
      <c r="G51" s="63">
        <f>SUBTOTAL(9,G47:G50)</f>
        <v>3864.3</v>
      </c>
      <c r="H51" s="63">
        <f>SUBTOTAL(9,H47:H50)</f>
        <v>3864.3</v>
      </c>
      <c r="I51" s="63">
        <f>SUBTOTAL(9,I47:I50)</f>
        <v>0</v>
      </c>
      <c r="J51" s="63">
        <f>SUBTOTAL(9,J47:J50)</f>
        <v>3777.65</v>
      </c>
      <c r="K51" s="63">
        <f t="shared" si="1"/>
        <v>86.650000000000091</v>
      </c>
      <c r="L51" s="64">
        <f t="shared" si="2"/>
        <v>2.2937540534459278E-2</v>
      </c>
    </row>
    <row r="52" spans="2:12" outlineLevel="2">
      <c r="B52" s="177" t="s">
        <v>835</v>
      </c>
      <c r="C52" s="177" t="s">
        <v>799</v>
      </c>
      <c r="D52" s="177" t="s">
        <v>799</v>
      </c>
      <c r="E52" s="177" t="s">
        <v>836</v>
      </c>
      <c r="F52" s="178">
        <v>45931</v>
      </c>
      <c r="G52" s="63">
        <v>335</v>
      </c>
      <c r="H52" s="63">
        <f t="shared" si="0"/>
        <v>335</v>
      </c>
      <c r="J52" s="63">
        <f>SUMIFS('[2]Sep-Aug Comp CA'!$G$1:$G$498,'[2]Sep-Aug Comp CA'!$B$1:$B$498,'Oct Agreement Compare CA'!B52,'[2]Sep-Aug Comp CA'!$C$1:$C$498,'Oct Agreement Compare CA'!C52,'[2]Sep-Aug Comp CA'!$D$1:$D$498,'Oct Agreement Compare CA'!D52)</f>
        <v>335</v>
      </c>
      <c r="K52" s="63">
        <f t="shared" si="1"/>
        <v>0</v>
      </c>
      <c r="L52" s="64">
        <f t="shared" si="2"/>
        <v>0</v>
      </c>
    </row>
    <row r="53" spans="2:12" outlineLevel="2">
      <c r="B53" s="177" t="s">
        <v>835</v>
      </c>
      <c r="C53" s="177" t="s">
        <v>541</v>
      </c>
      <c r="D53" s="177" t="s">
        <v>541</v>
      </c>
      <c r="E53" s="177" t="s">
        <v>836</v>
      </c>
      <c r="F53" s="178">
        <v>45931</v>
      </c>
      <c r="G53" s="63">
        <v>3891.9011999999998</v>
      </c>
      <c r="H53" s="63">
        <f t="shared" si="0"/>
        <v>3891.9011999999998</v>
      </c>
      <c r="J53" s="63">
        <f>SUMIFS('[2]Sep-Aug Comp CA'!$G$1:$G$498,'[2]Sep-Aug Comp CA'!$B$1:$B$498,'Oct Agreement Compare CA'!B53,'[2]Sep-Aug Comp CA'!$C$1:$C$498,'Oct Agreement Compare CA'!C53,'[2]Sep-Aug Comp CA'!$D$1:$D$498,'Oct Agreement Compare CA'!D53)</f>
        <v>3740.4614000000001</v>
      </c>
      <c r="K53" s="63">
        <f t="shared" si="1"/>
        <v>151.43979999999965</v>
      </c>
      <c r="L53" s="64">
        <f t="shared" si="2"/>
        <v>4.0486930302234811E-2</v>
      </c>
    </row>
    <row r="54" spans="2:12" outlineLevel="2">
      <c r="B54" s="177" t="s">
        <v>835</v>
      </c>
      <c r="C54" s="177" t="s">
        <v>555</v>
      </c>
      <c r="D54" s="177" t="s">
        <v>555</v>
      </c>
      <c r="E54" s="177" t="s">
        <v>836</v>
      </c>
      <c r="F54" s="178">
        <v>45931</v>
      </c>
      <c r="G54" s="63">
        <v>3989</v>
      </c>
      <c r="H54" s="63">
        <f t="shared" si="0"/>
        <v>3989</v>
      </c>
      <c r="J54" s="63">
        <f>SUMIFS('[2]Sep-Aug Comp CA'!$G$1:$G$498,'[2]Sep-Aug Comp CA'!$B$1:$B$498,'Oct Agreement Compare CA'!B54,'[2]Sep-Aug Comp CA'!$C$1:$C$498,'Oct Agreement Compare CA'!C54,'[2]Sep-Aug Comp CA'!$D$1:$D$498,'Oct Agreement Compare CA'!D54)</f>
        <v>3868</v>
      </c>
      <c r="K54" s="63">
        <f t="shared" si="1"/>
        <v>121</v>
      </c>
      <c r="L54" s="64">
        <f t="shared" si="2"/>
        <v>3.1282316442605998E-2</v>
      </c>
    </row>
    <row r="55" spans="2:12" outlineLevel="2">
      <c r="B55" s="177" t="s">
        <v>835</v>
      </c>
      <c r="C55" s="177" t="s">
        <v>544</v>
      </c>
      <c r="D55" s="177" t="s">
        <v>544</v>
      </c>
      <c r="E55" s="177" t="s">
        <v>836</v>
      </c>
      <c r="F55" s="178">
        <v>45931</v>
      </c>
      <c r="G55" s="63">
        <v>9775</v>
      </c>
      <c r="H55" s="63">
        <f t="shared" si="0"/>
        <v>9775</v>
      </c>
      <c r="J55" s="63">
        <f>SUMIFS('[2]Sep-Aug Comp CA'!$G$1:$G$498,'[2]Sep-Aug Comp CA'!$B$1:$B$498,'Oct Agreement Compare CA'!B55,'[2]Sep-Aug Comp CA'!$C$1:$C$498,'Oct Agreement Compare CA'!C55,'[2]Sep-Aug Comp CA'!$D$1:$D$498,'Oct Agreement Compare CA'!D55)</f>
        <v>9170</v>
      </c>
      <c r="K55" s="63">
        <f t="shared" si="1"/>
        <v>605</v>
      </c>
      <c r="L55" s="64">
        <f t="shared" si="2"/>
        <v>6.5976008724100324E-2</v>
      </c>
    </row>
    <row r="56" spans="2:12" outlineLevel="1">
      <c r="B56" s="171" t="s">
        <v>837</v>
      </c>
      <c r="F56" s="178"/>
      <c r="G56" s="63">
        <f>SUBTOTAL(9,G52:G55)</f>
        <v>17990.9012</v>
      </c>
      <c r="H56" s="63">
        <f>SUBTOTAL(9,H52:H55)</f>
        <v>17990.9012</v>
      </c>
      <c r="I56" s="63">
        <f>SUBTOTAL(9,I52:I55)</f>
        <v>0</v>
      </c>
      <c r="J56" s="63">
        <f>SUBTOTAL(9,J52:J55)</f>
        <v>17113.4614</v>
      </c>
      <c r="K56" s="63">
        <f t="shared" si="1"/>
        <v>877.4398000000001</v>
      </c>
      <c r="L56" s="64">
        <f t="shared" si="2"/>
        <v>5.1271906921179611E-2</v>
      </c>
    </row>
    <row r="57" spans="2:12" outlineLevel="2">
      <c r="B57" s="177" t="s">
        <v>838</v>
      </c>
      <c r="C57" s="177" t="s">
        <v>541</v>
      </c>
      <c r="D57" s="177" t="s">
        <v>541</v>
      </c>
      <c r="E57" s="177" t="s">
        <v>839</v>
      </c>
      <c r="F57" s="178">
        <v>45931</v>
      </c>
      <c r="G57" s="63">
        <v>395.2</v>
      </c>
      <c r="H57" s="63">
        <f t="shared" si="0"/>
        <v>395.2</v>
      </c>
      <c r="J57" s="63">
        <f>SUMIFS('[2]Sep-Aug Comp CA'!$G$1:$G$498,'[2]Sep-Aug Comp CA'!$B$1:$B$498,'Oct Agreement Compare CA'!B57,'[2]Sep-Aug Comp CA'!$C$1:$C$498,'Oct Agreement Compare CA'!C57,'[2]Sep-Aug Comp CA'!$D$1:$D$498,'Oct Agreement Compare CA'!D57)</f>
        <v>395.2</v>
      </c>
      <c r="K57" s="63">
        <f t="shared" si="1"/>
        <v>0</v>
      </c>
      <c r="L57" s="64">
        <f t="shared" si="2"/>
        <v>0</v>
      </c>
    </row>
    <row r="58" spans="2:12" outlineLevel="2">
      <c r="B58" s="177" t="s">
        <v>838</v>
      </c>
      <c r="C58" s="177" t="s">
        <v>555</v>
      </c>
      <c r="D58" s="177" t="s">
        <v>555</v>
      </c>
      <c r="E58" s="177" t="s">
        <v>839</v>
      </c>
      <c r="F58" s="178">
        <v>45931</v>
      </c>
      <c r="G58" s="63">
        <v>404</v>
      </c>
      <c r="H58" s="63">
        <f t="shared" si="0"/>
        <v>404</v>
      </c>
      <c r="J58" s="63">
        <f>SUMIFS('[2]Sep-Aug Comp CA'!$G$1:$G$498,'[2]Sep-Aug Comp CA'!$B$1:$B$498,'Oct Agreement Compare CA'!B58,'[2]Sep-Aug Comp CA'!$C$1:$C$498,'Oct Agreement Compare CA'!C58,'[2]Sep-Aug Comp CA'!$D$1:$D$498,'Oct Agreement Compare CA'!D58)</f>
        <v>400</v>
      </c>
      <c r="K58" s="63">
        <f t="shared" si="1"/>
        <v>4</v>
      </c>
      <c r="L58" s="64">
        <f t="shared" si="2"/>
        <v>0.01</v>
      </c>
    </row>
    <row r="59" spans="2:12" outlineLevel="2">
      <c r="B59" s="177" t="s">
        <v>838</v>
      </c>
      <c r="C59" s="177" t="s">
        <v>544</v>
      </c>
      <c r="D59" s="177" t="s">
        <v>840</v>
      </c>
      <c r="E59" s="177" t="s">
        <v>839</v>
      </c>
      <c r="F59" s="178">
        <v>45931</v>
      </c>
      <c r="G59" s="63">
        <v>982</v>
      </c>
      <c r="H59" s="63">
        <f t="shared" si="0"/>
        <v>982</v>
      </c>
      <c r="J59" s="63">
        <f>SUMIFS('[2]Sep-Aug Comp CA'!$G$1:$G$498,'[2]Sep-Aug Comp CA'!$B$1:$B$498,'Oct Agreement Compare CA'!B59,'[2]Sep-Aug Comp CA'!$C$1:$C$498,'Oct Agreement Compare CA'!C59,'[2]Sep-Aug Comp CA'!$D$1:$D$498,'Oct Agreement Compare CA'!D59)</f>
        <v>982</v>
      </c>
      <c r="K59" s="63">
        <f t="shared" si="1"/>
        <v>0</v>
      </c>
      <c r="L59" s="64">
        <f t="shared" si="2"/>
        <v>0</v>
      </c>
    </row>
    <row r="60" spans="2:12" outlineLevel="1">
      <c r="B60" s="171" t="s">
        <v>841</v>
      </c>
      <c r="F60" s="178"/>
      <c r="G60" s="63">
        <f>SUBTOTAL(9,G57:G59)</f>
        <v>1781.2</v>
      </c>
      <c r="H60" s="63">
        <f>SUBTOTAL(9,H57:H59)</f>
        <v>1781.2</v>
      </c>
      <c r="I60" s="63">
        <f>SUBTOTAL(9,I57:I59)</f>
        <v>0</v>
      </c>
      <c r="J60" s="63">
        <f>SUBTOTAL(9,J57:J59)</f>
        <v>1777.2</v>
      </c>
      <c r="K60" s="63">
        <f t="shared" si="1"/>
        <v>4</v>
      </c>
      <c r="L60" s="64">
        <f t="shared" si="2"/>
        <v>2.2507314877335135E-3</v>
      </c>
    </row>
    <row r="61" spans="2:12" outlineLevel="2">
      <c r="B61" s="177" t="s">
        <v>842</v>
      </c>
      <c r="C61" s="177" t="s">
        <v>799</v>
      </c>
      <c r="D61" s="177" t="s">
        <v>843</v>
      </c>
      <c r="E61" s="177" t="s">
        <v>844</v>
      </c>
      <c r="F61" s="178">
        <v>45945</v>
      </c>
      <c r="G61" s="63">
        <v>484.62</v>
      </c>
      <c r="H61" s="63">
        <f t="shared" si="0"/>
        <v>484.62</v>
      </c>
      <c r="J61" s="63">
        <f>SUMIFS('[2]Sep-Aug Comp CA'!$G$1:$G$498,'[2]Sep-Aug Comp CA'!$B$1:$B$498,'Oct Agreement Compare CA'!B61,'[2]Sep-Aug Comp CA'!$C$1:$C$498,'Oct Agreement Compare CA'!C61,'[2]Sep-Aug Comp CA'!$D$1:$D$498,'Oct Agreement Compare CA'!D61)</f>
        <v>484.62</v>
      </c>
      <c r="K61" s="63">
        <f t="shared" si="1"/>
        <v>0</v>
      </c>
      <c r="L61" s="64">
        <f t="shared" si="2"/>
        <v>0</v>
      </c>
    </row>
    <row r="62" spans="2:12" outlineLevel="2">
      <c r="B62" s="177" t="s">
        <v>842</v>
      </c>
      <c r="C62" s="177" t="s">
        <v>541</v>
      </c>
      <c r="D62" s="177" t="s">
        <v>541</v>
      </c>
      <c r="E62" s="177" t="s">
        <v>844</v>
      </c>
      <c r="F62" s="178">
        <v>45945</v>
      </c>
      <c r="G62" s="63">
        <v>1540</v>
      </c>
      <c r="H62" s="63">
        <f t="shared" si="0"/>
        <v>1540</v>
      </c>
      <c r="J62" s="63">
        <f>SUMIFS('[2]Sep-Aug Comp CA'!$G$1:$G$498,'[2]Sep-Aug Comp CA'!$B$1:$B$498,'Oct Agreement Compare CA'!B62,'[2]Sep-Aug Comp CA'!$C$1:$C$498,'Oct Agreement Compare CA'!C62,'[2]Sep-Aug Comp CA'!$D$1:$D$498,'Oct Agreement Compare CA'!D62)</f>
        <v>1540</v>
      </c>
      <c r="K62" s="63">
        <f t="shared" si="1"/>
        <v>0</v>
      </c>
      <c r="L62" s="64">
        <f t="shared" si="2"/>
        <v>0</v>
      </c>
    </row>
    <row r="63" spans="2:12" outlineLevel="2">
      <c r="B63" s="177" t="s">
        <v>842</v>
      </c>
      <c r="C63" s="177" t="s">
        <v>555</v>
      </c>
      <c r="D63" s="177" t="s">
        <v>555</v>
      </c>
      <c r="E63" s="177" t="s">
        <v>844</v>
      </c>
      <c r="F63" s="178">
        <v>45945</v>
      </c>
      <c r="G63" s="63">
        <v>250</v>
      </c>
      <c r="H63" s="63">
        <f t="shared" si="0"/>
        <v>250</v>
      </c>
      <c r="J63" s="63">
        <f>SUMIFS('[2]Sep-Aug Comp CA'!$G$1:$G$498,'[2]Sep-Aug Comp CA'!$B$1:$B$498,'Oct Agreement Compare CA'!B63,'[2]Sep-Aug Comp CA'!$C$1:$C$498,'Oct Agreement Compare CA'!C63,'[2]Sep-Aug Comp CA'!$D$1:$D$498,'Oct Agreement Compare CA'!D63)</f>
        <v>250</v>
      </c>
      <c r="K63" s="63">
        <f t="shared" si="1"/>
        <v>0</v>
      </c>
      <c r="L63" s="64">
        <f t="shared" si="2"/>
        <v>0</v>
      </c>
    </row>
    <row r="64" spans="2:12" outlineLevel="2">
      <c r="B64" s="177" t="s">
        <v>842</v>
      </c>
      <c r="C64" s="177" t="s">
        <v>544</v>
      </c>
      <c r="D64" s="177" t="s">
        <v>544</v>
      </c>
      <c r="E64" s="177" t="s">
        <v>844</v>
      </c>
      <c r="F64" s="178">
        <v>45945</v>
      </c>
      <c r="G64" s="63">
        <v>2595.6</v>
      </c>
      <c r="H64" s="63">
        <f t="shared" si="0"/>
        <v>2595.6</v>
      </c>
      <c r="J64" s="63">
        <f>SUMIFS('[2]Sep-Aug Comp CA'!$G$1:$G$498,'[2]Sep-Aug Comp CA'!$B$1:$B$498,'Oct Agreement Compare CA'!B64,'[2]Sep-Aug Comp CA'!$C$1:$C$498,'Oct Agreement Compare CA'!C64,'[2]Sep-Aug Comp CA'!$D$1:$D$498,'Oct Agreement Compare CA'!D64)</f>
        <v>2595.6</v>
      </c>
      <c r="K64" s="63">
        <f t="shared" si="1"/>
        <v>0</v>
      </c>
      <c r="L64" s="64">
        <f t="shared" si="2"/>
        <v>0</v>
      </c>
    </row>
    <row r="65" spans="2:12" outlineLevel="1">
      <c r="B65" s="171" t="s">
        <v>845</v>
      </c>
      <c r="F65" s="178"/>
      <c r="G65" s="63">
        <f>SUBTOTAL(9,G61:G64)</f>
        <v>4870.2199999999993</v>
      </c>
      <c r="H65" s="63">
        <f>SUBTOTAL(9,H61:H64)</f>
        <v>4870.2199999999993</v>
      </c>
      <c r="I65" s="63">
        <f>SUBTOTAL(9,I61:I64)</f>
        <v>0</v>
      </c>
      <c r="J65" s="63">
        <f>SUBTOTAL(9,J61:J64)</f>
        <v>4870.2199999999993</v>
      </c>
      <c r="K65" s="63">
        <f t="shared" si="1"/>
        <v>0</v>
      </c>
      <c r="L65" s="64">
        <f t="shared" si="2"/>
        <v>0</v>
      </c>
    </row>
    <row r="66" spans="2:12" outlineLevel="2">
      <c r="B66" s="177" t="s">
        <v>846</v>
      </c>
      <c r="C66" s="177" t="s">
        <v>799</v>
      </c>
      <c r="D66" s="177" t="s">
        <v>799</v>
      </c>
      <c r="E66" s="177" t="s">
        <v>847</v>
      </c>
      <c r="F66" s="178">
        <v>45931</v>
      </c>
      <c r="G66" s="63">
        <v>500</v>
      </c>
      <c r="H66" s="63">
        <f t="shared" si="0"/>
        <v>500</v>
      </c>
      <c r="J66" s="63">
        <f>SUMIFS('[2]Sep-Aug Comp CA'!$G$1:$G$498,'[2]Sep-Aug Comp CA'!$B$1:$B$498,'Oct Agreement Compare CA'!B66,'[2]Sep-Aug Comp CA'!$C$1:$C$498,'Oct Agreement Compare CA'!C66,'[2]Sep-Aug Comp CA'!$D$1:$D$498,'Oct Agreement Compare CA'!D66)</f>
        <v>500</v>
      </c>
      <c r="K66" s="63">
        <f t="shared" si="1"/>
        <v>0</v>
      </c>
      <c r="L66" s="64">
        <f t="shared" si="2"/>
        <v>0</v>
      </c>
    </row>
    <row r="67" spans="2:12" outlineLevel="2">
      <c r="B67" s="177" t="s">
        <v>846</v>
      </c>
      <c r="C67" s="177" t="s">
        <v>579</v>
      </c>
      <c r="D67" s="177" t="s">
        <v>579</v>
      </c>
      <c r="E67" s="177" t="s">
        <v>847</v>
      </c>
      <c r="F67" s="178">
        <v>45931</v>
      </c>
      <c r="G67" s="63">
        <v>664.8</v>
      </c>
      <c r="H67" s="63">
        <f t="shared" si="0"/>
        <v>664.8</v>
      </c>
      <c r="J67" s="63">
        <f>SUMIFS('[2]Sep-Aug Comp CA'!$G$1:$G$498,'[2]Sep-Aug Comp CA'!$B$1:$B$498,'Oct Agreement Compare CA'!B67,'[2]Sep-Aug Comp CA'!$C$1:$C$498,'Oct Agreement Compare CA'!C67,'[2]Sep-Aug Comp CA'!$D$1:$D$498,'Oct Agreement Compare CA'!D67)</f>
        <v>664.8</v>
      </c>
      <c r="K67" s="63">
        <f t="shared" ref="K67:K130" si="3">+G67-J67</f>
        <v>0</v>
      </c>
      <c r="L67" s="64">
        <f t="shared" ref="L67:L130" si="4">+K67/J67</f>
        <v>0</v>
      </c>
    </row>
    <row r="68" spans="2:12" outlineLevel="2">
      <c r="B68" s="177" t="s">
        <v>846</v>
      </c>
      <c r="C68" s="177" t="s">
        <v>541</v>
      </c>
      <c r="D68" s="177" t="s">
        <v>541</v>
      </c>
      <c r="E68" s="177" t="s">
        <v>847</v>
      </c>
      <c r="F68" s="178">
        <v>45931</v>
      </c>
      <c r="G68" s="63">
        <v>95.5</v>
      </c>
      <c r="H68" s="63">
        <f t="shared" si="0"/>
        <v>95.5</v>
      </c>
      <c r="J68" s="63">
        <f>SUMIFS('[2]Sep-Aug Comp CA'!$G$1:$G$498,'[2]Sep-Aug Comp CA'!$B$1:$B$498,'Oct Agreement Compare CA'!B68,'[2]Sep-Aug Comp CA'!$C$1:$C$498,'Oct Agreement Compare CA'!C68,'[2]Sep-Aug Comp CA'!$D$1:$D$498,'Oct Agreement Compare CA'!D68)</f>
        <v>95.5</v>
      </c>
      <c r="K68" s="63">
        <f t="shared" si="3"/>
        <v>0</v>
      </c>
      <c r="L68" s="64">
        <f t="shared" si="4"/>
        <v>0</v>
      </c>
    </row>
    <row r="69" spans="2:12" outlineLevel="2">
      <c r="B69" s="177" t="s">
        <v>846</v>
      </c>
      <c r="C69" s="177" t="s">
        <v>555</v>
      </c>
      <c r="D69" s="177" t="s">
        <v>555</v>
      </c>
      <c r="E69" s="177" t="s">
        <v>847</v>
      </c>
      <c r="F69" s="178">
        <v>45931</v>
      </c>
      <c r="G69" s="63">
        <v>1147</v>
      </c>
      <c r="H69" s="63">
        <f t="shared" si="0"/>
        <v>1147</v>
      </c>
      <c r="J69" s="63">
        <f>SUMIFS('[2]Sep-Aug Comp CA'!$G$1:$G$498,'[2]Sep-Aug Comp CA'!$B$1:$B$498,'Oct Agreement Compare CA'!B69,'[2]Sep-Aug Comp CA'!$C$1:$C$498,'Oct Agreement Compare CA'!C69,'[2]Sep-Aug Comp CA'!$D$1:$D$498,'Oct Agreement Compare CA'!D69)</f>
        <v>1156</v>
      </c>
      <c r="K69" s="63">
        <f t="shared" si="3"/>
        <v>-9</v>
      </c>
      <c r="L69" s="64">
        <f t="shared" si="4"/>
        <v>-7.7854671280276812E-3</v>
      </c>
    </row>
    <row r="70" spans="2:12" outlineLevel="2">
      <c r="B70" s="177" t="s">
        <v>846</v>
      </c>
      <c r="C70" s="177" t="s">
        <v>544</v>
      </c>
      <c r="D70" s="177" t="s">
        <v>544</v>
      </c>
      <c r="E70" s="177" t="s">
        <v>847</v>
      </c>
      <c r="F70" s="178">
        <v>45931</v>
      </c>
      <c r="G70" s="63">
        <v>1706.79</v>
      </c>
      <c r="H70" s="63">
        <f t="shared" si="0"/>
        <v>1706.79</v>
      </c>
      <c r="J70" s="63">
        <f>SUMIFS('[2]Sep-Aug Comp CA'!$G$1:$G$498,'[2]Sep-Aug Comp CA'!$B$1:$B$498,'Oct Agreement Compare CA'!B70,'[2]Sep-Aug Comp CA'!$C$1:$C$498,'Oct Agreement Compare CA'!C70,'[2]Sep-Aug Comp CA'!$D$1:$D$498,'Oct Agreement Compare CA'!D70)</f>
        <v>1672.37</v>
      </c>
      <c r="K70" s="63">
        <f t="shared" si="3"/>
        <v>34.420000000000073</v>
      </c>
      <c r="L70" s="64">
        <f t="shared" si="4"/>
        <v>2.0581569867912049E-2</v>
      </c>
    </row>
    <row r="71" spans="2:12" outlineLevel="1">
      <c r="B71" s="171" t="s">
        <v>848</v>
      </c>
      <c r="F71" s="178"/>
      <c r="G71" s="63">
        <f>SUBTOTAL(9,G66:G70)</f>
        <v>4114.09</v>
      </c>
      <c r="H71" s="63">
        <f>SUBTOTAL(9,H66:H70)</f>
        <v>4114.09</v>
      </c>
      <c r="I71" s="63">
        <f>SUBTOTAL(9,I66:I70)</f>
        <v>0</v>
      </c>
      <c r="J71" s="63">
        <f>SUBTOTAL(9,J66:J70)</f>
        <v>4088.67</v>
      </c>
      <c r="K71" s="63">
        <f t="shared" si="3"/>
        <v>25.420000000000073</v>
      </c>
      <c r="L71" s="64">
        <f t="shared" si="4"/>
        <v>6.2171806479857927E-3</v>
      </c>
    </row>
    <row r="72" spans="2:12" outlineLevel="2">
      <c r="B72" s="177" t="s">
        <v>849</v>
      </c>
      <c r="C72" s="177" t="s">
        <v>555</v>
      </c>
      <c r="D72" s="177" t="s">
        <v>703</v>
      </c>
      <c r="E72" s="177" t="s">
        <v>850</v>
      </c>
      <c r="F72" s="178">
        <v>45931</v>
      </c>
      <c r="G72" s="63">
        <v>784</v>
      </c>
      <c r="H72" s="63">
        <f t="shared" si="0"/>
        <v>784</v>
      </c>
      <c r="J72" s="63">
        <f>SUMIFS('[2]Sep-Aug Comp CA'!$G$1:$G$498,'[2]Sep-Aug Comp CA'!$B$1:$B$498,'Oct Agreement Compare CA'!B72,'[2]Sep-Aug Comp CA'!$C$1:$C$498,'Oct Agreement Compare CA'!C72,'[2]Sep-Aug Comp CA'!$D$1:$D$498,'Oct Agreement Compare CA'!D72)</f>
        <v>789</v>
      </c>
      <c r="K72" s="63">
        <f t="shared" si="3"/>
        <v>-5</v>
      </c>
      <c r="L72" s="64">
        <f t="shared" si="4"/>
        <v>-6.3371356147021544E-3</v>
      </c>
    </row>
    <row r="73" spans="2:12" outlineLevel="2">
      <c r="B73" s="177" t="s">
        <v>849</v>
      </c>
      <c r="C73" s="177" t="s">
        <v>544</v>
      </c>
      <c r="D73" s="177" t="s">
        <v>840</v>
      </c>
      <c r="E73" s="177" t="s">
        <v>850</v>
      </c>
      <c r="F73" s="178">
        <v>45931</v>
      </c>
      <c r="G73" s="63">
        <v>2795</v>
      </c>
      <c r="H73" s="63">
        <f t="shared" si="0"/>
        <v>2795</v>
      </c>
      <c r="J73" s="63">
        <f>SUMIFS('[2]Sep-Aug Comp CA'!$G$1:$G$498,'[2]Sep-Aug Comp CA'!$B$1:$B$498,'Oct Agreement Compare CA'!B73,'[2]Sep-Aug Comp CA'!$C$1:$C$498,'Oct Agreement Compare CA'!C73,'[2]Sep-Aug Comp CA'!$D$1:$D$498,'Oct Agreement Compare CA'!D73)</f>
        <v>2690</v>
      </c>
      <c r="K73" s="63">
        <f t="shared" si="3"/>
        <v>105</v>
      </c>
      <c r="L73" s="64">
        <f t="shared" si="4"/>
        <v>3.9033457249070633E-2</v>
      </c>
    </row>
    <row r="74" spans="2:12" outlineLevel="1">
      <c r="B74" s="171" t="s">
        <v>851</v>
      </c>
      <c r="F74" s="178"/>
      <c r="G74" s="63">
        <f>SUBTOTAL(9,G72:G73)</f>
        <v>3579</v>
      </c>
      <c r="H74" s="63">
        <f>SUBTOTAL(9,H72:H73)</f>
        <v>3579</v>
      </c>
      <c r="I74" s="63">
        <f>SUBTOTAL(9,I72:I73)</f>
        <v>0</v>
      </c>
      <c r="J74" s="63">
        <f>SUBTOTAL(9,J72:J73)</f>
        <v>3479</v>
      </c>
      <c r="K74" s="63">
        <f t="shared" si="3"/>
        <v>100</v>
      </c>
      <c r="L74" s="64">
        <f t="shared" si="4"/>
        <v>2.8743891922966371E-2</v>
      </c>
    </row>
    <row r="75" spans="2:12" outlineLevel="2">
      <c r="B75" s="177" t="s">
        <v>852</v>
      </c>
      <c r="C75" s="177" t="s">
        <v>579</v>
      </c>
      <c r="D75" s="177" t="s">
        <v>579</v>
      </c>
      <c r="E75" s="177" t="s">
        <v>853</v>
      </c>
      <c r="F75" s="178">
        <v>45931</v>
      </c>
      <c r="G75" s="63">
        <v>1026</v>
      </c>
      <c r="H75" s="63">
        <f t="shared" si="0"/>
        <v>1026</v>
      </c>
      <c r="J75" s="63">
        <f>SUMIFS('[2]Sep-Aug Comp CA'!$G$1:$G$498,'[2]Sep-Aug Comp CA'!$B$1:$B$498,'Oct Agreement Compare CA'!B75,'[2]Sep-Aug Comp CA'!$C$1:$C$498,'Oct Agreement Compare CA'!C75,'[2]Sep-Aug Comp CA'!$D$1:$D$498,'Oct Agreement Compare CA'!D75)</f>
        <v>1026</v>
      </c>
      <c r="K75" s="63">
        <f t="shared" si="3"/>
        <v>0</v>
      </c>
      <c r="L75" s="64">
        <f t="shared" si="4"/>
        <v>0</v>
      </c>
    </row>
    <row r="76" spans="2:12" outlineLevel="2">
      <c r="B76" s="177" t="s">
        <v>852</v>
      </c>
      <c r="C76" s="177" t="s">
        <v>541</v>
      </c>
      <c r="D76" s="177" t="s">
        <v>541</v>
      </c>
      <c r="E76" s="177" t="s">
        <v>853</v>
      </c>
      <c r="F76" s="178">
        <v>45931</v>
      </c>
      <c r="G76" s="63">
        <v>778.90520000000004</v>
      </c>
      <c r="H76" s="63">
        <f t="shared" si="0"/>
        <v>778.90520000000004</v>
      </c>
      <c r="J76" s="63">
        <f>SUMIFS('[2]Sep-Aug Comp CA'!$G$1:$G$498,'[2]Sep-Aug Comp CA'!$B$1:$B$498,'Oct Agreement Compare CA'!B76,'[2]Sep-Aug Comp CA'!$C$1:$C$498,'Oct Agreement Compare CA'!C76,'[2]Sep-Aug Comp CA'!$D$1:$D$498,'Oct Agreement Compare CA'!D76)</f>
        <v>774.64459999999997</v>
      </c>
      <c r="K76" s="63">
        <f t="shared" si="3"/>
        <v>4.2606000000000677</v>
      </c>
      <c r="L76" s="64">
        <f t="shared" si="4"/>
        <v>5.5000706130270164E-3</v>
      </c>
    </row>
    <row r="77" spans="2:12" outlineLevel="2">
      <c r="B77" s="177" t="s">
        <v>852</v>
      </c>
      <c r="C77" s="177" t="s">
        <v>555</v>
      </c>
      <c r="D77" s="177" t="s">
        <v>555</v>
      </c>
      <c r="E77" s="177" t="s">
        <v>853</v>
      </c>
      <c r="F77" s="178">
        <v>45931</v>
      </c>
      <c r="G77" s="63">
        <v>733</v>
      </c>
      <c r="H77" s="63">
        <f t="shared" si="0"/>
        <v>733</v>
      </c>
      <c r="J77" s="63">
        <f>SUMIFS('[2]Sep-Aug Comp CA'!$G$1:$G$498,'[2]Sep-Aug Comp CA'!$B$1:$B$498,'Oct Agreement Compare CA'!B77,'[2]Sep-Aug Comp CA'!$C$1:$C$498,'Oct Agreement Compare CA'!C77,'[2]Sep-Aug Comp CA'!$D$1:$D$498,'Oct Agreement Compare CA'!D77)</f>
        <v>733</v>
      </c>
      <c r="K77" s="63">
        <f t="shared" si="3"/>
        <v>0</v>
      </c>
      <c r="L77" s="64">
        <f t="shared" si="4"/>
        <v>0</v>
      </c>
    </row>
    <row r="78" spans="2:12" outlineLevel="2">
      <c r="B78" s="177" t="s">
        <v>852</v>
      </c>
      <c r="C78" s="177" t="s">
        <v>544</v>
      </c>
      <c r="D78" s="177" t="s">
        <v>544</v>
      </c>
      <c r="E78" s="177" t="s">
        <v>853</v>
      </c>
      <c r="F78" s="178">
        <v>45931</v>
      </c>
      <c r="G78" s="63">
        <v>2708.9448000000002</v>
      </c>
      <c r="H78" s="63">
        <f t="shared" si="0"/>
        <v>2708.9448000000002</v>
      </c>
      <c r="J78" s="63">
        <f>SUMIFS('[2]Sep-Aug Comp CA'!$G$1:$G$498,'[2]Sep-Aug Comp CA'!$B$1:$B$498,'Oct Agreement Compare CA'!B78,'[2]Sep-Aug Comp CA'!$C$1:$C$498,'Oct Agreement Compare CA'!C78,'[2]Sep-Aug Comp CA'!$D$1:$D$498,'Oct Agreement Compare CA'!D78)</f>
        <v>2708.94</v>
      </c>
      <c r="K78" s="63">
        <f t="shared" si="3"/>
        <v>4.8000000001593435E-3</v>
      </c>
      <c r="L78" s="64">
        <f t="shared" si="4"/>
        <v>1.7719107843508322E-6</v>
      </c>
    </row>
    <row r="79" spans="2:12" outlineLevel="2">
      <c r="B79" s="177" t="s">
        <v>852</v>
      </c>
      <c r="C79" s="177" t="s">
        <v>854</v>
      </c>
      <c r="D79" s="177" t="s">
        <v>854</v>
      </c>
      <c r="E79" s="177" t="s">
        <v>853</v>
      </c>
      <c r="F79" s="178">
        <v>45931</v>
      </c>
      <c r="G79" s="63">
        <v>55</v>
      </c>
      <c r="H79" s="63">
        <f t="shared" si="0"/>
        <v>55</v>
      </c>
      <c r="J79" s="63">
        <f>SUMIFS('[2]Sep-Aug Comp CA'!$G$1:$G$498,'[2]Sep-Aug Comp CA'!$B$1:$B$498,'Oct Agreement Compare CA'!B79,'[2]Sep-Aug Comp CA'!$C$1:$C$498,'Oct Agreement Compare CA'!C79,'[2]Sep-Aug Comp CA'!$D$1:$D$498,'Oct Agreement Compare CA'!D79)</f>
        <v>55</v>
      </c>
      <c r="K79" s="63">
        <f t="shared" si="3"/>
        <v>0</v>
      </c>
      <c r="L79" s="64">
        <f t="shared" si="4"/>
        <v>0</v>
      </c>
    </row>
    <row r="80" spans="2:12" outlineLevel="1">
      <c r="B80" s="171" t="s">
        <v>855</v>
      </c>
      <c r="F80" s="178"/>
      <c r="G80" s="63">
        <f>SUBTOTAL(9,G75:G79)</f>
        <v>5301.85</v>
      </c>
      <c r="H80" s="63">
        <f>SUBTOTAL(9,H75:H79)</f>
        <v>5301.85</v>
      </c>
      <c r="I80" s="63">
        <f>SUBTOTAL(9,I75:I79)</f>
        <v>0</v>
      </c>
      <c r="J80" s="63">
        <f>SUBTOTAL(9,J75:J79)</f>
        <v>5297.5846000000001</v>
      </c>
      <c r="K80" s="63">
        <f t="shared" si="3"/>
        <v>4.265400000000227</v>
      </c>
      <c r="L80" s="64">
        <f t="shared" si="4"/>
        <v>8.0515939282974861E-4</v>
      </c>
    </row>
    <row r="81" spans="2:12" outlineLevel="2">
      <c r="B81" s="177" t="s">
        <v>856</v>
      </c>
      <c r="C81" s="177" t="s">
        <v>579</v>
      </c>
      <c r="D81" s="177" t="s">
        <v>579</v>
      </c>
      <c r="E81" s="177" t="s">
        <v>857</v>
      </c>
      <c r="F81" s="178">
        <v>45931</v>
      </c>
      <c r="G81" s="63">
        <v>27</v>
      </c>
      <c r="H81" s="63">
        <f t="shared" si="0"/>
        <v>27</v>
      </c>
      <c r="J81" s="63">
        <f>SUMIFS('[2]Sep-Aug Comp CA'!$G$1:$G$498,'[2]Sep-Aug Comp CA'!$B$1:$B$498,'Oct Agreement Compare CA'!B81,'[2]Sep-Aug Comp CA'!$C$1:$C$498,'Oct Agreement Compare CA'!C81,'[2]Sep-Aug Comp CA'!$D$1:$D$498,'Oct Agreement Compare CA'!D81)</f>
        <v>27</v>
      </c>
      <c r="K81" s="63">
        <f t="shared" si="3"/>
        <v>0</v>
      </c>
      <c r="L81" s="64">
        <f t="shared" si="4"/>
        <v>0</v>
      </c>
    </row>
    <row r="82" spans="2:12" outlineLevel="2">
      <c r="B82" s="177" t="s">
        <v>856</v>
      </c>
      <c r="C82" s="177" t="s">
        <v>541</v>
      </c>
      <c r="D82" s="177" t="s">
        <v>541</v>
      </c>
      <c r="E82" s="177" t="s">
        <v>857</v>
      </c>
      <c r="F82" s="178">
        <v>45931</v>
      </c>
      <c r="G82" s="63">
        <v>552.77440000000001</v>
      </c>
      <c r="H82" s="63">
        <f t="shared" si="0"/>
        <v>552.77440000000001</v>
      </c>
      <c r="J82" s="63">
        <f>SUMIFS('[2]Sep-Aug Comp CA'!$G$1:$G$498,'[2]Sep-Aug Comp CA'!$B$1:$B$498,'Oct Agreement Compare CA'!B82,'[2]Sep-Aug Comp CA'!$C$1:$C$498,'Oct Agreement Compare CA'!C82,'[2]Sep-Aug Comp CA'!$D$1:$D$498,'Oct Agreement Compare CA'!D82)</f>
        <v>560.81880000000001</v>
      </c>
      <c r="K82" s="63">
        <f t="shared" si="3"/>
        <v>-8.044399999999996</v>
      </c>
      <c r="L82" s="64">
        <f t="shared" si="4"/>
        <v>-1.4344026983403545E-2</v>
      </c>
    </row>
    <row r="83" spans="2:12" outlineLevel="2">
      <c r="B83" s="177" t="s">
        <v>856</v>
      </c>
      <c r="C83" s="177" t="s">
        <v>555</v>
      </c>
      <c r="D83" s="177" t="s">
        <v>555</v>
      </c>
      <c r="E83" s="177" t="s">
        <v>857</v>
      </c>
      <c r="F83" s="178">
        <v>45931</v>
      </c>
      <c r="G83" s="63">
        <v>960</v>
      </c>
      <c r="H83" s="63">
        <f t="shared" ref="H83:H163" si="5">+G83</f>
        <v>960</v>
      </c>
      <c r="J83" s="63">
        <f>SUMIFS('[2]Sep-Aug Comp CA'!$G$1:$G$498,'[2]Sep-Aug Comp CA'!$B$1:$B$498,'Oct Agreement Compare CA'!B83,'[2]Sep-Aug Comp CA'!$C$1:$C$498,'Oct Agreement Compare CA'!C83,'[2]Sep-Aug Comp CA'!$D$1:$D$498,'Oct Agreement Compare CA'!D83)</f>
        <v>925</v>
      </c>
      <c r="K83" s="63">
        <f t="shared" si="3"/>
        <v>35</v>
      </c>
      <c r="L83" s="64">
        <f t="shared" si="4"/>
        <v>3.783783783783784E-2</v>
      </c>
    </row>
    <row r="84" spans="2:12" outlineLevel="2">
      <c r="B84" s="177" t="s">
        <v>856</v>
      </c>
      <c r="C84" s="177" t="s">
        <v>544</v>
      </c>
      <c r="D84" s="177" t="s">
        <v>544</v>
      </c>
      <c r="E84" s="177" t="s">
        <v>857</v>
      </c>
      <c r="F84" s="178">
        <v>45931</v>
      </c>
      <c r="G84" s="63">
        <v>7435.58</v>
      </c>
      <c r="H84" s="63">
        <f t="shared" si="5"/>
        <v>7435.58</v>
      </c>
      <c r="J84" s="63">
        <f>SUMIFS('[2]Sep-Aug Comp CA'!$G$1:$G$498,'[2]Sep-Aug Comp CA'!$B$1:$B$498,'Oct Agreement Compare CA'!B84,'[2]Sep-Aug Comp CA'!$C$1:$C$498,'Oct Agreement Compare CA'!C84,'[2]Sep-Aug Comp CA'!$D$1:$D$498,'Oct Agreement Compare CA'!D84)</f>
        <v>7435.5811999999996</v>
      </c>
      <c r="K84" s="63">
        <f t="shared" si="3"/>
        <v>-1.1999999996987754E-3</v>
      </c>
      <c r="L84" s="64">
        <f t="shared" si="4"/>
        <v>-1.6138617378003691E-7</v>
      </c>
    </row>
    <row r="85" spans="2:12" outlineLevel="1">
      <c r="B85" s="171" t="s">
        <v>858</v>
      </c>
      <c r="F85" s="178"/>
      <c r="G85" s="63">
        <f>SUBTOTAL(9,G81:G84)</f>
        <v>8975.3544000000002</v>
      </c>
      <c r="H85" s="63">
        <f>SUBTOTAL(9,H81:H84)</f>
        <v>8975.3544000000002</v>
      </c>
      <c r="I85" s="63">
        <f>SUBTOTAL(9,I81:I84)</f>
        <v>0</v>
      </c>
      <c r="J85" s="63">
        <f>SUBTOTAL(9,J81:J84)</f>
        <v>8948.4</v>
      </c>
      <c r="K85" s="63">
        <f t="shared" si="3"/>
        <v>26.954400000000533</v>
      </c>
      <c r="L85" s="64">
        <f t="shared" si="4"/>
        <v>3.0122032989138318E-3</v>
      </c>
    </row>
    <row r="86" spans="2:12" outlineLevel="2">
      <c r="B86" s="177" t="s">
        <v>859</v>
      </c>
      <c r="C86" s="177" t="s">
        <v>579</v>
      </c>
      <c r="D86" s="177" t="s">
        <v>579</v>
      </c>
      <c r="E86" s="177" t="s">
        <v>860</v>
      </c>
      <c r="F86" s="178">
        <v>45931</v>
      </c>
      <c r="G86" s="63">
        <v>388</v>
      </c>
      <c r="H86" s="63">
        <f t="shared" si="5"/>
        <v>388</v>
      </c>
      <c r="J86" s="63">
        <f>SUMIFS('[2]Sep-Aug Comp CA'!$G$1:$G$498,'[2]Sep-Aug Comp CA'!$B$1:$B$498,'Oct Agreement Compare CA'!B86,'[2]Sep-Aug Comp CA'!$C$1:$C$498,'Oct Agreement Compare CA'!C86,'[2]Sep-Aug Comp CA'!$D$1:$D$498,'Oct Agreement Compare CA'!D86)</f>
        <v>388</v>
      </c>
      <c r="K86" s="63">
        <f t="shared" si="3"/>
        <v>0</v>
      </c>
      <c r="L86" s="64">
        <f t="shared" si="4"/>
        <v>0</v>
      </c>
    </row>
    <row r="87" spans="2:12" outlineLevel="2">
      <c r="B87" s="177" t="s">
        <v>859</v>
      </c>
      <c r="C87" s="177" t="s">
        <v>541</v>
      </c>
      <c r="D87" s="177" t="s">
        <v>541</v>
      </c>
      <c r="E87" s="177" t="s">
        <v>860</v>
      </c>
      <c r="F87" s="178">
        <v>45931</v>
      </c>
      <c r="G87" s="63">
        <v>398.70659999999998</v>
      </c>
      <c r="H87" s="63">
        <f t="shared" si="5"/>
        <v>398.70659999999998</v>
      </c>
      <c r="J87" s="63">
        <f>SUMIFS('[2]Sep-Aug Comp CA'!$G$1:$G$498,'[2]Sep-Aug Comp CA'!$B$1:$B$498,'Oct Agreement Compare CA'!B87,'[2]Sep-Aug Comp CA'!$C$1:$C$498,'Oct Agreement Compare CA'!C87,'[2]Sep-Aug Comp CA'!$D$1:$D$498,'Oct Agreement Compare CA'!D87)</f>
        <v>397.22340000000003</v>
      </c>
      <c r="K87" s="63">
        <f t="shared" si="3"/>
        <v>1.4831999999999539</v>
      </c>
      <c r="L87" s="64">
        <f t="shared" si="4"/>
        <v>3.7339189987295658E-3</v>
      </c>
    </row>
    <row r="88" spans="2:12" outlineLevel="2">
      <c r="B88" s="177" t="s">
        <v>859</v>
      </c>
      <c r="C88" s="177" t="s">
        <v>555</v>
      </c>
      <c r="D88" s="177" t="s">
        <v>555</v>
      </c>
      <c r="E88" s="177" t="s">
        <v>860</v>
      </c>
      <c r="F88" s="178">
        <v>45931</v>
      </c>
      <c r="G88" s="63">
        <v>126</v>
      </c>
      <c r="H88" s="63">
        <f t="shared" si="5"/>
        <v>126</v>
      </c>
      <c r="J88" s="63">
        <f>SUMIFS('[2]Sep-Aug Comp CA'!$G$1:$G$498,'[2]Sep-Aug Comp CA'!$B$1:$B$498,'Oct Agreement Compare CA'!B88,'[2]Sep-Aug Comp CA'!$C$1:$C$498,'Oct Agreement Compare CA'!C88,'[2]Sep-Aug Comp CA'!$D$1:$D$498,'Oct Agreement Compare CA'!D88)</f>
        <v>119</v>
      </c>
      <c r="K88" s="63">
        <f t="shared" si="3"/>
        <v>7</v>
      </c>
      <c r="L88" s="64">
        <f t="shared" si="4"/>
        <v>5.8823529411764705E-2</v>
      </c>
    </row>
    <row r="89" spans="2:12" outlineLevel="2">
      <c r="B89" s="177" t="s">
        <v>859</v>
      </c>
      <c r="C89" s="177" t="s">
        <v>544</v>
      </c>
      <c r="D89" s="177" t="s">
        <v>544</v>
      </c>
      <c r="E89" s="177" t="s">
        <v>860</v>
      </c>
      <c r="F89" s="178">
        <v>45931</v>
      </c>
      <c r="G89" s="63">
        <v>1451.4734000000001</v>
      </c>
      <c r="H89" s="63">
        <f t="shared" si="5"/>
        <v>1451.4734000000001</v>
      </c>
      <c r="J89" s="63">
        <f>SUMIFS('[2]Sep-Aug Comp CA'!$G$1:$G$498,'[2]Sep-Aug Comp CA'!$B$1:$B$498,'Oct Agreement Compare CA'!B89,'[2]Sep-Aug Comp CA'!$C$1:$C$498,'Oct Agreement Compare CA'!C89,'[2]Sep-Aug Comp CA'!$D$1:$D$498,'Oct Agreement Compare CA'!D89)</f>
        <v>1451.47</v>
      </c>
      <c r="K89" s="63">
        <f t="shared" si="3"/>
        <v>3.4000000000560249E-3</v>
      </c>
      <c r="L89" s="64">
        <f t="shared" si="4"/>
        <v>2.3424528237276861E-6</v>
      </c>
    </row>
    <row r="90" spans="2:12" outlineLevel="1">
      <c r="B90" s="171" t="s">
        <v>861</v>
      </c>
      <c r="F90" s="178"/>
      <c r="G90" s="63">
        <f>SUBTOTAL(9,G86:G89)</f>
        <v>2364.1800000000003</v>
      </c>
      <c r="H90" s="63">
        <f>SUBTOTAL(9,H86:H89)</f>
        <v>2364.1800000000003</v>
      </c>
      <c r="I90" s="63">
        <f>SUBTOTAL(9,I86:I89)</f>
        <v>0</v>
      </c>
      <c r="J90" s="63">
        <f>SUBTOTAL(9,J86:J89)</f>
        <v>2355.6934000000001</v>
      </c>
      <c r="K90" s="63">
        <f t="shared" si="3"/>
        <v>8.4866000000001804</v>
      </c>
      <c r="L90" s="64">
        <f t="shared" si="4"/>
        <v>3.6025910672416793E-3</v>
      </c>
    </row>
    <row r="91" spans="2:12" outlineLevel="2">
      <c r="B91" s="177" t="s">
        <v>862</v>
      </c>
      <c r="C91" s="177" t="s">
        <v>799</v>
      </c>
      <c r="D91" s="177" t="s">
        <v>799</v>
      </c>
      <c r="E91" s="177" t="s">
        <v>863</v>
      </c>
      <c r="F91" s="178">
        <v>45931</v>
      </c>
      <c r="G91" s="63">
        <v>501.79</v>
      </c>
      <c r="H91" s="63">
        <f t="shared" si="5"/>
        <v>501.79</v>
      </c>
      <c r="J91" s="63">
        <f>SUMIFS('[2]Sep-Aug Comp CA'!$G$1:$G$498,'[2]Sep-Aug Comp CA'!$B$1:$B$498,'Oct Agreement Compare CA'!B91,'[2]Sep-Aug Comp CA'!$C$1:$C$498,'Oct Agreement Compare CA'!C91,'[2]Sep-Aug Comp CA'!$D$1:$D$498,'Oct Agreement Compare CA'!D91)</f>
        <v>501.79</v>
      </c>
      <c r="K91" s="63">
        <f t="shared" si="3"/>
        <v>0</v>
      </c>
      <c r="L91" s="64">
        <f t="shared" si="4"/>
        <v>0</v>
      </c>
    </row>
    <row r="92" spans="2:12" outlineLevel="2">
      <c r="B92" s="177" t="s">
        <v>862</v>
      </c>
      <c r="C92" s="177" t="s">
        <v>579</v>
      </c>
      <c r="D92" s="177" t="s">
        <v>864</v>
      </c>
      <c r="E92" s="177" t="s">
        <v>863</v>
      </c>
      <c r="F92" s="178">
        <v>45931</v>
      </c>
      <c r="G92" s="63">
        <v>352</v>
      </c>
      <c r="H92" s="63">
        <f t="shared" si="5"/>
        <v>352</v>
      </c>
      <c r="J92" s="63">
        <f>SUMIFS('[2]Sep-Aug Comp CA'!$G$1:$G$498,'[2]Sep-Aug Comp CA'!$B$1:$B$498,'Oct Agreement Compare CA'!B92,'[2]Sep-Aug Comp CA'!$C$1:$C$498,'Oct Agreement Compare CA'!C92,'[2]Sep-Aug Comp CA'!$D$1:$D$498,'Oct Agreement Compare CA'!D92)</f>
        <v>352</v>
      </c>
      <c r="K92" s="63">
        <f t="shared" si="3"/>
        <v>0</v>
      </c>
      <c r="L92" s="64">
        <f t="shared" si="4"/>
        <v>0</v>
      </c>
    </row>
    <row r="93" spans="2:12" outlineLevel="2">
      <c r="B93" s="177" t="s">
        <v>862</v>
      </c>
      <c r="C93" s="177" t="s">
        <v>541</v>
      </c>
      <c r="D93" s="177" t="s">
        <v>541</v>
      </c>
      <c r="E93" s="177" t="s">
        <v>863</v>
      </c>
      <c r="F93" s="178">
        <v>45931</v>
      </c>
      <c r="G93" s="63">
        <v>119.5</v>
      </c>
      <c r="H93" s="63">
        <f t="shared" si="5"/>
        <v>119.5</v>
      </c>
      <c r="J93" s="63">
        <f>SUMIFS('[2]Sep-Aug Comp CA'!$G$1:$G$498,'[2]Sep-Aug Comp CA'!$B$1:$B$498,'Oct Agreement Compare CA'!B93,'[2]Sep-Aug Comp CA'!$C$1:$C$498,'Oct Agreement Compare CA'!C93,'[2]Sep-Aug Comp CA'!$D$1:$D$498,'Oct Agreement Compare CA'!D93)</f>
        <v>119.5</v>
      </c>
      <c r="K93" s="63">
        <f t="shared" si="3"/>
        <v>0</v>
      </c>
      <c r="L93" s="64">
        <f t="shared" si="4"/>
        <v>0</v>
      </c>
    </row>
    <row r="94" spans="2:12" outlineLevel="2">
      <c r="B94" s="177" t="s">
        <v>862</v>
      </c>
      <c r="C94" s="177" t="s">
        <v>555</v>
      </c>
      <c r="D94" s="177" t="s">
        <v>555</v>
      </c>
      <c r="E94" s="177" t="s">
        <v>863</v>
      </c>
      <c r="F94" s="178">
        <v>45931</v>
      </c>
      <c r="G94" s="63">
        <v>355</v>
      </c>
      <c r="H94" s="63">
        <f t="shared" si="5"/>
        <v>355</v>
      </c>
      <c r="J94" s="63">
        <f>SUMIFS('[2]Sep-Aug Comp CA'!$G$1:$G$498,'[2]Sep-Aug Comp CA'!$B$1:$B$498,'Oct Agreement Compare CA'!B94,'[2]Sep-Aug Comp CA'!$C$1:$C$498,'Oct Agreement Compare CA'!C94,'[2]Sep-Aug Comp CA'!$D$1:$D$498,'Oct Agreement Compare CA'!D94)</f>
        <v>355</v>
      </c>
      <c r="K94" s="63">
        <f t="shared" si="3"/>
        <v>0</v>
      </c>
      <c r="L94" s="64">
        <f t="shared" si="4"/>
        <v>0</v>
      </c>
    </row>
    <row r="95" spans="2:12" outlineLevel="2">
      <c r="B95" s="177" t="s">
        <v>862</v>
      </c>
      <c r="C95" s="177" t="s">
        <v>544</v>
      </c>
      <c r="D95" s="177" t="s">
        <v>865</v>
      </c>
      <c r="E95" s="177" t="s">
        <v>863</v>
      </c>
      <c r="F95" s="178">
        <v>45931</v>
      </c>
      <c r="G95" s="63">
        <v>4522.21</v>
      </c>
      <c r="H95" s="63">
        <f t="shared" si="5"/>
        <v>4522.21</v>
      </c>
      <c r="J95" s="63">
        <f>SUMIFS('[2]Sep-Aug Comp CA'!$G$1:$G$498,'[2]Sep-Aug Comp CA'!$B$1:$B$498,'Oct Agreement Compare CA'!B95,'[2]Sep-Aug Comp CA'!$C$1:$C$498,'Oct Agreement Compare CA'!C95,'[2]Sep-Aug Comp CA'!$D$1:$D$498,'Oct Agreement Compare CA'!D95)</f>
        <v>4522.21</v>
      </c>
      <c r="K95" s="63">
        <f t="shared" si="3"/>
        <v>0</v>
      </c>
      <c r="L95" s="64">
        <f t="shared" si="4"/>
        <v>0</v>
      </c>
    </row>
    <row r="96" spans="2:12" outlineLevel="1">
      <c r="B96" s="171" t="s">
        <v>866</v>
      </c>
      <c r="F96" s="178"/>
      <c r="G96" s="63">
        <f>SUBTOTAL(9,G91:G95)</f>
        <v>5850.5</v>
      </c>
      <c r="H96" s="63">
        <f>SUBTOTAL(9,H91:H95)</f>
        <v>5850.5</v>
      </c>
      <c r="I96" s="63">
        <f>SUBTOTAL(9,I91:I95)</f>
        <v>0</v>
      </c>
      <c r="J96" s="63">
        <f>SUBTOTAL(9,J91:J95)</f>
        <v>5850.5</v>
      </c>
      <c r="K96" s="63">
        <f t="shared" si="3"/>
        <v>0</v>
      </c>
      <c r="L96" s="64">
        <f t="shared" si="4"/>
        <v>0</v>
      </c>
    </row>
    <row r="97" spans="2:12" outlineLevel="2">
      <c r="B97" s="177" t="s">
        <v>867</v>
      </c>
      <c r="C97" s="177" t="s">
        <v>799</v>
      </c>
      <c r="D97" s="177" t="s">
        <v>868</v>
      </c>
      <c r="E97" s="177" t="s">
        <v>869</v>
      </c>
      <c r="F97" s="178">
        <v>45945</v>
      </c>
      <c r="G97" s="63">
        <v>334.75</v>
      </c>
      <c r="H97" s="63">
        <f t="shared" si="5"/>
        <v>334.75</v>
      </c>
      <c r="J97" s="63">
        <f>SUMIFS('[2]Sep-Aug Comp CA'!$G$1:$G$498,'[2]Sep-Aug Comp CA'!$B$1:$B$498,'Oct Agreement Compare CA'!B97,'[2]Sep-Aug Comp CA'!$C$1:$C$498,'Oct Agreement Compare CA'!C97,'[2]Sep-Aug Comp CA'!$D$1:$D$498,'Oct Agreement Compare CA'!D97)</f>
        <v>334.75</v>
      </c>
      <c r="K97" s="63">
        <f t="shared" si="3"/>
        <v>0</v>
      </c>
      <c r="L97" s="64">
        <f t="shared" si="4"/>
        <v>0</v>
      </c>
    </row>
    <row r="98" spans="2:12" outlineLevel="2">
      <c r="B98" s="177" t="s">
        <v>867</v>
      </c>
      <c r="C98" s="177" t="s">
        <v>541</v>
      </c>
      <c r="D98" s="177" t="s">
        <v>541</v>
      </c>
      <c r="E98" s="177" t="s">
        <v>869</v>
      </c>
      <c r="F98" s="178">
        <v>45945</v>
      </c>
      <c r="G98" s="63">
        <v>0</v>
      </c>
      <c r="H98" s="63">
        <f t="shared" si="5"/>
        <v>0</v>
      </c>
      <c r="J98" s="63">
        <f>SUMIFS('[2]Sep-Aug Comp CA'!$G$1:$G$498,'[2]Sep-Aug Comp CA'!$B$1:$B$498,'Oct Agreement Compare CA'!B98,'[2]Sep-Aug Comp CA'!$C$1:$C$498,'Oct Agreement Compare CA'!C98,'[2]Sep-Aug Comp CA'!$D$1:$D$498,'Oct Agreement Compare CA'!D98)</f>
        <v>0</v>
      </c>
      <c r="K98" s="63">
        <f t="shared" si="3"/>
        <v>0</v>
      </c>
      <c r="L98" s="64" t="e">
        <f t="shared" si="4"/>
        <v>#DIV/0!</v>
      </c>
    </row>
    <row r="99" spans="2:12" outlineLevel="2">
      <c r="B99" s="177" t="s">
        <v>867</v>
      </c>
      <c r="C99" s="177" t="s">
        <v>541</v>
      </c>
      <c r="D99" s="177" t="s">
        <v>542</v>
      </c>
      <c r="E99" s="177" t="s">
        <v>870</v>
      </c>
      <c r="F99" s="178">
        <v>45945</v>
      </c>
      <c r="G99" s="63">
        <v>4.165</v>
      </c>
      <c r="H99" s="63">
        <f t="shared" si="5"/>
        <v>4.165</v>
      </c>
      <c r="J99" s="63">
        <f>SUMIFS('[2]Sep-Aug Comp CA'!$G$1:$G$498,'[2]Sep-Aug Comp CA'!$B$1:$B$498,'Oct Agreement Compare CA'!B99,'[2]Sep-Aug Comp CA'!$C$1:$C$498,'Oct Agreement Compare CA'!C99,'[2]Sep-Aug Comp CA'!$D$1:$D$498,'Oct Agreement Compare CA'!D99)</f>
        <v>4.165</v>
      </c>
      <c r="K99" s="63">
        <f t="shared" si="3"/>
        <v>0</v>
      </c>
      <c r="L99" s="64">
        <f t="shared" si="4"/>
        <v>0</v>
      </c>
    </row>
    <row r="100" spans="2:12" outlineLevel="2">
      <c r="B100" s="177" t="s">
        <v>867</v>
      </c>
      <c r="C100" s="177" t="s">
        <v>555</v>
      </c>
      <c r="D100" s="177" t="s">
        <v>555</v>
      </c>
      <c r="E100" s="177" t="s">
        <v>869</v>
      </c>
      <c r="F100" s="178">
        <v>45945</v>
      </c>
      <c r="G100" s="63">
        <v>299</v>
      </c>
      <c r="H100" s="63">
        <f t="shared" si="5"/>
        <v>299</v>
      </c>
      <c r="J100" s="63">
        <f>SUMIFS('[2]Sep-Aug Comp CA'!$G$1:$G$498,'[2]Sep-Aug Comp CA'!$B$1:$B$498,'Oct Agreement Compare CA'!B100,'[2]Sep-Aug Comp CA'!$C$1:$C$498,'Oct Agreement Compare CA'!C100,'[2]Sep-Aug Comp CA'!$D$1:$D$498,'Oct Agreement Compare CA'!D100)</f>
        <v>299</v>
      </c>
      <c r="K100" s="63">
        <f t="shared" si="3"/>
        <v>0</v>
      </c>
      <c r="L100" s="64">
        <f t="shared" si="4"/>
        <v>0</v>
      </c>
    </row>
    <row r="101" spans="2:12" outlineLevel="2">
      <c r="B101" s="177" t="s">
        <v>867</v>
      </c>
      <c r="C101" s="177" t="s">
        <v>544</v>
      </c>
      <c r="D101" s="177" t="s">
        <v>544</v>
      </c>
      <c r="E101" s="177" t="s">
        <v>869</v>
      </c>
      <c r="F101" s="178">
        <v>45945</v>
      </c>
      <c r="G101" s="63">
        <v>919.3</v>
      </c>
      <c r="H101" s="63">
        <f t="shared" si="5"/>
        <v>919.3</v>
      </c>
      <c r="J101" s="63">
        <f>SUMIFS('[2]Sep-Aug Comp CA'!$G$1:$G$498,'[2]Sep-Aug Comp CA'!$B$1:$B$498,'Oct Agreement Compare CA'!B101,'[2]Sep-Aug Comp CA'!$C$1:$C$498,'Oct Agreement Compare CA'!C101,'[2]Sep-Aug Comp CA'!$D$1:$D$498,'Oct Agreement Compare CA'!D101)</f>
        <v>919.3</v>
      </c>
      <c r="K101" s="63">
        <f t="shared" si="3"/>
        <v>0</v>
      </c>
      <c r="L101" s="64">
        <f t="shared" si="4"/>
        <v>0</v>
      </c>
    </row>
    <row r="102" spans="2:12" outlineLevel="1">
      <c r="B102" s="171" t="s">
        <v>871</v>
      </c>
      <c r="F102" s="178"/>
      <c r="G102" s="63">
        <f>SUBTOTAL(9,G97:G101)</f>
        <v>1557.2149999999999</v>
      </c>
      <c r="H102" s="63">
        <f>SUBTOTAL(9,H97:H101)</f>
        <v>1557.2149999999999</v>
      </c>
      <c r="I102" s="63">
        <f>SUBTOTAL(9,I97:I101)</f>
        <v>0</v>
      </c>
      <c r="J102" s="63">
        <f>SUBTOTAL(9,J97:J101)</f>
        <v>1557.2149999999999</v>
      </c>
      <c r="K102" s="63">
        <f t="shared" si="3"/>
        <v>0</v>
      </c>
      <c r="L102" s="64">
        <f t="shared" si="4"/>
        <v>0</v>
      </c>
    </row>
    <row r="103" spans="2:12" outlineLevel="2">
      <c r="B103" s="177" t="s">
        <v>872</v>
      </c>
      <c r="C103" s="177" t="s">
        <v>541</v>
      </c>
      <c r="D103" s="177" t="s">
        <v>542</v>
      </c>
      <c r="E103" s="177" t="s">
        <v>873</v>
      </c>
      <c r="F103" s="178">
        <v>45931</v>
      </c>
      <c r="G103" s="63">
        <v>858.82860000000005</v>
      </c>
      <c r="H103" s="63">
        <f t="shared" si="5"/>
        <v>858.82860000000005</v>
      </c>
      <c r="J103" s="63">
        <f>SUMIFS('[2]Sep-Aug Comp CA'!$G$1:$G$498,'[2]Sep-Aug Comp CA'!$B$1:$B$498,'Oct Agreement Compare CA'!B103,'[2]Sep-Aug Comp CA'!$C$1:$C$498,'Oct Agreement Compare CA'!C103,'[2]Sep-Aug Comp CA'!$D$1:$D$498,'Oct Agreement Compare CA'!D103)</f>
        <v>828.14760000000001</v>
      </c>
      <c r="K103" s="63">
        <f t="shared" si="3"/>
        <v>30.68100000000004</v>
      </c>
      <c r="L103" s="64">
        <f t="shared" si="4"/>
        <v>3.7047743663086191E-2</v>
      </c>
    </row>
    <row r="104" spans="2:12" outlineLevel="2">
      <c r="B104" s="177" t="s">
        <v>872</v>
      </c>
      <c r="C104" s="177" t="s">
        <v>544</v>
      </c>
      <c r="D104" s="177" t="s">
        <v>592</v>
      </c>
      <c r="E104" s="177" t="s">
        <v>873</v>
      </c>
      <c r="F104" s="178">
        <v>45931</v>
      </c>
      <c r="G104" s="63">
        <v>7845.0014000000001</v>
      </c>
      <c r="H104" s="63">
        <f t="shared" si="5"/>
        <v>7845.0014000000001</v>
      </c>
      <c r="J104" s="63">
        <f>SUMIFS('[2]Sep-Aug Comp CA'!$G$1:$G$498,'[2]Sep-Aug Comp CA'!$B$1:$B$498,'Oct Agreement Compare CA'!B104,'[2]Sep-Aug Comp CA'!$C$1:$C$498,'Oct Agreement Compare CA'!C104,'[2]Sep-Aug Comp CA'!$D$1:$D$498,'Oct Agreement Compare CA'!D104)</f>
        <v>7845.0024000000003</v>
      </c>
      <c r="K104" s="63">
        <f t="shared" si="3"/>
        <v>-1.0000000002037268E-3</v>
      </c>
      <c r="L104" s="64">
        <f t="shared" si="4"/>
        <v>-1.2746968696959567E-7</v>
      </c>
    </row>
    <row r="105" spans="2:12" outlineLevel="1">
      <c r="B105" s="171" t="s">
        <v>874</v>
      </c>
      <c r="F105" s="178"/>
      <c r="G105" s="63">
        <f>SUBTOTAL(9,G103:G104)</f>
        <v>8703.83</v>
      </c>
      <c r="H105" s="63">
        <f>SUBTOTAL(9,H103:H104)</f>
        <v>8703.83</v>
      </c>
      <c r="I105" s="63">
        <f>SUBTOTAL(9,I103:I104)</f>
        <v>0</v>
      </c>
      <c r="J105" s="63">
        <f>SUBTOTAL(9,J103:J104)</f>
        <v>8673.15</v>
      </c>
      <c r="K105" s="63">
        <f t="shared" si="3"/>
        <v>30.680000000000291</v>
      </c>
      <c r="L105" s="64">
        <f t="shared" si="4"/>
        <v>3.5373537872630235E-3</v>
      </c>
    </row>
    <row r="106" spans="2:12" outlineLevel="2">
      <c r="B106" s="177" t="s">
        <v>875</v>
      </c>
      <c r="C106" s="177" t="s">
        <v>541</v>
      </c>
      <c r="D106" s="177" t="s">
        <v>541</v>
      </c>
      <c r="E106" s="177" t="s">
        <v>876</v>
      </c>
      <c r="F106" s="178">
        <v>45931</v>
      </c>
      <c r="G106" s="63">
        <v>207.63399999999999</v>
      </c>
      <c r="H106" s="63">
        <f t="shared" si="5"/>
        <v>207.63399999999999</v>
      </c>
      <c r="J106" s="63">
        <f>SUMIFS('[2]Sep-Aug Comp CA'!$G$1:$G$498,'[2]Sep-Aug Comp CA'!$B$1:$B$498,'Oct Agreement Compare CA'!B106,'[2]Sep-Aug Comp CA'!$C$1:$C$498,'Oct Agreement Compare CA'!C106,'[2]Sep-Aug Comp CA'!$D$1:$D$498,'Oct Agreement Compare CA'!D106)</f>
        <v>211.37039999999999</v>
      </c>
      <c r="K106" s="63">
        <f t="shared" si="3"/>
        <v>-3.7364000000000033</v>
      </c>
      <c r="L106" s="64">
        <f t="shared" si="4"/>
        <v>-1.7677025733026021E-2</v>
      </c>
    </row>
    <row r="107" spans="2:12" outlineLevel="2">
      <c r="B107" s="177" t="s">
        <v>875</v>
      </c>
      <c r="C107" s="177" t="s">
        <v>555</v>
      </c>
      <c r="D107" s="177" t="s">
        <v>555</v>
      </c>
      <c r="E107" s="177" t="s">
        <v>876</v>
      </c>
      <c r="F107" s="178">
        <v>45931</v>
      </c>
      <c r="G107" s="63">
        <v>502</v>
      </c>
      <c r="H107" s="63">
        <f t="shared" si="5"/>
        <v>502</v>
      </c>
      <c r="J107" s="63">
        <f>SUMIFS('[2]Sep-Aug Comp CA'!$G$1:$G$498,'[2]Sep-Aug Comp CA'!$B$1:$B$498,'Oct Agreement Compare CA'!B107,'[2]Sep-Aug Comp CA'!$C$1:$C$498,'Oct Agreement Compare CA'!C107,'[2]Sep-Aug Comp CA'!$D$1:$D$498,'Oct Agreement Compare CA'!D107)</f>
        <v>509</v>
      </c>
      <c r="K107" s="63">
        <f t="shared" si="3"/>
        <v>-7</v>
      </c>
      <c r="L107" s="64">
        <f t="shared" si="4"/>
        <v>-1.37524557956778E-2</v>
      </c>
    </row>
    <row r="108" spans="2:12" outlineLevel="2">
      <c r="B108" s="177" t="s">
        <v>875</v>
      </c>
      <c r="C108" s="177" t="s">
        <v>544</v>
      </c>
      <c r="D108" s="177" t="s">
        <v>877</v>
      </c>
      <c r="E108" s="177" t="s">
        <v>876</v>
      </c>
      <c r="F108" s="178">
        <v>45931</v>
      </c>
      <c r="G108" s="63">
        <v>2832.85</v>
      </c>
      <c r="H108" s="63">
        <f t="shared" si="5"/>
        <v>2832.85</v>
      </c>
      <c r="J108" s="63">
        <f>SUMIFS('[2]Sep-Aug Comp CA'!$G$1:$G$498,'[2]Sep-Aug Comp CA'!$B$1:$B$498,'Oct Agreement Compare CA'!B108,'[2]Sep-Aug Comp CA'!$C$1:$C$498,'Oct Agreement Compare CA'!C108,'[2]Sep-Aug Comp CA'!$D$1:$D$498,'Oct Agreement Compare CA'!D108)</f>
        <v>2832.85</v>
      </c>
      <c r="K108" s="63">
        <f t="shared" si="3"/>
        <v>0</v>
      </c>
      <c r="L108" s="64">
        <f t="shared" si="4"/>
        <v>0</v>
      </c>
    </row>
    <row r="109" spans="2:12" outlineLevel="2">
      <c r="B109" s="177" t="s">
        <v>875</v>
      </c>
      <c r="C109" s="177" t="s">
        <v>854</v>
      </c>
      <c r="D109" s="177" t="s">
        <v>854</v>
      </c>
      <c r="E109" s="177" t="s">
        <v>876</v>
      </c>
      <c r="F109" s="178">
        <v>45931</v>
      </c>
      <c r="G109" s="63">
        <v>236.25</v>
      </c>
      <c r="H109" s="63">
        <f t="shared" si="5"/>
        <v>236.25</v>
      </c>
      <c r="J109" s="63">
        <f>SUMIFS('[2]Sep-Aug Comp CA'!$G$1:$G$498,'[2]Sep-Aug Comp CA'!$B$1:$B$498,'Oct Agreement Compare CA'!B109,'[2]Sep-Aug Comp CA'!$C$1:$C$498,'Oct Agreement Compare CA'!C109,'[2]Sep-Aug Comp CA'!$D$1:$D$498,'Oct Agreement Compare CA'!D109)</f>
        <v>236.25</v>
      </c>
      <c r="K109" s="63">
        <f t="shared" si="3"/>
        <v>0</v>
      </c>
      <c r="L109" s="64">
        <f t="shared" si="4"/>
        <v>0</v>
      </c>
    </row>
    <row r="110" spans="2:12" outlineLevel="1">
      <c r="B110" s="171" t="s">
        <v>878</v>
      </c>
      <c r="F110" s="178"/>
      <c r="G110" s="63">
        <f>SUBTOTAL(9,G106:G109)</f>
        <v>3778.7339999999999</v>
      </c>
      <c r="H110" s="63">
        <f>SUBTOTAL(9,H106:H109)</f>
        <v>3778.7339999999999</v>
      </c>
      <c r="I110" s="63">
        <f>SUBTOTAL(9,I106:I109)</f>
        <v>0</v>
      </c>
      <c r="J110" s="63">
        <f>SUBTOTAL(9,J106:J109)</f>
        <v>3789.4704000000002</v>
      </c>
      <c r="K110" s="63">
        <f t="shared" si="3"/>
        <v>-10.736400000000231</v>
      </c>
      <c r="L110" s="64">
        <f t="shared" si="4"/>
        <v>-2.8332191221232999E-3</v>
      </c>
    </row>
    <row r="111" spans="2:12" outlineLevel="2">
      <c r="B111" s="177" t="s">
        <v>879</v>
      </c>
      <c r="C111" s="177" t="s">
        <v>579</v>
      </c>
      <c r="D111" s="177" t="s">
        <v>579</v>
      </c>
      <c r="E111" s="177" t="s">
        <v>880</v>
      </c>
      <c r="F111" s="178">
        <v>45931</v>
      </c>
      <c r="G111" s="63">
        <v>85.6</v>
      </c>
      <c r="H111" s="63">
        <f t="shared" si="5"/>
        <v>85.6</v>
      </c>
      <c r="J111" s="63">
        <f>SUMIFS('[2]Sep-Aug Comp CA'!$G$1:$G$498,'[2]Sep-Aug Comp CA'!$B$1:$B$498,'Oct Agreement Compare CA'!B111,'[2]Sep-Aug Comp CA'!$C$1:$C$498,'Oct Agreement Compare CA'!C111,'[2]Sep-Aug Comp CA'!$D$1:$D$498,'Oct Agreement Compare CA'!D111)</f>
        <v>0</v>
      </c>
      <c r="K111" s="63">
        <f t="shared" si="3"/>
        <v>85.6</v>
      </c>
      <c r="L111" s="64" t="e">
        <f t="shared" si="4"/>
        <v>#DIV/0!</v>
      </c>
    </row>
    <row r="112" spans="2:12" outlineLevel="1">
      <c r="B112" s="171" t="s">
        <v>881</v>
      </c>
      <c r="F112" s="178"/>
      <c r="G112" s="63">
        <f>SUBTOTAL(9,G111:G111)</f>
        <v>85.6</v>
      </c>
      <c r="H112" s="63">
        <f>SUBTOTAL(9,H111:H111)</f>
        <v>85.6</v>
      </c>
      <c r="I112" s="63">
        <f>SUBTOTAL(9,I111:I111)</f>
        <v>0</v>
      </c>
      <c r="J112" s="63">
        <f>SUBTOTAL(9,J111:J111)</f>
        <v>0</v>
      </c>
      <c r="K112" s="63">
        <f t="shared" si="3"/>
        <v>85.6</v>
      </c>
      <c r="L112" s="64" t="e">
        <f t="shared" si="4"/>
        <v>#DIV/0!</v>
      </c>
    </row>
    <row r="113" spans="2:12" outlineLevel="2">
      <c r="B113" s="177" t="s">
        <v>882</v>
      </c>
      <c r="C113" s="177" t="s">
        <v>541</v>
      </c>
      <c r="D113" s="177" t="s">
        <v>542</v>
      </c>
      <c r="E113" s="177" t="s">
        <v>883</v>
      </c>
      <c r="F113" s="178">
        <v>45931</v>
      </c>
      <c r="G113" s="63">
        <v>312.91140000000001</v>
      </c>
      <c r="H113" s="63">
        <f t="shared" si="5"/>
        <v>312.91140000000001</v>
      </c>
      <c r="J113" s="63">
        <f>SUMIFS('[2]Sep-Aug Comp CA'!$G$1:$G$498,'[2]Sep-Aug Comp CA'!$B$1:$B$498,'Oct Agreement Compare CA'!B113,'[2]Sep-Aug Comp CA'!$C$1:$C$498,'Oct Agreement Compare CA'!C113,'[2]Sep-Aug Comp CA'!$D$1:$D$498,'Oct Agreement Compare CA'!D113)</f>
        <v>312.5514</v>
      </c>
      <c r="K113" s="63">
        <f t="shared" si="3"/>
        <v>0.36000000000001364</v>
      </c>
      <c r="L113" s="64">
        <f t="shared" si="4"/>
        <v>1.1518105502007466E-3</v>
      </c>
    </row>
    <row r="114" spans="2:12" outlineLevel="2">
      <c r="B114" s="177" t="s">
        <v>882</v>
      </c>
      <c r="C114" s="177" t="s">
        <v>555</v>
      </c>
      <c r="D114" s="177" t="s">
        <v>586</v>
      </c>
      <c r="E114" s="177" t="s">
        <v>883</v>
      </c>
      <c r="F114" s="178">
        <v>45931</v>
      </c>
      <c r="G114" s="63">
        <v>481</v>
      </c>
      <c r="H114" s="63">
        <f t="shared" si="5"/>
        <v>481</v>
      </c>
      <c r="J114" s="63">
        <f>SUMIFS('[2]Sep-Aug Comp CA'!$G$1:$G$498,'[2]Sep-Aug Comp CA'!$B$1:$B$498,'Oct Agreement Compare CA'!B114,'[2]Sep-Aug Comp CA'!$C$1:$C$498,'Oct Agreement Compare CA'!C114,'[2]Sep-Aug Comp CA'!$D$1:$D$498,'Oct Agreement Compare CA'!D114)</f>
        <v>461.5</v>
      </c>
      <c r="K114" s="63">
        <f t="shared" si="3"/>
        <v>19.5</v>
      </c>
      <c r="L114" s="64">
        <f t="shared" si="4"/>
        <v>4.2253521126760563E-2</v>
      </c>
    </row>
    <row r="115" spans="2:12" outlineLevel="2">
      <c r="B115" s="177" t="s">
        <v>882</v>
      </c>
      <c r="C115" s="177" t="s">
        <v>544</v>
      </c>
      <c r="D115" s="177" t="s">
        <v>592</v>
      </c>
      <c r="E115" s="177" t="s">
        <v>883</v>
      </c>
      <c r="F115" s="178">
        <v>45931</v>
      </c>
      <c r="G115" s="63">
        <v>3385</v>
      </c>
      <c r="H115" s="63">
        <f t="shared" si="5"/>
        <v>3385</v>
      </c>
      <c r="J115" s="63">
        <f>SUMIFS('[2]Sep-Aug Comp CA'!$G$1:$G$498,'[2]Sep-Aug Comp CA'!$B$1:$B$498,'Oct Agreement Compare CA'!B115,'[2]Sep-Aug Comp CA'!$C$1:$C$498,'Oct Agreement Compare CA'!C115,'[2]Sep-Aug Comp CA'!$D$1:$D$498,'Oct Agreement Compare CA'!D115)</f>
        <v>3385</v>
      </c>
      <c r="K115" s="63">
        <f t="shared" si="3"/>
        <v>0</v>
      </c>
      <c r="L115" s="64">
        <f t="shared" si="4"/>
        <v>0</v>
      </c>
    </row>
    <row r="116" spans="2:12" outlineLevel="1">
      <c r="B116" s="171" t="s">
        <v>884</v>
      </c>
      <c r="F116" s="178"/>
      <c r="G116" s="63">
        <f>SUBTOTAL(9,G113:G115)</f>
        <v>4178.9114</v>
      </c>
      <c r="H116" s="63">
        <f>SUBTOTAL(9,H113:H115)</f>
        <v>4178.9114</v>
      </c>
      <c r="I116" s="63">
        <f>SUBTOTAL(9,I113:I115)</f>
        <v>0</v>
      </c>
      <c r="J116" s="63">
        <f>SUBTOTAL(9,J113:J115)</f>
        <v>4159.0514000000003</v>
      </c>
      <c r="K116" s="63">
        <f t="shared" si="3"/>
        <v>19.859999999999673</v>
      </c>
      <c r="L116" s="64">
        <f t="shared" si="4"/>
        <v>4.7751273283132955E-3</v>
      </c>
    </row>
    <row r="117" spans="2:12" outlineLevel="2">
      <c r="B117" s="177" t="s">
        <v>885</v>
      </c>
      <c r="C117" s="177" t="s">
        <v>579</v>
      </c>
      <c r="D117" s="177" t="s">
        <v>579</v>
      </c>
      <c r="E117" s="177" t="s">
        <v>886</v>
      </c>
      <c r="F117" s="178">
        <v>45931</v>
      </c>
      <c r="G117" s="63">
        <v>361.2</v>
      </c>
      <c r="H117" s="63">
        <f t="shared" si="5"/>
        <v>361.2</v>
      </c>
      <c r="J117" s="63">
        <f>SUMIFS('[2]Sep-Aug Comp CA'!$G$1:$G$498,'[2]Sep-Aug Comp CA'!$B$1:$B$498,'Oct Agreement Compare CA'!B117,'[2]Sep-Aug Comp CA'!$C$1:$C$498,'Oct Agreement Compare CA'!C117,'[2]Sep-Aug Comp CA'!$D$1:$D$498,'Oct Agreement Compare CA'!D117)</f>
        <v>361.2</v>
      </c>
      <c r="K117" s="63">
        <f t="shared" si="3"/>
        <v>0</v>
      </c>
      <c r="L117" s="64">
        <f t="shared" si="4"/>
        <v>0</v>
      </c>
    </row>
    <row r="118" spans="2:12" outlineLevel="2">
      <c r="B118" s="177" t="s">
        <v>885</v>
      </c>
      <c r="C118" s="177" t="s">
        <v>541</v>
      </c>
      <c r="D118" s="177" t="s">
        <v>541</v>
      </c>
      <c r="E118" s="177" t="s">
        <v>886</v>
      </c>
      <c r="F118" s="178">
        <v>45931</v>
      </c>
      <c r="G118" s="63">
        <v>221.30799999999999</v>
      </c>
      <c r="H118" s="63">
        <f t="shared" si="5"/>
        <v>221.30799999999999</v>
      </c>
      <c r="J118" s="63">
        <f>SUMIFS('[2]Sep-Aug Comp CA'!$G$1:$G$498,'[2]Sep-Aug Comp CA'!$B$1:$B$498,'Oct Agreement Compare CA'!B118,'[2]Sep-Aug Comp CA'!$C$1:$C$498,'Oct Agreement Compare CA'!C118,'[2]Sep-Aug Comp CA'!$D$1:$D$498,'Oct Agreement Compare CA'!D118)</f>
        <v>221.30799999999999</v>
      </c>
      <c r="K118" s="63">
        <f t="shared" si="3"/>
        <v>0</v>
      </c>
      <c r="L118" s="64">
        <f t="shared" si="4"/>
        <v>0</v>
      </c>
    </row>
    <row r="119" spans="2:12" outlineLevel="2">
      <c r="B119" s="177" t="s">
        <v>885</v>
      </c>
      <c r="C119" s="177" t="s">
        <v>555</v>
      </c>
      <c r="D119" s="177" t="s">
        <v>574</v>
      </c>
      <c r="E119" s="177" t="s">
        <v>886</v>
      </c>
      <c r="F119" s="178">
        <v>45931</v>
      </c>
      <c r="G119" s="63">
        <v>412</v>
      </c>
      <c r="H119" s="63">
        <f t="shared" si="5"/>
        <v>412</v>
      </c>
      <c r="J119" s="63">
        <f>SUMIFS('[2]Sep-Aug Comp CA'!$G$1:$G$498,'[2]Sep-Aug Comp CA'!$B$1:$B$498,'Oct Agreement Compare CA'!B119,'[2]Sep-Aug Comp CA'!$C$1:$C$498,'Oct Agreement Compare CA'!C119,'[2]Sep-Aug Comp CA'!$D$1:$D$498,'Oct Agreement Compare CA'!D119)</f>
        <v>412</v>
      </c>
      <c r="K119" s="63">
        <f t="shared" si="3"/>
        <v>0</v>
      </c>
      <c r="L119" s="64">
        <f t="shared" si="4"/>
        <v>0</v>
      </c>
    </row>
    <row r="120" spans="2:12" outlineLevel="2">
      <c r="B120" s="177" t="s">
        <v>885</v>
      </c>
      <c r="C120" s="177" t="s">
        <v>544</v>
      </c>
      <c r="D120" s="177" t="s">
        <v>807</v>
      </c>
      <c r="E120" s="177" t="s">
        <v>886</v>
      </c>
      <c r="F120" s="178">
        <v>45931</v>
      </c>
      <c r="G120" s="63">
        <v>915.50199999999995</v>
      </c>
      <c r="H120" s="63">
        <f t="shared" si="5"/>
        <v>915.50199999999995</v>
      </c>
      <c r="J120" s="63">
        <f>SUMIFS('[2]Sep-Aug Comp CA'!$G$1:$G$498,'[2]Sep-Aug Comp CA'!$B$1:$B$498,'Oct Agreement Compare CA'!B120,'[2]Sep-Aug Comp CA'!$C$1:$C$498,'Oct Agreement Compare CA'!C120,'[2]Sep-Aug Comp CA'!$D$1:$D$498,'Oct Agreement Compare CA'!D120)</f>
        <v>915.50199999999995</v>
      </c>
      <c r="K120" s="63">
        <f t="shared" si="3"/>
        <v>0</v>
      </c>
      <c r="L120" s="64">
        <f t="shared" si="4"/>
        <v>0</v>
      </c>
    </row>
    <row r="121" spans="2:12" outlineLevel="1">
      <c r="B121" s="171" t="s">
        <v>887</v>
      </c>
      <c r="F121" s="178"/>
      <c r="G121" s="63">
        <f>SUBTOTAL(9,G117:G120)</f>
        <v>1910.01</v>
      </c>
      <c r="H121" s="63">
        <f>SUBTOTAL(9,H117:H120)</f>
        <v>1910.01</v>
      </c>
      <c r="I121" s="63">
        <f>SUBTOTAL(9,I117:I120)</f>
        <v>0</v>
      </c>
      <c r="J121" s="63">
        <f>SUBTOTAL(9,J117:J120)</f>
        <v>1910.01</v>
      </c>
      <c r="K121" s="63">
        <f t="shared" si="3"/>
        <v>0</v>
      </c>
      <c r="L121" s="64">
        <f t="shared" si="4"/>
        <v>0</v>
      </c>
    </row>
    <row r="122" spans="2:12" outlineLevel="2">
      <c r="B122" s="177" t="s">
        <v>888</v>
      </c>
      <c r="C122" s="177" t="s">
        <v>579</v>
      </c>
      <c r="D122" s="177" t="s">
        <v>579</v>
      </c>
      <c r="E122" s="177" t="s">
        <v>889</v>
      </c>
      <c r="F122" s="178">
        <v>45931</v>
      </c>
      <c r="G122" s="63">
        <v>4672.1000000000004</v>
      </c>
      <c r="H122" s="63">
        <f t="shared" si="5"/>
        <v>4672.1000000000004</v>
      </c>
      <c r="J122" s="63">
        <f>SUMIFS('[2]Sep-Aug Comp CA'!$G$1:$G$498,'[2]Sep-Aug Comp CA'!$B$1:$B$498,'Oct Agreement Compare CA'!B122,'[2]Sep-Aug Comp CA'!$C$1:$C$498,'Oct Agreement Compare CA'!C122,'[2]Sep-Aug Comp CA'!$D$1:$D$498,'Oct Agreement Compare CA'!D122)</f>
        <v>4630.3</v>
      </c>
      <c r="K122" s="63">
        <f t="shared" si="3"/>
        <v>41.800000000000182</v>
      </c>
      <c r="L122" s="64">
        <f t="shared" si="4"/>
        <v>9.0274928190398427E-3</v>
      </c>
    </row>
    <row r="123" spans="2:12" outlineLevel="2">
      <c r="B123" s="177" t="s">
        <v>888</v>
      </c>
      <c r="C123" s="177" t="s">
        <v>541</v>
      </c>
      <c r="D123" s="177" t="s">
        <v>541</v>
      </c>
      <c r="E123" s="177" t="s">
        <v>889</v>
      </c>
      <c r="F123" s="178">
        <v>45931</v>
      </c>
      <c r="G123" s="63">
        <v>946</v>
      </c>
      <c r="H123" s="63">
        <f t="shared" si="5"/>
        <v>946</v>
      </c>
      <c r="J123" s="63">
        <f>SUMIFS('[2]Sep-Aug Comp CA'!$G$1:$G$498,'[2]Sep-Aug Comp CA'!$B$1:$B$498,'Oct Agreement Compare CA'!B123,'[2]Sep-Aug Comp CA'!$C$1:$C$498,'Oct Agreement Compare CA'!C123,'[2]Sep-Aug Comp CA'!$D$1:$D$498,'Oct Agreement Compare CA'!D123)</f>
        <v>930</v>
      </c>
      <c r="K123" s="63">
        <f t="shared" si="3"/>
        <v>16</v>
      </c>
      <c r="L123" s="64">
        <f t="shared" si="4"/>
        <v>1.7204301075268817E-2</v>
      </c>
    </row>
    <row r="124" spans="2:12" outlineLevel="2">
      <c r="B124" s="177" t="s">
        <v>888</v>
      </c>
      <c r="C124" s="177" t="s">
        <v>555</v>
      </c>
      <c r="D124" s="177" t="s">
        <v>555</v>
      </c>
      <c r="E124" s="177" t="s">
        <v>889</v>
      </c>
      <c r="F124" s="178">
        <v>45931</v>
      </c>
      <c r="G124" s="63">
        <v>3889</v>
      </c>
      <c r="H124" s="63">
        <f t="shared" si="5"/>
        <v>3889</v>
      </c>
      <c r="J124" s="63">
        <f>SUMIFS('[2]Sep-Aug Comp CA'!$G$1:$G$498,'[2]Sep-Aug Comp CA'!$B$1:$B$498,'Oct Agreement Compare CA'!B124,'[2]Sep-Aug Comp CA'!$C$1:$C$498,'Oct Agreement Compare CA'!C124,'[2]Sep-Aug Comp CA'!$D$1:$D$498,'Oct Agreement Compare CA'!D124)</f>
        <v>3855</v>
      </c>
      <c r="K124" s="63">
        <f t="shared" si="3"/>
        <v>34</v>
      </c>
      <c r="L124" s="64">
        <f t="shared" si="4"/>
        <v>8.8197146562905317E-3</v>
      </c>
    </row>
    <row r="125" spans="2:12" outlineLevel="2">
      <c r="B125" s="177" t="s">
        <v>888</v>
      </c>
      <c r="C125" s="177" t="s">
        <v>544</v>
      </c>
      <c r="D125" s="177" t="s">
        <v>890</v>
      </c>
      <c r="E125" s="177" t="s">
        <v>889</v>
      </c>
      <c r="F125" s="178">
        <v>45931</v>
      </c>
      <c r="G125" s="63">
        <v>14886.15</v>
      </c>
      <c r="H125" s="63">
        <f t="shared" si="5"/>
        <v>14886.15</v>
      </c>
      <c r="J125" s="63">
        <f>SUMIFS('[2]Sep-Aug Comp CA'!$G$1:$G$498,'[2]Sep-Aug Comp CA'!$B$1:$B$498,'Oct Agreement Compare CA'!B125,'[2]Sep-Aug Comp CA'!$C$1:$C$498,'Oct Agreement Compare CA'!C125,'[2]Sep-Aug Comp CA'!$D$1:$D$498,'Oct Agreement Compare CA'!D125)</f>
        <v>14669.55</v>
      </c>
      <c r="K125" s="63">
        <f t="shared" si="3"/>
        <v>216.60000000000036</v>
      </c>
      <c r="L125" s="64">
        <f t="shared" si="4"/>
        <v>1.4765279098540881E-2</v>
      </c>
    </row>
    <row r="126" spans="2:12" outlineLevel="1">
      <c r="B126" s="171" t="s">
        <v>891</v>
      </c>
      <c r="F126" s="178"/>
      <c r="G126" s="63">
        <f>SUBTOTAL(9,G122:G125)</f>
        <v>24393.25</v>
      </c>
      <c r="H126" s="63">
        <f>SUBTOTAL(9,H122:H125)</f>
        <v>24393.25</v>
      </c>
      <c r="I126" s="63">
        <f>SUBTOTAL(9,I122:I125)</f>
        <v>0</v>
      </c>
      <c r="J126" s="63">
        <f>SUBTOTAL(9,J122:J125)</f>
        <v>24084.85</v>
      </c>
      <c r="K126" s="63">
        <f t="shared" si="3"/>
        <v>308.40000000000146</v>
      </c>
      <c r="L126" s="64">
        <f t="shared" si="4"/>
        <v>1.2804729944342667E-2</v>
      </c>
    </row>
    <row r="127" spans="2:12" outlineLevel="2">
      <c r="B127" s="177" t="s">
        <v>892</v>
      </c>
      <c r="C127" s="177" t="s">
        <v>579</v>
      </c>
      <c r="D127" s="177" t="s">
        <v>893</v>
      </c>
      <c r="E127" s="177" t="s">
        <v>894</v>
      </c>
      <c r="F127" s="178">
        <v>45931</v>
      </c>
      <c r="G127" s="63">
        <v>2806</v>
      </c>
      <c r="H127" s="63">
        <f t="shared" si="5"/>
        <v>2806</v>
      </c>
      <c r="J127" s="63">
        <f>SUMIFS('[2]Sep-Aug Comp CA'!$G$1:$G$498,'[2]Sep-Aug Comp CA'!$B$1:$B$498,'Oct Agreement Compare CA'!B127,'[2]Sep-Aug Comp CA'!$C$1:$C$498,'Oct Agreement Compare CA'!C127,'[2]Sep-Aug Comp CA'!$D$1:$D$498,'Oct Agreement Compare CA'!D127)</f>
        <v>2806</v>
      </c>
      <c r="K127" s="63">
        <f t="shared" si="3"/>
        <v>0</v>
      </c>
      <c r="L127" s="64">
        <f t="shared" si="4"/>
        <v>0</v>
      </c>
    </row>
    <row r="128" spans="2:12" outlineLevel="2">
      <c r="B128" s="177" t="s">
        <v>892</v>
      </c>
      <c r="C128" s="177" t="s">
        <v>541</v>
      </c>
      <c r="D128" s="177" t="s">
        <v>895</v>
      </c>
      <c r="E128" s="177" t="s">
        <v>896</v>
      </c>
      <c r="F128" s="178">
        <v>45931</v>
      </c>
      <c r="G128" s="63">
        <v>760</v>
      </c>
      <c r="H128" s="63">
        <f t="shared" si="5"/>
        <v>760</v>
      </c>
      <c r="J128" s="63">
        <f>SUMIFS('[2]Sep-Aug Comp CA'!$G$1:$G$498,'[2]Sep-Aug Comp CA'!$B$1:$B$498,'Oct Agreement Compare CA'!B128,'[2]Sep-Aug Comp CA'!$C$1:$C$498,'Oct Agreement Compare CA'!C128,'[2]Sep-Aug Comp CA'!$D$1:$D$498,'Oct Agreement Compare CA'!D128)</f>
        <v>760</v>
      </c>
      <c r="K128" s="63">
        <f t="shared" si="3"/>
        <v>0</v>
      </c>
      <c r="L128" s="64">
        <f t="shared" si="4"/>
        <v>0</v>
      </c>
    </row>
    <row r="129" spans="2:12" outlineLevel="2">
      <c r="B129" s="177" t="s">
        <v>892</v>
      </c>
      <c r="C129" s="177" t="s">
        <v>541</v>
      </c>
      <c r="D129" s="177" t="s">
        <v>541</v>
      </c>
      <c r="E129" s="177" t="s">
        <v>897</v>
      </c>
      <c r="F129" s="178">
        <v>45931</v>
      </c>
      <c r="G129" s="63">
        <v>830</v>
      </c>
      <c r="H129" s="63">
        <f t="shared" si="5"/>
        <v>830</v>
      </c>
      <c r="J129" s="63">
        <f>SUMIFS('[2]Sep-Aug Comp CA'!$G$1:$G$498,'[2]Sep-Aug Comp CA'!$B$1:$B$498,'Oct Agreement Compare CA'!B129,'[2]Sep-Aug Comp CA'!$C$1:$C$498,'Oct Agreement Compare CA'!C129,'[2]Sep-Aug Comp CA'!$D$1:$D$498,'Oct Agreement Compare CA'!D129)</f>
        <v>830</v>
      </c>
      <c r="K129" s="63">
        <f t="shared" si="3"/>
        <v>0</v>
      </c>
      <c r="L129" s="64">
        <f t="shared" si="4"/>
        <v>0</v>
      </c>
    </row>
    <row r="130" spans="2:12" s="179" customFormat="1" outlineLevel="2">
      <c r="B130" s="179" t="s">
        <v>892</v>
      </c>
      <c r="C130" s="179" t="s">
        <v>541</v>
      </c>
      <c r="D130" s="179" t="s">
        <v>898</v>
      </c>
      <c r="F130" s="180"/>
      <c r="G130" s="65"/>
      <c r="H130" s="65"/>
      <c r="I130" s="65"/>
      <c r="J130" s="65">
        <v>1089</v>
      </c>
      <c r="K130" s="63">
        <f t="shared" si="3"/>
        <v>-1089</v>
      </c>
      <c r="L130" s="64">
        <f t="shared" si="4"/>
        <v>-1</v>
      </c>
    </row>
    <row r="131" spans="2:12" outlineLevel="2">
      <c r="B131" s="177" t="s">
        <v>892</v>
      </c>
      <c r="C131" s="177" t="s">
        <v>541</v>
      </c>
      <c r="D131" s="177" t="s">
        <v>899</v>
      </c>
      <c r="E131" s="177" t="s">
        <v>900</v>
      </c>
      <c r="F131" s="178">
        <v>45931</v>
      </c>
      <c r="G131" s="63">
        <v>1089</v>
      </c>
      <c r="H131" s="63">
        <f t="shared" si="5"/>
        <v>1089</v>
      </c>
      <c r="J131" s="63">
        <f>SUMIFS('[2]Sep-Aug Comp CA'!$G$1:$G$498,'[2]Sep-Aug Comp CA'!$B$1:$B$498,'Oct Agreement Compare CA'!B131,'[2]Sep-Aug Comp CA'!$C$1:$C$498,'Oct Agreement Compare CA'!C131,'[2]Sep-Aug Comp CA'!$D$1:$D$498,'Oct Agreement Compare CA'!D131)</f>
        <v>0</v>
      </c>
      <c r="K131" s="63">
        <f t="shared" ref="K131:K194" si="6">+G131-J131</f>
        <v>1089</v>
      </c>
      <c r="L131" s="64" t="e">
        <f t="shared" ref="L131:L194" si="7">+K131/J131</f>
        <v>#DIV/0!</v>
      </c>
    </row>
    <row r="132" spans="2:12" outlineLevel="2">
      <c r="B132" s="177" t="s">
        <v>892</v>
      </c>
      <c r="C132" s="177" t="s">
        <v>555</v>
      </c>
      <c r="D132" s="177" t="s">
        <v>555</v>
      </c>
      <c r="E132" s="177" t="s">
        <v>901</v>
      </c>
      <c r="F132" s="178">
        <v>45931</v>
      </c>
      <c r="G132" s="63">
        <v>2025</v>
      </c>
      <c r="H132" s="63">
        <f t="shared" si="5"/>
        <v>2025</v>
      </c>
      <c r="J132" s="63">
        <f>SUMIFS('[2]Sep-Aug Comp CA'!$G$1:$G$498,'[2]Sep-Aug Comp CA'!$B$1:$B$498,'Oct Agreement Compare CA'!B132,'[2]Sep-Aug Comp CA'!$C$1:$C$498,'Oct Agreement Compare CA'!C132,'[2]Sep-Aug Comp CA'!$D$1:$D$498,'Oct Agreement Compare CA'!D132)</f>
        <v>2004</v>
      </c>
      <c r="K132" s="63">
        <f t="shared" si="6"/>
        <v>21</v>
      </c>
      <c r="L132" s="64">
        <f t="shared" si="7"/>
        <v>1.0479041916167664E-2</v>
      </c>
    </row>
    <row r="133" spans="2:12" outlineLevel="2">
      <c r="B133" s="177" t="s">
        <v>892</v>
      </c>
      <c r="C133" s="177" t="s">
        <v>544</v>
      </c>
      <c r="D133" s="177" t="s">
        <v>902</v>
      </c>
      <c r="E133" s="177" t="s">
        <v>897</v>
      </c>
      <c r="F133" s="178">
        <v>45931</v>
      </c>
      <c r="G133" s="63">
        <v>2601</v>
      </c>
      <c r="H133" s="63">
        <f t="shared" si="5"/>
        <v>2601</v>
      </c>
      <c r="J133" s="63">
        <f>SUMIFS('[2]Sep-Aug Comp CA'!$G$1:$G$498,'[2]Sep-Aug Comp CA'!$B$1:$B$498,'Oct Agreement Compare CA'!B133,'[2]Sep-Aug Comp CA'!$C$1:$C$498,'Oct Agreement Compare CA'!C133,'[2]Sep-Aug Comp CA'!$D$1:$D$498,'Oct Agreement Compare CA'!D133)</f>
        <v>2601</v>
      </c>
      <c r="K133" s="63">
        <f t="shared" si="6"/>
        <v>0</v>
      </c>
      <c r="L133" s="64">
        <f t="shared" si="7"/>
        <v>0</v>
      </c>
    </row>
    <row r="134" spans="2:12" outlineLevel="2">
      <c r="B134" s="177" t="s">
        <v>892</v>
      </c>
      <c r="C134" s="177" t="s">
        <v>544</v>
      </c>
      <c r="D134" s="177" t="s">
        <v>903</v>
      </c>
      <c r="E134" s="177" t="s">
        <v>904</v>
      </c>
      <c r="F134" s="178">
        <v>45931</v>
      </c>
      <c r="G134" s="63">
        <v>8321</v>
      </c>
      <c r="H134" s="63">
        <f t="shared" si="5"/>
        <v>8321</v>
      </c>
      <c r="J134" s="63">
        <f>SUMIFS('[2]Sep-Aug Comp CA'!$G$1:$G$498,'[2]Sep-Aug Comp CA'!$B$1:$B$498,'Oct Agreement Compare CA'!B134,'[2]Sep-Aug Comp CA'!$C$1:$C$498,'Oct Agreement Compare CA'!C134,'[2]Sep-Aug Comp CA'!$D$1:$D$498,'Oct Agreement Compare CA'!D134)</f>
        <v>8321</v>
      </c>
      <c r="K134" s="63">
        <f t="shared" si="6"/>
        <v>0</v>
      </c>
      <c r="L134" s="64">
        <f t="shared" si="7"/>
        <v>0</v>
      </c>
    </row>
    <row r="135" spans="2:12" outlineLevel="2">
      <c r="B135" s="177" t="s">
        <v>892</v>
      </c>
      <c r="C135" s="177" t="s">
        <v>854</v>
      </c>
      <c r="D135" s="177" t="s">
        <v>854</v>
      </c>
      <c r="E135" s="177" t="s">
        <v>901</v>
      </c>
      <c r="F135" s="178">
        <v>45931</v>
      </c>
      <c r="G135" s="63">
        <v>750</v>
      </c>
      <c r="H135" s="63">
        <f t="shared" si="5"/>
        <v>750</v>
      </c>
      <c r="J135" s="63">
        <f>SUMIFS('[2]Sep-Aug Comp CA'!$G$1:$G$498,'[2]Sep-Aug Comp CA'!$B$1:$B$498,'Oct Agreement Compare CA'!B135,'[2]Sep-Aug Comp CA'!$C$1:$C$498,'Oct Agreement Compare CA'!C135,'[2]Sep-Aug Comp CA'!$D$1:$D$498,'Oct Agreement Compare CA'!D135)</f>
        <v>750</v>
      </c>
      <c r="K135" s="63">
        <f t="shared" si="6"/>
        <v>0</v>
      </c>
      <c r="L135" s="64">
        <f t="shared" si="7"/>
        <v>0</v>
      </c>
    </row>
    <row r="136" spans="2:12" outlineLevel="1">
      <c r="B136" s="171" t="s">
        <v>905</v>
      </c>
      <c r="F136" s="178"/>
      <c r="G136" s="63">
        <f>SUBTOTAL(9,G127:G135)</f>
        <v>19182</v>
      </c>
      <c r="H136" s="63">
        <f>SUBTOTAL(9,H127:H135)</f>
        <v>19182</v>
      </c>
      <c r="I136" s="63">
        <f>SUBTOTAL(9,I127:I135)</f>
        <v>0</v>
      </c>
      <c r="J136" s="63">
        <f>SUBTOTAL(9,J127:J135)</f>
        <v>19161</v>
      </c>
      <c r="K136" s="63">
        <f t="shared" si="6"/>
        <v>21</v>
      </c>
      <c r="L136" s="64">
        <f t="shared" si="7"/>
        <v>1.0959762016596211E-3</v>
      </c>
    </row>
    <row r="137" spans="2:12" outlineLevel="2">
      <c r="B137" s="177" t="s">
        <v>906</v>
      </c>
      <c r="C137" s="177" t="s">
        <v>799</v>
      </c>
      <c r="D137" s="177" t="s">
        <v>907</v>
      </c>
      <c r="E137" s="177" t="s">
        <v>908</v>
      </c>
      <c r="F137" s="178">
        <v>45931</v>
      </c>
      <c r="G137" s="63">
        <v>2185.71</v>
      </c>
      <c r="H137" s="63">
        <f t="shared" si="5"/>
        <v>2185.71</v>
      </c>
      <c r="J137" s="63">
        <f>SUMIFS('[2]Sep-Aug Comp CA'!$G$1:$G$498,'[2]Sep-Aug Comp CA'!$B$1:$B$498,'Oct Agreement Compare CA'!B137,'[2]Sep-Aug Comp CA'!$C$1:$C$498,'Oct Agreement Compare CA'!C137,'[2]Sep-Aug Comp CA'!$D$1:$D$498,'Oct Agreement Compare CA'!D137)</f>
        <v>2185.71</v>
      </c>
      <c r="K137" s="63">
        <f t="shared" si="6"/>
        <v>0</v>
      </c>
      <c r="L137" s="64">
        <f t="shared" si="7"/>
        <v>0</v>
      </c>
    </row>
    <row r="138" spans="2:12" outlineLevel="2">
      <c r="B138" s="177" t="s">
        <v>906</v>
      </c>
      <c r="C138" s="177" t="s">
        <v>541</v>
      </c>
      <c r="D138" s="177" t="s">
        <v>553</v>
      </c>
      <c r="E138" s="177" t="s">
        <v>908</v>
      </c>
      <c r="F138" s="178">
        <v>45931</v>
      </c>
      <c r="G138" s="63">
        <v>1182.75</v>
      </c>
      <c r="H138" s="63">
        <f t="shared" si="5"/>
        <v>1182.75</v>
      </c>
      <c r="J138" s="63">
        <f>SUMIFS('[2]Sep-Aug Comp CA'!$G$1:$G$498,'[2]Sep-Aug Comp CA'!$B$1:$B$498,'Oct Agreement Compare CA'!B138,'[2]Sep-Aug Comp CA'!$C$1:$C$498,'Oct Agreement Compare CA'!C138,'[2]Sep-Aug Comp CA'!$D$1:$D$498,'Oct Agreement Compare CA'!D138)</f>
        <v>1182.75</v>
      </c>
      <c r="K138" s="63">
        <f t="shared" si="6"/>
        <v>0</v>
      </c>
      <c r="L138" s="64">
        <f t="shared" si="7"/>
        <v>0</v>
      </c>
    </row>
    <row r="139" spans="2:12" outlineLevel="2">
      <c r="B139" s="177" t="s">
        <v>906</v>
      </c>
      <c r="C139" s="177" t="s">
        <v>555</v>
      </c>
      <c r="D139" s="177" t="s">
        <v>556</v>
      </c>
      <c r="E139" s="177" t="s">
        <v>908</v>
      </c>
      <c r="F139" s="178">
        <v>45931</v>
      </c>
      <c r="G139" s="63">
        <v>279</v>
      </c>
      <c r="H139" s="63">
        <f t="shared" si="5"/>
        <v>279</v>
      </c>
      <c r="J139" s="63">
        <f>SUMIFS('[2]Sep-Aug Comp CA'!$G$1:$G$498,'[2]Sep-Aug Comp CA'!$B$1:$B$498,'Oct Agreement Compare CA'!B139,'[2]Sep-Aug Comp CA'!$C$1:$C$498,'Oct Agreement Compare CA'!C139,'[2]Sep-Aug Comp CA'!$D$1:$D$498,'Oct Agreement Compare CA'!D139)</f>
        <v>279</v>
      </c>
      <c r="K139" s="63">
        <f t="shared" si="6"/>
        <v>0</v>
      </c>
      <c r="L139" s="64">
        <f t="shared" si="7"/>
        <v>0</v>
      </c>
    </row>
    <row r="140" spans="2:12" outlineLevel="2">
      <c r="B140" s="177" t="s">
        <v>906</v>
      </c>
      <c r="C140" s="177" t="s">
        <v>544</v>
      </c>
      <c r="D140" s="177" t="s">
        <v>909</v>
      </c>
      <c r="E140" s="177" t="s">
        <v>908</v>
      </c>
      <c r="F140" s="178">
        <v>45931</v>
      </c>
      <c r="G140" s="63">
        <v>3398.34</v>
      </c>
      <c r="H140" s="63">
        <f t="shared" si="5"/>
        <v>3398.34</v>
      </c>
      <c r="J140" s="63">
        <f>SUMIFS('[2]Sep-Aug Comp CA'!$G$1:$G$498,'[2]Sep-Aug Comp CA'!$B$1:$B$498,'Oct Agreement Compare CA'!B140,'[2]Sep-Aug Comp CA'!$C$1:$C$498,'Oct Agreement Compare CA'!C140,'[2]Sep-Aug Comp CA'!$D$1:$D$498,'Oct Agreement Compare CA'!D140)</f>
        <v>2713.17</v>
      </c>
      <c r="K140" s="63">
        <f t="shared" si="6"/>
        <v>685.17000000000007</v>
      </c>
      <c r="L140" s="64">
        <f t="shared" si="7"/>
        <v>0.2525348577494223</v>
      </c>
    </row>
    <row r="141" spans="2:12" outlineLevel="1">
      <c r="B141" s="171" t="s">
        <v>910</v>
      </c>
      <c r="F141" s="178"/>
      <c r="G141" s="63">
        <f>SUBTOTAL(9,G137:G140)</f>
        <v>7045.8</v>
      </c>
      <c r="H141" s="63">
        <f>SUBTOTAL(9,H137:H140)</f>
        <v>7045.8</v>
      </c>
      <c r="I141" s="63">
        <f>SUBTOTAL(9,I137:I140)</f>
        <v>0</v>
      </c>
      <c r="J141" s="63">
        <f>SUBTOTAL(9,J137:J140)</f>
        <v>6360.63</v>
      </c>
      <c r="K141" s="63">
        <f t="shared" si="6"/>
        <v>685.17000000000007</v>
      </c>
      <c r="L141" s="64">
        <f t="shared" si="7"/>
        <v>0.1077204616523835</v>
      </c>
    </row>
    <row r="142" spans="2:12" outlineLevel="2">
      <c r="B142" s="177" t="s">
        <v>911</v>
      </c>
      <c r="C142" s="177" t="s">
        <v>541</v>
      </c>
      <c r="D142" s="177" t="s">
        <v>541</v>
      </c>
      <c r="E142" s="177" t="s">
        <v>912</v>
      </c>
      <c r="F142" s="178">
        <v>45931</v>
      </c>
      <c r="G142" s="63">
        <v>916.32119999999998</v>
      </c>
      <c r="H142" s="63">
        <f t="shared" si="5"/>
        <v>916.32119999999998</v>
      </c>
      <c r="J142" s="63">
        <f>SUMIFS('[2]Sep-Aug Comp CA'!$G$1:$G$498,'[2]Sep-Aug Comp CA'!$B$1:$B$498,'Oct Agreement Compare CA'!B142,'[2]Sep-Aug Comp CA'!$C$1:$C$498,'Oct Agreement Compare CA'!C142,'[2]Sep-Aug Comp CA'!$D$1:$D$498,'Oct Agreement Compare CA'!D142)</f>
        <v>910.13340000000005</v>
      </c>
      <c r="K142" s="63">
        <f t="shared" si="6"/>
        <v>6.1877999999999247</v>
      </c>
      <c r="L142" s="64">
        <f t="shared" si="7"/>
        <v>6.7987835629369541E-3</v>
      </c>
    </row>
    <row r="143" spans="2:12" outlineLevel="2">
      <c r="B143" s="177" t="s">
        <v>911</v>
      </c>
      <c r="C143" s="177" t="s">
        <v>555</v>
      </c>
      <c r="D143" s="177" t="s">
        <v>555</v>
      </c>
      <c r="E143" s="177" t="s">
        <v>912</v>
      </c>
      <c r="F143" s="178">
        <v>45931</v>
      </c>
      <c r="G143" s="63">
        <v>612</v>
      </c>
      <c r="H143" s="63">
        <f t="shared" si="5"/>
        <v>612</v>
      </c>
      <c r="J143" s="63">
        <f>SUMIFS('[2]Sep-Aug Comp CA'!$G$1:$G$498,'[2]Sep-Aug Comp CA'!$B$1:$B$498,'Oct Agreement Compare CA'!B143,'[2]Sep-Aug Comp CA'!$C$1:$C$498,'Oct Agreement Compare CA'!C143,'[2]Sep-Aug Comp CA'!$D$1:$D$498,'Oct Agreement Compare CA'!D143)</f>
        <v>607</v>
      </c>
      <c r="K143" s="63">
        <f t="shared" si="6"/>
        <v>5</v>
      </c>
      <c r="L143" s="64">
        <f t="shared" si="7"/>
        <v>8.2372322899505763E-3</v>
      </c>
    </row>
    <row r="144" spans="2:12" outlineLevel="2">
      <c r="B144" s="177" t="s">
        <v>911</v>
      </c>
      <c r="C144" s="177" t="s">
        <v>544</v>
      </c>
      <c r="D144" s="177" t="s">
        <v>913</v>
      </c>
      <c r="E144" s="177" t="s">
        <v>912</v>
      </c>
      <c r="F144" s="178">
        <v>45931</v>
      </c>
      <c r="G144" s="63">
        <v>2969</v>
      </c>
      <c r="H144" s="63">
        <f t="shared" si="5"/>
        <v>2969</v>
      </c>
      <c r="J144" s="63">
        <f>SUMIFS('[2]Sep-Aug Comp CA'!$G$1:$G$498,'[2]Sep-Aug Comp CA'!$B$1:$B$498,'Oct Agreement Compare CA'!B144,'[2]Sep-Aug Comp CA'!$C$1:$C$498,'Oct Agreement Compare CA'!C144,'[2]Sep-Aug Comp CA'!$D$1:$D$498,'Oct Agreement Compare CA'!D144)</f>
        <v>2969</v>
      </c>
      <c r="K144" s="63">
        <f t="shared" si="6"/>
        <v>0</v>
      </c>
      <c r="L144" s="64">
        <f t="shared" si="7"/>
        <v>0</v>
      </c>
    </row>
    <row r="145" spans="2:12" outlineLevel="1">
      <c r="B145" s="171" t="s">
        <v>914</v>
      </c>
      <c r="F145" s="178"/>
      <c r="G145" s="63">
        <f>SUBTOTAL(9,G142:G144)</f>
        <v>4497.3212000000003</v>
      </c>
      <c r="H145" s="63">
        <f>SUBTOTAL(9,H142:H144)</f>
        <v>4497.3212000000003</v>
      </c>
      <c r="I145" s="63">
        <f>SUBTOTAL(9,I142:I144)</f>
        <v>0</v>
      </c>
      <c r="J145" s="63">
        <f>SUBTOTAL(9,J142:J144)</f>
        <v>4486.1334000000006</v>
      </c>
      <c r="K145" s="63">
        <f t="shared" si="6"/>
        <v>11.187799999999697</v>
      </c>
      <c r="L145" s="64">
        <f t="shared" si="7"/>
        <v>2.4938625320414447E-3</v>
      </c>
    </row>
    <row r="146" spans="2:12" outlineLevel="2">
      <c r="B146" s="177" t="s">
        <v>915</v>
      </c>
      <c r="C146" s="177" t="s">
        <v>579</v>
      </c>
      <c r="D146" s="177" t="s">
        <v>580</v>
      </c>
      <c r="E146" s="177" t="s">
        <v>916</v>
      </c>
      <c r="F146" s="178">
        <v>45931</v>
      </c>
      <c r="G146" s="63">
        <v>4224</v>
      </c>
      <c r="H146" s="63">
        <f t="shared" si="5"/>
        <v>4224</v>
      </c>
      <c r="J146" s="63">
        <f>SUMIFS('[2]Sep-Aug Comp CA'!$G$1:$G$498,'[2]Sep-Aug Comp CA'!$B$1:$B$498,'Oct Agreement Compare CA'!B146,'[2]Sep-Aug Comp CA'!$C$1:$C$498,'Oct Agreement Compare CA'!C146,'[2]Sep-Aug Comp CA'!$D$1:$D$498,'Oct Agreement Compare CA'!D146)</f>
        <v>4224</v>
      </c>
      <c r="K146" s="63">
        <f t="shared" si="6"/>
        <v>0</v>
      </c>
      <c r="L146" s="64">
        <f t="shared" si="7"/>
        <v>0</v>
      </c>
    </row>
    <row r="147" spans="2:12" outlineLevel="2">
      <c r="B147" s="177" t="s">
        <v>915</v>
      </c>
      <c r="C147" s="177" t="s">
        <v>541</v>
      </c>
      <c r="D147" s="177" t="s">
        <v>917</v>
      </c>
      <c r="E147" s="177" t="s">
        <v>918</v>
      </c>
      <c r="F147" s="178">
        <v>45931</v>
      </c>
      <c r="G147" s="63">
        <v>1726</v>
      </c>
      <c r="H147" s="63">
        <f t="shared" si="5"/>
        <v>1726</v>
      </c>
      <c r="J147" s="63">
        <f>SUMIFS('[2]Sep-Aug Comp CA'!$G$1:$G$498,'[2]Sep-Aug Comp CA'!$B$1:$B$498,'Oct Agreement Compare CA'!B147,'[2]Sep-Aug Comp CA'!$C$1:$C$498,'Oct Agreement Compare CA'!C147,'[2]Sep-Aug Comp CA'!$D$1:$D$498,'Oct Agreement Compare CA'!D147)</f>
        <v>1726</v>
      </c>
      <c r="K147" s="63">
        <f t="shared" si="6"/>
        <v>0</v>
      </c>
      <c r="L147" s="64">
        <f t="shared" si="7"/>
        <v>0</v>
      </c>
    </row>
    <row r="148" spans="2:12" outlineLevel="2">
      <c r="B148" s="177" t="s">
        <v>915</v>
      </c>
      <c r="C148" s="177" t="s">
        <v>555</v>
      </c>
      <c r="D148" s="177" t="s">
        <v>919</v>
      </c>
      <c r="E148" s="177" t="s">
        <v>918</v>
      </c>
      <c r="F148" s="178">
        <v>45931</v>
      </c>
      <c r="G148" s="63">
        <v>2791</v>
      </c>
      <c r="H148" s="63">
        <f t="shared" si="5"/>
        <v>2791</v>
      </c>
      <c r="J148" s="63">
        <f>SUMIFS('[2]Sep-Aug Comp CA'!$G$1:$G$498,'[2]Sep-Aug Comp CA'!$B$1:$B$498,'Oct Agreement Compare CA'!B148,'[2]Sep-Aug Comp CA'!$C$1:$C$498,'Oct Agreement Compare CA'!C148,'[2]Sep-Aug Comp CA'!$D$1:$D$498,'Oct Agreement Compare CA'!D148)</f>
        <v>2769.5</v>
      </c>
      <c r="K148" s="63">
        <f t="shared" si="6"/>
        <v>21.5</v>
      </c>
      <c r="L148" s="64">
        <f t="shared" si="7"/>
        <v>7.7631341397364148E-3</v>
      </c>
    </row>
    <row r="149" spans="2:12" outlineLevel="2">
      <c r="B149" s="177" t="s">
        <v>915</v>
      </c>
      <c r="C149" s="177" t="s">
        <v>544</v>
      </c>
      <c r="D149" s="177" t="s">
        <v>920</v>
      </c>
      <c r="E149" s="177" t="s">
        <v>918</v>
      </c>
      <c r="F149" s="178">
        <v>45931</v>
      </c>
      <c r="G149" s="63">
        <v>5740</v>
      </c>
      <c r="H149" s="63">
        <f t="shared" si="5"/>
        <v>5740</v>
      </c>
      <c r="J149" s="63">
        <f>SUMIFS('[2]Sep-Aug Comp CA'!$G$1:$G$498,'[2]Sep-Aug Comp CA'!$B$1:$B$498,'Oct Agreement Compare CA'!B149,'[2]Sep-Aug Comp CA'!$C$1:$C$498,'Oct Agreement Compare CA'!C149,'[2]Sep-Aug Comp CA'!$D$1:$D$498,'Oct Agreement Compare CA'!D149)</f>
        <v>5740</v>
      </c>
      <c r="K149" s="63">
        <f t="shared" si="6"/>
        <v>0</v>
      </c>
      <c r="L149" s="64">
        <f t="shared" si="7"/>
        <v>0</v>
      </c>
    </row>
    <row r="150" spans="2:12" outlineLevel="1">
      <c r="B150" s="171" t="s">
        <v>921</v>
      </c>
      <c r="F150" s="178"/>
      <c r="G150" s="63">
        <f>SUBTOTAL(9,G146:G149)</f>
        <v>14481</v>
      </c>
      <c r="H150" s="63">
        <f>SUBTOTAL(9,H146:H149)</f>
        <v>14481</v>
      </c>
      <c r="I150" s="63">
        <f>SUBTOTAL(9,I146:I149)</f>
        <v>0</v>
      </c>
      <c r="J150" s="63">
        <f>SUBTOTAL(9,J146:J149)</f>
        <v>14459.5</v>
      </c>
      <c r="K150" s="63">
        <f t="shared" si="6"/>
        <v>21.5</v>
      </c>
      <c r="L150" s="64">
        <f t="shared" si="7"/>
        <v>1.4869117189391058E-3</v>
      </c>
    </row>
    <row r="151" spans="2:12" outlineLevel="2">
      <c r="B151" s="177" t="s">
        <v>922</v>
      </c>
      <c r="C151" s="177" t="s">
        <v>799</v>
      </c>
      <c r="D151" s="177" t="s">
        <v>923</v>
      </c>
      <c r="E151" s="177" t="s">
        <v>924</v>
      </c>
      <c r="F151" s="178">
        <v>45931</v>
      </c>
      <c r="G151" s="63">
        <v>1400</v>
      </c>
      <c r="H151" s="63">
        <f t="shared" si="5"/>
        <v>1400</v>
      </c>
      <c r="J151" s="63">
        <f>SUMIFS('[2]Sep-Aug Comp CA'!$G$1:$G$498,'[2]Sep-Aug Comp CA'!$B$1:$B$498,'Oct Agreement Compare CA'!B151,'[2]Sep-Aug Comp CA'!$C$1:$C$498,'Oct Agreement Compare CA'!C151,'[2]Sep-Aug Comp CA'!$D$1:$D$498,'Oct Agreement Compare CA'!D151)</f>
        <v>1400</v>
      </c>
      <c r="K151" s="63">
        <f t="shared" si="6"/>
        <v>0</v>
      </c>
      <c r="L151" s="64">
        <f t="shared" si="7"/>
        <v>0</v>
      </c>
    </row>
    <row r="152" spans="2:12" outlineLevel="2">
      <c r="B152" s="177" t="s">
        <v>922</v>
      </c>
      <c r="C152" s="177" t="s">
        <v>579</v>
      </c>
      <c r="D152" s="177" t="s">
        <v>925</v>
      </c>
      <c r="E152" s="177" t="s">
        <v>924</v>
      </c>
      <c r="F152" s="178">
        <v>45931</v>
      </c>
      <c r="G152" s="63">
        <v>446</v>
      </c>
      <c r="H152" s="63">
        <f t="shared" si="5"/>
        <v>446</v>
      </c>
      <c r="J152" s="63">
        <f>SUMIFS('[2]Sep-Aug Comp CA'!$G$1:$G$498,'[2]Sep-Aug Comp CA'!$B$1:$B$498,'Oct Agreement Compare CA'!B152,'[2]Sep-Aug Comp CA'!$C$1:$C$498,'Oct Agreement Compare CA'!C152,'[2]Sep-Aug Comp CA'!$D$1:$D$498,'Oct Agreement Compare CA'!D152)</f>
        <v>446</v>
      </c>
      <c r="K152" s="63">
        <f t="shared" si="6"/>
        <v>0</v>
      </c>
      <c r="L152" s="64">
        <f t="shared" si="7"/>
        <v>0</v>
      </c>
    </row>
    <row r="153" spans="2:12" outlineLevel="2">
      <c r="B153" s="177" t="s">
        <v>922</v>
      </c>
      <c r="C153" s="177" t="s">
        <v>541</v>
      </c>
      <c r="D153" s="177" t="s">
        <v>541</v>
      </c>
      <c r="E153" s="177" t="s">
        <v>924</v>
      </c>
      <c r="F153" s="178">
        <v>45931</v>
      </c>
      <c r="G153" s="63">
        <v>641.75</v>
      </c>
      <c r="H153" s="63">
        <f t="shared" si="5"/>
        <v>641.75</v>
      </c>
      <c r="J153" s="63">
        <f>SUMIFS('[2]Sep-Aug Comp CA'!$G$1:$G$498,'[2]Sep-Aug Comp CA'!$B$1:$B$498,'Oct Agreement Compare CA'!B153,'[2]Sep-Aug Comp CA'!$C$1:$C$498,'Oct Agreement Compare CA'!C153,'[2]Sep-Aug Comp CA'!$D$1:$D$498,'Oct Agreement Compare CA'!D153)</f>
        <v>641.75</v>
      </c>
      <c r="K153" s="63">
        <f t="shared" si="6"/>
        <v>0</v>
      </c>
      <c r="L153" s="64">
        <f t="shared" si="7"/>
        <v>0</v>
      </c>
    </row>
    <row r="154" spans="2:12" outlineLevel="2">
      <c r="B154" s="177" t="s">
        <v>922</v>
      </c>
      <c r="C154" s="177" t="s">
        <v>555</v>
      </c>
      <c r="D154" s="177" t="s">
        <v>555</v>
      </c>
      <c r="E154" s="177" t="s">
        <v>924</v>
      </c>
      <c r="F154" s="178">
        <v>45931</v>
      </c>
      <c r="G154" s="63">
        <v>465</v>
      </c>
      <c r="H154" s="63">
        <f t="shared" si="5"/>
        <v>465</v>
      </c>
      <c r="J154" s="63">
        <f>SUMIFS('[2]Sep-Aug Comp CA'!$G$1:$G$498,'[2]Sep-Aug Comp CA'!$B$1:$B$498,'Oct Agreement Compare CA'!B154,'[2]Sep-Aug Comp CA'!$C$1:$C$498,'Oct Agreement Compare CA'!C154,'[2]Sep-Aug Comp CA'!$D$1:$D$498,'Oct Agreement Compare CA'!D154)</f>
        <v>465</v>
      </c>
      <c r="K154" s="63">
        <f t="shared" si="6"/>
        <v>0</v>
      </c>
      <c r="L154" s="64">
        <f t="shared" si="7"/>
        <v>0</v>
      </c>
    </row>
    <row r="155" spans="2:12" outlineLevel="2">
      <c r="B155" s="177" t="s">
        <v>922</v>
      </c>
      <c r="C155" s="177" t="s">
        <v>544</v>
      </c>
      <c r="D155" s="177" t="s">
        <v>926</v>
      </c>
      <c r="E155" s="177" t="s">
        <v>924</v>
      </c>
      <c r="F155" s="178">
        <v>45931</v>
      </c>
      <c r="G155" s="63">
        <v>1560.42</v>
      </c>
      <c r="H155" s="63">
        <f t="shared" si="5"/>
        <v>1560.42</v>
      </c>
      <c r="J155" s="63">
        <f>SUMIFS('[2]Sep-Aug Comp CA'!$G$1:$G$498,'[2]Sep-Aug Comp CA'!$B$1:$B$498,'Oct Agreement Compare CA'!B155,'[2]Sep-Aug Comp CA'!$C$1:$C$498,'Oct Agreement Compare CA'!C155,'[2]Sep-Aug Comp CA'!$D$1:$D$498,'Oct Agreement Compare CA'!D155)</f>
        <v>1560.42</v>
      </c>
      <c r="K155" s="63">
        <f t="shared" si="6"/>
        <v>0</v>
      </c>
      <c r="L155" s="64">
        <f t="shared" si="7"/>
        <v>0</v>
      </c>
    </row>
    <row r="156" spans="2:12" outlineLevel="1">
      <c r="B156" s="171" t="s">
        <v>927</v>
      </c>
      <c r="F156" s="178"/>
      <c r="G156" s="63">
        <f>SUBTOTAL(9,G151:G155)</f>
        <v>4513.17</v>
      </c>
      <c r="H156" s="63">
        <f>SUBTOTAL(9,H151:H155)</f>
        <v>4513.17</v>
      </c>
      <c r="I156" s="63">
        <f>SUBTOTAL(9,I151:I155)</f>
        <v>0</v>
      </c>
      <c r="J156" s="63">
        <f>SUBTOTAL(9,J151:J155)</f>
        <v>4513.17</v>
      </c>
      <c r="K156" s="63">
        <f t="shared" si="6"/>
        <v>0</v>
      </c>
      <c r="L156" s="64">
        <f t="shared" si="7"/>
        <v>0</v>
      </c>
    </row>
    <row r="157" spans="2:12" outlineLevel="2">
      <c r="B157" s="177" t="s">
        <v>928</v>
      </c>
      <c r="C157" s="177" t="s">
        <v>579</v>
      </c>
      <c r="D157" s="177" t="s">
        <v>579</v>
      </c>
      <c r="E157" s="177" t="s">
        <v>929</v>
      </c>
      <c r="F157" s="178">
        <v>45931</v>
      </c>
      <c r="G157" s="63">
        <v>3108</v>
      </c>
      <c r="H157" s="63">
        <f t="shared" si="5"/>
        <v>3108</v>
      </c>
      <c r="J157" s="63">
        <f>SUMIFS('[2]Sep-Aug Comp CA'!$G$1:$G$498,'[2]Sep-Aug Comp CA'!$B$1:$B$498,'Oct Agreement Compare CA'!B157,'[2]Sep-Aug Comp CA'!$C$1:$C$498,'Oct Agreement Compare CA'!C157,'[2]Sep-Aug Comp CA'!$D$1:$D$498,'Oct Agreement Compare CA'!D157)</f>
        <v>3108</v>
      </c>
      <c r="K157" s="63">
        <f t="shared" si="6"/>
        <v>0</v>
      </c>
      <c r="L157" s="64">
        <f t="shared" si="7"/>
        <v>0</v>
      </c>
    </row>
    <row r="158" spans="2:12" outlineLevel="2">
      <c r="B158" s="177" t="s">
        <v>928</v>
      </c>
      <c r="C158" s="177" t="s">
        <v>541</v>
      </c>
      <c r="D158" s="177" t="s">
        <v>541</v>
      </c>
      <c r="E158" s="177" t="s">
        <v>930</v>
      </c>
      <c r="F158" s="178">
        <v>45931</v>
      </c>
      <c r="G158" s="63">
        <v>1845</v>
      </c>
      <c r="H158" s="63">
        <f t="shared" si="5"/>
        <v>1845</v>
      </c>
      <c r="J158" s="63">
        <f>SUMIFS('[2]Sep-Aug Comp CA'!$G$1:$G$498,'[2]Sep-Aug Comp CA'!$B$1:$B$498,'Oct Agreement Compare CA'!B158,'[2]Sep-Aug Comp CA'!$C$1:$C$498,'Oct Agreement Compare CA'!C158,'[2]Sep-Aug Comp CA'!$D$1:$D$498,'Oct Agreement Compare CA'!D158)</f>
        <v>1860</v>
      </c>
      <c r="K158" s="63">
        <f t="shared" si="6"/>
        <v>-15</v>
      </c>
      <c r="L158" s="64">
        <f t="shared" si="7"/>
        <v>-8.0645161290322578E-3</v>
      </c>
    </row>
    <row r="159" spans="2:12" outlineLevel="2">
      <c r="B159" s="177" t="s">
        <v>928</v>
      </c>
      <c r="C159" s="177" t="s">
        <v>555</v>
      </c>
      <c r="D159" s="177" t="s">
        <v>555</v>
      </c>
      <c r="E159" s="177" t="s">
        <v>931</v>
      </c>
      <c r="F159" s="178">
        <v>45931</v>
      </c>
      <c r="G159" s="63">
        <v>1236</v>
      </c>
      <c r="H159" s="63">
        <f t="shared" si="5"/>
        <v>1236</v>
      </c>
      <c r="J159" s="63">
        <f>SUMIFS('[2]Sep-Aug Comp CA'!$G$1:$G$498,'[2]Sep-Aug Comp CA'!$B$1:$B$498,'Oct Agreement Compare CA'!B159,'[2]Sep-Aug Comp CA'!$C$1:$C$498,'Oct Agreement Compare CA'!C159,'[2]Sep-Aug Comp CA'!$D$1:$D$498,'Oct Agreement Compare CA'!D159)</f>
        <v>1212</v>
      </c>
      <c r="K159" s="63">
        <f t="shared" si="6"/>
        <v>24</v>
      </c>
      <c r="L159" s="64">
        <f t="shared" si="7"/>
        <v>1.9801980198019802E-2</v>
      </c>
    </row>
    <row r="160" spans="2:12" outlineLevel="2">
      <c r="B160" s="177" t="s">
        <v>928</v>
      </c>
      <c r="C160" s="177" t="s">
        <v>544</v>
      </c>
      <c r="D160" s="177" t="s">
        <v>544</v>
      </c>
      <c r="E160" s="177" t="s">
        <v>932</v>
      </c>
      <c r="F160" s="178">
        <v>45931</v>
      </c>
      <c r="G160" s="63">
        <v>4836.5</v>
      </c>
      <c r="H160" s="63">
        <f t="shared" si="5"/>
        <v>4836.5</v>
      </c>
      <c r="J160" s="63">
        <f>SUMIFS('[2]Sep-Aug Comp CA'!$G$1:$G$498,'[2]Sep-Aug Comp CA'!$B$1:$B$498,'Oct Agreement Compare CA'!B160,'[2]Sep-Aug Comp CA'!$C$1:$C$498,'Oct Agreement Compare CA'!C160,'[2]Sep-Aug Comp CA'!$D$1:$D$498,'Oct Agreement Compare CA'!D160)</f>
        <v>4700</v>
      </c>
      <c r="K160" s="63">
        <f t="shared" si="6"/>
        <v>136.5</v>
      </c>
      <c r="L160" s="64">
        <f t="shared" si="7"/>
        <v>2.9042553191489361E-2</v>
      </c>
    </row>
    <row r="161" spans="2:12" outlineLevel="1">
      <c r="B161" s="171" t="s">
        <v>933</v>
      </c>
      <c r="F161" s="178"/>
      <c r="G161" s="63">
        <f>SUBTOTAL(9,G157:G160)</f>
        <v>11025.5</v>
      </c>
      <c r="H161" s="63">
        <f>SUBTOTAL(9,H157:H160)</f>
        <v>11025.5</v>
      </c>
      <c r="I161" s="63">
        <f>SUBTOTAL(9,I157:I160)</f>
        <v>0</v>
      </c>
      <c r="J161" s="63">
        <f>SUBTOTAL(9,J157:J160)</f>
        <v>10880</v>
      </c>
      <c r="K161" s="63">
        <f t="shared" si="6"/>
        <v>145.5</v>
      </c>
      <c r="L161" s="64">
        <f t="shared" si="7"/>
        <v>1.3373161764705882E-2</v>
      </c>
    </row>
    <row r="162" spans="2:12" outlineLevel="2">
      <c r="B162" s="177" t="s">
        <v>934</v>
      </c>
      <c r="C162" s="177" t="s">
        <v>541</v>
      </c>
      <c r="D162" s="177" t="s">
        <v>541</v>
      </c>
      <c r="E162" s="177" t="s">
        <v>935</v>
      </c>
      <c r="F162" s="178">
        <v>45931</v>
      </c>
      <c r="G162" s="63">
        <v>586.37459999999999</v>
      </c>
      <c r="H162" s="63">
        <f t="shared" si="5"/>
        <v>586.37459999999999</v>
      </c>
      <c r="J162" s="63">
        <f>SUMIFS('[2]Sep-Aug Comp CA'!$G$1:$G$498,'[2]Sep-Aug Comp CA'!$B$1:$B$498,'Oct Agreement Compare CA'!B162,'[2]Sep-Aug Comp CA'!$C$1:$C$498,'Oct Agreement Compare CA'!C162,'[2]Sep-Aug Comp CA'!$D$1:$D$498,'Oct Agreement Compare CA'!D162)</f>
        <v>577.91520000000003</v>
      </c>
      <c r="K162" s="63">
        <f t="shared" si="6"/>
        <v>8.4593999999999596</v>
      </c>
      <c r="L162" s="64">
        <f t="shared" si="7"/>
        <v>1.4637787689266452E-2</v>
      </c>
    </row>
    <row r="163" spans="2:12" outlineLevel="2">
      <c r="B163" s="177" t="s">
        <v>934</v>
      </c>
      <c r="C163" s="177" t="s">
        <v>555</v>
      </c>
      <c r="D163" s="177" t="s">
        <v>555</v>
      </c>
      <c r="E163" s="177" t="s">
        <v>935</v>
      </c>
      <c r="F163" s="178">
        <v>45931</v>
      </c>
      <c r="G163" s="63">
        <v>1426</v>
      </c>
      <c r="H163" s="63">
        <f t="shared" si="5"/>
        <v>1426</v>
      </c>
      <c r="J163" s="63">
        <f>SUMIFS('[2]Sep-Aug Comp CA'!$G$1:$G$498,'[2]Sep-Aug Comp CA'!$B$1:$B$498,'Oct Agreement Compare CA'!B163,'[2]Sep-Aug Comp CA'!$C$1:$C$498,'Oct Agreement Compare CA'!C163,'[2]Sep-Aug Comp CA'!$D$1:$D$498,'Oct Agreement Compare CA'!D163)</f>
        <v>1426</v>
      </c>
      <c r="K163" s="63">
        <f t="shared" si="6"/>
        <v>0</v>
      </c>
      <c r="L163" s="64">
        <f t="shared" si="7"/>
        <v>0</v>
      </c>
    </row>
    <row r="164" spans="2:12" outlineLevel="2">
      <c r="B164" s="177" t="s">
        <v>934</v>
      </c>
      <c r="C164" s="177" t="s">
        <v>544</v>
      </c>
      <c r="D164" s="177" t="s">
        <v>890</v>
      </c>
      <c r="E164" s="177" t="s">
        <v>936</v>
      </c>
      <c r="F164" s="178">
        <v>45931</v>
      </c>
      <c r="G164" s="63">
        <v>5861.1</v>
      </c>
      <c r="H164" s="63">
        <f t="shared" ref="H164:H242" si="8">+G164</f>
        <v>5861.1</v>
      </c>
      <c r="J164" s="66">
        <f>SUMIFS('[2]Sep-Aug Comp CA'!$G$1:$G$498,'[2]Sep-Aug Comp CA'!$B$1:$B$498,'Oct Agreement Compare CA'!B164,'[2]Sep-Aug Comp CA'!$C$1:$C$498,'Oct Agreement Compare CA'!C164,'[2]Sep-Aug Comp CA'!$D$1:$D$498,'Oct Agreement Compare CA'!D164)</f>
        <v>9562.0848000000005</v>
      </c>
      <c r="K164" s="63">
        <f t="shared" si="6"/>
        <v>-3700.9848000000002</v>
      </c>
      <c r="L164" s="64">
        <f t="shared" si="7"/>
        <v>-0.38704789566392467</v>
      </c>
    </row>
    <row r="165" spans="2:12" outlineLevel="2">
      <c r="B165" s="177" t="s">
        <v>934</v>
      </c>
      <c r="C165" s="177" t="s">
        <v>544</v>
      </c>
      <c r="D165" s="177" t="s">
        <v>890</v>
      </c>
      <c r="E165" s="177" t="s">
        <v>937</v>
      </c>
      <c r="F165" s="178">
        <v>45931</v>
      </c>
      <c r="G165" s="63">
        <v>5711.44</v>
      </c>
      <c r="H165" s="63">
        <f t="shared" si="8"/>
        <v>5711.44</v>
      </c>
      <c r="J165" s="66">
        <f>SUMIFS('[2]Sep-Aug Comp CA'!$G$1:$G$498,'[2]Sep-Aug Comp CA'!$B$1:$B$498,'Oct Agreement Compare CA'!B165,'[2]Sep-Aug Comp CA'!$C$1:$C$498,'Oct Agreement Compare CA'!C165,'[2]Sep-Aug Comp CA'!$D$1:$D$498,'Oct Agreement Compare CA'!D165)</f>
        <v>9562.0848000000005</v>
      </c>
      <c r="K165" s="63">
        <f t="shared" si="6"/>
        <v>-3850.6448000000009</v>
      </c>
      <c r="L165" s="64">
        <f t="shared" si="7"/>
        <v>-0.40269929419575956</v>
      </c>
    </row>
    <row r="166" spans="2:12" outlineLevel="2">
      <c r="B166" s="177" t="s">
        <v>934</v>
      </c>
      <c r="C166" s="177" t="s">
        <v>544</v>
      </c>
      <c r="D166" s="177" t="s">
        <v>890</v>
      </c>
      <c r="E166" s="177" t="s">
        <v>935</v>
      </c>
      <c r="F166" s="178">
        <v>45931</v>
      </c>
      <c r="G166" s="63">
        <v>3653</v>
      </c>
      <c r="H166" s="63">
        <f t="shared" si="8"/>
        <v>3653</v>
      </c>
      <c r="J166" s="66">
        <f>SUMIFS('[2]Sep-Aug Comp CA'!$G$1:$G$498,'[2]Sep-Aug Comp CA'!$B$1:$B$498,'Oct Agreement Compare CA'!B166,'[2]Sep-Aug Comp CA'!$C$1:$C$498,'Oct Agreement Compare CA'!C166,'[2]Sep-Aug Comp CA'!$D$1:$D$498,'Oct Agreement Compare CA'!D166)</f>
        <v>9562.0848000000005</v>
      </c>
      <c r="K166" s="63">
        <f t="shared" si="6"/>
        <v>-5909.0848000000005</v>
      </c>
      <c r="L166" s="64">
        <f t="shared" si="7"/>
        <v>-0.6179703405265764</v>
      </c>
    </row>
    <row r="167" spans="2:12" outlineLevel="1">
      <c r="B167" s="171" t="s">
        <v>938</v>
      </c>
      <c r="F167" s="178"/>
      <c r="G167" s="63">
        <f>SUBTOTAL(9,G162:G166)</f>
        <v>17237.9146</v>
      </c>
      <c r="H167" s="63">
        <f>SUBTOTAL(9,H162:H166)</f>
        <v>17237.9146</v>
      </c>
      <c r="I167" s="63">
        <f>SUBTOTAL(9,I162:I166)</f>
        <v>0</v>
      </c>
      <c r="J167" s="66">
        <f>SUBTOTAL(9,J162:J166)</f>
        <v>30690.169600000001</v>
      </c>
      <c r="K167" s="63">
        <f t="shared" si="6"/>
        <v>-13452.255000000001</v>
      </c>
      <c r="L167" s="64">
        <f t="shared" si="7"/>
        <v>-0.43832455718980451</v>
      </c>
    </row>
    <row r="168" spans="2:12" outlineLevel="2">
      <c r="B168" s="177" t="s">
        <v>939</v>
      </c>
      <c r="C168" s="177" t="s">
        <v>579</v>
      </c>
      <c r="D168" s="177" t="s">
        <v>940</v>
      </c>
      <c r="E168" s="177" t="s">
        <v>941</v>
      </c>
      <c r="F168" s="178">
        <v>45931</v>
      </c>
      <c r="G168" s="63">
        <v>92</v>
      </c>
      <c r="H168" s="63">
        <f t="shared" si="8"/>
        <v>92</v>
      </c>
      <c r="J168" s="63">
        <f>SUMIFS('[2]Sep-Aug Comp CA'!$G$1:$G$498,'[2]Sep-Aug Comp CA'!$B$1:$B$498,'Oct Agreement Compare CA'!B168,'[2]Sep-Aug Comp CA'!$C$1:$C$498,'Oct Agreement Compare CA'!C168,'[2]Sep-Aug Comp CA'!$D$1:$D$498,'Oct Agreement Compare CA'!D168)</f>
        <v>92</v>
      </c>
      <c r="K168" s="63">
        <f t="shared" si="6"/>
        <v>0</v>
      </c>
      <c r="L168" s="64">
        <f t="shared" si="7"/>
        <v>0</v>
      </c>
    </row>
    <row r="169" spans="2:12" outlineLevel="2">
      <c r="B169" s="177" t="s">
        <v>939</v>
      </c>
      <c r="C169" s="177" t="s">
        <v>541</v>
      </c>
      <c r="D169" s="177" t="s">
        <v>942</v>
      </c>
      <c r="E169" s="177" t="s">
        <v>943</v>
      </c>
      <c r="F169" s="178">
        <v>45931</v>
      </c>
      <c r="G169" s="63">
        <v>250.12100000000001</v>
      </c>
      <c r="H169" s="63">
        <f t="shared" si="8"/>
        <v>250.12100000000001</v>
      </c>
      <c r="J169" s="63">
        <f>SUMIFS('[2]Sep-Aug Comp CA'!$G$1:$G$498,'[2]Sep-Aug Comp CA'!$B$1:$B$498,'Oct Agreement Compare CA'!B169,'[2]Sep-Aug Comp CA'!$C$1:$C$498,'Oct Agreement Compare CA'!C169,'[2]Sep-Aug Comp CA'!$D$1:$D$498,'Oct Agreement Compare CA'!D169)</f>
        <v>240.23779999999999</v>
      </c>
      <c r="K169" s="63">
        <f t="shared" si="6"/>
        <v>9.8832000000000164</v>
      </c>
      <c r="L169" s="64">
        <f t="shared" si="7"/>
        <v>4.1139237871808752E-2</v>
      </c>
    </row>
    <row r="170" spans="2:12" outlineLevel="2">
      <c r="B170" s="177" t="s">
        <v>939</v>
      </c>
      <c r="C170" s="177" t="s">
        <v>555</v>
      </c>
      <c r="D170" s="177" t="s">
        <v>944</v>
      </c>
      <c r="E170" s="177" t="s">
        <v>943</v>
      </c>
      <c r="F170" s="178">
        <v>45931</v>
      </c>
      <c r="G170" s="63">
        <v>73.5</v>
      </c>
      <c r="H170" s="63">
        <f t="shared" si="8"/>
        <v>73.5</v>
      </c>
      <c r="J170" s="63">
        <f>SUMIFS('[2]Sep-Aug Comp CA'!$G$1:$G$498,'[2]Sep-Aug Comp CA'!$B$1:$B$498,'Oct Agreement Compare CA'!B170,'[2]Sep-Aug Comp CA'!$C$1:$C$498,'Oct Agreement Compare CA'!C170,'[2]Sep-Aug Comp CA'!$D$1:$D$498,'Oct Agreement Compare CA'!D170)</f>
        <v>68.25</v>
      </c>
      <c r="K170" s="63">
        <f t="shared" si="6"/>
        <v>5.25</v>
      </c>
      <c r="L170" s="64">
        <f t="shared" si="7"/>
        <v>7.6923076923076927E-2</v>
      </c>
    </row>
    <row r="171" spans="2:12" outlineLevel="2">
      <c r="B171" s="177" t="s">
        <v>939</v>
      </c>
      <c r="C171" s="177" t="s">
        <v>544</v>
      </c>
      <c r="D171" s="177" t="s">
        <v>945</v>
      </c>
      <c r="E171" s="177" t="s">
        <v>943</v>
      </c>
      <c r="F171" s="178">
        <v>45931</v>
      </c>
      <c r="G171" s="63">
        <v>784</v>
      </c>
      <c r="H171" s="63">
        <f t="shared" si="8"/>
        <v>784</v>
      </c>
      <c r="J171" s="63">
        <f>SUMIFS('[2]Sep-Aug Comp CA'!$G$1:$G$498,'[2]Sep-Aug Comp CA'!$B$1:$B$498,'Oct Agreement Compare CA'!B171,'[2]Sep-Aug Comp CA'!$C$1:$C$498,'Oct Agreement Compare CA'!C171,'[2]Sep-Aug Comp CA'!$D$1:$D$498,'Oct Agreement Compare CA'!D171)</f>
        <v>771.00220000000002</v>
      </c>
      <c r="K171" s="63">
        <f t="shared" si="6"/>
        <v>12.997799999999984</v>
      </c>
      <c r="L171" s="64">
        <f t="shared" si="7"/>
        <v>1.6858317654605891E-2</v>
      </c>
    </row>
    <row r="172" spans="2:12" outlineLevel="1">
      <c r="B172" s="171" t="s">
        <v>946</v>
      </c>
      <c r="F172" s="178"/>
      <c r="G172" s="63">
        <f>SUBTOTAL(9,G168:G171)</f>
        <v>1199.6210000000001</v>
      </c>
      <c r="H172" s="63">
        <f>SUBTOTAL(9,H168:H171)</f>
        <v>1199.6210000000001</v>
      </c>
      <c r="I172" s="63">
        <f>SUBTOTAL(9,I168:I171)</f>
        <v>0</v>
      </c>
      <c r="J172" s="63">
        <f>SUBTOTAL(9,J168:J171)</f>
        <v>1171.49</v>
      </c>
      <c r="K172" s="63">
        <f t="shared" si="6"/>
        <v>28.131000000000085</v>
      </c>
      <c r="L172" s="64">
        <f t="shared" si="7"/>
        <v>2.4013009073914491E-2</v>
      </c>
    </row>
    <row r="173" spans="2:12" outlineLevel="2">
      <c r="B173" s="177" t="s">
        <v>947</v>
      </c>
      <c r="C173" s="177" t="s">
        <v>579</v>
      </c>
      <c r="D173" s="177" t="s">
        <v>948</v>
      </c>
      <c r="E173" s="177" t="s">
        <v>949</v>
      </c>
      <c r="F173" s="178">
        <v>45931</v>
      </c>
      <c r="G173" s="63">
        <v>2313.5700000000002</v>
      </c>
      <c r="H173" s="63">
        <f t="shared" si="8"/>
        <v>2313.5700000000002</v>
      </c>
      <c r="J173" s="63">
        <f>SUMIFS('[2]Sep-Aug Comp CA'!$G$1:$G$498,'[2]Sep-Aug Comp CA'!$B$1:$B$498,'Oct Agreement Compare CA'!B173,'[2]Sep-Aug Comp CA'!$C$1:$C$498,'Oct Agreement Compare CA'!C173,'[2]Sep-Aug Comp CA'!$D$1:$D$498,'Oct Agreement Compare CA'!D173)</f>
        <v>2288.5700000000002</v>
      </c>
      <c r="K173" s="63">
        <f t="shared" si="6"/>
        <v>25</v>
      </c>
      <c r="L173" s="64">
        <f t="shared" si="7"/>
        <v>1.0923852012392017E-2</v>
      </c>
    </row>
    <row r="174" spans="2:12" outlineLevel="2">
      <c r="B174" s="177" t="s">
        <v>947</v>
      </c>
      <c r="C174" s="177" t="s">
        <v>541</v>
      </c>
      <c r="D174" s="177" t="s">
        <v>553</v>
      </c>
      <c r="E174" s="177" t="s">
        <v>950</v>
      </c>
      <c r="F174" s="178">
        <v>45931</v>
      </c>
      <c r="G174" s="63">
        <v>510</v>
      </c>
      <c r="H174" s="63">
        <f t="shared" si="8"/>
        <v>510</v>
      </c>
      <c r="J174" s="63">
        <f>SUMIFS('[2]Sep-Aug Comp CA'!$G$1:$G$498,'[2]Sep-Aug Comp CA'!$B$1:$B$498,'Oct Agreement Compare CA'!B174,'[2]Sep-Aug Comp CA'!$C$1:$C$498,'Oct Agreement Compare CA'!C174,'[2]Sep-Aug Comp CA'!$D$1:$D$498,'Oct Agreement Compare CA'!D174)</f>
        <v>510</v>
      </c>
      <c r="K174" s="63">
        <f t="shared" si="6"/>
        <v>0</v>
      </c>
      <c r="L174" s="64">
        <f t="shared" si="7"/>
        <v>0</v>
      </c>
    </row>
    <row r="175" spans="2:12" outlineLevel="2">
      <c r="B175" s="177" t="s">
        <v>947</v>
      </c>
      <c r="C175" s="177" t="s">
        <v>555</v>
      </c>
      <c r="D175" s="177" t="s">
        <v>556</v>
      </c>
      <c r="E175" s="177" t="s">
        <v>950</v>
      </c>
      <c r="F175" s="178">
        <v>45931</v>
      </c>
      <c r="G175" s="63">
        <v>1824</v>
      </c>
      <c r="H175" s="63">
        <f t="shared" si="8"/>
        <v>1824</v>
      </c>
      <c r="J175" s="63">
        <f>SUMIFS('[2]Sep-Aug Comp CA'!$G$1:$G$498,'[2]Sep-Aug Comp CA'!$B$1:$B$498,'Oct Agreement Compare CA'!B175,'[2]Sep-Aug Comp CA'!$C$1:$C$498,'Oct Agreement Compare CA'!C175,'[2]Sep-Aug Comp CA'!$D$1:$D$498,'Oct Agreement Compare CA'!D175)</f>
        <v>1848</v>
      </c>
      <c r="K175" s="63">
        <f t="shared" si="6"/>
        <v>-24</v>
      </c>
      <c r="L175" s="64">
        <f t="shared" si="7"/>
        <v>-1.2987012987012988E-2</v>
      </c>
    </row>
    <row r="176" spans="2:12" outlineLevel="2">
      <c r="B176" s="177" t="s">
        <v>947</v>
      </c>
      <c r="C176" s="177" t="s">
        <v>544</v>
      </c>
      <c r="D176" s="177" t="s">
        <v>909</v>
      </c>
      <c r="E176" s="177" t="s">
        <v>950</v>
      </c>
      <c r="F176" s="178">
        <v>45931</v>
      </c>
      <c r="G176" s="63">
        <v>2585</v>
      </c>
      <c r="H176" s="63">
        <f t="shared" si="8"/>
        <v>2585</v>
      </c>
      <c r="J176" s="63">
        <f>SUMIFS('[2]Sep-Aug Comp CA'!$G$1:$G$498,'[2]Sep-Aug Comp CA'!$B$1:$B$498,'Oct Agreement Compare CA'!B176,'[2]Sep-Aug Comp CA'!$C$1:$C$498,'Oct Agreement Compare CA'!C176,'[2]Sep-Aug Comp CA'!$D$1:$D$498,'Oct Agreement Compare CA'!D176)</f>
        <v>2585</v>
      </c>
      <c r="K176" s="63">
        <f t="shared" si="6"/>
        <v>0</v>
      </c>
      <c r="L176" s="64">
        <f t="shared" si="7"/>
        <v>0</v>
      </c>
    </row>
    <row r="177" spans="2:12" outlineLevel="1">
      <c r="B177" s="171" t="s">
        <v>951</v>
      </c>
      <c r="F177" s="178"/>
      <c r="G177" s="63">
        <f>SUBTOTAL(9,G173:G176)</f>
        <v>7232.57</v>
      </c>
      <c r="H177" s="63">
        <f>SUBTOTAL(9,H173:H176)</f>
        <v>7232.57</v>
      </c>
      <c r="I177" s="63">
        <f>SUBTOTAL(9,I173:I176)</f>
        <v>0</v>
      </c>
      <c r="J177" s="63">
        <f>SUBTOTAL(9,J173:J176)</f>
        <v>7231.57</v>
      </c>
      <c r="K177" s="63">
        <f t="shared" si="6"/>
        <v>1</v>
      </c>
      <c r="L177" s="64">
        <f t="shared" si="7"/>
        <v>1.3828255828264127E-4</v>
      </c>
    </row>
    <row r="178" spans="2:12" outlineLevel="2">
      <c r="B178" s="177" t="s">
        <v>952</v>
      </c>
      <c r="C178" s="177" t="s">
        <v>579</v>
      </c>
      <c r="D178" s="177" t="s">
        <v>953</v>
      </c>
      <c r="E178" s="177" t="s">
        <v>954</v>
      </c>
      <c r="F178" s="178">
        <v>45931</v>
      </c>
      <c r="G178" s="63">
        <v>972</v>
      </c>
      <c r="H178" s="63">
        <f t="shared" si="8"/>
        <v>972</v>
      </c>
      <c r="J178" s="63">
        <f>SUMIFS('[2]Sep-Aug Comp CA'!$G$1:$G$498,'[2]Sep-Aug Comp CA'!$B$1:$B$498,'Oct Agreement Compare CA'!B178,'[2]Sep-Aug Comp CA'!$C$1:$C$498,'Oct Agreement Compare CA'!C178,'[2]Sep-Aug Comp CA'!$D$1:$D$498,'Oct Agreement Compare CA'!D178)</f>
        <v>972</v>
      </c>
      <c r="K178" s="63">
        <f t="shared" si="6"/>
        <v>0</v>
      </c>
      <c r="L178" s="64">
        <f t="shared" si="7"/>
        <v>0</v>
      </c>
    </row>
    <row r="179" spans="2:12" outlineLevel="2">
      <c r="B179" s="177" t="s">
        <v>952</v>
      </c>
      <c r="C179" s="177" t="s">
        <v>541</v>
      </c>
      <c r="D179" s="177" t="s">
        <v>541</v>
      </c>
      <c r="E179" s="177" t="s">
        <v>954</v>
      </c>
      <c r="F179" s="178">
        <v>45931</v>
      </c>
      <c r="G179" s="63">
        <v>393.5</v>
      </c>
      <c r="H179" s="63">
        <f t="shared" si="8"/>
        <v>393.5</v>
      </c>
      <c r="J179" s="63">
        <f>SUMIFS('[2]Sep-Aug Comp CA'!$G$1:$G$498,'[2]Sep-Aug Comp CA'!$B$1:$B$498,'Oct Agreement Compare CA'!B179,'[2]Sep-Aug Comp CA'!$C$1:$C$498,'Oct Agreement Compare CA'!C179,'[2]Sep-Aug Comp CA'!$D$1:$D$498,'Oct Agreement Compare CA'!D179)</f>
        <v>393.5</v>
      </c>
      <c r="K179" s="63">
        <f t="shared" si="6"/>
        <v>0</v>
      </c>
      <c r="L179" s="64">
        <f t="shared" si="7"/>
        <v>0</v>
      </c>
    </row>
    <row r="180" spans="2:12" outlineLevel="2">
      <c r="B180" s="177" t="s">
        <v>952</v>
      </c>
      <c r="C180" s="177" t="s">
        <v>555</v>
      </c>
      <c r="D180" s="177" t="s">
        <v>555</v>
      </c>
      <c r="E180" s="177" t="s">
        <v>954</v>
      </c>
      <c r="F180" s="178">
        <v>45931</v>
      </c>
      <c r="G180" s="63">
        <v>604.5</v>
      </c>
      <c r="H180" s="63">
        <f t="shared" si="8"/>
        <v>604.5</v>
      </c>
      <c r="J180" s="63">
        <f>SUMIFS('[2]Sep-Aug Comp CA'!$G$1:$G$498,'[2]Sep-Aug Comp CA'!$B$1:$B$498,'Oct Agreement Compare CA'!B180,'[2]Sep-Aug Comp CA'!$C$1:$C$498,'Oct Agreement Compare CA'!C180,'[2]Sep-Aug Comp CA'!$D$1:$D$498,'Oct Agreement Compare CA'!D180)</f>
        <v>633.5</v>
      </c>
      <c r="K180" s="63">
        <f t="shared" si="6"/>
        <v>-29</v>
      </c>
      <c r="L180" s="64">
        <f t="shared" si="7"/>
        <v>-4.5777426992896608E-2</v>
      </c>
    </row>
    <row r="181" spans="2:12" outlineLevel="2">
      <c r="B181" s="177" t="s">
        <v>952</v>
      </c>
      <c r="C181" s="177" t="s">
        <v>544</v>
      </c>
      <c r="D181" s="177" t="s">
        <v>955</v>
      </c>
      <c r="E181" s="177" t="s">
        <v>954</v>
      </c>
      <c r="F181" s="178">
        <v>45931</v>
      </c>
      <c r="G181" s="63">
        <v>4754.25</v>
      </c>
      <c r="H181" s="63">
        <f t="shared" si="8"/>
        <v>4754.25</v>
      </c>
      <c r="J181" s="63">
        <f>SUMIFS('[2]Sep-Aug Comp CA'!$G$1:$G$498,'[2]Sep-Aug Comp CA'!$B$1:$B$498,'Oct Agreement Compare CA'!B181,'[2]Sep-Aug Comp CA'!$C$1:$C$498,'Oct Agreement Compare CA'!C181,'[2]Sep-Aug Comp CA'!$D$1:$D$498,'Oct Agreement Compare CA'!D181)</f>
        <v>4754.25</v>
      </c>
      <c r="K181" s="63">
        <f t="shared" si="6"/>
        <v>0</v>
      </c>
      <c r="L181" s="64">
        <f t="shared" si="7"/>
        <v>0</v>
      </c>
    </row>
    <row r="182" spans="2:12" outlineLevel="2">
      <c r="B182" s="177" t="s">
        <v>952</v>
      </c>
      <c r="C182" s="177" t="s">
        <v>854</v>
      </c>
      <c r="D182" s="177" t="s">
        <v>956</v>
      </c>
      <c r="E182" s="177" t="s">
        <v>954</v>
      </c>
      <c r="F182" s="178">
        <v>45931</v>
      </c>
      <c r="G182" s="63">
        <v>3.19</v>
      </c>
      <c r="H182" s="63">
        <f t="shared" si="8"/>
        <v>3.19</v>
      </c>
      <c r="J182" s="63">
        <f>SUMIFS('[2]Sep-Aug Comp CA'!$G$1:$G$498,'[2]Sep-Aug Comp CA'!$B$1:$B$498,'Oct Agreement Compare CA'!B182,'[2]Sep-Aug Comp CA'!$C$1:$C$498,'Oct Agreement Compare CA'!C182,'[2]Sep-Aug Comp CA'!$D$1:$D$498,'Oct Agreement Compare CA'!D182)</f>
        <v>3.19</v>
      </c>
      <c r="K182" s="63">
        <f t="shared" si="6"/>
        <v>0</v>
      </c>
      <c r="L182" s="64">
        <f t="shared" si="7"/>
        <v>0</v>
      </c>
    </row>
    <row r="183" spans="2:12" outlineLevel="1">
      <c r="B183" s="171" t="s">
        <v>957</v>
      </c>
      <c r="F183" s="178"/>
      <c r="G183" s="63">
        <f>SUBTOTAL(9,G178:G182)</f>
        <v>6727.44</v>
      </c>
      <c r="H183" s="63">
        <f>SUBTOTAL(9,H178:H182)</f>
        <v>6727.44</v>
      </c>
      <c r="I183" s="63">
        <f>SUBTOTAL(9,I178:I182)</f>
        <v>0</v>
      </c>
      <c r="J183" s="63">
        <f>SUBTOTAL(9,J178:J182)</f>
        <v>6756.44</v>
      </c>
      <c r="K183" s="63">
        <f t="shared" si="6"/>
        <v>-29</v>
      </c>
      <c r="L183" s="64">
        <f t="shared" si="7"/>
        <v>-4.2922012183931185E-3</v>
      </c>
    </row>
    <row r="184" spans="2:12" outlineLevel="2">
      <c r="B184" s="177" t="s">
        <v>958</v>
      </c>
      <c r="C184" s="177" t="s">
        <v>799</v>
      </c>
      <c r="D184" s="177" t="s">
        <v>799</v>
      </c>
      <c r="E184" s="177" t="s">
        <v>959</v>
      </c>
      <c r="F184" s="178">
        <v>45931</v>
      </c>
      <c r="G184" s="63">
        <v>600</v>
      </c>
      <c r="H184" s="63">
        <f t="shared" si="8"/>
        <v>600</v>
      </c>
      <c r="J184" s="63">
        <f>SUMIFS('[2]Sep-Aug Comp CA'!$G$1:$G$498,'[2]Sep-Aug Comp CA'!$B$1:$B$498,'Oct Agreement Compare CA'!B184,'[2]Sep-Aug Comp CA'!$C$1:$C$498,'Oct Agreement Compare CA'!C184,'[2]Sep-Aug Comp CA'!$D$1:$D$498,'Oct Agreement Compare CA'!D184)</f>
        <v>600</v>
      </c>
      <c r="K184" s="63">
        <f t="shared" si="6"/>
        <v>0</v>
      </c>
      <c r="L184" s="64">
        <f t="shared" si="7"/>
        <v>0</v>
      </c>
    </row>
    <row r="185" spans="2:12" outlineLevel="2">
      <c r="B185" s="177" t="s">
        <v>958</v>
      </c>
      <c r="C185" s="177" t="s">
        <v>579</v>
      </c>
      <c r="D185" s="177" t="s">
        <v>579</v>
      </c>
      <c r="E185" s="177" t="s">
        <v>959</v>
      </c>
      <c r="F185" s="178">
        <v>45931</v>
      </c>
      <c r="G185" s="63">
        <v>1383.6</v>
      </c>
      <c r="H185" s="63">
        <f t="shared" si="8"/>
        <v>1383.6</v>
      </c>
      <c r="J185" s="63">
        <f>SUMIFS('[2]Sep-Aug Comp CA'!$G$1:$G$498,'[2]Sep-Aug Comp CA'!$B$1:$B$498,'Oct Agreement Compare CA'!B185,'[2]Sep-Aug Comp CA'!$C$1:$C$498,'Oct Agreement Compare CA'!C185,'[2]Sep-Aug Comp CA'!$D$1:$D$498,'Oct Agreement Compare CA'!D185)</f>
        <v>1383.6</v>
      </c>
      <c r="K185" s="63">
        <f t="shared" si="6"/>
        <v>0</v>
      </c>
      <c r="L185" s="64">
        <f t="shared" si="7"/>
        <v>0</v>
      </c>
    </row>
    <row r="186" spans="2:12" outlineLevel="2">
      <c r="B186" s="177" t="s">
        <v>958</v>
      </c>
      <c r="C186" s="177" t="s">
        <v>541</v>
      </c>
      <c r="D186" s="177" t="s">
        <v>541</v>
      </c>
      <c r="E186" s="177" t="s">
        <v>959</v>
      </c>
      <c r="F186" s="178">
        <v>45931</v>
      </c>
      <c r="G186" s="63">
        <v>244.2242</v>
      </c>
      <c r="H186" s="63">
        <f t="shared" si="8"/>
        <v>244.2242</v>
      </c>
      <c r="J186" s="63">
        <f>SUMIFS('[2]Sep-Aug Comp CA'!$G$1:$G$498,'[2]Sep-Aug Comp CA'!$B$1:$B$498,'Oct Agreement Compare CA'!B186,'[2]Sep-Aug Comp CA'!$C$1:$C$498,'Oct Agreement Compare CA'!C186,'[2]Sep-Aug Comp CA'!$D$1:$D$498,'Oct Agreement Compare CA'!D186)</f>
        <v>236.2242</v>
      </c>
      <c r="K186" s="63">
        <f t="shared" si="6"/>
        <v>8</v>
      </c>
      <c r="L186" s="64">
        <f t="shared" si="7"/>
        <v>3.3866132259099617E-2</v>
      </c>
    </row>
    <row r="187" spans="2:12" outlineLevel="2">
      <c r="B187" s="177" t="s">
        <v>958</v>
      </c>
      <c r="C187" s="177" t="s">
        <v>555</v>
      </c>
      <c r="D187" s="177" t="s">
        <v>555</v>
      </c>
      <c r="E187" s="177" t="s">
        <v>959</v>
      </c>
      <c r="F187" s="178">
        <v>45931</v>
      </c>
      <c r="G187" s="63">
        <v>2002</v>
      </c>
      <c r="H187" s="63">
        <f t="shared" si="8"/>
        <v>2002</v>
      </c>
      <c r="J187" s="63">
        <f>SUMIFS('[2]Sep-Aug Comp CA'!$G$1:$G$498,'[2]Sep-Aug Comp CA'!$B$1:$B$498,'Oct Agreement Compare CA'!B187,'[2]Sep-Aug Comp CA'!$C$1:$C$498,'Oct Agreement Compare CA'!C187,'[2]Sep-Aug Comp CA'!$D$1:$D$498,'Oct Agreement Compare CA'!D187)</f>
        <v>1979</v>
      </c>
      <c r="K187" s="63">
        <f t="shared" si="6"/>
        <v>23</v>
      </c>
      <c r="L187" s="64">
        <f t="shared" si="7"/>
        <v>1.1622031328954016E-2</v>
      </c>
    </row>
    <row r="188" spans="2:12" outlineLevel="2">
      <c r="B188" s="177" t="s">
        <v>958</v>
      </c>
      <c r="C188" s="177" t="s">
        <v>544</v>
      </c>
      <c r="D188" s="177" t="s">
        <v>544</v>
      </c>
      <c r="E188" s="177" t="s">
        <v>959</v>
      </c>
      <c r="F188" s="178">
        <v>45931</v>
      </c>
      <c r="G188" s="63">
        <v>3551</v>
      </c>
      <c r="H188" s="63">
        <f t="shared" si="8"/>
        <v>3551</v>
      </c>
      <c r="J188" s="63">
        <f>SUMIFS('[2]Sep-Aug Comp CA'!$G$1:$G$498,'[2]Sep-Aug Comp CA'!$B$1:$B$498,'Oct Agreement Compare CA'!B188,'[2]Sep-Aug Comp CA'!$C$1:$C$498,'Oct Agreement Compare CA'!C188,'[2]Sep-Aug Comp CA'!$D$1:$D$498,'Oct Agreement Compare CA'!D188)</f>
        <v>3462</v>
      </c>
      <c r="K188" s="63">
        <f t="shared" si="6"/>
        <v>89</v>
      </c>
      <c r="L188" s="64">
        <f t="shared" si="7"/>
        <v>2.5707683419988445E-2</v>
      </c>
    </row>
    <row r="189" spans="2:12" outlineLevel="1">
      <c r="B189" s="171" t="s">
        <v>960</v>
      </c>
      <c r="F189" s="178"/>
      <c r="G189" s="63">
        <f>SUBTOTAL(9,G184:G188)</f>
        <v>7780.8242</v>
      </c>
      <c r="H189" s="63">
        <f>SUBTOTAL(9,H184:H188)</f>
        <v>7780.8242</v>
      </c>
      <c r="I189" s="63">
        <f>SUBTOTAL(9,I184:I188)</f>
        <v>0</v>
      </c>
      <c r="J189" s="63">
        <f>SUBTOTAL(9,J184:J188)</f>
        <v>7660.8242</v>
      </c>
      <c r="K189" s="63">
        <f t="shared" si="6"/>
        <v>120</v>
      </c>
      <c r="L189" s="64">
        <f t="shared" si="7"/>
        <v>1.5664110919031402E-2</v>
      </c>
    </row>
    <row r="190" spans="2:12" outlineLevel="2">
      <c r="B190" s="177" t="s">
        <v>961</v>
      </c>
      <c r="C190" s="177" t="s">
        <v>579</v>
      </c>
      <c r="D190" s="177" t="s">
        <v>579</v>
      </c>
      <c r="E190" s="177" t="s">
        <v>962</v>
      </c>
      <c r="F190" s="178">
        <v>45931</v>
      </c>
      <c r="G190" s="63">
        <v>1747.2</v>
      </c>
      <c r="H190" s="63">
        <f t="shared" si="8"/>
        <v>1747.2</v>
      </c>
      <c r="J190" s="63">
        <f>SUMIFS('[2]Sep-Aug Comp CA'!$G$1:$G$498,'[2]Sep-Aug Comp CA'!$B$1:$B$498,'Oct Agreement Compare CA'!B190,'[2]Sep-Aug Comp CA'!$C$1:$C$498,'Oct Agreement Compare CA'!C190,'[2]Sep-Aug Comp CA'!$D$1:$D$498,'Oct Agreement Compare CA'!D190)</f>
        <v>1747.2</v>
      </c>
      <c r="K190" s="63">
        <f t="shared" si="6"/>
        <v>0</v>
      </c>
      <c r="L190" s="64">
        <f t="shared" si="7"/>
        <v>0</v>
      </c>
    </row>
    <row r="191" spans="2:12" outlineLevel="2">
      <c r="B191" s="177" t="s">
        <v>961</v>
      </c>
      <c r="C191" s="177" t="s">
        <v>541</v>
      </c>
      <c r="D191" s="177" t="s">
        <v>541</v>
      </c>
      <c r="E191" s="177" t="s">
        <v>962</v>
      </c>
      <c r="F191" s="178">
        <v>45931</v>
      </c>
      <c r="G191" s="63">
        <v>316</v>
      </c>
      <c r="H191" s="63">
        <f t="shared" si="8"/>
        <v>316</v>
      </c>
      <c r="J191" s="63">
        <f>SUMIFS('[2]Sep-Aug Comp CA'!$G$1:$G$498,'[2]Sep-Aug Comp CA'!$B$1:$B$498,'Oct Agreement Compare CA'!B191,'[2]Sep-Aug Comp CA'!$C$1:$C$498,'Oct Agreement Compare CA'!C191,'[2]Sep-Aug Comp CA'!$D$1:$D$498,'Oct Agreement Compare CA'!D191)</f>
        <v>316</v>
      </c>
      <c r="K191" s="63">
        <f t="shared" si="6"/>
        <v>0</v>
      </c>
      <c r="L191" s="64">
        <f t="shared" si="7"/>
        <v>0</v>
      </c>
    </row>
    <row r="192" spans="2:12" outlineLevel="2">
      <c r="B192" s="177" t="s">
        <v>961</v>
      </c>
      <c r="C192" s="177" t="s">
        <v>555</v>
      </c>
      <c r="D192" s="177" t="s">
        <v>555</v>
      </c>
      <c r="E192" s="177" t="s">
        <v>962</v>
      </c>
      <c r="F192" s="178">
        <v>45931</v>
      </c>
      <c r="G192" s="63">
        <v>1710</v>
      </c>
      <c r="H192" s="63">
        <f t="shared" si="8"/>
        <v>1710</v>
      </c>
      <c r="J192" s="63">
        <f>SUMIFS('[2]Sep-Aug Comp CA'!$G$1:$G$498,'[2]Sep-Aug Comp CA'!$B$1:$B$498,'Oct Agreement Compare CA'!B192,'[2]Sep-Aug Comp CA'!$C$1:$C$498,'Oct Agreement Compare CA'!C192,'[2]Sep-Aug Comp CA'!$D$1:$D$498,'Oct Agreement Compare CA'!D192)</f>
        <v>1712</v>
      </c>
      <c r="K192" s="63">
        <f t="shared" si="6"/>
        <v>-2</v>
      </c>
      <c r="L192" s="64">
        <f t="shared" si="7"/>
        <v>-1.1682242990654205E-3</v>
      </c>
    </row>
    <row r="193" spans="2:12" outlineLevel="2">
      <c r="B193" s="177" t="s">
        <v>961</v>
      </c>
      <c r="C193" s="177" t="s">
        <v>544</v>
      </c>
      <c r="D193" s="177" t="s">
        <v>544</v>
      </c>
      <c r="E193" s="177" t="s">
        <v>962</v>
      </c>
      <c r="F193" s="178">
        <v>45931</v>
      </c>
      <c r="G193" s="63">
        <v>5570.05</v>
      </c>
      <c r="H193" s="63">
        <f t="shared" si="8"/>
        <v>5570.05</v>
      </c>
      <c r="J193" s="63">
        <f>SUMIFS('[2]Sep-Aug Comp CA'!$G$1:$G$498,'[2]Sep-Aug Comp CA'!$B$1:$B$498,'Oct Agreement Compare CA'!B193,'[2]Sep-Aug Comp CA'!$C$1:$C$498,'Oct Agreement Compare CA'!C193,'[2]Sep-Aug Comp CA'!$D$1:$D$498,'Oct Agreement Compare CA'!D193)</f>
        <v>5575.2</v>
      </c>
      <c r="K193" s="63">
        <f t="shared" si="6"/>
        <v>-5.1499999999996362</v>
      </c>
      <c r="L193" s="64">
        <f t="shared" si="7"/>
        <v>-9.2373367771553239E-4</v>
      </c>
    </row>
    <row r="194" spans="2:12" outlineLevel="1">
      <c r="B194" s="171" t="s">
        <v>963</v>
      </c>
      <c r="F194" s="178"/>
      <c r="G194" s="63">
        <f>SUBTOTAL(9,G190:G193)</f>
        <v>9343.25</v>
      </c>
      <c r="H194" s="63">
        <f>SUBTOTAL(9,H190:H193)</f>
        <v>9343.25</v>
      </c>
      <c r="I194" s="63">
        <f>SUBTOTAL(9,I190:I193)</f>
        <v>0</v>
      </c>
      <c r="J194" s="63">
        <f>SUBTOTAL(9,J190:J193)</f>
        <v>9350.4</v>
      </c>
      <c r="K194" s="63">
        <f t="shared" si="6"/>
        <v>-7.1499999999996362</v>
      </c>
      <c r="L194" s="64">
        <f t="shared" si="7"/>
        <v>-7.6467316906224728E-4</v>
      </c>
    </row>
    <row r="195" spans="2:12" outlineLevel="2">
      <c r="B195" s="177" t="s">
        <v>964</v>
      </c>
      <c r="C195" s="177" t="s">
        <v>799</v>
      </c>
      <c r="D195" s="177" t="s">
        <v>965</v>
      </c>
      <c r="E195" s="177" t="s">
        <v>966</v>
      </c>
      <c r="F195" s="178">
        <v>45931</v>
      </c>
      <c r="G195" s="63">
        <v>2960</v>
      </c>
      <c r="H195" s="63">
        <f t="shared" si="8"/>
        <v>2960</v>
      </c>
      <c r="J195" s="63">
        <f>SUMIFS('[2]Sep-Aug Comp CA'!$G$1:$G$498,'[2]Sep-Aug Comp CA'!$B$1:$B$498,'Oct Agreement Compare CA'!B195,'[2]Sep-Aug Comp CA'!$C$1:$C$498,'Oct Agreement Compare CA'!C195,'[2]Sep-Aug Comp CA'!$D$1:$D$498,'Oct Agreement Compare CA'!D195)</f>
        <v>2960</v>
      </c>
      <c r="K195" s="63">
        <f t="shared" ref="K195:K258" si="9">+G195-J195</f>
        <v>0</v>
      </c>
      <c r="L195" s="64">
        <f t="shared" ref="L195:L258" si="10">+K195/J195</f>
        <v>0</v>
      </c>
    </row>
    <row r="196" spans="2:12" outlineLevel="2">
      <c r="B196" s="177" t="s">
        <v>964</v>
      </c>
      <c r="C196" s="177" t="s">
        <v>541</v>
      </c>
      <c r="D196" s="177" t="s">
        <v>967</v>
      </c>
      <c r="E196" s="177" t="s">
        <v>966</v>
      </c>
      <c r="F196" s="178">
        <v>45931</v>
      </c>
      <c r="G196" s="63">
        <v>1871.1905999999999</v>
      </c>
      <c r="H196" s="63">
        <f t="shared" si="8"/>
        <v>1871.1905999999999</v>
      </c>
      <c r="J196" s="63">
        <f>SUMIFS('[2]Sep-Aug Comp CA'!$G$1:$G$498,'[2]Sep-Aug Comp CA'!$B$1:$B$498,'Oct Agreement Compare CA'!B196,'[2]Sep-Aug Comp CA'!$C$1:$C$498,'Oct Agreement Compare CA'!C196,'[2]Sep-Aug Comp CA'!$D$1:$D$498,'Oct Agreement Compare CA'!D196)</f>
        <v>1871.1905999999999</v>
      </c>
      <c r="K196" s="63">
        <f t="shared" si="9"/>
        <v>0</v>
      </c>
      <c r="L196" s="64">
        <f t="shared" si="10"/>
        <v>0</v>
      </c>
    </row>
    <row r="197" spans="2:12" outlineLevel="2">
      <c r="B197" s="177" t="s">
        <v>964</v>
      </c>
      <c r="C197" s="177" t="s">
        <v>555</v>
      </c>
      <c r="D197" s="177" t="s">
        <v>968</v>
      </c>
      <c r="E197" s="177" t="s">
        <v>966</v>
      </c>
      <c r="F197" s="178">
        <v>45931</v>
      </c>
      <c r="G197" s="63">
        <v>1207</v>
      </c>
      <c r="H197" s="63">
        <f t="shared" si="8"/>
        <v>1207</v>
      </c>
      <c r="J197" s="63">
        <f>SUMIFS('[2]Sep-Aug Comp CA'!$G$1:$G$498,'[2]Sep-Aug Comp CA'!$B$1:$B$498,'Oct Agreement Compare CA'!B197,'[2]Sep-Aug Comp CA'!$C$1:$C$498,'Oct Agreement Compare CA'!C197,'[2]Sep-Aug Comp CA'!$D$1:$D$498,'Oct Agreement Compare CA'!D197)</f>
        <v>1207</v>
      </c>
      <c r="K197" s="63">
        <f t="shared" si="9"/>
        <v>0</v>
      </c>
      <c r="L197" s="64">
        <f t="shared" si="10"/>
        <v>0</v>
      </c>
    </row>
    <row r="198" spans="2:12" outlineLevel="2">
      <c r="B198" s="177" t="s">
        <v>964</v>
      </c>
      <c r="C198" s="177" t="s">
        <v>544</v>
      </c>
      <c r="D198" s="177" t="s">
        <v>913</v>
      </c>
      <c r="E198" s="177" t="s">
        <v>966</v>
      </c>
      <c r="F198" s="178">
        <v>45931</v>
      </c>
      <c r="G198" s="63">
        <v>4931</v>
      </c>
      <c r="H198" s="63">
        <f t="shared" si="8"/>
        <v>4931</v>
      </c>
      <c r="J198" s="63">
        <f>SUMIFS('[2]Sep-Aug Comp CA'!$G$1:$G$498,'[2]Sep-Aug Comp CA'!$B$1:$B$498,'Oct Agreement Compare CA'!B198,'[2]Sep-Aug Comp CA'!$C$1:$C$498,'Oct Agreement Compare CA'!C198,'[2]Sep-Aug Comp CA'!$D$1:$D$498,'Oct Agreement Compare CA'!D198)</f>
        <v>4931</v>
      </c>
      <c r="K198" s="63">
        <f t="shared" si="9"/>
        <v>0</v>
      </c>
      <c r="L198" s="64">
        <f t="shared" si="10"/>
        <v>0</v>
      </c>
    </row>
    <row r="199" spans="2:12" outlineLevel="1">
      <c r="B199" s="171" t="s">
        <v>969</v>
      </c>
      <c r="F199" s="178"/>
      <c r="G199" s="63">
        <f>SUBTOTAL(9,G195:G198)</f>
        <v>10969.1906</v>
      </c>
      <c r="H199" s="63">
        <f>SUBTOTAL(9,H195:H198)</f>
        <v>10969.1906</v>
      </c>
      <c r="I199" s="63">
        <f>SUBTOTAL(9,I195:I198)</f>
        <v>0</v>
      </c>
      <c r="J199" s="63">
        <f>SUBTOTAL(9,J195:J198)</f>
        <v>10969.1906</v>
      </c>
      <c r="K199" s="63">
        <f t="shared" si="9"/>
        <v>0</v>
      </c>
      <c r="L199" s="64">
        <f t="shared" si="10"/>
        <v>0</v>
      </c>
    </row>
    <row r="200" spans="2:12" outlineLevel="2">
      <c r="B200" s="177" t="s">
        <v>970</v>
      </c>
      <c r="C200" s="177" t="s">
        <v>579</v>
      </c>
      <c r="D200" s="177" t="s">
        <v>579</v>
      </c>
      <c r="E200" s="177" t="s">
        <v>971</v>
      </c>
      <c r="F200" s="178">
        <v>45931</v>
      </c>
      <c r="G200" s="63">
        <v>591.6</v>
      </c>
      <c r="H200" s="63">
        <f t="shared" si="8"/>
        <v>591.6</v>
      </c>
      <c r="J200" s="63">
        <f>SUMIFS('[2]Sep-Aug Comp CA'!$G$1:$G$498,'[2]Sep-Aug Comp CA'!$B$1:$B$498,'Oct Agreement Compare CA'!B200,'[2]Sep-Aug Comp CA'!$C$1:$C$498,'Oct Agreement Compare CA'!C200,'[2]Sep-Aug Comp CA'!$D$1:$D$498,'Oct Agreement Compare CA'!D200)</f>
        <v>591.6</v>
      </c>
      <c r="K200" s="63">
        <f t="shared" si="9"/>
        <v>0</v>
      </c>
      <c r="L200" s="64">
        <f t="shared" si="10"/>
        <v>0</v>
      </c>
    </row>
    <row r="201" spans="2:12" outlineLevel="2">
      <c r="B201" s="177" t="s">
        <v>970</v>
      </c>
      <c r="C201" s="177" t="s">
        <v>541</v>
      </c>
      <c r="D201" s="177" t="s">
        <v>541</v>
      </c>
      <c r="E201" s="177" t="s">
        <v>971</v>
      </c>
      <c r="F201" s="178">
        <v>45931</v>
      </c>
      <c r="G201" s="63">
        <v>88</v>
      </c>
      <c r="H201" s="63">
        <f t="shared" si="8"/>
        <v>88</v>
      </c>
      <c r="J201" s="63">
        <f>SUMIFS('[2]Sep-Aug Comp CA'!$G$1:$G$498,'[2]Sep-Aug Comp CA'!$B$1:$B$498,'Oct Agreement Compare CA'!B201,'[2]Sep-Aug Comp CA'!$C$1:$C$498,'Oct Agreement Compare CA'!C201,'[2]Sep-Aug Comp CA'!$D$1:$D$498,'Oct Agreement Compare CA'!D201)</f>
        <v>88</v>
      </c>
      <c r="K201" s="63">
        <f t="shared" si="9"/>
        <v>0</v>
      </c>
      <c r="L201" s="64">
        <f t="shared" si="10"/>
        <v>0</v>
      </c>
    </row>
    <row r="202" spans="2:12" outlineLevel="2">
      <c r="B202" s="177" t="s">
        <v>970</v>
      </c>
      <c r="C202" s="177" t="s">
        <v>555</v>
      </c>
      <c r="D202" s="177" t="s">
        <v>555</v>
      </c>
      <c r="E202" s="177" t="s">
        <v>971</v>
      </c>
      <c r="F202" s="178">
        <v>45931</v>
      </c>
      <c r="G202" s="63">
        <v>569</v>
      </c>
      <c r="H202" s="63">
        <f t="shared" si="8"/>
        <v>569</v>
      </c>
      <c r="J202" s="63">
        <f>SUMIFS('[2]Sep-Aug Comp CA'!$G$1:$G$498,'[2]Sep-Aug Comp CA'!$B$1:$B$498,'Oct Agreement Compare CA'!B202,'[2]Sep-Aug Comp CA'!$C$1:$C$498,'Oct Agreement Compare CA'!C202,'[2]Sep-Aug Comp CA'!$D$1:$D$498,'Oct Agreement Compare CA'!D202)</f>
        <v>569</v>
      </c>
      <c r="K202" s="63">
        <f t="shared" si="9"/>
        <v>0</v>
      </c>
      <c r="L202" s="64">
        <f t="shared" si="10"/>
        <v>0</v>
      </c>
    </row>
    <row r="203" spans="2:12" outlineLevel="2">
      <c r="B203" s="177" t="s">
        <v>970</v>
      </c>
      <c r="C203" s="177" t="s">
        <v>544</v>
      </c>
      <c r="D203" s="177" t="s">
        <v>544</v>
      </c>
      <c r="E203" s="177" t="s">
        <v>971</v>
      </c>
      <c r="F203" s="178">
        <v>45931</v>
      </c>
      <c r="G203" s="63">
        <v>2160</v>
      </c>
      <c r="H203" s="63">
        <f t="shared" si="8"/>
        <v>2160</v>
      </c>
      <c r="J203" s="63">
        <f>SUMIFS('[2]Sep-Aug Comp CA'!$G$1:$G$498,'[2]Sep-Aug Comp CA'!$B$1:$B$498,'Oct Agreement Compare CA'!B203,'[2]Sep-Aug Comp CA'!$C$1:$C$498,'Oct Agreement Compare CA'!C203,'[2]Sep-Aug Comp CA'!$D$1:$D$498,'Oct Agreement Compare CA'!D203)</f>
        <v>2142</v>
      </c>
      <c r="K203" s="63">
        <f t="shared" si="9"/>
        <v>18</v>
      </c>
      <c r="L203" s="64">
        <f t="shared" si="10"/>
        <v>8.4033613445378148E-3</v>
      </c>
    </row>
    <row r="204" spans="2:12" outlineLevel="1">
      <c r="B204" s="171" t="s">
        <v>972</v>
      </c>
      <c r="F204" s="178"/>
      <c r="G204" s="63">
        <f>SUBTOTAL(9,G200:G203)</f>
        <v>3408.6</v>
      </c>
      <c r="H204" s="63">
        <f>SUBTOTAL(9,H200:H203)</f>
        <v>3408.6</v>
      </c>
      <c r="I204" s="63">
        <f>SUBTOTAL(9,I200:I203)</f>
        <v>0</v>
      </c>
      <c r="J204" s="63">
        <f>SUBTOTAL(9,J200:J203)</f>
        <v>3390.6</v>
      </c>
      <c r="K204" s="63">
        <f t="shared" si="9"/>
        <v>18</v>
      </c>
      <c r="L204" s="64">
        <f t="shared" si="10"/>
        <v>5.3087949035568929E-3</v>
      </c>
    </row>
    <row r="205" spans="2:12" outlineLevel="2">
      <c r="B205" s="177" t="s">
        <v>973</v>
      </c>
      <c r="C205" s="177" t="s">
        <v>579</v>
      </c>
      <c r="D205" s="177" t="s">
        <v>974</v>
      </c>
      <c r="E205" s="177" t="s">
        <v>975</v>
      </c>
      <c r="F205" s="178">
        <v>45931</v>
      </c>
      <c r="G205" s="63">
        <v>1544</v>
      </c>
      <c r="H205" s="63">
        <f t="shared" si="8"/>
        <v>1544</v>
      </c>
      <c r="J205" s="63">
        <f>SUMIFS('[2]Sep-Aug Comp CA'!$G$1:$G$498,'[2]Sep-Aug Comp CA'!$B$1:$B$498,'Oct Agreement Compare CA'!B205,'[2]Sep-Aug Comp CA'!$C$1:$C$498,'Oct Agreement Compare CA'!C205,'[2]Sep-Aug Comp CA'!$D$1:$D$498,'Oct Agreement Compare CA'!D205)</f>
        <v>1544</v>
      </c>
      <c r="K205" s="63">
        <f t="shared" si="9"/>
        <v>0</v>
      </c>
      <c r="L205" s="64">
        <f t="shared" si="10"/>
        <v>0</v>
      </c>
    </row>
    <row r="206" spans="2:12" outlineLevel="2">
      <c r="B206" s="177" t="s">
        <v>973</v>
      </c>
      <c r="C206" s="177" t="s">
        <v>541</v>
      </c>
      <c r="D206" s="177" t="s">
        <v>541</v>
      </c>
      <c r="E206" s="177" t="s">
        <v>975</v>
      </c>
      <c r="F206" s="178">
        <v>45931</v>
      </c>
      <c r="G206" s="63">
        <v>1090.19</v>
      </c>
      <c r="H206" s="63">
        <f t="shared" si="8"/>
        <v>1090.19</v>
      </c>
      <c r="J206" s="63">
        <f>SUMIFS('[2]Sep-Aug Comp CA'!$G$1:$G$498,'[2]Sep-Aug Comp CA'!$B$1:$B$498,'Oct Agreement Compare CA'!B206,'[2]Sep-Aug Comp CA'!$C$1:$C$498,'Oct Agreement Compare CA'!C206,'[2]Sep-Aug Comp CA'!$D$1:$D$498,'Oct Agreement Compare CA'!D206)</f>
        <v>1084.93</v>
      </c>
      <c r="K206" s="63">
        <f t="shared" si="9"/>
        <v>5.2599999999999909</v>
      </c>
      <c r="L206" s="64">
        <f t="shared" si="10"/>
        <v>4.8482390568976713E-3</v>
      </c>
    </row>
    <row r="207" spans="2:12" outlineLevel="2">
      <c r="B207" s="177" t="s">
        <v>973</v>
      </c>
      <c r="C207" s="177" t="s">
        <v>555</v>
      </c>
      <c r="D207" s="177" t="s">
        <v>555</v>
      </c>
      <c r="E207" s="177" t="s">
        <v>975</v>
      </c>
      <c r="F207" s="178">
        <v>45931</v>
      </c>
      <c r="G207" s="63">
        <v>614</v>
      </c>
      <c r="H207" s="63">
        <f t="shared" si="8"/>
        <v>614</v>
      </c>
      <c r="J207" s="63">
        <f>SUMIFS('[2]Sep-Aug Comp CA'!$G$1:$G$498,'[2]Sep-Aug Comp CA'!$B$1:$B$498,'Oct Agreement Compare CA'!B207,'[2]Sep-Aug Comp CA'!$C$1:$C$498,'Oct Agreement Compare CA'!C207,'[2]Sep-Aug Comp CA'!$D$1:$D$498,'Oct Agreement Compare CA'!D207)</f>
        <v>620.5</v>
      </c>
      <c r="K207" s="63">
        <f t="shared" si="9"/>
        <v>-6.5</v>
      </c>
      <c r="L207" s="64">
        <f t="shared" si="10"/>
        <v>-1.0475423045930701E-2</v>
      </c>
    </row>
    <row r="208" spans="2:12" outlineLevel="2">
      <c r="B208" s="177" t="s">
        <v>973</v>
      </c>
      <c r="C208" s="177" t="s">
        <v>544</v>
      </c>
      <c r="D208" s="177" t="s">
        <v>973</v>
      </c>
      <c r="E208" s="177" t="s">
        <v>975</v>
      </c>
      <c r="F208" s="178">
        <v>45931</v>
      </c>
      <c r="G208" s="63">
        <v>2983.15</v>
      </c>
      <c r="H208" s="63">
        <f t="shared" si="8"/>
        <v>2983.15</v>
      </c>
      <c r="J208" s="63">
        <f>SUMIFS('[2]Sep-Aug Comp CA'!$G$1:$G$498,'[2]Sep-Aug Comp CA'!$B$1:$B$498,'Oct Agreement Compare CA'!B208,'[2]Sep-Aug Comp CA'!$C$1:$C$498,'Oct Agreement Compare CA'!C208,'[2]Sep-Aug Comp CA'!$D$1:$D$498,'Oct Agreement Compare CA'!D208)</f>
        <v>2983.15</v>
      </c>
      <c r="K208" s="63">
        <f t="shared" si="9"/>
        <v>0</v>
      </c>
      <c r="L208" s="64">
        <f t="shared" si="10"/>
        <v>0</v>
      </c>
    </row>
    <row r="209" spans="2:12" outlineLevel="1">
      <c r="B209" s="171" t="s">
        <v>976</v>
      </c>
      <c r="F209" s="178"/>
      <c r="G209" s="63">
        <f>SUBTOTAL(9,G205:G208)</f>
        <v>6231.34</v>
      </c>
      <c r="H209" s="63">
        <f>SUBTOTAL(9,H205:H208)</f>
        <v>6231.34</v>
      </c>
      <c r="I209" s="63">
        <f>SUBTOTAL(9,I205:I208)</f>
        <v>0</v>
      </c>
      <c r="J209" s="63">
        <f>SUBTOTAL(9,J205:J208)</f>
        <v>6232.58</v>
      </c>
      <c r="K209" s="63">
        <f t="shared" si="9"/>
        <v>-1.2399999999997817</v>
      </c>
      <c r="L209" s="64">
        <f t="shared" si="10"/>
        <v>-1.9895452605498554E-4</v>
      </c>
    </row>
    <row r="210" spans="2:12" outlineLevel="2">
      <c r="B210" s="177" t="s">
        <v>977</v>
      </c>
      <c r="C210" s="177" t="s">
        <v>579</v>
      </c>
      <c r="D210" s="177" t="s">
        <v>978</v>
      </c>
      <c r="E210" s="177" t="s">
        <v>979</v>
      </c>
      <c r="F210" s="178">
        <v>45931</v>
      </c>
      <c r="G210" s="63">
        <v>980</v>
      </c>
      <c r="H210" s="63">
        <f t="shared" si="8"/>
        <v>980</v>
      </c>
      <c r="J210" s="63">
        <f>SUMIFS('[2]Sep-Aug Comp CA'!$G$1:$G$498,'[2]Sep-Aug Comp CA'!$B$1:$B$498,'Oct Agreement Compare CA'!B210,'[2]Sep-Aug Comp CA'!$C$1:$C$498,'Oct Agreement Compare CA'!C210,'[2]Sep-Aug Comp CA'!$D$1:$D$498,'Oct Agreement Compare CA'!D210)</f>
        <v>980</v>
      </c>
      <c r="K210" s="63">
        <f t="shared" si="9"/>
        <v>0</v>
      </c>
      <c r="L210" s="64">
        <f t="shared" si="10"/>
        <v>0</v>
      </c>
    </row>
    <row r="211" spans="2:12" outlineLevel="2">
      <c r="B211" s="177" t="s">
        <v>977</v>
      </c>
      <c r="C211" s="177" t="s">
        <v>541</v>
      </c>
      <c r="D211" s="177" t="s">
        <v>541</v>
      </c>
      <c r="E211" s="177" t="s">
        <v>979</v>
      </c>
      <c r="F211" s="178">
        <v>45931</v>
      </c>
      <c r="G211" s="63">
        <v>255</v>
      </c>
      <c r="H211" s="63">
        <f t="shared" si="8"/>
        <v>255</v>
      </c>
      <c r="J211" s="63">
        <f>SUMIFS('[2]Sep-Aug Comp CA'!$G$1:$G$498,'[2]Sep-Aug Comp CA'!$B$1:$B$498,'Oct Agreement Compare CA'!B211,'[2]Sep-Aug Comp CA'!$C$1:$C$498,'Oct Agreement Compare CA'!C211,'[2]Sep-Aug Comp CA'!$D$1:$D$498,'Oct Agreement Compare CA'!D211)</f>
        <v>250</v>
      </c>
      <c r="K211" s="63">
        <f t="shared" si="9"/>
        <v>5</v>
      </c>
      <c r="L211" s="64">
        <f t="shared" si="10"/>
        <v>0.02</v>
      </c>
    </row>
    <row r="212" spans="2:12" outlineLevel="2">
      <c r="B212" s="177" t="s">
        <v>977</v>
      </c>
      <c r="C212" s="177" t="s">
        <v>555</v>
      </c>
      <c r="D212" s="177" t="s">
        <v>555</v>
      </c>
      <c r="E212" s="177" t="s">
        <v>979</v>
      </c>
      <c r="F212" s="178">
        <v>45931</v>
      </c>
      <c r="G212" s="63">
        <v>467</v>
      </c>
      <c r="H212" s="63">
        <f t="shared" si="8"/>
        <v>467</v>
      </c>
      <c r="J212" s="63">
        <f>SUMIFS('[2]Sep-Aug Comp CA'!$G$1:$G$498,'[2]Sep-Aug Comp CA'!$B$1:$B$498,'Oct Agreement Compare CA'!B212,'[2]Sep-Aug Comp CA'!$C$1:$C$498,'Oct Agreement Compare CA'!C212,'[2]Sep-Aug Comp CA'!$D$1:$D$498,'Oct Agreement Compare CA'!D212)</f>
        <v>460</v>
      </c>
      <c r="K212" s="63">
        <f t="shared" si="9"/>
        <v>7</v>
      </c>
      <c r="L212" s="64">
        <f t="shared" si="10"/>
        <v>1.5217391304347827E-2</v>
      </c>
    </row>
    <row r="213" spans="2:12" outlineLevel="2">
      <c r="B213" s="177" t="s">
        <v>977</v>
      </c>
      <c r="C213" s="177" t="s">
        <v>544</v>
      </c>
      <c r="D213" s="177" t="s">
        <v>977</v>
      </c>
      <c r="E213" s="177" t="s">
        <v>979</v>
      </c>
      <c r="F213" s="178">
        <v>45931</v>
      </c>
      <c r="G213" s="63">
        <v>1670.92</v>
      </c>
      <c r="H213" s="63">
        <f t="shared" si="8"/>
        <v>1670.92</v>
      </c>
      <c r="J213" s="63">
        <f>SUMIFS('[2]Sep-Aug Comp CA'!$G$1:$G$498,'[2]Sep-Aug Comp CA'!$B$1:$B$498,'Oct Agreement Compare CA'!B213,'[2]Sep-Aug Comp CA'!$C$1:$C$498,'Oct Agreement Compare CA'!C213,'[2]Sep-Aug Comp CA'!$D$1:$D$498,'Oct Agreement Compare CA'!D213)</f>
        <v>1670.92</v>
      </c>
      <c r="K213" s="63">
        <f t="shared" si="9"/>
        <v>0</v>
      </c>
      <c r="L213" s="64">
        <f t="shared" si="10"/>
        <v>0</v>
      </c>
    </row>
    <row r="214" spans="2:12" outlineLevel="1">
      <c r="B214" s="171" t="s">
        <v>980</v>
      </c>
      <c r="F214" s="178"/>
      <c r="G214" s="63">
        <f>SUBTOTAL(9,G210:G213)</f>
        <v>3372.92</v>
      </c>
      <c r="H214" s="63">
        <f>SUBTOTAL(9,H210:H213)</f>
        <v>3372.92</v>
      </c>
      <c r="I214" s="63">
        <f>SUBTOTAL(9,I210:I213)</f>
        <v>0</v>
      </c>
      <c r="J214" s="63">
        <f>SUBTOTAL(9,J210:J213)</f>
        <v>3360.92</v>
      </c>
      <c r="K214" s="63">
        <f t="shared" si="9"/>
        <v>12</v>
      </c>
      <c r="L214" s="64">
        <f t="shared" si="10"/>
        <v>3.5704509479547266E-3</v>
      </c>
    </row>
    <row r="215" spans="2:12" outlineLevel="2">
      <c r="B215" s="177" t="s">
        <v>981</v>
      </c>
      <c r="C215" s="177" t="s">
        <v>579</v>
      </c>
      <c r="D215" s="177" t="s">
        <v>579</v>
      </c>
      <c r="E215" s="177" t="s">
        <v>982</v>
      </c>
      <c r="F215" s="178">
        <v>45931</v>
      </c>
      <c r="G215" s="63">
        <v>363</v>
      </c>
      <c r="H215" s="63">
        <f t="shared" si="8"/>
        <v>363</v>
      </c>
      <c r="J215" s="63">
        <f>SUMIFS('[2]Sep-Aug Comp CA'!$G$1:$G$498,'[2]Sep-Aug Comp CA'!$B$1:$B$498,'Oct Agreement Compare CA'!B215,'[2]Sep-Aug Comp CA'!$C$1:$C$498,'Oct Agreement Compare CA'!C215,'[2]Sep-Aug Comp CA'!$D$1:$D$498,'Oct Agreement Compare CA'!D215)</f>
        <v>363</v>
      </c>
      <c r="K215" s="63">
        <f t="shared" si="9"/>
        <v>0</v>
      </c>
      <c r="L215" s="64">
        <f t="shared" si="10"/>
        <v>0</v>
      </c>
    </row>
    <row r="216" spans="2:12" outlineLevel="2">
      <c r="B216" s="177" t="s">
        <v>981</v>
      </c>
      <c r="C216" s="177" t="s">
        <v>541</v>
      </c>
      <c r="D216" s="177" t="s">
        <v>541</v>
      </c>
      <c r="E216" s="177" t="s">
        <v>982</v>
      </c>
      <c r="F216" s="178">
        <v>45931</v>
      </c>
      <c r="G216" s="63">
        <v>332.75</v>
      </c>
      <c r="H216" s="63">
        <f t="shared" si="8"/>
        <v>332.75</v>
      </c>
      <c r="J216" s="63">
        <f>SUMIFS('[2]Sep-Aug Comp CA'!$G$1:$G$498,'[2]Sep-Aug Comp CA'!$B$1:$B$498,'Oct Agreement Compare CA'!B216,'[2]Sep-Aug Comp CA'!$C$1:$C$498,'Oct Agreement Compare CA'!C216,'[2]Sep-Aug Comp CA'!$D$1:$D$498,'Oct Agreement Compare CA'!D216)</f>
        <v>332.75</v>
      </c>
      <c r="K216" s="63">
        <f t="shared" si="9"/>
        <v>0</v>
      </c>
      <c r="L216" s="64">
        <f t="shared" si="10"/>
        <v>0</v>
      </c>
    </row>
    <row r="217" spans="2:12" outlineLevel="2">
      <c r="B217" s="177" t="s">
        <v>981</v>
      </c>
      <c r="C217" s="177" t="s">
        <v>555</v>
      </c>
      <c r="D217" s="177" t="s">
        <v>555</v>
      </c>
      <c r="E217" s="177" t="s">
        <v>982</v>
      </c>
      <c r="F217" s="178">
        <v>45931</v>
      </c>
      <c r="G217" s="63">
        <v>322</v>
      </c>
      <c r="H217" s="63">
        <f t="shared" si="8"/>
        <v>322</v>
      </c>
      <c r="J217" s="63">
        <f>SUMIFS('[2]Sep-Aug Comp CA'!$G$1:$G$498,'[2]Sep-Aug Comp CA'!$B$1:$B$498,'Oct Agreement Compare CA'!B217,'[2]Sep-Aug Comp CA'!$C$1:$C$498,'Oct Agreement Compare CA'!C217,'[2]Sep-Aug Comp CA'!$D$1:$D$498,'Oct Agreement Compare CA'!D217)</f>
        <v>315</v>
      </c>
      <c r="K217" s="63">
        <f t="shared" si="9"/>
        <v>7</v>
      </c>
      <c r="L217" s="64">
        <f t="shared" si="10"/>
        <v>2.2222222222222223E-2</v>
      </c>
    </row>
    <row r="218" spans="2:12" outlineLevel="2">
      <c r="B218" s="177" t="s">
        <v>981</v>
      </c>
      <c r="C218" s="177" t="s">
        <v>544</v>
      </c>
      <c r="D218" s="177" t="s">
        <v>544</v>
      </c>
      <c r="E218" s="177" t="s">
        <v>982</v>
      </c>
      <c r="F218" s="178">
        <v>45931</v>
      </c>
      <c r="G218" s="63">
        <v>2266</v>
      </c>
      <c r="H218" s="63">
        <f t="shared" si="8"/>
        <v>2266</v>
      </c>
      <c r="J218" s="63">
        <f>SUMIFS('[2]Sep-Aug Comp CA'!$G$1:$G$498,'[2]Sep-Aug Comp CA'!$B$1:$B$498,'Oct Agreement Compare CA'!B218,'[2]Sep-Aug Comp CA'!$C$1:$C$498,'Oct Agreement Compare CA'!C218,'[2]Sep-Aug Comp CA'!$D$1:$D$498,'Oct Agreement Compare CA'!D218)</f>
        <v>2266</v>
      </c>
      <c r="K218" s="63">
        <f t="shared" si="9"/>
        <v>0</v>
      </c>
      <c r="L218" s="64">
        <f t="shared" si="10"/>
        <v>0</v>
      </c>
    </row>
    <row r="219" spans="2:12" outlineLevel="1">
      <c r="B219" s="171" t="s">
        <v>983</v>
      </c>
      <c r="F219" s="178"/>
      <c r="G219" s="63">
        <f>SUBTOTAL(9,G215:G218)</f>
        <v>3283.75</v>
      </c>
      <c r="H219" s="63">
        <f>SUBTOTAL(9,H215:H218)</f>
        <v>3283.75</v>
      </c>
      <c r="I219" s="63">
        <f>SUBTOTAL(9,I215:I218)</f>
        <v>0</v>
      </c>
      <c r="J219" s="63">
        <f>SUBTOTAL(9,J215:J218)</f>
        <v>3276.75</v>
      </c>
      <c r="K219" s="63">
        <f t="shared" si="9"/>
        <v>7</v>
      </c>
      <c r="L219" s="64">
        <f t="shared" si="10"/>
        <v>2.1362630655374993E-3</v>
      </c>
    </row>
    <row r="220" spans="2:12" outlineLevel="2">
      <c r="B220" s="177" t="s">
        <v>984</v>
      </c>
      <c r="C220" s="177" t="s">
        <v>541</v>
      </c>
      <c r="D220" s="177" t="s">
        <v>622</v>
      </c>
      <c r="E220" s="177" t="s">
        <v>985</v>
      </c>
      <c r="F220" s="178">
        <v>45931</v>
      </c>
      <c r="G220" s="63">
        <v>28</v>
      </c>
      <c r="H220" s="63">
        <f t="shared" si="8"/>
        <v>28</v>
      </c>
      <c r="J220" s="63">
        <f>SUMIFS('[2]Sep-Aug Comp CA'!$G$1:$G$498,'[2]Sep-Aug Comp CA'!$B$1:$B$498,'Oct Agreement Compare CA'!B220,'[2]Sep-Aug Comp CA'!$C$1:$C$498,'Oct Agreement Compare CA'!C220,'[2]Sep-Aug Comp CA'!$D$1:$D$498,'Oct Agreement Compare CA'!D220)</f>
        <v>0</v>
      </c>
      <c r="K220" s="63">
        <f t="shared" si="9"/>
        <v>28</v>
      </c>
      <c r="L220" s="64" t="e">
        <f t="shared" si="10"/>
        <v>#DIV/0!</v>
      </c>
    </row>
    <row r="221" spans="2:12" outlineLevel="2">
      <c r="B221" s="177" t="s">
        <v>984</v>
      </c>
      <c r="C221" s="177" t="s">
        <v>555</v>
      </c>
      <c r="D221" s="177" t="s">
        <v>624</v>
      </c>
      <c r="E221" s="177" t="s">
        <v>985</v>
      </c>
      <c r="F221" s="178">
        <v>45931</v>
      </c>
      <c r="G221" s="63">
        <v>140</v>
      </c>
      <c r="H221" s="63">
        <f t="shared" si="8"/>
        <v>140</v>
      </c>
      <c r="J221" s="63">
        <f>SUMIFS('[2]Sep-Aug Comp CA'!$G$1:$G$498,'[2]Sep-Aug Comp CA'!$B$1:$B$498,'Oct Agreement Compare CA'!B221,'[2]Sep-Aug Comp CA'!$C$1:$C$498,'Oct Agreement Compare CA'!C221,'[2]Sep-Aug Comp CA'!$D$1:$D$498,'Oct Agreement Compare CA'!D221)</f>
        <v>0</v>
      </c>
      <c r="K221" s="63">
        <f t="shared" si="9"/>
        <v>140</v>
      </c>
      <c r="L221" s="64" t="e">
        <f t="shared" si="10"/>
        <v>#DIV/0!</v>
      </c>
    </row>
    <row r="222" spans="2:12" outlineLevel="2">
      <c r="B222" s="177" t="s">
        <v>984</v>
      </c>
      <c r="C222" s="177" t="s">
        <v>544</v>
      </c>
      <c r="D222" s="177" t="s">
        <v>626</v>
      </c>
      <c r="E222" s="177" t="s">
        <v>985</v>
      </c>
      <c r="F222" s="178">
        <v>45931</v>
      </c>
      <c r="G222" s="63">
        <v>434</v>
      </c>
      <c r="H222" s="63">
        <f t="shared" si="8"/>
        <v>434</v>
      </c>
      <c r="J222" s="63">
        <f>SUMIFS('[2]Sep-Aug Comp CA'!$G$1:$G$498,'[2]Sep-Aug Comp CA'!$B$1:$B$498,'Oct Agreement Compare CA'!B222,'[2]Sep-Aug Comp CA'!$C$1:$C$498,'Oct Agreement Compare CA'!C222,'[2]Sep-Aug Comp CA'!$D$1:$D$498,'Oct Agreement Compare CA'!D222)</f>
        <v>0</v>
      </c>
      <c r="K222" s="63">
        <f t="shared" si="9"/>
        <v>434</v>
      </c>
      <c r="L222" s="64" t="e">
        <f t="shared" si="10"/>
        <v>#DIV/0!</v>
      </c>
    </row>
    <row r="223" spans="2:12" outlineLevel="1">
      <c r="B223" s="171" t="s">
        <v>986</v>
      </c>
      <c r="F223" s="178"/>
      <c r="G223" s="63">
        <f>SUBTOTAL(9,G220:G222)</f>
        <v>602</v>
      </c>
      <c r="H223" s="63">
        <f>SUBTOTAL(9,H220:H222)</f>
        <v>602</v>
      </c>
      <c r="I223" s="63">
        <f>SUBTOTAL(9,I220:I222)</f>
        <v>0</v>
      </c>
      <c r="J223" s="63">
        <f>SUBTOTAL(9,J220:J222)</f>
        <v>0</v>
      </c>
      <c r="K223" s="63">
        <f t="shared" si="9"/>
        <v>602</v>
      </c>
      <c r="L223" s="64" t="e">
        <f t="shared" si="10"/>
        <v>#DIV/0!</v>
      </c>
    </row>
    <row r="224" spans="2:12" outlineLevel="2">
      <c r="B224" s="177" t="s">
        <v>987</v>
      </c>
      <c r="C224" s="177" t="s">
        <v>541</v>
      </c>
      <c r="D224" s="177" t="s">
        <v>542</v>
      </c>
      <c r="E224" s="177" t="s">
        <v>988</v>
      </c>
      <c r="F224" s="178">
        <v>45931</v>
      </c>
      <c r="G224" s="63">
        <v>1021</v>
      </c>
      <c r="H224" s="63">
        <f t="shared" si="8"/>
        <v>1021</v>
      </c>
      <c r="J224" s="63">
        <f>SUMIFS('[2]Sep-Aug Comp CA'!$G$1:$G$498,'[2]Sep-Aug Comp CA'!$B$1:$B$498,'Oct Agreement Compare CA'!B224,'[2]Sep-Aug Comp CA'!$C$1:$C$498,'Oct Agreement Compare CA'!C224,'[2]Sep-Aug Comp CA'!$D$1:$D$498,'Oct Agreement Compare CA'!D224)</f>
        <v>1021</v>
      </c>
      <c r="K224" s="63">
        <f t="shared" si="9"/>
        <v>0</v>
      </c>
      <c r="L224" s="64">
        <f t="shared" si="10"/>
        <v>0</v>
      </c>
    </row>
    <row r="225" spans="2:12" outlineLevel="2">
      <c r="B225" s="177" t="s">
        <v>987</v>
      </c>
      <c r="C225" s="177" t="s">
        <v>541</v>
      </c>
      <c r="D225" s="177" t="s">
        <v>989</v>
      </c>
      <c r="E225" s="177" t="s">
        <v>990</v>
      </c>
      <c r="F225" s="178">
        <v>45931</v>
      </c>
      <c r="G225" s="63">
        <v>250</v>
      </c>
      <c r="H225" s="63">
        <f t="shared" si="8"/>
        <v>250</v>
      </c>
      <c r="J225" s="63">
        <f>SUMIFS('[2]Sep-Aug Comp CA'!$G$1:$G$498,'[2]Sep-Aug Comp CA'!$B$1:$B$498,'Oct Agreement Compare CA'!B225,'[2]Sep-Aug Comp CA'!$C$1:$C$498,'Oct Agreement Compare CA'!C225,'[2]Sep-Aug Comp CA'!$D$1:$D$498,'Oct Agreement Compare CA'!D225)</f>
        <v>250</v>
      </c>
      <c r="K225" s="63">
        <f t="shared" si="9"/>
        <v>0</v>
      </c>
      <c r="L225" s="64">
        <f t="shared" si="10"/>
        <v>0</v>
      </c>
    </row>
    <row r="226" spans="2:12" outlineLevel="2">
      <c r="B226" s="177" t="s">
        <v>987</v>
      </c>
      <c r="C226" s="177" t="s">
        <v>555</v>
      </c>
      <c r="D226" s="177" t="s">
        <v>586</v>
      </c>
      <c r="E226" s="177" t="s">
        <v>991</v>
      </c>
      <c r="F226" s="178">
        <v>45931</v>
      </c>
      <c r="G226" s="63">
        <v>3527.5</v>
      </c>
      <c r="H226" s="63">
        <f t="shared" si="8"/>
        <v>3527.5</v>
      </c>
      <c r="J226" s="63">
        <f>SUMIFS('[2]Sep-Aug Comp CA'!$G$1:$G$498,'[2]Sep-Aug Comp CA'!$B$1:$B$498,'Oct Agreement Compare CA'!B226,'[2]Sep-Aug Comp CA'!$C$1:$C$498,'Oct Agreement Compare CA'!C226,'[2]Sep-Aug Comp CA'!$D$1:$D$498,'Oct Agreement Compare CA'!D226)</f>
        <v>2919.75</v>
      </c>
      <c r="K226" s="63">
        <f t="shared" si="9"/>
        <v>607.75</v>
      </c>
      <c r="L226" s="64">
        <f t="shared" si="10"/>
        <v>0.20815138282387191</v>
      </c>
    </row>
    <row r="227" spans="2:12" outlineLevel="2">
      <c r="B227" s="177" t="s">
        <v>987</v>
      </c>
      <c r="C227" s="177" t="s">
        <v>544</v>
      </c>
      <c r="D227" s="177" t="s">
        <v>592</v>
      </c>
      <c r="E227" s="177" t="s">
        <v>988</v>
      </c>
      <c r="F227" s="178">
        <v>45931</v>
      </c>
      <c r="G227" s="63">
        <v>7090</v>
      </c>
      <c r="H227" s="63">
        <f t="shared" si="8"/>
        <v>7090</v>
      </c>
      <c r="J227" s="63">
        <f>SUMIFS('[2]Sep-Aug Comp CA'!$G$1:$G$498,'[2]Sep-Aug Comp CA'!$B$1:$B$498,'Oct Agreement Compare CA'!B227,'[2]Sep-Aug Comp CA'!$C$1:$C$498,'Oct Agreement Compare CA'!C227,'[2]Sep-Aug Comp CA'!$D$1:$D$498,'Oct Agreement Compare CA'!D227)</f>
        <v>6295</v>
      </c>
      <c r="K227" s="63">
        <f t="shared" si="9"/>
        <v>795</v>
      </c>
      <c r="L227" s="64">
        <f t="shared" si="10"/>
        <v>0.12629070691024621</v>
      </c>
    </row>
    <row r="228" spans="2:12" outlineLevel="1">
      <c r="B228" s="171" t="s">
        <v>992</v>
      </c>
      <c r="F228" s="178"/>
      <c r="G228" s="63">
        <f>SUBTOTAL(9,G224:G227)</f>
        <v>11888.5</v>
      </c>
      <c r="H228" s="63">
        <f>SUBTOTAL(9,H224:H227)</f>
        <v>11888.5</v>
      </c>
      <c r="I228" s="63">
        <f>SUBTOTAL(9,I224:I227)</f>
        <v>0</v>
      </c>
      <c r="J228" s="63">
        <f>SUBTOTAL(9,J224:J227)</f>
        <v>10485.75</v>
      </c>
      <c r="K228" s="63">
        <f t="shared" si="9"/>
        <v>1402.75</v>
      </c>
      <c r="L228" s="64">
        <f t="shared" si="10"/>
        <v>0.13377679231337769</v>
      </c>
    </row>
    <row r="229" spans="2:12" outlineLevel="2">
      <c r="B229" s="177" t="s">
        <v>993</v>
      </c>
      <c r="C229" s="177" t="s">
        <v>799</v>
      </c>
      <c r="D229" s="177" t="s">
        <v>994</v>
      </c>
      <c r="E229" s="177" t="s">
        <v>995</v>
      </c>
      <c r="F229" s="178">
        <v>45931</v>
      </c>
      <c r="G229" s="63">
        <v>2558.2199999999998</v>
      </c>
      <c r="H229" s="63">
        <f t="shared" si="8"/>
        <v>2558.2199999999998</v>
      </c>
      <c r="J229" s="63">
        <f>SUMIFS('[2]Sep-Aug Comp CA'!$G$1:$G$498,'[2]Sep-Aug Comp CA'!$B$1:$B$498,'Oct Agreement Compare CA'!B229,'[2]Sep-Aug Comp CA'!$C$1:$C$498,'Oct Agreement Compare CA'!C229,'[2]Sep-Aug Comp CA'!$D$1:$D$498,'Oct Agreement Compare CA'!D229)</f>
        <v>2558.2199999999998</v>
      </c>
      <c r="K229" s="63">
        <f t="shared" si="9"/>
        <v>0</v>
      </c>
      <c r="L229" s="64">
        <f t="shared" si="10"/>
        <v>0</v>
      </c>
    </row>
    <row r="230" spans="2:12" outlineLevel="2">
      <c r="B230" s="177" t="s">
        <v>993</v>
      </c>
      <c r="C230" s="177" t="s">
        <v>579</v>
      </c>
      <c r="D230" s="177" t="s">
        <v>580</v>
      </c>
      <c r="E230" s="177" t="s">
        <v>996</v>
      </c>
      <c r="F230" s="178">
        <v>45931</v>
      </c>
      <c r="G230" s="63">
        <v>1496</v>
      </c>
      <c r="H230" s="63">
        <f t="shared" si="8"/>
        <v>1496</v>
      </c>
      <c r="J230" s="63">
        <f>SUMIFS('[2]Sep-Aug Comp CA'!$G$1:$G$498,'[2]Sep-Aug Comp CA'!$B$1:$B$498,'Oct Agreement Compare CA'!B230,'[2]Sep-Aug Comp CA'!$C$1:$C$498,'Oct Agreement Compare CA'!C230,'[2]Sep-Aug Comp CA'!$D$1:$D$498,'Oct Agreement Compare CA'!D230)</f>
        <v>1496</v>
      </c>
      <c r="K230" s="63">
        <f t="shared" si="9"/>
        <v>0</v>
      </c>
      <c r="L230" s="64">
        <f t="shared" si="10"/>
        <v>0</v>
      </c>
    </row>
    <row r="231" spans="2:12" outlineLevel="2">
      <c r="B231" s="177" t="s">
        <v>993</v>
      </c>
      <c r="C231" s="177" t="s">
        <v>541</v>
      </c>
      <c r="D231" s="177" t="s">
        <v>611</v>
      </c>
      <c r="E231" s="177" t="s">
        <v>995</v>
      </c>
      <c r="F231" s="178">
        <v>45931</v>
      </c>
      <c r="G231" s="63">
        <v>534.28</v>
      </c>
      <c r="H231" s="63">
        <f t="shared" si="8"/>
        <v>534.28</v>
      </c>
      <c r="J231" s="63">
        <f>SUMIFS('[2]Sep-Aug Comp CA'!$G$1:$G$498,'[2]Sep-Aug Comp CA'!$B$1:$B$498,'Oct Agreement Compare CA'!B231,'[2]Sep-Aug Comp CA'!$C$1:$C$498,'Oct Agreement Compare CA'!C231,'[2]Sep-Aug Comp CA'!$D$1:$D$498,'Oct Agreement Compare CA'!D231)</f>
        <v>534.28</v>
      </c>
      <c r="K231" s="63">
        <f t="shared" si="9"/>
        <v>0</v>
      </c>
      <c r="L231" s="64">
        <f t="shared" si="10"/>
        <v>0</v>
      </c>
    </row>
    <row r="232" spans="2:12" outlineLevel="2">
      <c r="B232" s="177" t="s">
        <v>993</v>
      </c>
      <c r="C232" s="177" t="s">
        <v>555</v>
      </c>
      <c r="D232" s="177" t="s">
        <v>613</v>
      </c>
      <c r="E232" s="177" t="s">
        <v>995</v>
      </c>
      <c r="F232" s="178">
        <v>45931</v>
      </c>
      <c r="G232" s="63">
        <v>2991.92</v>
      </c>
      <c r="H232" s="63">
        <f t="shared" si="8"/>
        <v>2991.92</v>
      </c>
      <c r="J232" s="63">
        <f>SUMIFS('[2]Sep-Aug Comp CA'!$G$1:$G$498,'[2]Sep-Aug Comp CA'!$B$1:$B$498,'Oct Agreement Compare CA'!B232,'[2]Sep-Aug Comp CA'!$C$1:$C$498,'Oct Agreement Compare CA'!C232,'[2]Sep-Aug Comp CA'!$D$1:$D$498,'Oct Agreement Compare CA'!D232)</f>
        <v>2991.92</v>
      </c>
      <c r="K232" s="63">
        <f t="shared" si="9"/>
        <v>0</v>
      </c>
      <c r="L232" s="64">
        <f t="shared" si="10"/>
        <v>0</v>
      </c>
    </row>
    <row r="233" spans="2:12" outlineLevel="2">
      <c r="B233" s="177" t="s">
        <v>993</v>
      </c>
      <c r="C233" s="177" t="s">
        <v>544</v>
      </c>
      <c r="D233" s="177" t="s">
        <v>614</v>
      </c>
      <c r="E233" s="177" t="s">
        <v>995</v>
      </c>
      <c r="F233" s="178">
        <v>45931</v>
      </c>
      <c r="G233" s="63">
        <v>2561.33</v>
      </c>
      <c r="H233" s="63">
        <f t="shared" si="8"/>
        <v>2561.33</v>
      </c>
      <c r="J233" s="63">
        <f>SUMIFS('[2]Sep-Aug Comp CA'!$G$1:$G$498,'[2]Sep-Aug Comp CA'!$B$1:$B$498,'Oct Agreement Compare CA'!B233,'[2]Sep-Aug Comp CA'!$C$1:$C$498,'Oct Agreement Compare CA'!C233,'[2]Sep-Aug Comp CA'!$D$1:$D$498,'Oct Agreement Compare CA'!D233)</f>
        <v>2546.4499999999998</v>
      </c>
      <c r="K233" s="63">
        <f t="shared" si="9"/>
        <v>14.880000000000109</v>
      </c>
      <c r="L233" s="64">
        <f t="shared" si="10"/>
        <v>5.8434290875533038E-3</v>
      </c>
    </row>
    <row r="234" spans="2:12" outlineLevel="1">
      <c r="B234" s="171" t="s">
        <v>997</v>
      </c>
      <c r="F234" s="178"/>
      <c r="G234" s="63">
        <f>SUBTOTAL(9,G229:G233)</f>
        <v>10141.75</v>
      </c>
      <c r="H234" s="63">
        <f>SUBTOTAL(9,H229:H233)</f>
        <v>10141.75</v>
      </c>
      <c r="I234" s="63">
        <f>SUBTOTAL(9,I229:I233)</f>
        <v>0</v>
      </c>
      <c r="J234" s="63">
        <f>SUBTOTAL(9,J229:J233)</f>
        <v>10126.869999999999</v>
      </c>
      <c r="K234" s="63">
        <f t="shared" si="9"/>
        <v>14.880000000001019</v>
      </c>
      <c r="L234" s="64">
        <f t="shared" si="10"/>
        <v>1.4693582518587698E-3</v>
      </c>
    </row>
    <row r="235" spans="2:12" outlineLevel="2">
      <c r="B235" s="177" t="s">
        <v>998</v>
      </c>
      <c r="C235" s="177" t="s">
        <v>541</v>
      </c>
      <c r="D235" s="177" t="s">
        <v>541</v>
      </c>
      <c r="E235" s="177" t="s">
        <v>999</v>
      </c>
      <c r="F235" s="178">
        <v>45931</v>
      </c>
      <c r="G235" s="63">
        <v>0</v>
      </c>
      <c r="H235" s="63">
        <f t="shared" si="8"/>
        <v>0</v>
      </c>
      <c r="J235" s="63">
        <f>SUMIFS('[2]Sep-Aug Comp CA'!$G$1:$G$498,'[2]Sep-Aug Comp CA'!$B$1:$B$498,'Oct Agreement Compare CA'!B235,'[2]Sep-Aug Comp CA'!$C$1:$C$498,'Oct Agreement Compare CA'!C235,'[2]Sep-Aug Comp CA'!$D$1:$D$498,'Oct Agreement Compare CA'!D235)</f>
        <v>0</v>
      </c>
      <c r="K235" s="63">
        <f t="shared" si="9"/>
        <v>0</v>
      </c>
      <c r="L235" s="64" t="e">
        <f t="shared" si="10"/>
        <v>#DIV/0!</v>
      </c>
    </row>
    <row r="236" spans="2:12" outlineLevel="2">
      <c r="B236" s="177" t="s">
        <v>998</v>
      </c>
      <c r="C236" s="177" t="s">
        <v>555</v>
      </c>
      <c r="D236" s="177" t="s">
        <v>555</v>
      </c>
      <c r="E236" s="177" t="s">
        <v>999</v>
      </c>
      <c r="F236" s="178">
        <v>45931</v>
      </c>
      <c r="G236" s="63">
        <v>161</v>
      </c>
      <c r="H236" s="63">
        <f t="shared" si="8"/>
        <v>161</v>
      </c>
      <c r="J236" s="63">
        <f>SUMIFS('[2]Sep-Aug Comp CA'!$G$1:$G$498,'[2]Sep-Aug Comp CA'!$B$1:$B$498,'Oct Agreement Compare CA'!B236,'[2]Sep-Aug Comp CA'!$C$1:$C$498,'Oct Agreement Compare CA'!C236,'[2]Sep-Aug Comp CA'!$D$1:$D$498,'Oct Agreement Compare CA'!D236)</f>
        <v>161</v>
      </c>
      <c r="K236" s="63">
        <f t="shared" si="9"/>
        <v>0</v>
      </c>
      <c r="L236" s="64">
        <f t="shared" si="10"/>
        <v>0</v>
      </c>
    </row>
    <row r="237" spans="2:12" outlineLevel="2">
      <c r="B237" s="177" t="s">
        <v>998</v>
      </c>
      <c r="C237" s="177" t="s">
        <v>544</v>
      </c>
      <c r="D237" s="177" t="s">
        <v>544</v>
      </c>
      <c r="E237" s="177" t="s">
        <v>999</v>
      </c>
      <c r="F237" s="178">
        <v>45931</v>
      </c>
      <c r="G237" s="63">
        <v>1061.32</v>
      </c>
      <c r="H237" s="63">
        <f t="shared" si="8"/>
        <v>1061.32</v>
      </c>
      <c r="J237" s="63">
        <f>SUMIFS('[2]Sep-Aug Comp CA'!$G$1:$G$498,'[2]Sep-Aug Comp CA'!$B$1:$B$498,'Oct Agreement Compare CA'!B237,'[2]Sep-Aug Comp CA'!$C$1:$C$498,'Oct Agreement Compare CA'!C237,'[2]Sep-Aug Comp CA'!$D$1:$D$498,'Oct Agreement Compare CA'!D237)</f>
        <v>1061.32</v>
      </c>
      <c r="K237" s="63">
        <f t="shared" si="9"/>
        <v>0</v>
      </c>
      <c r="L237" s="64">
        <f t="shared" si="10"/>
        <v>0</v>
      </c>
    </row>
    <row r="238" spans="2:12" outlineLevel="1">
      <c r="B238" s="171" t="s">
        <v>1000</v>
      </c>
      <c r="F238" s="178"/>
      <c r="G238" s="63">
        <f>SUBTOTAL(9,G235:G237)</f>
        <v>1222.32</v>
      </c>
      <c r="H238" s="63">
        <f>SUBTOTAL(9,H235:H237)</f>
        <v>1222.32</v>
      </c>
      <c r="I238" s="63">
        <f>SUBTOTAL(9,I235:I237)</f>
        <v>0</v>
      </c>
      <c r="J238" s="63">
        <f>SUBTOTAL(9,J235:J237)</f>
        <v>1222.32</v>
      </c>
      <c r="K238" s="63">
        <f t="shared" si="9"/>
        <v>0</v>
      </c>
      <c r="L238" s="64">
        <f t="shared" si="10"/>
        <v>0</v>
      </c>
    </row>
    <row r="239" spans="2:12" outlineLevel="2">
      <c r="B239" s="177" t="s">
        <v>1001</v>
      </c>
      <c r="C239" s="177" t="s">
        <v>579</v>
      </c>
      <c r="D239" s="177" t="s">
        <v>579</v>
      </c>
      <c r="E239" s="177" t="s">
        <v>1002</v>
      </c>
      <c r="F239" s="178">
        <v>45931</v>
      </c>
      <c r="G239" s="63">
        <v>338.4</v>
      </c>
      <c r="H239" s="63">
        <f t="shared" si="8"/>
        <v>338.4</v>
      </c>
      <c r="J239" s="63">
        <f>SUMIFS('[2]Sep-Aug Comp CA'!$G$1:$G$498,'[2]Sep-Aug Comp CA'!$B$1:$B$498,'Oct Agreement Compare CA'!B239,'[2]Sep-Aug Comp CA'!$C$1:$C$498,'Oct Agreement Compare CA'!C239,'[2]Sep-Aug Comp CA'!$D$1:$D$498,'Oct Agreement Compare CA'!D239)</f>
        <v>338.4</v>
      </c>
      <c r="K239" s="63">
        <f t="shared" si="9"/>
        <v>0</v>
      </c>
      <c r="L239" s="64">
        <f t="shared" si="10"/>
        <v>0</v>
      </c>
    </row>
    <row r="240" spans="2:12" outlineLevel="2">
      <c r="B240" s="177" t="s">
        <v>1001</v>
      </c>
      <c r="C240" s="177" t="s">
        <v>541</v>
      </c>
      <c r="D240" s="177" t="s">
        <v>541</v>
      </c>
      <c r="E240" s="177" t="s">
        <v>1002</v>
      </c>
      <c r="F240" s="178">
        <v>45931</v>
      </c>
      <c r="G240" s="63">
        <v>105</v>
      </c>
      <c r="H240" s="63">
        <f t="shared" si="8"/>
        <v>105</v>
      </c>
      <c r="J240" s="63">
        <f>SUMIFS('[2]Sep-Aug Comp CA'!$G$1:$G$498,'[2]Sep-Aug Comp CA'!$B$1:$B$498,'Oct Agreement Compare CA'!B240,'[2]Sep-Aug Comp CA'!$C$1:$C$498,'Oct Agreement Compare CA'!C240,'[2]Sep-Aug Comp CA'!$D$1:$D$498,'Oct Agreement Compare CA'!D240)</f>
        <v>105</v>
      </c>
      <c r="K240" s="63">
        <f t="shared" si="9"/>
        <v>0</v>
      </c>
      <c r="L240" s="64">
        <f t="shared" si="10"/>
        <v>0</v>
      </c>
    </row>
    <row r="241" spans="2:12" outlineLevel="2">
      <c r="B241" s="177" t="s">
        <v>1001</v>
      </c>
      <c r="C241" s="177" t="s">
        <v>555</v>
      </c>
      <c r="D241" s="177" t="s">
        <v>555</v>
      </c>
      <c r="E241" s="177" t="s">
        <v>1002</v>
      </c>
      <c r="F241" s="178">
        <v>45931</v>
      </c>
      <c r="G241" s="63">
        <v>643</v>
      </c>
      <c r="H241" s="63">
        <f t="shared" si="8"/>
        <v>643</v>
      </c>
      <c r="J241" s="63">
        <f>SUMIFS('[2]Sep-Aug Comp CA'!$G$1:$G$498,'[2]Sep-Aug Comp CA'!$B$1:$B$498,'Oct Agreement Compare CA'!B241,'[2]Sep-Aug Comp CA'!$C$1:$C$498,'Oct Agreement Compare CA'!C241,'[2]Sep-Aug Comp CA'!$D$1:$D$498,'Oct Agreement Compare CA'!D241)</f>
        <v>643</v>
      </c>
      <c r="K241" s="63">
        <f t="shared" si="9"/>
        <v>0</v>
      </c>
      <c r="L241" s="64">
        <f t="shared" si="10"/>
        <v>0</v>
      </c>
    </row>
    <row r="242" spans="2:12" outlineLevel="2">
      <c r="B242" s="177" t="s">
        <v>1001</v>
      </c>
      <c r="C242" s="177" t="s">
        <v>544</v>
      </c>
      <c r="D242" s="177" t="s">
        <v>890</v>
      </c>
      <c r="E242" s="177" t="s">
        <v>1002</v>
      </c>
      <c r="F242" s="178">
        <v>45931</v>
      </c>
      <c r="G242" s="63">
        <v>1565.6</v>
      </c>
      <c r="H242" s="63">
        <f t="shared" si="8"/>
        <v>1565.6</v>
      </c>
      <c r="J242" s="63">
        <f>SUMIFS('[2]Sep-Aug Comp CA'!$G$1:$G$498,'[2]Sep-Aug Comp CA'!$B$1:$B$498,'Oct Agreement Compare CA'!B242,'[2]Sep-Aug Comp CA'!$C$1:$C$498,'Oct Agreement Compare CA'!C242,'[2]Sep-Aug Comp CA'!$D$1:$D$498,'Oct Agreement Compare CA'!D242)</f>
        <v>1565.6</v>
      </c>
      <c r="K242" s="63">
        <f t="shared" si="9"/>
        <v>0</v>
      </c>
      <c r="L242" s="64">
        <f t="shared" si="10"/>
        <v>0</v>
      </c>
    </row>
    <row r="243" spans="2:12" outlineLevel="1">
      <c r="B243" s="171" t="s">
        <v>1003</v>
      </c>
      <c r="F243" s="178"/>
      <c r="G243" s="63">
        <f>SUBTOTAL(9,G239:G242)</f>
        <v>2652</v>
      </c>
      <c r="H243" s="63">
        <f>SUBTOTAL(9,H239:H242)</f>
        <v>2652</v>
      </c>
      <c r="I243" s="63">
        <f>SUBTOTAL(9,I239:I242)</f>
        <v>0</v>
      </c>
      <c r="J243" s="63">
        <f>SUBTOTAL(9,J239:J242)</f>
        <v>2652</v>
      </c>
      <c r="K243" s="63">
        <f t="shared" si="9"/>
        <v>0</v>
      </c>
      <c r="L243" s="64">
        <f t="shared" si="10"/>
        <v>0</v>
      </c>
    </row>
    <row r="244" spans="2:12" outlineLevel="2">
      <c r="B244" s="177" t="s">
        <v>1004</v>
      </c>
      <c r="C244" s="177" t="s">
        <v>541</v>
      </c>
      <c r="D244" s="177" t="s">
        <v>542</v>
      </c>
      <c r="E244" s="177" t="s">
        <v>1005</v>
      </c>
      <c r="F244" s="178">
        <v>45931</v>
      </c>
      <c r="G244" s="63">
        <v>1024.403</v>
      </c>
      <c r="H244" s="63">
        <f t="shared" ref="H244:H315" si="11">+G244</f>
        <v>1024.403</v>
      </c>
      <c r="J244" s="63">
        <f>SUMIFS('[2]Sep-Aug Comp CA'!$G$1:$G$498,'[2]Sep-Aug Comp CA'!$B$1:$B$498,'Oct Agreement Compare CA'!B244,'[2]Sep-Aug Comp CA'!$C$1:$C$498,'Oct Agreement Compare CA'!C244,'[2]Sep-Aug Comp CA'!$D$1:$D$498,'Oct Agreement Compare CA'!D244)</f>
        <v>1146.6487999999999</v>
      </c>
      <c r="K244" s="63">
        <f t="shared" si="9"/>
        <v>-122.24579999999992</v>
      </c>
      <c r="L244" s="64">
        <f t="shared" si="10"/>
        <v>-0.10661137045623728</v>
      </c>
    </row>
    <row r="245" spans="2:12" outlineLevel="2">
      <c r="B245" s="177" t="s">
        <v>1004</v>
      </c>
      <c r="C245" s="177" t="s">
        <v>555</v>
      </c>
      <c r="D245" s="177" t="s">
        <v>586</v>
      </c>
      <c r="E245" s="177" t="s">
        <v>1005</v>
      </c>
      <c r="F245" s="178">
        <v>45931</v>
      </c>
      <c r="G245" s="63">
        <v>936</v>
      </c>
      <c r="H245" s="63">
        <f t="shared" si="11"/>
        <v>936</v>
      </c>
      <c r="J245" s="63">
        <f>SUMIFS('[2]Sep-Aug Comp CA'!$G$1:$G$498,'[2]Sep-Aug Comp CA'!$B$1:$B$498,'Oct Agreement Compare CA'!B245,'[2]Sep-Aug Comp CA'!$C$1:$C$498,'Oct Agreement Compare CA'!C245,'[2]Sep-Aug Comp CA'!$D$1:$D$498,'Oct Agreement Compare CA'!D245)</f>
        <v>937</v>
      </c>
      <c r="K245" s="63">
        <f t="shared" si="9"/>
        <v>-1</v>
      </c>
      <c r="L245" s="64">
        <f t="shared" si="10"/>
        <v>-1.0672358591248667E-3</v>
      </c>
    </row>
    <row r="246" spans="2:12" outlineLevel="2">
      <c r="B246" s="177" t="s">
        <v>1004</v>
      </c>
      <c r="C246" s="177" t="s">
        <v>544</v>
      </c>
      <c r="D246" s="177" t="s">
        <v>544</v>
      </c>
      <c r="E246" s="177" t="s">
        <v>1005</v>
      </c>
      <c r="F246" s="178">
        <v>45931</v>
      </c>
      <c r="G246" s="63">
        <v>2194</v>
      </c>
      <c r="H246" s="63">
        <f t="shared" si="11"/>
        <v>2194</v>
      </c>
      <c r="J246" s="63">
        <f>SUMIFS('[2]Sep-Aug Comp CA'!$G$1:$G$498,'[2]Sep-Aug Comp CA'!$B$1:$B$498,'Oct Agreement Compare CA'!B246,'[2]Sep-Aug Comp CA'!$C$1:$C$498,'Oct Agreement Compare CA'!C246,'[2]Sep-Aug Comp CA'!$D$1:$D$498,'Oct Agreement Compare CA'!D246)</f>
        <v>2506.0012000000002</v>
      </c>
      <c r="K246" s="63">
        <f t="shared" si="9"/>
        <v>-312.00120000000015</v>
      </c>
      <c r="L246" s="64">
        <f t="shared" si="10"/>
        <v>-0.12450161635996029</v>
      </c>
    </row>
    <row r="247" spans="2:12" outlineLevel="1">
      <c r="B247" s="171" t="s">
        <v>1006</v>
      </c>
      <c r="F247" s="178"/>
      <c r="G247" s="63">
        <f>SUBTOTAL(9,G244:G246)</f>
        <v>4154.4030000000002</v>
      </c>
      <c r="H247" s="63">
        <f>SUBTOTAL(9,H244:H246)</f>
        <v>4154.4030000000002</v>
      </c>
      <c r="I247" s="63">
        <f>SUBTOTAL(9,I244:I246)</f>
        <v>0</v>
      </c>
      <c r="J247" s="63">
        <f>SUBTOTAL(9,J244:J246)</f>
        <v>4589.6499999999996</v>
      </c>
      <c r="K247" s="63">
        <f t="shared" si="9"/>
        <v>-435.24699999999939</v>
      </c>
      <c r="L247" s="64">
        <f t="shared" si="10"/>
        <v>-9.483228568627225E-2</v>
      </c>
    </row>
    <row r="248" spans="2:12" outlineLevel="2">
      <c r="B248" s="177" t="s">
        <v>1007</v>
      </c>
      <c r="C248" s="177" t="s">
        <v>799</v>
      </c>
      <c r="D248" s="177" t="s">
        <v>799</v>
      </c>
      <c r="E248" s="177" t="s">
        <v>1008</v>
      </c>
      <c r="F248" s="178">
        <v>45931</v>
      </c>
      <c r="G248" s="63">
        <v>154.5</v>
      </c>
      <c r="H248" s="63">
        <f t="shared" si="11"/>
        <v>154.5</v>
      </c>
      <c r="J248" s="63">
        <f>SUMIFS('[2]Sep-Aug Comp CA'!$G$1:$G$498,'[2]Sep-Aug Comp CA'!$B$1:$B$498,'Oct Agreement Compare CA'!B248,'[2]Sep-Aug Comp CA'!$C$1:$C$498,'Oct Agreement Compare CA'!C248,'[2]Sep-Aug Comp CA'!$D$1:$D$498,'Oct Agreement Compare CA'!D248)</f>
        <v>154.5</v>
      </c>
      <c r="K248" s="63">
        <f t="shared" si="9"/>
        <v>0</v>
      </c>
      <c r="L248" s="64">
        <f t="shared" si="10"/>
        <v>0</v>
      </c>
    </row>
    <row r="249" spans="2:12" outlineLevel="2">
      <c r="B249" s="177" t="s">
        <v>1007</v>
      </c>
      <c r="C249" s="177" t="s">
        <v>579</v>
      </c>
      <c r="D249" s="177" t="s">
        <v>579</v>
      </c>
      <c r="E249" s="177" t="s">
        <v>1008</v>
      </c>
      <c r="F249" s="178">
        <v>45931</v>
      </c>
      <c r="G249" s="63">
        <v>297.5</v>
      </c>
      <c r="H249" s="63">
        <f t="shared" si="11"/>
        <v>297.5</v>
      </c>
      <c r="J249" s="63">
        <f>SUMIFS('[2]Sep-Aug Comp CA'!$G$1:$G$498,'[2]Sep-Aug Comp CA'!$B$1:$B$498,'Oct Agreement Compare CA'!B249,'[2]Sep-Aug Comp CA'!$C$1:$C$498,'Oct Agreement Compare CA'!C249,'[2]Sep-Aug Comp CA'!$D$1:$D$498,'Oct Agreement Compare CA'!D249)</f>
        <v>297.5</v>
      </c>
      <c r="K249" s="63">
        <f t="shared" si="9"/>
        <v>0</v>
      </c>
      <c r="L249" s="64">
        <f t="shared" si="10"/>
        <v>0</v>
      </c>
    </row>
    <row r="250" spans="2:12" outlineLevel="2">
      <c r="B250" s="177" t="s">
        <v>1007</v>
      </c>
      <c r="C250" s="177" t="s">
        <v>541</v>
      </c>
      <c r="D250" s="177" t="s">
        <v>541</v>
      </c>
      <c r="E250" s="177" t="s">
        <v>1008</v>
      </c>
      <c r="F250" s="178">
        <v>45931</v>
      </c>
      <c r="G250" s="63">
        <v>0</v>
      </c>
      <c r="H250" s="63">
        <f t="shared" si="11"/>
        <v>0</v>
      </c>
      <c r="J250" s="63">
        <f>SUMIFS('[2]Sep-Aug Comp CA'!$G$1:$G$498,'[2]Sep-Aug Comp CA'!$B$1:$B$498,'Oct Agreement Compare CA'!B250,'[2]Sep-Aug Comp CA'!$C$1:$C$498,'Oct Agreement Compare CA'!C250,'[2]Sep-Aug Comp CA'!$D$1:$D$498,'Oct Agreement Compare CA'!D250)</f>
        <v>0</v>
      </c>
      <c r="K250" s="63">
        <f t="shared" si="9"/>
        <v>0</v>
      </c>
      <c r="L250" s="64" t="e">
        <f t="shared" si="10"/>
        <v>#DIV/0!</v>
      </c>
    </row>
    <row r="251" spans="2:12" outlineLevel="2">
      <c r="B251" s="177" t="s">
        <v>1007</v>
      </c>
      <c r="C251" s="177" t="s">
        <v>555</v>
      </c>
      <c r="D251" s="177" t="s">
        <v>555</v>
      </c>
      <c r="E251" s="177" t="s">
        <v>1008</v>
      </c>
      <c r="F251" s="178">
        <v>45931</v>
      </c>
      <c r="G251" s="63">
        <v>444.5</v>
      </c>
      <c r="H251" s="63">
        <f t="shared" si="11"/>
        <v>444.5</v>
      </c>
      <c r="J251" s="63">
        <f>SUMIFS('[2]Sep-Aug Comp CA'!$G$1:$G$498,'[2]Sep-Aug Comp CA'!$B$1:$B$498,'Oct Agreement Compare CA'!B251,'[2]Sep-Aug Comp CA'!$C$1:$C$498,'Oct Agreement Compare CA'!C251,'[2]Sep-Aug Comp CA'!$D$1:$D$498,'Oct Agreement Compare CA'!D251)</f>
        <v>437.5</v>
      </c>
      <c r="K251" s="63">
        <f t="shared" si="9"/>
        <v>7</v>
      </c>
      <c r="L251" s="64">
        <f t="shared" si="10"/>
        <v>1.6E-2</v>
      </c>
    </row>
    <row r="252" spans="2:12" outlineLevel="2">
      <c r="B252" s="177" t="s">
        <v>1007</v>
      </c>
      <c r="C252" s="177" t="s">
        <v>544</v>
      </c>
      <c r="D252" s="177" t="s">
        <v>544</v>
      </c>
      <c r="E252" s="177" t="s">
        <v>1008</v>
      </c>
      <c r="F252" s="178">
        <v>45931</v>
      </c>
      <c r="G252" s="63">
        <v>1563.3</v>
      </c>
      <c r="H252" s="63">
        <f t="shared" si="11"/>
        <v>1563.3</v>
      </c>
      <c r="J252" s="63">
        <f>SUMIFS('[2]Sep-Aug Comp CA'!$G$1:$G$498,'[2]Sep-Aug Comp CA'!$B$1:$B$498,'Oct Agreement Compare CA'!B252,'[2]Sep-Aug Comp CA'!$C$1:$C$498,'Oct Agreement Compare CA'!C252,'[2]Sep-Aug Comp CA'!$D$1:$D$498,'Oct Agreement Compare CA'!D252)</f>
        <v>1563.3</v>
      </c>
      <c r="K252" s="63">
        <f t="shared" si="9"/>
        <v>0</v>
      </c>
      <c r="L252" s="64">
        <f t="shared" si="10"/>
        <v>0</v>
      </c>
    </row>
    <row r="253" spans="2:12" outlineLevel="1">
      <c r="B253" s="171" t="s">
        <v>1009</v>
      </c>
      <c r="F253" s="178"/>
      <c r="G253" s="63">
        <f>SUBTOTAL(9,G248:G252)</f>
        <v>2459.8000000000002</v>
      </c>
      <c r="H253" s="63">
        <f>SUBTOTAL(9,H248:H252)</f>
        <v>2459.8000000000002</v>
      </c>
      <c r="I253" s="63">
        <f>SUBTOTAL(9,I248:I252)</f>
        <v>0</v>
      </c>
      <c r="J253" s="63">
        <f>SUBTOTAL(9,J248:J252)</f>
        <v>2452.8000000000002</v>
      </c>
      <c r="K253" s="63">
        <f t="shared" si="9"/>
        <v>7</v>
      </c>
      <c r="L253" s="64">
        <f t="shared" si="10"/>
        <v>2.8538812785388126E-3</v>
      </c>
    </row>
    <row r="254" spans="2:12" outlineLevel="2">
      <c r="B254" s="177" t="s">
        <v>1010</v>
      </c>
      <c r="C254" s="177" t="s">
        <v>799</v>
      </c>
      <c r="D254" s="177" t="s">
        <v>799</v>
      </c>
      <c r="E254" s="177" t="s">
        <v>1011</v>
      </c>
      <c r="F254" s="178">
        <v>45945</v>
      </c>
      <c r="G254" s="63">
        <v>200</v>
      </c>
      <c r="H254" s="63">
        <f t="shared" si="11"/>
        <v>200</v>
      </c>
      <c r="J254" s="63">
        <f>SUMIFS('[2]Sep-Aug Comp CA'!$G$1:$G$498,'[2]Sep-Aug Comp CA'!$B$1:$B$498,'Oct Agreement Compare CA'!B254,'[2]Sep-Aug Comp CA'!$C$1:$C$498,'Oct Agreement Compare CA'!C254,'[2]Sep-Aug Comp CA'!$D$1:$D$498,'Oct Agreement Compare CA'!D254)</f>
        <v>200</v>
      </c>
      <c r="K254" s="63">
        <f t="shared" si="9"/>
        <v>0</v>
      </c>
      <c r="L254" s="64">
        <f t="shared" si="10"/>
        <v>0</v>
      </c>
    </row>
    <row r="255" spans="2:12" outlineLevel="2">
      <c r="B255" s="177" t="s">
        <v>1010</v>
      </c>
      <c r="C255" s="177" t="s">
        <v>579</v>
      </c>
      <c r="D255" s="177" t="s">
        <v>580</v>
      </c>
      <c r="E255" s="177" t="s">
        <v>1011</v>
      </c>
      <c r="F255" s="178">
        <v>45945</v>
      </c>
      <c r="G255" s="63">
        <v>2089.56</v>
      </c>
      <c r="H255" s="63">
        <f t="shared" si="11"/>
        <v>2089.56</v>
      </c>
      <c r="J255" s="63">
        <f>SUMIFS('[2]Sep-Aug Comp CA'!$G$1:$G$498,'[2]Sep-Aug Comp CA'!$B$1:$B$498,'Oct Agreement Compare CA'!B255,'[2]Sep-Aug Comp CA'!$C$1:$C$498,'Oct Agreement Compare CA'!C255,'[2]Sep-Aug Comp CA'!$D$1:$D$498,'Oct Agreement Compare CA'!D255)</f>
        <v>1878.56</v>
      </c>
      <c r="K255" s="63">
        <f t="shared" si="9"/>
        <v>211</v>
      </c>
      <c r="L255" s="64">
        <f t="shared" si="10"/>
        <v>0.11232007495102632</v>
      </c>
    </row>
    <row r="256" spans="2:12" outlineLevel="2">
      <c r="B256" s="177" t="s">
        <v>1010</v>
      </c>
      <c r="C256" s="177" t="s">
        <v>541</v>
      </c>
      <c r="D256" s="177" t="s">
        <v>541</v>
      </c>
      <c r="E256" s="177" t="s">
        <v>1011</v>
      </c>
      <c r="F256" s="178">
        <v>45945</v>
      </c>
      <c r="G256" s="63">
        <v>550.5</v>
      </c>
      <c r="H256" s="63">
        <f t="shared" si="11"/>
        <v>550.5</v>
      </c>
      <c r="J256" s="63">
        <f>SUMIFS('[2]Sep-Aug Comp CA'!$G$1:$G$498,'[2]Sep-Aug Comp CA'!$B$1:$B$498,'Oct Agreement Compare CA'!B256,'[2]Sep-Aug Comp CA'!$C$1:$C$498,'Oct Agreement Compare CA'!C256,'[2]Sep-Aug Comp CA'!$D$1:$D$498,'Oct Agreement Compare CA'!D256)</f>
        <v>550.5</v>
      </c>
      <c r="K256" s="63">
        <f t="shared" si="9"/>
        <v>0</v>
      </c>
      <c r="L256" s="64">
        <f t="shared" si="10"/>
        <v>0</v>
      </c>
    </row>
    <row r="257" spans="2:12" outlineLevel="2">
      <c r="B257" s="177" t="s">
        <v>1010</v>
      </c>
      <c r="C257" s="177" t="s">
        <v>555</v>
      </c>
      <c r="D257" s="177" t="s">
        <v>555</v>
      </c>
      <c r="E257" s="177" t="s">
        <v>1011</v>
      </c>
      <c r="F257" s="178">
        <v>45945</v>
      </c>
      <c r="G257" s="63">
        <v>795.65</v>
      </c>
      <c r="H257" s="63">
        <f t="shared" si="11"/>
        <v>795.65</v>
      </c>
      <c r="J257" s="63">
        <f>SUMIFS('[2]Sep-Aug Comp CA'!$G$1:$G$498,'[2]Sep-Aug Comp CA'!$B$1:$B$498,'Oct Agreement Compare CA'!B257,'[2]Sep-Aug Comp CA'!$C$1:$C$498,'Oct Agreement Compare CA'!C257,'[2]Sep-Aug Comp CA'!$D$1:$D$498,'Oct Agreement Compare CA'!D257)</f>
        <v>773.65</v>
      </c>
      <c r="K257" s="63">
        <f t="shared" si="9"/>
        <v>22</v>
      </c>
      <c r="L257" s="64">
        <f t="shared" si="10"/>
        <v>2.8436631551735283E-2</v>
      </c>
    </row>
    <row r="258" spans="2:12" outlineLevel="2">
      <c r="B258" s="177" t="s">
        <v>1010</v>
      </c>
      <c r="C258" s="177" t="s">
        <v>544</v>
      </c>
      <c r="D258" s="177" t="s">
        <v>544</v>
      </c>
      <c r="E258" s="177" t="s">
        <v>1011</v>
      </c>
      <c r="F258" s="178">
        <v>45945</v>
      </c>
      <c r="G258" s="63">
        <v>2855.1</v>
      </c>
      <c r="H258" s="63">
        <f t="shared" si="11"/>
        <v>2855.1</v>
      </c>
      <c r="J258" s="63">
        <f>SUMIFS('[2]Sep-Aug Comp CA'!$G$1:$G$498,'[2]Sep-Aug Comp CA'!$B$1:$B$498,'Oct Agreement Compare CA'!B258,'[2]Sep-Aug Comp CA'!$C$1:$C$498,'Oct Agreement Compare CA'!C258,'[2]Sep-Aug Comp CA'!$D$1:$D$498,'Oct Agreement Compare CA'!D258)</f>
        <v>2850.6</v>
      </c>
      <c r="K258" s="63">
        <f t="shared" si="9"/>
        <v>4.5</v>
      </c>
      <c r="L258" s="64">
        <f t="shared" si="10"/>
        <v>1.5786150284150707E-3</v>
      </c>
    </row>
    <row r="259" spans="2:12" outlineLevel="1">
      <c r="B259" s="171" t="s">
        <v>1012</v>
      </c>
      <c r="F259" s="178"/>
      <c r="G259" s="63">
        <f>SUBTOTAL(9,G254:G258)</f>
        <v>6490.8099999999995</v>
      </c>
      <c r="H259" s="63">
        <f>SUBTOTAL(9,H254:H258)</f>
        <v>6490.8099999999995</v>
      </c>
      <c r="I259" s="63">
        <f>SUBTOTAL(9,I254:I258)</f>
        <v>0</v>
      </c>
      <c r="J259" s="63">
        <f>SUBTOTAL(9,J254:J258)</f>
        <v>6253.3099999999995</v>
      </c>
      <c r="K259" s="63">
        <f t="shared" ref="K259:K322" si="12">+G259-J259</f>
        <v>237.5</v>
      </c>
      <c r="L259" s="64">
        <f t="shared" ref="L259:L322" si="13">+K259/J259</f>
        <v>3.7979885852452544E-2</v>
      </c>
    </row>
    <row r="260" spans="2:12" outlineLevel="2">
      <c r="B260" s="177" t="s">
        <v>1013</v>
      </c>
      <c r="C260" s="177" t="s">
        <v>541</v>
      </c>
      <c r="D260" s="177" t="s">
        <v>541</v>
      </c>
      <c r="E260" s="177" t="s">
        <v>1014</v>
      </c>
      <c r="F260" s="178">
        <v>45931</v>
      </c>
      <c r="G260" s="63">
        <v>262.5</v>
      </c>
      <c r="H260" s="63">
        <f t="shared" si="11"/>
        <v>262.5</v>
      </c>
      <c r="J260" s="63">
        <f>SUMIFS('[2]Sep-Aug Comp CA'!$G$1:$G$498,'[2]Sep-Aug Comp CA'!$B$1:$B$498,'Oct Agreement Compare CA'!B260,'[2]Sep-Aug Comp CA'!$C$1:$C$498,'Oct Agreement Compare CA'!C260,'[2]Sep-Aug Comp CA'!$D$1:$D$498,'Oct Agreement Compare CA'!D260)</f>
        <v>262.5</v>
      </c>
      <c r="K260" s="63">
        <f t="shared" si="12"/>
        <v>0</v>
      </c>
      <c r="L260" s="64">
        <f t="shared" si="13"/>
        <v>0</v>
      </c>
    </row>
    <row r="261" spans="2:12" outlineLevel="2">
      <c r="B261" s="177" t="s">
        <v>1013</v>
      </c>
      <c r="C261" s="177" t="s">
        <v>555</v>
      </c>
      <c r="D261" s="177" t="s">
        <v>555</v>
      </c>
      <c r="E261" s="177" t="s">
        <v>1014</v>
      </c>
      <c r="F261" s="178">
        <v>45931</v>
      </c>
      <c r="G261" s="63">
        <v>541</v>
      </c>
      <c r="H261" s="63">
        <f t="shared" si="11"/>
        <v>541</v>
      </c>
      <c r="J261" s="63">
        <f>SUMIFS('[2]Sep-Aug Comp CA'!$G$1:$G$498,'[2]Sep-Aug Comp CA'!$B$1:$B$498,'Oct Agreement Compare CA'!B261,'[2]Sep-Aug Comp CA'!$C$1:$C$498,'Oct Agreement Compare CA'!C261,'[2]Sep-Aug Comp CA'!$D$1:$D$498,'Oct Agreement Compare CA'!D261)</f>
        <v>541</v>
      </c>
      <c r="K261" s="63">
        <f t="shared" si="12"/>
        <v>0</v>
      </c>
      <c r="L261" s="64">
        <f t="shared" si="13"/>
        <v>0</v>
      </c>
    </row>
    <row r="262" spans="2:12" outlineLevel="2">
      <c r="B262" s="177" t="s">
        <v>1013</v>
      </c>
      <c r="C262" s="177" t="s">
        <v>544</v>
      </c>
      <c r="D262" s="177" t="s">
        <v>544</v>
      </c>
      <c r="E262" s="177" t="s">
        <v>1014</v>
      </c>
      <c r="F262" s="178">
        <v>45931</v>
      </c>
      <c r="G262" s="63">
        <v>972.70039999999995</v>
      </c>
      <c r="H262" s="63">
        <f t="shared" si="11"/>
        <v>972.70039999999995</v>
      </c>
      <c r="J262" s="63">
        <f>SUMIFS('[2]Sep-Aug Comp CA'!$G$1:$G$498,'[2]Sep-Aug Comp CA'!$B$1:$B$498,'Oct Agreement Compare CA'!B262,'[2]Sep-Aug Comp CA'!$C$1:$C$498,'Oct Agreement Compare CA'!C262,'[2]Sep-Aug Comp CA'!$D$1:$D$498,'Oct Agreement Compare CA'!D262)</f>
        <v>971.78120000000001</v>
      </c>
      <c r="K262" s="63">
        <f t="shared" si="12"/>
        <v>0.91919999999993252</v>
      </c>
      <c r="L262" s="64">
        <f t="shared" si="13"/>
        <v>9.4589193534504732E-4</v>
      </c>
    </row>
    <row r="263" spans="2:12" outlineLevel="1">
      <c r="B263" s="171" t="s">
        <v>1015</v>
      </c>
      <c r="F263" s="178"/>
      <c r="G263" s="63">
        <f>SUBTOTAL(9,G260:G262)</f>
        <v>1776.2003999999999</v>
      </c>
      <c r="H263" s="63">
        <f>SUBTOTAL(9,H260:H262)</f>
        <v>1776.2003999999999</v>
      </c>
      <c r="I263" s="63">
        <f>SUBTOTAL(9,I260:I262)</f>
        <v>0</v>
      </c>
      <c r="J263" s="63">
        <f>SUBTOTAL(9,J260:J262)</f>
        <v>1775.2811999999999</v>
      </c>
      <c r="K263" s="63">
        <f t="shared" si="12"/>
        <v>0.9192000000000462</v>
      </c>
      <c r="L263" s="64">
        <f t="shared" si="13"/>
        <v>5.1777712736441207E-4</v>
      </c>
    </row>
    <row r="264" spans="2:12" s="179" customFormat="1" outlineLevel="2">
      <c r="B264" s="179" t="s">
        <v>1016</v>
      </c>
      <c r="C264" s="179" t="s">
        <v>579</v>
      </c>
      <c r="D264" s="179" t="s">
        <v>1017</v>
      </c>
      <c r="F264" s="180"/>
      <c r="G264" s="65"/>
      <c r="H264" s="65"/>
      <c r="I264" s="65"/>
      <c r="J264" s="65">
        <v>1440</v>
      </c>
      <c r="K264" s="63">
        <f t="shared" si="12"/>
        <v>-1440</v>
      </c>
      <c r="L264" s="64">
        <f t="shared" si="13"/>
        <v>-1</v>
      </c>
    </row>
    <row r="265" spans="2:12" outlineLevel="2">
      <c r="B265" s="177" t="s">
        <v>1016</v>
      </c>
      <c r="C265" s="177" t="s">
        <v>579</v>
      </c>
      <c r="D265" s="177" t="s">
        <v>1018</v>
      </c>
      <c r="E265" s="177" t="s">
        <v>1019</v>
      </c>
      <c r="F265" s="178">
        <v>45931</v>
      </c>
      <c r="G265" s="63">
        <v>4.8</v>
      </c>
      <c r="H265" s="63">
        <f t="shared" si="11"/>
        <v>4.8</v>
      </c>
      <c r="J265" s="63">
        <f>SUMIFS('[2]Sep-Aug Comp CA'!$G$1:$G$498,'[2]Sep-Aug Comp CA'!$B$1:$B$498,'Oct Agreement Compare CA'!B265,'[2]Sep-Aug Comp CA'!$C$1:$C$498,'Oct Agreement Compare CA'!C265,'[2]Sep-Aug Comp CA'!$D$1:$D$498,'Oct Agreement Compare CA'!D265)</f>
        <v>4.8</v>
      </c>
      <c r="K265" s="63">
        <f t="shared" si="12"/>
        <v>0</v>
      </c>
      <c r="L265" s="64">
        <f t="shared" si="13"/>
        <v>0</v>
      </c>
    </row>
    <row r="266" spans="2:12" outlineLevel="2">
      <c r="B266" s="177" t="s">
        <v>1016</v>
      </c>
      <c r="C266" s="177" t="s">
        <v>579</v>
      </c>
      <c r="D266" s="177" t="s">
        <v>1020</v>
      </c>
      <c r="E266" s="177" t="s">
        <v>1021</v>
      </c>
      <c r="F266" s="178">
        <v>45931</v>
      </c>
      <c r="G266" s="63">
        <v>57.6</v>
      </c>
      <c r="H266" s="63">
        <f t="shared" si="11"/>
        <v>57.6</v>
      </c>
      <c r="J266" s="63">
        <f>SUMIFS('[2]Sep-Aug Comp CA'!$G$1:$G$498,'[2]Sep-Aug Comp CA'!$B$1:$B$498,'Oct Agreement Compare CA'!B266,'[2]Sep-Aug Comp CA'!$C$1:$C$498,'Oct Agreement Compare CA'!C266,'[2]Sep-Aug Comp CA'!$D$1:$D$498,'Oct Agreement Compare CA'!D266)</f>
        <v>62.4</v>
      </c>
      <c r="K266" s="63">
        <f t="shared" si="12"/>
        <v>-4.7999999999999972</v>
      </c>
      <c r="L266" s="64">
        <f t="shared" si="13"/>
        <v>-7.6923076923076886E-2</v>
      </c>
    </row>
    <row r="267" spans="2:12" outlineLevel="2">
      <c r="B267" s="177" t="s">
        <v>1016</v>
      </c>
      <c r="C267" s="177" t="s">
        <v>579</v>
      </c>
      <c r="D267" s="177" t="s">
        <v>1022</v>
      </c>
      <c r="E267" s="177" t="s">
        <v>1023</v>
      </c>
      <c r="F267" s="178">
        <v>45931</v>
      </c>
      <c r="G267" s="63">
        <v>4.8</v>
      </c>
      <c r="H267" s="63">
        <f t="shared" si="11"/>
        <v>4.8</v>
      </c>
      <c r="J267" s="63">
        <f>SUMIFS('[2]Sep-Aug Comp CA'!$G$1:$G$498,'[2]Sep-Aug Comp CA'!$B$1:$B$498,'Oct Agreement Compare CA'!B267,'[2]Sep-Aug Comp CA'!$C$1:$C$498,'Oct Agreement Compare CA'!C267,'[2]Sep-Aug Comp CA'!$D$1:$D$498,'Oct Agreement Compare CA'!D267)</f>
        <v>4.8</v>
      </c>
      <c r="K267" s="63">
        <f t="shared" si="12"/>
        <v>0</v>
      </c>
      <c r="L267" s="64">
        <f t="shared" si="13"/>
        <v>0</v>
      </c>
    </row>
    <row r="268" spans="2:12" outlineLevel="2">
      <c r="B268" s="177" t="s">
        <v>1016</v>
      </c>
      <c r="C268" s="177" t="s">
        <v>579</v>
      </c>
      <c r="D268" s="177" t="s">
        <v>1024</v>
      </c>
      <c r="E268" s="177" t="s">
        <v>1025</v>
      </c>
      <c r="F268" s="178">
        <v>45931</v>
      </c>
      <c r="G268" s="63">
        <v>9.6</v>
      </c>
      <c r="H268" s="63">
        <f t="shared" si="11"/>
        <v>9.6</v>
      </c>
      <c r="J268" s="63">
        <f>SUMIFS('[2]Sep-Aug Comp CA'!$G$1:$G$498,'[2]Sep-Aug Comp CA'!$B$1:$B$498,'Oct Agreement Compare CA'!B268,'[2]Sep-Aug Comp CA'!$C$1:$C$498,'Oct Agreement Compare CA'!C268,'[2]Sep-Aug Comp CA'!$D$1:$D$498,'Oct Agreement Compare CA'!D268)</f>
        <v>9.6</v>
      </c>
      <c r="K268" s="63">
        <f t="shared" si="12"/>
        <v>0</v>
      </c>
      <c r="L268" s="64">
        <f t="shared" si="13"/>
        <v>0</v>
      </c>
    </row>
    <row r="269" spans="2:12" outlineLevel="2">
      <c r="B269" s="177" t="s">
        <v>1016</v>
      </c>
      <c r="C269" s="177" t="s">
        <v>579</v>
      </c>
      <c r="D269" s="177" t="s">
        <v>1026</v>
      </c>
      <c r="E269" s="177" t="s">
        <v>1027</v>
      </c>
      <c r="F269" s="178">
        <v>45931</v>
      </c>
      <c r="G269" s="63">
        <v>4.8</v>
      </c>
      <c r="H269" s="63">
        <f t="shared" si="11"/>
        <v>4.8</v>
      </c>
      <c r="J269" s="63">
        <f>SUMIFS('[2]Sep-Aug Comp CA'!$G$1:$G$498,'[2]Sep-Aug Comp CA'!$B$1:$B$498,'Oct Agreement Compare CA'!B269,'[2]Sep-Aug Comp CA'!$C$1:$C$498,'Oct Agreement Compare CA'!C269,'[2]Sep-Aug Comp CA'!$D$1:$D$498,'Oct Agreement Compare CA'!D269)</f>
        <v>4.8</v>
      </c>
      <c r="K269" s="63">
        <f t="shared" si="12"/>
        <v>0</v>
      </c>
      <c r="L269" s="64">
        <f t="shared" si="13"/>
        <v>0</v>
      </c>
    </row>
    <row r="270" spans="2:12" outlineLevel="2">
      <c r="B270" s="177" t="s">
        <v>1016</v>
      </c>
      <c r="C270" s="177" t="s">
        <v>579</v>
      </c>
      <c r="D270" s="177" t="s">
        <v>1028</v>
      </c>
      <c r="E270" s="177" t="s">
        <v>1029</v>
      </c>
      <c r="F270" s="178">
        <v>45931</v>
      </c>
      <c r="G270" s="63">
        <v>1279.2</v>
      </c>
      <c r="H270" s="63">
        <f t="shared" si="11"/>
        <v>1279.2</v>
      </c>
      <c r="J270" s="63">
        <f>SUMIFS('[2]Sep-Aug Comp CA'!$G$1:$G$498,'[2]Sep-Aug Comp CA'!$B$1:$B$498,'Oct Agreement Compare CA'!B270,'[2]Sep-Aug Comp CA'!$C$1:$C$498,'Oct Agreement Compare CA'!C270,'[2]Sep-Aug Comp CA'!$D$1:$D$498,'Oct Agreement Compare CA'!D270)</f>
        <v>1332</v>
      </c>
      <c r="K270" s="63">
        <f t="shared" si="12"/>
        <v>-52.799999999999955</v>
      </c>
      <c r="L270" s="64">
        <f t="shared" si="13"/>
        <v>-3.9639639639639603E-2</v>
      </c>
    </row>
    <row r="271" spans="2:12" outlineLevel="2">
      <c r="B271" s="177" t="s">
        <v>1016</v>
      </c>
      <c r="C271" s="177" t="s">
        <v>579</v>
      </c>
      <c r="D271" s="177" t="s">
        <v>1030</v>
      </c>
      <c r="E271" s="177" t="s">
        <v>1031</v>
      </c>
      <c r="F271" s="178">
        <v>45931</v>
      </c>
      <c r="G271" s="63">
        <v>62.4</v>
      </c>
      <c r="H271" s="63">
        <f t="shared" si="11"/>
        <v>62.4</v>
      </c>
      <c r="J271" s="63">
        <f>SUMIFS('[2]Sep-Aug Comp CA'!$G$1:$G$498,'[2]Sep-Aug Comp CA'!$B$1:$B$498,'Oct Agreement Compare CA'!B271,'[2]Sep-Aug Comp CA'!$C$1:$C$498,'Oct Agreement Compare CA'!C271,'[2]Sep-Aug Comp CA'!$D$1:$D$498,'Oct Agreement Compare CA'!D271)</f>
        <v>62.4</v>
      </c>
      <c r="K271" s="63">
        <f t="shared" si="12"/>
        <v>0</v>
      </c>
      <c r="L271" s="64">
        <f t="shared" si="13"/>
        <v>0</v>
      </c>
    </row>
    <row r="272" spans="2:12" outlineLevel="2">
      <c r="B272" s="177" t="s">
        <v>1016</v>
      </c>
      <c r="C272" s="177" t="s">
        <v>579</v>
      </c>
      <c r="D272" s="177" t="s">
        <v>1032</v>
      </c>
      <c r="E272" s="177" t="s">
        <v>1033</v>
      </c>
      <c r="F272" s="178">
        <v>45931</v>
      </c>
      <c r="G272" s="63">
        <v>4.8</v>
      </c>
      <c r="H272" s="63">
        <f t="shared" si="11"/>
        <v>4.8</v>
      </c>
      <c r="J272" s="63">
        <f>SUMIFS('[2]Sep-Aug Comp CA'!$G$1:$G$498,'[2]Sep-Aug Comp CA'!$B$1:$B$498,'Oct Agreement Compare CA'!B272,'[2]Sep-Aug Comp CA'!$C$1:$C$498,'Oct Agreement Compare CA'!C272,'[2]Sep-Aug Comp CA'!$D$1:$D$498,'Oct Agreement Compare CA'!D272)</f>
        <v>4.8</v>
      </c>
      <c r="K272" s="63">
        <f t="shared" si="12"/>
        <v>0</v>
      </c>
      <c r="L272" s="64">
        <f t="shared" si="13"/>
        <v>0</v>
      </c>
    </row>
    <row r="273" spans="2:12" outlineLevel="2">
      <c r="B273" s="177" t="s">
        <v>1016</v>
      </c>
      <c r="C273" s="177" t="s">
        <v>579</v>
      </c>
      <c r="D273" s="177" t="s">
        <v>1034</v>
      </c>
      <c r="E273" s="177" t="s">
        <v>1035</v>
      </c>
      <c r="F273" s="178">
        <v>45931</v>
      </c>
      <c r="G273" s="63">
        <v>57.6</v>
      </c>
      <c r="H273" s="63">
        <f t="shared" si="11"/>
        <v>57.6</v>
      </c>
      <c r="J273" s="63">
        <f>SUMIFS('[2]Sep-Aug Comp CA'!$G$1:$G$498,'[2]Sep-Aug Comp CA'!$B$1:$B$498,'Oct Agreement Compare CA'!B273,'[2]Sep-Aug Comp CA'!$C$1:$C$498,'Oct Agreement Compare CA'!C273,'[2]Sep-Aug Comp CA'!$D$1:$D$498,'Oct Agreement Compare CA'!D273)</f>
        <v>84</v>
      </c>
      <c r="K273" s="63">
        <f t="shared" si="12"/>
        <v>-26.4</v>
      </c>
      <c r="L273" s="64">
        <f t="shared" si="13"/>
        <v>-0.31428571428571428</v>
      </c>
    </row>
    <row r="274" spans="2:12" outlineLevel="2">
      <c r="B274" s="177" t="s">
        <v>1016</v>
      </c>
      <c r="C274" s="177" t="s">
        <v>579</v>
      </c>
      <c r="D274" s="177" t="s">
        <v>1036</v>
      </c>
      <c r="E274" s="177" t="s">
        <v>1037</v>
      </c>
      <c r="F274" s="178">
        <v>45931</v>
      </c>
      <c r="G274" s="63">
        <v>57.6</v>
      </c>
      <c r="H274" s="63">
        <f t="shared" si="11"/>
        <v>57.6</v>
      </c>
      <c r="J274" s="63">
        <f>SUMIFS('[2]Sep-Aug Comp CA'!$G$1:$G$498,'[2]Sep-Aug Comp CA'!$B$1:$B$498,'Oct Agreement Compare CA'!B274,'[2]Sep-Aug Comp CA'!$C$1:$C$498,'Oct Agreement Compare CA'!C274,'[2]Sep-Aug Comp CA'!$D$1:$D$498,'Oct Agreement Compare CA'!D274)</f>
        <v>57.6</v>
      </c>
      <c r="K274" s="63">
        <f t="shared" si="12"/>
        <v>0</v>
      </c>
      <c r="L274" s="64">
        <f t="shared" si="13"/>
        <v>0</v>
      </c>
    </row>
    <row r="275" spans="2:12" outlineLevel="2">
      <c r="B275" s="177" t="s">
        <v>1016</v>
      </c>
      <c r="C275" s="177" t="s">
        <v>579</v>
      </c>
      <c r="D275" s="177" t="s">
        <v>1038</v>
      </c>
      <c r="E275" s="177" t="s">
        <v>1039</v>
      </c>
      <c r="F275" s="178">
        <v>45931</v>
      </c>
      <c r="G275" s="63">
        <v>57.6</v>
      </c>
      <c r="H275" s="63">
        <f t="shared" si="11"/>
        <v>57.6</v>
      </c>
      <c r="J275" s="63">
        <f>SUMIFS('[2]Sep-Aug Comp CA'!$G$1:$G$498,'[2]Sep-Aug Comp CA'!$B$1:$B$498,'Oct Agreement Compare CA'!B275,'[2]Sep-Aug Comp CA'!$C$1:$C$498,'Oct Agreement Compare CA'!C275,'[2]Sep-Aug Comp CA'!$D$1:$D$498,'Oct Agreement Compare CA'!D275)</f>
        <v>57.6</v>
      </c>
      <c r="K275" s="63">
        <f t="shared" si="12"/>
        <v>0</v>
      </c>
      <c r="L275" s="64">
        <f t="shared" si="13"/>
        <v>0</v>
      </c>
    </row>
    <row r="276" spans="2:12" outlineLevel="2">
      <c r="B276" s="177" t="s">
        <v>1016</v>
      </c>
      <c r="C276" s="177" t="s">
        <v>579</v>
      </c>
      <c r="D276" s="177" t="s">
        <v>1040</v>
      </c>
      <c r="E276" s="177" t="s">
        <v>1041</v>
      </c>
      <c r="F276" s="178">
        <v>45931</v>
      </c>
      <c r="G276" s="63">
        <v>31.2</v>
      </c>
      <c r="H276" s="63">
        <f t="shared" si="11"/>
        <v>31.2</v>
      </c>
      <c r="J276" s="63">
        <f>SUMIFS('[2]Sep-Aug Comp CA'!$G$1:$G$498,'[2]Sep-Aug Comp CA'!$B$1:$B$498,'Oct Agreement Compare CA'!B276,'[2]Sep-Aug Comp CA'!$C$1:$C$498,'Oct Agreement Compare CA'!C276,'[2]Sep-Aug Comp CA'!$D$1:$D$498,'Oct Agreement Compare CA'!D276)</f>
        <v>31.2</v>
      </c>
      <c r="K276" s="63">
        <f t="shared" si="12"/>
        <v>0</v>
      </c>
      <c r="L276" s="64">
        <f t="shared" si="13"/>
        <v>0</v>
      </c>
    </row>
    <row r="277" spans="2:12" outlineLevel="2">
      <c r="B277" s="177" t="s">
        <v>1016</v>
      </c>
      <c r="C277" s="177" t="s">
        <v>579</v>
      </c>
      <c r="D277" s="177" t="s">
        <v>1042</v>
      </c>
      <c r="E277" s="177" t="s">
        <v>1043</v>
      </c>
      <c r="F277" s="178">
        <v>45931</v>
      </c>
      <c r="G277" s="63">
        <v>4.8</v>
      </c>
      <c r="H277" s="63">
        <f t="shared" si="11"/>
        <v>4.8</v>
      </c>
      <c r="J277" s="63">
        <f>SUMIFS('[2]Sep-Aug Comp CA'!$G$1:$G$498,'[2]Sep-Aug Comp CA'!$B$1:$B$498,'Oct Agreement Compare CA'!B277,'[2]Sep-Aug Comp CA'!$C$1:$C$498,'Oct Agreement Compare CA'!C277,'[2]Sep-Aug Comp CA'!$D$1:$D$498,'Oct Agreement Compare CA'!D277)</f>
        <v>4.8</v>
      </c>
      <c r="K277" s="63">
        <f t="shared" si="12"/>
        <v>0</v>
      </c>
      <c r="L277" s="64">
        <f t="shared" si="13"/>
        <v>0</v>
      </c>
    </row>
    <row r="278" spans="2:12" outlineLevel="2">
      <c r="B278" s="177" t="s">
        <v>1016</v>
      </c>
      <c r="C278" s="177" t="s">
        <v>579</v>
      </c>
      <c r="D278" s="177" t="s">
        <v>1044</v>
      </c>
      <c r="E278" s="177" t="s">
        <v>1045</v>
      </c>
      <c r="F278" s="178">
        <v>45931</v>
      </c>
      <c r="G278" s="63">
        <v>4.8</v>
      </c>
      <c r="H278" s="63">
        <f t="shared" si="11"/>
        <v>4.8</v>
      </c>
      <c r="J278" s="63">
        <f>SUMIFS('[2]Sep-Aug Comp CA'!$G$1:$G$498,'[2]Sep-Aug Comp CA'!$B$1:$B$498,'Oct Agreement Compare CA'!B278,'[2]Sep-Aug Comp CA'!$C$1:$C$498,'Oct Agreement Compare CA'!C278,'[2]Sep-Aug Comp CA'!$D$1:$D$498,'Oct Agreement Compare CA'!D278)</f>
        <v>4.8</v>
      </c>
      <c r="K278" s="63">
        <f t="shared" si="12"/>
        <v>0</v>
      </c>
      <c r="L278" s="64">
        <f t="shared" si="13"/>
        <v>0</v>
      </c>
    </row>
    <row r="279" spans="2:12" outlineLevel="2">
      <c r="B279" s="177" t="s">
        <v>1016</v>
      </c>
      <c r="C279" s="177" t="s">
        <v>541</v>
      </c>
      <c r="D279" s="177" t="s">
        <v>1046</v>
      </c>
      <c r="E279" s="177" t="s">
        <v>1021</v>
      </c>
      <c r="F279" s="178">
        <v>45931</v>
      </c>
      <c r="G279" s="63">
        <v>54</v>
      </c>
      <c r="H279" s="63">
        <f t="shared" si="11"/>
        <v>54</v>
      </c>
      <c r="J279" s="63">
        <f>SUMIFS('[2]Sep-Aug Comp CA'!$G$1:$G$498,'[2]Sep-Aug Comp CA'!$B$1:$B$498,'Oct Agreement Compare CA'!B279,'[2]Sep-Aug Comp CA'!$C$1:$C$498,'Oct Agreement Compare CA'!C279,'[2]Sep-Aug Comp CA'!$D$1:$D$498,'Oct Agreement Compare CA'!D279)</f>
        <v>54</v>
      </c>
      <c r="K279" s="63">
        <f t="shared" si="12"/>
        <v>0</v>
      </c>
      <c r="L279" s="64">
        <f t="shared" si="13"/>
        <v>0</v>
      </c>
    </row>
    <row r="280" spans="2:12" outlineLevel="2">
      <c r="B280" s="177" t="s">
        <v>1016</v>
      </c>
      <c r="C280" s="177" t="s">
        <v>541</v>
      </c>
      <c r="D280" s="177" t="s">
        <v>1047</v>
      </c>
      <c r="E280" s="177" t="s">
        <v>1023</v>
      </c>
      <c r="F280" s="178">
        <v>45931</v>
      </c>
      <c r="G280" s="63">
        <v>4</v>
      </c>
      <c r="H280" s="63">
        <f t="shared" si="11"/>
        <v>4</v>
      </c>
      <c r="J280" s="63">
        <f>SUMIFS('[2]Sep-Aug Comp CA'!$G$1:$G$498,'[2]Sep-Aug Comp CA'!$B$1:$B$498,'Oct Agreement Compare CA'!B280,'[2]Sep-Aug Comp CA'!$C$1:$C$498,'Oct Agreement Compare CA'!C280,'[2]Sep-Aug Comp CA'!$D$1:$D$498,'Oct Agreement Compare CA'!D280)</f>
        <v>4</v>
      </c>
      <c r="K280" s="63">
        <f t="shared" si="12"/>
        <v>0</v>
      </c>
      <c r="L280" s="64">
        <f t="shared" si="13"/>
        <v>0</v>
      </c>
    </row>
    <row r="281" spans="2:12" outlineLevel="2">
      <c r="B281" s="177" t="s">
        <v>1016</v>
      </c>
      <c r="C281" s="177" t="s">
        <v>541</v>
      </c>
      <c r="D281" s="177" t="s">
        <v>1048</v>
      </c>
      <c r="E281" s="177" t="s">
        <v>1029</v>
      </c>
      <c r="F281" s="178">
        <v>45931</v>
      </c>
      <c r="G281" s="63">
        <v>378</v>
      </c>
      <c r="H281" s="63">
        <f t="shared" si="11"/>
        <v>378</v>
      </c>
      <c r="J281" s="63">
        <f>SUMIFS('[2]Sep-Aug Comp CA'!$G$1:$G$498,'[2]Sep-Aug Comp CA'!$B$1:$B$498,'Oct Agreement Compare CA'!B281,'[2]Sep-Aug Comp CA'!$C$1:$C$498,'Oct Agreement Compare CA'!C281,'[2]Sep-Aug Comp CA'!$D$1:$D$498,'Oct Agreement Compare CA'!D281)</f>
        <v>370</v>
      </c>
      <c r="K281" s="63">
        <f t="shared" si="12"/>
        <v>8</v>
      </c>
      <c r="L281" s="64">
        <f t="shared" si="13"/>
        <v>2.1621621621621623E-2</v>
      </c>
    </row>
    <row r="282" spans="2:12" outlineLevel="2">
      <c r="B282" s="177" t="s">
        <v>1016</v>
      </c>
      <c r="C282" s="177" t="s">
        <v>541</v>
      </c>
      <c r="D282" s="177" t="s">
        <v>1049</v>
      </c>
      <c r="E282" s="177" t="s">
        <v>1041</v>
      </c>
      <c r="F282" s="178">
        <v>45931</v>
      </c>
      <c r="G282" s="63">
        <v>49</v>
      </c>
      <c r="H282" s="63">
        <f t="shared" si="11"/>
        <v>49</v>
      </c>
      <c r="J282" s="63">
        <f>SUMIFS('[2]Sep-Aug Comp CA'!$G$1:$G$498,'[2]Sep-Aug Comp CA'!$B$1:$B$498,'Oct Agreement Compare CA'!B282,'[2]Sep-Aug Comp CA'!$C$1:$C$498,'Oct Agreement Compare CA'!C282,'[2]Sep-Aug Comp CA'!$D$1:$D$498,'Oct Agreement Compare CA'!D282)</f>
        <v>49</v>
      </c>
      <c r="K282" s="63">
        <f t="shared" si="12"/>
        <v>0</v>
      </c>
      <c r="L282" s="64">
        <f t="shared" si="13"/>
        <v>0</v>
      </c>
    </row>
    <row r="283" spans="2:12" outlineLevel="2">
      <c r="B283" s="177" t="s">
        <v>1016</v>
      </c>
      <c r="C283" s="177" t="s">
        <v>541</v>
      </c>
      <c r="D283" s="177" t="s">
        <v>1050</v>
      </c>
      <c r="E283" s="177" t="s">
        <v>1037</v>
      </c>
      <c r="F283" s="178">
        <v>45931</v>
      </c>
      <c r="G283" s="63">
        <v>50</v>
      </c>
      <c r="H283" s="63">
        <f t="shared" si="11"/>
        <v>50</v>
      </c>
      <c r="J283" s="63">
        <f>SUMIFS('[2]Sep-Aug Comp CA'!$G$1:$G$498,'[2]Sep-Aug Comp CA'!$B$1:$B$498,'Oct Agreement Compare CA'!B283,'[2]Sep-Aug Comp CA'!$C$1:$C$498,'Oct Agreement Compare CA'!C283,'[2]Sep-Aug Comp CA'!$D$1:$D$498,'Oct Agreement Compare CA'!D283)</f>
        <v>50</v>
      </c>
      <c r="K283" s="63">
        <f t="shared" si="12"/>
        <v>0</v>
      </c>
      <c r="L283" s="64">
        <f t="shared" si="13"/>
        <v>0</v>
      </c>
    </row>
    <row r="284" spans="2:12" outlineLevel="2">
      <c r="B284" s="177" t="s">
        <v>1016</v>
      </c>
      <c r="C284" s="177" t="s">
        <v>541</v>
      </c>
      <c r="D284" s="177" t="s">
        <v>542</v>
      </c>
      <c r="E284" s="177" t="s">
        <v>1051</v>
      </c>
      <c r="F284" s="178">
        <v>45931</v>
      </c>
      <c r="G284" s="63">
        <v>565</v>
      </c>
      <c r="H284" s="63">
        <f t="shared" si="11"/>
        <v>565</v>
      </c>
      <c r="J284" s="63">
        <f>SUMIFS('[2]Sep-Aug Comp CA'!$G$1:$G$498,'[2]Sep-Aug Comp CA'!$B$1:$B$498,'Oct Agreement Compare CA'!B284,'[2]Sep-Aug Comp CA'!$C$1:$C$498,'Oct Agreement Compare CA'!C284,'[2]Sep-Aug Comp CA'!$D$1:$D$498,'Oct Agreement Compare CA'!D284)</f>
        <v>0</v>
      </c>
      <c r="K284" s="63">
        <f t="shared" si="12"/>
        <v>565</v>
      </c>
      <c r="L284" s="64" t="e">
        <f t="shared" si="13"/>
        <v>#DIV/0!</v>
      </c>
    </row>
    <row r="285" spans="2:12" outlineLevel="2">
      <c r="B285" s="177" t="s">
        <v>1016</v>
      </c>
      <c r="C285" s="177" t="s">
        <v>541</v>
      </c>
      <c r="D285" s="177" t="s">
        <v>1052</v>
      </c>
      <c r="E285" s="177" t="s">
        <v>1031</v>
      </c>
      <c r="F285" s="178">
        <v>45931</v>
      </c>
      <c r="G285" s="63">
        <v>62</v>
      </c>
      <c r="H285" s="63">
        <f t="shared" si="11"/>
        <v>62</v>
      </c>
      <c r="J285" s="63">
        <f>SUMIFS('[2]Sep-Aug Comp CA'!$G$1:$G$498,'[2]Sep-Aug Comp CA'!$B$1:$B$498,'Oct Agreement Compare CA'!B285,'[2]Sep-Aug Comp CA'!$C$1:$C$498,'Oct Agreement Compare CA'!C285,'[2]Sep-Aug Comp CA'!$D$1:$D$498,'Oct Agreement Compare CA'!D285)</f>
        <v>62</v>
      </c>
      <c r="K285" s="63">
        <f t="shared" si="12"/>
        <v>0</v>
      </c>
      <c r="L285" s="64">
        <f t="shared" si="13"/>
        <v>0</v>
      </c>
    </row>
    <row r="286" spans="2:12" outlineLevel="2">
      <c r="B286" s="177" t="s">
        <v>1016</v>
      </c>
      <c r="C286" s="177" t="s">
        <v>541</v>
      </c>
      <c r="D286" s="177" t="s">
        <v>1053</v>
      </c>
      <c r="E286" s="177" t="s">
        <v>1035</v>
      </c>
      <c r="F286" s="178">
        <v>45931</v>
      </c>
      <c r="G286" s="63">
        <v>4</v>
      </c>
      <c r="H286" s="63">
        <f t="shared" si="11"/>
        <v>4</v>
      </c>
      <c r="J286" s="63">
        <f>SUMIFS('[2]Sep-Aug Comp CA'!$G$1:$G$498,'[2]Sep-Aug Comp CA'!$B$1:$B$498,'Oct Agreement Compare CA'!B286,'[2]Sep-Aug Comp CA'!$C$1:$C$498,'Oct Agreement Compare CA'!C286,'[2]Sep-Aug Comp CA'!$D$1:$D$498,'Oct Agreement Compare CA'!D286)</f>
        <v>8</v>
      </c>
      <c r="K286" s="63">
        <f t="shared" si="12"/>
        <v>-4</v>
      </c>
      <c r="L286" s="64">
        <f t="shared" si="13"/>
        <v>-0.5</v>
      </c>
    </row>
    <row r="287" spans="2:12" outlineLevel="2">
      <c r="B287" s="177" t="s">
        <v>1016</v>
      </c>
      <c r="C287" s="177" t="s">
        <v>541</v>
      </c>
      <c r="D287" s="177" t="s">
        <v>1054</v>
      </c>
      <c r="E287" s="177" t="s">
        <v>1039</v>
      </c>
      <c r="F287" s="178">
        <v>45931</v>
      </c>
      <c r="G287" s="63">
        <v>8</v>
      </c>
      <c r="H287" s="63">
        <f t="shared" si="11"/>
        <v>8</v>
      </c>
      <c r="J287" s="63">
        <f>SUMIFS('[2]Sep-Aug Comp CA'!$G$1:$G$498,'[2]Sep-Aug Comp CA'!$B$1:$B$498,'Oct Agreement Compare CA'!B287,'[2]Sep-Aug Comp CA'!$C$1:$C$498,'Oct Agreement Compare CA'!C287,'[2]Sep-Aug Comp CA'!$D$1:$D$498,'Oct Agreement Compare CA'!D287)</f>
        <v>8</v>
      </c>
      <c r="K287" s="63">
        <f t="shared" si="12"/>
        <v>0</v>
      </c>
      <c r="L287" s="64">
        <f t="shared" si="13"/>
        <v>0</v>
      </c>
    </row>
    <row r="288" spans="2:12" outlineLevel="2">
      <c r="B288" s="177" t="s">
        <v>1016</v>
      </c>
      <c r="C288" s="177" t="s">
        <v>555</v>
      </c>
      <c r="D288" s="177" t="s">
        <v>1055</v>
      </c>
      <c r="E288" s="177" t="s">
        <v>1021</v>
      </c>
      <c r="F288" s="178">
        <v>45931</v>
      </c>
      <c r="G288" s="63">
        <v>324.5</v>
      </c>
      <c r="H288" s="63">
        <f t="shared" si="11"/>
        <v>324.5</v>
      </c>
      <c r="J288" s="63">
        <f>SUMIFS('[2]Sep-Aug Comp CA'!$G$1:$G$498,'[2]Sep-Aug Comp CA'!$B$1:$B$498,'Oct Agreement Compare CA'!B288,'[2]Sep-Aug Comp CA'!$C$1:$C$498,'Oct Agreement Compare CA'!C288,'[2]Sep-Aug Comp CA'!$D$1:$D$498,'Oct Agreement Compare CA'!D288)</f>
        <v>324.5</v>
      </c>
      <c r="K288" s="63">
        <f t="shared" si="12"/>
        <v>0</v>
      </c>
      <c r="L288" s="64">
        <f t="shared" si="13"/>
        <v>0</v>
      </c>
    </row>
    <row r="289" spans="2:12" outlineLevel="2">
      <c r="B289" s="177" t="s">
        <v>1016</v>
      </c>
      <c r="C289" s="177" t="s">
        <v>555</v>
      </c>
      <c r="D289" s="177" t="s">
        <v>1056</v>
      </c>
      <c r="E289" s="177" t="s">
        <v>1029</v>
      </c>
      <c r="F289" s="178">
        <v>45931</v>
      </c>
      <c r="G289" s="63">
        <v>1400</v>
      </c>
      <c r="H289" s="63">
        <f t="shared" si="11"/>
        <v>1400</v>
      </c>
      <c r="J289" s="63">
        <f>SUMIFS('[2]Sep-Aug Comp CA'!$G$1:$G$498,'[2]Sep-Aug Comp CA'!$B$1:$B$498,'Oct Agreement Compare CA'!B289,'[2]Sep-Aug Comp CA'!$C$1:$C$498,'Oct Agreement Compare CA'!C289,'[2]Sep-Aug Comp CA'!$D$1:$D$498,'Oct Agreement Compare CA'!D289)</f>
        <v>1400</v>
      </c>
      <c r="K289" s="63">
        <f t="shared" si="12"/>
        <v>0</v>
      </c>
      <c r="L289" s="64">
        <f t="shared" si="13"/>
        <v>0</v>
      </c>
    </row>
    <row r="290" spans="2:12" outlineLevel="2">
      <c r="B290" s="177" t="s">
        <v>1016</v>
      </c>
      <c r="C290" s="177" t="s">
        <v>555</v>
      </c>
      <c r="D290" s="177" t="s">
        <v>1057</v>
      </c>
      <c r="E290" s="177" t="s">
        <v>1035</v>
      </c>
      <c r="F290" s="178">
        <v>45931</v>
      </c>
      <c r="G290" s="63">
        <v>383</v>
      </c>
      <c r="H290" s="63">
        <f t="shared" si="11"/>
        <v>383</v>
      </c>
      <c r="J290" s="63">
        <f>SUMIFS('[2]Sep-Aug Comp CA'!$G$1:$G$498,'[2]Sep-Aug Comp CA'!$B$1:$B$498,'Oct Agreement Compare CA'!B290,'[2]Sep-Aug Comp CA'!$C$1:$C$498,'Oct Agreement Compare CA'!C290,'[2]Sep-Aug Comp CA'!$D$1:$D$498,'Oct Agreement Compare CA'!D290)</f>
        <v>388</v>
      </c>
      <c r="K290" s="63">
        <f t="shared" si="12"/>
        <v>-5</v>
      </c>
      <c r="L290" s="64">
        <f t="shared" si="13"/>
        <v>-1.2886597938144329E-2</v>
      </c>
    </row>
    <row r="291" spans="2:12" outlineLevel="2">
      <c r="B291" s="177" t="s">
        <v>1016</v>
      </c>
      <c r="C291" s="177" t="s">
        <v>555</v>
      </c>
      <c r="D291" s="177" t="s">
        <v>1058</v>
      </c>
      <c r="E291" s="177" t="s">
        <v>1037</v>
      </c>
      <c r="F291" s="178">
        <v>45931</v>
      </c>
      <c r="G291" s="63">
        <v>333</v>
      </c>
      <c r="H291" s="63">
        <f t="shared" si="11"/>
        <v>333</v>
      </c>
      <c r="J291" s="63">
        <f>SUMIFS('[2]Sep-Aug Comp CA'!$G$1:$G$498,'[2]Sep-Aug Comp CA'!$B$1:$B$498,'Oct Agreement Compare CA'!B291,'[2]Sep-Aug Comp CA'!$C$1:$C$498,'Oct Agreement Compare CA'!C291,'[2]Sep-Aug Comp CA'!$D$1:$D$498,'Oct Agreement Compare CA'!D291)</f>
        <v>333</v>
      </c>
      <c r="K291" s="63">
        <f t="shared" si="12"/>
        <v>0</v>
      </c>
      <c r="L291" s="64">
        <f t="shared" si="13"/>
        <v>0</v>
      </c>
    </row>
    <row r="292" spans="2:12" outlineLevel="2">
      <c r="B292" s="177" t="s">
        <v>1016</v>
      </c>
      <c r="C292" s="177" t="s">
        <v>555</v>
      </c>
      <c r="D292" s="177" t="s">
        <v>1059</v>
      </c>
      <c r="E292" s="177" t="s">
        <v>1039</v>
      </c>
      <c r="F292" s="178">
        <v>45931</v>
      </c>
      <c r="G292" s="63">
        <v>49</v>
      </c>
      <c r="H292" s="63">
        <f t="shared" si="11"/>
        <v>49</v>
      </c>
      <c r="J292" s="63">
        <f>SUMIFS('[2]Sep-Aug Comp CA'!$G$1:$G$498,'[2]Sep-Aug Comp CA'!$B$1:$B$498,'Oct Agreement Compare CA'!B292,'[2]Sep-Aug Comp CA'!$C$1:$C$498,'Oct Agreement Compare CA'!C292,'[2]Sep-Aug Comp CA'!$D$1:$D$498,'Oct Agreement Compare CA'!D292)</f>
        <v>49</v>
      </c>
      <c r="K292" s="63">
        <f t="shared" si="12"/>
        <v>0</v>
      </c>
      <c r="L292" s="64">
        <f t="shared" si="13"/>
        <v>0</v>
      </c>
    </row>
    <row r="293" spans="2:12" outlineLevel="2">
      <c r="B293" s="177" t="s">
        <v>1016</v>
      </c>
      <c r="C293" s="177" t="s">
        <v>555</v>
      </c>
      <c r="D293" s="177" t="s">
        <v>1060</v>
      </c>
      <c r="E293" s="177" t="s">
        <v>1023</v>
      </c>
      <c r="F293" s="178">
        <v>45931</v>
      </c>
      <c r="G293" s="63">
        <v>24.5</v>
      </c>
      <c r="H293" s="63">
        <f t="shared" si="11"/>
        <v>24.5</v>
      </c>
      <c r="J293" s="63">
        <f>SUMIFS('[2]Sep-Aug Comp CA'!$G$1:$G$498,'[2]Sep-Aug Comp CA'!$B$1:$B$498,'Oct Agreement Compare CA'!B293,'[2]Sep-Aug Comp CA'!$C$1:$C$498,'Oct Agreement Compare CA'!C293,'[2]Sep-Aug Comp CA'!$D$1:$D$498,'Oct Agreement Compare CA'!D293)</f>
        <v>24.5</v>
      </c>
      <c r="K293" s="63">
        <f t="shared" si="12"/>
        <v>0</v>
      </c>
      <c r="L293" s="64">
        <f t="shared" si="13"/>
        <v>0</v>
      </c>
    </row>
    <row r="294" spans="2:12" outlineLevel="2">
      <c r="B294" s="177" t="s">
        <v>1016</v>
      </c>
      <c r="C294" s="177" t="s">
        <v>555</v>
      </c>
      <c r="D294" s="177" t="s">
        <v>1061</v>
      </c>
      <c r="E294" s="177" t="s">
        <v>1031</v>
      </c>
      <c r="F294" s="178">
        <v>45931</v>
      </c>
      <c r="G294" s="63">
        <v>373.5</v>
      </c>
      <c r="H294" s="63">
        <f t="shared" si="11"/>
        <v>373.5</v>
      </c>
      <c r="J294" s="63">
        <f>SUMIFS('[2]Sep-Aug Comp CA'!$G$1:$G$498,'[2]Sep-Aug Comp CA'!$B$1:$B$498,'Oct Agreement Compare CA'!B294,'[2]Sep-Aug Comp CA'!$C$1:$C$498,'Oct Agreement Compare CA'!C294,'[2]Sep-Aug Comp CA'!$D$1:$D$498,'Oct Agreement Compare CA'!D294)</f>
        <v>373.5</v>
      </c>
      <c r="K294" s="63">
        <f t="shared" si="12"/>
        <v>0</v>
      </c>
      <c r="L294" s="64">
        <f t="shared" si="13"/>
        <v>0</v>
      </c>
    </row>
    <row r="295" spans="2:12" outlineLevel="2">
      <c r="B295" s="177" t="s">
        <v>1016</v>
      </c>
      <c r="C295" s="177" t="s">
        <v>555</v>
      </c>
      <c r="D295" s="177" t="s">
        <v>1062</v>
      </c>
      <c r="E295" s="177" t="s">
        <v>1041</v>
      </c>
      <c r="F295" s="178">
        <v>45931</v>
      </c>
      <c r="G295" s="63">
        <v>24.5</v>
      </c>
      <c r="H295" s="63">
        <f t="shared" si="11"/>
        <v>24.5</v>
      </c>
      <c r="J295" s="63">
        <f>SUMIFS('[2]Sep-Aug Comp CA'!$G$1:$G$498,'[2]Sep-Aug Comp CA'!$B$1:$B$498,'Oct Agreement Compare CA'!B295,'[2]Sep-Aug Comp CA'!$C$1:$C$498,'Oct Agreement Compare CA'!C295,'[2]Sep-Aug Comp CA'!$D$1:$D$498,'Oct Agreement Compare CA'!D295)</f>
        <v>24.5</v>
      </c>
      <c r="K295" s="63">
        <f t="shared" si="12"/>
        <v>0</v>
      </c>
      <c r="L295" s="64">
        <f t="shared" si="13"/>
        <v>0</v>
      </c>
    </row>
    <row r="296" spans="2:12" outlineLevel="2">
      <c r="B296" s="177" t="s">
        <v>1016</v>
      </c>
      <c r="C296" s="177" t="s">
        <v>544</v>
      </c>
      <c r="D296" s="177" t="s">
        <v>1063</v>
      </c>
      <c r="E296" s="177" t="s">
        <v>1021</v>
      </c>
      <c r="F296" s="178">
        <v>45931</v>
      </c>
      <c r="G296" s="63">
        <v>573.78</v>
      </c>
      <c r="H296" s="63">
        <f t="shared" si="11"/>
        <v>573.78</v>
      </c>
      <c r="J296" s="63">
        <f>SUMIFS('[2]Sep-Aug Comp CA'!$G$1:$G$498,'[2]Sep-Aug Comp CA'!$B$1:$B$498,'Oct Agreement Compare CA'!B296,'[2]Sep-Aug Comp CA'!$C$1:$C$498,'Oct Agreement Compare CA'!C296,'[2]Sep-Aug Comp CA'!$D$1:$D$498,'Oct Agreement Compare CA'!D296)</f>
        <v>573.78</v>
      </c>
      <c r="K296" s="63">
        <f t="shared" si="12"/>
        <v>0</v>
      </c>
      <c r="L296" s="64">
        <f t="shared" si="13"/>
        <v>0</v>
      </c>
    </row>
    <row r="297" spans="2:12" outlineLevel="2">
      <c r="B297" s="177" t="s">
        <v>1016</v>
      </c>
      <c r="C297" s="177" t="s">
        <v>544</v>
      </c>
      <c r="D297" s="177" t="s">
        <v>1064</v>
      </c>
      <c r="E297" s="177" t="s">
        <v>1023</v>
      </c>
      <c r="F297" s="178">
        <v>45931</v>
      </c>
      <c r="G297" s="63">
        <v>350.15</v>
      </c>
      <c r="H297" s="63">
        <f t="shared" si="11"/>
        <v>350.15</v>
      </c>
      <c r="J297" s="63">
        <f>SUMIFS('[2]Sep-Aug Comp CA'!$G$1:$G$498,'[2]Sep-Aug Comp CA'!$B$1:$B$498,'Oct Agreement Compare CA'!B297,'[2]Sep-Aug Comp CA'!$C$1:$C$498,'Oct Agreement Compare CA'!C297,'[2]Sep-Aug Comp CA'!$D$1:$D$498,'Oct Agreement Compare CA'!D297)</f>
        <v>350.15</v>
      </c>
      <c r="K297" s="63">
        <f t="shared" si="12"/>
        <v>0</v>
      </c>
      <c r="L297" s="64">
        <f t="shared" si="13"/>
        <v>0</v>
      </c>
    </row>
    <row r="298" spans="2:12" outlineLevel="2">
      <c r="B298" s="177" t="s">
        <v>1016</v>
      </c>
      <c r="C298" s="177" t="s">
        <v>544</v>
      </c>
      <c r="D298" s="177" t="s">
        <v>1065</v>
      </c>
      <c r="E298" s="177" t="s">
        <v>1029</v>
      </c>
      <c r="F298" s="178">
        <v>45931</v>
      </c>
      <c r="G298" s="63">
        <v>4589.2</v>
      </c>
      <c r="H298" s="63">
        <f t="shared" si="11"/>
        <v>4589.2</v>
      </c>
      <c r="J298" s="63">
        <f>SUMIFS('[2]Sep-Aug Comp CA'!$G$1:$G$498,'[2]Sep-Aug Comp CA'!$B$1:$B$498,'Oct Agreement Compare CA'!B298,'[2]Sep-Aug Comp CA'!$C$1:$C$498,'Oct Agreement Compare CA'!C298,'[2]Sep-Aug Comp CA'!$D$1:$D$498,'Oct Agreement Compare CA'!D298)</f>
        <v>4332.8999999999996</v>
      </c>
      <c r="K298" s="63">
        <f t="shared" si="12"/>
        <v>256.30000000000018</v>
      </c>
      <c r="L298" s="64">
        <f t="shared" si="13"/>
        <v>5.9152069053059197E-2</v>
      </c>
    </row>
    <row r="299" spans="2:12" outlineLevel="2">
      <c r="B299" s="177" t="s">
        <v>1016</v>
      </c>
      <c r="C299" s="177" t="s">
        <v>544</v>
      </c>
      <c r="D299" s="177" t="s">
        <v>1066</v>
      </c>
      <c r="E299" s="177" t="s">
        <v>1031</v>
      </c>
      <c r="F299" s="178">
        <v>45931</v>
      </c>
      <c r="G299" s="63">
        <v>584.45000000000005</v>
      </c>
      <c r="H299" s="63">
        <f t="shared" si="11"/>
        <v>584.45000000000005</v>
      </c>
      <c r="J299" s="63">
        <f>SUMIFS('[2]Sep-Aug Comp CA'!$G$1:$G$498,'[2]Sep-Aug Comp CA'!$B$1:$B$498,'Oct Agreement Compare CA'!B299,'[2]Sep-Aug Comp CA'!$C$1:$C$498,'Oct Agreement Compare CA'!C299,'[2]Sep-Aug Comp CA'!$D$1:$D$498,'Oct Agreement Compare CA'!D299)</f>
        <v>584.45000000000005</v>
      </c>
      <c r="K299" s="63">
        <f t="shared" si="12"/>
        <v>0</v>
      </c>
      <c r="L299" s="64">
        <f t="shared" si="13"/>
        <v>0</v>
      </c>
    </row>
    <row r="300" spans="2:12" outlineLevel="2">
      <c r="B300" s="177" t="s">
        <v>1016</v>
      </c>
      <c r="C300" s="177" t="s">
        <v>544</v>
      </c>
      <c r="D300" s="177" t="s">
        <v>1067</v>
      </c>
      <c r="E300" s="177" t="s">
        <v>1041</v>
      </c>
      <c r="F300" s="178">
        <v>45931</v>
      </c>
      <c r="G300" s="63">
        <v>328.15</v>
      </c>
      <c r="H300" s="63">
        <f t="shared" si="11"/>
        <v>328.15</v>
      </c>
      <c r="J300" s="63">
        <f>SUMIFS('[2]Sep-Aug Comp CA'!$G$1:$G$498,'[2]Sep-Aug Comp CA'!$B$1:$B$498,'Oct Agreement Compare CA'!B300,'[2]Sep-Aug Comp CA'!$C$1:$C$498,'Oct Agreement Compare CA'!C300,'[2]Sep-Aug Comp CA'!$D$1:$D$498,'Oct Agreement Compare CA'!D300)</f>
        <v>328.15</v>
      </c>
      <c r="K300" s="63">
        <f t="shared" si="12"/>
        <v>0</v>
      </c>
      <c r="L300" s="64">
        <f t="shared" si="13"/>
        <v>0</v>
      </c>
    </row>
    <row r="301" spans="2:12" outlineLevel="2">
      <c r="B301" s="177" t="s">
        <v>1016</v>
      </c>
      <c r="C301" s="177" t="s">
        <v>544</v>
      </c>
      <c r="D301" s="177" t="s">
        <v>1068</v>
      </c>
      <c r="E301" s="177" t="s">
        <v>1037</v>
      </c>
      <c r="F301" s="178">
        <v>45931</v>
      </c>
      <c r="G301" s="63">
        <v>525.63</v>
      </c>
      <c r="H301" s="63">
        <f t="shared" si="11"/>
        <v>525.63</v>
      </c>
      <c r="J301" s="63">
        <f>SUMIFS('[2]Sep-Aug Comp CA'!$G$1:$G$498,'[2]Sep-Aug Comp CA'!$B$1:$B$498,'Oct Agreement Compare CA'!B301,'[2]Sep-Aug Comp CA'!$C$1:$C$498,'Oct Agreement Compare CA'!C301,'[2]Sep-Aug Comp CA'!$D$1:$D$498,'Oct Agreement Compare CA'!D301)</f>
        <v>958.23</v>
      </c>
      <c r="K301" s="63">
        <f t="shared" si="12"/>
        <v>-432.6</v>
      </c>
      <c r="L301" s="64">
        <f t="shared" si="13"/>
        <v>-0.45145737453429763</v>
      </c>
    </row>
    <row r="302" spans="2:12" outlineLevel="2">
      <c r="B302" s="177" t="s">
        <v>1016</v>
      </c>
      <c r="C302" s="177" t="s">
        <v>544</v>
      </c>
      <c r="D302" s="177" t="s">
        <v>1069</v>
      </c>
      <c r="E302" s="177" t="s">
        <v>1039</v>
      </c>
      <c r="F302" s="178">
        <v>45931</v>
      </c>
      <c r="G302" s="63">
        <v>456.3</v>
      </c>
      <c r="H302" s="63">
        <f t="shared" si="11"/>
        <v>456.3</v>
      </c>
      <c r="J302" s="63">
        <f>SUMIFS('[2]Sep-Aug Comp CA'!$G$1:$G$498,'[2]Sep-Aug Comp CA'!$B$1:$B$498,'Oct Agreement Compare CA'!B302,'[2]Sep-Aug Comp CA'!$C$1:$C$498,'Oct Agreement Compare CA'!C302,'[2]Sep-Aug Comp CA'!$D$1:$D$498,'Oct Agreement Compare CA'!D302)</f>
        <v>456.3</v>
      </c>
      <c r="K302" s="63">
        <f t="shared" si="12"/>
        <v>0</v>
      </c>
      <c r="L302" s="64">
        <f t="shared" si="13"/>
        <v>0</v>
      </c>
    </row>
    <row r="303" spans="2:12" outlineLevel="2">
      <c r="B303" s="177" t="s">
        <v>1016</v>
      </c>
      <c r="C303" s="177" t="s">
        <v>544</v>
      </c>
      <c r="D303" s="177" t="s">
        <v>1070</v>
      </c>
      <c r="E303" s="177" t="s">
        <v>1035</v>
      </c>
      <c r="F303" s="178">
        <v>45931</v>
      </c>
      <c r="G303" s="63">
        <v>633.78</v>
      </c>
      <c r="H303" s="63">
        <f t="shared" si="11"/>
        <v>633.78</v>
      </c>
      <c r="J303" s="63">
        <f>SUMIFS('[2]Sep-Aug Comp CA'!$G$1:$G$498,'[2]Sep-Aug Comp CA'!$B$1:$B$498,'Oct Agreement Compare CA'!B303,'[2]Sep-Aug Comp CA'!$C$1:$C$498,'Oct Agreement Compare CA'!C303,'[2]Sep-Aug Comp CA'!$D$1:$D$498,'Oct Agreement Compare CA'!D303)</f>
        <v>741.93</v>
      </c>
      <c r="K303" s="63">
        <f t="shared" si="12"/>
        <v>-108.14999999999998</v>
      </c>
      <c r="L303" s="64">
        <f t="shared" si="13"/>
        <v>-0.14576846872346447</v>
      </c>
    </row>
    <row r="304" spans="2:12" outlineLevel="1">
      <c r="B304" s="171" t="s">
        <v>1071</v>
      </c>
      <c r="F304" s="178"/>
      <c r="G304" s="63">
        <f>SUBTOTAL(9,G264:G303)</f>
        <v>13769.039999999999</v>
      </c>
      <c r="H304" s="63">
        <f>SUBTOTAL(9,H264:H303)</f>
        <v>13769.039999999999</v>
      </c>
      <c r="I304" s="63">
        <f>SUBTOTAL(9,I264:I303)</f>
        <v>0</v>
      </c>
      <c r="J304" s="63">
        <f>SUBTOTAL(9,J264:J303)</f>
        <v>15013.49</v>
      </c>
      <c r="K304" s="63">
        <f t="shared" si="12"/>
        <v>-1244.4500000000007</v>
      </c>
      <c r="L304" s="64">
        <f t="shared" si="13"/>
        <v>-8.2888788682711392E-2</v>
      </c>
    </row>
    <row r="305" spans="2:12" outlineLevel="2">
      <c r="B305" s="177" t="s">
        <v>1072</v>
      </c>
      <c r="C305" s="177" t="s">
        <v>541</v>
      </c>
      <c r="D305" s="177" t="s">
        <v>967</v>
      </c>
      <c r="E305" s="177" t="s">
        <v>1073</v>
      </c>
      <c r="F305" s="178">
        <v>45931</v>
      </c>
      <c r="G305" s="63">
        <v>60</v>
      </c>
      <c r="H305" s="63">
        <f t="shared" si="11"/>
        <v>60</v>
      </c>
      <c r="J305" s="63">
        <f>SUMIFS('[2]Sep-Aug Comp CA'!$G$1:$G$498,'[2]Sep-Aug Comp CA'!$B$1:$B$498,'Oct Agreement Compare CA'!B305,'[2]Sep-Aug Comp CA'!$C$1:$C$498,'Oct Agreement Compare CA'!C305,'[2]Sep-Aug Comp CA'!$D$1:$D$498,'Oct Agreement Compare CA'!D305)</f>
        <v>60</v>
      </c>
      <c r="K305" s="63">
        <f t="shared" si="12"/>
        <v>0</v>
      </c>
      <c r="L305" s="64">
        <f t="shared" si="13"/>
        <v>0</v>
      </c>
    </row>
    <row r="306" spans="2:12" outlineLevel="2">
      <c r="B306" s="177" t="s">
        <v>1072</v>
      </c>
      <c r="C306" s="177" t="s">
        <v>555</v>
      </c>
      <c r="D306" s="177" t="s">
        <v>968</v>
      </c>
      <c r="E306" s="177" t="s">
        <v>1073</v>
      </c>
      <c r="F306" s="178">
        <v>45931</v>
      </c>
      <c r="G306" s="63">
        <v>431</v>
      </c>
      <c r="H306" s="63">
        <f t="shared" si="11"/>
        <v>431</v>
      </c>
      <c r="J306" s="63">
        <f>SUMIFS('[2]Sep-Aug Comp CA'!$G$1:$G$498,'[2]Sep-Aug Comp CA'!$B$1:$B$498,'Oct Agreement Compare CA'!B306,'[2]Sep-Aug Comp CA'!$C$1:$C$498,'Oct Agreement Compare CA'!C306,'[2]Sep-Aug Comp CA'!$D$1:$D$498,'Oct Agreement Compare CA'!D306)</f>
        <v>431</v>
      </c>
      <c r="K306" s="63">
        <f t="shared" si="12"/>
        <v>0</v>
      </c>
      <c r="L306" s="64">
        <f t="shared" si="13"/>
        <v>0</v>
      </c>
    </row>
    <row r="307" spans="2:12" outlineLevel="2">
      <c r="B307" s="177" t="s">
        <v>1072</v>
      </c>
      <c r="C307" s="177" t="s">
        <v>544</v>
      </c>
      <c r="D307" s="177" t="s">
        <v>1074</v>
      </c>
      <c r="E307" s="177" t="s">
        <v>1073</v>
      </c>
      <c r="F307" s="178">
        <v>45931</v>
      </c>
      <c r="G307" s="63">
        <v>1327</v>
      </c>
      <c r="H307" s="63">
        <f t="shared" si="11"/>
        <v>1327</v>
      </c>
      <c r="J307" s="63">
        <f>SUMIFS('[2]Sep-Aug Comp CA'!$G$1:$G$498,'[2]Sep-Aug Comp CA'!$B$1:$B$498,'Oct Agreement Compare CA'!B307,'[2]Sep-Aug Comp CA'!$C$1:$C$498,'Oct Agreement Compare CA'!C307,'[2]Sep-Aug Comp CA'!$D$1:$D$498,'Oct Agreement Compare CA'!D307)</f>
        <v>1327</v>
      </c>
      <c r="K307" s="63">
        <f t="shared" si="12"/>
        <v>0</v>
      </c>
      <c r="L307" s="64">
        <f t="shared" si="13"/>
        <v>0</v>
      </c>
    </row>
    <row r="308" spans="2:12" outlineLevel="1">
      <c r="B308" s="171" t="s">
        <v>1075</v>
      </c>
      <c r="F308" s="178"/>
      <c r="G308" s="63">
        <f>SUBTOTAL(9,G305:G307)</f>
        <v>1818</v>
      </c>
      <c r="H308" s="63">
        <f>SUBTOTAL(9,H305:H307)</f>
        <v>1818</v>
      </c>
      <c r="I308" s="63">
        <f>SUBTOTAL(9,I305:I307)</f>
        <v>0</v>
      </c>
      <c r="J308" s="63">
        <f>SUBTOTAL(9,J305:J307)</f>
        <v>1818</v>
      </c>
      <c r="K308" s="63">
        <f t="shared" si="12"/>
        <v>0</v>
      </c>
      <c r="L308" s="64">
        <f t="shared" si="13"/>
        <v>0</v>
      </c>
    </row>
    <row r="309" spans="2:12" outlineLevel="2">
      <c r="B309" s="177" t="s">
        <v>1076</v>
      </c>
      <c r="C309" s="177" t="s">
        <v>579</v>
      </c>
      <c r="D309" s="177" t="s">
        <v>580</v>
      </c>
      <c r="E309" s="177" t="s">
        <v>1077</v>
      </c>
      <c r="F309" s="178">
        <v>45945</v>
      </c>
      <c r="G309" s="63">
        <v>165</v>
      </c>
      <c r="H309" s="63">
        <f t="shared" si="11"/>
        <v>165</v>
      </c>
      <c r="J309" s="63">
        <f>SUMIFS('[2]Sep-Aug Comp CA'!$G$1:$G$498,'[2]Sep-Aug Comp CA'!$B$1:$B$498,'Oct Agreement Compare CA'!B309,'[2]Sep-Aug Comp CA'!$C$1:$C$498,'Oct Agreement Compare CA'!C309,'[2]Sep-Aug Comp CA'!$D$1:$D$498,'Oct Agreement Compare CA'!D309)</f>
        <v>0</v>
      </c>
      <c r="K309" s="63">
        <f t="shared" si="12"/>
        <v>165</v>
      </c>
      <c r="L309" s="64" t="e">
        <f t="shared" si="13"/>
        <v>#DIV/0!</v>
      </c>
    </row>
    <row r="310" spans="2:12" outlineLevel="2">
      <c r="B310" s="177" t="s">
        <v>1076</v>
      </c>
      <c r="C310" s="177" t="s">
        <v>541</v>
      </c>
      <c r="D310" s="177" t="s">
        <v>541</v>
      </c>
      <c r="E310" s="177" t="s">
        <v>1077</v>
      </c>
      <c r="F310" s="178">
        <v>45945</v>
      </c>
      <c r="G310" s="63">
        <v>234.5</v>
      </c>
      <c r="H310" s="63">
        <f t="shared" si="11"/>
        <v>234.5</v>
      </c>
      <c r="J310" s="63">
        <f>SUMIFS('[2]Sep-Aug Comp CA'!$G$1:$G$498,'[2]Sep-Aug Comp CA'!$B$1:$B$498,'Oct Agreement Compare CA'!B310,'[2]Sep-Aug Comp CA'!$C$1:$C$498,'Oct Agreement Compare CA'!C310,'[2]Sep-Aug Comp CA'!$D$1:$D$498,'Oct Agreement Compare CA'!D310)</f>
        <v>0</v>
      </c>
      <c r="K310" s="63">
        <f t="shared" si="12"/>
        <v>234.5</v>
      </c>
      <c r="L310" s="64" t="e">
        <f t="shared" si="13"/>
        <v>#DIV/0!</v>
      </c>
    </row>
    <row r="311" spans="2:12" outlineLevel="2">
      <c r="B311" s="177" t="s">
        <v>1076</v>
      </c>
      <c r="C311" s="177" t="s">
        <v>555</v>
      </c>
      <c r="D311" s="177" t="s">
        <v>555</v>
      </c>
      <c r="E311" s="177" t="s">
        <v>1077</v>
      </c>
      <c r="F311" s="178">
        <v>45945</v>
      </c>
      <c r="G311" s="63">
        <v>399</v>
      </c>
      <c r="H311" s="63">
        <f t="shared" si="11"/>
        <v>399</v>
      </c>
      <c r="J311" s="63">
        <f>SUMIFS('[2]Sep-Aug Comp CA'!$G$1:$G$498,'[2]Sep-Aug Comp CA'!$B$1:$B$498,'Oct Agreement Compare CA'!B311,'[2]Sep-Aug Comp CA'!$C$1:$C$498,'Oct Agreement Compare CA'!C311,'[2]Sep-Aug Comp CA'!$D$1:$D$498,'Oct Agreement Compare CA'!D311)</f>
        <v>0</v>
      </c>
      <c r="K311" s="63">
        <f t="shared" si="12"/>
        <v>399</v>
      </c>
      <c r="L311" s="64" t="e">
        <f t="shared" si="13"/>
        <v>#DIV/0!</v>
      </c>
    </row>
    <row r="312" spans="2:12" outlineLevel="2">
      <c r="B312" s="177" t="s">
        <v>1076</v>
      </c>
      <c r="C312" s="177" t="s">
        <v>544</v>
      </c>
      <c r="D312" s="177" t="s">
        <v>544</v>
      </c>
      <c r="E312" s="177" t="s">
        <v>1077</v>
      </c>
      <c r="F312" s="178">
        <v>45945</v>
      </c>
      <c r="G312" s="63">
        <v>2648</v>
      </c>
      <c r="H312" s="63">
        <f t="shared" si="11"/>
        <v>2648</v>
      </c>
      <c r="J312" s="63">
        <f>SUMIFS('[2]Sep-Aug Comp CA'!$G$1:$G$498,'[2]Sep-Aug Comp CA'!$B$1:$B$498,'Oct Agreement Compare CA'!B312,'[2]Sep-Aug Comp CA'!$C$1:$C$498,'Oct Agreement Compare CA'!C312,'[2]Sep-Aug Comp CA'!$D$1:$D$498,'Oct Agreement Compare CA'!D312)</f>
        <v>0</v>
      </c>
      <c r="K312" s="63">
        <f t="shared" si="12"/>
        <v>2648</v>
      </c>
      <c r="L312" s="64" t="e">
        <f t="shared" si="13"/>
        <v>#DIV/0!</v>
      </c>
    </row>
    <row r="313" spans="2:12" outlineLevel="1">
      <c r="B313" s="171" t="s">
        <v>1078</v>
      </c>
      <c r="F313" s="178"/>
      <c r="G313" s="63">
        <f>SUBTOTAL(9,G309:G312)</f>
        <v>3446.5</v>
      </c>
      <c r="H313" s="63">
        <f>SUBTOTAL(9,H309:H312)</f>
        <v>3446.5</v>
      </c>
      <c r="I313" s="63">
        <f>SUBTOTAL(9,I309:I312)</f>
        <v>0</v>
      </c>
      <c r="J313" s="63">
        <f>SUBTOTAL(9,J309:J312)</f>
        <v>0</v>
      </c>
      <c r="K313" s="63">
        <f t="shared" si="12"/>
        <v>3446.5</v>
      </c>
      <c r="L313" s="64" t="e">
        <f t="shared" si="13"/>
        <v>#DIV/0!</v>
      </c>
    </row>
    <row r="314" spans="2:12" outlineLevel="2">
      <c r="B314" s="177" t="s">
        <v>1079</v>
      </c>
      <c r="C314" s="177" t="s">
        <v>799</v>
      </c>
      <c r="D314" s="177" t="s">
        <v>1080</v>
      </c>
      <c r="E314" s="177" t="s">
        <v>1081</v>
      </c>
      <c r="F314" s="178">
        <v>45931</v>
      </c>
      <c r="G314" s="63">
        <v>2872.5</v>
      </c>
      <c r="H314" s="63">
        <f t="shared" si="11"/>
        <v>2872.5</v>
      </c>
      <c r="J314" s="63">
        <f>SUMIFS('[2]Sep-Aug Comp CA'!$G$1:$G$498,'[2]Sep-Aug Comp CA'!$B$1:$B$498,'Oct Agreement Compare CA'!B314,'[2]Sep-Aug Comp CA'!$C$1:$C$498,'Oct Agreement Compare CA'!C314,'[2]Sep-Aug Comp CA'!$D$1:$D$498,'Oct Agreement Compare CA'!D314)</f>
        <v>2872.5</v>
      </c>
      <c r="K314" s="63">
        <f t="shared" si="12"/>
        <v>0</v>
      </c>
      <c r="L314" s="64">
        <f t="shared" si="13"/>
        <v>0</v>
      </c>
    </row>
    <row r="315" spans="2:12" outlineLevel="2">
      <c r="B315" s="177" t="s">
        <v>1079</v>
      </c>
      <c r="C315" s="177" t="s">
        <v>541</v>
      </c>
      <c r="D315" s="177" t="s">
        <v>1082</v>
      </c>
      <c r="E315" s="177" t="s">
        <v>1081</v>
      </c>
      <c r="F315" s="178">
        <v>45931</v>
      </c>
      <c r="G315" s="63">
        <v>780.23239999999998</v>
      </c>
      <c r="H315" s="63">
        <f t="shared" si="11"/>
        <v>780.23239999999998</v>
      </c>
      <c r="J315" s="63">
        <f>SUMIFS('[2]Sep-Aug Comp CA'!$G$1:$G$498,'[2]Sep-Aug Comp CA'!$B$1:$B$498,'Oct Agreement Compare CA'!B315,'[2]Sep-Aug Comp CA'!$C$1:$C$498,'Oct Agreement Compare CA'!C315,'[2]Sep-Aug Comp CA'!$D$1:$D$498,'Oct Agreement Compare CA'!D315)</f>
        <v>773.23159999999996</v>
      </c>
      <c r="K315" s="63">
        <f t="shared" si="12"/>
        <v>7.0008000000000266</v>
      </c>
      <c r="L315" s="64">
        <f t="shared" si="13"/>
        <v>9.0539496833807968E-3</v>
      </c>
    </row>
    <row r="316" spans="2:12" outlineLevel="2">
      <c r="B316" s="177" t="s">
        <v>1079</v>
      </c>
      <c r="C316" s="177" t="s">
        <v>555</v>
      </c>
      <c r="D316" s="177" t="s">
        <v>1083</v>
      </c>
      <c r="E316" s="177" t="s">
        <v>1081</v>
      </c>
      <c r="F316" s="178">
        <v>45931</v>
      </c>
      <c r="G316" s="63">
        <v>2352.1999999999998</v>
      </c>
      <c r="H316" s="63">
        <f t="shared" ref="H316:H398" si="14">+G316</f>
        <v>2352.1999999999998</v>
      </c>
      <c r="J316" s="63">
        <f>SUMIFS('[2]Sep-Aug Comp CA'!$G$1:$G$498,'[2]Sep-Aug Comp CA'!$B$1:$B$498,'Oct Agreement Compare CA'!B316,'[2]Sep-Aug Comp CA'!$C$1:$C$498,'Oct Agreement Compare CA'!C316,'[2]Sep-Aug Comp CA'!$D$1:$D$498,'Oct Agreement Compare CA'!D316)</f>
        <v>2340.6999999999998</v>
      </c>
      <c r="K316" s="63">
        <f t="shared" si="12"/>
        <v>11.5</v>
      </c>
      <c r="L316" s="64">
        <f t="shared" si="13"/>
        <v>4.9130601956679631E-3</v>
      </c>
    </row>
    <row r="317" spans="2:12" outlineLevel="2">
      <c r="B317" s="177" t="s">
        <v>1079</v>
      </c>
      <c r="C317" s="177" t="s">
        <v>544</v>
      </c>
      <c r="D317" s="177" t="s">
        <v>1084</v>
      </c>
      <c r="E317" s="177" t="s">
        <v>1081</v>
      </c>
      <c r="F317" s="178">
        <v>45931</v>
      </c>
      <c r="G317" s="63">
        <v>1240</v>
      </c>
      <c r="H317" s="63">
        <f t="shared" si="14"/>
        <v>1240</v>
      </c>
      <c r="J317" s="63">
        <f>SUMIFS('[2]Sep-Aug Comp CA'!$G$1:$G$498,'[2]Sep-Aug Comp CA'!$B$1:$B$498,'Oct Agreement Compare CA'!B317,'[2]Sep-Aug Comp CA'!$C$1:$C$498,'Oct Agreement Compare CA'!C317,'[2]Sep-Aug Comp CA'!$D$1:$D$498,'Oct Agreement Compare CA'!D317)</f>
        <v>1240</v>
      </c>
      <c r="K317" s="63">
        <f t="shared" si="12"/>
        <v>0</v>
      </c>
      <c r="L317" s="64">
        <f t="shared" si="13"/>
        <v>0</v>
      </c>
    </row>
    <row r="318" spans="2:12" outlineLevel="1">
      <c r="B318" s="171" t="s">
        <v>1085</v>
      </c>
      <c r="F318" s="178"/>
      <c r="G318" s="63">
        <f>SUBTOTAL(9,G314:G317)</f>
        <v>7244.9323999999997</v>
      </c>
      <c r="H318" s="63">
        <f>SUBTOTAL(9,H314:H317)</f>
        <v>7244.9323999999997</v>
      </c>
      <c r="I318" s="63">
        <f>SUBTOTAL(9,I314:I317)</f>
        <v>0</v>
      </c>
      <c r="J318" s="63">
        <f>SUBTOTAL(9,J314:J317)</f>
        <v>7226.4315999999999</v>
      </c>
      <c r="K318" s="63">
        <f t="shared" si="12"/>
        <v>18.500799999999799</v>
      </c>
      <c r="L318" s="64">
        <f t="shared" si="13"/>
        <v>2.560157076696028E-3</v>
      </c>
    </row>
    <row r="319" spans="2:12" outlineLevel="2">
      <c r="B319" s="177" t="s">
        <v>1086</v>
      </c>
      <c r="C319" s="177" t="s">
        <v>799</v>
      </c>
      <c r="D319" s="177" t="s">
        <v>1087</v>
      </c>
      <c r="E319" s="177" t="s">
        <v>1088</v>
      </c>
      <c r="F319" s="178">
        <v>45945</v>
      </c>
      <c r="G319" s="63">
        <v>1966.5</v>
      </c>
      <c r="H319" s="63">
        <f t="shared" si="14"/>
        <v>1966.5</v>
      </c>
      <c r="J319" s="63">
        <f>SUMIFS('[2]Sep-Aug Comp CA'!$G$1:$G$498,'[2]Sep-Aug Comp CA'!$B$1:$B$498,'Oct Agreement Compare CA'!B319,'[2]Sep-Aug Comp CA'!$C$1:$C$498,'Oct Agreement Compare CA'!C319,'[2]Sep-Aug Comp CA'!$D$1:$D$498,'Oct Agreement Compare CA'!D319)</f>
        <v>1966.5</v>
      </c>
      <c r="K319" s="63">
        <f t="shared" si="12"/>
        <v>0</v>
      </c>
      <c r="L319" s="64">
        <f t="shared" si="13"/>
        <v>0</v>
      </c>
    </row>
    <row r="320" spans="2:12" outlineLevel="2">
      <c r="B320" s="177" t="s">
        <v>1086</v>
      </c>
      <c r="C320" s="177" t="s">
        <v>579</v>
      </c>
      <c r="D320" s="177" t="s">
        <v>1089</v>
      </c>
      <c r="E320" s="177" t="s">
        <v>1088</v>
      </c>
      <c r="F320" s="178">
        <v>45945</v>
      </c>
      <c r="G320" s="63">
        <v>4957</v>
      </c>
      <c r="H320" s="63">
        <f t="shared" si="14"/>
        <v>4957</v>
      </c>
      <c r="J320" s="63">
        <f>SUMIFS('[2]Sep-Aug Comp CA'!$G$1:$G$498,'[2]Sep-Aug Comp CA'!$B$1:$B$498,'Oct Agreement Compare CA'!B320,'[2]Sep-Aug Comp CA'!$C$1:$C$498,'Oct Agreement Compare CA'!C320,'[2]Sep-Aug Comp CA'!$D$1:$D$498,'Oct Agreement Compare CA'!D320)</f>
        <v>4957</v>
      </c>
      <c r="K320" s="63">
        <f t="shared" si="12"/>
        <v>0</v>
      </c>
      <c r="L320" s="64">
        <f t="shared" si="13"/>
        <v>0</v>
      </c>
    </row>
    <row r="321" spans="2:12" outlineLevel="2">
      <c r="B321" s="177" t="s">
        <v>1086</v>
      </c>
      <c r="C321" s="177" t="s">
        <v>541</v>
      </c>
      <c r="D321" s="177" t="s">
        <v>1090</v>
      </c>
      <c r="E321" s="177" t="s">
        <v>1088</v>
      </c>
      <c r="F321" s="178">
        <v>45945</v>
      </c>
      <c r="G321" s="63">
        <v>50</v>
      </c>
      <c r="H321" s="63">
        <f t="shared" si="14"/>
        <v>50</v>
      </c>
      <c r="J321" s="63">
        <f>SUMIFS('[2]Sep-Aug Comp CA'!$G$1:$G$498,'[2]Sep-Aug Comp CA'!$B$1:$B$498,'Oct Agreement Compare CA'!B321,'[2]Sep-Aug Comp CA'!$C$1:$C$498,'Oct Agreement Compare CA'!C321,'[2]Sep-Aug Comp CA'!$D$1:$D$498,'Oct Agreement Compare CA'!D321)</f>
        <v>50</v>
      </c>
      <c r="K321" s="63">
        <f t="shared" si="12"/>
        <v>0</v>
      </c>
      <c r="L321" s="64">
        <f t="shared" si="13"/>
        <v>0</v>
      </c>
    </row>
    <row r="322" spans="2:12" outlineLevel="2">
      <c r="B322" s="177" t="s">
        <v>1086</v>
      </c>
      <c r="C322" s="177" t="s">
        <v>541</v>
      </c>
      <c r="D322" s="177" t="s">
        <v>541</v>
      </c>
      <c r="E322" s="177" t="s">
        <v>1088</v>
      </c>
      <c r="F322" s="178">
        <v>45945</v>
      </c>
      <c r="G322" s="63">
        <v>2192.64</v>
      </c>
      <c r="H322" s="63">
        <f t="shared" si="14"/>
        <v>2192.64</v>
      </c>
      <c r="J322" s="63">
        <f>SUMIFS('[2]Sep-Aug Comp CA'!$G$1:$G$498,'[2]Sep-Aug Comp CA'!$B$1:$B$498,'Oct Agreement Compare CA'!B322,'[2]Sep-Aug Comp CA'!$C$1:$C$498,'Oct Agreement Compare CA'!C322,'[2]Sep-Aug Comp CA'!$D$1:$D$498,'Oct Agreement Compare CA'!D322)</f>
        <v>2180.67</v>
      </c>
      <c r="K322" s="63">
        <f t="shared" si="12"/>
        <v>11.9699999999998</v>
      </c>
      <c r="L322" s="64">
        <f t="shared" si="13"/>
        <v>5.4891386592193225E-3</v>
      </c>
    </row>
    <row r="323" spans="2:12" outlineLevel="2">
      <c r="B323" s="177" t="s">
        <v>1086</v>
      </c>
      <c r="C323" s="177" t="s">
        <v>555</v>
      </c>
      <c r="D323" s="177" t="s">
        <v>555</v>
      </c>
      <c r="E323" s="177" t="s">
        <v>1088</v>
      </c>
      <c r="F323" s="178">
        <v>45945</v>
      </c>
      <c r="G323" s="63">
        <v>942</v>
      </c>
      <c r="H323" s="63">
        <f t="shared" si="14"/>
        <v>942</v>
      </c>
      <c r="J323" s="63">
        <f>SUMIFS('[2]Sep-Aug Comp CA'!$G$1:$G$498,'[2]Sep-Aug Comp CA'!$B$1:$B$498,'Oct Agreement Compare CA'!B323,'[2]Sep-Aug Comp CA'!$C$1:$C$498,'Oct Agreement Compare CA'!C323,'[2]Sep-Aug Comp CA'!$D$1:$D$498,'Oct Agreement Compare CA'!D323)</f>
        <v>960</v>
      </c>
      <c r="K323" s="63">
        <f t="shared" ref="K323:K386" si="15">+G323-J323</f>
        <v>-18</v>
      </c>
      <c r="L323" s="64">
        <f t="shared" ref="L323:L386" si="16">+K323/J323</f>
        <v>-1.8749999999999999E-2</v>
      </c>
    </row>
    <row r="324" spans="2:12" outlineLevel="2">
      <c r="B324" s="177" t="s">
        <v>1086</v>
      </c>
      <c r="C324" s="177" t="s">
        <v>544</v>
      </c>
      <c r="D324" s="177" t="s">
        <v>1091</v>
      </c>
      <c r="E324" s="177" t="s">
        <v>1088</v>
      </c>
      <c r="F324" s="178">
        <v>45945</v>
      </c>
      <c r="G324" s="63">
        <v>12473.75</v>
      </c>
      <c r="H324" s="63">
        <f t="shared" si="14"/>
        <v>12473.75</v>
      </c>
      <c r="J324" s="63">
        <f>SUMIFS('[2]Sep-Aug Comp CA'!$G$1:$G$498,'[2]Sep-Aug Comp CA'!$B$1:$B$498,'Oct Agreement Compare CA'!B324,'[2]Sep-Aug Comp CA'!$C$1:$C$498,'Oct Agreement Compare CA'!C324,'[2]Sep-Aug Comp CA'!$D$1:$D$498,'Oct Agreement Compare CA'!D324)</f>
        <v>12473.75</v>
      </c>
      <c r="K324" s="63">
        <f t="shared" si="15"/>
        <v>0</v>
      </c>
      <c r="L324" s="64">
        <f t="shared" si="16"/>
        <v>0</v>
      </c>
    </row>
    <row r="325" spans="2:12" outlineLevel="1">
      <c r="B325" s="171" t="s">
        <v>1092</v>
      </c>
      <c r="F325" s="178"/>
      <c r="G325" s="63">
        <f>SUBTOTAL(9,G319:G324)</f>
        <v>22581.89</v>
      </c>
      <c r="H325" s="63">
        <f>SUBTOTAL(9,H319:H324)</f>
        <v>22581.89</v>
      </c>
      <c r="I325" s="63">
        <f>SUBTOTAL(9,I319:I324)</f>
        <v>0</v>
      </c>
      <c r="J325" s="63">
        <f>SUBTOTAL(9,J319:J324)</f>
        <v>22587.919999999998</v>
      </c>
      <c r="K325" s="63">
        <f t="shared" si="15"/>
        <v>-6.0299999999988358</v>
      </c>
      <c r="L325" s="64">
        <f t="shared" si="16"/>
        <v>-2.6695685127266417E-4</v>
      </c>
    </row>
    <row r="326" spans="2:12" outlineLevel="2">
      <c r="B326" s="177" t="s">
        <v>1093</v>
      </c>
      <c r="C326" s="177" t="s">
        <v>579</v>
      </c>
      <c r="D326" s="177" t="s">
        <v>579</v>
      </c>
      <c r="E326" s="177" t="s">
        <v>1094</v>
      </c>
      <c r="F326" s="178">
        <v>45931</v>
      </c>
      <c r="G326" s="63">
        <v>1526</v>
      </c>
      <c r="H326" s="63">
        <f t="shared" si="14"/>
        <v>1526</v>
      </c>
      <c r="J326" s="63">
        <f>SUMIFS('[2]Sep-Aug Comp CA'!$G$1:$G$498,'[2]Sep-Aug Comp CA'!$B$1:$B$498,'Oct Agreement Compare CA'!B326,'[2]Sep-Aug Comp CA'!$C$1:$C$498,'Oct Agreement Compare CA'!C326,'[2]Sep-Aug Comp CA'!$D$1:$D$498,'Oct Agreement Compare CA'!D326)</f>
        <v>1526</v>
      </c>
      <c r="K326" s="63">
        <f t="shared" si="15"/>
        <v>0</v>
      </c>
      <c r="L326" s="64">
        <f t="shared" si="16"/>
        <v>0</v>
      </c>
    </row>
    <row r="327" spans="2:12" outlineLevel="2">
      <c r="B327" s="177" t="s">
        <v>1093</v>
      </c>
      <c r="C327" s="177" t="s">
        <v>541</v>
      </c>
      <c r="D327" s="177" t="s">
        <v>702</v>
      </c>
      <c r="E327" s="177" t="s">
        <v>1094</v>
      </c>
      <c r="F327" s="178">
        <v>45931</v>
      </c>
      <c r="G327" s="63">
        <v>8492.3140000000003</v>
      </c>
      <c r="H327" s="63">
        <f t="shared" si="14"/>
        <v>8492.3140000000003</v>
      </c>
      <c r="J327" s="63">
        <f>SUMIFS('[2]Sep-Aug Comp CA'!$G$1:$G$498,'[2]Sep-Aug Comp CA'!$B$1:$B$498,'Oct Agreement Compare CA'!B327,'[2]Sep-Aug Comp CA'!$C$1:$C$498,'Oct Agreement Compare CA'!C327,'[2]Sep-Aug Comp CA'!$D$1:$D$498,'Oct Agreement Compare CA'!D327)</f>
        <v>8273.8209000000006</v>
      </c>
      <c r="K327" s="63">
        <f t="shared" si="15"/>
        <v>218.49309999999969</v>
      </c>
      <c r="L327" s="64">
        <f t="shared" si="16"/>
        <v>2.6407762826966639E-2</v>
      </c>
    </row>
    <row r="328" spans="2:12" outlineLevel="2">
      <c r="B328" s="177" t="s">
        <v>1093</v>
      </c>
      <c r="C328" s="177" t="s">
        <v>555</v>
      </c>
      <c r="D328" s="177" t="s">
        <v>555</v>
      </c>
      <c r="E328" s="177" t="s">
        <v>1094</v>
      </c>
      <c r="F328" s="178">
        <v>45931</v>
      </c>
      <c r="G328" s="63">
        <v>2126</v>
      </c>
      <c r="H328" s="63">
        <f t="shared" si="14"/>
        <v>2126</v>
      </c>
      <c r="J328" s="63">
        <f>SUMIFS('[2]Sep-Aug Comp CA'!$G$1:$G$498,'[2]Sep-Aug Comp CA'!$B$1:$B$498,'Oct Agreement Compare CA'!B328,'[2]Sep-Aug Comp CA'!$C$1:$C$498,'Oct Agreement Compare CA'!C328,'[2]Sep-Aug Comp CA'!$D$1:$D$498,'Oct Agreement Compare CA'!D328)</f>
        <v>2117</v>
      </c>
      <c r="K328" s="63">
        <f t="shared" si="15"/>
        <v>9</v>
      </c>
      <c r="L328" s="64">
        <f t="shared" si="16"/>
        <v>4.251299008030231E-3</v>
      </c>
    </row>
    <row r="329" spans="2:12" outlineLevel="2">
      <c r="B329" s="177" t="s">
        <v>1093</v>
      </c>
      <c r="C329" s="177" t="s">
        <v>544</v>
      </c>
      <c r="D329" s="177" t="s">
        <v>544</v>
      </c>
      <c r="E329" s="177" t="s">
        <v>1094</v>
      </c>
      <c r="F329" s="178">
        <v>45931</v>
      </c>
      <c r="G329" s="63">
        <v>4702</v>
      </c>
      <c r="H329" s="63">
        <f t="shared" si="14"/>
        <v>4702</v>
      </c>
      <c r="J329" s="63">
        <f>SUMIFS('[2]Sep-Aug Comp CA'!$G$1:$G$498,'[2]Sep-Aug Comp CA'!$B$1:$B$498,'Oct Agreement Compare CA'!B329,'[2]Sep-Aug Comp CA'!$C$1:$C$498,'Oct Agreement Compare CA'!C329,'[2]Sep-Aug Comp CA'!$D$1:$D$498,'Oct Agreement Compare CA'!D329)</f>
        <v>4695</v>
      </c>
      <c r="K329" s="63">
        <f t="shared" si="15"/>
        <v>7</v>
      </c>
      <c r="L329" s="64">
        <f t="shared" si="16"/>
        <v>1.490947816826411E-3</v>
      </c>
    </row>
    <row r="330" spans="2:12" outlineLevel="1">
      <c r="B330" s="171" t="s">
        <v>1095</v>
      </c>
      <c r="F330" s="178"/>
      <c r="G330" s="63">
        <f>SUBTOTAL(9,G326:G329)</f>
        <v>16846.313999999998</v>
      </c>
      <c r="H330" s="63">
        <f>SUBTOTAL(9,H326:H329)</f>
        <v>16846.313999999998</v>
      </c>
      <c r="I330" s="63">
        <f>SUBTOTAL(9,I326:I329)</f>
        <v>0</v>
      </c>
      <c r="J330" s="63">
        <f>SUBTOTAL(9,J326:J329)</f>
        <v>16611.820899999999</v>
      </c>
      <c r="K330" s="63">
        <f t="shared" si="15"/>
        <v>234.49309999999969</v>
      </c>
      <c r="L330" s="64">
        <f t="shared" si="16"/>
        <v>1.4116038296560234E-2</v>
      </c>
    </row>
    <row r="331" spans="2:12" outlineLevel="2">
      <c r="B331" s="177" t="s">
        <v>1096</v>
      </c>
      <c r="C331" s="177" t="s">
        <v>579</v>
      </c>
      <c r="D331" s="177" t="s">
        <v>1097</v>
      </c>
      <c r="E331" s="177" t="s">
        <v>1098</v>
      </c>
      <c r="F331" s="178">
        <v>45931</v>
      </c>
      <c r="G331" s="63">
        <v>70.599999999999994</v>
      </c>
      <c r="H331" s="63">
        <f t="shared" si="14"/>
        <v>70.599999999999994</v>
      </c>
      <c r="J331" s="63">
        <f>SUMIFS('[2]Sep-Aug Comp CA'!$G$1:$G$498,'[2]Sep-Aug Comp CA'!$B$1:$B$498,'Oct Agreement Compare CA'!B331,'[2]Sep-Aug Comp CA'!$C$1:$C$498,'Oct Agreement Compare CA'!C331,'[2]Sep-Aug Comp CA'!$D$1:$D$498,'Oct Agreement Compare CA'!D331)</f>
        <v>70.599999999999994</v>
      </c>
      <c r="K331" s="63">
        <f t="shared" si="15"/>
        <v>0</v>
      </c>
      <c r="L331" s="64">
        <f t="shared" si="16"/>
        <v>0</v>
      </c>
    </row>
    <row r="332" spans="2:12" outlineLevel="2">
      <c r="B332" s="177" t="s">
        <v>1096</v>
      </c>
      <c r="C332" s="177" t="s">
        <v>541</v>
      </c>
      <c r="D332" s="177" t="s">
        <v>541</v>
      </c>
      <c r="E332" s="177" t="s">
        <v>1098</v>
      </c>
      <c r="F332" s="178">
        <v>45931</v>
      </c>
      <c r="G332" s="63">
        <v>1765</v>
      </c>
      <c r="H332" s="63">
        <f t="shared" si="14"/>
        <v>1765</v>
      </c>
      <c r="J332" s="63">
        <f>SUMIFS('[2]Sep-Aug Comp CA'!$G$1:$G$498,'[2]Sep-Aug Comp CA'!$B$1:$B$498,'Oct Agreement Compare CA'!B332,'[2]Sep-Aug Comp CA'!$C$1:$C$498,'Oct Agreement Compare CA'!C332,'[2]Sep-Aug Comp CA'!$D$1:$D$498,'Oct Agreement Compare CA'!D332)</f>
        <v>1750</v>
      </c>
      <c r="K332" s="63">
        <f t="shared" si="15"/>
        <v>15</v>
      </c>
      <c r="L332" s="64">
        <f t="shared" si="16"/>
        <v>8.5714285714285719E-3</v>
      </c>
    </row>
    <row r="333" spans="2:12" outlineLevel="2">
      <c r="B333" s="177" t="s">
        <v>1096</v>
      </c>
      <c r="C333" s="177" t="s">
        <v>555</v>
      </c>
      <c r="D333" s="177" t="s">
        <v>555</v>
      </c>
      <c r="E333" s="177" t="s">
        <v>1098</v>
      </c>
      <c r="F333" s="178">
        <v>45931</v>
      </c>
      <c r="G333" s="63">
        <v>2645</v>
      </c>
      <c r="H333" s="63">
        <f t="shared" si="14"/>
        <v>2645</v>
      </c>
      <c r="J333" s="63">
        <f>SUMIFS('[2]Sep-Aug Comp CA'!$G$1:$G$498,'[2]Sep-Aug Comp CA'!$B$1:$B$498,'Oct Agreement Compare CA'!B333,'[2]Sep-Aug Comp CA'!$C$1:$C$498,'Oct Agreement Compare CA'!C333,'[2]Sep-Aug Comp CA'!$D$1:$D$498,'Oct Agreement Compare CA'!D333)</f>
        <v>2590</v>
      </c>
      <c r="K333" s="63">
        <f t="shared" si="15"/>
        <v>55</v>
      </c>
      <c r="L333" s="64">
        <f t="shared" si="16"/>
        <v>2.1235521235521235E-2</v>
      </c>
    </row>
    <row r="334" spans="2:12" outlineLevel="2">
      <c r="B334" s="177" t="s">
        <v>1096</v>
      </c>
      <c r="C334" s="177" t="s">
        <v>544</v>
      </c>
      <c r="D334" s="177" t="s">
        <v>1099</v>
      </c>
      <c r="E334" s="177" t="s">
        <v>1098</v>
      </c>
      <c r="F334" s="178">
        <v>45931</v>
      </c>
      <c r="G334" s="63">
        <v>4274.5</v>
      </c>
      <c r="H334" s="63">
        <f t="shared" si="14"/>
        <v>4274.5</v>
      </c>
      <c r="J334" s="63">
        <f>SUMIFS('[2]Sep-Aug Comp CA'!$G$1:$G$498,'[2]Sep-Aug Comp CA'!$B$1:$B$498,'Oct Agreement Compare CA'!B334,'[2]Sep-Aug Comp CA'!$C$1:$C$498,'Oct Agreement Compare CA'!C334,'[2]Sep-Aug Comp CA'!$D$1:$D$498,'Oct Agreement Compare CA'!D334)</f>
        <v>4274.5</v>
      </c>
      <c r="K334" s="63">
        <f t="shared" si="15"/>
        <v>0</v>
      </c>
      <c r="L334" s="64">
        <f t="shared" si="16"/>
        <v>0</v>
      </c>
    </row>
    <row r="335" spans="2:12" outlineLevel="1">
      <c r="B335" s="171" t="s">
        <v>1100</v>
      </c>
      <c r="F335" s="178"/>
      <c r="G335" s="63">
        <f>SUBTOTAL(9,G331:G334)</f>
        <v>8755.1</v>
      </c>
      <c r="H335" s="63">
        <f>SUBTOTAL(9,H331:H334)</f>
        <v>8755.1</v>
      </c>
      <c r="I335" s="63">
        <f>SUBTOTAL(9,I331:I334)</f>
        <v>0</v>
      </c>
      <c r="J335" s="63">
        <f>SUBTOTAL(9,J331:J334)</f>
        <v>8685.1</v>
      </c>
      <c r="K335" s="63">
        <f t="shared" si="15"/>
        <v>70</v>
      </c>
      <c r="L335" s="64">
        <f t="shared" si="16"/>
        <v>8.0597805436897676E-3</v>
      </c>
    </row>
    <row r="336" spans="2:12" outlineLevel="2">
      <c r="B336" s="177" t="s">
        <v>1101</v>
      </c>
      <c r="C336" s="177" t="s">
        <v>579</v>
      </c>
      <c r="D336" s="177" t="s">
        <v>579</v>
      </c>
      <c r="E336" s="177" t="s">
        <v>1102</v>
      </c>
      <c r="F336" s="178">
        <v>45931</v>
      </c>
      <c r="G336" s="63">
        <v>815.1</v>
      </c>
      <c r="H336" s="63">
        <f t="shared" si="14"/>
        <v>815.1</v>
      </c>
      <c r="J336" s="63">
        <f>SUMIFS('[2]Sep-Aug Comp CA'!$G$1:$G$498,'[2]Sep-Aug Comp CA'!$B$1:$B$498,'Oct Agreement Compare CA'!B336,'[2]Sep-Aug Comp CA'!$C$1:$C$498,'Oct Agreement Compare CA'!C336,'[2]Sep-Aug Comp CA'!$D$1:$D$498,'Oct Agreement Compare CA'!D336)</f>
        <v>773.3</v>
      </c>
      <c r="K336" s="63">
        <f t="shared" si="15"/>
        <v>41.800000000000068</v>
      </c>
      <c r="L336" s="64">
        <f t="shared" si="16"/>
        <v>5.4054054054054147E-2</v>
      </c>
    </row>
    <row r="337" spans="2:12" outlineLevel="2">
      <c r="B337" s="177" t="s">
        <v>1101</v>
      </c>
      <c r="C337" s="177" t="s">
        <v>555</v>
      </c>
      <c r="D337" s="177" t="s">
        <v>555</v>
      </c>
      <c r="E337" s="177" t="s">
        <v>1102</v>
      </c>
      <c r="F337" s="178">
        <v>45931</v>
      </c>
      <c r="G337" s="63">
        <v>1142</v>
      </c>
      <c r="H337" s="63">
        <f t="shared" si="14"/>
        <v>1142</v>
      </c>
      <c r="J337" s="63">
        <f>SUMIFS('[2]Sep-Aug Comp CA'!$G$1:$G$498,'[2]Sep-Aug Comp CA'!$B$1:$B$498,'Oct Agreement Compare CA'!B337,'[2]Sep-Aug Comp CA'!$C$1:$C$498,'Oct Agreement Compare CA'!C337,'[2]Sep-Aug Comp CA'!$D$1:$D$498,'Oct Agreement Compare CA'!D337)</f>
        <v>1129</v>
      </c>
      <c r="K337" s="63">
        <f t="shared" si="15"/>
        <v>13</v>
      </c>
      <c r="L337" s="64">
        <f t="shared" si="16"/>
        <v>1.1514614703277236E-2</v>
      </c>
    </row>
    <row r="338" spans="2:12" outlineLevel="2">
      <c r="B338" s="177" t="s">
        <v>1101</v>
      </c>
      <c r="C338" s="177" t="s">
        <v>544</v>
      </c>
      <c r="D338" s="177" t="s">
        <v>544</v>
      </c>
      <c r="E338" s="177" t="s">
        <v>1102</v>
      </c>
      <c r="F338" s="178">
        <v>45931</v>
      </c>
      <c r="G338" s="63">
        <v>2271</v>
      </c>
      <c r="H338" s="63">
        <f t="shared" si="14"/>
        <v>2271</v>
      </c>
      <c r="J338" s="63">
        <f>SUMIFS('[2]Sep-Aug Comp CA'!$G$1:$G$498,'[2]Sep-Aug Comp CA'!$B$1:$B$498,'Oct Agreement Compare CA'!B338,'[2]Sep-Aug Comp CA'!$C$1:$C$498,'Oct Agreement Compare CA'!C338,'[2]Sep-Aug Comp CA'!$D$1:$D$498,'Oct Agreement Compare CA'!D338)</f>
        <v>2257</v>
      </c>
      <c r="K338" s="63">
        <f t="shared" si="15"/>
        <v>14</v>
      </c>
      <c r="L338" s="64">
        <f t="shared" si="16"/>
        <v>6.202924235711121E-3</v>
      </c>
    </row>
    <row r="339" spans="2:12" outlineLevel="1">
      <c r="B339" s="171" t="s">
        <v>1103</v>
      </c>
      <c r="F339" s="178"/>
      <c r="G339" s="63">
        <f>SUBTOTAL(9,G336:G338)</f>
        <v>4228.1000000000004</v>
      </c>
      <c r="H339" s="63">
        <f>SUBTOTAL(9,H336:H338)</f>
        <v>4228.1000000000004</v>
      </c>
      <c r="I339" s="63">
        <f>SUBTOTAL(9,I336:I338)</f>
        <v>0</v>
      </c>
      <c r="J339" s="63">
        <f>SUBTOTAL(9,J336:J338)</f>
        <v>4159.3</v>
      </c>
      <c r="K339" s="63">
        <f t="shared" si="15"/>
        <v>68.800000000000182</v>
      </c>
      <c r="L339" s="64">
        <f t="shared" si="16"/>
        <v>1.6541244921020406E-2</v>
      </c>
    </row>
    <row r="340" spans="2:12" outlineLevel="2">
      <c r="B340" s="177" t="s">
        <v>1104</v>
      </c>
      <c r="C340" s="177" t="s">
        <v>544</v>
      </c>
      <c r="D340" s="177" t="s">
        <v>1105</v>
      </c>
      <c r="E340" s="177" t="s">
        <v>1106</v>
      </c>
      <c r="F340" s="178">
        <v>45931</v>
      </c>
      <c r="G340" s="63">
        <v>1380.6</v>
      </c>
      <c r="H340" s="63">
        <f t="shared" si="14"/>
        <v>1380.6</v>
      </c>
      <c r="J340" s="63">
        <f>SUMIFS('[2]Sep-Aug Comp CA'!$G$1:$G$498,'[2]Sep-Aug Comp CA'!$B$1:$B$498,'Oct Agreement Compare CA'!B340,'[2]Sep-Aug Comp CA'!$C$1:$C$498,'Oct Agreement Compare CA'!C340,'[2]Sep-Aug Comp CA'!$D$1:$D$498,'Oct Agreement Compare CA'!D340)</f>
        <v>1380.6</v>
      </c>
      <c r="K340" s="63">
        <f t="shared" si="15"/>
        <v>0</v>
      </c>
      <c r="L340" s="64">
        <f t="shared" si="16"/>
        <v>0</v>
      </c>
    </row>
    <row r="341" spans="2:12" outlineLevel="1">
      <c r="B341" s="171" t="s">
        <v>1107</v>
      </c>
      <c r="F341" s="178"/>
      <c r="G341" s="63">
        <f>SUBTOTAL(9,G340:G340)</f>
        <v>1380.6</v>
      </c>
      <c r="H341" s="63">
        <f>SUBTOTAL(9,H340:H340)</f>
        <v>1380.6</v>
      </c>
      <c r="I341" s="63">
        <f>SUBTOTAL(9,I340:I340)</f>
        <v>0</v>
      </c>
      <c r="J341" s="63">
        <f>SUBTOTAL(9,J340:J340)</f>
        <v>1380.6</v>
      </c>
      <c r="K341" s="63">
        <f t="shared" si="15"/>
        <v>0</v>
      </c>
      <c r="L341" s="64">
        <f t="shared" si="16"/>
        <v>0</v>
      </c>
    </row>
    <row r="342" spans="2:12" outlineLevel="2">
      <c r="B342" s="177" t="s">
        <v>1108</v>
      </c>
      <c r="C342" s="177" t="s">
        <v>544</v>
      </c>
      <c r="D342" s="177" t="s">
        <v>1109</v>
      </c>
      <c r="E342" s="177" t="s">
        <v>1110</v>
      </c>
      <c r="F342" s="178">
        <v>45931</v>
      </c>
      <c r="G342" s="63">
        <v>1542.83</v>
      </c>
      <c r="H342" s="63">
        <f t="shared" si="14"/>
        <v>1542.83</v>
      </c>
      <c r="J342" s="63">
        <f>SUMIFS('[2]Sep-Aug Comp CA'!$G$1:$G$498,'[2]Sep-Aug Comp CA'!$B$1:$B$498,'Oct Agreement Compare CA'!B342,'[2]Sep-Aug Comp CA'!$C$1:$C$498,'Oct Agreement Compare CA'!C342,'[2]Sep-Aug Comp CA'!$D$1:$D$498,'Oct Agreement Compare CA'!D342)</f>
        <v>1542.83</v>
      </c>
      <c r="K342" s="63">
        <f t="shared" si="15"/>
        <v>0</v>
      </c>
      <c r="L342" s="64">
        <f t="shared" si="16"/>
        <v>0</v>
      </c>
    </row>
    <row r="343" spans="2:12" outlineLevel="1">
      <c r="B343" s="171" t="s">
        <v>1111</v>
      </c>
      <c r="F343" s="178"/>
      <c r="G343" s="63">
        <f>SUBTOTAL(9,G342:G342)</f>
        <v>1542.83</v>
      </c>
      <c r="H343" s="63">
        <f>SUBTOTAL(9,H342:H342)</f>
        <v>1542.83</v>
      </c>
      <c r="I343" s="63">
        <f>SUBTOTAL(9,I342:I342)</f>
        <v>0</v>
      </c>
      <c r="J343" s="63">
        <f>SUBTOTAL(9,J342:J342)</f>
        <v>1542.83</v>
      </c>
      <c r="K343" s="63">
        <f t="shared" si="15"/>
        <v>0</v>
      </c>
      <c r="L343" s="64">
        <f t="shared" si="16"/>
        <v>0</v>
      </c>
    </row>
    <row r="344" spans="2:12" outlineLevel="2">
      <c r="B344" s="177" t="s">
        <v>1112</v>
      </c>
      <c r="C344" s="177" t="s">
        <v>579</v>
      </c>
      <c r="D344" s="177" t="s">
        <v>580</v>
      </c>
      <c r="E344" s="177" t="s">
        <v>1113</v>
      </c>
      <c r="F344" s="178">
        <v>45931</v>
      </c>
      <c r="G344" s="63">
        <v>330.72</v>
      </c>
      <c r="H344" s="63">
        <f t="shared" si="14"/>
        <v>330.72</v>
      </c>
      <c r="J344" s="63">
        <f>SUMIFS('[2]Sep-Aug Comp CA'!$G$1:$G$498,'[2]Sep-Aug Comp CA'!$B$1:$B$498,'Oct Agreement Compare CA'!B344,'[2]Sep-Aug Comp CA'!$C$1:$C$498,'Oct Agreement Compare CA'!C344,'[2]Sep-Aug Comp CA'!$D$1:$D$498,'Oct Agreement Compare CA'!D344)</f>
        <v>330.72</v>
      </c>
      <c r="K344" s="63">
        <f t="shared" si="15"/>
        <v>0</v>
      </c>
      <c r="L344" s="64">
        <f t="shared" si="16"/>
        <v>0</v>
      </c>
    </row>
    <row r="345" spans="2:12" outlineLevel="2">
      <c r="B345" s="177" t="s">
        <v>1112</v>
      </c>
      <c r="C345" s="177" t="s">
        <v>541</v>
      </c>
      <c r="D345" s="177" t="s">
        <v>541</v>
      </c>
      <c r="E345" s="177" t="s">
        <v>1113</v>
      </c>
      <c r="F345" s="178">
        <v>45931</v>
      </c>
      <c r="G345" s="63">
        <v>511.95479999999998</v>
      </c>
      <c r="H345" s="63">
        <f t="shared" si="14"/>
        <v>511.95479999999998</v>
      </c>
      <c r="J345" s="63">
        <f>SUMIFS('[2]Sep-Aug Comp CA'!$G$1:$G$498,'[2]Sep-Aug Comp CA'!$B$1:$B$498,'Oct Agreement Compare CA'!B345,'[2]Sep-Aug Comp CA'!$C$1:$C$498,'Oct Agreement Compare CA'!C345,'[2]Sep-Aug Comp CA'!$D$1:$D$498,'Oct Agreement Compare CA'!D345)</f>
        <v>507.13</v>
      </c>
      <c r="K345" s="63">
        <f t="shared" si="15"/>
        <v>4.824799999999982</v>
      </c>
      <c r="L345" s="64">
        <f t="shared" si="16"/>
        <v>9.5139313391043364E-3</v>
      </c>
    </row>
    <row r="346" spans="2:12" outlineLevel="2">
      <c r="B346" s="177" t="s">
        <v>1112</v>
      </c>
      <c r="C346" s="177" t="s">
        <v>555</v>
      </c>
      <c r="D346" s="177" t="s">
        <v>555</v>
      </c>
      <c r="E346" s="177" t="s">
        <v>1113</v>
      </c>
      <c r="F346" s="178">
        <v>45931</v>
      </c>
      <c r="G346" s="63">
        <v>1264.18</v>
      </c>
      <c r="H346" s="63">
        <f t="shared" si="14"/>
        <v>1264.18</v>
      </c>
      <c r="J346" s="63">
        <f>SUMIFS('[2]Sep-Aug Comp CA'!$G$1:$G$498,'[2]Sep-Aug Comp CA'!$B$1:$B$498,'Oct Agreement Compare CA'!B346,'[2]Sep-Aug Comp CA'!$C$1:$C$498,'Oct Agreement Compare CA'!C346,'[2]Sep-Aug Comp CA'!$D$1:$D$498,'Oct Agreement Compare CA'!D346)</f>
        <v>1267.8599999999999</v>
      </c>
      <c r="K346" s="63">
        <f t="shared" si="15"/>
        <v>-3.6799999999998363</v>
      </c>
      <c r="L346" s="64">
        <f t="shared" si="16"/>
        <v>-2.9025286703577972E-3</v>
      </c>
    </row>
    <row r="347" spans="2:12" outlineLevel="2">
      <c r="B347" s="177" t="s">
        <v>1112</v>
      </c>
      <c r="C347" s="177" t="s">
        <v>544</v>
      </c>
      <c r="D347" s="177" t="s">
        <v>1114</v>
      </c>
      <c r="E347" s="177" t="s">
        <v>1113</v>
      </c>
      <c r="F347" s="178">
        <v>45931</v>
      </c>
      <c r="G347" s="63">
        <v>1380.6</v>
      </c>
      <c r="H347" s="63">
        <f t="shared" si="14"/>
        <v>1380.6</v>
      </c>
      <c r="J347" s="63">
        <f>SUMIFS('[2]Sep-Aug Comp CA'!$G$1:$G$498,'[2]Sep-Aug Comp CA'!$B$1:$B$498,'Oct Agreement Compare CA'!B347,'[2]Sep-Aug Comp CA'!$C$1:$C$498,'Oct Agreement Compare CA'!C347,'[2]Sep-Aug Comp CA'!$D$1:$D$498,'Oct Agreement Compare CA'!D347)</f>
        <v>1380.6</v>
      </c>
      <c r="K347" s="63">
        <f t="shared" si="15"/>
        <v>0</v>
      </c>
      <c r="L347" s="64">
        <f t="shared" si="16"/>
        <v>0</v>
      </c>
    </row>
    <row r="348" spans="2:12" outlineLevel="1">
      <c r="B348" s="171" t="s">
        <v>1115</v>
      </c>
      <c r="F348" s="178"/>
      <c r="G348" s="63">
        <f>SUBTOTAL(9,G344:G347)</f>
        <v>3487.4548</v>
      </c>
      <c r="H348" s="63">
        <f>SUBTOTAL(9,H344:H347)</f>
        <v>3487.4548</v>
      </c>
      <c r="I348" s="63">
        <f>SUBTOTAL(9,I344:I347)</f>
        <v>0</v>
      </c>
      <c r="J348" s="63">
        <f>SUBTOTAL(9,J344:J347)</f>
        <v>3486.31</v>
      </c>
      <c r="K348" s="63">
        <f t="shared" si="15"/>
        <v>1.144800000000032</v>
      </c>
      <c r="L348" s="64">
        <f t="shared" si="16"/>
        <v>3.2837011051800672E-4</v>
      </c>
    </row>
    <row r="349" spans="2:12" outlineLevel="2">
      <c r="B349" s="177" t="s">
        <v>1116</v>
      </c>
      <c r="C349" s="177" t="s">
        <v>544</v>
      </c>
      <c r="D349" s="177" t="s">
        <v>1117</v>
      </c>
      <c r="E349" s="177" t="s">
        <v>1118</v>
      </c>
      <c r="F349" s="178">
        <v>45931</v>
      </c>
      <c r="G349" s="63">
        <v>1380.6</v>
      </c>
      <c r="H349" s="63">
        <f t="shared" si="14"/>
        <v>1380.6</v>
      </c>
      <c r="J349" s="63">
        <f>SUMIFS('[2]Sep-Aug Comp CA'!$G$1:$G$498,'[2]Sep-Aug Comp CA'!$B$1:$B$498,'Oct Agreement Compare CA'!B349,'[2]Sep-Aug Comp CA'!$C$1:$C$498,'Oct Agreement Compare CA'!C349,'[2]Sep-Aug Comp CA'!$D$1:$D$498,'Oct Agreement Compare CA'!D349)</f>
        <v>1380.6</v>
      </c>
      <c r="K349" s="63">
        <f t="shared" si="15"/>
        <v>0</v>
      </c>
      <c r="L349" s="64">
        <f t="shared" si="16"/>
        <v>0</v>
      </c>
    </row>
    <row r="350" spans="2:12" outlineLevel="1">
      <c r="B350" s="171" t="s">
        <v>1119</v>
      </c>
      <c r="F350" s="178"/>
      <c r="G350" s="63">
        <f>SUBTOTAL(9,G349:G349)</f>
        <v>1380.6</v>
      </c>
      <c r="H350" s="63">
        <f>SUBTOTAL(9,H349:H349)</f>
        <v>1380.6</v>
      </c>
      <c r="I350" s="63">
        <f>SUBTOTAL(9,I349:I349)</f>
        <v>0</v>
      </c>
      <c r="J350" s="63">
        <f>SUBTOTAL(9,J349:J349)</f>
        <v>1380.6</v>
      </c>
      <c r="K350" s="63">
        <f t="shared" si="15"/>
        <v>0</v>
      </c>
      <c r="L350" s="64">
        <f t="shared" si="16"/>
        <v>0</v>
      </c>
    </row>
    <row r="351" spans="2:12" outlineLevel="2">
      <c r="B351" s="177" t="s">
        <v>1120</v>
      </c>
      <c r="C351" s="177" t="s">
        <v>541</v>
      </c>
      <c r="D351" s="177" t="s">
        <v>541</v>
      </c>
      <c r="E351" s="177" t="s">
        <v>1121</v>
      </c>
      <c r="F351" s="178">
        <v>45931</v>
      </c>
      <c r="G351" s="63">
        <v>452.55360000000002</v>
      </c>
      <c r="H351" s="63">
        <f t="shared" si="14"/>
        <v>452.55360000000002</v>
      </c>
      <c r="J351" s="63">
        <f>SUMIFS('[2]Sep-Aug Comp CA'!$G$1:$G$498,'[2]Sep-Aug Comp CA'!$B$1:$B$498,'Oct Agreement Compare CA'!B351,'[2]Sep-Aug Comp CA'!$C$1:$C$498,'Oct Agreement Compare CA'!C351,'[2]Sep-Aug Comp CA'!$D$1:$D$498,'Oct Agreement Compare CA'!D351)</f>
        <v>450.31319999999999</v>
      </c>
      <c r="K351" s="63">
        <f t="shared" si="15"/>
        <v>2.2404000000000224</v>
      </c>
      <c r="L351" s="64">
        <f t="shared" si="16"/>
        <v>4.9752039247351011E-3</v>
      </c>
    </row>
    <row r="352" spans="2:12" outlineLevel="2">
      <c r="B352" s="177" t="s">
        <v>1120</v>
      </c>
      <c r="C352" s="177" t="s">
        <v>555</v>
      </c>
      <c r="D352" s="177" t="s">
        <v>555</v>
      </c>
      <c r="E352" s="177" t="s">
        <v>1121</v>
      </c>
      <c r="F352" s="178">
        <v>45931</v>
      </c>
      <c r="G352" s="63">
        <v>2435</v>
      </c>
      <c r="H352" s="63">
        <f t="shared" si="14"/>
        <v>2435</v>
      </c>
      <c r="J352" s="63">
        <f>SUMIFS('[2]Sep-Aug Comp CA'!$G$1:$G$498,'[2]Sep-Aug Comp CA'!$B$1:$B$498,'Oct Agreement Compare CA'!B352,'[2]Sep-Aug Comp CA'!$C$1:$C$498,'Oct Agreement Compare CA'!C352,'[2]Sep-Aug Comp CA'!$D$1:$D$498,'Oct Agreement Compare CA'!D352)</f>
        <v>2468</v>
      </c>
      <c r="K352" s="63">
        <f t="shared" si="15"/>
        <v>-33</v>
      </c>
      <c r="L352" s="64">
        <f t="shared" si="16"/>
        <v>-1.3371150729335495E-2</v>
      </c>
    </row>
    <row r="353" spans="2:12" outlineLevel="2">
      <c r="B353" s="177" t="s">
        <v>1120</v>
      </c>
      <c r="C353" s="177" t="s">
        <v>544</v>
      </c>
      <c r="D353" s="177" t="s">
        <v>544</v>
      </c>
      <c r="E353" s="177" t="s">
        <v>1121</v>
      </c>
      <c r="F353" s="178">
        <v>45931</v>
      </c>
      <c r="G353" s="63">
        <v>5193</v>
      </c>
      <c r="H353" s="63">
        <f t="shared" si="14"/>
        <v>5193</v>
      </c>
      <c r="J353" s="63">
        <f>SUMIFS('[2]Sep-Aug Comp CA'!$G$1:$G$498,'[2]Sep-Aug Comp CA'!$B$1:$B$498,'Oct Agreement Compare CA'!B353,'[2]Sep-Aug Comp CA'!$C$1:$C$498,'Oct Agreement Compare CA'!C353,'[2]Sep-Aug Comp CA'!$D$1:$D$498,'Oct Agreement Compare CA'!D353)</f>
        <v>5200</v>
      </c>
      <c r="K353" s="63">
        <f t="shared" si="15"/>
        <v>-7</v>
      </c>
      <c r="L353" s="64">
        <f t="shared" si="16"/>
        <v>-1.3461538461538461E-3</v>
      </c>
    </row>
    <row r="354" spans="2:12" outlineLevel="1">
      <c r="B354" s="171" t="s">
        <v>1122</v>
      </c>
      <c r="F354" s="178"/>
      <c r="G354" s="63">
        <f>SUBTOTAL(9,G351:G353)</f>
        <v>8080.5536000000002</v>
      </c>
      <c r="H354" s="63">
        <f>SUBTOTAL(9,H351:H353)</f>
        <v>8080.5536000000002</v>
      </c>
      <c r="I354" s="63">
        <f>SUBTOTAL(9,I351:I353)</f>
        <v>0</v>
      </c>
      <c r="J354" s="63">
        <f>SUBTOTAL(9,J351:J353)</f>
        <v>8118.3132000000005</v>
      </c>
      <c r="K354" s="63">
        <f t="shared" si="15"/>
        <v>-37.759600000000319</v>
      </c>
      <c r="L354" s="64">
        <f t="shared" si="16"/>
        <v>-4.6511632490355654E-3</v>
      </c>
    </row>
    <row r="355" spans="2:12" outlineLevel="2">
      <c r="B355" s="177" t="s">
        <v>1123</v>
      </c>
      <c r="C355" s="177" t="s">
        <v>799</v>
      </c>
      <c r="D355" s="177" t="s">
        <v>965</v>
      </c>
      <c r="E355" s="177" t="s">
        <v>1124</v>
      </c>
      <c r="F355" s="178">
        <v>45931</v>
      </c>
      <c r="G355" s="63">
        <v>540</v>
      </c>
      <c r="H355" s="63">
        <f t="shared" si="14"/>
        <v>540</v>
      </c>
      <c r="J355" s="63">
        <f>SUMIFS('[2]Sep-Aug Comp CA'!$G$1:$G$498,'[2]Sep-Aug Comp CA'!$B$1:$B$498,'Oct Agreement Compare CA'!B355,'[2]Sep-Aug Comp CA'!$C$1:$C$498,'Oct Agreement Compare CA'!C355,'[2]Sep-Aug Comp CA'!$D$1:$D$498,'Oct Agreement Compare CA'!D355)</f>
        <v>540</v>
      </c>
      <c r="K355" s="63">
        <f t="shared" si="15"/>
        <v>0</v>
      </c>
      <c r="L355" s="64">
        <f t="shared" si="16"/>
        <v>0</v>
      </c>
    </row>
    <row r="356" spans="2:12" outlineLevel="2">
      <c r="B356" s="177" t="s">
        <v>1123</v>
      </c>
      <c r="C356" s="177" t="s">
        <v>541</v>
      </c>
      <c r="D356" s="177" t="s">
        <v>541</v>
      </c>
      <c r="E356" s="177" t="s">
        <v>1124</v>
      </c>
      <c r="F356" s="178">
        <v>45931</v>
      </c>
      <c r="G356" s="63">
        <v>384.06</v>
      </c>
      <c r="H356" s="63">
        <f t="shared" si="14"/>
        <v>384.06</v>
      </c>
      <c r="J356" s="63">
        <f>SUMIFS('[2]Sep-Aug Comp CA'!$G$1:$G$498,'[2]Sep-Aug Comp CA'!$B$1:$B$498,'Oct Agreement Compare CA'!B356,'[2]Sep-Aug Comp CA'!$C$1:$C$498,'Oct Agreement Compare CA'!C356,'[2]Sep-Aug Comp CA'!$D$1:$D$498,'Oct Agreement Compare CA'!D356)</f>
        <v>384.06</v>
      </c>
      <c r="K356" s="63">
        <f t="shared" si="15"/>
        <v>0</v>
      </c>
      <c r="L356" s="64">
        <f t="shared" si="16"/>
        <v>0</v>
      </c>
    </row>
    <row r="357" spans="2:12" outlineLevel="2">
      <c r="B357" s="177" t="s">
        <v>1123</v>
      </c>
      <c r="C357" s="177" t="s">
        <v>555</v>
      </c>
      <c r="D357" s="177" t="s">
        <v>968</v>
      </c>
      <c r="E357" s="177" t="s">
        <v>1124</v>
      </c>
      <c r="F357" s="178">
        <v>45931</v>
      </c>
      <c r="G357" s="63">
        <v>682</v>
      </c>
      <c r="H357" s="63">
        <f t="shared" si="14"/>
        <v>682</v>
      </c>
      <c r="J357" s="63">
        <f>SUMIFS('[2]Sep-Aug Comp CA'!$G$1:$G$498,'[2]Sep-Aug Comp CA'!$B$1:$B$498,'Oct Agreement Compare CA'!B357,'[2]Sep-Aug Comp CA'!$C$1:$C$498,'Oct Agreement Compare CA'!C357,'[2]Sep-Aug Comp CA'!$D$1:$D$498,'Oct Agreement Compare CA'!D357)</f>
        <v>682</v>
      </c>
      <c r="K357" s="63">
        <f t="shared" si="15"/>
        <v>0</v>
      </c>
      <c r="L357" s="64">
        <f t="shared" si="16"/>
        <v>0</v>
      </c>
    </row>
    <row r="358" spans="2:12" outlineLevel="2">
      <c r="B358" s="177" t="s">
        <v>1123</v>
      </c>
      <c r="C358" s="177" t="s">
        <v>544</v>
      </c>
      <c r="D358" s="177" t="s">
        <v>913</v>
      </c>
      <c r="E358" s="177" t="s">
        <v>1124</v>
      </c>
      <c r="F358" s="178">
        <v>45931</v>
      </c>
      <c r="G358" s="63">
        <v>1062</v>
      </c>
      <c r="H358" s="63">
        <f t="shared" si="14"/>
        <v>1062</v>
      </c>
      <c r="J358" s="63">
        <f>SUMIFS('[2]Sep-Aug Comp CA'!$G$1:$G$498,'[2]Sep-Aug Comp CA'!$B$1:$B$498,'Oct Agreement Compare CA'!B358,'[2]Sep-Aug Comp CA'!$C$1:$C$498,'Oct Agreement Compare CA'!C358,'[2]Sep-Aug Comp CA'!$D$1:$D$498,'Oct Agreement Compare CA'!D358)</f>
        <v>1062</v>
      </c>
      <c r="K358" s="63">
        <f t="shared" si="15"/>
        <v>0</v>
      </c>
      <c r="L358" s="64">
        <f t="shared" si="16"/>
        <v>0</v>
      </c>
    </row>
    <row r="359" spans="2:12" outlineLevel="1">
      <c r="B359" s="171" t="s">
        <v>1125</v>
      </c>
      <c r="F359" s="178"/>
      <c r="G359" s="63">
        <f>SUBTOTAL(9,G355:G358)</f>
        <v>2668.06</v>
      </c>
      <c r="H359" s="63">
        <f>SUBTOTAL(9,H355:H358)</f>
        <v>2668.06</v>
      </c>
      <c r="I359" s="63">
        <f>SUBTOTAL(9,I355:I358)</f>
        <v>0</v>
      </c>
      <c r="J359" s="63">
        <f>SUBTOTAL(9,J355:J358)</f>
        <v>2668.06</v>
      </c>
      <c r="K359" s="63">
        <f t="shared" si="15"/>
        <v>0</v>
      </c>
      <c r="L359" s="64">
        <f t="shared" si="16"/>
        <v>0</v>
      </c>
    </row>
    <row r="360" spans="2:12" outlineLevel="2">
      <c r="B360" s="177" t="s">
        <v>1126</v>
      </c>
      <c r="C360" s="177" t="s">
        <v>579</v>
      </c>
      <c r="D360" s="177" t="s">
        <v>1127</v>
      </c>
      <c r="E360" s="177" t="s">
        <v>1128</v>
      </c>
      <c r="F360" s="178">
        <v>45931</v>
      </c>
      <c r="G360" s="63">
        <v>3191.2</v>
      </c>
      <c r="H360" s="63">
        <f t="shared" si="14"/>
        <v>3191.2</v>
      </c>
      <c r="J360" s="63">
        <f>SUMIFS('[2]Sep-Aug Comp CA'!$G$1:$G$498,'[2]Sep-Aug Comp CA'!$B$1:$B$498,'Oct Agreement Compare CA'!B360,'[2]Sep-Aug Comp CA'!$C$1:$C$498,'Oct Agreement Compare CA'!C360,'[2]Sep-Aug Comp CA'!$D$1:$D$498,'Oct Agreement Compare CA'!D360)</f>
        <v>3191.2</v>
      </c>
      <c r="K360" s="63">
        <f t="shared" si="15"/>
        <v>0</v>
      </c>
      <c r="L360" s="64">
        <f t="shared" si="16"/>
        <v>0</v>
      </c>
    </row>
    <row r="361" spans="2:12" outlineLevel="2">
      <c r="B361" s="177" t="s">
        <v>1126</v>
      </c>
      <c r="C361" s="177" t="s">
        <v>541</v>
      </c>
      <c r="D361" s="177" t="s">
        <v>541</v>
      </c>
      <c r="E361" s="177" t="s">
        <v>1128</v>
      </c>
      <c r="F361" s="178">
        <v>45931</v>
      </c>
      <c r="G361" s="63">
        <v>957.91300000000001</v>
      </c>
      <c r="H361" s="63">
        <f t="shared" si="14"/>
        <v>957.91300000000001</v>
      </c>
      <c r="J361" s="63">
        <f>SUMIFS('[2]Sep-Aug Comp CA'!$G$1:$G$498,'[2]Sep-Aug Comp CA'!$B$1:$B$498,'Oct Agreement Compare CA'!B361,'[2]Sep-Aug Comp CA'!$C$1:$C$498,'Oct Agreement Compare CA'!C361,'[2]Sep-Aug Comp CA'!$D$1:$D$498,'Oct Agreement Compare CA'!D361)</f>
        <v>950.69299999999998</v>
      </c>
      <c r="K361" s="63">
        <f t="shared" si="15"/>
        <v>7.2200000000000273</v>
      </c>
      <c r="L361" s="64">
        <f t="shared" si="16"/>
        <v>7.5944600412541459E-3</v>
      </c>
    </row>
    <row r="362" spans="2:12" outlineLevel="2">
      <c r="B362" s="177" t="s">
        <v>1126</v>
      </c>
      <c r="C362" s="177" t="s">
        <v>555</v>
      </c>
      <c r="D362" s="177" t="s">
        <v>555</v>
      </c>
      <c r="E362" s="177" t="s">
        <v>1128</v>
      </c>
      <c r="F362" s="178">
        <v>45931</v>
      </c>
      <c r="G362" s="63">
        <v>724.81</v>
      </c>
      <c r="H362" s="63">
        <f t="shared" si="14"/>
        <v>724.81</v>
      </c>
      <c r="J362" s="63">
        <f>SUMIFS('[2]Sep-Aug Comp CA'!$G$1:$G$498,'[2]Sep-Aug Comp CA'!$B$1:$B$498,'Oct Agreement Compare CA'!B362,'[2]Sep-Aug Comp CA'!$C$1:$C$498,'Oct Agreement Compare CA'!C362,'[2]Sep-Aug Comp CA'!$D$1:$D$498,'Oct Agreement Compare CA'!D362)</f>
        <v>709.25</v>
      </c>
      <c r="K362" s="63">
        <f t="shared" si="15"/>
        <v>15.559999999999945</v>
      </c>
      <c r="L362" s="64">
        <f t="shared" si="16"/>
        <v>2.193866760662664E-2</v>
      </c>
    </row>
    <row r="363" spans="2:12" outlineLevel="2">
      <c r="B363" s="177" t="s">
        <v>1126</v>
      </c>
      <c r="C363" s="177" t="s">
        <v>544</v>
      </c>
      <c r="D363" s="177" t="s">
        <v>1129</v>
      </c>
      <c r="E363" s="177" t="s">
        <v>1128</v>
      </c>
      <c r="F363" s="178">
        <v>45931</v>
      </c>
      <c r="G363" s="63">
        <v>2792.09</v>
      </c>
      <c r="H363" s="63">
        <f t="shared" si="14"/>
        <v>2792.09</v>
      </c>
      <c r="J363" s="63">
        <f>SUMIFS('[2]Sep-Aug Comp CA'!$G$1:$G$498,'[2]Sep-Aug Comp CA'!$B$1:$B$498,'Oct Agreement Compare CA'!B363,'[2]Sep-Aug Comp CA'!$C$1:$C$498,'Oct Agreement Compare CA'!C363,'[2]Sep-Aug Comp CA'!$D$1:$D$498,'Oct Agreement Compare CA'!D363)</f>
        <v>2792.09</v>
      </c>
      <c r="K363" s="63">
        <f t="shared" si="15"/>
        <v>0</v>
      </c>
      <c r="L363" s="64">
        <f t="shared" si="16"/>
        <v>0</v>
      </c>
    </row>
    <row r="364" spans="2:12" outlineLevel="1">
      <c r="B364" s="171" t="s">
        <v>1130</v>
      </c>
      <c r="F364" s="178"/>
      <c r="G364" s="63">
        <f>SUBTOTAL(9,G360:G363)</f>
        <v>7666.012999999999</v>
      </c>
      <c r="H364" s="63">
        <f>SUBTOTAL(9,H360:H363)</f>
        <v>7666.012999999999</v>
      </c>
      <c r="I364" s="63">
        <f>SUBTOTAL(9,I360:I363)</f>
        <v>0</v>
      </c>
      <c r="J364" s="63">
        <f>SUBTOTAL(9,J360:J363)</f>
        <v>7643.2330000000002</v>
      </c>
      <c r="K364" s="63">
        <f t="shared" si="15"/>
        <v>22.779999999998836</v>
      </c>
      <c r="L364" s="64">
        <f t="shared" si="16"/>
        <v>2.980414178136246E-3</v>
      </c>
    </row>
    <row r="365" spans="2:12" outlineLevel="2">
      <c r="B365" s="177" t="s">
        <v>1131</v>
      </c>
      <c r="C365" s="177" t="s">
        <v>799</v>
      </c>
      <c r="D365" s="177" t="s">
        <v>799</v>
      </c>
      <c r="E365" s="177" t="s">
        <v>1132</v>
      </c>
      <c r="F365" s="178">
        <v>45931</v>
      </c>
      <c r="G365" s="63">
        <v>700</v>
      </c>
      <c r="H365" s="63">
        <f t="shared" si="14"/>
        <v>700</v>
      </c>
      <c r="J365" s="63">
        <f>SUMIFS('[2]Sep-Aug Comp CA'!$G$1:$G$498,'[2]Sep-Aug Comp CA'!$B$1:$B$498,'Oct Agreement Compare CA'!B365,'[2]Sep-Aug Comp CA'!$C$1:$C$498,'Oct Agreement Compare CA'!C365,'[2]Sep-Aug Comp CA'!$D$1:$D$498,'Oct Agreement Compare CA'!D365)</f>
        <v>700</v>
      </c>
      <c r="K365" s="63">
        <f t="shared" si="15"/>
        <v>0</v>
      </c>
      <c r="L365" s="64">
        <f t="shared" si="16"/>
        <v>0</v>
      </c>
    </row>
    <row r="366" spans="2:12" outlineLevel="2">
      <c r="B366" s="177" t="s">
        <v>1131</v>
      </c>
      <c r="C366" s="177" t="s">
        <v>579</v>
      </c>
      <c r="D366" s="177" t="s">
        <v>1133</v>
      </c>
      <c r="E366" s="177" t="s">
        <v>1132</v>
      </c>
      <c r="F366" s="178">
        <v>45931</v>
      </c>
      <c r="G366" s="63">
        <v>203.5</v>
      </c>
      <c r="H366" s="63">
        <f t="shared" si="14"/>
        <v>203.5</v>
      </c>
      <c r="J366" s="63">
        <f>SUMIFS('[2]Sep-Aug Comp CA'!$G$1:$G$498,'[2]Sep-Aug Comp CA'!$B$1:$B$498,'Oct Agreement Compare CA'!B366,'[2]Sep-Aug Comp CA'!$C$1:$C$498,'Oct Agreement Compare CA'!C366,'[2]Sep-Aug Comp CA'!$D$1:$D$498,'Oct Agreement Compare CA'!D366)</f>
        <v>203.5</v>
      </c>
      <c r="K366" s="63">
        <f t="shared" si="15"/>
        <v>0</v>
      </c>
      <c r="L366" s="64">
        <f t="shared" si="16"/>
        <v>0</v>
      </c>
    </row>
    <row r="367" spans="2:12" outlineLevel="2">
      <c r="B367" s="177" t="s">
        <v>1131</v>
      </c>
      <c r="C367" s="177" t="s">
        <v>541</v>
      </c>
      <c r="D367" s="177" t="s">
        <v>541</v>
      </c>
      <c r="E367" s="177" t="s">
        <v>1132</v>
      </c>
      <c r="F367" s="178">
        <v>45931</v>
      </c>
      <c r="G367" s="63">
        <v>10</v>
      </c>
      <c r="H367" s="63">
        <f t="shared" si="14"/>
        <v>10</v>
      </c>
      <c r="J367" s="63">
        <f>SUMIFS('[2]Sep-Aug Comp CA'!$G$1:$G$498,'[2]Sep-Aug Comp CA'!$B$1:$B$498,'Oct Agreement Compare CA'!B367,'[2]Sep-Aug Comp CA'!$C$1:$C$498,'Oct Agreement Compare CA'!C367,'[2]Sep-Aug Comp CA'!$D$1:$D$498,'Oct Agreement Compare CA'!D367)</f>
        <v>10</v>
      </c>
      <c r="K367" s="63">
        <f t="shared" si="15"/>
        <v>0</v>
      </c>
      <c r="L367" s="64">
        <f t="shared" si="16"/>
        <v>0</v>
      </c>
    </row>
    <row r="368" spans="2:12" outlineLevel="2">
      <c r="B368" s="177" t="s">
        <v>1131</v>
      </c>
      <c r="C368" s="177" t="s">
        <v>555</v>
      </c>
      <c r="D368" s="177" t="s">
        <v>555</v>
      </c>
      <c r="E368" s="177" t="s">
        <v>1132</v>
      </c>
      <c r="F368" s="178">
        <v>45931</v>
      </c>
      <c r="G368" s="63">
        <v>292</v>
      </c>
      <c r="H368" s="63">
        <f t="shared" si="14"/>
        <v>292</v>
      </c>
      <c r="J368" s="63">
        <f>SUMIFS('[2]Sep-Aug Comp CA'!$G$1:$G$498,'[2]Sep-Aug Comp CA'!$B$1:$B$498,'Oct Agreement Compare CA'!B368,'[2]Sep-Aug Comp CA'!$C$1:$C$498,'Oct Agreement Compare CA'!C368,'[2]Sep-Aug Comp CA'!$D$1:$D$498,'Oct Agreement Compare CA'!D368)</f>
        <v>292</v>
      </c>
      <c r="K368" s="63">
        <f t="shared" si="15"/>
        <v>0</v>
      </c>
      <c r="L368" s="64">
        <f t="shared" si="16"/>
        <v>0</v>
      </c>
    </row>
    <row r="369" spans="2:12" outlineLevel="2">
      <c r="B369" s="177" t="s">
        <v>1131</v>
      </c>
      <c r="C369" s="177" t="s">
        <v>544</v>
      </c>
      <c r="D369" s="177" t="s">
        <v>544</v>
      </c>
      <c r="E369" s="177" t="s">
        <v>1132</v>
      </c>
      <c r="F369" s="178">
        <v>45931</v>
      </c>
      <c r="G369" s="63">
        <v>2007.86</v>
      </c>
      <c r="H369" s="63">
        <f t="shared" si="14"/>
        <v>2007.86</v>
      </c>
      <c r="J369" s="63">
        <f>SUMIFS('[2]Sep-Aug Comp CA'!$G$1:$G$498,'[2]Sep-Aug Comp CA'!$B$1:$B$498,'Oct Agreement Compare CA'!B369,'[2]Sep-Aug Comp CA'!$C$1:$C$498,'Oct Agreement Compare CA'!C369,'[2]Sep-Aug Comp CA'!$D$1:$D$498,'Oct Agreement Compare CA'!D369)</f>
        <v>2007.86</v>
      </c>
      <c r="K369" s="63">
        <f t="shared" si="15"/>
        <v>0</v>
      </c>
      <c r="L369" s="64">
        <f t="shared" si="16"/>
        <v>0</v>
      </c>
    </row>
    <row r="370" spans="2:12" outlineLevel="1">
      <c r="B370" s="171" t="s">
        <v>1134</v>
      </c>
      <c r="F370" s="178"/>
      <c r="G370" s="63">
        <f>SUBTOTAL(9,G365:G369)</f>
        <v>3213.3599999999997</v>
      </c>
      <c r="H370" s="63">
        <f>SUBTOTAL(9,H365:H369)</f>
        <v>3213.3599999999997</v>
      </c>
      <c r="I370" s="63">
        <f>SUBTOTAL(9,I365:I369)</f>
        <v>0</v>
      </c>
      <c r="J370" s="63">
        <f>SUBTOTAL(9,J365:J369)</f>
        <v>3213.3599999999997</v>
      </c>
      <c r="K370" s="63">
        <f t="shared" si="15"/>
        <v>0</v>
      </c>
      <c r="L370" s="64">
        <f t="shared" si="16"/>
        <v>0</v>
      </c>
    </row>
    <row r="371" spans="2:12" outlineLevel="2">
      <c r="B371" s="177" t="s">
        <v>1135</v>
      </c>
      <c r="C371" s="177" t="s">
        <v>799</v>
      </c>
      <c r="D371" s="177" t="s">
        <v>799</v>
      </c>
      <c r="E371" s="177" t="s">
        <v>1136</v>
      </c>
      <c r="F371" s="178">
        <v>45945</v>
      </c>
      <c r="G371" s="63">
        <v>360.5</v>
      </c>
      <c r="H371" s="63">
        <f t="shared" si="14"/>
        <v>360.5</v>
      </c>
      <c r="J371" s="63">
        <f>SUMIFS('[2]Sep-Aug Comp CA'!$G$1:$G$498,'[2]Sep-Aug Comp CA'!$B$1:$B$498,'Oct Agreement Compare CA'!B371,'[2]Sep-Aug Comp CA'!$C$1:$C$498,'Oct Agreement Compare CA'!C371,'[2]Sep-Aug Comp CA'!$D$1:$D$498,'Oct Agreement Compare CA'!D371)</f>
        <v>360.5</v>
      </c>
      <c r="K371" s="63">
        <f t="shared" si="15"/>
        <v>0</v>
      </c>
      <c r="L371" s="64">
        <f t="shared" si="16"/>
        <v>0</v>
      </c>
    </row>
    <row r="372" spans="2:12" outlineLevel="2">
      <c r="B372" s="177" t="s">
        <v>1135</v>
      </c>
      <c r="C372" s="177" t="s">
        <v>541</v>
      </c>
      <c r="D372" s="177" t="s">
        <v>541</v>
      </c>
      <c r="E372" s="177" t="s">
        <v>1136</v>
      </c>
      <c r="F372" s="178">
        <v>45945</v>
      </c>
      <c r="G372" s="63">
        <v>738.25</v>
      </c>
      <c r="H372" s="63">
        <f t="shared" si="14"/>
        <v>738.25</v>
      </c>
      <c r="J372" s="63">
        <f>SUMIFS('[2]Sep-Aug Comp CA'!$G$1:$G$498,'[2]Sep-Aug Comp CA'!$B$1:$B$498,'Oct Agreement Compare CA'!B372,'[2]Sep-Aug Comp CA'!$C$1:$C$498,'Oct Agreement Compare CA'!C372,'[2]Sep-Aug Comp CA'!$D$1:$D$498,'Oct Agreement Compare CA'!D372)</f>
        <v>738.25</v>
      </c>
      <c r="K372" s="63">
        <f t="shared" si="15"/>
        <v>0</v>
      </c>
      <c r="L372" s="64">
        <f t="shared" si="16"/>
        <v>0</v>
      </c>
    </row>
    <row r="373" spans="2:12" outlineLevel="2">
      <c r="B373" s="177" t="s">
        <v>1135</v>
      </c>
      <c r="C373" s="177" t="s">
        <v>555</v>
      </c>
      <c r="D373" s="177" t="s">
        <v>555</v>
      </c>
      <c r="E373" s="177" t="s">
        <v>1136</v>
      </c>
      <c r="F373" s="178">
        <v>45945</v>
      </c>
      <c r="G373" s="63">
        <v>359.1</v>
      </c>
      <c r="H373" s="63">
        <f t="shared" si="14"/>
        <v>359.1</v>
      </c>
      <c r="J373" s="63">
        <f>SUMIFS('[2]Sep-Aug Comp CA'!$G$1:$G$498,'[2]Sep-Aug Comp CA'!$B$1:$B$498,'Oct Agreement Compare CA'!B373,'[2]Sep-Aug Comp CA'!$C$1:$C$498,'Oct Agreement Compare CA'!C373,'[2]Sep-Aug Comp CA'!$D$1:$D$498,'Oct Agreement Compare CA'!D373)</f>
        <v>359.1</v>
      </c>
      <c r="K373" s="63">
        <f t="shared" si="15"/>
        <v>0</v>
      </c>
      <c r="L373" s="64">
        <f t="shared" si="16"/>
        <v>0</v>
      </c>
    </row>
    <row r="374" spans="2:12" outlineLevel="1">
      <c r="B374" s="171" t="s">
        <v>1137</v>
      </c>
      <c r="F374" s="178"/>
      <c r="G374" s="63">
        <f>SUBTOTAL(9,G371:G373)</f>
        <v>1457.85</v>
      </c>
      <c r="H374" s="63">
        <f>SUBTOTAL(9,H371:H373)</f>
        <v>1457.85</v>
      </c>
      <c r="I374" s="63">
        <f>SUBTOTAL(9,I371:I373)</f>
        <v>0</v>
      </c>
      <c r="J374" s="63">
        <f>SUBTOTAL(9,J371:J373)</f>
        <v>1457.85</v>
      </c>
      <c r="K374" s="63">
        <f t="shared" si="15"/>
        <v>0</v>
      </c>
      <c r="L374" s="64">
        <f t="shared" si="16"/>
        <v>0</v>
      </c>
    </row>
    <row r="375" spans="2:12" outlineLevel="2">
      <c r="B375" s="177" t="s">
        <v>1138</v>
      </c>
      <c r="C375" s="177" t="s">
        <v>579</v>
      </c>
      <c r="D375" s="177" t="s">
        <v>765</v>
      </c>
      <c r="E375" s="177" t="s">
        <v>1139</v>
      </c>
      <c r="F375" s="178">
        <v>45931</v>
      </c>
      <c r="G375" s="63">
        <v>1286.4000000000001</v>
      </c>
      <c r="H375" s="63">
        <f t="shared" si="14"/>
        <v>1286.4000000000001</v>
      </c>
      <c r="J375" s="63">
        <f>SUMIFS('[2]Sep-Aug Comp CA'!$G$1:$G$498,'[2]Sep-Aug Comp CA'!$B$1:$B$498,'Oct Agreement Compare CA'!B375,'[2]Sep-Aug Comp CA'!$C$1:$C$498,'Oct Agreement Compare CA'!C375,'[2]Sep-Aug Comp CA'!$D$1:$D$498,'Oct Agreement Compare CA'!D375)</f>
        <v>1286.4000000000001</v>
      </c>
      <c r="K375" s="63">
        <f t="shared" si="15"/>
        <v>0</v>
      </c>
      <c r="L375" s="64">
        <f t="shared" si="16"/>
        <v>0</v>
      </c>
    </row>
    <row r="376" spans="2:12" outlineLevel="2">
      <c r="B376" s="177" t="s">
        <v>1138</v>
      </c>
      <c r="C376" s="177" t="s">
        <v>541</v>
      </c>
      <c r="D376" s="177" t="s">
        <v>541</v>
      </c>
      <c r="E376" s="177" t="s">
        <v>1139</v>
      </c>
      <c r="F376" s="178">
        <v>45931</v>
      </c>
      <c r="G376" s="63">
        <v>380.74759999999998</v>
      </c>
      <c r="H376" s="63">
        <f t="shared" si="14"/>
        <v>380.74759999999998</v>
      </c>
      <c r="J376" s="63">
        <f>SUMIFS('[2]Sep-Aug Comp CA'!$G$1:$G$498,'[2]Sep-Aug Comp CA'!$B$1:$B$498,'Oct Agreement Compare CA'!B376,'[2]Sep-Aug Comp CA'!$C$1:$C$498,'Oct Agreement Compare CA'!C376,'[2]Sep-Aug Comp CA'!$D$1:$D$498,'Oct Agreement Compare CA'!D376)</f>
        <v>379.83800000000002</v>
      </c>
      <c r="K376" s="63">
        <f t="shared" si="15"/>
        <v>0.90959999999995489</v>
      </c>
      <c r="L376" s="64">
        <f t="shared" si="16"/>
        <v>2.3947051111262033E-3</v>
      </c>
    </row>
    <row r="377" spans="2:12" outlineLevel="2">
      <c r="B377" s="177" t="s">
        <v>1138</v>
      </c>
      <c r="C377" s="177" t="s">
        <v>555</v>
      </c>
      <c r="D377" s="177" t="s">
        <v>555</v>
      </c>
      <c r="E377" s="177" t="s">
        <v>1139</v>
      </c>
      <c r="F377" s="178">
        <v>45931</v>
      </c>
      <c r="G377" s="63">
        <v>1201</v>
      </c>
      <c r="H377" s="63">
        <f t="shared" si="14"/>
        <v>1201</v>
      </c>
      <c r="J377" s="63">
        <f>SUMIFS('[2]Sep-Aug Comp CA'!$G$1:$G$498,'[2]Sep-Aug Comp CA'!$B$1:$B$498,'Oct Agreement Compare CA'!B377,'[2]Sep-Aug Comp CA'!$C$1:$C$498,'Oct Agreement Compare CA'!C377,'[2]Sep-Aug Comp CA'!$D$1:$D$498,'Oct Agreement Compare CA'!D377)</f>
        <v>1215</v>
      </c>
      <c r="K377" s="63">
        <f t="shared" si="15"/>
        <v>-14</v>
      </c>
      <c r="L377" s="64">
        <f t="shared" si="16"/>
        <v>-1.1522633744855968E-2</v>
      </c>
    </row>
    <row r="378" spans="2:12" outlineLevel="2">
      <c r="B378" s="177" t="s">
        <v>1138</v>
      </c>
      <c r="C378" s="177" t="s">
        <v>544</v>
      </c>
      <c r="D378" s="177" t="s">
        <v>544</v>
      </c>
      <c r="E378" s="177" t="s">
        <v>1139</v>
      </c>
      <c r="F378" s="178">
        <v>45931</v>
      </c>
      <c r="G378" s="63">
        <v>3079.0023999999999</v>
      </c>
      <c r="H378" s="63">
        <f t="shared" si="14"/>
        <v>3079.0023999999999</v>
      </c>
      <c r="J378" s="63">
        <f>SUMIFS('[2]Sep-Aug Comp CA'!$G$1:$G$498,'[2]Sep-Aug Comp CA'!$B$1:$B$498,'Oct Agreement Compare CA'!B378,'[2]Sep-Aug Comp CA'!$C$1:$C$498,'Oct Agreement Compare CA'!C378,'[2]Sep-Aug Comp CA'!$D$1:$D$498,'Oct Agreement Compare CA'!D378)</f>
        <v>3106.002</v>
      </c>
      <c r="K378" s="63">
        <f t="shared" si="15"/>
        <v>-26.9996000000001</v>
      </c>
      <c r="L378" s="64">
        <f t="shared" si="16"/>
        <v>-8.6927181630920072E-3</v>
      </c>
    </row>
    <row r="379" spans="2:12" outlineLevel="1">
      <c r="B379" s="171" t="s">
        <v>1140</v>
      </c>
      <c r="F379" s="178"/>
      <c r="G379" s="63">
        <f>SUBTOTAL(9,G375:G378)</f>
        <v>5947.15</v>
      </c>
      <c r="H379" s="63">
        <f>SUBTOTAL(9,H375:H378)</f>
        <v>5947.15</v>
      </c>
      <c r="I379" s="63">
        <f>SUBTOTAL(9,I375:I378)</f>
        <v>0</v>
      </c>
      <c r="J379" s="63">
        <f>SUBTOTAL(9,J375:J378)</f>
        <v>5987.24</v>
      </c>
      <c r="K379" s="63">
        <f t="shared" si="15"/>
        <v>-40.090000000000146</v>
      </c>
      <c r="L379" s="64">
        <f t="shared" si="16"/>
        <v>-6.6959066280957748E-3</v>
      </c>
    </row>
    <row r="380" spans="2:12" outlineLevel="2">
      <c r="B380" s="177" t="s">
        <v>1141</v>
      </c>
      <c r="C380" s="177" t="s">
        <v>541</v>
      </c>
      <c r="D380" s="177" t="s">
        <v>541</v>
      </c>
      <c r="E380" s="177" t="s">
        <v>1142</v>
      </c>
      <c r="F380" s="178">
        <v>45931</v>
      </c>
      <c r="G380" s="63">
        <v>1185</v>
      </c>
      <c r="H380" s="63">
        <f t="shared" si="14"/>
        <v>1185</v>
      </c>
      <c r="J380" s="63">
        <f>SUMIFS('[2]Sep-Aug Comp CA'!$G$1:$G$498,'[2]Sep-Aug Comp CA'!$B$1:$B$498,'Oct Agreement Compare CA'!B380,'[2]Sep-Aug Comp CA'!$C$1:$C$498,'Oct Agreement Compare CA'!C380,'[2]Sep-Aug Comp CA'!$D$1:$D$498,'Oct Agreement Compare CA'!D380)</f>
        <v>1185</v>
      </c>
      <c r="K380" s="63">
        <f t="shared" si="15"/>
        <v>0</v>
      </c>
      <c r="L380" s="64">
        <f t="shared" si="16"/>
        <v>0</v>
      </c>
    </row>
    <row r="381" spans="2:12" outlineLevel="2">
      <c r="B381" s="177" t="s">
        <v>1141</v>
      </c>
      <c r="C381" s="177" t="s">
        <v>544</v>
      </c>
      <c r="D381" s="177" t="s">
        <v>1143</v>
      </c>
      <c r="E381" s="177" t="s">
        <v>1144</v>
      </c>
      <c r="F381" s="178">
        <v>45931</v>
      </c>
      <c r="G381" s="63">
        <v>13068</v>
      </c>
      <c r="H381" s="63">
        <f t="shared" si="14"/>
        <v>13068</v>
      </c>
      <c r="J381" s="63">
        <f>SUMIFS('[2]Sep-Aug Comp CA'!$G$1:$G$498,'[2]Sep-Aug Comp CA'!$B$1:$B$498,'Oct Agreement Compare CA'!B381,'[2]Sep-Aug Comp CA'!$C$1:$C$498,'Oct Agreement Compare CA'!C381,'[2]Sep-Aug Comp CA'!$D$1:$D$498,'Oct Agreement Compare CA'!D381)</f>
        <v>13068</v>
      </c>
      <c r="K381" s="63">
        <f t="shared" si="15"/>
        <v>0</v>
      </c>
      <c r="L381" s="64">
        <f t="shared" si="16"/>
        <v>0</v>
      </c>
    </row>
    <row r="382" spans="2:12" outlineLevel="1">
      <c r="B382" s="171" t="s">
        <v>1145</v>
      </c>
      <c r="F382" s="178"/>
      <c r="G382" s="63">
        <f>SUBTOTAL(9,G380:G381)</f>
        <v>14253</v>
      </c>
      <c r="H382" s="63">
        <f>SUBTOTAL(9,H380:H381)</f>
        <v>14253</v>
      </c>
      <c r="I382" s="63">
        <f>SUBTOTAL(9,I380:I381)</f>
        <v>0</v>
      </c>
      <c r="J382" s="63">
        <f>SUBTOTAL(9,J380:J381)</f>
        <v>14253</v>
      </c>
      <c r="K382" s="63">
        <f t="shared" si="15"/>
        <v>0</v>
      </c>
      <c r="L382" s="64">
        <f t="shared" si="16"/>
        <v>0</v>
      </c>
    </row>
    <row r="383" spans="2:12" outlineLevel="2">
      <c r="B383" s="177" t="s">
        <v>1146</v>
      </c>
      <c r="C383" s="177" t="s">
        <v>799</v>
      </c>
      <c r="D383" s="177" t="s">
        <v>1147</v>
      </c>
      <c r="E383" s="177" t="s">
        <v>1148</v>
      </c>
      <c r="F383" s="178">
        <v>45945</v>
      </c>
      <c r="G383" s="63">
        <v>177.125</v>
      </c>
      <c r="H383" s="63">
        <f t="shared" si="14"/>
        <v>177.125</v>
      </c>
      <c r="J383" s="63">
        <f>SUMIFS('[2]Sep-Aug Comp CA'!$G$1:$G$498,'[2]Sep-Aug Comp CA'!$B$1:$B$498,'Oct Agreement Compare CA'!B383,'[2]Sep-Aug Comp CA'!$C$1:$C$498,'Oct Agreement Compare CA'!C383,'[2]Sep-Aug Comp CA'!$D$1:$D$498,'Oct Agreement Compare CA'!D383)</f>
        <v>177.125</v>
      </c>
      <c r="K383" s="63">
        <f t="shared" si="15"/>
        <v>0</v>
      </c>
      <c r="L383" s="64">
        <f t="shared" si="16"/>
        <v>0</v>
      </c>
    </row>
    <row r="384" spans="2:12" outlineLevel="2">
      <c r="B384" s="177" t="s">
        <v>1146</v>
      </c>
      <c r="C384" s="177" t="s">
        <v>579</v>
      </c>
      <c r="D384" s="177" t="s">
        <v>1149</v>
      </c>
      <c r="E384" s="177" t="s">
        <v>1148</v>
      </c>
      <c r="F384" s="178">
        <v>45945</v>
      </c>
      <c r="G384" s="63">
        <v>3432</v>
      </c>
      <c r="H384" s="63">
        <f t="shared" si="14"/>
        <v>3432</v>
      </c>
      <c r="J384" s="63">
        <f>SUMIFS('[2]Sep-Aug Comp CA'!$G$1:$G$498,'[2]Sep-Aug Comp CA'!$B$1:$B$498,'Oct Agreement Compare CA'!B384,'[2]Sep-Aug Comp CA'!$C$1:$C$498,'Oct Agreement Compare CA'!C384,'[2]Sep-Aug Comp CA'!$D$1:$D$498,'Oct Agreement Compare CA'!D384)</f>
        <v>3432</v>
      </c>
      <c r="K384" s="63">
        <f t="shared" si="15"/>
        <v>0</v>
      </c>
      <c r="L384" s="64">
        <f t="shared" si="16"/>
        <v>0</v>
      </c>
    </row>
    <row r="385" spans="2:12" outlineLevel="2">
      <c r="B385" s="177" t="s">
        <v>1146</v>
      </c>
      <c r="C385" s="177" t="s">
        <v>541</v>
      </c>
      <c r="D385" s="177" t="s">
        <v>541</v>
      </c>
      <c r="E385" s="177" t="s">
        <v>1148</v>
      </c>
      <c r="F385" s="178">
        <v>45945</v>
      </c>
      <c r="G385" s="63">
        <v>631</v>
      </c>
      <c r="H385" s="63">
        <f t="shared" si="14"/>
        <v>631</v>
      </c>
      <c r="J385" s="63">
        <f>SUMIFS('[2]Sep-Aug Comp CA'!$G$1:$G$498,'[2]Sep-Aug Comp CA'!$B$1:$B$498,'Oct Agreement Compare CA'!B385,'[2]Sep-Aug Comp CA'!$C$1:$C$498,'Oct Agreement Compare CA'!C385,'[2]Sep-Aug Comp CA'!$D$1:$D$498,'Oct Agreement Compare CA'!D385)</f>
        <v>623</v>
      </c>
      <c r="K385" s="63">
        <f t="shared" si="15"/>
        <v>8</v>
      </c>
      <c r="L385" s="64">
        <f t="shared" si="16"/>
        <v>1.2841091492776886E-2</v>
      </c>
    </row>
    <row r="386" spans="2:12" outlineLevel="2">
      <c r="B386" s="177" t="s">
        <v>1146</v>
      </c>
      <c r="C386" s="177" t="s">
        <v>555</v>
      </c>
      <c r="D386" s="177" t="s">
        <v>555</v>
      </c>
      <c r="E386" s="177" t="s">
        <v>1148</v>
      </c>
      <c r="F386" s="178">
        <v>45945</v>
      </c>
      <c r="G386" s="63">
        <v>750</v>
      </c>
      <c r="H386" s="63">
        <f t="shared" si="14"/>
        <v>750</v>
      </c>
      <c r="J386" s="63">
        <f>SUMIFS('[2]Sep-Aug Comp CA'!$G$1:$G$498,'[2]Sep-Aug Comp CA'!$B$1:$B$498,'Oct Agreement Compare CA'!B386,'[2]Sep-Aug Comp CA'!$C$1:$C$498,'Oct Agreement Compare CA'!C386,'[2]Sep-Aug Comp CA'!$D$1:$D$498,'Oct Agreement Compare CA'!D386)</f>
        <v>744</v>
      </c>
      <c r="K386" s="63">
        <f t="shared" si="15"/>
        <v>6</v>
      </c>
      <c r="L386" s="64">
        <f t="shared" si="16"/>
        <v>8.0645161290322578E-3</v>
      </c>
    </row>
    <row r="387" spans="2:12" outlineLevel="2">
      <c r="B387" s="177" t="s">
        <v>1146</v>
      </c>
      <c r="C387" s="177" t="s">
        <v>544</v>
      </c>
      <c r="D387" s="177" t="s">
        <v>544</v>
      </c>
      <c r="E387" s="177" t="s">
        <v>1148</v>
      </c>
      <c r="F387" s="178">
        <v>45945</v>
      </c>
      <c r="G387" s="63">
        <v>7951.5050000000001</v>
      </c>
      <c r="H387" s="63">
        <f t="shared" si="14"/>
        <v>7951.5050000000001</v>
      </c>
      <c r="J387" s="63">
        <f>SUMIFS('[2]Sep-Aug Comp CA'!$G$1:$G$498,'[2]Sep-Aug Comp CA'!$B$1:$B$498,'Oct Agreement Compare CA'!B387,'[2]Sep-Aug Comp CA'!$C$1:$C$498,'Oct Agreement Compare CA'!C387,'[2]Sep-Aug Comp CA'!$D$1:$D$498,'Oct Agreement Compare CA'!D387)</f>
        <v>7951.5050000000001</v>
      </c>
      <c r="K387" s="63">
        <f t="shared" ref="K387:K450" si="17">+G387-J387</f>
        <v>0</v>
      </c>
      <c r="L387" s="64">
        <f t="shared" ref="L387:L450" si="18">+K387/J387</f>
        <v>0</v>
      </c>
    </row>
    <row r="388" spans="2:12" outlineLevel="1">
      <c r="B388" s="171" t="s">
        <v>1150</v>
      </c>
      <c r="F388" s="178"/>
      <c r="G388" s="63">
        <f>SUBTOTAL(9,G383:G387)</f>
        <v>12941.630000000001</v>
      </c>
      <c r="H388" s="63">
        <f>SUBTOTAL(9,H383:H387)</f>
        <v>12941.630000000001</v>
      </c>
      <c r="I388" s="63">
        <f>SUBTOTAL(9,I383:I387)</f>
        <v>0</v>
      </c>
      <c r="J388" s="63">
        <f>SUBTOTAL(9,J383:J387)</f>
        <v>12927.630000000001</v>
      </c>
      <c r="K388" s="63">
        <f t="shared" si="17"/>
        <v>14</v>
      </c>
      <c r="L388" s="64">
        <f t="shared" si="18"/>
        <v>1.0829517862129406E-3</v>
      </c>
    </row>
    <row r="389" spans="2:12" outlineLevel="2">
      <c r="B389" s="177" t="s">
        <v>1151</v>
      </c>
      <c r="C389" s="177" t="s">
        <v>579</v>
      </c>
      <c r="D389" s="177" t="s">
        <v>1152</v>
      </c>
      <c r="E389" s="177" t="s">
        <v>1153</v>
      </c>
      <c r="F389" s="178">
        <v>45931</v>
      </c>
      <c r="G389" s="63">
        <v>1768.8</v>
      </c>
      <c r="H389" s="63">
        <f t="shared" si="14"/>
        <v>1768.8</v>
      </c>
      <c r="J389" s="63">
        <f>SUMIFS('[2]Sep-Aug Comp CA'!$G$1:$G$498,'[2]Sep-Aug Comp CA'!$B$1:$B$498,'Oct Agreement Compare CA'!B389,'[2]Sep-Aug Comp CA'!$C$1:$C$498,'Oct Agreement Compare CA'!C389,'[2]Sep-Aug Comp CA'!$D$1:$D$498,'Oct Agreement Compare CA'!D389)</f>
        <v>1768.8</v>
      </c>
      <c r="K389" s="63">
        <f t="shared" si="17"/>
        <v>0</v>
      </c>
      <c r="L389" s="64">
        <f t="shared" si="18"/>
        <v>0</v>
      </c>
    </row>
    <row r="390" spans="2:12" outlineLevel="2">
      <c r="B390" s="177" t="s">
        <v>1151</v>
      </c>
      <c r="C390" s="177" t="s">
        <v>541</v>
      </c>
      <c r="D390" s="177" t="s">
        <v>572</v>
      </c>
      <c r="E390" s="177" t="s">
        <v>1154</v>
      </c>
      <c r="F390" s="178">
        <v>45931</v>
      </c>
      <c r="G390" s="63">
        <v>260</v>
      </c>
      <c r="H390" s="63">
        <f t="shared" si="14"/>
        <v>260</v>
      </c>
      <c r="J390" s="63">
        <f>SUMIFS('[2]Sep-Aug Comp CA'!$G$1:$G$498,'[2]Sep-Aug Comp CA'!$B$1:$B$498,'Oct Agreement Compare CA'!B390,'[2]Sep-Aug Comp CA'!$C$1:$C$498,'Oct Agreement Compare CA'!C390,'[2]Sep-Aug Comp CA'!$D$1:$D$498,'Oct Agreement Compare CA'!D390)</f>
        <v>248</v>
      </c>
      <c r="K390" s="63">
        <f t="shared" si="17"/>
        <v>12</v>
      </c>
      <c r="L390" s="64">
        <f t="shared" si="18"/>
        <v>4.8387096774193547E-2</v>
      </c>
    </row>
    <row r="391" spans="2:12" outlineLevel="2">
      <c r="B391" s="177" t="s">
        <v>1151</v>
      </c>
      <c r="C391" s="177" t="s">
        <v>555</v>
      </c>
      <c r="D391" s="177" t="s">
        <v>574</v>
      </c>
      <c r="E391" s="177" t="s">
        <v>1154</v>
      </c>
      <c r="F391" s="178">
        <v>45931</v>
      </c>
      <c r="G391" s="63">
        <v>1849</v>
      </c>
      <c r="H391" s="63">
        <f t="shared" si="14"/>
        <v>1849</v>
      </c>
      <c r="J391" s="63">
        <f>SUMIFS('[2]Sep-Aug Comp CA'!$G$1:$G$498,'[2]Sep-Aug Comp CA'!$B$1:$B$498,'Oct Agreement Compare CA'!B391,'[2]Sep-Aug Comp CA'!$C$1:$C$498,'Oct Agreement Compare CA'!C391,'[2]Sep-Aug Comp CA'!$D$1:$D$498,'Oct Agreement Compare CA'!D391)</f>
        <v>1839</v>
      </c>
      <c r="K391" s="63">
        <f t="shared" si="17"/>
        <v>10</v>
      </c>
      <c r="L391" s="64">
        <f t="shared" si="18"/>
        <v>5.4377379010331706E-3</v>
      </c>
    </row>
    <row r="392" spans="2:12" outlineLevel="2">
      <c r="B392" s="177" t="s">
        <v>1151</v>
      </c>
      <c r="C392" s="177" t="s">
        <v>544</v>
      </c>
      <c r="D392" s="177" t="s">
        <v>807</v>
      </c>
      <c r="E392" s="177" t="s">
        <v>1154</v>
      </c>
      <c r="F392" s="178">
        <v>45931</v>
      </c>
      <c r="G392" s="63">
        <v>4410</v>
      </c>
      <c r="H392" s="63">
        <f t="shared" si="14"/>
        <v>4410</v>
      </c>
      <c r="J392" s="63">
        <f>SUMIFS('[2]Sep-Aug Comp CA'!$G$1:$G$498,'[2]Sep-Aug Comp CA'!$B$1:$B$498,'Oct Agreement Compare CA'!B392,'[2]Sep-Aug Comp CA'!$C$1:$C$498,'Oct Agreement Compare CA'!C392,'[2]Sep-Aug Comp CA'!$D$1:$D$498,'Oct Agreement Compare CA'!D392)</f>
        <v>4196</v>
      </c>
      <c r="K392" s="63">
        <f t="shared" si="17"/>
        <v>214</v>
      </c>
      <c r="L392" s="64">
        <f t="shared" si="18"/>
        <v>5.1000953288846518E-2</v>
      </c>
    </row>
    <row r="393" spans="2:12" outlineLevel="1">
      <c r="B393" s="171" t="s">
        <v>1155</v>
      </c>
      <c r="F393" s="178"/>
      <c r="G393" s="63">
        <f>SUBTOTAL(9,G389:G392)</f>
        <v>8287.7999999999993</v>
      </c>
      <c r="H393" s="63">
        <f>SUBTOTAL(9,H389:H392)</f>
        <v>8287.7999999999993</v>
      </c>
      <c r="I393" s="63">
        <f>SUBTOTAL(9,I389:I392)</f>
        <v>0</v>
      </c>
      <c r="J393" s="63">
        <f>SUBTOTAL(9,J389:J392)</f>
        <v>8051.8</v>
      </c>
      <c r="K393" s="63">
        <f t="shared" si="17"/>
        <v>235.99999999999909</v>
      </c>
      <c r="L393" s="64">
        <f t="shared" si="18"/>
        <v>2.9310216349139211E-2</v>
      </c>
    </row>
    <row r="394" spans="2:12" outlineLevel="2">
      <c r="B394" s="177" t="s">
        <v>1156</v>
      </c>
      <c r="C394" s="177" t="s">
        <v>579</v>
      </c>
      <c r="D394" s="177" t="s">
        <v>765</v>
      </c>
      <c r="E394" s="177" t="s">
        <v>1157</v>
      </c>
      <c r="F394" s="178">
        <v>45931</v>
      </c>
      <c r="G394" s="63">
        <v>316.8</v>
      </c>
      <c r="H394" s="63">
        <f t="shared" si="14"/>
        <v>316.8</v>
      </c>
      <c r="J394" s="63">
        <f>SUMIFS('[2]Sep-Aug Comp CA'!$G$1:$G$498,'[2]Sep-Aug Comp CA'!$B$1:$B$498,'Oct Agreement Compare CA'!B394,'[2]Sep-Aug Comp CA'!$C$1:$C$498,'Oct Agreement Compare CA'!C394,'[2]Sep-Aug Comp CA'!$D$1:$D$498,'Oct Agreement Compare CA'!D394)</f>
        <v>316.8</v>
      </c>
      <c r="K394" s="63">
        <f t="shared" si="17"/>
        <v>0</v>
      </c>
      <c r="L394" s="64">
        <f t="shared" si="18"/>
        <v>0</v>
      </c>
    </row>
    <row r="395" spans="2:12" outlineLevel="1">
      <c r="B395" s="171" t="s">
        <v>1158</v>
      </c>
      <c r="F395" s="178"/>
      <c r="G395" s="63">
        <f>SUBTOTAL(9,G394:G394)</f>
        <v>316.8</v>
      </c>
      <c r="H395" s="63">
        <f>SUBTOTAL(9,H394:H394)</f>
        <v>316.8</v>
      </c>
      <c r="I395" s="63">
        <f>SUBTOTAL(9,I394:I394)</f>
        <v>0</v>
      </c>
      <c r="J395" s="63">
        <f>SUBTOTAL(9,J394:J394)</f>
        <v>316.8</v>
      </c>
      <c r="K395" s="63">
        <f t="shared" si="17"/>
        <v>0</v>
      </c>
      <c r="L395" s="64">
        <f t="shared" si="18"/>
        <v>0</v>
      </c>
    </row>
    <row r="396" spans="2:12" outlineLevel="2">
      <c r="B396" s="177" t="s">
        <v>1159</v>
      </c>
      <c r="C396" s="177" t="s">
        <v>541</v>
      </c>
      <c r="D396" s="177" t="s">
        <v>541</v>
      </c>
      <c r="E396" s="177" t="s">
        <v>1160</v>
      </c>
      <c r="F396" s="178">
        <v>45945</v>
      </c>
      <c r="G396" s="63">
        <v>0</v>
      </c>
      <c r="H396" s="63">
        <f t="shared" si="14"/>
        <v>0</v>
      </c>
      <c r="J396" s="63">
        <f>SUMIFS('[2]Sep-Aug Comp CA'!$G$1:$G$498,'[2]Sep-Aug Comp CA'!$B$1:$B$498,'Oct Agreement Compare CA'!B396,'[2]Sep-Aug Comp CA'!$C$1:$C$498,'Oct Agreement Compare CA'!C396,'[2]Sep-Aug Comp CA'!$D$1:$D$498,'Oct Agreement Compare CA'!D396)</f>
        <v>0</v>
      </c>
      <c r="K396" s="63">
        <f t="shared" si="17"/>
        <v>0</v>
      </c>
      <c r="L396" s="64" t="e">
        <f t="shared" si="18"/>
        <v>#DIV/0!</v>
      </c>
    </row>
    <row r="397" spans="2:12" outlineLevel="2">
      <c r="B397" s="177" t="s">
        <v>1159</v>
      </c>
      <c r="C397" s="177" t="s">
        <v>555</v>
      </c>
      <c r="D397" s="177" t="s">
        <v>555</v>
      </c>
      <c r="E397" s="177" t="s">
        <v>1160</v>
      </c>
      <c r="F397" s="178">
        <v>45945</v>
      </c>
      <c r="G397" s="63">
        <v>77</v>
      </c>
      <c r="H397" s="63">
        <f t="shared" si="14"/>
        <v>77</v>
      </c>
      <c r="J397" s="63">
        <f>SUMIFS('[2]Sep-Aug Comp CA'!$G$1:$G$498,'[2]Sep-Aug Comp CA'!$B$1:$B$498,'Oct Agreement Compare CA'!B397,'[2]Sep-Aug Comp CA'!$C$1:$C$498,'Oct Agreement Compare CA'!C397,'[2]Sep-Aug Comp CA'!$D$1:$D$498,'Oct Agreement Compare CA'!D397)</f>
        <v>77</v>
      </c>
      <c r="K397" s="63">
        <f t="shared" si="17"/>
        <v>0</v>
      </c>
      <c r="L397" s="64">
        <f t="shared" si="18"/>
        <v>0</v>
      </c>
    </row>
    <row r="398" spans="2:12" outlineLevel="2">
      <c r="B398" s="177" t="s">
        <v>1159</v>
      </c>
      <c r="C398" s="177" t="s">
        <v>544</v>
      </c>
      <c r="D398" s="177" t="s">
        <v>544</v>
      </c>
      <c r="E398" s="177" t="s">
        <v>1160</v>
      </c>
      <c r="F398" s="178">
        <v>45945</v>
      </c>
      <c r="G398" s="63">
        <v>1378.95</v>
      </c>
      <c r="H398" s="63">
        <f t="shared" si="14"/>
        <v>1378.95</v>
      </c>
      <c r="J398" s="63">
        <f>SUMIFS('[2]Sep-Aug Comp CA'!$G$1:$G$498,'[2]Sep-Aug Comp CA'!$B$1:$B$498,'Oct Agreement Compare CA'!B398,'[2]Sep-Aug Comp CA'!$C$1:$C$498,'Oct Agreement Compare CA'!C398,'[2]Sep-Aug Comp CA'!$D$1:$D$498,'Oct Agreement Compare CA'!D398)</f>
        <v>1338.75</v>
      </c>
      <c r="K398" s="63">
        <f t="shared" si="17"/>
        <v>40.200000000000045</v>
      </c>
      <c r="L398" s="64">
        <f t="shared" si="18"/>
        <v>3.0028011204481828E-2</v>
      </c>
    </row>
    <row r="399" spans="2:12" outlineLevel="1">
      <c r="B399" s="171" t="s">
        <v>1161</v>
      </c>
      <c r="F399" s="178"/>
      <c r="G399" s="63">
        <f>SUBTOTAL(9,G396:G398)</f>
        <v>1455.95</v>
      </c>
      <c r="H399" s="63">
        <f>SUBTOTAL(9,H396:H398)</f>
        <v>1455.95</v>
      </c>
      <c r="I399" s="63">
        <f>SUBTOTAL(9,I396:I398)</f>
        <v>0</v>
      </c>
      <c r="J399" s="63">
        <f>SUBTOTAL(9,J396:J398)</f>
        <v>1415.75</v>
      </c>
      <c r="K399" s="63">
        <f t="shared" si="17"/>
        <v>40.200000000000045</v>
      </c>
      <c r="L399" s="64">
        <f t="shared" si="18"/>
        <v>2.839484372240865E-2</v>
      </c>
    </row>
    <row r="400" spans="2:12" outlineLevel="2">
      <c r="B400" s="177" t="s">
        <v>1162</v>
      </c>
      <c r="C400" s="177" t="s">
        <v>555</v>
      </c>
      <c r="D400" s="177" t="s">
        <v>555</v>
      </c>
      <c r="E400" s="177" t="s">
        <v>1163</v>
      </c>
      <c r="F400" s="178">
        <v>45931</v>
      </c>
      <c r="G400" s="63">
        <v>5338.88</v>
      </c>
      <c r="H400" s="63">
        <f t="shared" ref="H400:H491" si="19">+G400</f>
        <v>5338.88</v>
      </c>
      <c r="J400" s="63">
        <f>SUMIFS('[2]Sep-Aug Comp CA'!$G$1:$G$498,'[2]Sep-Aug Comp CA'!$B$1:$B$498,'Oct Agreement Compare CA'!B400,'[2]Sep-Aug Comp CA'!$C$1:$C$498,'Oct Agreement Compare CA'!C400,'[2]Sep-Aug Comp CA'!$D$1:$D$498,'Oct Agreement Compare CA'!D400)</f>
        <v>5381.56</v>
      </c>
      <c r="K400" s="63">
        <f t="shared" si="17"/>
        <v>-42.680000000000291</v>
      </c>
      <c r="L400" s="64">
        <f t="shared" si="18"/>
        <v>-7.9307858687815962E-3</v>
      </c>
    </row>
    <row r="401" spans="2:12" outlineLevel="2">
      <c r="B401" s="177" t="s">
        <v>1162</v>
      </c>
      <c r="C401" s="177" t="s">
        <v>544</v>
      </c>
      <c r="D401" s="177" t="s">
        <v>1164</v>
      </c>
      <c r="E401" s="177" t="s">
        <v>1165</v>
      </c>
      <c r="F401" s="178">
        <v>45931</v>
      </c>
      <c r="G401" s="63">
        <v>3125.14</v>
      </c>
      <c r="H401" s="63">
        <f t="shared" si="19"/>
        <v>3125.14</v>
      </c>
      <c r="J401" s="63">
        <f>SUMIFS('[2]Sep-Aug Comp CA'!$G$1:$G$498,'[2]Sep-Aug Comp CA'!$B$1:$B$498,'Oct Agreement Compare CA'!B401,'[2]Sep-Aug Comp CA'!$C$1:$C$498,'Oct Agreement Compare CA'!C401,'[2]Sep-Aug Comp CA'!$D$1:$D$498,'Oct Agreement Compare CA'!D401)</f>
        <v>3125.14</v>
      </c>
      <c r="K401" s="63">
        <f t="shared" si="17"/>
        <v>0</v>
      </c>
      <c r="L401" s="64">
        <f t="shared" si="18"/>
        <v>0</v>
      </c>
    </row>
    <row r="402" spans="2:12" outlineLevel="1">
      <c r="B402" s="171" t="s">
        <v>1166</v>
      </c>
      <c r="F402" s="178"/>
      <c r="G402" s="63">
        <f>SUBTOTAL(9,G400:G401)</f>
        <v>8464.02</v>
      </c>
      <c r="H402" s="63">
        <f>SUBTOTAL(9,H400:H401)</f>
        <v>8464.02</v>
      </c>
      <c r="I402" s="63">
        <f>SUBTOTAL(9,I400:I401)</f>
        <v>0</v>
      </c>
      <c r="J402" s="63">
        <f>SUBTOTAL(9,J400:J401)</f>
        <v>8506.7000000000007</v>
      </c>
      <c r="K402" s="63">
        <f t="shared" si="17"/>
        <v>-42.680000000000291</v>
      </c>
      <c r="L402" s="64">
        <f t="shared" si="18"/>
        <v>-5.0172217193506629E-3</v>
      </c>
    </row>
    <row r="403" spans="2:12" outlineLevel="2">
      <c r="B403" s="177" t="s">
        <v>1167</v>
      </c>
      <c r="C403" s="177" t="s">
        <v>799</v>
      </c>
      <c r="D403" s="177" t="s">
        <v>799</v>
      </c>
      <c r="E403" s="177" t="s">
        <v>1168</v>
      </c>
      <c r="F403" s="178">
        <v>45931</v>
      </c>
      <c r="G403" s="63">
        <v>586</v>
      </c>
      <c r="H403" s="63">
        <f t="shared" si="19"/>
        <v>586</v>
      </c>
      <c r="J403" s="63">
        <f>SUMIFS('[2]Sep-Aug Comp CA'!$G$1:$G$498,'[2]Sep-Aug Comp CA'!$B$1:$B$498,'Oct Agreement Compare CA'!B403,'[2]Sep-Aug Comp CA'!$C$1:$C$498,'Oct Agreement Compare CA'!C403,'[2]Sep-Aug Comp CA'!$D$1:$D$498,'Oct Agreement Compare CA'!D403)</f>
        <v>586</v>
      </c>
      <c r="K403" s="63">
        <f t="shared" si="17"/>
        <v>0</v>
      </c>
      <c r="L403" s="64">
        <f t="shared" si="18"/>
        <v>0</v>
      </c>
    </row>
    <row r="404" spans="2:12" outlineLevel="2">
      <c r="B404" s="177" t="s">
        <v>1167</v>
      </c>
      <c r="C404" s="177" t="s">
        <v>579</v>
      </c>
      <c r="D404" s="177" t="s">
        <v>1169</v>
      </c>
      <c r="E404" s="177" t="s">
        <v>1168</v>
      </c>
      <c r="F404" s="178">
        <v>45931</v>
      </c>
      <c r="G404" s="63">
        <v>130.5</v>
      </c>
      <c r="H404" s="63">
        <f t="shared" si="19"/>
        <v>130.5</v>
      </c>
      <c r="J404" s="63">
        <f>SUMIFS('[2]Sep-Aug Comp CA'!$G$1:$G$498,'[2]Sep-Aug Comp CA'!$B$1:$B$498,'Oct Agreement Compare CA'!B404,'[2]Sep-Aug Comp CA'!$C$1:$C$498,'Oct Agreement Compare CA'!C404,'[2]Sep-Aug Comp CA'!$D$1:$D$498,'Oct Agreement Compare CA'!D404)</f>
        <v>130.5</v>
      </c>
      <c r="K404" s="63">
        <f t="shared" si="17"/>
        <v>0</v>
      </c>
      <c r="L404" s="64">
        <f t="shared" si="18"/>
        <v>0</v>
      </c>
    </row>
    <row r="405" spans="2:12" outlineLevel="2">
      <c r="B405" s="177" t="s">
        <v>1167</v>
      </c>
      <c r="C405" s="177" t="s">
        <v>541</v>
      </c>
      <c r="D405" s="177" t="s">
        <v>541</v>
      </c>
      <c r="E405" s="177" t="s">
        <v>1168</v>
      </c>
      <c r="F405" s="178">
        <v>45931</v>
      </c>
      <c r="G405" s="63">
        <v>22.5</v>
      </c>
      <c r="H405" s="63">
        <f t="shared" si="19"/>
        <v>22.5</v>
      </c>
      <c r="J405" s="63">
        <f>SUMIFS('[2]Sep-Aug Comp CA'!$G$1:$G$498,'[2]Sep-Aug Comp CA'!$B$1:$B$498,'Oct Agreement Compare CA'!B405,'[2]Sep-Aug Comp CA'!$C$1:$C$498,'Oct Agreement Compare CA'!C405,'[2]Sep-Aug Comp CA'!$D$1:$D$498,'Oct Agreement Compare CA'!D405)</f>
        <v>22.5</v>
      </c>
      <c r="K405" s="63">
        <f t="shared" si="17"/>
        <v>0</v>
      </c>
      <c r="L405" s="64">
        <f t="shared" si="18"/>
        <v>0</v>
      </c>
    </row>
    <row r="406" spans="2:12" outlineLevel="2">
      <c r="B406" s="177" t="s">
        <v>1167</v>
      </c>
      <c r="C406" s="177" t="s">
        <v>555</v>
      </c>
      <c r="D406" s="177" t="s">
        <v>555</v>
      </c>
      <c r="E406" s="177" t="s">
        <v>1168</v>
      </c>
      <c r="F406" s="178">
        <v>45931</v>
      </c>
      <c r="G406" s="63">
        <v>513.53</v>
      </c>
      <c r="H406" s="63">
        <f t="shared" si="19"/>
        <v>513.53</v>
      </c>
      <c r="J406" s="63">
        <f>SUMIFS('[2]Sep-Aug Comp CA'!$G$1:$G$498,'[2]Sep-Aug Comp CA'!$B$1:$B$498,'Oct Agreement Compare CA'!B406,'[2]Sep-Aug Comp CA'!$C$1:$C$498,'Oct Agreement Compare CA'!C406,'[2]Sep-Aug Comp CA'!$D$1:$D$498,'Oct Agreement Compare CA'!D406)</f>
        <v>513.53</v>
      </c>
      <c r="K406" s="63">
        <f t="shared" si="17"/>
        <v>0</v>
      </c>
      <c r="L406" s="64">
        <f t="shared" si="18"/>
        <v>0</v>
      </c>
    </row>
    <row r="407" spans="2:12" outlineLevel="2">
      <c r="B407" s="177" t="s">
        <v>1167</v>
      </c>
      <c r="C407" s="177" t="s">
        <v>544</v>
      </c>
      <c r="D407" s="177" t="s">
        <v>1170</v>
      </c>
      <c r="E407" s="177" t="s">
        <v>1168</v>
      </c>
      <c r="F407" s="178">
        <v>45931</v>
      </c>
      <c r="G407" s="63">
        <v>1579.52</v>
      </c>
      <c r="H407" s="63">
        <f t="shared" si="19"/>
        <v>1579.52</v>
      </c>
      <c r="J407" s="63">
        <f>SUMIFS('[2]Sep-Aug Comp CA'!$G$1:$G$498,'[2]Sep-Aug Comp CA'!$B$1:$B$498,'Oct Agreement Compare CA'!B407,'[2]Sep-Aug Comp CA'!$C$1:$C$498,'Oct Agreement Compare CA'!C407,'[2]Sep-Aug Comp CA'!$D$1:$D$498,'Oct Agreement Compare CA'!D407)</f>
        <v>1579.52</v>
      </c>
      <c r="K407" s="63">
        <f t="shared" si="17"/>
        <v>0</v>
      </c>
      <c r="L407" s="64">
        <f t="shared" si="18"/>
        <v>0</v>
      </c>
    </row>
    <row r="408" spans="2:12" outlineLevel="1">
      <c r="B408" s="171" t="s">
        <v>1171</v>
      </c>
      <c r="F408" s="178"/>
      <c r="G408" s="63">
        <f>SUBTOTAL(9,G403:G407)</f>
        <v>2832.05</v>
      </c>
      <c r="H408" s="63">
        <f>SUBTOTAL(9,H403:H407)</f>
        <v>2832.05</v>
      </c>
      <c r="I408" s="63">
        <f>SUBTOTAL(9,I403:I407)</f>
        <v>0</v>
      </c>
      <c r="J408" s="63">
        <f>SUBTOTAL(9,J403:J407)</f>
        <v>2832.05</v>
      </c>
      <c r="K408" s="63">
        <f t="shared" si="17"/>
        <v>0</v>
      </c>
      <c r="L408" s="64">
        <f t="shared" si="18"/>
        <v>0</v>
      </c>
    </row>
    <row r="409" spans="2:12" outlineLevel="2">
      <c r="B409" s="177" t="s">
        <v>1172</v>
      </c>
      <c r="C409" s="177" t="s">
        <v>579</v>
      </c>
      <c r="D409" s="177" t="s">
        <v>1173</v>
      </c>
      <c r="E409" s="177" t="s">
        <v>1174</v>
      </c>
      <c r="F409" s="178">
        <v>45931</v>
      </c>
      <c r="G409" s="63">
        <v>792</v>
      </c>
      <c r="H409" s="63">
        <f t="shared" si="19"/>
        <v>792</v>
      </c>
      <c r="J409" s="63">
        <f>SUMIFS('[2]Sep-Aug Comp CA'!$G$1:$G$498,'[2]Sep-Aug Comp CA'!$B$1:$B$498,'Oct Agreement Compare CA'!B409,'[2]Sep-Aug Comp CA'!$C$1:$C$498,'Oct Agreement Compare CA'!C409,'[2]Sep-Aug Comp CA'!$D$1:$D$498,'Oct Agreement Compare CA'!D409)</f>
        <v>792</v>
      </c>
      <c r="K409" s="63">
        <f t="shared" si="17"/>
        <v>0</v>
      </c>
      <c r="L409" s="64">
        <f t="shared" si="18"/>
        <v>0</v>
      </c>
    </row>
    <row r="410" spans="2:12" outlineLevel="2">
      <c r="B410" s="177" t="s">
        <v>1172</v>
      </c>
      <c r="C410" s="177" t="s">
        <v>541</v>
      </c>
      <c r="D410" s="177" t="s">
        <v>541</v>
      </c>
      <c r="E410" s="177" t="s">
        <v>1175</v>
      </c>
      <c r="F410" s="178">
        <v>45931</v>
      </c>
      <c r="G410" s="63">
        <v>366.8066</v>
      </c>
      <c r="H410" s="63">
        <f t="shared" si="19"/>
        <v>366.8066</v>
      </c>
      <c r="J410" s="63">
        <f>SUMIFS('[2]Sep-Aug Comp CA'!$G$1:$G$498,'[2]Sep-Aug Comp CA'!$B$1:$B$498,'Oct Agreement Compare CA'!B410,'[2]Sep-Aug Comp CA'!$C$1:$C$498,'Oct Agreement Compare CA'!C410,'[2]Sep-Aug Comp CA'!$D$1:$D$498,'Oct Agreement Compare CA'!D410)</f>
        <v>365.30419999999998</v>
      </c>
      <c r="K410" s="63">
        <f t="shared" si="17"/>
        <v>1.5024000000000228</v>
      </c>
      <c r="L410" s="64">
        <f t="shared" si="18"/>
        <v>4.1127367273631754E-3</v>
      </c>
    </row>
    <row r="411" spans="2:12" outlineLevel="2">
      <c r="B411" s="177" t="s">
        <v>1172</v>
      </c>
      <c r="C411" s="177" t="s">
        <v>555</v>
      </c>
      <c r="D411" s="177" t="s">
        <v>555</v>
      </c>
      <c r="E411" s="177" t="s">
        <v>1175</v>
      </c>
      <c r="F411" s="178">
        <v>45931</v>
      </c>
      <c r="G411" s="63">
        <v>1087</v>
      </c>
      <c r="H411" s="63">
        <f t="shared" si="19"/>
        <v>1087</v>
      </c>
      <c r="J411" s="63">
        <f>SUMIFS('[2]Sep-Aug Comp CA'!$G$1:$G$498,'[2]Sep-Aug Comp CA'!$B$1:$B$498,'Oct Agreement Compare CA'!B411,'[2]Sep-Aug Comp CA'!$C$1:$C$498,'Oct Agreement Compare CA'!C411,'[2]Sep-Aug Comp CA'!$D$1:$D$498,'Oct Agreement Compare CA'!D411)</f>
        <v>1019.5</v>
      </c>
      <c r="K411" s="63">
        <f t="shared" si="17"/>
        <v>67.5</v>
      </c>
      <c r="L411" s="64">
        <f t="shared" si="18"/>
        <v>6.6208925944090238E-2</v>
      </c>
    </row>
    <row r="412" spans="2:12" outlineLevel="2">
      <c r="B412" s="177" t="s">
        <v>1172</v>
      </c>
      <c r="C412" s="177" t="s">
        <v>544</v>
      </c>
      <c r="D412" s="177" t="s">
        <v>544</v>
      </c>
      <c r="E412" s="177" t="s">
        <v>1175</v>
      </c>
      <c r="F412" s="178">
        <v>45931</v>
      </c>
      <c r="G412" s="63">
        <v>1862.0034000000001</v>
      </c>
      <c r="H412" s="63">
        <f t="shared" si="19"/>
        <v>1862.0034000000001</v>
      </c>
      <c r="J412" s="63">
        <f>SUMIFS('[2]Sep-Aug Comp CA'!$G$1:$G$498,'[2]Sep-Aug Comp CA'!$B$1:$B$498,'Oct Agreement Compare CA'!B412,'[2]Sep-Aug Comp CA'!$C$1:$C$498,'Oct Agreement Compare CA'!C412,'[2]Sep-Aug Comp CA'!$D$1:$D$498,'Oct Agreement Compare CA'!D412)</f>
        <v>1790</v>
      </c>
      <c r="K412" s="63">
        <f t="shared" si="17"/>
        <v>72.003400000000056</v>
      </c>
      <c r="L412" s="64">
        <f t="shared" si="18"/>
        <v>4.0225363128491648E-2</v>
      </c>
    </row>
    <row r="413" spans="2:12" outlineLevel="1">
      <c r="B413" s="171" t="s">
        <v>1176</v>
      </c>
      <c r="F413" s="178"/>
      <c r="G413" s="63">
        <f>SUBTOTAL(9,G409:G412)</f>
        <v>4107.8099999999995</v>
      </c>
      <c r="H413" s="63">
        <f>SUBTOTAL(9,H409:H412)</f>
        <v>4107.8099999999995</v>
      </c>
      <c r="I413" s="63">
        <f>SUBTOTAL(9,I409:I412)</f>
        <v>0</v>
      </c>
      <c r="J413" s="63">
        <f>SUBTOTAL(9,J409:J412)</f>
        <v>3966.8042</v>
      </c>
      <c r="K413" s="63">
        <f t="shared" si="17"/>
        <v>141.00579999999945</v>
      </c>
      <c r="L413" s="64">
        <f t="shared" si="18"/>
        <v>3.5546448196258199E-2</v>
      </c>
    </row>
    <row r="414" spans="2:12" outlineLevel="2">
      <c r="B414" s="177" t="s">
        <v>1177</v>
      </c>
      <c r="C414" s="177" t="s">
        <v>579</v>
      </c>
      <c r="D414" s="177" t="s">
        <v>580</v>
      </c>
      <c r="E414" s="177" t="s">
        <v>1178</v>
      </c>
      <c r="F414" s="178">
        <v>45945</v>
      </c>
      <c r="G414" s="63">
        <v>415.2</v>
      </c>
      <c r="H414" s="63">
        <f t="shared" si="19"/>
        <v>415.2</v>
      </c>
      <c r="J414" s="63">
        <f>SUMIFS('[2]Sep-Aug Comp CA'!$G$1:$G$498,'[2]Sep-Aug Comp CA'!$B$1:$B$498,'Oct Agreement Compare CA'!B414,'[2]Sep-Aug Comp CA'!$C$1:$C$498,'Oct Agreement Compare CA'!C414,'[2]Sep-Aug Comp CA'!$D$1:$D$498,'Oct Agreement Compare CA'!D414)</f>
        <v>415.2</v>
      </c>
      <c r="K414" s="63">
        <f t="shared" si="17"/>
        <v>0</v>
      </c>
      <c r="L414" s="64">
        <f t="shared" si="18"/>
        <v>0</v>
      </c>
    </row>
    <row r="415" spans="2:12" outlineLevel="2">
      <c r="B415" s="177" t="s">
        <v>1177</v>
      </c>
      <c r="C415" s="177" t="s">
        <v>541</v>
      </c>
      <c r="D415" s="177" t="s">
        <v>541</v>
      </c>
      <c r="E415" s="177" t="s">
        <v>1178</v>
      </c>
      <c r="F415" s="178">
        <v>45945</v>
      </c>
      <c r="G415" s="63">
        <v>45</v>
      </c>
      <c r="H415" s="63">
        <f t="shared" si="19"/>
        <v>45</v>
      </c>
      <c r="J415" s="63">
        <f>SUMIFS('[2]Sep-Aug Comp CA'!$G$1:$G$498,'[2]Sep-Aug Comp CA'!$B$1:$B$498,'Oct Agreement Compare CA'!B415,'[2]Sep-Aug Comp CA'!$C$1:$C$498,'Oct Agreement Compare CA'!C415,'[2]Sep-Aug Comp CA'!$D$1:$D$498,'Oct Agreement Compare CA'!D415)</f>
        <v>45</v>
      </c>
      <c r="K415" s="63">
        <f t="shared" si="17"/>
        <v>0</v>
      </c>
      <c r="L415" s="64">
        <f t="shared" si="18"/>
        <v>0</v>
      </c>
    </row>
    <row r="416" spans="2:12" outlineLevel="2">
      <c r="B416" s="177" t="s">
        <v>1177</v>
      </c>
      <c r="C416" s="177" t="s">
        <v>555</v>
      </c>
      <c r="D416" s="177" t="s">
        <v>555</v>
      </c>
      <c r="E416" s="177" t="s">
        <v>1178</v>
      </c>
      <c r="F416" s="178">
        <v>45945</v>
      </c>
      <c r="G416" s="63">
        <v>153.25</v>
      </c>
      <c r="H416" s="63">
        <f t="shared" si="19"/>
        <v>153.25</v>
      </c>
      <c r="J416" s="63">
        <f>SUMIFS('[2]Sep-Aug Comp CA'!$G$1:$G$498,'[2]Sep-Aug Comp CA'!$B$1:$B$498,'Oct Agreement Compare CA'!B416,'[2]Sep-Aug Comp CA'!$C$1:$C$498,'Oct Agreement Compare CA'!C416,'[2]Sep-Aug Comp CA'!$D$1:$D$498,'Oct Agreement Compare CA'!D416)</f>
        <v>153.25</v>
      </c>
      <c r="K416" s="63">
        <f t="shared" si="17"/>
        <v>0</v>
      </c>
      <c r="L416" s="64">
        <f t="shared" si="18"/>
        <v>0</v>
      </c>
    </row>
    <row r="417" spans="2:12" outlineLevel="2">
      <c r="B417" s="177" t="s">
        <v>1177</v>
      </c>
      <c r="C417" s="177" t="s">
        <v>544</v>
      </c>
      <c r="D417" s="177" t="s">
        <v>1179</v>
      </c>
      <c r="E417" s="177" t="s">
        <v>1178</v>
      </c>
      <c r="F417" s="178">
        <v>45945</v>
      </c>
      <c r="G417" s="63">
        <v>843.6</v>
      </c>
      <c r="H417" s="63">
        <f t="shared" si="19"/>
        <v>843.6</v>
      </c>
      <c r="J417" s="63">
        <f>SUMIFS('[2]Sep-Aug Comp CA'!$G$1:$G$498,'[2]Sep-Aug Comp CA'!$B$1:$B$498,'Oct Agreement Compare CA'!B417,'[2]Sep-Aug Comp CA'!$C$1:$C$498,'Oct Agreement Compare CA'!C417,'[2]Sep-Aug Comp CA'!$D$1:$D$498,'Oct Agreement Compare CA'!D417)</f>
        <v>843.6</v>
      </c>
      <c r="K417" s="63">
        <f t="shared" si="17"/>
        <v>0</v>
      </c>
      <c r="L417" s="64">
        <f t="shared" si="18"/>
        <v>0</v>
      </c>
    </row>
    <row r="418" spans="2:12" outlineLevel="1">
      <c r="B418" s="171" t="s">
        <v>1180</v>
      </c>
      <c r="F418" s="178"/>
      <c r="G418" s="63">
        <f>SUBTOTAL(9,G414:G417)</f>
        <v>1457.0500000000002</v>
      </c>
      <c r="H418" s="63">
        <f>SUBTOTAL(9,H414:H417)</f>
        <v>1457.0500000000002</v>
      </c>
      <c r="I418" s="63">
        <f>SUBTOTAL(9,I414:I417)</f>
        <v>0</v>
      </c>
      <c r="J418" s="63">
        <f>SUBTOTAL(9,J414:J417)</f>
        <v>1457.0500000000002</v>
      </c>
      <c r="K418" s="63">
        <f t="shared" si="17"/>
        <v>0</v>
      </c>
      <c r="L418" s="64">
        <f t="shared" si="18"/>
        <v>0</v>
      </c>
    </row>
    <row r="419" spans="2:12" outlineLevel="2">
      <c r="B419" s="177" t="s">
        <v>1181</v>
      </c>
      <c r="C419" s="177" t="s">
        <v>799</v>
      </c>
      <c r="D419" s="177" t="s">
        <v>994</v>
      </c>
      <c r="E419" s="177" t="s">
        <v>1182</v>
      </c>
      <c r="F419" s="178">
        <v>45931</v>
      </c>
      <c r="G419" s="63">
        <v>618</v>
      </c>
      <c r="H419" s="63">
        <f t="shared" si="19"/>
        <v>618</v>
      </c>
      <c r="J419" s="63">
        <f>SUMIFS('[2]Sep-Aug Comp CA'!$G$1:$G$498,'[2]Sep-Aug Comp CA'!$B$1:$B$498,'Oct Agreement Compare CA'!B419,'[2]Sep-Aug Comp CA'!$C$1:$C$498,'Oct Agreement Compare CA'!C419,'[2]Sep-Aug Comp CA'!$D$1:$D$498,'Oct Agreement Compare CA'!D419)</f>
        <v>600</v>
      </c>
      <c r="K419" s="63">
        <f t="shared" si="17"/>
        <v>18</v>
      </c>
      <c r="L419" s="64">
        <f t="shared" si="18"/>
        <v>0.03</v>
      </c>
    </row>
    <row r="420" spans="2:12" outlineLevel="2">
      <c r="B420" s="177" t="s">
        <v>1181</v>
      </c>
      <c r="C420" s="177" t="s">
        <v>579</v>
      </c>
      <c r="D420" s="177" t="s">
        <v>580</v>
      </c>
      <c r="E420" s="177" t="s">
        <v>1182</v>
      </c>
      <c r="F420" s="178">
        <v>45931</v>
      </c>
      <c r="G420" s="63">
        <v>24.9</v>
      </c>
      <c r="H420" s="63">
        <f t="shared" si="19"/>
        <v>24.9</v>
      </c>
      <c r="J420" s="63">
        <f>SUMIFS('[2]Sep-Aug Comp CA'!$G$1:$G$498,'[2]Sep-Aug Comp CA'!$B$1:$B$498,'Oct Agreement Compare CA'!B420,'[2]Sep-Aug Comp CA'!$C$1:$C$498,'Oct Agreement Compare CA'!C420,'[2]Sep-Aug Comp CA'!$D$1:$D$498,'Oct Agreement Compare CA'!D420)</f>
        <v>24.9</v>
      </c>
      <c r="K420" s="63">
        <f t="shared" si="17"/>
        <v>0</v>
      </c>
      <c r="L420" s="64">
        <f t="shared" si="18"/>
        <v>0</v>
      </c>
    </row>
    <row r="421" spans="2:12" outlineLevel="2">
      <c r="B421" s="177" t="s">
        <v>1181</v>
      </c>
      <c r="C421" s="177" t="s">
        <v>541</v>
      </c>
      <c r="D421" s="177" t="s">
        <v>541</v>
      </c>
      <c r="E421" s="177" t="s">
        <v>1182</v>
      </c>
      <c r="F421" s="178">
        <v>45931</v>
      </c>
      <c r="G421" s="63">
        <v>50</v>
      </c>
      <c r="H421" s="63">
        <f t="shared" si="19"/>
        <v>50</v>
      </c>
      <c r="J421" s="63">
        <f>SUMIFS('[2]Sep-Aug Comp CA'!$G$1:$G$498,'[2]Sep-Aug Comp CA'!$B$1:$B$498,'Oct Agreement Compare CA'!B421,'[2]Sep-Aug Comp CA'!$C$1:$C$498,'Oct Agreement Compare CA'!C421,'[2]Sep-Aug Comp CA'!$D$1:$D$498,'Oct Agreement Compare CA'!D421)</f>
        <v>50</v>
      </c>
      <c r="K421" s="63">
        <f t="shared" si="17"/>
        <v>0</v>
      </c>
      <c r="L421" s="64">
        <f t="shared" si="18"/>
        <v>0</v>
      </c>
    </row>
    <row r="422" spans="2:12" outlineLevel="2">
      <c r="B422" s="177" t="s">
        <v>1181</v>
      </c>
      <c r="C422" s="177" t="s">
        <v>555</v>
      </c>
      <c r="D422" s="177" t="s">
        <v>555</v>
      </c>
      <c r="E422" s="177" t="s">
        <v>1182</v>
      </c>
      <c r="F422" s="178">
        <v>45931</v>
      </c>
      <c r="G422" s="63">
        <v>1415.93</v>
      </c>
      <c r="H422" s="63">
        <f t="shared" si="19"/>
        <v>1415.93</v>
      </c>
      <c r="J422" s="63">
        <f>SUMIFS('[2]Sep-Aug Comp CA'!$G$1:$G$498,'[2]Sep-Aug Comp CA'!$B$1:$B$498,'Oct Agreement Compare CA'!B422,'[2]Sep-Aug Comp CA'!$C$1:$C$498,'Oct Agreement Compare CA'!C422,'[2]Sep-Aug Comp CA'!$D$1:$D$498,'Oct Agreement Compare CA'!D422)</f>
        <v>1398.09</v>
      </c>
      <c r="K422" s="63">
        <f t="shared" si="17"/>
        <v>17.840000000000146</v>
      </c>
      <c r="L422" s="64">
        <f t="shared" si="18"/>
        <v>1.2760265791186652E-2</v>
      </c>
    </row>
    <row r="423" spans="2:12" outlineLevel="2">
      <c r="B423" s="177" t="s">
        <v>1181</v>
      </c>
      <c r="C423" s="177" t="s">
        <v>544</v>
      </c>
      <c r="D423" s="177" t="s">
        <v>544</v>
      </c>
      <c r="E423" s="177" t="s">
        <v>1182</v>
      </c>
      <c r="F423" s="178">
        <v>45931</v>
      </c>
      <c r="G423" s="63">
        <v>6981.87</v>
      </c>
      <c r="H423" s="63">
        <f t="shared" si="19"/>
        <v>6981.87</v>
      </c>
      <c r="J423" s="63">
        <f>SUMIFS('[2]Sep-Aug Comp CA'!$G$1:$G$498,'[2]Sep-Aug Comp CA'!$B$1:$B$498,'Oct Agreement Compare CA'!B423,'[2]Sep-Aug Comp CA'!$C$1:$C$498,'Oct Agreement Compare CA'!C423,'[2]Sep-Aug Comp CA'!$D$1:$D$498,'Oct Agreement Compare CA'!D423)</f>
        <v>6981.87</v>
      </c>
      <c r="K423" s="63">
        <f t="shared" si="17"/>
        <v>0</v>
      </c>
      <c r="L423" s="64">
        <f t="shared" si="18"/>
        <v>0</v>
      </c>
    </row>
    <row r="424" spans="2:12" outlineLevel="1">
      <c r="B424" s="171" t="s">
        <v>1183</v>
      </c>
      <c r="F424" s="178"/>
      <c r="G424" s="63">
        <f>SUBTOTAL(9,G419:G423)</f>
        <v>9090.7000000000007</v>
      </c>
      <c r="H424" s="63">
        <f>SUBTOTAL(9,H419:H423)</f>
        <v>9090.7000000000007</v>
      </c>
      <c r="I424" s="63">
        <f>SUBTOTAL(9,I419:I423)</f>
        <v>0</v>
      </c>
      <c r="J424" s="63">
        <f>SUBTOTAL(9,J419:J423)</f>
        <v>9054.86</v>
      </c>
      <c r="K424" s="63">
        <f t="shared" si="17"/>
        <v>35.840000000000146</v>
      </c>
      <c r="L424" s="64">
        <f t="shared" si="18"/>
        <v>3.9580954316245798E-3</v>
      </c>
    </row>
    <row r="425" spans="2:12" outlineLevel="2">
      <c r="B425" s="177" t="s">
        <v>1184</v>
      </c>
      <c r="C425" s="177" t="s">
        <v>555</v>
      </c>
      <c r="D425" s="177" t="s">
        <v>586</v>
      </c>
      <c r="E425" s="177" t="s">
        <v>1185</v>
      </c>
      <c r="F425" s="178">
        <v>45931</v>
      </c>
      <c r="G425" s="63">
        <v>1735.5</v>
      </c>
      <c r="H425" s="63">
        <f t="shared" si="19"/>
        <v>1735.5</v>
      </c>
      <c r="J425" s="63">
        <f>SUMIFS('[2]Sep-Aug Comp CA'!$G$1:$G$498,'[2]Sep-Aug Comp CA'!$B$1:$B$498,'Oct Agreement Compare CA'!B425,'[2]Sep-Aug Comp CA'!$C$1:$C$498,'Oct Agreement Compare CA'!C425,'[2]Sep-Aug Comp CA'!$D$1:$D$498,'Oct Agreement Compare CA'!D425)</f>
        <v>1725.75</v>
      </c>
      <c r="K425" s="63">
        <f t="shared" si="17"/>
        <v>9.75</v>
      </c>
      <c r="L425" s="64">
        <f t="shared" si="18"/>
        <v>5.6497175141242938E-3</v>
      </c>
    </row>
    <row r="426" spans="2:12" outlineLevel="2">
      <c r="B426" s="177" t="s">
        <v>1184</v>
      </c>
      <c r="C426" s="177" t="s">
        <v>544</v>
      </c>
      <c r="D426" s="177" t="s">
        <v>544</v>
      </c>
      <c r="E426" s="177" t="s">
        <v>1186</v>
      </c>
      <c r="F426" s="178">
        <v>45931</v>
      </c>
      <c r="G426" s="63">
        <v>10860.92</v>
      </c>
      <c r="H426" s="63">
        <f t="shared" si="19"/>
        <v>10860.92</v>
      </c>
      <c r="J426" s="63">
        <f>SUMIFS('[2]Sep-Aug Comp CA'!$G$1:$G$498,'[2]Sep-Aug Comp CA'!$B$1:$B$498,'Oct Agreement Compare CA'!B426,'[2]Sep-Aug Comp CA'!$C$1:$C$498,'Oct Agreement Compare CA'!C426,'[2]Sep-Aug Comp CA'!$D$1:$D$498,'Oct Agreement Compare CA'!D426)</f>
        <v>10860.92</v>
      </c>
      <c r="K426" s="63">
        <f t="shared" si="17"/>
        <v>0</v>
      </c>
      <c r="L426" s="64">
        <f t="shared" si="18"/>
        <v>0</v>
      </c>
    </row>
    <row r="427" spans="2:12" outlineLevel="1">
      <c r="B427" s="171" t="s">
        <v>1187</v>
      </c>
      <c r="F427" s="178"/>
      <c r="G427" s="63">
        <f>SUBTOTAL(9,G425:G426)</f>
        <v>12596.42</v>
      </c>
      <c r="H427" s="63">
        <f>SUBTOTAL(9,H425:H426)</f>
        <v>12596.42</v>
      </c>
      <c r="I427" s="63">
        <f>SUBTOTAL(9,I425:I426)</f>
        <v>0</v>
      </c>
      <c r="J427" s="63">
        <f>SUBTOTAL(9,J425:J426)</f>
        <v>12586.67</v>
      </c>
      <c r="K427" s="63">
        <f t="shared" si="17"/>
        <v>9.75</v>
      </c>
      <c r="L427" s="64">
        <f t="shared" si="18"/>
        <v>7.7462903214273507E-4</v>
      </c>
    </row>
    <row r="428" spans="2:12" outlineLevel="2">
      <c r="B428" s="177" t="s">
        <v>1188</v>
      </c>
      <c r="C428" s="177" t="s">
        <v>541</v>
      </c>
      <c r="D428" s="177" t="s">
        <v>541</v>
      </c>
      <c r="E428" s="177" t="s">
        <v>1189</v>
      </c>
      <c r="F428" s="178">
        <v>45945</v>
      </c>
      <c r="G428" s="63">
        <v>309.24</v>
      </c>
      <c r="H428" s="63">
        <f t="shared" si="19"/>
        <v>309.24</v>
      </c>
      <c r="J428" s="63">
        <f>SUMIFS('[2]Sep-Aug Comp CA'!$G$1:$G$498,'[2]Sep-Aug Comp CA'!$B$1:$B$498,'Oct Agreement Compare CA'!B428,'[2]Sep-Aug Comp CA'!$C$1:$C$498,'Oct Agreement Compare CA'!C428,'[2]Sep-Aug Comp CA'!$D$1:$D$498,'Oct Agreement Compare CA'!D428)</f>
        <v>309.24</v>
      </c>
      <c r="K428" s="63">
        <f t="shared" si="17"/>
        <v>0</v>
      </c>
      <c r="L428" s="64">
        <f t="shared" si="18"/>
        <v>0</v>
      </c>
    </row>
    <row r="429" spans="2:12" outlineLevel="1">
      <c r="B429" s="171" t="s">
        <v>1190</v>
      </c>
      <c r="F429" s="178"/>
      <c r="G429" s="63">
        <f>SUBTOTAL(9,G428:G428)</f>
        <v>309.24</v>
      </c>
      <c r="H429" s="63">
        <f>SUBTOTAL(9,H428:H428)</f>
        <v>309.24</v>
      </c>
      <c r="I429" s="63">
        <f>SUBTOTAL(9,I428:I428)</f>
        <v>0</v>
      </c>
      <c r="J429" s="63">
        <f>SUBTOTAL(9,J428:J428)</f>
        <v>309.24</v>
      </c>
      <c r="K429" s="63">
        <f t="shared" si="17"/>
        <v>0</v>
      </c>
      <c r="L429" s="64">
        <f t="shared" si="18"/>
        <v>0</v>
      </c>
    </row>
    <row r="430" spans="2:12" outlineLevel="2">
      <c r="B430" s="177" t="s">
        <v>1191</v>
      </c>
      <c r="C430" s="177" t="s">
        <v>555</v>
      </c>
      <c r="D430" s="177" t="s">
        <v>555</v>
      </c>
      <c r="E430" s="177" t="s">
        <v>1192</v>
      </c>
      <c r="F430" s="178">
        <v>45931</v>
      </c>
      <c r="G430" s="63">
        <v>97.05</v>
      </c>
      <c r="H430" s="63">
        <f t="shared" si="19"/>
        <v>97.05</v>
      </c>
      <c r="J430" s="63">
        <f>SUMIFS('[2]Sep-Aug Comp CA'!$G$1:$G$498,'[2]Sep-Aug Comp CA'!$B$1:$B$498,'Oct Agreement Compare CA'!B430,'[2]Sep-Aug Comp CA'!$C$1:$C$498,'Oct Agreement Compare CA'!C430,'[2]Sep-Aug Comp CA'!$D$1:$D$498,'Oct Agreement Compare CA'!D430)</f>
        <v>97.05</v>
      </c>
      <c r="K430" s="63">
        <f t="shared" si="17"/>
        <v>0</v>
      </c>
      <c r="L430" s="64">
        <f t="shared" si="18"/>
        <v>0</v>
      </c>
    </row>
    <row r="431" spans="2:12" outlineLevel="1">
      <c r="B431" s="171" t="s">
        <v>1193</v>
      </c>
      <c r="F431" s="178"/>
      <c r="G431" s="63">
        <f>SUBTOTAL(9,G430:G430)</f>
        <v>97.05</v>
      </c>
      <c r="H431" s="63">
        <f>SUBTOTAL(9,H430:H430)</f>
        <v>97.05</v>
      </c>
      <c r="I431" s="63">
        <f>SUBTOTAL(9,I430:I430)</f>
        <v>0</v>
      </c>
      <c r="J431" s="63">
        <f>SUBTOTAL(9,J430:J430)</f>
        <v>97.05</v>
      </c>
      <c r="K431" s="63">
        <f t="shared" si="17"/>
        <v>0</v>
      </c>
      <c r="L431" s="64">
        <f t="shared" si="18"/>
        <v>0</v>
      </c>
    </row>
    <row r="432" spans="2:12" s="179" customFormat="1" outlineLevel="2">
      <c r="B432" s="179" t="s">
        <v>1194</v>
      </c>
      <c r="C432" s="179" t="s">
        <v>579</v>
      </c>
      <c r="D432" s="179" t="s">
        <v>580</v>
      </c>
      <c r="F432" s="180"/>
      <c r="G432" s="65"/>
      <c r="H432" s="65"/>
      <c r="I432" s="65"/>
      <c r="J432" s="65">
        <v>165</v>
      </c>
      <c r="K432" s="63">
        <f t="shared" si="17"/>
        <v>-165</v>
      </c>
      <c r="L432" s="64">
        <f t="shared" si="18"/>
        <v>-1</v>
      </c>
    </row>
    <row r="433" spans="2:12" s="179" customFormat="1" outlineLevel="2">
      <c r="B433" s="179" t="s">
        <v>1194</v>
      </c>
      <c r="C433" s="179" t="s">
        <v>541</v>
      </c>
      <c r="D433" s="179" t="s">
        <v>541</v>
      </c>
      <c r="F433" s="180"/>
      <c r="G433" s="65"/>
      <c r="H433" s="65"/>
      <c r="I433" s="65"/>
      <c r="J433" s="65">
        <v>229.5</v>
      </c>
      <c r="K433" s="63">
        <f t="shared" si="17"/>
        <v>-229.5</v>
      </c>
      <c r="L433" s="64">
        <f t="shared" si="18"/>
        <v>-1</v>
      </c>
    </row>
    <row r="434" spans="2:12" s="179" customFormat="1" outlineLevel="2">
      <c r="B434" s="179" t="s">
        <v>1194</v>
      </c>
      <c r="C434" s="179" t="s">
        <v>555</v>
      </c>
      <c r="D434" s="179" t="s">
        <v>555</v>
      </c>
      <c r="F434" s="180"/>
      <c r="G434" s="65"/>
      <c r="H434" s="65"/>
      <c r="I434" s="65"/>
      <c r="J434" s="65">
        <v>406</v>
      </c>
      <c r="K434" s="63">
        <f t="shared" si="17"/>
        <v>-406</v>
      </c>
      <c r="L434" s="64">
        <f t="shared" si="18"/>
        <v>-1</v>
      </c>
    </row>
    <row r="435" spans="2:12" s="179" customFormat="1" outlineLevel="2">
      <c r="B435" s="179" t="s">
        <v>1194</v>
      </c>
      <c r="C435" s="179" t="s">
        <v>544</v>
      </c>
      <c r="D435" s="179" t="s">
        <v>544</v>
      </c>
      <c r="F435" s="180"/>
      <c r="G435" s="65"/>
      <c r="H435" s="65"/>
      <c r="I435" s="65"/>
      <c r="J435" s="65">
        <v>2581</v>
      </c>
      <c r="K435" s="63">
        <f t="shared" si="17"/>
        <v>-2581</v>
      </c>
      <c r="L435" s="64">
        <f t="shared" si="18"/>
        <v>-1</v>
      </c>
    </row>
    <row r="436" spans="2:12" s="179" customFormat="1" outlineLevel="1">
      <c r="B436" s="181" t="s">
        <v>1195</v>
      </c>
      <c r="F436" s="180"/>
      <c r="G436" s="65">
        <f>SUBTOTAL(9,G432:G435)</f>
        <v>0</v>
      </c>
      <c r="H436" s="65">
        <f>SUBTOTAL(9,H432:H435)</f>
        <v>0</v>
      </c>
      <c r="I436" s="65">
        <f>SUBTOTAL(9,I432:I435)</f>
        <v>0</v>
      </c>
      <c r="J436" s="65">
        <f>SUBTOTAL(9,J432:J435)</f>
        <v>3381.5</v>
      </c>
      <c r="K436" s="63">
        <f t="shared" si="17"/>
        <v>-3381.5</v>
      </c>
      <c r="L436" s="64">
        <f t="shared" si="18"/>
        <v>-1</v>
      </c>
    </row>
    <row r="437" spans="2:12" outlineLevel="2">
      <c r="B437" s="177" t="s">
        <v>1196</v>
      </c>
      <c r="C437" s="177" t="s">
        <v>579</v>
      </c>
      <c r="D437" s="177" t="s">
        <v>579</v>
      </c>
      <c r="E437" s="177" t="s">
        <v>1197</v>
      </c>
      <c r="F437" s="178">
        <v>45931</v>
      </c>
      <c r="G437" s="63">
        <v>20</v>
      </c>
      <c r="H437" s="63">
        <f t="shared" si="19"/>
        <v>20</v>
      </c>
      <c r="J437" s="63">
        <f>SUMIFS('[2]Sep-Aug Comp CA'!$G$1:$G$498,'[2]Sep-Aug Comp CA'!$B$1:$B$498,'Oct Agreement Compare CA'!B437,'[2]Sep-Aug Comp CA'!$C$1:$C$498,'Oct Agreement Compare CA'!C437,'[2]Sep-Aug Comp CA'!$D$1:$D$498,'Oct Agreement Compare CA'!D437)</f>
        <v>20</v>
      </c>
      <c r="K437" s="63">
        <f t="shared" si="17"/>
        <v>0</v>
      </c>
      <c r="L437" s="64">
        <f t="shared" si="18"/>
        <v>0</v>
      </c>
    </row>
    <row r="438" spans="2:12" outlineLevel="2">
      <c r="B438" s="177" t="s">
        <v>1196</v>
      </c>
      <c r="C438" s="177" t="s">
        <v>541</v>
      </c>
      <c r="D438" s="177" t="s">
        <v>541</v>
      </c>
      <c r="E438" s="177" t="s">
        <v>1197</v>
      </c>
      <c r="F438" s="178">
        <v>45931</v>
      </c>
      <c r="G438" s="63">
        <v>110.5</v>
      </c>
      <c r="H438" s="63">
        <f t="shared" si="19"/>
        <v>110.5</v>
      </c>
      <c r="J438" s="63">
        <f>SUMIFS('[2]Sep-Aug Comp CA'!$G$1:$G$498,'[2]Sep-Aug Comp CA'!$B$1:$B$498,'Oct Agreement Compare CA'!B438,'[2]Sep-Aug Comp CA'!$C$1:$C$498,'Oct Agreement Compare CA'!C438,'[2]Sep-Aug Comp CA'!$D$1:$D$498,'Oct Agreement Compare CA'!D438)</f>
        <v>110.5</v>
      </c>
      <c r="K438" s="63">
        <f t="shared" si="17"/>
        <v>0</v>
      </c>
      <c r="L438" s="64">
        <f t="shared" si="18"/>
        <v>0</v>
      </c>
    </row>
    <row r="439" spans="2:12" outlineLevel="2">
      <c r="B439" s="177" t="s">
        <v>1196</v>
      </c>
      <c r="C439" s="177" t="s">
        <v>555</v>
      </c>
      <c r="D439" s="177" t="s">
        <v>555</v>
      </c>
      <c r="E439" s="177" t="s">
        <v>1197</v>
      </c>
      <c r="F439" s="178">
        <v>45931</v>
      </c>
      <c r="G439" s="63">
        <v>854</v>
      </c>
      <c r="H439" s="63">
        <f t="shared" si="19"/>
        <v>854</v>
      </c>
      <c r="J439" s="63">
        <f>SUMIFS('[2]Sep-Aug Comp CA'!$G$1:$G$498,'[2]Sep-Aug Comp CA'!$B$1:$B$498,'Oct Agreement Compare CA'!B439,'[2]Sep-Aug Comp CA'!$C$1:$C$498,'Oct Agreement Compare CA'!C439,'[2]Sep-Aug Comp CA'!$D$1:$D$498,'Oct Agreement Compare CA'!D439)</f>
        <v>854</v>
      </c>
      <c r="K439" s="63">
        <f t="shared" si="17"/>
        <v>0</v>
      </c>
      <c r="L439" s="64">
        <f t="shared" si="18"/>
        <v>0</v>
      </c>
    </row>
    <row r="440" spans="2:12" outlineLevel="2">
      <c r="B440" s="177" t="s">
        <v>1196</v>
      </c>
      <c r="C440" s="177" t="s">
        <v>544</v>
      </c>
      <c r="D440" s="177" t="s">
        <v>544</v>
      </c>
      <c r="E440" s="177" t="s">
        <v>1197</v>
      </c>
      <c r="F440" s="178">
        <v>45931</v>
      </c>
      <c r="G440" s="63">
        <v>2868.42</v>
      </c>
      <c r="H440" s="63">
        <f t="shared" si="19"/>
        <v>2868.42</v>
      </c>
      <c r="J440" s="63">
        <f>SUMIFS('[2]Sep-Aug Comp CA'!$G$1:$G$498,'[2]Sep-Aug Comp CA'!$B$1:$B$498,'Oct Agreement Compare CA'!B440,'[2]Sep-Aug Comp CA'!$C$1:$C$498,'Oct Agreement Compare CA'!C440,'[2]Sep-Aug Comp CA'!$D$1:$D$498,'Oct Agreement Compare CA'!D440)</f>
        <v>2868.42</v>
      </c>
      <c r="K440" s="63">
        <f t="shared" si="17"/>
        <v>0</v>
      </c>
      <c r="L440" s="64">
        <f t="shared" si="18"/>
        <v>0</v>
      </c>
    </row>
    <row r="441" spans="2:12" outlineLevel="1">
      <c r="B441" s="171" t="s">
        <v>1198</v>
      </c>
      <c r="F441" s="178"/>
      <c r="G441" s="63">
        <f>SUBTOTAL(9,G437:G440)</f>
        <v>3852.92</v>
      </c>
      <c r="H441" s="63">
        <f>SUBTOTAL(9,H437:H440)</f>
        <v>3852.92</v>
      </c>
      <c r="I441" s="63">
        <f>SUBTOTAL(9,I437:I440)</f>
        <v>0</v>
      </c>
      <c r="J441" s="63">
        <f>SUBTOTAL(9,J437:J440)</f>
        <v>3852.92</v>
      </c>
      <c r="K441" s="63">
        <f t="shared" si="17"/>
        <v>0</v>
      </c>
      <c r="L441" s="64">
        <f t="shared" si="18"/>
        <v>0</v>
      </c>
    </row>
    <row r="442" spans="2:12" outlineLevel="2">
      <c r="B442" s="177" t="s">
        <v>1199</v>
      </c>
      <c r="C442" s="177" t="s">
        <v>579</v>
      </c>
      <c r="D442" s="177" t="s">
        <v>579</v>
      </c>
      <c r="E442" s="177" t="s">
        <v>1200</v>
      </c>
      <c r="F442" s="178">
        <v>45931</v>
      </c>
      <c r="G442" s="63">
        <v>577.02</v>
      </c>
      <c r="H442" s="63">
        <f t="shared" si="19"/>
        <v>577.02</v>
      </c>
      <c r="J442" s="63">
        <f>SUMIFS('[2]Sep-Aug Comp CA'!$G$1:$G$498,'[2]Sep-Aug Comp CA'!$B$1:$B$498,'Oct Agreement Compare CA'!B442,'[2]Sep-Aug Comp CA'!$C$1:$C$498,'Oct Agreement Compare CA'!C442,'[2]Sep-Aug Comp CA'!$D$1:$D$498,'Oct Agreement Compare CA'!D442)</f>
        <v>577.02</v>
      </c>
      <c r="K442" s="63">
        <f t="shared" si="17"/>
        <v>0</v>
      </c>
      <c r="L442" s="64">
        <f t="shared" si="18"/>
        <v>0</v>
      </c>
    </row>
    <row r="443" spans="2:12" outlineLevel="2">
      <c r="B443" s="177" t="s">
        <v>1199</v>
      </c>
      <c r="C443" s="177" t="s">
        <v>541</v>
      </c>
      <c r="D443" s="177" t="s">
        <v>541</v>
      </c>
      <c r="E443" s="177" t="s">
        <v>1201</v>
      </c>
      <c r="F443" s="178">
        <v>45931</v>
      </c>
      <c r="G443" s="63">
        <v>787.47199999999998</v>
      </c>
      <c r="H443" s="63">
        <f t="shared" si="19"/>
        <v>787.47199999999998</v>
      </c>
      <c r="J443" s="63">
        <f>SUMIFS('[2]Sep-Aug Comp CA'!$G$1:$G$498,'[2]Sep-Aug Comp CA'!$B$1:$B$498,'Oct Agreement Compare CA'!B443,'[2]Sep-Aug Comp CA'!$C$1:$C$498,'Oct Agreement Compare CA'!C443,'[2]Sep-Aug Comp CA'!$D$1:$D$498,'Oct Agreement Compare CA'!D443)</f>
        <v>759.35299999999995</v>
      </c>
      <c r="K443" s="63">
        <f t="shared" si="17"/>
        <v>28.119000000000028</v>
      </c>
      <c r="L443" s="64">
        <f t="shared" si="18"/>
        <v>3.7030208611805088E-2</v>
      </c>
    </row>
    <row r="444" spans="2:12" outlineLevel="2">
      <c r="B444" s="177" t="s">
        <v>1199</v>
      </c>
      <c r="C444" s="177" t="s">
        <v>555</v>
      </c>
      <c r="D444" s="177" t="s">
        <v>555</v>
      </c>
      <c r="E444" s="177" t="s">
        <v>1201</v>
      </c>
      <c r="F444" s="178">
        <v>45931</v>
      </c>
      <c r="G444" s="63">
        <v>8590</v>
      </c>
      <c r="H444" s="63">
        <f t="shared" si="19"/>
        <v>8590</v>
      </c>
      <c r="J444" s="63">
        <f>SUMIFS('[2]Sep-Aug Comp CA'!$G$1:$G$498,'[2]Sep-Aug Comp CA'!$B$1:$B$498,'Oct Agreement Compare CA'!B444,'[2]Sep-Aug Comp CA'!$C$1:$C$498,'Oct Agreement Compare CA'!C444,'[2]Sep-Aug Comp CA'!$D$1:$D$498,'Oct Agreement Compare CA'!D444)</f>
        <v>8579</v>
      </c>
      <c r="K444" s="63">
        <f t="shared" si="17"/>
        <v>11</v>
      </c>
      <c r="L444" s="64">
        <f t="shared" si="18"/>
        <v>1.2822007226949528E-3</v>
      </c>
    </row>
    <row r="445" spans="2:12" outlineLevel="2">
      <c r="B445" s="177" t="s">
        <v>1199</v>
      </c>
      <c r="C445" s="177" t="s">
        <v>544</v>
      </c>
      <c r="D445" s="177" t="s">
        <v>544</v>
      </c>
      <c r="E445" s="177" t="s">
        <v>1201</v>
      </c>
      <c r="F445" s="178">
        <v>45931</v>
      </c>
      <c r="G445" s="63">
        <v>16255</v>
      </c>
      <c r="H445" s="63">
        <f t="shared" si="19"/>
        <v>16255</v>
      </c>
      <c r="J445" s="63">
        <f>SUMIFS('[2]Sep-Aug Comp CA'!$G$1:$G$498,'[2]Sep-Aug Comp CA'!$B$1:$B$498,'Oct Agreement Compare CA'!B445,'[2]Sep-Aug Comp CA'!$C$1:$C$498,'Oct Agreement Compare CA'!C445,'[2]Sep-Aug Comp CA'!$D$1:$D$498,'Oct Agreement Compare CA'!D445)</f>
        <v>16035</v>
      </c>
      <c r="K445" s="63">
        <f t="shared" si="17"/>
        <v>220</v>
      </c>
      <c r="L445" s="64">
        <f t="shared" si="18"/>
        <v>1.3719987527284067E-2</v>
      </c>
    </row>
    <row r="446" spans="2:12" outlineLevel="1">
      <c r="B446" s="171" t="s">
        <v>1202</v>
      </c>
      <c r="F446" s="178"/>
      <c r="G446" s="63">
        <f>SUBTOTAL(9,G442:G445)</f>
        <v>26209.491999999998</v>
      </c>
      <c r="H446" s="63">
        <f>SUBTOTAL(9,H442:H445)</f>
        <v>26209.491999999998</v>
      </c>
      <c r="I446" s="63">
        <f>SUBTOTAL(9,I442:I445)</f>
        <v>0</v>
      </c>
      <c r="J446" s="63">
        <f>SUBTOTAL(9,J442:J445)</f>
        <v>25950.373</v>
      </c>
      <c r="K446" s="63">
        <f t="shared" si="17"/>
        <v>259.11899999999878</v>
      </c>
      <c r="L446" s="64">
        <f t="shared" si="18"/>
        <v>9.9851743942177169E-3</v>
      </c>
    </row>
    <row r="447" spans="2:12" outlineLevel="2">
      <c r="B447" s="177" t="s">
        <v>1203</v>
      </c>
      <c r="C447" s="177" t="s">
        <v>799</v>
      </c>
      <c r="D447" s="177" t="s">
        <v>799</v>
      </c>
      <c r="E447" s="177" t="s">
        <v>1204</v>
      </c>
      <c r="F447" s="178">
        <v>45945</v>
      </c>
      <c r="G447" s="63">
        <v>1746.16</v>
      </c>
      <c r="H447" s="63">
        <f t="shared" si="19"/>
        <v>1746.16</v>
      </c>
      <c r="J447" s="63">
        <f>SUMIFS('[2]Sep-Aug Comp CA'!$G$1:$G$498,'[2]Sep-Aug Comp CA'!$B$1:$B$498,'Oct Agreement Compare CA'!B447,'[2]Sep-Aug Comp CA'!$C$1:$C$498,'Oct Agreement Compare CA'!C447,'[2]Sep-Aug Comp CA'!$D$1:$D$498,'Oct Agreement Compare CA'!D447)</f>
        <v>1746.16</v>
      </c>
      <c r="K447" s="63">
        <f t="shared" si="17"/>
        <v>0</v>
      </c>
      <c r="L447" s="64">
        <f t="shared" si="18"/>
        <v>0</v>
      </c>
    </row>
    <row r="448" spans="2:12" outlineLevel="2">
      <c r="B448" s="177" t="s">
        <v>1203</v>
      </c>
      <c r="C448" s="177" t="s">
        <v>579</v>
      </c>
      <c r="D448" s="177" t="s">
        <v>579</v>
      </c>
      <c r="E448" s="177" t="s">
        <v>1204</v>
      </c>
      <c r="F448" s="178">
        <v>45945</v>
      </c>
      <c r="G448" s="63">
        <v>132</v>
      </c>
      <c r="H448" s="63">
        <f t="shared" si="19"/>
        <v>132</v>
      </c>
      <c r="J448" s="63">
        <f>SUMIFS('[2]Sep-Aug Comp CA'!$G$1:$G$498,'[2]Sep-Aug Comp CA'!$B$1:$B$498,'Oct Agreement Compare CA'!B448,'[2]Sep-Aug Comp CA'!$C$1:$C$498,'Oct Agreement Compare CA'!C448,'[2]Sep-Aug Comp CA'!$D$1:$D$498,'Oct Agreement Compare CA'!D448)</f>
        <v>176</v>
      </c>
      <c r="K448" s="63">
        <f t="shared" si="17"/>
        <v>-44</v>
      </c>
      <c r="L448" s="64">
        <f t="shared" si="18"/>
        <v>-0.25</v>
      </c>
    </row>
    <row r="449" spans="2:12" outlineLevel="2">
      <c r="B449" s="177" t="s">
        <v>1203</v>
      </c>
      <c r="C449" s="177" t="s">
        <v>541</v>
      </c>
      <c r="D449" s="177" t="s">
        <v>541</v>
      </c>
      <c r="E449" s="177" t="s">
        <v>1204</v>
      </c>
      <c r="F449" s="178">
        <v>45945</v>
      </c>
      <c r="G449" s="63">
        <v>368.58</v>
      </c>
      <c r="H449" s="63">
        <f t="shared" si="19"/>
        <v>368.58</v>
      </c>
      <c r="J449" s="63">
        <f>SUMIFS('[2]Sep-Aug Comp CA'!$G$1:$G$498,'[2]Sep-Aug Comp CA'!$B$1:$B$498,'Oct Agreement Compare CA'!B449,'[2]Sep-Aug Comp CA'!$C$1:$C$498,'Oct Agreement Compare CA'!C449,'[2]Sep-Aug Comp CA'!$D$1:$D$498,'Oct Agreement Compare CA'!D449)</f>
        <v>368.58</v>
      </c>
      <c r="K449" s="63">
        <f t="shared" si="17"/>
        <v>0</v>
      </c>
      <c r="L449" s="64">
        <f t="shared" si="18"/>
        <v>0</v>
      </c>
    </row>
    <row r="450" spans="2:12" outlineLevel="2">
      <c r="B450" s="177" t="s">
        <v>1203</v>
      </c>
      <c r="C450" s="177" t="s">
        <v>555</v>
      </c>
      <c r="D450" s="177" t="s">
        <v>555</v>
      </c>
      <c r="E450" s="177" t="s">
        <v>1204</v>
      </c>
      <c r="F450" s="178">
        <v>45945</v>
      </c>
      <c r="G450" s="63">
        <v>70</v>
      </c>
      <c r="H450" s="63">
        <f t="shared" si="19"/>
        <v>70</v>
      </c>
      <c r="J450" s="63">
        <f>SUMIFS('[2]Sep-Aug Comp CA'!$G$1:$G$498,'[2]Sep-Aug Comp CA'!$B$1:$B$498,'Oct Agreement Compare CA'!B450,'[2]Sep-Aug Comp CA'!$C$1:$C$498,'Oct Agreement Compare CA'!C450,'[2]Sep-Aug Comp CA'!$D$1:$D$498,'Oct Agreement Compare CA'!D450)</f>
        <v>70</v>
      </c>
      <c r="K450" s="63">
        <f t="shared" si="17"/>
        <v>0</v>
      </c>
      <c r="L450" s="64">
        <f t="shared" si="18"/>
        <v>0</v>
      </c>
    </row>
    <row r="451" spans="2:12" outlineLevel="2">
      <c r="B451" s="177" t="s">
        <v>1203</v>
      </c>
      <c r="C451" s="177" t="s">
        <v>854</v>
      </c>
      <c r="D451" s="177" t="s">
        <v>854</v>
      </c>
      <c r="E451" s="177" t="s">
        <v>1204</v>
      </c>
      <c r="F451" s="178">
        <v>45945</v>
      </c>
      <c r="G451" s="63">
        <v>250</v>
      </c>
      <c r="H451" s="63">
        <f t="shared" si="19"/>
        <v>250</v>
      </c>
      <c r="J451" s="63">
        <f>SUMIFS('[2]Sep-Aug Comp CA'!$G$1:$G$498,'[2]Sep-Aug Comp CA'!$B$1:$B$498,'Oct Agreement Compare CA'!B451,'[2]Sep-Aug Comp CA'!$C$1:$C$498,'Oct Agreement Compare CA'!C451,'[2]Sep-Aug Comp CA'!$D$1:$D$498,'Oct Agreement Compare CA'!D451)</f>
        <v>250</v>
      </c>
      <c r="K451" s="63">
        <f t="shared" ref="K451:K514" si="20">+G451-J451</f>
        <v>0</v>
      </c>
      <c r="L451" s="64">
        <f t="shared" ref="L451:L514" si="21">+K451/J451</f>
        <v>0</v>
      </c>
    </row>
    <row r="452" spans="2:12" outlineLevel="1">
      <c r="B452" s="171" t="s">
        <v>1205</v>
      </c>
      <c r="F452" s="178"/>
      <c r="G452" s="63">
        <f>SUBTOTAL(9,G447:G451)</f>
        <v>2566.7400000000002</v>
      </c>
      <c r="H452" s="63">
        <f>SUBTOTAL(9,H447:H451)</f>
        <v>2566.7400000000002</v>
      </c>
      <c r="I452" s="63">
        <f>SUBTOTAL(9,I447:I451)</f>
        <v>0</v>
      </c>
      <c r="J452" s="63">
        <f>SUBTOTAL(9,J447:J451)</f>
        <v>2610.7400000000002</v>
      </c>
      <c r="K452" s="63">
        <f t="shared" si="20"/>
        <v>-44</v>
      </c>
      <c r="L452" s="64">
        <f t="shared" si="21"/>
        <v>-1.6853459172495155E-2</v>
      </c>
    </row>
    <row r="453" spans="2:12" outlineLevel="2">
      <c r="B453" s="177" t="s">
        <v>1206</v>
      </c>
      <c r="C453" s="177" t="s">
        <v>579</v>
      </c>
      <c r="D453" s="177" t="s">
        <v>580</v>
      </c>
      <c r="E453" s="177" t="s">
        <v>1207</v>
      </c>
      <c r="F453" s="178">
        <v>45931</v>
      </c>
      <c r="G453" s="63">
        <v>177.62</v>
      </c>
      <c r="H453" s="63">
        <f t="shared" si="19"/>
        <v>177.62</v>
      </c>
      <c r="J453" s="63">
        <f>SUMIFS('[2]Sep-Aug Comp CA'!$G$1:$G$498,'[2]Sep-Aug Comp CA'!$B$1:$B$498,'Oct Agreement Compare CA'!B453,'[2]Sep-Aug Comp CA'!$C$1:$C$498,'Oct Agreement Compare CA'!C453,'[2]Sep-Aug Comp CA'!$D$1:$D$498,'Oct Agreement Compare CA'!D453)</f>
        <v>153.62</v>
      </c>
      <c r="K453" s="63">
        <f t="shared" si="20"/>
        <v>24</v>
      </c>
      <c r="L453" s="64">
        <f t="shared" si="21"/>
        <v>0.1562296575966671</v>
      </c>
    </row>
    <row r="454" spans="2:12" outlineLevel="2">
      <c r="B454" s="177" t="s">
        <v>1206</v>
      </c>
      <c r="C454" s="177" t="s">
        <v>541</v>
      </c>
      <c r="D454" s="177" t="s">
        <v>572</v>
      </c>
      <c r="E454" s="177" t="s">
        <v>1207</v>
      </c>
      <c r="F454" s="178">
        <v>45931</v>
      </c>
      <c r="G454" s="63">
        <v>112</v>
      </c>
      <c r="H454" s="63">
        <f t="shared" si="19"/>
        <v>112</v>
      </c>
      <c r="J454" s="63">
        <f>SUMIFS('[2]Sep-Aug Comp CA'!$G$1:$G$498,'[2]Sep-Aug Comp CA'!$B$1:$B$498,'Oct Agreement Compare CA'!B454,'[2]Sep-Aug Comp CA'!$C$1:$C$498,'Oct Agreement Compare CA'!C454,'[2]Sep-Aug Comp CA'!$D$1:$D$498,'Oct Agreement Compare CA'!D454)</f>
        <v>112</v>
      </c>
      <c r="K454" s="63">
        <f t="shared" si="20"/>
        <v>0</v>
      </c>
      <c r="L454" s="64">
        <f t="shared" si="21"/>
        <v>0</v>
      </c>
    </row>
    <row r="455" spans="2:12" outlineLevel="2">
      <c r="B455" s="177" t="s">
        <v>1206</v>
      </c>
      <c r="C455" s="177" t="s">
        <v>555</v>
      </c>
      <c r="D455" s="177" t="s">
        <v>555</v>
      </c>
      <c r="E455" s="177" t="s">
        <v>1207</v>
      </c>
      <c r="F455" s="178">
        <v>45931</v>
      </c>
      <c r="G455" s="63">
        <v>706</v>
      </c>
      <c r="H455" s="63">
        <f t="shared" si="19"/>
        <v>706</v>
      </c>
      <c r="J455" s="63">
        <f>SUMIFS('[2]Sep-Aug Comp CA'!$G$1:$G$498,'[2]Sep-Aug Comp CA'!$B$1:$B$498,'Oct Agreement Compare CA'!B455,'[2]Sep-Aug Comp CA'!$C$1:$C$498,'Oct Agreement Compare CA'!C455,'[2]Sep-Aug Comp CA'!$D$1:$D$498,'Oct Agreement Compare CA'!D455)</f>
        <v>692</v>
      </c>
      <c r="K455" s="63">
        <f t="shared" si="20"/>
        <v>14</v>
      </c>
      <c r="L455" s="64">
        <f t="shared" si="21"/>
        <v>2.023121387283237E-2</v>
      </c>
    </row>
    <row r="456" spans="2:12" outlineLevel="2">
      <c r="B456" s="177" t="s">
        <v>1206</v>
      </c>
      <c r="C456" s="177" t="s">
        <v>544</v>
      </c>
      <c r="D456" s="177" t="s">
        <v>544</v>
      </c>
      <c r="E456" s="177" t="s">
        <v>1207</v>
      </c>
      <c r="F456" s="178">
        <v>45931</v>
      </c>
      <c r="G456" s="63">
        <v>2302.0500000000002</v>
      </c>
      <c r="H456" s="63">
        <f t="shared" si="19"/>
        <v>2302.0500000000002</v>
      </c>
      <c r="J456" s="63">
        <f>SUMIFS('[2]Sep-Aug Comp CA'!$G$1:$G$498,'[2]Sep-Aug Comp CA'!$B$1:$B$498,'Oct Agreement Compare CA'!B456,'[2]Sep-Aug Comp CA'!$C$1:$C$498,'Oct Agreement Compare CA'!C456,'[2]Sep-Aug Comp CA'!$D$1:$D$498,'Oct Agreement Compare CA'!D456)</f>
        <v>2317.5</v>
      </c>
      <c r="K456" s="63">
        <f t="shared" si="20"/>
        <v>-15.449999999999818</v>
      </c>
      <c r="L456" s="64">
        <f t="shared" si="21"/>
        <v>-6.6666666666665882E-3</v>
      </c>
    </row>
    <row r="457" spans="2:12" outlineLevel="1">
      <c r="B457" s="171" t="s">
        <v>1208</v>
      </c>
      <c r="F457" s="178"/>
      <c r="G457" s="63">
        <f>SUBTOTAL(9,G453:G456)</f>
        <v>3297.67</v>
      </c>
      <c r="H457" s="63">
        <f>SUBTOTAL(9,H453:H456)</f>
        <v>3297.67</v>
      </c>
      <c r="I457" s="63">
        <f>SUBTOTAL(9,I453:I456)</f>
        <v>0</v>
      </c>
      <c r="J457" s="63">
        <f>SUBTOTAL(9,J453:J456)</f>
        <v>3275.12</v>
      </c>
      <c r="K457" s="63">
        <f t="shared" si="20"/>
        <v>22.550000000000182</v>
      </c>
      <c r="L457" s="64">
        <f t="shared" si="21"/>
        <v>6.8852438994602286E-3</v>
      </c>
    </row>
    <row r="458" spans="2:12" outlineLevel="2">
      <c r="B458" s="177" t="s">
        <v>1209</v>
      </c>
      <c r="C458" s="177" t="s">
        <v>579</v>
      </c>
      <c r="D458" s="177" t="s">
        <v>579</v>
      </c>
      <c r="E458" s="177" t="s">
        <v>1210</v>
      </c>
      <c r="F458" s="178">
        <v>45931</v>
      </c>
      <c r="G458" s="63">
        <v>1248</v>
      </c>
      <c r="H458" s="63">
        <f t="shared" si="19"/>
        <v>1248</v>
      </c>
      <c r="J458" s="63">
        <f>SUMIFS('[2]Sep-Aug Comp CA'!$G$1:$G$498,'[2]Sep-Aug Comp CA'!$B$1:$B$498,'Oct Agreement Compare CA'!B458,'[2]Sep-Aug Comp CA'!$C$1:$C$498,'Oct Agreement Compare CA'!C458,'[2]Sep-Aug Comp CA'!$D$1:$D$498,'Oct Agreement Compare CA'!D458)</f>
        <v>1221.5999999999999</v>
      </c>
      <c r="K458" s="63">
        <f t="shared" si="20"/>
        <v>26.400000000000091</v>
      </c>
      <c r="L458" s="64">
        <f t="shared" si="21"/>
        <v>2.1611001964636618E-2</v>
      </c>
    </row>
    <row r="459" spans="2:12" outlineLevel="2">
      <c r="B459" s="177" t="s">
        <v>1209</v>
      </c>
      <c r="C459" s="177" t="s">
        <v>541</v>
      </c>
      <c r="D459" s="177" t="s">
        <v>572</v>
      </c>
      <c r="E459" s="177" t="s">
        <v>1210</v>
      </c>
      <c r="F459" s="178">
        <v>45931</v>
      </c>
      <c r="G459" s="63">
        <v>208</v>
      </c>
      <c r="H459" s="63">
        <f t="shared" si="19"/>
        <v>208</v>
      </c>
      <c r="J459" s="63">
        <f>SUMIFS('[2]Sep-Aug Comp CA'!$G$1:$G$498,'[2]Sep-Aug Comp CA'!$B$1:$B$498,'Oct Agreement Compare CA'!B459,'[2]Sep-Aug Comp CA'!$C$1:$C$498,'Oct Agreement Compare CA'!C459,'[2]Sep-Aug Comp CA'!$D$1:$D$498,'Oct Agreement Compare CA'!D459)</f>
        <v>204</v>
      </c>
      <c r="K459" s="63">
        <f t="shared" si="20"/>
        <v>4</v>
      </c>
      <c r="L459" s="64">
        <f t="shared" si="21"/>
        <v>1.9607843137254902E-2</v>
      </c>
    </row>
    <row r="460" spans="2:12" outlineLevel="2">
      <c r="B460" s="177" t="s">
        <v>1209</v>
      </c>
      <c r="C460" s="177" t="s">
        <v>555</v>
      </c>
      <c r="D460" s="177" t="s">
        <v>574</v>
      </c>
      <c r="E460" s="177" t="s">
        <v>1210</v>
      </c>
      <c r="F460" s="178">
        <v>45931</v>
      </c>
      <c r="G460" s="63">
        <v>1439</v>
      </c>
      <c r="H460" s="63">
        <f t="shared" si="19"/>
        <v>1439</v>
      </c>
      <c r="J460" s="63">
        <f>SUMIFS('[2]Sep-Aug Comp CA'!$G$1:$G$498,'[2]Sep-Aug Comp CA'!$B$1:$B$498,'Oct Agreement Compare CA'!B460,'[2]Sep-Aug Comp CA'!$C$1:$C$498,'Oct Agreement Compare CA'!C460,'[2]Sep-Aug Comp CA'!$D$1:$D$498,'Oct Agreement Compare CA'!D460)</f>
        <v>1432</v>
      </c>
      <c r="K460" s="63">
        <f t="shared" si="20"/>
        <v>7</v>
      </c>
      <c r="L460" s="64">
        <f t="shared" si="21"/>
        <v>4.8882681564245811E-3</v>
      </c>
    </row>
    <row r="461" spans="2:12" outlineLevel="2">
      <c r="B461" s="177" t="s">
        <v>1209</v>
      </c>
      <c r="C461" s="177" t="s">
        <v>544</v>
      </c>
      <c r="D461" s="177" t="s">
        <v>807</v>
      </c>
      <c r="E461" s="177" t="s">
        <v>1210</v>
      </c>
      <c r="F461" s="178">
        <v>45931</v>
      </c>
      <c r="G461" s="63">
        <v>3569</v>
      </c>
      <c r="H461" s="63">
        <f t="shared" si="19"/>
        <v>3569</v>
      </c>
      <c r="J461" s="63">
        <f>SUMIFS('[2]Sep-Aug Comp CA'!$G$1:$G$498,'[2]Sep-Aug Comp CA'!$B$1:$B$498,'Oct Agreement Compare CA'!B461,'[2]Sep-Aug Comp CA'!$C$1:$C$498,'Oct Agreement Compare CA'!C461,'[2]Sep-Aug Comp CA'!$D$1:$D$498,'Oct Agreement Compare CA'!D461)</f>
        <v>3549</v>
      </c>
      <c r="K461" s="63">
        <f t="shared" si="20"/>
        <v>20</v>
      </c>
      <c r="L461" s="64">
        <f t="shared" si="21"/>
        <v>5.6353902507748658E-3</v>
      </c>
    </row>
    <row r="462" spans="2:12" outlineLevel="1">
      <c r="B462" s="171" t="s">
        <v>1211</v>
      </c>
      <c r="F462" s="178"/>
      <c r="G462" s="63">
        <f>SUBTOTAL(9,G458:G461)</f>
        <v>6464</v>
      </c>
      <c r="H462" s="63">
        <f>SUBTOTAL(9,H458:H461)</f>
        <v>6464</v>
      </c>
      <c r="I462" s="63">
        <f>SUBTOTAL(9,I458:I461)</f>
        <v>0</v>
      </c>
      <c r="J462" s="63">
        <f>SUBTOTAL(9,J458:J461)</f>
        <v>6406.6</v>
      </c>
      <c r="K462" s="63">
        <f t="shared" si="20"/>
        <v>57.399999999999636</v>
      </c>
      <c r="L462" s="64">
        <f t="shared" si="21"/>
        <v>8.9595105047918754E-3</v>
      </c>
    </row>
    <row r="463" spans="2:12" outlineLevel="2">
      <c r="B463" s="177" t="s">
        <v>1212</v>
      </c>
      <c r="C463" s="177" t="s">
        <v>799</v>
      </c>
      <c r="D463" s="177" t="s">
        <v>799</v>
      </c>
      <c r="E463" s="177" t="s">
        <v>1213</v>
      </c>
      <c r="F463" s="178">
        <v>45945</v>
      </c>
      <c r="G463" s="63">
        <v>450.8</v>
      </c>
      <c r="H463" s="63">
        <f t="shared" si="19"/>
        <v>450.8</v>
      </c>
      <c r="J463" s="63">
        <f>SUMIFS('[2]Sep-Aug Comp CA'!$G$1:$G$498,'[2]Sep-Aug Comp CA'!$B$1:$B$498,'Oct Agreement Compare CA'!B463,'[2]Sep-Aug Comp CA'!$C$1:$C$498,'Oct Agreement Compare CA'!C463,'[2]Sep-Aug Comp CA'!$D$1:$D$498,'Oct Agreement Compare CA'!D463)</f>
        <v>450.8</v>
      </c>
      <c r="K463" s="63">
        <f t="shared" si="20"/>
        <v>0</v>
      </c>
      <c r="L463" s="64">
        <f t="shared" si="21"/>
        <v>0</v>
      </c>
    </row>
    <row r="464" spans="2:12" outlineLevel="2">
      <c r="B464" s="177" t="s">
        <v>1212</v>
      </c>
      <c r="C464" s="177" t="s">
        <v>541</v>
      </c>
      <c r="D464" s="177" t="s">
        <v>541</v>
      </c>
      <c r="E464" s="177" t="s">
        <v>1213</v>
      </c>
      <c r="F464" s="178">
        <v>45945</v>
      </c>
      <c r="G464" s="63">
        <v>1277.06</v>
      </c>
      <c r="H464" s="63">
        <f t="shared" si="19"/>
        <v>1277.06</v>
      </c>
      <c r="J464" s="63">
        <f>SUMIFS('[2]Sep-Aug Comp CA'!$G$1:$G$498,'[2]Sep-Aug Comp CA'!$B$1:$B$498,'Oct Agreement Compare CA'!B464,'[2]Sep-Aug Comp CA'!$C$1:$C$498,'Oct Agreement Compare CA'!C464,'[2]Sep-Aug Comp CA'!$D$1:$D$498,'Oct Agreement Compare CA'!D464)</f>
        <v>1277.06</v>
      </c>
      <c r="K464" s="63">
        <f t="shared" si="20"/>
        <v>0</v>
      </c>
      <c r="L464" s="64">
        <f t="shared" si="21"/>
        <v>0</v>
      </c>
    </row>
    <row r="465" spans="2:12" outlineLevel="2">
      <c r="B465" s="177" t="s">
        <v>1212</v>
      </c>
      <c r="C465" s="177" t="s">
        <v>555</v>
      </c>
      <c r="D465" s="177" t="s">
        <v>555</v>
      </c>
      <c r="E465" s="177" t="s">
        <v>1213</v>
      </c>
      <c r="F465" s="178">
        <v>45945</v>
      </c>
      <c r="G465" s="63">
        <v>84</v>
      </c>
      <c r="H465" s="63">
        <f t="shared" si="19"/>
        <v>84</v>
      </c>
      <c r="J465" s="63">
        <f>SUMIFS('[2]Sep-Aug Comp CA'!$G$1:$G$498,'[2]Sep-Aug Comp CA'!$B$1:$B$498,'Oct Agreement Compare CA'!B465,'[2]Sep-Aug Comp CA'!$C$1:$C$498,'Oct Agreement Compare CA'!C465,'[2]Sep-Aug Comp CA'!$D$1:$D$498,'Oct Agreement Compare CA'!D465)</f>
        <v>84</v>
      </c>
      <c r="K465" s="63">
        <f t="shared" si="20"/>
        <v>0</v>
      </c>
      <c r="L465" s="64">
        <f t="shared" si="21"/>
        <v>0</v>
      </c>
    </row>
    <row r="466" spans="2:12" outlineLevel="1">
      <c r="B466" s="171" t="s">
        <v>1214</v>
      </c>
      <c r="F466" s="178"/>
      <c r="G466" s="63">
        <f>SUBTOTAL(9,G463:G465)</f>
        <v>1811.86</v>
      </c>
      <c r="H466" s="63">
        <f>SUBTOTAL(9,H463:H465)</f>
        <v>1811.86</v>
      </c>
      <c r="I466" s="63">
        <f>SUBTOTAL(9,I463:I465)</f>
        <v>0</v>
      </c>
      <c r="J466" s="63">
        <f>SUBTOTAL(9,J463:J465)</f>
        <v>1811.86</v>
      </c>
      <c r="K466" s="63">
        <f t="shared" si="20"/>
        <v>0</v>
      </c>
      <c r="L466" s="64">
        <f t="shared" si="21"/>
        <v>0</v>
      </c>
    </row>
    <row r="467" spans="2:12" outlineLevel="2">
      <c r="B467" s="177" t="s">
        <v>1215</v>
      </c>
      <c r="C467" s="177" t="s">
        <v>579</v>
      </c>
      <c r="D467" s="177" t="s">
        <v>580</v>
      </c>
      <c r="E467" s="177" t="s">
        <v>1216</v>
      </c>
      <c r="F467" s="178">
        <v>45945</v>
      </c>
      <c r="G467" s="63">
        <v>245.5</v>
      </c>
      <c r="H467" s="63">
        <f t="shared" si="19"/>
        <v>245.5</v>
      </c>
      <c r="J467" s="63">
        <f>SUMIFS('[2]Sep-Aug Comp CA'!$G$1:$G$498,'[2]Sep-Aug Comp CA'!$B$1:$B$498,'Oct Agreement Compare CA'!B467,'[2]Sep-Aug Comp CA'!$C$1:$C$498,'Oct Agreement Compare CA'!C467,'[2]Sep-Aug Comp CA'!$D$1:$D$498,'Oct Agreement Compare CA'!D467)</f>
        <v>245.5</v>
      </c>
      <c r="K467" s="63">
        <f t="shared" si="20"/>
        <v>0</v>
      </c>
      <c r="L467" s="64">
        <f t="shared" si="21"/>
        <v>0</v>
      </c>
    </row>
    <row r="468" spans="2:12" outlineLevel="2">
      <c r="B468" s="177" t="s">
        <v>1215</v>
      </c>
      <c r="C468" s="177" t="s">
        <v>541</v>
      </c>
      <c r="D468" s="177" t="s">
        <v>541</v>
      </c>
      <c r="E468" s="177" t="s">
        <v>1217</v>
      </c>
      <c r="F468" s="178">
        <v>45945</v>
      </c>
      <c r="G468" s="63">
        <v>156</v>
      </c>
      <c r="H468" s="63">
        <f t="shared" si="19"/>
        <v>156</v>
      </c>
      <c r="J468" s="63">
        <f>SUMIFS('[2]Sep-Aug Comp CA'!$G$1:$G$498,'[2]Sep-Aug Comp CA'!$B$1:$B$498,'Oct Agreement Compare CA'!B468,'[2]Sep-Aug Comp CA'!$C$1:$C$498,'Oct Agreement Compare CA'!C468,'[2]Sep-Aug Comp CA'!$D$1:$D$498,'Oct Agreement Compare CA'!D468)</f>
        <v>152</v>
      </c>
      <c r="K468" s="63">
        <f t="shared" si="20"/>
        <v>4</v>
      </c>
      <c r="L468" s="64">
        <f t="shared" si="21"/>
        <v>2.6315789473684209E-2</v>
      </c>
    </row>
    <row r="469" spans="2:12" outlineLevel="2">
      <c r="B469" s="177" t="s">
        <v>1215</v>
      </c>
      <c r="C469" s="177" t="s">
        <v>555</v>
      </c>
      <c r="D469" s="177" t="s">
        <v>555</v>
      </c>
      <c r="E469" s="177" t="s">
        <v>1217</v>
      </c>
      <c r="F469" s="178">
        <v>45945</v>
      </c>
      <c r="G469" s="63">
        <v>869</v>
      </c>
      <c r="H469" s="63">
        <f t="shared" si="19"/>
        <v>869</v>
      </c>
      <c r="J469" s="63">
        <f>SUMIFS('[2]Sep-Aug Comp CA'!$G$1:$G$498,'[2]Sep-Aug Comp CA'!$B$1:$B$498,'Oct Agreement Compare CA'!B469,'[2]Sep-Aug Comp CA'!$C$1:$C$498,'Oct Agreement Compare CA'!C469,'[2]Sep-Aug Comp CA'!$D$1:$D$498,'Oct Agreement Compare CA'!D469)</f>
        <v>862</v>
      </c>
      <c r="K469" s="63">
        <f t="shared" si="20"/>
        <v>7</v>
      </c>
      <c r="L469" s="64">
        <f t="shared" si="21"/>
        <v>8.1206496519721574E-3</v>
      </c>
    </row>
    <row r="470" spans="2:12" outlineLevel="2">
      <c r="B470" s="177" t="s">
        <v>1215</v>
      </c>
      <c r="C470" s="177" t="s">
        <v>544</v>
      </c>
      <c r="D470" s="177" t="s">
        <v>544</v>
      </c>
      <c r="E470" s="177" t="s">
        <v>1217</v>
      </c>
      <c r="F470" s="178">
        <v>45945</v>
      </c>
      <c r="G470" s="63">
        <v>1517.52</v>
      </c>
      <c r="H470" s="63">
        <f t="shared" si="19"/>
        <v>1517.52</v>
      </c>
      <c r="J470" s="63">
        <f>SUMIFS('[2]Sep-Aug Comp CA'!$G$1:$G$498,'[2]Sep-Aug Comp CA'!$B$1:$B$498,'Oct Agreement Compare CA'!B470,'[2]Sep-Aug Comp CA'!$C$1:$C$498,'Oct Agreement Compare CA'!C470,'[2]Sep-Aug Comp CA'!$D$1:$D$498,'Oct Agreement Compare CA'!D470)</f>
        <v>1517.52</v>
      </c>
      <c r="K470" s="63">
        <f t="shared" si="20"/>
        <v>0</v>
      </c>
      <c r="L470" s="64">
        <f t="shared" si="21"/>
        <v>0</v>
      </c>
    </row>
    <row r="471" spans="2:12" outlineLevel="1">
      <c r="B471" s="171" t="s">
        <v>1218</v>
      </c>
      <c r="F471" s="178"/>
      <c r="G471" s="63">
        <f>SUBTOTAL(9,G467:G470)</f>
        <v>2788.02</v>
      </c>
      <c r="H471" s="63">
        <f>SUBTOTAL(9,H467:H470)</f>
        <v>2788.02</v>
      </c>
      <c r="I471" s="63">
        <f>SUBTOTAL(9,I467:I470)</f>
        <v>0</v>
      </c>
      <c r="J471" s="63">
        <f>SUBTOTAL(9,J467:J470)</f>
        <v>2777.02</v>
      </c>
      <c r="K471" s="63">
        <f t="shared" si="20"/>
        <v>11</v>
      </c>
      <c r="L471" s="64">
        <f t="shared" si="21"/>
        <v>3.961080582782983E-3</v>
      </c>
    </row>
    <row r="472" spans="2:12" outlineLevel="2">
      <c r="B472" s="177" t="s">
        <v>1219</v>
      </c>
      <c r="C472" s="177" t="s">
        <v>579</v>
      </c>
      <c r="D472" s="177" t="s">
        <v>580</v>
      </c>
      <c r="E472" s="177" t="s">
        <v>1220</v>
      </c>
      <c r="F472" s="178">
        <v>45931</v>
      </c>
      <c r="G472" s="63">
        <v>1724.4</v>
      </c>
      <c r="H472" s="63">
        <f t="shared" si="19"/>
        <v>1724.4</v>
      </c>
      <c r="J472" s="63">
        <f>SUMIFS('[2]Sep-Aug Comp CA'!$G$1:$G$498,'[2]Sep-Aug Comp CA'!$B$1:$B$498,'Oct Agreement Compare CA'!B472,'[2]Sep-Aug Comp CA'!$C$1:$C$498,'Oct Agreement Compare CA'!C472,'[2]Sep-Aug Comp CA'!$D$1:$D$498,'Oct Agreement Compare CA'!D472)</f>
        <v>1724.4</v>
      </c>
      <c r="K472" s="63">
        <f t="shared" si="20"/>
        <v>0</v>
      </c>
      <c r="L472" s="64">
        <f t="shared" si="21"/>
        <v>0</v>
      </c>
    </row>
    <row r="473" spans="2:12" outlineLevel="2">
      <c r="B473" s="177" t="s">
        <v>1219</v>
      </c>
      <c r="C473" s="177" t="s">
        <v>541</v>
      </c>
      <c r="D473" s="177" t="s">
        <v>541</v>
      </c>
      <c r="E473" s="177" t="s">
        <v>1220</v>
      </c>
      <c r="F473" s="178">
        <v>45931</v>
      </c>
      <c r="G473" s="63">
        <v>903</v>
      </c>
      <c r="H473" s="63">
        <f t="shared" si="19"/>
        <v>903</v>
      </c>
      <c r="J473" s="63">
        <f>SUMIFS('[2]Sep-Aug Comp CA'!$G$1:$G$498,'[2]Sep-Aug Comp CA'!$B$1:$B$498,'Oct Agreement Compare CA'!B473,'[2]Sep-Aug Comp CA'!$C$1:$C$498,'Oct Agreement Compare CA'!C473,'[2]Sep-Aug Comp CA'!$D$1:$D$498,'Oct Agreement Compare CA'!D473)</f>
        <v>918</v>
      </c>
      <c r="K473" s="63">
        <f t="shared" si="20"/>
        <v>-15</v>
      </c>
      <c r="L473" s="64">
        <f t="shared" si="21"/>
        <v>-1.6339869281045753E-2</v>
      </c>
    </row>
    <row r="474" spans="2:12" outlineLevel="2">
      <c r="B474" s="177" t="s">
        <v>1219</v>
      </c>
      <c r="C474" s="177" t="s">
        <v>555</v>
      </c>
      <c r="D474" s="177" t="s">
        <v>555</v>
      </c>
      <c r="E474" s="177" t="s">
        <v>1220</v>
      </c>
      <c r="F474" s="178">
        <v>45931</v>
      </c>
      <c r="G474" s="63">
        <v>2012</v>
      </c>
      <c r="H474" s="63">
        <f t="shared" si="19"/>
        <v>2012</v>
      </c>
      <c r="J474" s="63">
        <f>SUMIFS('[2]Sep-Aug Comp CA'!$G$1:$G$498,'[2]Sep-Aug Comp CA'!$B$1:$B$498,'Oct Agreement Compare CA'!B474,'[2]Sep-Aug Comp CA'!$C$1:$C$498,'Oct Agreement Compare CA'!C474,'[2]Sep-Aug Comp CA'!$D$1:$D$498,'Oct Agreement Compare CA'!D474)</f>
        <v>1904</v>
      </c>
      <c r="K474" s="63">
        <f t="shared" si="20"/>
        <v>108</v>
      </c>
      <c r="L474" s="64">
        <f t="shared" si="21"/>
        <v>5.6722689075630252E-2</v>
      </c>
    </row>
    <row r="475" spans="2:12" outlineLevel="2">
      <c r="B475" s="177" t="s">
        <v>1219</v>
      </c>
      <c r="C475" s="177" t="s">
        <v>544</v>
      </c>
      <c r="D475" s="177" t="s">
        <v>544</v>
      </c>
      <c r="E475" s="177" t="s">
        <v>1220</v>
      </c>
      <c r="F475" s="178">
        <v>45931</v>
      </c>
      <c r="G475" s="63">
        <v>5421.3</v>
      </c>
      <c r="H475" s="63">
        <f t="shared" si="19"/>
        <v>5421.3</v>
      </c>
      <c r="J475" s="63">
        <f>SUMIFS('[2]Sep-Aug Comp CA'!$G$1:$G$498,'[2]Sep-Aug Comp CA'!$B$1:$B$498,'Oct Agreement Compare CA'!B475,'[2]Sep-Aug Comp CA'!$C$1:$C$498,'Oct Agreement Compare CA'!C475,'[2]Sep-Aug Comp CA'!$D$1:$D$498,'Oct Agreement Compare CA'!D475)</f>
        <v>5421.3</v>
      </c>
      <c r="K475" s="63">
        <f t="shared" si="20"/>
        <v>0</v>
      </c>
      <c r="L475" s="64">
        <f t="shared" si="21"/>
        <v>0</v>
      </c>
    </row>
    <row r="476" spans="2:12" outlineLevel="1">
      <c r="B476" s="171" t="s">
        <v>1221</v>
      </c>
      <c r="F476" s="178"/>
      <c r="G476" s="63">
        <f>SUBTOTAL(9,G472:G475)</f>
        <v>10060.700000000001</v>
      </c>
      <c r="H476" s="63">
        <f>SUBTOTAL(9,H472:H475)</f>
        <v>10060.700000000001</v>
      </c>
      <c r="I476" s="63">
        <f>SUBTOTAL(9,I472:I475)</f>
        <v>0</v>
      </c>
      <c r="J476" s="63">
        <f>SUBTOTAL(9,J472:J475)</f>
        <v>9967.7000000000007</v>
      </c>
      <c r="K476" s="63">
        <f t="shared" si="20"/>
        <v>93</v>
      </c>
      <c r="L476" s="64">
        <f t="shared" si="21"/>
        <v>9.3301363403794253E-3</v>
      </c>
    </row>
    <row r="477" spans="2:12" s="179" customFormat="1" outlineLevel="2">
      <c r="B477" s="179" t="s">
        <v>1222</v>
      </c>
      <c r="C477" s="179" t="s">
        <v>579</v>
      </c>
      <c r="D477" s="179" t="s">
        <v>1223</v>
      </c>
      <c r="F477" s="180"/>
      <c r="G477" s="65"/>
      <c r="H477" s="65"/>
      <c r="I477" s="65"/>
      <c r="J477" s="65">
        <v>1228.0999999999999</v>
      </c>
      <c r="K477" s="63">
        <f t="shared" si="20"/>
        <v>-1228.0999999999999</v>
      </c>
      <c r="L477" s="64">
        <f t="shared" si="21"/>
        <v>-1</v>
      </c>
    </row>
    <row r="478" spans="2:12" s="179" customFormat="1" outlineLevel="2">
      <c r="B478" s="179" t="s">
        <v>1222</v>
      </c>
      <c r="C478" s="179" t="s">
        <v>541</v>
      </c>
      <c r="D478" s="179" t="s">
        <v>541</v>
      </c>
      <c r="F478" s="180"/>
      <c r="G478" s="65"/>
      <c r="H478" s="65"/>
      <c r="I478" s="65"/>
      <c r="J478" s="65" t="s">
        <v>1224</v>
      </c>
      <c r="K478" s="63" t="e">
        <f t="shared" si="20"/>
        <v>#VALUE!</v>
      </c>
      <c r="L478" s="64" t="e">
        <f t="shared" si="21"/>
        <v>#VALUE!</v>
      </c>
    </row>
    <row r="479" spans="2:12" s="179" customFormat="1" outlineLevel="2">
      <c r="B479" s="179" t="s">
        <v>1222</v>
      </c>
      <c r="C479" s="179" t="s">
        <v>555</v>
      </c>
      <c r="D479" s="179" t="s">
        <v>555</v>
      </c>
      <c r="F479" s="180"/>
      <c r="G479" s="65"/>
      <c r="H479" s="65"/>
      <c r="I479" s="65"/>
      <c r="J479" s="65">
        <v>250</v>
      </c>
      <c r="K479" s="63">
        <f t="shared" si="20"/>
        <v>-250</v>
      </c>
      <c r="L479" s="64">
        <f t="shared" si="21"/>
        <v>-1</v>
      </c>
    </row>
    <row r="480" spans="2:12" s="179" customFormat="1" outlineLevel="2">
      <c r="B480" s="179" t="s">
        <v>1222</v>
      </c>
      <c r="C480" s="179" t="s">
        <v>544</v>
      </c>
      <c r="D480" s="179" t="s">
        <v>1225</v>
      </c>
      <c r="F480" s="180"/>
      <c r="G480" s="65"/>
      <c r="H480" s="65"/>
      <c r="I480" s="65"/>
      <c r="J480" s="65">
        <v>5512.5</v>
      </c>
      <c r="K480" s="63">
        <f t="shared" si="20"/>
        <v>-5512.5</v>
      </c>
      <c r="L480" s="64">
        <f t="shared" si="21"/>
        <v>-1</v>
      </c>
    </row>
    <row r="481" spans="2:12" s="179" customFormat="1" outlineLevel="1">
      <c r="B481" s="181" t="s">
        <v>1226</v>
      </c>
      <c r="F481" s="180"/>
      <c r="G481" s="65">
        <f>SUBTOTAL(9,G477:G480)</f>
        <v>0</v>
      </c>
      <c r="H481" s="65">
        <f>SUBTOTAL(9,H477:H480)</f>
        <v>0</v>
      </c>
      <c r="I481" s="65">
        <f>SUBTOTAL(9,I477:I480)</f>
        <v>0</v>
      </c>
      <c r="J481" s="65">
        <f>SUBTOTAL(9,J477:J480)</f>
        <v>6990.6</v>
      </c>
      <c r="K481" s="63">
        <f t="shared" si="20"/>
        <v>-6990.6</v>
      </c>
      <c r="L481" s="64">
        <f t="shared" si="21"/>
        <v>-1</v>
      </c>
    </row>
    <row r="482" spans="2:12" outlineLevel="2">
      <c r="B482" s="177" t="s">
        <v>1227</v>
      </c>
      <c r="C482" s="177" t="s">
        <v>579</v>
      </c>
      <c r="D482" s="177" t="s">
        <v>579</v>
      </c>
      <c r="E482" s="177" t="s">
        <v>1228</v>
      </c>
      <c r="F482" s="178">
        <v>45931</v>
      </c>
      <c r="G482" s="63">
        <v>2751.2</v>
      </c>
      <c r="H482" s="63">
        <f t="shared" si="19"/>
        <v>2751.2</v>
      </c>
      <c r="J482" s="63">
        <f>SUMIFS('[2]Sep-Aug Comp CA'!$G$1:$G$498,'[2]Sep-Aug Comp CA'!$B$1:$B$498,'Oct Agreement Compare CA'!B482,'[2]Sep-Aug Comp CA'!$C$1:$C$498,'Oct Agreement Compare CA'!C482,'[2]Sep-Aug Comp CA'!$D$1:$D$498,'Oct Agreement Compare CA'!D482)</f>
        <v>2751.2</v>
      </c>
      <c r="K482" s="63">
        <f t="shared" si="20"/>
        <v>0</v>
      </c>
      <c r="L482" s="64">
        <f t="shared" si="21"/>
        <v>0</v>
      </c>
    </row>
    <row r="483" spans="2:12" outlineLevel="2">
      <c r="B483" s="177" t="s">
        <v>1227</v>
      </c>
      <c r="C483" s="177" t="s">
        <v>541</v>
      </c>
      <c r="D483" s="177" t="s">
        <v>541</v>
      </c>
      <c r="E483" s="177" t="s">
        <v>1228</v>
      </c>
      <c r="F483" s="178">
        <v>45931</v>
      </c>
      <c r="G483" s="63">
        <v>471</v>
      </c>
      <c r="H483" s="63">
        <f t="shared" si="19"/>
        <v>471</v>
      </c>
      <c r="J483" s="63">
        <f>SUMIFS('[2]Sep-Aug Comp CA'!$G$1:$G$498,'[2]Sep-Aug Comp CA'!$B$1:$B$498,'Oct Agreement Compare CA'!B483,'[2]Sep-Aug Comp CA'!$C$1:$C$498,'Oct Agreement Compare CA'!C483,'[2]Sep-Aug Comp CA'!$D$1:$D$498,'Oct Agreement Compare CA'!D483)</f>
        <v>471</v>
      </c>
      <c r="K483" s="63">
        <f t="shared" si="20"/>
        <v>0</v>
      </c>
      <c r="L483" s="64">
        <f t="shared" si="21"/>
        <v>0</v>
      </c>
    </row>
    <row r="484" spans="2:12" outlineLevel="2">
      <c r="B484" s="177" t="s">
        <v>1227</v>
      </c>
      <c r="C484" s="177" t="s">
        <v>555</v>
      </c>
      <c r="D484" s="177" t="s">
        <v>555</v>
      </c>
      <c r="E484" s="177" t="s">
        <v>1229</v>
      </c>
      <c r="F484" s="178">
        <v>45931</v>
      </c>
      <c r="G484" s="63">
        <v>1172.5</v>
      </c>
      <c r="H484" s="63">
        <f t="shared" si="19"/>
        <v>1172.5</v>
      </c>
      <c r="J484" s="63">
        <f>SUMIFS('[2]Sep-Aug Comp CA'!$G$1:$G$498,'[2]Sep-Aug Comp CA'!$B$1:$B$498,'Oct Agreement Compare CA'!B484,'[2]Sep-Aug Comp CA'!$C$1:$C$498,'Oct Agreement Compare CA'!C484,'[2]Sep-Aug Comp CA'!$D$1:$D$498,'Oct Agreement Compare CA'!D484)</f>
        <v>1182.25</v>
      </c>
      <c r="K484" s="63">
        <f t="shared" si="20"/>
        <v>-9.75</v>
      </c>
      <c r="L484" s="64">
        <f t="shared" si="21"/>
        <v>-8.2469866779445976E-3</v>
      </c>
    </row>
    <row r="485" spans="2:12" outlineLevel="2">
      <c r="B485" s="177" t="s">
        <v>1227</v>
      </c>
      <c r="C485" s="177" t="s">
        <v>544</v>
      </c>
      <c r="D485" s="177" t="s">
        <v>1230</v>
      </c>
      <c r="E485" s="177" t="s">
        <v>1228</v>
      </c>
      <c r="F485" s="178">
        <v>45931</v>
      </c>
      <c r="G485" s="63">
        <v>11080.51</v>
      </c>
      <c r="H485" s="63">
        <f t="shared" si="19"/>
        <v>11080.51</v>
      </c>
      <c r="J485" s="63">
        <f>SUMIFS('[2]Sep-Aug Comp CA'!$G$1:$G$498,'[2]Sep-Aug Comp CA'!$B$1:$B$498,'Oct Agreement Compare CA'!B485,'[2]Sep-Aug Comp CA'!$C$1:$C$498,'Oct Agreement Compare CA'!C485,'[2]Sep-Aug Comp CA'!$D$1:$D$498,'Oct Agreement Compare CA'!D485)</f>
        <v>11080.51</v>
      </c>
      <c r="K485" s="63">
        <f t="shared" si="20"/>
        <v>0</v>
      </c>
      <c r="L485" s="64">
        <f t="shared" si="21"/>
        <v>0</v>
      </c>
    </row>
    <row r="486" spans="2:12" outlineLevel="1">
      <c r="B486" s="171" t="s">
        <v>1231</v>
      </c>
      <c r="F486" s="178"/>
      <c r="G486" s="63">
        <f>SUBTOTAL(9,G482:G485)</f>
        <v>15475.21</v>
      </c>
      <c r="H486" s="63">
        <f>SUBTOTAL(9,H482:H485)</f>
        <v>15475.21</v>
      </c>
      <c r="I486" s="63">
        <f>SUBTOTAL(9,I482:I485)</f>
        <v>0</v>
      </c>
      <c r="J486" s="63">
        <f>SUBTOTAL(9,J482:J485)</f>
        <v>15484.96</v>
      </c>
      <c r="K486" s="63">
        <f t="shared" si="20"/>
        <v>-9.75</v>
      </c>
      <c r="L486" s="64">
        <f t="shared" si="21"/>
        <v>-6.2964321509387179E-4</v>
      </c>
    </row>
    <row r="487" spans="2:12" outlineLevel="2">
      <c r="B487" s="177" t="s">
        <v>1232</v>
      </c>
      <c r="C487" s="177" t="s">
        <v>541</v>
      </c>
      <c r="D487" s="177" t="s">
        <v>967</v>
      </c>
      <c r="E487" s="177" t="s">
        <v>1233</v>
      </c>
      <c r="F487" s="178">
        <v>45931</v>
      </c>
      <c r="G487" s="63">
        <v>1085.0922</v>
      </c>
      <c r="H487" s="63">
        <f t="shared" si="19"/>
        <v>1085.0922</v>
      </c>
      <c r="J487" s="63">
        <f>SUMIFS('[2]Sep-Aug Comp CA'!$G$1:$G$498,'[2]Sep-Aug Comp CA'!$B$1:$B$498,'Oct Agreement Compare CA'!B487,'[2]Sep-Aug Comp CA'!$C$1:$C$498,'Oct Agreement Compare CA'!C487,'[2]Sep-Aug Comp CA'!$D$1:$D$498,'Oct Agreement Compare CA'!D487)</f>
        <v>1085.0922</v>
      </c>
      <c r="K487" s="63">
        <f t="shared" si="20"/>
        <v>0</v>
      </c>
      <c r="L487" s="64">
        <f t="shared" si="21"/>
        <v>0</v>
      </c>
    </row>
    <row r="488" spans="2:12" outlineLevel="2">
      <c r="B488" s="177" t="s">
        <v>1232</v>
      </c>
      <c r="C488" s="177" t="s">
        <v>555</v>
      </c>
      <c r="D488" s="177" t="s">
        <v>968</v>
      </c>
      <c r="E488" s="177" t="s">
        <v>1233</v>
      </c>
      <c r="F488" s="178">
        <v>45931</v>
      </c>
      <c r="G488" s="63">
        <v>796</v>
      </c>
      <c r="H488" s="63">
        <f t="shared" si="19"/>
        <v>796</v>
      </c>
      <c r="J488" s="63">
        <f>SUMIFS('[2]Sep-Aug Comp CA'!$G$1:$G$498,'[2]Sep-Aug Comp CA'!$B$1:$B$498,'Oct Agreement Compare CA'!B488,'[2]Sep-Aug Comp CA'!$C$1:$C$498,'Oct Agreement Compare CA'!C488,'[2]Sep-Aug Comp CA'!$D$1:$D$498,'Oct Agreement Compare CA'!D488)</f>
        <v>757</v>
      </c>
      <c r="K488" s="63">
        <f t="shared" si="20"/>
        <v>39</v>
      </c>
      <c r="L488" s="64">
        <f t="shared" si="21"/>
        <v>5.151915455746367E-2</v>
      </c>
    </row>
    <row r="489" spans="2:12" outlineLevel="2">
      <c r="B489" s="177" t="s">
        <v>1232</v>
      </c>
      <c r="C489" s="177" t="s">
        <v>544</v>
      </c>
      <c r="D489" s="177" t="s">
        <v>913</v>
      </c>
      <c r="E489" s="177" t="s">
        <v>1233</v>
      </c>
      <c r="F489" s="178">
        <v>45931</v>
      </c>
      <c r="G489" s="63">
        <v>3892</v>
      </c>
      <c r="H489" s="63">
        <f t="shared" si="19"/>
        <v>3892</v>
      </c>
      <c r="J489" s="63">
        <f>SUMIFS('[2]Sep-Aug Comp CA'!$G$1:$G$498,'[2]Sep-Aug Comp CA'!$B$1:$B$498,'Oct Agreement Compare CA'!B489,'[2]Sep-Aug Comp CA'!$C$1:$C$498,'Oct Agreement Compare CA'!C489,'[2]Sep-Aug Comp CA'!$D$1:$D$498,'Oct Agreement Compare CA'!D489)</f>
        <v>3840</v>
      </c>
      <c r="K489" s="63">
        <f t="shared" si="20"/>
        <v>52</v>
      </c>
      <c r="L489" s="64">
        <f t="shared" si="21"/>
        <v>1.3541666666666667E-2</v>
      </c>
    </row>
    <row r="490" spans="2:12" outlineLevel="1">
      <c r="B490" s="171" t="s">
        <v>1234</v>
      </c>
      <c r="F490" s="178"/>
      <c r="G490" s="63">
        <f>SUBTOTAL(9,G487:G489)</f>
        <v>5773.0922</v>
      </c>
      <c r="H490" s="63">
        <f>SUBTOTAL(9,H487:H489)</f>
        <v>5773.0922</v>
      </c>
      <c r="I490" s="63">
        <f>SUBTOTAL(9,I487:I489)</f>
        <v>0</v>
      </c>
      <c r="J490" s="63">
        <f>SUBTOTAL(9,J487:J489)</f>
        <v>5682.0922</v>
      </c>
      <c r="K490" s="63">
        <f t="shared" si="20"/>
        <v>91</v>
      </c>
      <c r="L490" s="64">
        <f t="shared" si="21"/>
        <v>1.6015227630414023E-2</v>
      </c>
    </row>
    <row r="491" spans="2:12" outlineLevel="2">
      <c r="B491" s="177" t="s">
        <v>1235</v>
      </c>
      <c r="C491" s="177" t="s">
        <v>579</v>
      </c>
      <c r="D491" s="177" t="s">
        <v>579</v>
      </c>
      <c r="E491" s="177" t="s">
        <v>1236</v>
      </c>
      <c r="F491" s="178">
        <v>45931</v>
      </c>
      <c r="G491" s="63">
        <v>1638.5</v>
      </c>
      <c r="H491" s="63">
        <f t="shared" si="19"/>
        <v>1638.5</v>
      </c>
      <c r="J491" s="63">
        <f>SUMIFS('[2]Sep-Aug Comp CA'!$G$1:$G$498,'[2]Sep-Aug Comp CA'!$B$1:$B$498,'Oct Agreement Compare CA'!B491,'[2]Sep-Aug Comp CA'!$C$1:$C$498,'Oct Agreement Compare CA'!C491,'[2]Sep-Aug Comp CA'!$D$1:$D$498,'Oct Agreement Compare CA'!D491)</f>
        <v>1638.5</v>
      </c>
      <c r="K491" s="63">
        <f t="shared" si="20"/>
        <v>0</v>
      </c>
      <c r="L491" s="64">
        <f t="shared" si="21"/>
        <v>0</v>
      </c>
    </row>
    <row r="492" spans="2:12" outlineLevel="2">
      <c r="B492" s="177" t="s">
        <v>1235</v>
      </c>
      <c r="C492" s="177" t="s">
        <v>541</v>
      </c>
      <c r="D492" s="177" t="s">
        <v>541</v>
      </c>
      <c r="E492" s="177" t="s">
        <v>1236</v>
      </c>
      <c r="F492" s="178">
        <v>45931</v>
      </c>
      <c r="G492" s="63">
        <v>26.2</v>
      </c>
      <c r="H492" s="63">
        <f t="shared" ref="H492:H577" si="22">+G492</f>
        <v>26.2</v>
      </c>
      <c r="J492" s="63">
        <f>SUMIFS('[2]Sep-Aug Comp CA'!$G$1:$G$498,'[2]Sep-Aug Comp CA'!$B$1:$B$498,'Oct Agreement Compare CA'!B492,'[2]Sep-Aug Comp CA'!$C$1:$C$498,'Oct Agreement Compare CA'!C492,'[2]Sep-Aug Comp CA'!$D$1:$D$498,'Oct Agreement Compare CA'!D492)</f>
        <v>26.2</v>
      </c>
      <c r="K492" s="63">
        <f t="shared" si="20"/>
        <v>0</v>
      </c>
      <c r="L492" s="64">
        <f t="shared" si="21"/>
        <v>0</v>
      </c>
    </row>
    <row r="493" spans="2:12" outlineLevel="2">
      <c r="B493" s="177" t="s">
        <v>1235</v>
      </c>
      <c r="C493" s="177" t="s">
        <v>555</v>
      </c>
      <c r="D493" s="177" t="s">
        <v>555</v>
      </c>
      <c r="E493" s="177" t="s">
        <v>1236</v>
      </c>
      <c r="F493" s="178">
        <v>45931</v>
      </c>
      <c r="G493" s="63">
        <v>1140</v>
      </c>
      <c r="H493" s="63">
        <f t="shared" si="22"/>
        <v>1140</v>
      </c>
      <c r="J493" s="63">
        <f>SUMIFS('[2]Sep-Aug Comp CA'!$G$1:$G$498,'[2]Sep-Aug Comp CA'!$B$1:$B$498,'Oct Agreement Compare CA'!B493,'[2]Sep-Aug Comp CA'!$C$1:$C$498,'Oct Agreement Compare CA'!C493,'[2]Sep-Aug Comp CA'!$D$1:$D$498,'Oct Agreement Compare CA'!D493)</f>
        <v>1140</v>
      </c>
      <c r="K493" s="63">
        <f t="shared" si="20"/>
        <v>0</v>
      </c>
      <c r="L493" s="64">
        <f t="shared" si="21"/>
        <v>0</v>
      </c>
    </row>
    <row r="494" spans="2:12" outlineLevel="2">
      <c r="B494" s="177" t="s">
        <v>1235</v>
      </c>
      <c r="C494" s="177" t="s">
        <v>544</v>
      </c>
      <c r="D494" s="177" t="s">
        <v>544</v>
      </c>
      <c r="E494" s="177" t="s">
        <v>1236</v>
      </c>
      <c r="F494" s="178">
        <v>45931</v>
      </c>
      <c r="G494" s="63">
        <v>4991</v>
      </c>
      <c r="H494" s="63">
        <f t="shared" si="22"/>
        <v>4991</v>
      </c>
      <c r="J494" s="63">
        <f>SUMIFS('[2]Sep-Aug Comp CA'!$G$1:$G$498,'[2]Sep-Aug Comp CA'!$B$1:$B$498,'Oct Agreement Compare CA'!B494,'[2]Sep-Aug Comp CA'!$C$1:$C$498,'Oct Agreement Compare CA'!C494,'[2]Sep-Aug Comp CA'!$D$1:$D$498,'Oct Agreement Compare CA'!D494)</f>
        <v>4991</v>
      </c>
      <c r="K494" s="63">
        <f t="shared" si="20"/>
        <v>0</v>
      </c>
      <c r="L494" s="64">
        <f t="shared" si="21"/>
        <v>0</v>
      </c>
    </row>
    <row r="495" spans="2:12" outlineLevel="2">
      <c r="B495" s="177" t="s">
        <v>1235</v>
      </c>
      <c r="C495" s="177" t="s">
        <v>854</v>
      </c>
      <c r="D495" s="177" t="s">
        <v>854</v>
      </c>
      <c r="E495" s="177" t="s">
        <v>1236</v>
      </c>
      <c r="F495" s="178">
        <v>45931</v>
      </c>
      <c r="G495" s="63">
        <v>750</v>
      </c>
      <c r="H495" s="63">
        <f t="shared" si="22"/>
        <v>750</v>
      </c>
      <c r="J495" s="63">
        <f>SUMIFS('[2]Sep-Aug Comp CA'!$G$1:$G$498,'[2]Sep-Aug Comp CA'!$B$1:$B$498,'Oct Agreement Compare CA'!B495,'[2]Sep-Aug Comp CA'!$C$1:$C$498,'Oct Agreement Compare CA'!C495,'[2]Sep-Aug Comp CA'!$D$1:$D$498,'Oct Agreement Compare CA'!D495)</f>
        <v>750</v>
      </c>
      <c r="K495" s="63">
        <f t="shared" si="20"/>
        <v>0</v>
      </c>
      <c r="L495" s="64">
        <f t="shared" si="21"/>
        <v>0</v>
      </c>
    </row>
    <row r="496" spans="2:12" outlineLevel="1">
      <c r="B496" s="171" t="s">
        <v>1237</v>
      </c>
      <c r="F496" s="178"/>
      <c r="G496" s="63">
        <f>SUBTOTAL(9,G491:G495)</f>
        <v>8545.7000000000007</v>
      </c>
      <c r="H496" s="63">
        <f>SUBTOTAL(9,H491:H495)</f>
        <v>8545.7000000000007</v>
      </c>
      <c r="I496" s="63">
        <f>SUBTOTAL(9,I491:I495)</f>
        <v>0</v>
      </c>
      <c r="J496" s="63">
        <f>SUBTOTAL(9,J491:J495)</f>
        <v>8545.7000000000007</v>
      </c>
      <c r="K496" s="63">
        <f t="shared" si="20"/>
        <v>0</v>
      </c>
      <c r="L496" s="64">
        <f t="shared" si="21"/>
        <v>0</v>
      </c>
    </row>
    <row r="497" spans="2:12" s="179" customFormat="1" outlineLevel="2">
      <c r="B497" s="179" t="s">
        <v>1238</v>
      </c>
      <c r="C497" s="179" t="s">
        <v>555</v>
      </c>
      <c r="D497" s="179" t="s">
        <v>555</v>
      </c>
      <c r="F497" s="180"/>
      <c r="G497" s="65"/>
      <c r="H497" s="65"/>
      <c r="I497" s="65"/>
      <c r="J497" s="65">
        <v>140</v>
      </c>
      <c r="K497" s="63">
        <f t="shared" si="20"/>
        <v>-140</v>
      </c>
      <c r="L497" s="64">
        <f t="shared" si="21"/>
        <v>-1</v>
      </c>
    </row>
    <row r="498" spans="2:12" s="179" customFormat="1" outlineLevel="1">
      <c r="B498" s="181" t="s">
        <v>1239</v>
      </c>
      <c r="F498" s="180"/>
      <c r="G498" s="65">
        <f>SUBTOTAL(9,G497:G497)</f>
        <v>0</v>
      </c>
      <c r="H498" s="65">
        <f>SUBTOTAL(9,H497:H497)</f>
        <v>0</v>
      </c>
      <c r="I498" s="65">
        <f>SUBTOTAL(9,I497:I497)</f>
        <v>0</v>
      </c>
      <c r="J498" s="65">
        <f>SUBTOTAL(9,J497:J497)</f>
        <v>140</v>
      </c>
      <c r="K498" s="63">
        <f t="shared" si="20"/>
        <v>-140</v>
      </c>
      <c r="L498" s="64">
        <f t="shared" si="21"/>
        <v>-1</v>
      </c>
    </row>
    <row r="499" spans="2:12" outlineLevel="2">
      <c r="B499" s="177" t="s">
        <v>1240</v>
      </c>
      <c r="C499" s="177" t="s">
        <v>541</v>
      </c>
      <c r="D499" s="177" t="s">
        <v>541</v>
      </c>
      <c r="E499" s="177" t="s">
        <v>1241</v>
      </c>
      <c r="F499" s="178">
        <v>45931</v>
      </c>
      <c r="G499" s="63">
        <v>0</v>
      </c>
      <c r="H499" s="63">
        <f t="shared" si="22"/>
        <v>0</v>
      </c>
      <c r="J499" s="63">
        <f>SUMIFS('[2]Sep-Aug Comp CA'!$G$1:$G$498,'[2]Sep-Aug Comp CA'!$B$1:$B$498,'Oct Agreement Compare CA'!B499,'[2]Sep-Aug Comp CA'!$C$1:$C$498,'Oct Agreement Compare CA'!C499,'[2]Sep-Aug Comp CA'!$D$1:$D$498,'Oct Agreement Compare CA'!D499)</f>
        <v>0</v>
      </c>
      <c r="K499" s="63">
        <f t="shared" si="20"/>
        <v>0</v>
      </c>
      <c r="L499" s="64" t="e">
        <f t="shared" si="21"/>
        <v>#DIV/0!</v>
      </c>
    </row>
    <row r="500" spans="2:12" outlineLevel="2">
      <c r="B500" s="177" t="s">
        <v>1240</v>
      </c>
      <c r="C500" s="177" t="s">
        <v>555</v>
      </c>
      <c r="D500" s="177" t="s">
        <v>556</v>
      </c>
      <c r="E500" s="177" t="s">
        <v>1241</v>
      </c>
      <c r="F500" s="178">
        <v>45931</v>
      </c>
      <c r="G500" s="63">
        <v>2340</v>
      </c>
      <c r="H500" s="63">
        <f t="shared" si="22"/>
        <v>2340</v>
      </c>
      <c r="J500" s="63">
        <f>SUMIFS('[2]Sep-Aug Comp CA'!$G$1:$G$498,'[2]Sep-Aug Comp CA'!$B$1:$B$498,'Oct Agreement Compare CA'!B500,'[2]Sep-Aug Comp CA'!$C$1:$C$498,'Oct Agreement Compare CA'!C500,'[2]Sep-Aug Comp CA'!$D$1:$D$498,'Oct Agreement Compare CA'!D500)</f>
        <v>2341</v>
      </c>
      <c r="K500" s="63">
        <f t="shared" si="20"/>
        <v>-1</v>
      </c>
      <c r="L500" s="64">
        <f t="shared" si="21"/>
        <v>-4.2716787697565144E-4</v>
      </c>
    </row>
    <row r="501" spans="2:12" outlineLevel="2">
      <c r="B501" s="177" t="s">
        <v>1240</v>
      </c>
      <c r="C501" s="177" t="s">
        <v>544</v>
      </c>
      <c r="D501" s="177" t="s">
        <v>1242</v>
      </c>
      <c r="E501" s="177" t="s">
        <v>1241</v>
      </c>
      <c r="F501" s="178">
        <v>45931</v>
      </c>
      <c r="G501" s="63">
        <v>3675</v>
      </c>
      <c r="H501" s="63">
        <f t="shared" si="22"/>
        <v>3675</v>
      </c>
      <c r="J501" s="63">
        <f>SUMIFS('[2]Sep-Aug Comp CA'!$G$1:$G$498,'[2]Sep-Aug Comp CA'!$B$1:$B$498,'Oct Agreement Compare CA'!B501,'[2]Sep-Aug Comp CA'!$C$1:$C$498,'Oct Agreement Compare CA'!C501,'[2]Sep-Aug Comp CA'!$D$1:$D$498,'Oct Agreement Compare CA'!D501)</f>
        <v>3675</v>
      </c>
      <c r="K501" s="63">
        <f t="shared" si="20"/>
        <v>0</v>
      </c>
      <c r="L501" s="64">
        <f t="shared" si="21"/>
        <v>0</v>
      </c>
    </row>
    <row r="502" spans="2:12" outlineLevel="1">
      <c r="B502" s="171" t="s">
        <v>1243</v>
      </c>
      <c r="F502" s="178"/>
      <c r="G502" s="63">
        <f>SUBTOTAL(9,G499:G501)</f>
        <v>6015</v>
      </c>
      <c r="H502" s="63">
        <f>SUBTOTAL(9,H499:H501)</f>
        <v>6015</v>
      </c>
      <c r="I502" s="63">
        <f>SUBTOTAL(9,I499:I501)</f>
        <v>0</v>
      </c>
      <c r="J502" s="63">
        <f>SUBTOTAL(9,J499:J501)</f>
        <v>6016</v>
      </c>
      <c r="K502" s="63">
        <f t="shared" si="20"/>
        <v>-1</v>
      </c>
      <c r="L502" s="64">
        <f t="shared" si="21"/>
        <v>-1.6622340425531914E-4</v>
      </c>
    </row>
    <row r="503" spans="2:12" outlineLevel="2">
      <c r="B503" s="177" t="s">
        <v>1244</v>
      </c>
      <c r="C503" s="177" t="s">
        <v>579</v>
      </c>
      <c r="D503" s="177" t="s">
        <v>579</v>
      </c>
      <c r="E503" s="177" t="s">
        <v>1245</v>
      </c>
      <c r="F503" s="178">
        <v>45931</v>
      </c>
      <c r="G503" s="63">
        <v>125</v>
      </c>
      <c r="H503" s="63">
        <f t="shared" si="22"/>
        <v>125</v>
      </c>
      <c r="J503" s="63">
        <f>SUMIFS('[2]Sep-Aug Comp CA'!$G$1:$G$498,'[2]Sep-Aug Comp CA'!$B$1:$B$498,'Oct Agreement Compare CA'!B503,'[2]Sep-Aug Comp CA'!$C$1:$C$498,'Oct Agreement Compare CA'!C503,'[2]Sep-Aug Comp CA'!$D$1:$D$498,'Oct Agreement Compare CA'!D503)</f>
        <v>125</v>
      </c>
      <c r="K503" s="63">
        <f t="shared" si="20"/>
        <v>0</v>
      </c>
      <c r="L503" s="64">
        <f t="shared" si="21"/>
        <v>0</v>
      </c>
    </row>
    <row r="504" spans="2:12" outlineLevel="2">
      <c r="B504" s="177" t="s">
        <v>1244</v>
      </c>
      <c r="C504" s="177" t="s">
        <v>541</v>
      </c>
      <c r="D504" s="177" t="s">
        <v>541</v>
      </c>
      <c r="E504" s="177" t="s">
        <v>1245</v>
      </c>
      <c r="F504" s="178">
        <v>45931</v>
      </c>
      <c r="G504" s="63">
        <v>254.75</v>
      </c>
      <c r="H504" s="63">
        <f t="shared" si="22"/>
        <v>254.75</v>
      </c>
      <c r="J504" s="63">
        <f>SUMIFS('[2]Sep-Aug Comp CA'!$G$1:$G$498,'[2]Sep-Aug Comp CA'!$B$1:$B$498,'Oct Agreement Compare CA'!B504,'[2]Sep-Aug Comp CA'!$C$1:$C$498,'Oct Agreement Compare CA'!C504,'[2]Sep-Aug Comp CA'!$D$1:$D$498,'Oct Agreement Compare CA'!D504)</f>
        <v>254.75</v>
      </c>
      <c r="K504" s="63">
        <f t="shared" si="20"/>
        <v>0</v>
      </c>
      <c r="L504" s="64">
        <f t="shared" si="21"/>
        <v>0</v>
      </c>
    </row>
    <row r="505" spans="2:12" outlineLevel="2">
      <c r="B505" s="177" t="s">
        <v>1244</v>
      </c>
      <c r="C505" s="177" t="s">
        <v>555</v>
      </c>
      <c r="D505" s="177" t="s">
        <v>555</v>
      </c>
      <c r="E505" s="177" t="s">
        <v>1245</v>
      </c>
      <c r="F505" s="178">
        <v>45931</v>
      </c>
      <c r="G505" s="63">
        <v>84</v>
      </c>
      <c r="H505" s="63">
        <f t="shared" si="22"/>
        <v>84</v>
      </c>
      <c r="J505" s="63">
        <f>SUMIFS('[2]Sep-Aug Comp CA'!$G$1:$G$498,'[2]Sep-Aug Comp CA'!$B$1:$B$498,'Oct Agreement Compare CA'!B505,'[2]Sep-Aug Comp CA'!$C$1:$C$498,'Oct Agreement Compare CA'!C505,'[2]Sep-Aug Comp CA'!$D$1:$D$498,'Oct Agreement Compare CA'!D505)</f>
        <v>91</v>
      </c>
      <c r="K505" s="63">
        <f t="shared" si="20"/>
        <v>-7</v>
      </c>
      <c r="L505" s="64">
        <f t="shared" si="21"/>
        <v>-7.6923076923076927E-2</v>
      </c>
    </row>
    <row r="506" spans="2:12" outlineLevel="2">
      <c r="B506" s="177" t="s">
        <v>1244</v>
      </c>
      <c r="C506" s="177" t="s">
        <v>544</v>
      </c>
      <c r="D506" s="177" t="s">
        <v>1246</v>
      </c>
      <c r="E506" s="177" t="s">
        <v>1245</v>
      </c>
      <c r="F506" s="178">
        <v>45931</v>
      </c>
      <c r="G506" s="63">
        <v>2060.8000000000002</v>
      </c>
      <c r="H506" s="63">
        <f t="shared" si="22"/>
        <v>2060.8000000000002</v>
      </c>
      <c r="J506" s="63">
        <f>SUMIFS('[2]Sep-Aug Comp CA'!$G$1:$G$498,'[2]Sep-Aug Comp CA'!$B$1:$B$498,'Oct Agreement Compare CA'!B506,'[2]Sep-Aug Comp CA'!$C$1:$C$498,'Oct Agreement Compare CA'!C506,'[2]Sep-Aug Comp CA'!$D$1:$D$498,'Oct Agreement Compare CA'!D506)</f>
        <v>2060.8000000000002</v>
      </c>
      <c r="K506" s="63">
        <f t="shared" si="20"/>
        <v>0</v>
      </c>
      <c r="L506" s="64">
        <f t="shared" si="21"/>
        <v>0</v>
      </c>
    </row>
    <row r="507" spans="2:12" outlineLevel="1">
      <c r="B507" s="171" t="s">
        <v>1247</v>
      </c>
      <c r="F507" s="178"/>
      <c r="G507" s="63">
        <f>SUBTOTAL(9,G503:G506)</f>
        <v>2524.5500000000002</v>
      </c>
      <c r="H507" s="63">
        <f>SUBTOTAL(9,H503:H506)</f>
        <v>2524.5500000000002</v>
      </c>
      <c r="I507" s="63">
        <f>SUBTOTAL(9,I503:I506)</f>
        <v>0</v>
      </c>
      <c r="J507" s="63">
        <f>SUBTOTAL(9,J503:J506)</f>
        <v>2531.5500000000002</v>
      </c>
      <c r="K507" s="63">
        <f t="shared" si="20"/>
        <v>-7</v>
      </c>
      <c r="L507" s="64">
        <f t="shared" si="21"/>
        <v>-2.7651043826904462E-3</v>
      </c>
    </row>
    <row r="508" spans="2:12" outlineLevel="2">
      <c r="B508" s="177" t="s">
        <v>1248</v>
      </c>
      <c r="C508" s="177" t="s">
        <v>799</v>
      </c>
      <c r="D508" s="177" t="s">
        <v>965</v>
      </c>
      <c r="E508" s="177" t="s">
        <v>1249</v>
      </c>
      <c r="F508" s="178">
        <v>45931</v>
      </c>
      <c r="G508" s="63">
        <v>600</v>
      </c>
      <c r="H508" s="63">
        <f t="shared" si="22"/>
        <v>600</v>
      </c>
      <c r="J508" s="63">
        <f>SUMIFS('[2]Sep-Aug Comp CA'!$G$1:$G$498,'[2]Sep-Aug Comp CA'!$B$1:$B$498,'Oct Agreement Compare CA'!B508,'[2]Sep-Aug Comp CA'!$C$1:$C$498,'Oct Agreement Compare CA'!C508,'[2]Sep-Aug Comp CA'!$D$1:$D$498,'Oct Agreement Compare CA'!D508)</f>
        <v>600</v>
      </c>
      <c r="K508" s="63">
        <f t="shared" si="20"/>
        <v>0</v>
      </c>
      <c r="L508" s="64">
        <f t="shared" si="21"/>
        <v>0</v>
      </c>
    </row>
    <row r="509" spans="2:12" outlineLevel="2">
      <c r="B509" s="177" t="s">
        <v>1248</v>
      </c>
      <c r="C509" s="177" t="s">
        <v>541</v>
      </c>
      <c r="D509" s="177" t="s">
        <v>967</v>
      </c>
      <c r="E509" s="177" t="s">
        <v>1249</v>
      </c>
      <c r="F509" s="178">
        <v>45931</v>
      </c>
      <c r="G509" s="63">
        <v>255.435</v>
      </c>
      <c r="H509" s="63">
        <f t="shared" si="22"/>
        <v>255.435</v>
      </c>
      <c r="J509" s="63">
        <f>SUMIFS('[2]Sep-Aug Comp CA'!$G$1:$G$498,'[2]Sep-Aug Comp CA'!$B$1:$B$498,'Oct Agreement Compare CA'!B509,'[2]Sep-Aug Comp CA'!$C$1:$C$498,'Oct Agreement Compare CA'!C509,'[2]Sep-Aug Comp CA'!$D$1:$D$498,'Oct Agreement Compare CA'!D509)</f>
        <v>254.89680000000001</v>
      </c>
      <c r="K509" s="63">
        <f t="shared" si="20"/>
        <v>0.53819999999998913</v>
      </c>
      <c r="L509" s="64">
        <f t="shared" si="21"/>
        <v>2.1114427485946826E-3</v>
      </c>
    </row>
    <row r="510" spans="2:12" outlineLevel="2">
      <c r="B510" s="177" t="s">
        <v>1248</v>
      </c>
      <c r="C510" s="177" t="s">
        <v>555</v>
      </c>
      <c r="D510" s="177" t="s">
        <v>968</v>
      </c>
      <c r="E510" s="177" t="s">
        <v>1249</v>
      </c>
      <c r="F510" s="178">
        <v>45931</v>
      </c>
      <c r="G510" s="63">
        <v>868</v>
      </c>
      <c r="H510" s="63">
        <f t="shared" si="22"/>
        <v>868</v>
      </c>
      <c r="J510" s="63">
        <f>SUMIFS('[2]Sep-Aug Comp CA'!$G$1:$G$498,'[2]Sep-Aug Comp CA'!$B$1:$B$498,'Oct Agreement Compare CA'!B510,'[2]Sep-Aug Comp CA'!$C$1:$C$498,'Oct Agreement Compare CA'!C510,'[2]Sep-Aug Comp CA'!$D$1:$D$498,'Oct Agreement Compare CA'!D510)</f>
        <v>868</v>
      </c>
      <c r="K510" s="63">
        <f t="shared" si="20"/>
        <v>0</v>
      </c>
      <c r="L510" s="64">
        <f t="shared" si="21"/>
        <v>0</v>
      </c>
    </row>
    <row r="511" spans="2:12" outlineLevel="2">
      <c r="B511" s="177" t="s">
        <v>1248</v>
      </c>
      <c r="C511" s="177" t="s">
        <v>544</v>
      </c>
      <c r="D511" s="177" t="s">
        <v>913</v>
      </c>
      <c r="E511" s="177" t="s">
        <v>1249</v>
      </c>
      <c r="F511" s="178">
        <v>45931</v>
      </c>
      <c r="G511" s="63">
        <v>1480.0050000000001</v>
      </c>
      <c r="H511" s="63">
        <f t="shared" si="22"/>
        <v>1480.0050000000001</v>
      </c>
      <c r="J511" s="63">
        <f>SUMIFS('[2]Sep-Aug Comp CA'!$G$1:$G$498,'[2]Sep-Aug Comp CA'!$B$1:$B$498,'Oct Agreement Compare CA'!B511,'[2]Sep-Aug Comp CA'!$C$1:$C$498,'Oct Agreement Compare CA'!C511,'[2]Sep-Aug Comp CA'!$D$1:$D$498,'Oct Agreement Compare CA'!D511)</f>
        <v>1480.0032000000001</v>
      </c>
      <c r="K511" s="63">
        <f t="shared" si="20"/>
        <v>1.8000000000029104E-3</v>
      </c>
      <c r="L511" s="64">
        <f t="shared" si="21"/>
        <v>1.2162135865671845E-6</v>
      </c>
    </row>
    <row r="512" spans="2:12" outlineLevel="1">
      <c r="B512" s="171" t="s">
        <v>1250</v>
      </c>
      <c r="F512" s="178"/>
      <c r="G512" s="63">
        <f>SUBTOTAL(9,G508:G511)</f>
        <v>3203.44</v>
      </c>
      <c r="H512" s="63">
        <f>SUBTOTAL(9,H508:H511)</f>
        <v>3203.44</v>
      </c>
      <c r="I512" s="63">
        <f>SUBTOTAL(9,I508:I511)</f>
        <v>0</v>
      </c>
      <c r="J512" s="63">
        <f>SUBTOTAL(9,J508:J511)</f>
        <v>3202.9</v>
      </c>
      <c r="K512" s="63">
        <f t="shared" si="20"/>
        <v>0.53999999999996362</v>
      </c>
      <c r="L512" s="64">
        <f t="shared" si="21"/>
        <v>1.6859720877953217E-4</v>
      </c>
    </row>
    <row r="513" spans="2:12" outlineLevel="2">
      <c r="B513" s="177" t="s">
        <v>1251</v>
      </c>
      <c r="C513" s="177" t="s">
        <v>541</v>
      </c>
      <c r="D513" s="177" t="s">
        <v>541</v>
      </c>
      <c r="E513" s="177" t="s">
        <v>1252</v>
      </c>
      <c r="F513" s="178">
        <v>45931</v>
      </c>
      <c r="G513" s="63">
        <v>309</v>
      </c>
      <c r="H513" s="63">
        <f t="shared" si="22"/>
        <v>309</v>
      </c>
      <c r="J513" s="63">
        <f>SUMIFS('[2]Sep-Aug Comp CA'!$G$1:$G$498,'[2]Sep-Aug Comp CA'!$B$1:$B$498,'Oct Agreement Compare CA'!B513,'[2]Sep-Aug Comp CA'!$C$1:$C$498,'Oct Agreement Compare CA'!C513,'[2]Sep-Aug Comp CA'!$D$1:$D$498,'Oct Agreement Compare CA'!D513)</f>
        <v>309</v>
      </c>
      <c r="K513" s="63">
        <f t="shared" si="20"/>
        <v>0</v>
      </c>
      <c r="L513" s="64">
        <f t="shared" si="21"/>
        <v>0</v>
      </c>
    </row>
    <row r="514" spans="2:12" outlineLevel="2">
      <c r="B514" s="177" t="s">
        <v>1251</v>
      </c>
      <c r="C514" s="177" t="s">
        <v>555</v>
      </c>
      <c r="D514" s="177" t="s">
        <v>555</v>
      </c>
      <c r="E514" s="177" t="s">
        <v>1252</v>
      </c>
      <c r="F514" s="178">
        <v>45931</v>
      </c>
      <c r="G514" s="63">
        <v>1062</v>
      </c>
      <c r="H514" s="63">
        <f t="shared" si="22"/>
        <v>1062</v>
      </c>
      <c r="J514" s="63">
        <f>SUMIFS('[2]Sep-Aug Comp CA'!$G$1:$G$498,'[2]Sep-Aug Comp CA'!$B$1:$B$498,'Oct Agreement Compare CA'!B514,'[2]Sep-Aug Comp CA'!$C$1:$C$498,'Oct Agreement Compare CA'!C514,'[2]Sep-Aug Comp CA'!$D$1:$D$498,'Oct Agreement Compare CA'!D514)</f>
        <v>1080</v>
      </c>
      <c r="K514" s="63">
        <f t="shared" si="20"/>
        <v>-18</v>
      </c>
      <c r="L514" s="64">
        <f t="shared" si="21"/>
        <v>-1.6666666666666666E-2</v>
      </c>
    </row>
    <row r="515" spans="2:12" outlineLevel="2">
      <c r="B515" s="177" t="s">
        <v>1251</v>
      </c>
      <c r="C515" s="177" t="s">
        <v>544</v>
      </c>
      <c r="D515" s="177" t="s">
        <v>1253</v>
      </c>
      <c r="E515" s="177" t="s">
        <v>1252</v>
      </c>
      <c r="F515" s="178">
        <v>45931</v>
      </c>
      <c r="G515" s="63">
        <v>5549.57</v>
      </c>
      <c r="H515" s="63">
        <f t="shared" si="22"/>
        <v>5549.57</v>
      </c>
      <c r="J515" s="63">
        <f>SUMIFS('[2]Sep-Aug Comp CA'!$G$1:$G$498,'[2]Sep-Aug Comp CA'!$B$1:$B$498,'Oct Agreement Compare CA'!B515,'[2]Sep-Aug Comp CA'!$C$1:$C$498,'Oct Agreement Compare CA'!C515,'[2]Sep-Aug Comp CA'!$D$1:$D$498,'Oct Agreement Compare CA'!D515)</f>
        <v>5549.57</v>
      </c>
      <c r="K515" s="63">
        <f t="shared" ref="K515:K578" si="23">+G515-J515</f>
        <v>0</v>
      </c>
      <c r="L515" s="64">
        <f t="shared" ref="L515:L578" si="24">+K515/J515</f>
        <v>0</v>
      </c>
    </row>
    <row r="516" spans="2:12" outlineLevel="2">
      <c r="B516" s="177" t="s">
        <v>1251</v>
      </c>
      <c r="C516" s="177" t="s">
        <v>854</v>
      </c>
      <c r="D516" s="177" t="s">
        <v>854</v>
      </c>
      <c r="E516" s="177" t="s">
        <v>1252</v>
      </c>
      <c r="F516" s="178">
        <v>45931</v>
      </c>
      <c r="G516" s="63">
        <v>101.51</v>
      </c>
      <c r="H516" s="63">
        <f t="shared" si="22"/>
        <v>101.51</v>
      </c>
      <c r="J516" s="63">
        <f>SUMIFS('[2]Sep-Aug Comp CA'!$G$1:$G$498,'[2]Sep-Aug Comp CA'!$B$1:$B$498,'Oct Agreement Compare CA'!B516,'[2]Sep-Aug Comp CA'!$C$1:$C$498,'Oct Agreement Compare CA'!C516,'[2]Sep-Aug Comp CA'!$D$1:$D$498,'Oct Agreement Compare CA'!D516)</f>
        <v>101.51</v>
      </c>
      <c r="K516" s="63">
        <f t="shared" si="23"/>
        <v>0</v>
      </c>
      <c r="L516" s="64">
        <f t="shared" si="24"/>
        <v>0</v>
      </c>
    </row>
    <row r="517" spans="2:12" outlineLevel="1">
      <c r="B517" s="171" t="s">
        <v>1254</v>
      </c>
      <c r="F517" s="178"/>
      <c r="G517" s="63">
        <f>SUBTOTAL(9,G513:G516)</f>
        <v>7022.08</v>
      </c>
      <c r="H517" s="63">
        <f>SUBTOTAL(9,H513:H516)</f>
        <v>7022.08</v>
      </c>
      <c r="I517" s="63">
        <f>SUBTOTAL(9,I513:I516)</f>
        <v>0</v>
      </c>
      <c r="J517" s="63">
        <f>SUBTOTAL(9,J513:J516)</f>
        <v>7040.08</v>
      </c>
      <c r="K517" s="63">
        <f t="shared" si="23"/>
        <v>-18</v>
      </c>
      <c r="L517" s="64">
        <f t="shared" si="24"/>
        <v>-2.5567891273962796E-3</v>
      </c>
    </row>
    <row r="518" spans="2:12" outlineLevel="2">
      <c r="B518" s="177" t="s">
        <v>1255</v>
      </c>
      <c r="C518" s="177" t="s">
        <v>541</v>
      </c>
      <c r="D518" s="177" t="s">
        <v>541</v>
      </c>
      <c r="E518" s="177" t="s">
        <v>1256</v>
      </c>
      <c r="F518" s="178">
        <v>45931</v>
      </c>
      <c r="G518" s="63">
        <v>130</v>
      </c>
      <c r="H518" s="63">
        <f t="shared" si="22"/>
        <v>130</v>
      </c>
      <c r="J518" s="63">
        <f>SUMIFS('[2]Sep-Aug Comp CA'!$G$1:$G$498,'[2]Sep-Aug Comp CA'!$B$1:$B$498,'Oct Agreement Compare CA'!B518,'[2]Sep-Aug Comp CA'!$C$1:$C$498,'Oct Agreement Compare CA'!C518,'[2]Sep-Aug Comp CA'!$D$1:$D$498,'Oct Agreement Compare CA'!D518)</f>
        <v>130</v>
      </c>
      <c r="K518" s="63">
        <f t="shared" si="23"/>
        <v>0</v>
      </c>
      <c r="L518" s="64">
        <f t="shared" si="24"/>
        <v>0</v>
      </c>
    </row>
    <row r="519" spans="2:12" outlineLevel="2">
      <c r="B519" s="177" t="s">
        <v>1255</v>
      </c>
      <c r="C519" s="177" t="s">
        <v>555</v>
      </c>
      <c r="D519" s="177" t="s">
        <v>555</v>
      </c>
      <c r="E519" s="177" t="s">
        <v>1256</v>
      </c>
      <c r="F519" s="178">
        <v>45931</v>
      </c>
      <c r="G519" s="63">
        <v>350</v>
      </c>
      <c r="H519" s="63">
        <f t="shared" si="22"/>
        <v>350</v>
      </c>
      <c r="J519" s="63">
        <f>SUMIFS('[2]Sep-Aug Comp CA'!$G$1:$G$498,'[2]Sep-Aug Comp CA'!$B$1:$B$498,'Oct Agreement Compare CA'!B519,'[2]Sep-Aug Comp CA'!$C$1:$C$498,'Oct Agreement Compare CA'!C519,'[2]Sep-Aug Comp CA'!$D$1:$D$498,'Oct Agreement Compare CA'!D519)</f>
        <v>350</v>
      </c>
      <c r="K519" s="63">
        <f t="shared" si="23"/>
        <v>0</v>
      </c>
      <c r="L519" s="64">
        <f t="shared" si="24"/>
        <v>0</v>
      </c>
    </row>
    <row r="520" spans="2:12" outlineLevel="2">
      <c r="B520" s="177" t="s">
        <v>1255</v>
      </c>
      <c r="C520" s="177" t="s">
        <v>544</v>
      </c>
      <c r="D520" s="177" t="s">
        <v>1257</v>
      </c>
      <c r="E520" s="177" t="s">
        <v>1256</v>
      </c>
      <c r="F520" s="178">
        <v>45931</v>
      </c>
      <c r="G520" s="63">
        <v>1639.09</v>
      </c>
      <c r="H520" s="63">
        <f t="shared" si="22"/>
        <v>1639.09</v>
      </c>
      <c r="J520" s="63">
        <f>SUMIFS('[2]Sep-Aug Comp CA'!$G$1:$G$498,'[2]Sep-Aug Comp CA'!$B$1:$B$498,'Oct Agreement Compare CA'!B520,'[2]Sep-Aug Comp CA'!$C$1:$C$498,'Oct Agreement Compare CA'!C520,'[2]Sep-Aug Comp CA'!$D$1:$D$498,'Oct Agreement Compare CA'!D520)</f>
        <v>1639.09</v>
      </c>
      <c r="K520" s="63">
        <f t="shared" si="23"/>
        <v>0</v>
      </c>
      <c r="L520" s="64">
        <f t="shared" si="24"/>
        <v>0</v>
      </c>
    </row>
    <row r="521" spans="2:12" outlineLevel="1">
      <c r="B521" s="171" t="s">
        <v>1258</v>
      </c>
      <c r="F521" s="178"/>
      <c r="G521" s="63">
        <f>SUBTOTAL(9,G518:G520)</f>
        <v>2119.09</v>
      </c>
      <c r="H521" s="63">
        <f>SUBTOTAL(9,H518:H520)</f>
        <v>2119.09</v>
      </c>
      <c r="I521" s="63">
        <f>SUBTOTAL(9,I518:I520)</f>
        <v>0</v>
      </c>
      <c r="J521" s="63">
        <f>SUBTOTAL(9,J518:J520)</f>
        <v>2119.09</v>
      </c>
      <c r="K521" s="63">
        <f t="shared" si="23"/>
        <v>0</v>
      </c>
      <c r="L521" s="64">
        <f t="shared" si="24"/>
        <v>0</v>
      </c>
    </row>
    <row r="522" spans="2:12" outlineLevel="2">
      <c r="B522" s="177" t="s">
        <v>1259</v>
      </c>
      <c r="C522" s="177" t="s">
        <v>579</v>
      </c>
      <c r="D522" s="177" t="s">
        <v>1260</v>
      </c>
      <c r="E522" s="177" t="s">
        <v>1261</v>
      </c>
      <c r="F522" s="178">
        <v>45931</v>
      </c>
      <c r="G522" s="63">
        <v>352.8</v>
      </c>
      <c r="H522" s="63">
        <f t="shared" si="22"/>
        <v>352.8</v>
      </c>
      <c r="J522" s="63">
        <f>SUMIFS('[2]Sep-Aug Comp CA'!$G$1:$G$498,'[2]Sep-Aug Comp CA'!$B$1:$B$498,'Oct Agreement Compare CA'!B522,'[2]Sep-Aug Comp CA'!$C$1:$C$498,'Oct Agreement Compare CA'!C522,'[2]Sep-Aug Comp CA'!$D$1:$D$498,'Oct Agreement Compare CA'!D522)</f>
        <v>352.8</v>
      </c>
      <c r="K522" s="63">
        <f t="shared" si="23"/>
        <v>0</v>
      </c>
      <c r="L522" s="64">
        <f t="shared" si="24"/>
        <v>0</v>
      </c>
    </row>
    <row r="523" spans="2:12" outlineLevel="2">
      <c r="B523" s="177" t="s">
        <v>1259</v>
      </c>
      <c r="C523" s="177" t="s">
        <v>541</v>
      </c>
      <c r="D523" s="177" t="s">
        <v>541</v>
      </c>
      <c r="E523" s="177" t="s">
        <v>1261</v>
      </c>
      <c r="F523" s="178">
        <v>45931</v>
      </c>
      <c r="G523" s="63">
        <v>684.75</v>
      </c>
      <c r="H523" s="63">
        <f t="shared" si="22"/>
        <v>684.75</v>
      </c>
      <c r="J523" s="63">
        <f>SUMIFS('[2]Sep-Aug Comp CA'!$G$1:$G$498,'[2]Sep-Aug Comp CA'!$B$1:$B$498,'Oct Agreement Compare CA'!B523,'[2]Sep-Aug Comp CA'!$C$1:$C$498,'Oct Agreement Compare CA'!C523,'[2]Sep-Aug Comp CA'!$D$1:$D$498,'Oct Agreement Compare CA'!D523)</f>
        <v>684.75</v>
      </c>
      <c r="K523" s="63">
        <f t="shared" si="23"/>
        <v>0</v>
      </c>
      <c r="L523" s="64">
        <f t="shared" si="24"/>
        <v>0</v>
      </c>
    </row>
    <row r="524" spans="2:12" outlineLevel="2">
      <c r="B524" s="177" t="s">
        <v>1259</v>
      </c>
      <c r="C524" s="177" t="s">
        <v>555</v>
      </c>
      <c r="D524" s="177" t="s">
        <v>555</v>
      </c>
      <c r="E524" s="177" t="s">
        <v>1261</v>
      </c>
      <c r="F524" s="178">
        <v>45931</v>
      </c>
      <c r="G524" s="63">
        <v>182</v>
      </c>
      <c r="H524" s="63">
        <f t="shared" si="22"/>
        <v>182</v>
      </c>
      <c r="J524" s="63">
        <f>SUMIFS('[2]Sep-Aug Comp CA'!$G$1:$G$498,'[2]Sep-Aug Comp CA'!$B$1:$B$498,'Oct Agreement Compare CA'!B524,'[2]Sep-Aug Comp CA'!$C$1:$C$498,'Oct Agreement Compare CA'!C524,'[2]Sep-Aug Comp CA'!$D$1:$D$498,'Oct Agreement Compare CA'!D524)</f>
        <v>182</v>
      </c>
      <c r="K524" s="63">
        <f t="shared" si="23"/>
        <v>0</v>
      </c>
      <c r="L524" s="64">
        <f t="shared" si="24"/>
        <v>0</v>
      </c>
    </row>
    <row r="525" spans="2:12" outlineLevel="2">
      <c r="B525" s="177" t="s">
        <v>1259</v>
      </c>
      <c r="C525" s="177" t="s">
        <v>544</v>
      </c>
      <c r="D525" s="177" t="s">
        <v>1262</v>
      </c>
      <c r="E525" s="177" t="s">
        <v>1261</v>
      </c>
      <c r="F525" s="178">
        <v>45931</v>
      </c>
      <c r="G525" s="63">
        <v>1670.92</v>
      </c>
      <c r="H525" s="63">
        <f t="shared" si="22"/>
        <v>1670.92</v>
      </c>
      <c r="J525" s="63">
        <f>SUMIFS('[2]Sep-Aug Comp CA'!$G$1:$G$498,'[2]Sep-Aug Comp CA'!$B$1:$B$498,'Oct Agreement Compare CA'!B525,'[2]Sep-Aug Comp CA'!$C$1:$C$498,'Oct Agreement Compare CA'!C525,'[2]Sep-Aug Comp CA'!$D$1:$D$498,'Oct Agreement Compare CA'!D525)</f>
        <v>1670.92</v>
      </c>
      <c r="K525" s="63">
        <f t="shared" si="23"/>
        <v>0</v>
      </c>
      <c r="L525" s="64">
        <f t="shared" si="24"/>
        <v>0</v>
      </c>
    </row>
    <row r="526" spans="2:12" outlineLevel="1">
      <c r="B526" s="171" t="s">
        <v>1263</v>
      </c>
      <c r="F526" s="178"/>
      <c r="G526" s="63">
        <f>SUBTOTAL(9,G522:G525)</f>
        <v>2890.4700000000003</v>
      </c>
      <c r="H526" s="63">
        <f>SUBTOTAL(9,H522:H525)</f>
        <v>2890.4700000000003</v>
      </c>
      <c r="I526" s="63">
        <f>SUBTOTAL(9,I522:I525)</f>
        <v>0</v>
      </c>
      <c r="J526" s="63">
        <f>SUBTOTAL(9,J522:J525)</f>
        <v>2890.4700000000003</v>
      </c>
      <c r="K526" s="63">
        <f t="shared" si="23"/>
        <v>0</v>
      </c>
      <c r="L526" s="64">
        <f t="shared" si="24"/>
        <v>0</v>
      </c>
    </row>
    <row r="527" spans="2:12" outlineLevel="2">
      <c r="B527" s="177" t="s">
        <v>1264</v>
      </c>
      <c r="C527" s="177" t="s">
        <v>579</v>
      </c>
      <c r="D527" s="177" t="s">
        <v>1265</v>
      </c>
      <c r="E527" s="177" t="s">
        <v>1266</v>
      </c>
      <c r="F527" s="178">
        <v>45931</v>
      </c>
      <c r="G527" s="63">
        <v>140</v>
      </c>
      <c r="H527" s="63">
        <f t="shared" si="22"/>
        <v>140</v>
      </c>
      <c r="J527" s="63">
        <f>SUMIFS('[2]Sep-Aug Comp CA'!$G$1:$G$498,'[2]Sep-Aug Comp CA'!$B$1:$B$498,'Oct Agreement Compare CA'!B527,'[2]Sep-Aug Comp CA'!$C$1:$C$498,'Oct Agreement Compare CA'!C527,'[2]Sep-Aug Comp CA'!$D$1:$D$498,'Oct Agreement Compare CA'!D527)</f>
        <v>140</v>
      </c>
      <c r="K527" s="63">
        <f t="shared" si="23"/>
        <v>0</v>
      </c>
      <c r="L527" s="64">
        <f t="shared" si="24"/>
        <v>0</v>
      </c>
    </row>
    <row r="528" spans="2:12" outlineLevel="2">
      <c r="B528" s="177" t="s">
        <v>1264</v>
      </c>
      <c r="C528" s="177" t="s">
        <v>541</v>
      </c>
      <c r="D528" s="177" t="s">
        <v>541</v>
      </c>
      <c r="E528" s="177" t="s">
        <v>1266</v>
      </c>
      <c r="F528" s="178">
        <v>45931</v>
      </c>
      <c r="G528" s="63">
        <v>183.78</v>
      </c>
      <c r="H528" s="63">
        <f t="shared" si="22"/>
        <v>183.78</v>
      </c>
      <c r="J528" s="63">
        <f>SUMIFS('[2]Sep-Aug Comp CA'!$G$1:$G$498,'[2]Sep-Aug Comp CA'!$B$1:$B$498,'Oct Agreement Compare CA'!B528,'[2]Sep-Aug Comp CA'!$C$1:$C$498,'Oct Agreement Compare CA'!C528,'[2]Sep-Aug Comp CA'!$D$1:$D$498,'Oct Agreement Compare CA'!D528)</f>
        <v>183.78</v>
      </c>
      <c r="K528" s="63">
        <f t="shared" si="23"/>
        <v>0</v>
      </c>
      <c r="L528" s="64">
        <f t="shared" si="24"/>
        <v>0</v>
      </c>
    </row>
    <row r="529" spans="2:12" outlineLevel="2">
      <c r="B529" s="177" t="s">
        <v>1264</v>
      </c>
      <c r="C529" s="177" t="s">
        <v>555</v>
      </c>
      <c r="D529" s="177" t="s">
        <v>555</v>
      </c>
      <c r="E529" s="177" t="s">
        <v>1266</v>
      </c>
      <c r="F529" s="178">
        <v>45931</v>
      </c>
      <c r="G529" s="63">
        <v>131.25</v>
      </c>
      <c r="H529" s="63">
        <f t="shared" si="22"/>
        <v>131.25</v>
      </c>
      <c r="J529" s="63">
        <f>SUMIFS('[2]Sep-Aug Comp CA'!$G$1:$G$498,'[2]Sep-Aug Comp CA'!$B$1:$B$498,'Oct Agreement Compare CA'!B529,'[2]Sep-Aug Comp CA'!$C$1:$C$498,'Oct Agreement Compare CA'!C529,'[2]Sep-Aug Comp CA'!$D$1:$D$498,'Oct Agreement Compare CA'!D529)</f>
        <v>131.25</v>
      </c>
      <c r="K529" s="63">
        <f t="shared" si="23"/>
        <v>0</v>
      </c>
      <c r="L529" s="64">
        <f t="shared" si="24"/>
        <v>0</v>
      </c>
    </row>
    <row r="530" spans="2:12" outlineLevel="2">
      <c r="B530" s="177" t="s">
        <v>1264</v>
      </c>
      <c r="C530" s="177" t="s">
        <v>544</v>
      </c>
      <c r="D530" s="177" t="s">
        <v>1267</v>
      </c>
      <c r="E530" s="177" t="s">
        <v>1266</v>
      </c>
      <c r="F530" s="178">
        <v>45931</v>
      </c>
      <c r="G530" s="63">
        <v>2639.29</v>
      </c>
      <c r="H530" s="63">
        <f t="shared" si="22"/>
        <v>2639.29</v>
      </c>
      <c r="J530" s="63">
        <f>SUMIFS('[2]Sep-Aug Comp CA'!$G$1:$G$498,'[2]Sep-Aug Comp CA'!$B$1:$B$498,'Oct Agreement Compare CA'!B530,'[2]Sep-Aug Comp CA'!$C$1:$C$498,'Oct Agreement Compare CA'!C530,'[2]Sep-Aug Comp CA'!$D$1:$D$498,'Oct Agreement Compare CA'!D530)</f>
        <v>2639.29</v>
      </c>
      <c r="K530" s="63">
        <f t="shared" si="23"/>
        <v>0</v>
      </c>
      <c r="L530" s="64">
        <f t="shared" si="24"/>
        <v>0</v>
      </c>
    </row>
    <row r="531" spans="2:12" outlineLevel="2">
      <c r="B531" s="177" t="s">
        <v>1264</v>
      </c>
      <c r="C531" s="177" t="s">
        <v>854</v>
      </c>
      <c r="D531" s="177" t="s">
        <v>1268</v>
      </c>
      <c r="E531" s="177" t="s">
        <v>1266</v>
      </c>
      <c r="F531" s="178">
        <v>45931</v>
      </c>
      <c r="G531" s="63">
        <v>919.28</v>
      </c>
      <c r="H531" s="63">
        <f t="shared" si="22"/>
        <v>919.28</v>
      </c>
      <c r="J531" s="63">
        <f>SUMIFS('[2]Sep-Aug Comp CA'!$G$1:$G$498,'[2]Sep-Aug Comp CA'!$B$1:$B$498,'Oct Agreement Compare CA'!B531,'[2]Sep-Aug Comp CA'!$C$1:$C$498,'Oct Agreement Compare CA'!C531,'[2]Sep-Aug Comp CA'!$D$1:$D$498,'Oct Agreement Compare CA'!D531)</f>
        <v>919.28</v>
      </c>
      <c r="K531" s="63">
        <f t="shared" si="23"/>
        <v>0</v>
      </c>
      <c r="L531" s="64">
        <f t="shared" si="24"/>
        <v>0</v>
      </c>
    </row>
    <row r="532" spans="2:12" outlineLevel="1">
      <c r="B532" s="171" t="s">
        <v>1269</v>
      </c>
      <c r="F532" s="178"/>
      <c r="G532" s="63">
        <f>SUBTOTAL(9,G527:G531)</f>
        <v>4013.5999999999995</v>
      </c>
      <c r="H532" s="63">
        <f>SUBTOTAL(9,H527:H531)</f>
        <v>4013.5999999999995</v>
      </c>
      <c r="I532" s="63">
        <f>SUBTOTAL(9,I527:I531)</f>
        <v>0</v>
      </c>
      <c r="J532" s="63">
        <f>SUBTOTAL(9,J527:J531)</f>
        <v>4013.5999999999995</v>
      </c>
      <c r="K532" s="63">
        <f t="shared" si="23"/>
        <v>0</v>
      </c>
      <c r="L532" s="64">
        <f t="shared" si="24"/>
        <v>0</v>
      </c>
    </row>
    <row r="533" spans="2:12" outlineLevel="2">
      <c r="B533" s="177" t="s">
        <v>1270</v>
      </c>
      <c r="C533" s="177" t="s">
        <v>541</v>
      </c>
      <c r="D533" s="177" t="s">
        <v>1271</v>
      </c>
      <c r="E533" s="177" t="s">
        <v>1272</v>
      </c>
      <c r="F533" s="178">
        <v>45931</v>
      </c>
      <c r="G533" s="63">
        <v>232.5</v>
      </c>
      <c r="H533" s="63">
        <f t="shared" si="22"/>
        <v>232.5</v>
      </c>
      <c r="J533" s="63">
        <f>SUMIFS('[2]Sep-Aug Comp CA'!$G$1:$G$498,'[2]Sep-Aug Comp CA'!$B$1:$B$498,'Oct Agreement Compare CA'!B533,'[2]Sep-Aug Comp CA'!$C$1:$C$498,'Oct Agreement Compare CA'!C533,'[2]Sep-Aug Comp CA'!$D$1:$D$498,'Oct Agreement Compare CA'!D533)</f>
        <v>232.5</v>
      </c>
      <c r="K533" s="63">
        <f t="shared" si="23"/>
        <v>0</v>
      </c>
      <c r="L533" s="64">
        <f t="shared" si="24"/>
        <v>0</v>
      </c>
    </row>
    <row r="534" spans="2:12" outlineLevel="2">
      <c r="B534" s="177" t="s">
        <v>1270</v>
      </c>
      <c r="C534" s="177" t="s">
        <v>541</v>
      </c>
      <c r="D534" s="177" t="s">
        <v>1273</v>
      </c>
      <c r="E534" s="177" t="s">
        <v>1274</v>
      </c>
      <c r="F534" s="178">
        <v>45931</v>
      </c>
      <c r="G534" s="63">
        <v>352</v>
      </c>
      <c r="H534" s="63">
        <f t="shared" si="22"/>
        <v>352</v>
      </c>
      <c r="J534" s="63">
        <f>SUMIFS('[2]Sep-Aug Comp CA'!$G$1:$G$498,'[2]Sep-Aug Comp CA'!$B$1:$B$498,'Oct Agreement Compare CA'!B534,'[2]Sep-Aug Comp CA'!$C$1:$C$498,'Oct Agreement Compare CA'!C534,'[2]Sep-Aug Comp CA'!$D$1:$D$498,'Oct Agreement Compare CA'!D534)</f>
        <v>352</v>
      </c>
      <c r="K534" s="63">
        <f t="shared" si="23"/>
        <v>0</v>
      </c>
      <c r="L534" s="64">
        <f t="shared" si="24"/>
        <v>0</v>
      </c>
    </row>
    <row r="535" spans="2:12" outlineLevel="2">
      <c r="B535" s="177" t="s">
        <v>1270</v>
      </c>
      <c r="C535" s="177" t="s">
        <v>555</v>
      </c>
      <c r="D535" s="177" t="s">
        <v>555</v>
      </c>
      <c r="E535" s="177" t="s">
        <v>1275</v>
      </c>
      <c r="F535" s="178">
        <v>45931</v>
      </c>
      <c r="G535" s="63">
        <v>2249</v>
      </c>
      <c r="H535" s="63">
        <f t="shared" si="22"/>
        <v>2249</v>
      </c>
      <c r="J535" s="63">
        <f>SUMIFS('[2]Sep-Aug Comp CA'!$G$1:$G$498,'[2]Sep-Aug Comp CA'!$B$1:$B$498,'Oct Agreement Compare CA'!B535,'[2]Sep-Aug Comp CA'!$C$1:$C$498,'Oct Agreement Compare CA'!C535,'[2]Sep-Aug Comp CA'!$D$1:$D$498,'Oct Agreement Compare CA'!D535)</f>
        <v>2206.75</v>
      </c>
      <c r="K535" s="63">
        <f t="shared" si="23"/>
        <v>42.25</v>
      </c>
      <c r="L535" s="64">
        <f t="shared" si="24"/>
        <v>1.9145802650957292E-2</v>
      </c>
    </row>
    <row r="536" spans="2:12" outlineLevel="2">
      <c r="B536" s="177" t="s">
        <v>1270</v>
      </c>
      <c r="C536" s="177" t="s">
        <v>544</v>
      </c>
      <c r="D536" s="177" t="s">
        <v>1276</v>
      </c>
      <c r="E536" s="177" t="s">
        <v>1277</v>
      </c>
      <c r="F536" s="178">
        <v>45931</v>
      </c>
      <c r="G536" s="63">
        <v>11139.45</v>
      </c>
      <c r="H536" s="63">
        <f t="shared" si="22"/>
        <v>11139.45</v>
      </c>
      <c r="J536" s="63">
        <f>SUMIFS('[2]Sep-Aug Comp CA'!$G$1:$G$498,'[2]Sep-Aug Comp CA'!$B$1:$B$498,'Oct Agreement Compare CA'!B536,'[2]Sep-Aug Comp CA'!$C$1:$C$498,'Oct Agreement Compare CA'!C536,'[2]Sep-Aug Comp CA'!$D$1:$D$498,'Oct Agreement Compare CA'!D536)</f>
        <v>11139.45</v>
      </c>
      <c r="K536" s="63">
        <f t="shared" si="23"/>
        <v>0</v>
      </c>
      <c r="L536" s="64">
        <f t="shared" si="24"/>
        <v>0</v>
      </c>
    </row>
    <row r="537" spans="2:12" outlineLevel="1">
      <c r="B537" s="171" t="s">
        <v>1278</v>
      </c>
      <c r="F537" s="178"/>
      <c r="G537" s="63">
        <f>SUBTOTAL(9,G533:G536)</f>
        <v>13972.95</v>
      </c>
      <c r="H537" s="63">
        <f>SUBTOTAL(9,H533:H536)</f>
        <v>13972.95</v>
      </c>
      <c r="I537" s="63">
        <f>SUBTOTAL(9,I533:I536)</f>
        <v>0</v>
      </c>
      <c r="J537" s="63">
        <f>SUBTOTAL(9,J533:J536)</f>
        <v>13930.7</v>
      </c>
      <c r="K537" s="63">
        <f t="shared" si="23"/>
        <v>42.25</v>
      </c>
      <c r="L537" s="64">
        <f t="shared" si="24"/>
        <v>3.032869848607751E-3</v>
      </c>
    </row>
    <row r="538" spans="2:12" outlineLevel="2">
      <c r="B538" s="177" t="s">
        <v>1279</v>
      </c>
      <c r="C538" s="177" t="s">
        <v>579</v>
      </c>
      <c r="D538" s="177" t="s">
        <v>1280</v>
      </c>
      <c r="E538" s="177" t="s">
        <v>1281</v>
      </c>
      <c r="F538" s="178">
        <v>45931</v>
      </c>
      <c r="G538" s="63">
        <v>154</v>
      </c>
      <c r="H538" s="63">
        <f t="shared" si="22"/>
        <v>154</v>
      </c>
      <c r="J538" s="63">
        <f>SUMIFS('[2]Sep-Aug Comp CA'!$G$1:$G$498,'[2]Sep-Aug Comp CA'!$B$1:$B$498,'Oct Agreement Compare CA'!B538,'[2]Sep-Aug Comp CA'!$C$1:$C$498,'Oct Agreement Compare CA'!C538,'[2]Sep-Aug Comp CA'!$D$1:$D$498,'Oct Agreement Compare CA'!D538)</f>
        <v>154</v>
      </c>
      <c r="K538" s="63">
        <f t="shared" si="23"/>
        <v>0</v>
      </c>
      <c r="L538" s="64">
        <f t="shared" si="24"/>
        <v>0</v>
      </c>
    </row>
    <row r="539" spans="2:12" outlineLevel="2">
      <c r="B539" s="177" t="s">
        <v>1279</v>
      </c>
      <c r="C539" s="177" t="s">
        <v>579</v>
      </c>
      <c r="D539" s="177" t="s">
        <v>1282</v>
      </c>
      <c r="E539" s="177" t="s">
        <v>1281</v>
      </c>
      <c r="F539" s="178">
        <v>45931</v>
      </c>
      <c r="G539" s="63">
        <v>1188</v>
      </c>
      <c r="H539" s="63">
        <f t="shared" si="22"/>
        <v>1188</v>
      </c>
      <c r="J539" s="63">
        <f>SUMIFS('[2]Sep-Aug Comp CA'!$G$1:$G$498,'[2]Sep-Aug Comp CA'!$B$1:$B$498,'Oct Agreement Compare CA'!B539,'[2]Sep-Aug Comp CA'!$C$1:$C$498,'Oct Agreement Compare CA'!C539,'[2]Sep-Aug Comp CA'!$D$1:$D$498,'Oct Agreement Compare CA'!D539)</f>
        <v>1188</v>
      </c>
      <c r="K539" s="63">
        <f t="shared" si="23"/>
        <v>0</v>
      </c>
      <c r="L539" s="64">
        <f t="shared" si="24"/>
        <v>0</v>
      </c>
    </row>
    <row r="540" spans="2:12" outlineLevel="2">
      <c r="B540" s="177" t="s">
        <v>1279</v>
      </c>
      <c r="C540" s="177" t="s">
        <v>541</v>
      </c>
      <c r="D540" s="177" t="s">
        <v>541</v>
      </c>
      <c r="E540" s="177" t="s">
        <v>1281</v>
      </c>
      <c r="F540" s="178">
        <v>45931</v>
      </c>
      <c r="G540" s="63">
        <v>804.25</v>
      </c>
      <c r="H540" s="63">
        <f t="shared" si="22"/>
        <v>804.25</v>
      </c>
      <c r="J540" s="63">
        <f>SUMIFS('[2]Sep-Aug Comp CA'!$G$1:$G$498,'[2]Sep-Aug Comp CA'!$B$1:$B$498,'Oct Agreement Compare CA'!B540,'[2]Sep-Aug Comp CA'!$C$1:$C$498,'Oct Agreement Compare CA'!C540,'[2]Sep-Aug Comp CA'!$D$1:$D$498,'Oct Agreement Compare CA'!D540)</f>
        <v>804.25</v>
      </c>
      <c r="K540" s="63">
        <f t="shared" si="23"/>
        <v>0</v>
      </c>
      <c r="L540" s="64">
        <f t="shared" si="24"/>
        <v>0</v>
      </c>
    </row>
    <row r="541" spans="2:12" outlineLevel="2">
      <c r="B541" s="177" t="s">
        <v>1279</v>
      </c>
      <c r="C541" s="177" t="s">
        <v>555</v>
      </c>
      <c r="D541" s="177" t="s">
        <v>555</v>
      </c>
      <c r="E541" s="177" t="s">
        <v>1281</v>
      </c>
      <c r="F541" s="178">
        <v>45931</v>
      </c>
      <c r="G541" s="63">
        <v>1771.8</v>
      </c>
      <c r="H541" s="63">
        <f t="shared" si="22"/>
        <v>1771.8</v>
      </c>
      <c r="J541" s="63">
        <f>SUMIFS('[2]Sep-Aug Comp CA'!$G$1:$G$498,'[2]Sep-Aug Comp CA'!$B$1:$B$498,'Oct Agreement Compare CA'!B541,'[2]Sep-Aug Comp CA'!$C$1:$C$498,'Oct Agreement Compare CA'!C541,'[2]Sep-Aug Comp CA'!$D$1:$D$498,'Oct Agreement Compare CA'!D541)</f>
        <v>1740.8</v>
      </c>
      <c r="K541" s="63">
        <f t="shared" si="23"/>
        <v>31</v>
      </c>
      <c r="L541" s="64">
        <f t="shared" si="24"/>
        <v>1.7807904411764705E-2</v>
      </c>
    </row>
    <row r="542" spans="2:12" outlineLevel="2">
      <c r="B542" s="177" t="s">
        <v>1279</v>
      </c>
      <c r="C542" s="177" t="s">
        <v>544</v>
      </c>
      <c r="D542" s="177" t="s">
        <v>544</v>
      </c>
      <c r="E542" s="177" t="s">
        <v>1281</v>
      </c>
      <c r="F542" s="178">
        <v>45931</v>
      </c>
      <c r="G542" s="63">
        <v>4372.3900000000003</v>
      </c>
      <c r="H542" s="63">
        <f t="shared" si="22"/>
        <v>4372.3900000000003</v>
      </c>
      <c r="J542" s="63">
        <f>SUMIFS('[2]Sep-Aug Comp CA'!$G$1:$G$498,'[2]Sep-Aug Comp CA'!$B$1:$B$498,'Oct Agreement Compare CA'!B542,'[2]Sep-Aug Comp CA'!$C$1:$C$498,'Oct Agreement Compare CA'!C542,'[2]Sep-Aug Comp CA'!$D$1:$D$498,'Oct Agreement Compare CA'!D542)</f>
        <v>4372.3900000000003</v>
      </c>
      <c r="K542" s="63">
        <f t="shared" si="23"/>
        <v>0</v>
      </c>
      <c r="L542" s="64">
        <f t="shared" si="24"/>
        <v>0</v>
      </c>
    </row>
    <row r="543" spans="2:12" outlineLevel="1">
      <c r="B543" s="171" t="s">
        <v>1283</v>
      </c>
      <c r="F543" s="178"/>
      <c r="G543" s="63">
        <f>SUBTOTAL(9,G538:G542)</f>
        <v>8290.44</v>
      </c>
      <c r="H543" s="63">
        <f>SUBTOTAL(9,H538:H542)</f>
        <v>8290.44</v>
      </c>
      <c r="I543" s="63">
        <f>SUBTOTAL(9,I538:I542)</f>
        <v>0</v>
      </c>
      <c r="J543" s="63">
        <f>SUBTOTAL(9,J538:J542)</f>
        <v>8259.44</v>
      </c>
      <c r="K543" s="63">
        <f t="shared" si="23"/>
        <v>31</v>
      </c>
      <c r="L543" s="64">
        <f t="shared" si="24"/>
        <v>3.7532810941177607E-3</v>
      </c>
    </row>
    <row r="544" spans="2:12" s="179" customFormat="1" outlineLevel="2">
      <c r="B544" s="179" t="s">
        <v>1284</v>
      </c>
      <c r="C544" s="179" t="s">
        <v>579</v>
      </c>
      <c r="D544" s="179" t="s">
        <v>579</v>
      </c>
      <c r="F544" s="180"/>
      <c r="G544" s="65"/>
      <c r="H544" s="65"/>
      <c r="I544" s="65"/>
      <c r="J544" s="65">
        <v>290</v>
      </c>
      <c r="K544" s="63">
        <f t="shared" si="23"/>
        <v>-290</v>
      </c>
      <c r="L544" s="64">
        <f t="shared" si="24"/>
        <v>-1</v>
      </c>
    </row>
    <row r="545" spans="2:12" s="179" customFormat="1" outlineLevel="2">
      <c r="B545" s="179" t="s">
        <v>1284</v>
      </c>
      <c r="C545" s="179" t="s">
        <v>541</v>
      </c>
      <c r="D545" s="179" t="s">
        <v>541</v>
      </c>
      <c r="F545" s="180"/>
      <c r="G545" s="65"/>
      <c r="H545" s="65"/>
      <c r="I545" s="65"/>
      <c r="J545" s="65">
        <v>853.01</v>
      </c>
      <c r="K545" s="63">
        <f t="shared" si="23"/>
        <v>-853.01</v>
      </c>
      <c r="L545" s="64">
        <f t="shared" si="24"/>
        <v>-1</v>
      </c>
    </row>
    <row r="546" spans="2:12" s="179" customFormat="1" outlineLevel="2">
      <c r="B546" s="179" t="s">
        <v>1284</v>
      </c>
      <c r="C546" s="179" t="s">
        <v>555</v>
      </c>
      <c r="D546" s="179" t="s">
        <v>555</v>
      </c>
      <c r="F546" s="180"/>
      <c r="G546" s="65"/>
      <c r="H546" s="65"/>
      <c r="I546" s="65"/>
      <c r="J546" s="65">
        <v>203</v>
      </c>
      <c r="K546" s="63">
        <f t="shared" si="23"/>
        <v>-203</v>
      </c>
      <c r="L546" s="64">
        <f t="shared" si="24"/>
        <v>-1</v>
      </c>
    </row>
    <row r="547" spans="2:12" s="179" customFormat="1" outlineLevel="2">
      <c r="B547" s="179" t="s">
        <v>1284</v>
      </c>
      <c r="C547" s="179" t="s">
        <v>544</v>
      </c>
      <c r="D547" s="179" t="s">
        <v>544</v>
      </c>
      <c r="F547" s="180"/>
      <c r="G547" s="65"/>
      <c r="H547" s="65"/>
      <c r="I547" s="65"/>
      <c r="J547" s="65">
        <v>1680</v>
      </c>
      <c r="K547" s="63">
        <f t="shared" si="23"/>
        <v>-1680</v>
      </c>
      <c r="L547" s="64">
        <f t="shared" si="24"/>
        <v>-1</v>
      </c>
    </row>
    <row r="548" spans="2:12" s="179" customFormat="1" outlineLevel="1">
      <c r="B548" s="181" t="s">
        <v>1285</v>
      </c>
      <c r="F548" s="180"/>
      <c r="G548" s="65">
        <f>SUBTOTAL(9,G544:G547)</f>
        <v>0</v>
      </c>
      <c r="H548" s="65">
        <f>SUBTOTAL(9,H544:H547)</f>
        <v>0</v>
      </c>
      <c r="I548" s="65">
        <f>SUBTOTAL(9,I544:I547)</f>
        <v>0</v>
      </c>
      <c r="J548" s="65">
        <f>SUBTOTAL(9,J544:J547)</f>
        <v>3026.01</v>
      </c>
      <c r="K548" s="63">
        <f t="shared" si="23"/>
        <v>-3026.01</v>
      </c>
      <c r="L548" s="64">
        <f t="shared" si="24"/>
        <v>-1</v>
      </c>
    </row>
    <row r="549" spans="2:12" outlineLevel="2">
      <c r="B549" s="177" t="s">
        <v>1286</v>
      </c>
      <c r="C549" s="177" t="s">
        <v>541</v>
      </c>
      <c r="D549" s="177" t="s">
        <v>542</v>
      </c>
      <c r="E549" s="177" t="s">
        <v>1287</v>
      </c>
      <c r="F549" s="178">
        <v>45931</v>
      </c>
      <c r="G549" s="63">
        <v>781</v>
      </c>
      <c r="H549" s="63">
        <f t="shared" si="22"/>
        <v>781</v>
      </c>
      <c r="J549" s="63">
        <f>SUMIFS('[2]Sep-Aug Comp CA'!$G$1:$G$498,'[2]Sep-Aug Comp CA'!$B$1:$B$498,'Oct Agreement Compare CA'!B549,'[2]Sep-Aug Comp CA'!$C$1:$C$498,'Oct Agreement Compare CA'!C549,'[2]Sep-Aug Comp CA'!$D$1:$D$498,'Oct Agreement Compare CA'!D549)</f>
        <v>781</v>
      </c>
      <c r="K549" s="63">
        <f t="shared" si="23"/>
        <v>0</v>
      </c>
      <c r="L549" s="64">
        <f t="shared" si="24"/>
        <v>0</v>
      </c>
    </row>
    <row r="550" spans="2:12" outlineLevel="2">
      <c r="B550" s="177" t="s">
        <v>1286</v>
      </c>
      <c r="C550" s="177" t="s">
        <v>555</v>
      </c>
      <c r="D550" s="177" t="s">
        <v>555</v>
      </c>
      <c r="E550" s="177" t="s">
        <v>1288</v>
      </c>
      <c r="F550" s="178">
        <v>45931</v>
      </c>
      <c r="G550" s="63">
        <v>4330.25</v>
      </c>
      <c r="H550" s="63">
        <f t="shared" si="22"/>
        <v>4330.25</v>
      </c>
      <c r="J550" s="63">
        <f>SUMIFS('[2]Sep-Aug Comp CA'!$G$1:$G$498,'[2]Sep-Aug Comp CA'!$B$1:$B$498,'Oct Agreement Compare CA'!B550,'[2]Sep-Aug Comp CA'!$C$1:$C$498,'Oct Agreement Compare CA'!C550,'[2]Sep-Aug Comp CA'!$D$1:$D$498,'Oct Agreement Compare CA'!D550)</f>
        <v>4226.25</v>
      </c>
      <c r="K550" s="63">
        <f t="shared" si="23"/>
        <v>104</v>
      </c>
      <c r="L550" s="64">
        <f t="shared" si="24"/>
        <v>2.46081041112097E-2</v>
      </c>
    </row>
    <row r="551" spans="2:12" outlineLevel="2">
      <c r="B551" s="177" t="s">
        <v>1286</v>
      </c>
      <c r="C551" s="177" t="s">
        <v>555</v>
      </c>
      <c r="D551" s="177" t="s">
        <v>586</v>
      </c>
      <c r="E551" s="177" t="s">
        <v>1289</v>
      </c>
      <c r="F551" s="178">
        <v>45931</v>
      </c>
      <c r="G551" s="63">
        <v>5071.5</v>
      </c>
      <c r="H551" s="63">
        <f t="shared" si="22"/>
        <v>5071.5</v>
      </c>
      <c r="J551" s="63">
        <f>SUMIFS('[2]Sep-Aug Comp CA'!$G$1:$G$498,'[2]Sep-Aug Comp CA'!$B$1:$B$498,'Oct Agreement Compare CA'!B551,'[2]Sep-Aug Comp CA'!$C$1:$C$498,'Oct Agreement Compare CA'!C551,'[2]Sep-Aug Comp CA'!$D$1:$D$498,'Oct Agreement Compare CA'!D551)</f>
        <v>5071.5</v>
      </c>
      <c r="K551" s="63">
        <f t="shared" si="23"/>
        <v>0</v>
      </c>
      <c r="L551" s="64">
        <f t="shared" si="24"/>
        <v>0</v>
      </c>
    </row>
    <row r="552" spans="2:12" outlineLevel="2">
      <c r="B552" s="177" t="s">
        <v>1286</v>
      </c>
      <c r="C552" s="177" t="s">
        <v>544</v>
      </c>
      <c r="D552" s="177" t="s">
        <v>1290</v>
      </c>
      <c r="E552" s="177" t="s">
        <v>1291</v>
      </c>
      <c r="F552" s="178">
        <v>45931</v>
      </c>
      <c r="G552" s="63">
        <v>636.5</v>
      </c>
      <c r="H552" s="63">
        <f t="shared" si="22"/>
        <v>636.5</v>
      </c>
      <c r="J552" s="63">
        <f>SUMIFS('[2]Sep-Aug Comp CA'!$G$1:$G$498,'[2]Sep-Aug Comp CA'!$B$1:$B$498,'Oct Agreement Compare CA'!B552,'[2]Sep-Aug Comp CA'!$C$1:$C$498,'Oct Agreement Compare CA'!C552,'[2]Sep-Aug Comp CA'!$D$1:$D$498,'Oct Agreement Compare CA'!D552)</f>
        <v>636.5</v>
      </c>
      <c r="K552" s="63">
        <f t="shared" si="23"/>
        <v>0</v>
      </c>
      <c r="L552" s="64">
        <f t="shared" si="24"/>
        <v>0</v>
      </c>
    </row>
    <row r="553" spans="2:12" outlineLevel="2">
      <c r="B553" s="177" t="s">
        <v>1286</v>
      </c>
      <c r="C553" s="177" t="s">
        <v>544</v>
      </c>
      <c r="D553" s="177" t="s">
        <v>807</v>
      </c>
      <c r="E553" s="177" t="s">
        <v>1288</v>
      </c>
      <c r="F553" s="178">
        <v>45931</v>
      </c>
      <c r="G553" s="63">
        <v>11509.08</v>
      </c>
      <c r="H553" s="63">
        <f t="shared" si="22"/>
        <v>11509.08</v>
      </c>
      <c r="J553" s="63">
        <f>SUMIFS('[2]Sep-Aug Comp CA'!$G$1:$G$498,'[2]Sep-Aug Comp CA'!$B$1:$B$498,'Oct Agreement Compare CA'!B553,'[2]Sep-Aug Comp CA'!$C$1:$C$498,'Oct Agreement Compare CA'!C553,'[2]Sep-Aug Comp CA'!$D$1:$D$498,'Oct Agreement Compare CA'!D553)</f>
        <v>11509.08</v>
      </c>
      <c r="K553" s="63">
        <f t="shared" si="23"/>
        <v>0</v>
      </c>
      <c r="L553" s="64">
        <f t="shared" si="24"/>
        <v>0</v>
      </c>
    </row>
    <row r="554" spans="2:12" outlineLevel="2">
      <c r="B554" s="177" t="s">
        <v>1286</v>
      </c>
      <c r="C554" s="177" t="s">
        <v>854</v>
      </c>
      <c r="D554" s="177" t="s">
        <v>1292</v>
      </c>
      <c r="E554" s="177" t="s">
        <v>1288</v>
      </c>
      <c r="F554" s="178">
        <v>45931</v>
      </c>
      <c r="G554" s="63">
        <v>3650</v>
      </c>
      <c r="H554" s="63">
        <f t="shared" si="22"/>
        <v>3650</v>
      </c>
      <c r="J554" s="63">
        <f>SUMIFS('[2]Sep-Aug Comp CA'!$G$1:$G$498,'[2]Sep-Aug Comp CA'!$B$1:$B$498,'Oct Agreement Compare CA'!B554,'[2]Sep-Aug Comp CA'!$C$1:$C$498,'Oct Agreement Compare CA'!C554,'[2]Sep-Aug Comp CA'!$D$1:$D$498,'Oct Agreement Compare CA'!D554)</f>
        <v>3650</v>
      </c>
      <c r="K554" s="63">
        <f t="shared" si="23"/>
        <v>0</v>
      </c>
      <c r="L554" s="64">
        <f t="shared" si="24"/>
        <v>0</v>
      </c>
    </row>
    <row r="555" spans="2:12" outlineLevel="1">
      <c r="B555" s="171" t="s">
        <v>1293</v>
      </c>
      <c r="F555" s="178"/>
      <c r="G555" s="63">
        <f>SUBTOTAL(9,G549:G554)</f>
        <v>25978.33</v>
      </c>
      <c r="H555" s="63">
        <f>SUBTOTAL(9,H549:H554)</f>
        <v>25978.33</v>
      </c>
      <c r="I555" s="63">
        <f>SUBTOTAL(9,I549:I554)</f>
        <v>0</v>
      </c>
      <c r="J555" s="63">
        <f>SUBTOTAL(9,J549:J554)</f>
        <v>25874.33</v>
      </c>
      <c r="K555" s="63">
        <f t="shared" si="23"/>
        <v>104</v>
      </c>
      <c r="L555" s="64">
        <f t="shared" si="24"/>
        <v>4.0194277494335117E-3</v>
      </c>
    </row>
    <row r="556" spans="2:12" outlineLevel="2">
      <c r="B556" s="177" t="s">
        <v>1294</v>
      </c>
      <c r="C556" s="177" t="s">
        <v>579</v>
      </c>
      <c r="D556" s="177" t="s">
        <v>579</v>
      </c>
      <c r="E556" s="177" t="s">
        <v>1295</v>
      </c>
      <c r="F556" s="178">
        <v>45931</v>
      </c>
      <c r="G556" s="63">
        <v>1998.6</v>
      </c>
      <c r="H556" s="63">
        <f t="shared" si="22"/>
        <v>1998.6</v>
      </c>
      <c r="J556" s="63">
        <f>SUMIFS('[2]Sep-Aug Comp CA'!$G$1:$G$498,'[2]Sep-Aug Comp CA'!$B$1:$B$498,'Oct Agreement Compare CA'!B556,'[2]Sep-Aug Comp CA'!$C$1:$C$498,'Oct Agreement Compare CA'!C556,'[2]Sep-Aug Comp CA'!$D$1:$D$498,'Oct Agreement Compare CA'!D556)</f>
        <v>1962.6</v>
      </c>
      <c r="K556" s="63">
        <f t="shared" si="23"/>
        <v>36</v>
      </c>
      <c r="L556" s="64">
        <f t="shared" si="24"/>
        <v>1.834301436869459E-2</v>
      </c>
    </row>
    <row r="557" spans="2:12" outlineLevel="2">
      <c r="B557" s="177" t="s">
        <v>1294</v>
      </c>
      <c r="C557" s="177" t="s">
        <v>541</v>
      </c>
      <c r="D557" s="177" t="s">
        <v>541</v>
      </c>
      <c r="E557" s="177" t="s">
        <v>1296</v>
      </c>
      <c r="F557" s="178">
        <v>45931</v>
      </c>
      <c r="G557" s="63">
        <v>206</v>
      </c>
      <c r="H557" s="63">
        <f t="shared" si="22"/>
        <v>206</v>
      </c>
      <c r="J557" s="63">
        <f>SUMIFS('[2]Sep-Aug Comp CA'!$G$1:$G$498,'[2]Sep-Aug Comp CA'!$B$1:$B$498,'Oct Agreement Compare CA'!B557,'[2]Sep-Aug Comp CA'!$C$1:$C$498,'Oct Agreement Compare CA'!C557,'[2]Sep-Aug Comp CA'!$D$1:$D$498,'Oct Agreement Compare CA'!D557)</f>
        <v>210</v>
      </c>
      <c r="K557" s="63">
        <f t="shared" si="23"/>
        <v>-4</v>
      </c>
      <c r="L557" s="64">
        <f t="shared" si="24"/>
        <v>-1.9047619047619049E-2</v>
      </c>
    </row>
    <row r="558" spans="2:12" outlineLevel="2">
      <c r="B558" s="177" t="s">
        <v>1294</v>
      </c>
      <c r="C558" s="177" t="s">
        <v>555</v>
      </c>
      <c r="D558" s="177" t="s">
        <v>555</v>
      </c>
      <c r="E558" s="177" t="s">
        <v>1296</v>
      </c>
      <c r="F558" s="178">
        <v>45931</v>
      </c>
      <c r="G558" s="63">
        <v>1228.5</v>
      </c>
      <c r="H558" s="63">
        <f t="shared" si="22"/>
        <v>1228.5</v>
      </c>
      <c r="J558" s="63">
        <f>SUMIFS('[2]Sep-Aug Comp CA'!$G$1:$G$498,'[2]Sep-Aug Comp CA'!$B$1:$B$498,'Oct Agreement Compare CA'!B558,'[2]Sep-Aug Comp CA'!$C$1:$C$498,'Oct Agreement Compare CA'!C558,'[2]Sep-Aug Comp CA'!$D$1:$D$498,'Oct Agreement Compare CA'!D558)</f>
        <v>1218</v>
      </c>
      <c r="K558" s="63">
        <f t="shared" si="23"/>
        <v>10.5</v>
      </c>
      <c r="L558" s="64">
        <f t="shared" si="24"/>
        <v>8.6206896551724137E-3</v>
      </c>
    </row>
    <row r="559" spans="2:12" outlineLevel="2">
      <c r="B559" s="177" t="s">
        <v>1294</v>
      </c>
      <c r="C559" s="177" t="s">
        <v>544</v>
      </c>
      <c r="D559" s="177" t="s">
        <v>544</v>
      </c>
      <c r="E559" s="177" t="s">
        <v>1296</v>
      </c>
      <c r="F559" s="178">
        <v>45931</v>
      </c>
      <c r="G559" s="63">
        <v>4361</v>
      </c>
      <c r="H559" s="63">
        <f t="shared" si="22"/>
        <v>4361</v>
      </c>
      <c r="J559" s="63">
        <f>SUMIFS('[2]Sep-Aug Comp CA'!$G$1:$G$498,'[2]Sep-Aug Comp CA'!$B$1:$B$498,'Oct Agreement Compare CA'!B559,'[2]Sep-Aug Comp CA'!$C$1:$C$498,'Oct Agreement Compare CA'!C559,'[2]Sep-Aug Comp CA'!$D$1:$D$498,'Oct Agreement Compare CA'!D559)</f>
        <v>4450</v>
      </c>
      <c r="K559" s="63">
        <f t="shared" si="23"/>
        <v>-89</v>
      </c>
      <c r="L559" s="64">
        <f t="shared" si="24"/>
        <v>-0.02</v>
      </c>
    </row>
    <row r="560" spans="2:12" outlineLevel="1">
      <c r="B560" s="171" t="s">
        <v>1297</v>
      </c>
      <c r="F560" s="178"/>
      <c r="G560" s="63">
        <f>SUBTOTAL(9,G556:G559)</f>
        <v>7794.1</v>
      </c>
      <c r="H560" s="63">
        <f>SUBTOTAL(9,H556:H559)</f>
        <v>7794.1</v>
      </c>
      <c r="I560" s="63">
        <f>SUBTOTAL(9,I556:I559)</f>
        <v>0</v>
      </c>
      <c r="J560" s="63">
        <f>SUBTOTAL(9,J556:J559)</f>
        <v>7840.6</v>
      </c>
      <c r="K560" s="63">
        <f t="shared" si="23"/>
        <v>-46.5</v>
      </c>
      <c r="L560" s="64">
        <f t="shared" si="24"/>
        <v>-5.9306685712828093E-3</v>
      </c>
    </row>
    <row r="561" spans="2:12" outlineLevel="2">
      <c r="B561" s="177" t="s">
        <v>1298</v>
      </c>
      <c r="C561" s="177" t="s">
        <v>544</v>
      </c>
      <c r="D561" s="177" t="s">
        <v>544</v>
      </c>
      <c r="E561" s="177" t="s">
        <v>1299</v>
      </c>
      <c r="F561" s="178">
        <v>45931</v>
      </c>
      <c r="G561" s="63">
        <v>6489</v>
      </c>
      <c r="H561" s="63">
        <f t="shared" si="22"/>
        <v>6489</v>
      </c>
      <c r="J561" s="63">
        <f>SUMIFS('[2]Sep-Aug Comp CA'!$G$1:$G$498,'[2]Sep-Aug Comp CA'!$B$1:$B$498,'Oct Agreement Compare CA'!B561,'[2]Sep-Aug Comp CA'!$C$1:$C$498,'Oct Agreement Compare CA'!C561,'[2]Sep-Aug Comp CA'!$D$1:$D$498,'Oct Agreement Compare CA'!D561)</f>
        <v>6489</v>
      </c>
      <c r="K561" s="63">
        <f t="shared" si="23"/>
        <v>0</v>
      </c>
      <c r="L561" s="64">
        <f t="shared" si="24"/>
        <v>0</v>
      </c>
    </row>
    <row r="562" spans="2:12" outlineLevel="1">
      <c r="B562" s="171" t="s">
        <v>1300</v>
      </c>
      <c r="F562" s="178"/>
      <c r="G562" s="63">
        <f>SUBTOTAL(9,G561:G561)</f>
        <v>6489</v>
      </c>
      <c r="H562" s="63">
        <f>SUBTOTAL(9,H561:H561)</f>
        <v>6489</v>
      </c>
      <c r="I562" s="63">
        <f>SUBTOTAL(9,I561:I561)</f>
        <v>0</v>
      </c>
      <c r="J562" s="63">
        <f>SUBTOTAL(9,J561:J561)</f>
        <v>6489</v>
      </c>
      <c r="K562" s="63">
        <f t="shared" si="23"/>
        <v>0</v>
      </c>
      <c r="L562" s="64">
        <f t="shared" si="24"/>
        <v>0</v>
      </c>
    </row>
    <row r="563" spans="2:12" outlineLevel="2">
      <c r="B563" s="177" t="s">
        <v>1301</v>
      </c>
      <c r="C563" s="177" t="s">
        <v>579</v>
      </c>
      <c r="D563" s="177" t="s">
        <v>579</v>
      </c>
      <c r="E563" s="177" t="s">
        <v>1302</v>
      </c>
      <c r="F563" s="178">
        <v>45931</v>
      </c>
      <c r="G563" s="63">
        <v>506</v>
      </c>
      <c r="H563" s="63">
        <f t="shared" si="22"/>
        <v>506</v>
      </c>
      <c r="J563" s="63">
        <f>SUMIFS('[2]Sep-Aug Comp CA'!$G$1:$G$498,'[2]Sep-Aug Comp CA'!$B$1:$B$498,'Oct Agreement Compare CA'!B563,'[2]Sep-Aug Comp CA'!$C$1:$C$498,'Oct Agreement Compare CA'!C563,'[2]Sep-Aug Comp CA'!$D$1:$D$498,'Oct Agreement Compare CA'!D563)</f>
        <v>506</v>
      </c>
      <c r="K563" s="63">
        <f t="shared" si="23"/>
        <v>0</v>
      </c>
      <c r="L563" s="64">
        <f t="shared" si="24"/>
        <v>0</v>
      </c>
    </row>
    <row r="564" spans="2:12" outlineLevel="2">
      <c r="B564" s="177" t="s">
        <v>1301</v>
      </c>
      <c r="C564" s="177" t="s">
        <v>541</v>
      </c>
      <c r="D564" s="177" t="s">
        <v>541</v>
      </c>
      <c r="E564" s="177" t="s">
        <v>1302</v>
      </c>
      <c r="F564" s="178">
        <v>45931</v>
      </c>
      <c r="G564" s="63">
        <v>147.34</v>
      </c>
      <c r="H564" s="63">
        <f t="shared" si="22"/>
        <v>147.34</v>
      </c>
      <c r="J564" s="63">
        <f>SUMIFS('[2]Sep-Aug Comp CA'!$G$1:$G$498,'[2]Sep-Aug Comp CA'!$B$1:$B$498,'Oct Agreement Compare CA'!B564,'[2]Sep-Aug Comp CA'!$C$1:$C$498,'Oct Agreement Compare CA'!C564,'[2]Sep-Aug Comp CA'!$D$1:$D$498,'Oct Agreement Compare CA'!D564)</f>
        <v>147.34</v>
      </c>
      <c r="K564" s="63">
        <f t="shared" si="23"/>
        <v>0</v>
      </c>
      <c r="L564" s="64">
        <f t="shared" si="24"/>
        <v>0</v>
      </c>
    </row>
    <row r="565" spans="2:12" outlineLevel="2">
      <c r="B565" s="177" t="s">
        <v>1301</v>
      </c>
      <c r="C565" s="177" t="s">
        <v>555</v>
      </c>
      <c r="D565" s="177" t="s">
        <v>555</v>
      </c>
      <c r="E565" s="177" t="s">
        <v>1302</v>
      </c>
      <c r="F565" s="178">
        <v>45931</v>
      </c>
      <c r="G565" s="63">
        <v>1108.2</v>
      </c>
      <c r="H565" s="63">
        <f t="shared" si="22"/>
        <v>1108.2</v>
      </c>
      <c r="J565" s="63">
        <f>SUMIFS('[2]Sep-Aug Comp CA'!$G$1:$G$498,'[2]Sep-Aug Comp CA'!$B$1:$B$498,'Oct Agreement Compare CA'!B565,'[2]Sep-Aug Comp CA'!$C$1:$C$498,'Oct Agreement Compare CA'!C565,'[2]Sep-Aug Comp CA'!$D$1:$D$498,'Oct Agreement Compare CA'!D565)</f>
        <v>1108.2</v>
      </c>
      <c r="K565" s="63">
        <f t="shared" si="23"/>
        <v>0</v>
      </c>
      <c r="L565" s="64">
        <f t="shared" si="24"/>
        <v>0</v>
      </c>
    </row>
    <row r="566" spans="2:12" outlineLevel="2">
      <c r="B566" s="177" t="s">
        <v>1301</v>
      </c>
      <c r="C566" s="177" t="s">
        <v>544</v>
      </c>
      <c r="D566" s="177" t="s">
        <v>544</v>
      </c>
      <c r="E566" s="177" t="s">
        <v>1302</v>
      </c>
      <c r="F566" s="178">
        <v>45931</v>
      </c>
      <c r="G566" s="63">
        <v>1801</v>
      </c>
      <c r="H566" s="63">
        <f t="shared" si="22"/>
        <v>1801</v>
      </c>
      <c r="J566" s="63">
        <f>SUMIFS('[2]Sep-Aug Comp CA'!$G$1:$G$498,'[2]Sep-Aug Comp CA'!$B$1:$B$498,'Oct Agreement Compare CA'!B566,'[2]Sep-Aug Comp CA'!$C$1:$C$498,'Oct Agreement Compare CA'!C566,'[2]Sep-Aug Comp CA'!$D$1:$D$498,'Oct Agreement Compare CA'!D566)</f>
        <v>1801</v>
      </c>
      <c r="K566" s="63">
        <f t="shared" si="23"/>
        <v>0</v>
      </c>
      <c r="L566" s="64">
        <f t="shared" si="24"/>
        <v>0</v>
      </c>
    </row>
    <row r="567" spans="2:12" outlineLevel="2">
      <c r="B567" s="177" t="s">
        <v>1301</v>
      </c>
      <c r="C567" s="177" t="s">
        <v>854</v>
      </c>
      <c r="D567" s="177" t="s">
        <v>854</v>
      </c>
      <c r="E567" s="177" t="s">
        <v>1302</v>
      </c>
      <c r="F567" s="178">
        <v>45931</v>
      </c>
      <c r="G567" s="63">
        <v>92</v>
      </c>
      <c r="H567" s="63">
        <f t="shared" si="22"/>
        <v>92</v>
      </c>
      <c r="J567" s="63">
        <f>SUMIFS('[2]Sep-Aug Comp CA'!$G$1:$G$498,'[2]Sep-Aug Comp CA'!$B$1:$B$498,'Oct Agreement Compare CA'!B567,'[2]Sep-Aug Comp CA'!$C$1:$C$498,'Oct Agreement Compare CA'!C567,'[2]Sep-Aug Comp CA'!$D$1:$D$498,'Oct Agreement Compare CA'!D567)</f>
        <v>92</v>
      </c>
      <c r="K567" s="63">
        <f t="shared" si="23"/>
        <v>0</v>
      </c>
      <c r="L567" s="64">
        <f t="shared" si="24"/>
        <v>0</v>
      </c>
    </row>
    <row r="568" spans="2:12" outlineLevel="1">
      <c r="B568" s="171" t="s">
        <v>1303</v>
      </c>
      <c r="F568" s="178"/>
      <c r="G568" s="63">
        <f>SUBTOTAL(9,G563:G567)</f>
        <v>3654.54</v>
      </c>
      <c r="H568" s="63">
        <f>SUBTOTAL(9,H563:H567)</f>
        <v>3654.54</v>
      </c>
      <c r="I568" s="63">
        <f>SUBTOTAL(9,I563:I567)</f>
        <v>0</v>
      </c>
      <c r="J568" s="63">
        <f>SUBTOTAL(9,J563:J567)</f>
        <v>3654.54</v>
      </c>
      <c r="K568" s="63">
        <f t="shared" si="23"/>
        <v>0</v>
      </c>
      <c r="L568" s="64">
        <f t="shared" si="24"/>
        <v>0</v>
      </c>
    </row>
    <row r="569" spans="2:12" outlineLevel="2">
      <c r="B569" s="177" t="s">
        <v>1304</v>
      </c>
      <c r="C569" s="177" t="s">
        <v>579</v>
      </c>
      <c r="D569" s="177" t="s">
        <v>579</v>
      </c>
      <c r="E569" s="177" t="s">
        <v>1305</v>
      </c>
      <c r="F569" s="178">
        <v>45931</v>
      </c>
      <c r="G569" s="63">
        <v>28.06</v>
      </c>
      <c r="H569" s="63">
        <f t="shared" si="22"/>
        <v>28.06</v>
      </c>
      <c r="J569" s="63">
        <f>SUMIFS('[2]Sep-Aug Comp CA'!$G$1:$G$498,'[2]Sep-Aug Comp CA'!$B$1:$B$498,'Oct Agreement Compare CA'!B569,'[2]Sep-Aug Comp CA'!$C$1:$C$498,'Oct Agreement Compare CA'!C569,'[2]Sep-Aug Comp CA'!$D$1:$D$498,'Oct Agreement Compare CA'!D569)</f>
        <v>28.06</v>
      </c>
      <c r="K569" s="63">
        <f t="shared" si="23"/>
        <v>0</v>
      </c>
      <c r="L569" s="64">
        <f t="shared" si="24"/>
        <v>0</v>
      </c>
    </row>
    <row r="570" spans="2:12" outlineLevel="2">
      <c r="B570" s="177" t="s">
        <v>1304</v>
      </c>
      <c r="C570" s="177" t="s">
        <v>541</v>
      </c>
      <c r="D570" s="177" t="s">
        <v>541</v>
      </c>
      <c r="E570" s="177" t="s">
        <v>1305</v>
      </c>
      <c r="F570" s="178">
        <v>45931</v>
      </c>
      <c r="G570" s="63">
        <v>114.97</v>
      </c>
      <c r="H570" s="63">
        <f t="shared" si="22"/>
        <v>114.97</v>
      </c>
      <c r="J570" s="63">
        <f>SUMIFS('[2]Sep-Aug Comp CA'!$G$1:$G$498,'[2]Sep-Aug Comp CA'!$B$1:$B$498,'Oct Agreement Compare CA'!B570,'[2]Sep-Aug Comp CA'!$C$1:$C$498,'Oct Agreement Compare CA'!C570,'[2]Sep-Aug Comp CA'!$D$1:$D$498,'Oct Agreement Compare CA'!D570)</f>
        <v>114.97</v>
      </c>
      <c r="K570" s="63">
        <f t="shared" si="23"/>
        <v>0</v>
      </c>
      <c r="L570" s="64">
        <f t="shared" si="24"/>
        <v>0</v>
      </c>
    </row>
    <row r="571" spans="2:12" outlineLevel="2">
      <c r="B571" s="177" t="s">
        <v>1304</v>
      </c>
      <c r="C571" s="177" t="s">
        <v>555</v>
      </c>
      <c r="D571" s="177" t="s">
        <v>555</v>
      </c>
      <c r="E571" s="177" t="s">
        <v>1305</v>
      </c>
      <c r="F571" s="178">
        <v>45931</v>
      </c>
      <c r="G571" s="63">
        <v>475.2</v>
      </c>
      <c r="H571" s="63">
        <f t="shared" si="22"/>
        <v>475.2</v>
      </c>
      <c r="J571" s="63">
        <f>SUMIFS('[2]Sep-Aug Comp CA'!$G$1:$G$498,'[2]Sep-Aug Comp CA'!$B$1:$B$498,'Oct Agreement Compare CA'!B571,'[2]Sep-Aug Comp CA'!$C$1:$C$498,'Oct Agreement Compare CA'!C571,'[2]Sep-Aug Comp CA'!$D$1:$D$498,'Oct Agreement Compare CA'!D571)</f>
        <v>455.77</v>
      </c>
      <c r="K571" s="63">
        <f t="shared" si="23"/>
        <v>19.430000000000007</v>
      </c>
      <c r="L571" s="64">
        <f t="shared" si="24"/>
        <v>4.263115167738115E-2</v>
      </c>
    </row>
    <row r="572" spans="2:12" outlineLevel="2">
      <c r="B572" s="177" t="s">
        <v>1304</v>
      </c>
      <c r="C572" s="177" t="s">
        <v>544</v>
      </c>
      <c r="D572" s="177" t="s">
        <v>544</v>
      </c>
      <c r="E572" s="177" t="s">
        <v>1305</v>
      </c>
      <c r="F572" s="178">
        <v>45931</v>
      </c>
      <c r="G572" s="63">
        <v>1207.5</v>
      </c>
      <c r="H572" s="63">
        <f t="shared" si="22"/>
        <v>1207.5</v>
      </c>
      <c r="J572" s="63">
        <f>SUMIFS('[2]Sep-Aug Comp CA'!$G$1:$G$498,'[2]Sep-Aug Comp CA'!$B$1:$B$498,'Oct Agreement Compare CA'!B572,'[2]Sep-Aug Comp CA'!$C$1:$C$498,'Oct Agreement Compare CA'!C572,'[2]Sep-Aug Comp CA'!$D$1:$D$498,'Oct Agreement Compare CA'!D572)</f>
        <v>1207.5</v>
      </c>
      <c r="K572" s="63">
        <f t="shared" si="23"/>
        <v>0</v>
      </c>
      <c r="L572" s="64">
        <f t="shared" si="24"/>
        <v>0</v>
      </c>
    </row>
    <row r="573" spans="2:12" outlineLevel="1">
      <c r="B573" s="171" t="s">
        <v>1306</v>
      </c>
      <c r="F573" s="178"/>
      <c r="G573" s="63">
        <f>SUBTOTAL(9,G569:G572)</f>
        <v>1825.73</v>
      </c>
      <c r="H573" s="63">
        <f>SUBTOTAL(9,H569:H572)</f>
        <v>1825.73</v>
      </c>
      <c r="I573" s="63">
        <f>SUBTOTAL(9,I569:I572)</f>
        <v>0</v>
      </c>
      <c r="J573" s="63">
        <f>SUBTOTAL(9,J569:J572)</f>
        <v>1806.3</v>
      </c>
      <c r="K573" s="63">
        <f t="shared" si="23"/>
        <v>19.430000000000064</v>
      </c>
      <c r="L573" s="64">
        <f t="shared" si="24"/>
        <v>1.0756795659635755E-2</v>
      </c>
    </row>
    <row r="574" spans="2:12" outlineLevel="2">
      <c r="B574" s="177" t="s">
        <v>1307</v>
      </c>
      <c r="C574" s="177" t="s">
        <v>579</v>
      </c>
      <c r="D574" s="177" t="s">
        <v>1308</v>
      </c>
      <c r="E574" s="177" t="s">
        <v>1309</v>
      </c>
      <c r="F574" s="178">
        <v>45931</v>
      </c>
      <c r="G574" s="63">
        <v>1780</v>
      </c>
      <c r="H574" s="63">
        <f t="shared" si="22"/>
        <v>1780</v>
      </c>
      <c r="J574" s="63">
        <f>SUMIFS('[2]Sep-Aug Comp CA'!$G$1:$G$498,'[2]Sep-Aug Comp CA'!$B$1:$B$498,'Oct Agreement Compare CA'!B574,'[2]Sep-Aug Comp CA'!$C$1:$C$498,'Oct Agreement Compare CA'!C574,'[2]Sep-Aug Comp CA'!$D$1:$D$498,'Oct Agreement Compare CA'!D574)</f>
        <v>1780</v>
      </c>
      <c r="K574" s="63">
        <f t="shared" si="23"/>
        <v>0</v>
      </c>
      <c r="L574" s="64">
        <f t="shared" si="24"/>
        <v>0</v>
      </c>
    </row>
    <row r="575" spans="2:12" outlineLevel="2">
      <c r="B575" s="177" t="s">
        <v>1307</v>
      </c>
      <c r="C575" s="177" t="s">
        <v>541</v>
      </c>
      <c r="D575" s="177" t="s">
        <v>542</v>
      </c>
      <c r="E575" s="177" t="s">
        <v>1309</v>
      </c>
      <c r="F575" s="178">
        <v>45931</v>
      </c>
      <c r="G575" s="63">
        <v>1773.0830000000001</v>
      </c>
      <c r="H575" s="63">
        <f t="shared" si="22"/>
        <v>1773.0830000000001</v>
      </c>
      <c r="J575" s="63">
        <f>SUMIFS('[2]Sep-Aug Comp CA'!$G$1:$G$498,'[2]Sep-Aug Comp CA'!$B$1:$B$498,'Oct Agreement Compare CA'!B575,'[2]Sep-Aug Comp CA'!$C$1:$C$498,'Oct Agreement Compare CA'!C575,'[2]Sep-Aug Comp CA'!$D$1:$D$498,'Oct Agreement Compare CA'!D575)</f>
        <v>1603.2619999999999</v>
      </c>
      <c r="K575" s="63">
        <f t="shared" si="23"/>
        <v>169.82100000000014</v>
      </c>
      <c r="L575" s="64">
        <f t="shared" si="24"/>
        <v>0.10592217616334706</v>
      </c>
    </row>
    <row r="576" spans="2:12" outlineLevel="2">
      <c r="B576" s="177" t="s">
        <v>1307</v>
      </c>
      <c r="C576" s="177" t="s">
        <v>555</v>
      </c>
      <c r="D576" s="177" t="s">
        <v>586</v>
      </c>
      <c r="E576" s="177" t="s">
        <v>1309</v>
      </c>
      <c r="F576" s="178">
        <v>45931</v>
      </c>
      <c r="G576" s="63">
        <v>2439</v>
      </c>
      <c r="H576" s="63">
        <f t="shared" si="22"/>
        <v>2439</v>
      </c>
      <c r="J576" s="63">
        <f>SUMIFS('[2]Sep-Aug Comp CA'!$G$1:$G$498,'[2]Sep-Aug Comp CA'!$B$1:$B$498,'Oct Agreement Compare CA'!B576,'[2]Sep-Aug Comp CA'!$C$1:$C$498,'Oct Agreement Compare CA'!C576,'[2]Sep-Aug Comp CA'!$D$1:$D$498,'Oct Agreement Compare CA'!D576)</f>
        <v>2369</v>
      </c>
      <c r="K576" s="63">
        <f t="shared" si="23"/>
        <v>70</v>
      </c>
      <c r="L576" s="64">
        <f t="shared" si="24"/>
        <v>2.9548332629801603E-2</v>
      </c>
    </row>
    <row r="577" spans="2:12" outlineLevel="2">
      <c r="B577" s="177" t="s">
        <v>1307</v>
      </c>
      <c r="C577" s="177" t="s">
        <v>544</v>
      </c>
      <c r="D577" s="177" t="s">
        <v>592</v>
      </c>
      <c r="E577" s="177" t="s">
        <v>1309</v>
      </c>
      <c r="F577" s="178">
        <v>45931</v>
      </c>
      <c r="G577" s="63">
        <v>5102.8500000000004</v>
      </c>
      <c r="H577" s="63">
        <f t="shared" si="22"/>
        <v>5102.8500000000004</v>
      </c>
      <c r="J577" s="63">
        <f>SUMIFS('[2]Sep-Aug Comp CA'!$G$1:$G$498,'[2]Sep-Aug Comp CA'!$B$1:$B$498,'Oct Agreement Compare CA'!B577,'[2]Sep-Aug Comp CA'!$C$1:$C$498,'Oct Agreement Compare CA'!C577,'[2]Sep-Aug Comp CA'!$D$1:$D$498,'Oct Agreement Compare CA'!D577)</f>
        <v>5088.42</v>
      </c>
      <c r="K577" s="63">
        <f t="shared" si="23"/>
        <v>14.430000000000291</v>
      </c>
      <c r="L577" s="64">
        <f t="shared" si="24"/>
        <v>2.8358508142017152E-3</v>
      </c>
    </row>
    <row r="578" spans="2:12" outlineLevel="1">
      <c r="B578" s="171" t="s">
        <v>1310</v>
      </c>
      <c r="F578" s="178"/>
      <c r="G578" s="63">
        <f>SUBTOTAL(9,G574:G577)</f>
        <v>11094.933000000001</v>
      </c>
      <c r="H578" s="63">
        <f>SUBTOTAL(9,H574:H577)</f>
        <v>11094.933000000001</v>
      </c>
      <c r="I578" s="63">
        <f>SUBTOTAL(9,I574:I577)</f>
        <v>0</v>
      </c>
      <c r="J578" s="63">
        <f>SUBTOTAL(9,J574:J577)</f>
        <v>10840.682000000001</v>
      </c>
      <c r="K578" s="63">
        <f t="shared" si="23"/>
        <v>254.2510000000002</v>
      </c>
      <c r="L578" s="64">
        <f t="shared" si="24"/>
        <v>2.3453413724339501E-2</v>
      </c>
    </row>
    <row r="579" spans="2:12" outlineLevel="2">
      <c r="B579" s="177" t="s">
        <v>1311</v>
      </c>
      <c r="C579" s="177" t="s">
        <v>541</v>
      </c>
      <c r="D579" s="177" t="s">
        <v>541</v>
      </c>
      <c r="E579" s="177" t="s">
        <v>1312</v>
      </c>
      <c r="F579" s="178">
        <v>45931</v>
      </c>
      <c r="G579" s="63">
        <v>362.37259999999998</v>
      </c>
      <c r="H579" s="63">
        <f t="shared" ref="H579:H635" si="25">+G579</f>
        <v>362.37259999999998</v>
      </c>
      <c r="J579" s="63">
        <f>SUMIFS('[2]Sep-Aug Comp CA'!$G$1:$G$498,'[2]Sep-Aug Comp CA'!$B$1:$B$498,'Oct Agreement Compare CA'!B579,'[2]Sep-Aug Comp CA'!$C$1:$C$498,'Oct Agreement Compare CA'!C579,'[2]Sep-Aug Comp CA'!$D$1:$D$498,'Oct Agreement Compare CA'!D579)</f>
        <v>357.25819999999999</v>
      </c>
      <c r="K579" s="63">
        <f t="shared" ref="K579:K632" si="26">+G579-J579</f>
        <v>5.1143999999999892</v>
      </c>
      <c r="L579" s="64">
        <f t="shared" ref="L579:L632" si="27">+K579/J579</f>
        <v>1.4315696602625187E-2</v>
      </c>
    </row>
    <row r="580" spans="2:12" outlineLevel="2">
      <c r="B580" s="177" t="s">
        <v>1311</v>
      </c>
      <c r="C580" s="177" t="s">
        <v>555</v>
      </c>
      <c r="D580" s="177" t="s">
        <v>555</v>
      </c>
      <c r="E580" s="177" t="s">
        <v>1312</v>
      </c>
      <c r="F580" s="178">
        <v>45931</v>
      </c>
      <c r="G580" s="63">
        <v>467</v>
      </c>
      <c r="H580" s="63">
        <f t="shared" si="25"/>
        <v>467</v>
      </c>
      <c r="J580" s="63">
        <f>SUMIFS('[2]Sep-Aug Comp CA'!$G$1:$G$498,'[2]Sep-Aug Comp CA'!$B$1:$B$498,'Oct Agreement Compare CA'!B580,'[2]Sep-Aug Comp CA'!$C$1:$C$498,'Oct Agreement Compare CA'!C580,'[2]Sep-Aug Comp CA'!$D$1:$D$498,'Oct Agreement Compare CA'!D580)</f>
        <v>467</v>
      </c>
      <c r="K580" s="63">
        <f t="shared" si="26"/>
        <v>0</v>
      </c>
      <c r="L580" s="64">
        <f t="shared" si="27"/>
        <v>0</v>
      </c>
    </row>
    <row r="581" spans="2:12" outlineLevel="2">
      <c r="B581" s="177" t="s">
        <v>1311</v>
      </c>
      <c r="C581" s="177" t="s">
        <v>544</v>
      </c>
      <c r="D581" s="177" t="s">
        <v>1313</v>
      </c>
      <c r="E581" s="177" t="s">
        <v>1312</v>
      </c>
      <c r="F581" s="178">
        <v>45931</v>
      </c>
      <c r="G581" s="63">
        <v>2118.94</v>
      </c>
      <c r="H581" s="63">
        <f t="shared" si="25"/>
        <v>2118.94</v>
      </c>
      <c r="J581" s="63">
        <f>SUMIFS('[2]Sep-Aug Comp CA'!$G$1:$G$498,'[2]Sep-Aug Comp CA'!$B$1:$B$498,'Oct Agreement Compare CA'!B581,'[2]Sep-Aug Comp CA'!$C$1:$C$498,'Oct Agreement Compare CA'!C581,'[2]Sep-Aug Comp CA'!$D$1:$D$498,'Oct Agreement Compare CA'!D581)</f>
        <v>2118.9418000000001</v>
      </c>
      <c r="K581" s="63">
        <f t="shared" si="26"/>
        <v>-1.8000000000029104E-3</v>
      </c>
      <c r="L581" s="64">
        <f t="shared" si="27"/>
        <v>-8.4948062282923974E-7</v>
      </c>
    </row>
    <row r="582" spans="2:12" outlineLevel="1">
      <c r="B582" s="171" t="s">
        <v>1314</v>
      </c>
      <c r="F582" s="178"/>
      <c r="G582" s="63">
        <f>SUBTOTAL(9,G579:G581)</f>
        <v>2948.3126000000002</v>
      </c>
      <c r="H582" s="63">
        <f>SUBTOTAL(9,H579:H581)</f>
        <v>2948.3126000000002</v>
      </c>
      <c r="I582" s="63">
        <f>SUBTOTAL(9,I579:I581)</f>
        <v>0</v>
      </c>
      <c r="J582" s="63">
        <f>SUBTOTAL(9,J579:J581)</f>
        <v>2943.2</v>
      </c>
      <c r="K582" s="63">
        <f t="shared" si="26"/>
        <v>5.1126000000003842</v>
      </c>
      <c r="L582" s="64">
        <f t="shared" si="27"/>
        <v>1.7370888828487309E-3</v>
      </c>
    </row>
    <row r="583" spans="2:12" outlineLevel="2">
      <c r="B583" s="177" t="s">
        <v>1315</v>
      </c>
      <c r="C583" s="177" t="s">
        <v>579</v>
      </c>
      <c r="D583" s="177" t="s">
        <v>579</v>
      </c>
      <c r="E583" s="177" t="s">
        <v>1316</v>
      </c>
      <c r="F583" s="178">
        <v>45931</v>
      </c>
      <c r="G583" s="63">
        <v>976</v>
      </c>
      <c r="H583" s="63">
        <f t="shared" si="25"/>
        <v>976</v>
      </c>
      <c r="J583" s="63">
        <f>SUMIFS('[2]Sep-Aug Comp CA'!$G$1:$G$498,'[2]Sep-Aug Comp CA'!$B$1:$B$498,'Oct Agreement Compare CA'!B583,'[2]Sep-Aug Comp CA'!$C$1:$C$498,'Oct Agreement Compare CA'!C583,'[2]Sep-Aug Comp CA'!$D$1:$D$498,'Oct Agreement Compare CA'!D583)</f>
        <v>976</v>
      </c>
      <c r="K583" s="63">
        <f t="shared" si="26"/>
        <v>0</v>
      </c>
      <c r="L583" s="64">
        <f t="shared" si="27"/>
        <v>0</v>
      </c>
    </row>
    <row r="584" spans="2:12" outlineLevel="2">
      <c r="B584" s="177" t="s">
        <v>1315</v>
      </c>
      <c r="C584" s="177" t="s">
        <v>541</v>
      </c>
      <c r="D584" s="177" t="s">
        <v>541</v>
      </c>
      <c r="E584" s="177" t="s">
        <v>1316</v>
      </c>
      <c r="F584" s="178">
        <v>45931</v>
      </c>
      <c r="G584" s="63">
        <v>540.16880000000003</v>
      </c>
      <c r="H584" s="63">
        <f t="shared" si="25"/>
        <v>540.16880000000003</v>
      </c>
      <c r="J584" s="63">
        <f>SUMIFS('[2]Sep-Aug Comp CA'!$G$1:$G$498,'[2]Sep-Aug Comp CA'!$B$1:$B$498,'Oct Agreement Compare CA'!B584,'[2]Sep-Aug Comp CA'!$C$1:$C$498,'Oct Agreement Compare CA'!C584,'[2]Sep-Aug Comp CA'!$D$1:$D$498,'Oct Agreement Compare CA'!D584)</f>
        <v>538.28179999999998</v>
      </c>
      <c r="K584" s="63">
        <f t="shared" si="26"/>
        <v>1.8870000000000573</v>
      </c>
      <c r="L584" s="64">
        <f t="shared" si="27"/>
        <v>3.5055987402881862E-3</v>
      </c>
    </row>
    <row r="585" spans="2:12" outlineLevel="2">
      <c r="B585" s="177" t="s">
        <v>1315</v>
      </c>
      <c r="C585" s="177" t="s">
        <v>555</v>
      </c>
      <c r="D585" s="177" t="s">
        <v>555</v>
      </c>
      <c r="E585" s="177" t="s">
        <v>1316</v>
      </c>
      <c r="F585" s="178">
        <v>45931</v>
      </c>
      <c r="G585" s="63">
        <v>1038</v>
      </c>
      <c r="H585" s="63">
        <f t="shared" si="25"/>
        <v>1038</v>
      </c>
      <c r="J585" s="63">
        <f>SUMIFS('[2]Sep-Aug Comp CA'!$G$1:$G$498,'[2]Sep-Aug Comp CA'!$B$1:$B$498,'Oct Agreement Compare CA'!B585,'[2]Sep-Aug Comp CA'!$C$1:$C$498,'Oct Agreement Compare CA'!C585,'[2]Sep-Aug Comp CA'!$D$1:$D$498,'Oct Agreement Compare CA'!D585)</f>
        <v>1050</v>
      </c>
      <c r="K585" s="63">
        <f t="shared" si="26"/>
        <v>-12</v>
      </c>
      <c r="L585" s="64">
        <f t="shared" si="27"/>
        <v>-1.1428571428571429E-2</v>
      </c>
    </row>
    <row r="586" spans="2:12" outlineLevel="2">
      <c r="B586" s="177" t="s">
        <v>1315</v>
      </c>
      <c r="C586" s="177" t="s">
        <v>544</v>
      </c>
      <c r="D586" s="177" t="s">
        <v>544</v>
      </c>
      <c r="E586" s="177" t="s">
        <v>1316</v>
      </c>
      <c r="F586" s="178">
        <v>45931</v>
      </c>
      <c r="G586" s="63">
        <v>5315.6311999999998</v>
      </c>
      <c r="H586" s="63">
        <f t="shared" si="25"/>
        <v>5315.6311999999998</v>
      </c>
      <c r="J586" s="63">
        <f>SUMIFS('[2]Sep-Aug Comp CA'!$G$1:$G$498,'[2]Sep-Aug Comp CA'!$B$1:$B$498,'Oct Agreement Compare CA'!B586,'[2]Sep-Aug Comp CA'!$C$1:$C$498,'Oct Agreement Compare CA'!C586,'[2]Sep-Aug Comp CA'!$D$1:$D$498,'Oct Agreement Compare CA'!D586)</f>
        <v>5315.63</v>
      </c>
      <c r="K586" s="63">
        <f t="shared" si="26"/>
        <v>1.1999999996987754E-3</v>
      </c>
      <c r="L586" s="64">
        <f t="shared" si="27"/>
        <v>2.2574934668116016E-7</v>
      </c>
    </row>
    <row r="587" spans="2:12" outlineLevel="1">
      <c r="B587" s="171" t="s">
        <v>1317</v>
      </c>
      <c r="F587" s="178"/>
      <c r="G587" s="63">
        <f>SUBTOTAL(9,G583:G586)</f>
        <v>7869.7999999999993</v>
      </c>
      <c r="H587" s="63">
        <f>SUBTOTAL(9,H583:H586)</f>
        <v>7869.7999999999993</v>
      </c>
      <c r="I587" s="63">
        <f>SUBTOTAL(9,I583:I586)</f>
        <v>0</v>
      </c>
      <c r="J587" s="63">
        <f>SUBTOTAL(9,J583:J586)</f>
        <v>7879.9117999999999</v>
      </c>
      <c r="K587" s="63">
        <f t="shared" si="26"/>
        <v>-10.111800000000585</v>
      </c>
      <c r="L587" s="64">
        <f t="shared" si="27"/>
        <v>-1.2832377133968156E-3</v>
      </c>
    </row>
    <row r="588" spans="2:12" outlineLevel="2">
      <c r="B588" s="177" t="s">
        <v>1318</v>
      </c>
      <c r="C588" s="177" t="s">
        <v>541</v>
      </c>
      <c r="D588" s="177" t="s">
        <v>702</v>
      </c>
      <c r="E588" s="177" t="s">
        <v>1319</v>
      </c>
      <c r="F588" s="178">
        <v>45931</v>
      </c>
      <c r="G588" s="63">
        <v>1994.95</v>
      </c>
      <c r="H588" s="63">
        <f t="shared" si="25"/>
        <v>1994.95</v>
      </c>
      <c r="J588" s="63">
        <f>SUMIFS('[2]Sep-Aug Comp CA'!$G$1:$G$498,'[2]Sep-Aug Comp CA'!$B$1:$B$498,'Oct Agreement Compare CA'!B588,'[2]Sep-Aug Comp CA'!$C$1:$C$498,'Oct Agreement Compare CA'!C588,'[2]Sep-Aug Comp CA'!$D$1:$D$498,'Oct Agreement Compare CA'!D588)</f>
        <v>2002.95</v>
      </c>
      <c r="K588" s="63">
        <f t="shared" si="26"/>
        <v>-8</v>
      </c>
      <c r="L588" s="64">
        <f t="shared" si="27"/>
        <v>-3.9941086896827177E-3</v>
      </c>
    </row>
    <row r="589" spans="2:12" outlineLevel="2">
      <c r="B589" s="177" t="s">
        <v>1318</v>
      </c>
      <c r="C589" s="177" t="s">
        <v>555</v>
      </c>
      <c r="D589" s="177" t="s">
        <v>703</v>
      </c>
      <c r="E589" s="177" t="s">
        <v>1319</v>
      </c>
      <c r="F589" s="178">
        <v>45931</v>
      </c>
      <c r="G589" s="63">
        <v>1703</v>
      </c>
      <c r="H589" s="63">
        <f t="shared" si="25"/>
        <v>1703</v>
      </c>
      <c r="J589" s="63">
        <f>SUMIFS('[2]Sep-Aug Comp CA'!$G$1:$G$498,'[2]Sep-Aug Comp CA'!$B$1:$B$498,'Oct Agreement Compare CA'!B589,'[2]Sep-Aug Comp CA'!$C$1:$C$498,'Oct Agreement Compare CA'!C589,'[2]Sep-Aug Comp CA'!$D$1:$D$498,'Oct Agreement Compare CA'!D589)</f>
        <v>1694</v>
      </c>
      <c r="K589" s="63">
        <f t="shared" si="26"/>
        <v>9</v>
      </c>
      <c r="L589" s="64">
        <f t="shared" si="27"/>
        <v>5.3128689492325859E-3</v>
      </c>
    </row>
    <row r="590" spans="2:12" outlineLevel="2">
      <c r="B590" s="177" t="s">
        <v>1318</v>
      </c>
      <c r="C590" s="177" t="s">
        <v>544</v>
      </c>
      <c r="D590" s="177" t="s">
        <v>840</v>
      </c>
      <c r="E590" s="177" t="s">
        <v>1319</v>
      </c>
      <c r="F590" s="178">
        <v>45931</v>
      </c>
      <c r="G590" s="63">
        <v>4979</v>
      </c>
      <c r="H590" s="63">
        <f t="shared" si="25"/>
        <v>4979</v>
      </c>
      <c r="J590" s="63">
        <f>SUMIFS('[2]Sep-Aug Comp CA'!$G$1:$G$498,'[2]Sep-Aug Comp CA'!$B$1:$B$498,'Oct Agreement Compare CA'!B590,'[2]Sep-Aug Comp CA'!$C$1:$C$498,'Oct Agreement Compare CA'!C590,'[2]Sep-Aug Comp CA'!$D$1:$D$498,'Oct Agreement Compare CA'!D590)</f>
        <v>5026</v>
      </c>
      <c r="K590" s="63">
        <f t="shared" si="26"/>
        <v>-47</v>
      </c>
      <c r="L590" s="64">
        <f t="shared" si="27"/>
        <v>-9.3513728611221651E-3</v>
      </c>
    </row>
    <row r="591" spans="2:12" outlineLevel="1">
      <c r="B591" s="171" t="s">
        <v>1320</v>
      </c>
      <c r="F591" s="178"/>
      <c r="G591" s="63">
        <f>SUBTOTAL(9,G588:G590)</f>
        <v>8676.9500000000007</v>
      </c>
      <c r="H591" s="63">
        <f>SUBTOTAL(9,H588:H590)</f>
        <v>8676.9500000000007</v>
      </c>
      <c r="I591" s="63">
        <f>SUBTOTAL(9,I588:I590)</f>
        <v>0</v>
      </c>
      <c r="J591" s="63">
        <f>SUBTOTAL(9,J588:J590)</f>
        <v>8722.9500000000007</v>
      </c>
      <c r="K591" s="63">
        <f t="shared" si="26"/>
        <v>-46</v>
      </c>
      <c r="L591" s="64">
        <f t="shared" si="27"/>
        <v>-5.2734453367266803E-3</v>
      </c>
    </row>
    <row r="592" spans="2:12" outlineLevel="2">
      <c r="B592" s="177" t="s">
        <v>1321</v>
      </c>
      <c r="C592" s="177" t="s">
        <v>579</v>
      </c>
      <c r="D592" s="177" t="s">
        <v>579</v>
      </c>
      <c r="E592" s="177" t="s">
        <v>1322</v>
      </c>
      <c r="F592" s="178">
        <v>45931</v>
      </c>
      <c r="G592" s="63">
        <v>532.04999999999995</v>
      </c>
      <c r="H592" s="63">
        <f t="shared" si="25"/>
        <v>532.04999999999995</v>
      </c>
      <c r="J592" s="63">
        <f>SUMIFS('[2]Sep-Aug Comp CA'!$G$1:$G$498,'[2]Sep-Aug Comp CA'!$B$1:$B$498,'Oct Agreement Compare CA'!B592,'[2]Sep-Aug Comp CA'!$C$1:$C$498,'Oct Agreement Compare CA'!C592,'[2]Sep-Aug Comp CA'!$D$1:$D$498,'Oct Agreement Compare CA'!D592)</f>
        <v>532.04999999999995</v>
      </c>
      <c r="K592" s="63">
        <f t="shared" si="26"/>
        <v>0</v>
      </c>
      <c r="L592" s="64">
        <f t="shared" si="27"/>
        <v>0</v>
      </c>
    </row>
    <row r="593" spans="2:12" outlineLevel="2">
      <c r="B593" s="177" t="s">
        <v>1321</v>
      </c>
      <c r="C593" s="177" t="s">
        <v>541</v>
      </c>
      <c r="D593" s="177" t="s">
        <v>541</v>
      </c>
      <c r="E593" s="177" t="s">
        <v>1322</v>
      </c>
      <c r="F593" s="178">
        <v>45931</v>
      </c>
      <c r="G593" s="63">
        <v>335.5</v>
      </c>
      <c r="H593" s="63">
        <f t="shared" si="25"/>
        <v>335.5</v>
      </c>
      <c r="J593" s="63">
        <f>SUMIFS('[2]Sep-Aug Comp CA'!$G$1:$G$498,'[2]Sep-Aug Comp CA'!$B$1:$B$498,'Oct Agreement Compare CA'!B593,'[2]Sep-Aug Comp CA'!$C$1:$C$498,'Oct Agreement Compare CA'!C593,'[2]Sep-Aug Comp CA'!$D$1:$D$498,'Oct Agreement Compare CA'!D593)</f>
        <v>335.5</v>
      </c>
      <c r="K593" s="63">
        <f t="shared" si="26"/>
        <v>0</v>
      </c>
      <c r="L593" s="64">
        <f t="shared" si="27"/>
        <v>0</v>
      </c>
    </row>
    <row r="594" spans="2:12" outlineLevel="2">
      <c r="B594" s="177" t="s">
        <v>1321</v>
      </c>
      <c r="C594" s="177" t="s">
        <v>555</v>
      </c>
      <c r="D594" s="177" t="s">
        <v>555</v>
      </c>
      <c r="E594" s="177" t="s">
        <v>1322</v>
      </c>
      <c r="F594" s="178">
        <v>45931</v>
      </c>
      <c r="G594" s="63">
        <v>1000</v>
      </c>
      <c r="H594" s="63">
        <f t="shared" si="25"/>
        <v>1000</v>
      </c>
      <c r="J594" s="63">
        <f>SUMIFS('[2]Sep-Aug Comp CA'!$G$1:$G$498,'[2]Sep-Aug Comp CA'!$B$1:$B$498,'Oct Agreement Compare CA'!B594,'[2]Sep-Aug Comp CA'!$C$1:$C$498,'Oct Agreement Compare CA'!C594,'[2]Sep-Aug Comp CA'!$D$1:$D$498,'Oct Agreement Compare CA'!D594)</f>
        <v>1058</v>
      </c>
      <c r="K594" s="63">
        <f t="shared" si="26"/>
        <v>-58</v>
      </c>
      <c r="L594" s="64">
        <f t="shared" si="27"/>
        <v>-5.4820415879017016E-2</v>
      </c>
    </row>
    <row r="595" spans="2:12" outlineLevel="2">
      <c r="B595" s="177" t="s">
        <v>1321</v>
      </c>
      <c r="C595" s="177" t="s">
        <v>544</v>
      </c>
      <c r="D595" s="177" t="s">
        <v>544</v>
      </c>
      <c r="E595" s="177" t="s">
        <v>1322</v>
      </c>
      <c r="F595" s="178">
        <v>45931</v>
      </c>
      <c r="G595" s="63">
        <v>2050</v>
      </c>
      <c r="H595" s="63">
        <f t="shared" si="25"/>
        <v>2050</v>
      </c>
      <c r="J595" s="63">
        <f>SUMIFS('[2]Sep-Aug Comp CA'!$G$1:$G$498,'[2]Sep-Aug Comp CA'!$B$1:$B$498,'Oct Agreement Compare CA'!B595,'[2]Sep-Aug Comp CA'!$C$1:$C$498,'Oct Agreement Compare CA'!C595,'[2]Sep-Aug Comp CA'!$D$1:$D$498,'Oct Agreement Compare CA'!D595)</f>
        <v>1975</v>
      </c>
      <c r="K595" s="63">
        <f t="shared" si="26"/>
        <v>75</v>
      </c>
      <c r="L595" s="64">
        <f t="shared" si="27"/>
        <v>3.7974683544303799E-2</v>
      </c>
    </row>
    <row r="596" spans="2:12" outlineLevel="1">
      <c r="B596" s="171" t="s">
        <v>1323</v>
      </c>
      <c r="F596" s="178"/>
      <c r="G596" s="63">
        <f>SUBTOTAL(9,G592:G595)</f>
        <v>3917.55</v>
      </c>
      <c r="H596" s="63">
        <f>SUBTOTAL(9,H592:H595)</f>
        <v>3917.55</v>
      </c>
      <c r="I596" s="63">
        <f>SUBTOTAL(9,I592:I595)</f>
        <v>0</v>
      </c>
      <c r="J596" s="63">
        <f>SUBTOTAL(9,J592:J595)</f>
        <v>3900.55</v>
      </c>
      <c r="K596" s="63">
        <f t="shared" si="26"/>
        <v>17</v>
      </c>
      <c r="L596" s="64">
        <f t="shared" si="27"/>
        <v>4.3583597185012368E-3</v>
      </c>
    </row>
    <row r="597" spans="2:12" outlineLevel="2">
      <c r="B597" s="177" t="s">
        <v>1324</v>
      </c>
      <c r="C597" s="177" t="s">
        <v>579</v>
      </c>
      <c r="D597" s="177" t="s">
        <v>1325</v>
      </c>
      <c r="E597" s="177" t="s">
        <v>1326</v>
      </c>
      <c r="F597" s="178">
        <v>45931</v>
      </c>
      <c r="G597" s="63">
        <v>420</v>
      </c>
      <c r="H597" s="63">
        <f t="shared" si="25"/>
        <v>420</v>
      </c>
      <c r="J597" s="63">
        <f>SUMIFS('[2]Sep-Aug Comp CA'!$G$1:$G$498,'[2]Sep-Aug Comp CA'!$B$1:$B$498,'Oct Agreement Compare CA'!B597,'[2]Sep-Aug Comp CA'!$C$1:$C$498,'Oct Agreement Compare CA'!C597,'[2]Sep-Aug Comp CA'!$D$1:$D$498,'Oct Agreement Compare CA'!D597)</f>
        <v>420</v>
      </c>
      <c r="K597" s="63">
        <f t="shared" si="26"/>
        <v>0</v>
      </c>
      <c r="L597" s="64">
        <f t="shared" si="27"/>
        <v>0</v>
      </c>
    </row>
    <row r="598" spans="2:12" outlineLevel="2">
      <c r="B598" s="177" t="s">
        <v>1324</v>
      </c>
      <c r="C598" s="177" t="s">
        <v>541</v>
      </c>
      <c r="D598" s="177" t="s">
        <v>541</v>
      </c>
      <c r="E598" s="177" t="s">
        <v>1326</v>
      </c>
      <c r="F598" s="178">
        <v>45931</v>
      </c>
      <c r="G598" s="63">
        <v>80</v>
      </c>
      <c r="H598" s="63">
        <f t="shared" si="25"/>
        <v>80</v>
      </c>
      <c r="J598" s="63">
        <f>SUMIFS('[2]Sep-Aug Comp CA'!$G$1:$G$498,'[2]Sep-Aug Comp CA'!$B$1:$B$498,'Oct Agreement Compare CA'!B598,'[2]Sep-Aug Comp CA'!$C$1:$C$498,'Oct Agreement Compare CA'!C598,'[2]Sep-Aug Comp CA'!$D$1:$D$498,'Oct Agreement Compare CA'!D598)</f>
        <v>80</v>
      </c>
      <c r="K598" s="63">
        <f t="shared" si="26"/>
        <v>0</v>
      </c>
      <c r="L598" s="64">
        <f t="shared" si="27"/>
        <v>0</v>
      </c>
    </row>
    <row r="599" spans="2:12" outlineLevel="2">
      <c r="B599" s="177" t="s">
        <v>1324</v>
      </c>
      <c r="C599" s="177" t="s">
        <v>555</v>
      </c>
      <c r="D599" s="177" t="s">
        <v>555</v>
      </c>
      <c r="E599" s="177" t="s">
        <v>1326</v>
      </c>
      <c r="F599" s="178">
        <v>45931</v>
      </c>
      <c r="G599" s="63">
        <v>147</v>
      </c>
      <c r="H599" s="63">
        <f t="shared" si="25"/>
        <v>147</v>
      </c>
      <c r="J599" s="63">
        <f>SUMIFS('[2]Sep-Aug Comp CA'!$G$1:$G$498,'[2]Sep-Aug Comp CA'!$B$1:$B$498,'Oct Agreement Compare CA'!B599,'[2]Sep-Aug Comp CA'!$C$1:$C$498,'Oct Agreement Compare CA'!C599,'[2]Sep-Aug Comp CA'!$D$1:$D$498,'Oct Agreement Compare CA'!D599)</f>
        <v>147</v>
      </c>
      <c r="K599" s="63">
        <f t="shared" si="26"/>
        <v>0</v>
      </c>
      <c r="L599" s="64">
        <f t="shared" si="27"/>
        <v>0</v>
      </c>
    </row>
    <row r="600" spans="2:12" outlineLevel="2">
      <c r="B600" s="177" t="s">
        <v>1324</v>
      </c>
      <c r="C600" s="177" t="s">
        <v>544</v>
      </c>
      <c r="D600" s="177" t="s">
        <v>1327</v>
      </c>
      <c r="E600" s="177" t="s">
        <v>1326</v>
      </c>
      <c r="F600" s="178">
        <v>45931</v>
      </c>
      <c r="G600" s="63">
        <v>1473.22</v>
      </c>
      <c r="H600" s="63">
        <f t="shared" si="25"/>
        <v>1473.22</v>
      </c>
      <c r="J600" s="63">
        <f>SUMIFS('[2]Sep-Aug Comp CA'!$G$1:$G$498,'[2]Sep-Aug Comp CA'!$B$1:$B$498,'Oct Agreement Compare CA'!B600,'[2]Sep-Aug Comp CA'!$C$1:$C$498,'Oct Agreement Compare CA'!C600,'[2]Sep-Aug Comp CA'!$D$1:$D$498,'Oct Agreement Compare CA'!D600)</f>
        <v>1473.22</v>
      </c>
      <c r="K600" s="63">
        <f t="shared" si="26"/>
        <v>0</v>
      </c>
      <c r="L600" s="64">
        <f t="shared" si="27"/>
        <v>0</v>
      </c>
    </row>
    <row r="601" spans="2:12" outlineLevel="1">
      <c r="B601" s="171" t="s">
        <v>1328</v>
      </c>
      <c r="F601" s="178"/>
      <c r="G601" s="63">
        <f>SUBTOTAL(9,G597:G600)</f>
        <v>2120.2200000000003</v>
      </c>
      <c r="H601" s="63">
        <f>SUBTOTAL(9,H597:H600)</f>
        <v>2120.2200000000003</v>
      </c>
      <c r="I601" s="63">
        <f>SUBTOTAL(9,I597:I600)</f>
        <v>0</v>
      </c>
      <c r="J601" s="63">
        <f>SUBTOTAL(9,J597:J600)</f>
        <v>2120.2200000000003</v>
      </c>
      <c r="K601" s="63">
        <f t="shared" si="26"/>
        <v>0</v>
      </c>
      <c r="L601" s="64">
        <f t="shared" si="27"/>
        <v>0</v>
      </c>
    </row>
    <row r="602" spans="2:12" outlineLevel="2">
      <c r="B602" s="177" t="s">
        <v>1329</v>
      </c>
      <c r="C602" s="177" t="s">
        <v>579</v>
      </c>
      <c r="D602" s="177" t="s">
        <v>1330</v>
      </c>
      <c r="E602" s="177" t="s">
        <v>1331</v>
      </c>
      <c r="F602" s="178">
        <v>45931</v>
      </c>
      <c r="G602" s="63">
        <v>107.9</v>
      </c>
      <c r="H602" s="63">
        <f t="shared" si="25"/>
        <v>107.9</v>
      </c>
      <c r="J602" s="63">
        <f>SUMIFS('[2]Sep-Aug Comp CA'!$G$1:$G$498,'[2]Sep-Aug Comp CA'!$B$1:$B$498,'Oct Agreement Compare CA'!B602,'[2]Sep-Aug Comp CA'!$C$1:$C$498,'Oct Agreement Compare CA'!C602,'[2]Sep-Aug Comp CA'!$D$1:$D$498,'Oct Agreement Compare CA'!D602)</f>
        <v>107.9</v>
      </c>
      <c r="K602" s="63">
        <f t="shared" si="26"/>
        <v>0</v>
      </c>
      <c r="L602" s="64">
        <f t="shared" si="27"/>
        <v>0</v>
      </c>
    </row>
    <row r="603" spans="2:12" outlineLevel="2">
      <c r="B603" s="177" t="s">
        <v>1329</v>
      </c>
      <c r="C603" s="177" t="s">
        <v>541</v>
      </c>
      <c r="D603" s="177" t="s">
        <v>541</v>
      </c>
      <c r="E603" s="177" t="s">
        <v>1331</v>
      </c>
      <c r="F603" s="178">
        <v>45931</v>
      </c>
      <c r="G603" s="63">
        <v>775.75</v>
      </c>
      <c r="H603" s="63">
        <f t="shared" si="25"/>
        <v>775.75</v>
      </c>
      <c r="J603" s="63">
        <f>SUMIFS('[2]Sep-Aug Comp CA'!$G$1:$G$498,'[2]Sep-Aug Comp CA'!$B$1:$B$498,'Oct Agreement Compare CA'!B603,'[2]Sep-Aug Comp CA'!$C$1:$C$498,'Oct Agreement Compare CA'!C603,'[2]Sep-Aug Comp CA'!$D$1:$D$498,'Oct Agreement Compare CA'!D603)</f>
        <v>775.75</v>
      </c>
      <c r="K603" s="63">
        <f t="shared" si="26"/>
        <v>0</v>
      </c>
      <c r="L603" s="64">
        <f t="shared" si="27"/>
        <v>0</v>
      </c>
    </row>
    <row r="604" spans="2:12" outlineLevel="2">
      <c r="B604" s="177" t="s">
        <v>1329</v>
      </c>
      <c r="C604" s="177" t="s">
        <v>555</v>
      </c>
      <c r="D604" s="177" t="s">
        <v>1332</v>
      </c>
      <c r="E604" s="177" t="s">
        <v>1331</v>
      </c>
      <c r="F604" s="178">
        <v>45931</v>
      </c>
      <c r="G604" s="63">
        <v>338.1</v>
      </c>
      <c r="H604" s="63">
        <f t="shared" si="25"/>
        <v>338.1</v>
      </c>
      <c r="J604" s="63">
        <f>SUMIFS('[2]Sep-Aug Comp CA'!$G$1:$G$498,'[2]Sep-Aug Comp CA'!$B$1:$B$498,'Oct Agreement Compare CA'!B604,'[2]Sep-Aug Comp CA'!$C$1:$C$498,'Oct Agreement Compare CA'!C604,'[2]Sep-Aug Comp CA'!$D$1:$D$498,'Oct Agreement Compare CA'!D604)</f>
        <v>338.1</v>
      </c>
      <c r="K604" s="63">
        <f t="shared" si="26"/>
        <v>0</v>
      </c>
      <c r="L604" s="64">
        <f t="shared" si="27"/>
        <v>0</v>
      </c>
    </row>
    <row r="605" spans="2:12" outlineLevel="2">
      <c r="B605" s="177" t="s">
        <v>1329</v>
      </c>
      <c r="C605" s="177" t="s">
        <v>544</v>
      </c>
      <c r="D605" s="177" t="s">
        <v>1333</v>
      </c>
      <c r="E605" s="177" t="s">
        <v>1331</v>
      </c>
      <c r="F605" s="178">
        <v>45931</v>
      </c>
      <c r="G605" s="63">
        <v>1752.61</v>
      </c>
      <c r="H605" s="63">
        <f t="shared" si="25"/>
        <v>1752.61</v>
      </c>
      <c r="J605" s="63">
        <f>SUMIFS('[2]Sep-Aug Comp CA'!$G$1:$G$498,'[2]Sep-Aug Comp CA'!$B$1:$B$498,'Oct Agreement Compare CA'!B605,'[2]Sep-Aug Comp CA'!$C$1:$C$498,'Oct Agreement Compare CA'!C605,'[2]Sep-Aug Comp CA'!$D$1:$D$498,'Oct Agreement Compare CA'!D605)</f>
        <v>1752.61</v>
      </c>
      <c r="K605" s="63">
        <f t="shared" si="26"/>
        <v>0</v>
      </c>
      <c r="L605" s="64">
        <f t="shared" si="27"/>
        <v>0</v>
      </c>
    </row>
    <row r="606" spans="2:12" outlineLevel="1">
      <c r="B606" s="171" t="s">
        <v>1334</v>
      </c>
      <c r="F606" s="178"/>
      <c r="G606" s="63">
        <f>SUBTOTAL(9,G602:G605)</f>
        <v>2974.3599999999997</v>
      </c>
      <c r="H606" s="63">
        <f>SUBTOTAL(9,H602:H605)</f>
        <v>2974.3599999999997</v>
      </c>
      <c r="I606" s="63">
        <f>SUBTOTAL(9,I602:I605)</f>
        <v>0</v>
      </c>
      <c r="J606" s="63">
        <f>SUBTOTAL(9,J602:J605)</f>
        <v>2974.3599999999997</v>
      </c>
      <c r="K606" s="63">
        <f t="shared" si="26"/>
        <v>0</v>
      </c>
      <c r="L606" s="64">
        <f t="shared" si="27"/>
        <v>0</v>
      </c>
    </row>
    <row r="607" spans="2:12" outlineLevel="2">
      <c r="B607" s="177" t="s">
        <v>1335</v>
      </c>
      <c r="C607" s="177" t="s">
        <v>799</v>
      </c>
      <c r="D607" s="177" t="s">
        <v>799</v>
      </c>
      <c r="E607" s="177" t="s">
        <v>1336</v>
      </c>
      <c r="F607" s="178">
        <v>45931</v>
      </c>
      <c r="G607" s="63">
        <v>478.95</v>
      </c>
      <c r="H607" s="63">
        <f t="shared" si="25"/>
        <v>478.95</v>
      </c>
      <c r="J607" s="63">
        <f>SUMIFS('[2]Sep-Aug Comp CA'!$G$1:$G$498,'[2]Sep-Aug Comp CA'!$B$1:$B$498,'Oct Agreement Compare CA'!B607,'[2]Sep-Aug Comp CA'!$C$1:$C$498,'Oct Agreement Compare CA'!C607,'[2]Sep-Aug Comp CA'!$D$1:$D$498,'Oct Agreement Compare CA'!D607)</f>
        <v>478.95</v>
      </c>
      <c r="K607" s="63">
        <f t="shared" si="26"/>
        <v>0</v>
      </c>
      <c r="L607" s="64">
        <f t="shared" si="27"/>
        <v>0</v>
      </c>
    </row>
    <row r="608" spans="2:12" outlineLevel="2">
      <c r="B608" s="177" t="s">
        <v>1335</v>
      </c>
      <c r="C608" s="177" t="s">
        <v>541</v>
      </c>
      <c r="D608" s="177" t="s">
        <v>541</v>
      </c>
      <c r="E608" s="177" t="s">
        <v>1336</v>
      </c>
      <c r="F608" s="178">
        <v>45931</v>
      </c>
      <c r="G608" s="63">
        <v>128</v>
      </c>
      <c r="H608" s="63">
        <f t="shared" si="25"/>
        <v>128</v>
      </c>
      <c r="J608" s="63">
        <f>SUMIFS('[2]Sep-Aug Comp CA'!$G$1:$G$498,'[2]Sep-Aug Comp CA'!$B$1:$B$498,'Oct Agreement Compare CA'!B608,'[2]Sep-Aug Comp CA'!$C$1:$C$498,'Oct Agreement Compare CA'!C608,'[2]Sep-Aug Comp CA'!$D$1:$D$498,'Oct Agreement Compare CA'!D608)</f>
        <v>128</v>
      </c>
      <c r="K608" s="63">
        <f t="shared" si="26"/>
        <v>0</v>
      </c>
      <c r="L608" s="64">
        <f t="shared" si="27"/>
        <v>0</v>
      </c>
    </row>
    <row r="609" spans="2:12" outlineLevel="2">
      <c r="B609" s="177" t="s">
        <v>1335</v>
      </c>
      <c r="C609" s="177" t="s">
        <v>555</v>
      </c>
      <c r="D609" s="177" t="s">
        <v>555</v>
      </c>
      <c r="E609" s="177" t="s">
        <v>1336</v>
      </c>
      <c r="F609" s="178">
        <v>45931</v>
      </c>
      <c r="G609" s="63">
        <v>2005</v>
      </c>
      <c r="H609" s="63">
        <f t="shared" si="25"/>
        <v>2005</v>
      </c>
      <c r="J609" s="63">
        <f>SUMIFS('[2]Sep-Aug Comp CA'!$G$1:$G$498,'[2]Sep-Aug Comp CA'!$B$1:$B$498,'Oct Agreement Compare CA'!B609,'[2]Sep-Aug Comp CA'!$C$1:$C$498,'Oct Agreement Compare CA'!C609,'[2]Sep-Aug Comp CA'!$D$1:$D$498,'Oct Agreement Compare CA'!D609)</f>
        <v>2014</v>
      </c>
      <c r="K609" s="63">
        <f t="shared" si="26"/>
        <v>-9</v>
      </c>
      <c r="L609" s="64">
        <f t="shared" si="27"/>
        <v>-4.4687189672293947E-3</v>
      </c>
    </row>
    <row r="610" spans="2:12" outlineLevel="2">
      <c r="B610" s="177" t="s">
        <v>1335</v>
      </c>
      <c r="C610" s="177" t="s">
        <v>544</v>
      </c>
      <c r="D610" s="177" t="s">
        <v>544</v>
      </c>
      <c r="E610" s="177" t="s">
        <v>1336</v>
      </c>
      <c r="F610" s="178">
        <v>45931</v>
      </c>
      <c r="G610" s="63">
        <v>4164</v>
      </c>
      <c r="H610" s="63">
        <f t="shared" si="25"/>
        <v>4164</v>
      </c>
      <c r="J610" s="63">
        <f>SUMIFS('[2]Sep-Aug Comp CA'!$G$1:$G$498,'[2]Sep-Aug Comp CA'!$B$1:$B$498,'Oct Agreement Compare CA'!B610,'[2]Sep-Aug Comp CA'!$C$1:$C$498,'Oct Agreement Compare CA'!C610,'[2]Sep-Aug Comp CA'!$D$1:$D$498,'Oct Agreement Compare CA'!D610)</f>
        <v>4164</v>
      </c>
      <c r="K610" s="63">
        <f t="shared" si="26"/>
        <v>0</v>
      </c>
      <c r="L610" s="64">
        <f t="shared" si="27"/>
        <v>0</v>
      </c>
    </row>
    <row r="611" spans="2:12" outlineLevel="1">
      <c r="B611" s="171" t="s">
        <v>1337</v>
      </c>
      <c r="F611" s="178"/>
      <c r="G611" s="63">
        <f>SUBTOTAL(9,G607:G610)</f>
        <v>6775.95</v>
      </c>
      <c r="H611" s="63">
        <f>SUBTOTAL(9,H607:H610)</f>
        <v>6775.95</v>
      </c>
      <c r="I611" s="63">
        <f>SUBTOTAL(9,I607:I610)</f>
        <v>0</v>
      </c>
      <c r="J611" s="63">
        <f>SUBTOTAL(9,J607:J610)</f>
        <v>6784.95</v>
      </c>
      <c r="K611" s="63">
        <f t="shared" si="26"/>
        <v>-9</v>
      </c>
      <c r="L611" s="64">
        <f t="shared" si="27"/>
        <v>-1.3264651913426038E-3</v>
      </c>
    </row>
    <row r="612" spans="2:12" outlineLevel="2">
      <c r="B612" s="177" t="s">
        <v>1338</v>
      </c>
      <c r="C612" s="177" t="s">
        <v>799</v>
      </c>
      <c r="D612" s="177" t="s">
        <v>1339</v>
      </c>
      <c r="E612" s="177" t="s">
        <v>1340</v>
      </c>
      <c r="F612" s="178">
        <v>45931</v>
      </c>
      <c r="G612" s="63">
        <v>2008.5</v>
      </c>
      <c r="H612" s="63">
        <f t="shared" si="25"/>
        <v>2008.5</v>
      </c>
      <c r="J612" s="63">
        <f>SUMIFS('[2]Sep-Aug Comp CA'!$G$1:$G$498,'[2]Sep-Aug Comp CA'!$B$1:$B$498,'Oct Agreement Compare CA'!B612,'[2]Sep-Aug Comp CA'!$C$1:$C$498,'Oct Agreement Compare CA'!C612,'[2]Sep-Aug Comp CA'!$D$1:$D$498,'Oct Agreement Compare CA'!D612)</f>
        <v>0</v>
      </c>
      <c r="K612" s="63">
        <f t="shared" si="26"/>
        <v>2008.5</v>
      </c>
      <c r="L612" s="64" t="e">
        <f t="shared" si="27"/>
        <v>#DIV/0!</v>
      </c>
    </row>
    <row r="613" spans="2:12" s="179" customFormat="1" outlineLevel="2">
      <c r="B613" s="179" t="s">
        <v>1338</v>
      </c>
      <c r="C613" s="179" t="s">
        <v>799</v>
      </c>
      <c r="D613" s="179" t="s">
        <v>1341</v>
      </c>
      <c r="F613" s="180"/>
      <c r="G613" s="65"/>
      <c r="H613" s="65"/>
      <c r="I613" s="65"/>
      <c r="J613" s="65">
        <v>2008.5</v>
      </c>
      <c r="K613" s="63">
        <f>+G613-J613</f>
        <v>-2008.5</v>
      </c>
      <c r="L613" s="64">
        <f t="shared" si="27"/>
        <v>-1</v>
      </c>
    </row>
    <row r="614" spans="2:12" outlineLevel="2">
      <c r="B614" s="177" t="s">
        <v>1338</v>
      </c>
      <c r="C614" s="177" t="s">
        <v>541</v>
      </c>
      <c r="D614" s="177" t="s">
        <v>1342</v>
      </c>
      <c r="E614" s="177" t="s">
        <v>1340</v>
      </c>
      <c r="F614" s="178">
        <v>45931</v>
      </c>
      <c r="G614" s="63">
        <v>734.54600000000005</v>
      </c>
      <c r="H614" s="63">
        <f t="shared" si="25"/>
        <v>734.54600000000005</v>
      </c>
      <c r="J614" s="63">
        <f>SUMIFS('[2]Sep-Aug Comp CA'!$G$1:$G$498,'[2]Sep-Aug Comp CA'!$B$1:$B$498,'Oct Agreement Compare CA'!B614,'[2]Sep-Aug Comp CA'!$C$1:$C$498,'Oct Agreement Compare CA'!C614,'[2]Sep-Aug Comp CA'!$D$1:$D$498,'Oct Agreement Compare CA'!D614)</f>
        <v>0</v>
      </c>
      <c r="K614" s="63">
        <f t="shared" si="26"/>
        <v>734.54600000000005</v>
      </c>
      <c r="L614" s="64" t="e">
        <f t="shared" si="27"/>
        <v>#DIV/0!</v>
      </c>
    </row>
    <row r="615" spans="2:12" s="179" customFormat="1" outlineLevel="2">
      <c r="B615" s="179" t="s">
        <v>1338</v>
      </c>
      <c r="C615" s="179" t="s">
        <v>541</v>
      </c>
      <c r="D615" s="179" t="s">
        <v>541</v>
      </c>
      <c r="F615" s="180"/>
      <c r="G615" s="65"/>
      <c r="H615" s="65"/>
      <c r="I615" s="65"/>
      <c r="J615" s="65">
        <v>490.5</v>
      </c>
      <c r="K615" s="63">
        <f t="shared" si="26"/>
        <v>-490.5</v>
      </c>
      <c r="L615" s="64">
        <f t="shared" si="27"/>
        <v>-1</v>
      </c>
    </row>
    <row r="616" spans="2:12" outlineLevel="2">
      <c r="B616" s="177" t="s">
        <v>1338</v>
      </c>
      <c r="C616" s="177" t="s">
        <v>555</v>
      </c>
      <c r="D616" s="177" t="s">
        <v>1343</v>
      </c>
      <c r="E616" s="177" t="s">
        <v>1340</v>
      </c>
      <c r="F616" s="178">
        <v>45931</v>
      </c>
      <c r="G616" s="63">
        <v>1636</v>
      </c>
      <c r="H616" s="63">
        <f t="shared" si="25"/>
        <v>1636</v>
      </c>
      <c r="J616" s="63">
        <f>SUMIFS('[2]Sep-Aug Comp CA'!$G$1:$G$498,'[2]Sep-Aug Comp CA'!$B$1:$B$498,'Oct Agreement Compare CA'!B616,'[2]Sep-Aug Comp CA'!$C$1:$C$498,'Oct Agreement Compare CA'!C616,'[2]Sep-Aug Comp CA'!$D$1:$D$498,'Oct Agreement Compare CA'!D616)</f>
        <v>0</v>
      </c>
      <c r="K616" s="63">
        <f t="shared" si="26"/>
        <v>1636</v>
      </c>
      <c r="L616" s="64" t="e">
        <f t="shared" si="27"/>
        <v>#DIV/0!</v>
      </c>
    </row>
    <row r="617" spans="2:12" s="179" customFormat="1" outlineLevel="2">
      <c r="B617" s="179" t="s">
        <v>1338</v>
      </c>
      <c r="C617" s="179" t="s">
        <v>555</v>
      </c>
      <c r="D617" s="179" t="s">
        <v>555</v>
      </c>
      <c r="F617" s="180"/>
      <c r="G617" s="65"/>
      <c r="H617" s="65"/>
      <c r="I617" s="65"/>
      <c r="J617" s="65">
        <v>2636</v>
      </c>
      <c r="K617" s="63">
        <f t="shared" si="26"/>
        <v>-2636</v>
      </c>
      <c r="L617" s="64">
        <f t="shared" si="27"/>
        <v>-1</v>
      </c>
    </row>
    <row r="618" spans="2:12" outlineLevel="2">
      <c r="B618" s="177" t="s">
        <v>1338</v>
      </c>
      <c r="C618" s="177" t="s">
        <v>544</v>
      </c>
      <c r="D618" s="177" t="s">
        <v>840</v>
      </c>
      <c r="E618" s="177" t="s">
        <v>1344</v>
      </c>
      <c r="F618" s="178">
        <v>45931</v>
      </c>
      <c r="G618" s="63">
        <v>10499</v>
      </c>
      <c r="H618" s="63">
        <f t="shared" si="25"/>
        <v>10499</v>
      </c>
      <c r="J618" s="63">
        <f>SUMIFS('[2]Sep-Aug Comp CA'!$G$1:$G$498,'[2]Sep-Aug Comp CA'!$B$1:$B$498,'Oct Agreement Compare CA'!B618,'[2]Sep-Aug Comp CA'!$C$1:$C$498,'Oct Agreement Compare CA'!C618,'[2]Sep-Aug Comp CA'!$D$1:$D$498,'Oct Agreement Compare CA'!D618)</f>
        <v>0</v>
      </c>
      <c r="K618" s="63">
        <f t="shared" si="26"/>
        <v>10499</v>
      </c>
      <c r="L618" s="64" t="e">
        <f t="shared" si="27"/>
        <v>#DIV/0!</v>
      </c>
    </row>
    <row r="619" spans="2:12" s="179" customFormat="1" outlineLevel="2">
      <c r="B619" s="179" t="s">
        <v>1338</v>
      </c>
      <c r="C619" s="179" t="s">
        <v>544</v>
      </c>
      <c r="D619" s="179" t="s">
        <v>1345</v>
      </c>
      <c r="F619" s="180"/>
      <c r="G619" s="65"/>
      <c r="H619" s="65"/>
      <c r="I619" s="65"/>
      <c r="J619" s="65">
        <v>5055</v>
      </c>
      <c r="K619" s="63">
        <f t="shared" si="26"/>
        <v>-5055</v>
      </c>
      <c r="L619" s="64">
        <f t="shared" si="27"/>
        <v>-1</v>
      </c>
    </row>
    <row r="620" spans="2:12" outlineLevel="2">
      <c r="B620" s="177" t="s">
        <v>1338</v>
      </c>
      <c r="C620" s="177" t="s">
        <v>544</v>
      </c>
      <c r="D620" s="177" t="s">
        <v>1346</v>
      </c>
      <c r="E620" s="177" t="s">
        <v>1340</v>
      </c>
      <c r="F620" s="178">
        <v>45931</v>
      </c>
      <c r="G620" s="63">
        <v>5980.0039999999999</v>
      </c>
      <c r="H620" s="63">
        <f t="shared" si="25"/>
        <v>5980.0039999999999</v>
      </c>
      <c r="J620" s="63">
        <f>SUMIFS('[2]Sep-Aug Comp CA'!$G$1:$G$498,'[2]Sep-Aug Comp CA'!$B$1:$B$498,'Oct Agreement Compare CA'!B620,'[2]Sep-Aug Comp CA'!$C$1:$C$498,'Oct Agreement Compare CA'!C620,'[2]Sep-Aug Comp CA'!$D$1:$D$498,'Oct Agreement Compare CA'!D620)</f>
        <v>0</v>
      </c>
      <c r="K620" s="63">
        <f t="shared" si="26"/>
        <v>5980.0039999999999</v>
      </c>
      <c r="L620" s="64" t="e">
        <f t="shared" si="27"/>
        <v>#DIV/0!</v>
      </c>
    </row>
    <row r="621" spans="2:12" outlineLevel="1">
      <c r="B621" s="171" t="s">
        <v>1347</v>
      </c>
      <c r="F621" s="178"/>
      <c r="G621" s="63">
        <f>SUBTOTAL(9,G612:G620)</f>
        <v>20858.05</v>
      </c>
      <c r="H621" s="63">
        <f>SUBTOTAL(9,H612:H620)</f>
        <v>20858.05</v>
      </c>
      <c r="I621" s="63">
        <f>SUBTOTAL(9,I612:I620)</f>
        <v>0</v>
      </c>
      <c r="J621" s="63">
        <f>SUBTOTAL(9,J612:J620)</f>
        <v>10190</v>
      </c>
      <c r="K621" s="63">
        <f t="shared" si="26"/>
        <v>10668.05</v>
      </c>
      <c r="L621" s="64">
        <f t="shared" si="27"/>
        <v>1.0469136408243376</v>
      </c>
    </row>
    <row r="622" spans="2:12" outlineLevel="2">
      <c r="B622" s="177" t="s">
        <v>1348</v>
      </c>
      <c r="C622" s="177" t="s">
        <v>579</v>
      </c>
      <c r="D622" s="177" t="s">
        <v>579</v>
      </c>
      <c r="E622" s="177" t="s">
        <v>1349</v>
      </c>
      <c r="F622" s="178">
        <v>45931</v>
      </c>
      <c r="G622" s="63">
        <v>2560</v>
      </c>
      <c r="H622" s="63">
        <f t="shared" si="25"/>
        <v>2560</v>
      </c>
      <c r="J622" s="63">
        <f>SUMIFS('[2]Sep-Aug Comp CA'!$G$1:$G$498,'[2]Sep-Aug Comp CA'!$B$1:$B$498,'Oct Agreement Compare CA'!B622,'[2]Sep-Aug Comp CA'!$C$1:$C$498,'Oct Agreement Compare CA'!C622,'[2]Sep-Aug Comp CA'!$D$1:$D$498,'Oct Agreement Compare CA'!D622)</f>
        <v>2560</v>
      </c>
      <c r="K622" s="63">
        <f t="shared" si="26"/>
        <v>0</v>
      </c>
      <c r="L622" s="64">
        <f t="shared" si="27"/>
        <v>0</v>
      </c>
    </row>
    <row r="623" spans="2:12" outlineLevel="2">
      <c r="B623" s="177" t="s">
        <v>1348</v>
      </c>
      <c r="C623" s="177" t="s">
        <v>555</v>
      </c>
      <c r="D623" s="177" t="s">
        <v>555</v>
      </c>
      <c r="E623" s="177" t="s">
        <v>1349</v>
      </c>
      <c r="F623" s="178">
        <v>45931</v>
      </c>
      <c r="G623" s="63">
        <v>1910</v>
      </c>
      <c r="H623" s="63">
        <f t="shared" si="25"/>
        <v>1910</v>
      </c>
      <c r="J623" s="63">
        <f>SUMIFS('[2]Sep-Aug Comp CA'!$G$1:$G$498,'[2]Sep-Aug Comp CA'!$B$1:$B$498,'Oct Agreement Compare CA'!B623,'[2]Sep-Aug Comp CA'!$C$1:$C$498,'Oct Agreement Compare CA'!C623,'[2]Sep-Aug Comp CA'!$D$1:$D$498,'Oct Agreement Compare CA'!D623)</f>
        <v>1994</v>
      </c>
      <c r="K623" s="63">
        <f t="shared" si="26"/>
        <v>-84</v>
      </c>
      <c r="L623" s="64">
        <f t="shared" si="27"/>
        <v>-4.212637913741224E-2</v>
      </c>
    </row>
    <row r="624" spans="2:12" outlineLevel="2">
      <c r="B624" s="177" t="s">
        <v>1348</v>
      </c>
      <c r="C624" s="177" t="s">
        <v>544</v>
      </c>
      <c r="D624" s="177" t="s">
        <v>544</v>
      </c>
      <c r="E624" s="177" t="s">
        <v>1349</v>
      </c>
      <c r="F624" s="178">
        <v>45931</v>
      </c>
      <c r="G624" s="63">
        <v>5992</v>
      </c>
      <c r="H624" s="63">
        <f t="shared" si="25"/>
        <v>5992</v>
      </c>
      <c r="J624" s="63">
        <f>SUMIFS('[2]Sep-Aug Comp CA'!$G$1:$G$498,'[2]Sep-Aug Comp CA'!$B$1:$B$498,'Oct Agreement Compare CA'!B624,'[2]Sep-Aug Comp CA'!$C$1:$C$498,'Oct Agreement Compare CA'!C624,'[2]Sep-Aug Comp CA'!$D$1:$D$498,'Oct Agreement Compare CA'!D624)</f>
        <v>5992</v>
      </c>
      <c r="K624" s="63">
        <f t="shared" si="26"/>
        <v>0</v>
      </c>
      <c r="L624" s="64">
        <f t="shared" si="27"/>
        <v>0</v>
      </c>
    </row>
    <row r="625" spans="2:12" outlineLevel="1">
      <c r="B625" s="171" t="s">
        <v>1350</v>
      </c>
      <c r="F625" s="178"/>
      <c r="G625" s="63">
        <f>SUBTOTAL(9,G622:G624)</f>
        <v>10462</v>
      </c>
      <c r="H625" s="63">
        <f>SUBTOTAL(9,H622:H624)</f>
        <v>10462</v>
      </c>
      <c r="I625" s="63">
        <f>SUBTOTAL(9,I622:I624)</f>
        <v>0</v>
      </c>
      <c r="J625" s="63">
        <f>SUBTOTAL(9,J622:J624)</f>
        <v>10546</v>
      </c>
      <c r="K625" s="63">
        <f t="shared" si="26"/>
        <v>-84</v>
      </c>
      <c r="L625" s="64">
        <f t="shared" si="27"/>
        <v>-7.9651052531765597E-3</v>
      </c>
    </row>
    <row r="626" spans="2:12" outlineLevel="2">
      <c r="B626" s="177" t="s">
        <v>1351</v>
      </c>
      <c r="C626" s="177" t="s">
        <v>544</v>
      </c>
      <c r="D626" s="177" t="s">
        <v>592</v>
      </c>
      <c r="E626" s="177" t="s">
        <v>1352</v>
      </c>
      <c r="F626" s="178">
        <v>45931</v>
      </c>
      <c r="G626" s="63">
        <v>1000</v>
      </c>
      <c r="H626" s="63">
        <f t="shared" si="25"/>
        <v>1000</v>
      </c>
      <c r="J626" s="63">
        <f>SUMIFS('[2]Sep-Aug Comp CA'!$G$1:$G$498,'[2]Sep-Aug Comp CA'!$B$1:$B$498,'Oct Agreement Compare CA'!B626,'[2]Sep-Aug Comp CA'!$C$1:$C$498,'Oct Agreement Compare CA'!C626,'[2]Sep-Aug Comp CA'!$D$1:$D$498,'Oct Agreement Compare CA'!D626)</f>
        <v>1000</v>
      </c>
      <c r="K626" s="63">
        <f t="shared" si="26"/>
        <v>0</v>
      </c>
      <c r="L626" s="64">
        <f t="shared" si="27"/>
        <v>0</v>
      </c>
    </row>
    <row r="627" spans="2:12" outlineLevel="1">
      <c r="B627" s="171" t="s">
        <v>1353</v>
      </c>
      <c r="F627" s="178"/>
      <c r="G627" s="63">
        <f>SUBTOTAL(9,G626:G626)</f>
        <v>1000</v>
      </c>
      <c r="H627" s="63">
        <f>SUBTOTAL(9,H626:H626)</f>
        <v>1000</v>
      </c>
      <c r="I627" s="63">
        <f>SUBTOTAL(9,I626:I626)</f>
        <v>0</v>
      </c>
      <c r="J627" s="63">
        <f>SUBTOTAL(9,J626:J626)</f>
        <v>1000</v>
      </c>
      <c r="K627" s="63">
        <f t="shared" si="26"/>
        <v>0</v>
      </c>
      <c r="L627" s="64">
        <f t="shared" si="27"/>
        <v>0</v>
      </c>
    </row>
    <row r="628" spans="2:12" outlineLevel="2">
      <c r="B628" s="177" t="s">
        <v>1354</v>
      </c>
      <c r="C628" s="177" t="s">
        <v>799</v>
      </c>
      <c r="D628" s="177" t="s">
        <v>799</v>
      </c>
      <c r="E628" s="177" t="s">
        <v>1355</v>
      </c>
      <c r="F628" s="178">
        <v>45945</v>
      </c>
      <c r="G628" s="63">
        <v>34.61</v>
      </c>
      <c r="H628" s="63">
        <f t="shared" si="25"/>
        <v>34.61</v>
      </c>
      <c r="J628" s="63">
        <f>SUMIFS('[2]Sep-Aug Comp CA'!$G$1:$G$498,'[2]Sep-Aug Comp CA'!$B$1:$B$498,'Oct Agreement Compare CA'!B628,'[2]Sep-Aug Comp CA'!$C$1:$C$498,'Oct Agreement Compare CA'!C628,'[2]Sep-Aug Comp CA'!$D$1:$D$498,'Oct Agreement Compare CA'!D628)</f>
        <v>34.61</v>
      </c>
      <c r="K628" s="63">
        <f t="shared" si="26"/>
        <v>0</v>
      </c>
      <c r="L628" s="64">
        <f t="shared" si="27"/>
        <v>0</v>
      </c>
    </row>
    <row r="629" spans="2:12" outlineLevel="2">
      <c r="B629" s="177" t="s">
        <v>1354</v>
      </c>
      <c r="C629" s="177" t="s">
        <v>541</v>
      </c>
      <c r="D629" s="177" t="s">
        <v>541</v>
      </c>
      <c r="E629" s="177" t="s">
        <v>1355</v>
      </c>
      <c r="F629" s="178">
        <v>45945</v>
      </c>
      <c r="G629" s="63">
        <v>178.96</v>
      </c>
      <c r="H629" s="63">
        <f t="shared" si="25"/>
        <v>178.96</v>
      </c>
      <c r="J629" s="63">
        <f>SUMIFS('[2]Sep-Aug Comp CA'!$G$1:$G$498,'[2]Sep-Aug Comp CA'!$B$1:$B$498,'Oct Agreement Compare CA'!B629,'[2]Sep-Aug Comp CA'!$C$1:$C$498,'Oct Agreement Compare CA'!C629,'[2]Sep-Aug Comp CA'!$D$1:$D$498,'Oct Agreement Compare CA'!D629)</f>
        <v>178.96</v>
      </c>
      <c r="K629" s="63">
        <f t="shared" si="26"/>
        <v>0</v>
      </c>
      <c r="L629" s="64">
        <f t="shared" si="27"/>
        <v>0</v>
      </c>
    </row>
    <row r="630" spans="2:12" outlineLevel="2">
      <c r="B630" s="177" t="s">
        <v>1354</v>
      </c>
      <c r="C630" s="177" t="s">
        <v>555</v>
      </c>
      <c r="D630" s="177" t="s">
        <v>555</v>
      </c>
      <c r="E630" s="177" t="s">
        <v>1355</v>
      </c>
      <c r="F630" s="178">
        <v>45945</v>
      </c>
      <c r="G630" s="63">
        <v>35</v>
      </c>
      <c r="H630" s="63">
        <f t="shared" si="25"/>
        <v>35</v>
      </c>
      <c r="J630" s="63">
        <f>SUMIFS('[2]Sep-Aug Comp CA'!$G$1:$G$498,'[2]Sep-Aug Comp CA'!$B$1:$B$498,'Oct Agreement Compare CA'!B630,'[2]Sep-Aug Comp CA'!$C$1:$C$498,'Oct Agreement Compare CA'!C630,'[2]Sep-Aug Comp CA'!$D$1:$D$498,'Oct Agreement Compare CA'!D630)</f>
        <v>35</v>
      </c>
      <c r="K630" s="63">
        <f t="shared" si="26"/>
        <v>0</v>
      </c>
      <c r="L630" s="64">
        <f t="shared" si="27"/>
        <v>0</v>
      </c>
    </row>
    <row r="631" spans="2:12" outlineLevel="2">
      <c r="B631" s="177" t="s">
        <v>1354</v>
      </c>
      <c r="C631" s="177" t="s">
        <v>544</v>
      </c>
      <c r="D631" s="177" t="s">
        <v>544</v>
      </c>
      <c r="E631" s="177" t="s">
        <v>1355</v>
      </c>
      <c r="F631" s="178">
        <v>45945</v>
      </c>
      <c r="G631" s="63">
        <v>449.4</v>
      </c>
      <c r="H631" s="63">
        <f t="shared" si="25"/>
        <v>449.4</v>
      </c>
      <c r="J631" s="63">
        <f>SUMIFS('[2]Sep-Aug Comp CA'!$G$1:$G$498,'[2]Sep-Aug Comp CA'!$B$1:$B$498,'Oct Agreement Compare CA'!B631,'[2]Sep-Aug Comp CA'!$C$1:$C$498,'Oct Agreement Compare CA'!C631,'[2]Sep-Aug Comp CA'!$D$1:$D$498,'Oct Agreement Compare CA'!D631)</f>
        <v>449.4</v>
      </c>
      <c r="K631" s="63">
        <f t="shared" si="26"/>
        <v>0</v>
      </c>
      <c r="L631" s="64">
        <f t="shared" si="27"/>
        <v>0</v>
      </c>
    </row>
    <row r="632" spans="2:12" outlineLevel="1">
      <c r="B632" s="171" t="s">
        <v>1356</v>
      </c>
      <c r="F632" s="178"/>
      <c r="G632" s="63">
        <f>SUBTOTAL(9,G628:G631)</f>
        <v>697.97</v>
      </c>
      <c r="H632" s="63">
        <f>SUBTOTAL(9,H628:H631)</f>
        <v>697.97</v>
      </c>
      <c r="I632" s="63">
        <f>SUBTOTAL(9,I628:I631)</f>
        <v>0</v>
      </c>
      <c r="J632" s="63">
        <f>SUBTOTAL(9,J628:J631)</f>
        <v>697.97</v>
      </c>
      <c r="K632" s="63">
        <f t="shared" si="26"/>
        <v>0</v>
      </c>
      <c r="L632" s="64">
        <f t="shared" si="27"/>
        <v>0</v>
      </c>
    </row>
    <row r="633" spans="2:12">
      <c r="B633" s="171" t="s">
        <v>792</v>
      </c>
      <c r="F633" s="178"/>
      <c r="G633" s="63">
        <f>SUBTOTAL(9,G2:G631)</f>
        <v>858375.13259999978</v>
      </c>
      <c r="H633" s="63">
        <f>SUBTOTAL(9,H2:H631)</f>
        <v>858375.13259999978</v>
      </c>
      <c r="I633" s="63">
        <f>SUBTOTAL(9,I2:I631)</f>
        <v>0</v>
      </c>
      <c r="J633" s="63">
        <f>SUBTOTAL(9,J2:J631)</f>
        <v>834708.2901000001</v>
      </c>
    </row>
    <row r="634" spans="2:12">
      <c r="F634" s="178"/>
    </row>
    <row r="635" spans="2:12">
      <c r="B635" s="171" t="s">
        <v>77</v>
      </c>
      <c r="C635" s="171"/>
      <c r="D635" s="171"/>
      <c r="E635" s="171"/>
      <c r="F635" s="171"/>
      <c r="G635" s="182">
        <v>858375.13260000001</v>
      </c>
      <c r="H635" s="63">
        <f t="shared" si="25"/>
        <v>858375.13260000001</v>
      </c>
      <c r="J635" s="63">
        <f>SUM(J2:J631)</f>
        <v>1668718.6102000012</v>
      </c>
    </row>
    <row r="638" spans="2:12">
      <c r="G638" s="63">
        <v>858375.13260000001</v>
      </c>
    </row>
    <row r="639" spans="2:12">
      <c r="G639" s="67" t="s">
        <v>793</v>
      </c>
    </row>
    <row r="640" spans="2:12">
      <c r="F640" s="68" t="s">
        <v>33</v>
      </c>
      <c r="G640" s="63">
        <v>475447</v>
      </c>
    </row>
    <row r="641" spans="6:8" s="63" customFormat="1">
      <c r="F641" s="68" t="s">
        <v>42</v>
      </c>
      <c r="G641" s="63">
        <v>26998</v>
      </c>
    </row>
    <row r="642" spans="6:8" s="63" customFormat="1">
      <c r="F642" s="68" t="s">
        <v>45</v>
      </c>
      <c r="G642" s="63">
        <v>336779</v>
      </c>
    </row>
    <row r="644" spans="6:8" s="63" customFormat="1">
      <c r="F644" s="177"/>
      <c r="G644" s="63">
        <f>+G640+G641+G642</f>
        <v>839224</v>
      </c>
    </row>
    <row r="645" spans="6:8" s="63" customFormat="1">
      <c r="F645" s="177"/>
      <c r="G645" s="63">
        <f>+G644-G638</f>
        <v>-19151.132600000012</v>
      </c>
      <c r="H645" s="67" t="s">
        <v>1357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CD6AB-BFA9-493A-99E9-49D91A8D92EF}">
  <sheetPr>
    <tabColor theme="5" tint="0.79998168889431442"/>
  </sheetPr>
  <dimension ref="A1:BI1302"/>
  <sheetViews>
    <sheetView workbookViewId="0">
      <selection activeCell="D9" sqref="D9"/>
    </sheetView>
  </sheetViews>
  <sheetFormatPr defaultRowHeight="12.75"/>
  <cols>
    <col min="1" max="1" width="15.5703125" style="167" bestFit="1" customWidth="1"/>
    <col min="2" max="2" width="17" style="58" bestFit="1" customWidth="1"/>
    <col min="3" max="4" width="13.5703125" style="58" bestFit="1" customWidth="1"/>
    <col min="5" max="5" width="8.5703125" style="58" bestFit="1" customWidth="1"/>
    <col min="6" max="6" width="8.140625" style="167" bestFit="1" customWidth="1"/>
    <col min="7" max="7" width="9.140625" style="167" bestFit="1" customWidth="1"/>
    <col min="8" max="8" width="15.5703125" style="167" bestFit="1" customWidth="1"/>
    <col min="9" max="9" width="17" style="167" bestFit="1" customWidth="1"/>
    <col min="10" max="10" width="11.85546875" style="167" bestFit="1" customWidth="1"/>
    <col min="11" max="11" width="13.5703125" style="167" bestFit="1" customWidth="1"/>
    <col min="12" max="12" width="9.140625" style="167" bestFit="1" customWidth="1"/>
    <col min="13" max="13" width="9.5703125" style="167" bestFit="1" customWidth="1"/>
    <col min="14" max="16" width="9.140625" style="167" bestFit="1" customWidth="1"/>
    <col min="17" max="17" width="9.5703125" style="167" bestFit="1" customWidth="1"/>
    <col min="18" max="18" width="9.140625" style="167" bestFit="1" customWidth="1"/>
    <col min="19" max="19" width="10.5703125" style="167" bestFit="1" customWidth="1"/>
    <col min="20" max="21" width="9.140625" style="167" bestFit="1" customWidth="1"/>
    <col min="22" max="22" width="9.140625" style="167"/>
    <col min="23" max="23" width="9.5703125" style="167" bestFit="1" customWidth="1"/>
    <col min="24" max="24" width="9.140625" style="167" bestFit="1" customWidth="1"/>
    <col min="25" max="25" width="9.5703125" style="167" bestFit="1" customWidth="1"/>
    <col min="26" max="38" width="10.140625" style="167" bestFit="1" customWidth="1"/>
    <col min="39" max="39" width="11.7109375" style="167" bestFit="1" customWidth="1"/>
    <col min="40" max="40" width="9.140625" style="167"/>
    <col min="41" max="43" width="10.140625" style="167" bestFit="1" customWidth="1"/>
    <col min="44" max="45" width="9.5703125" style="167" bestFit="1" customWidth="1"/>
    <col min="46" max="46" width="9.140625" style="167"/>
    <col min="47" max="47" width="10.140625" style="167" bestFit="1" customWidth="1"/>
    <col min="48" max="49" width="9.140625" style="167"/>
    <col min="50" max="50" width="10.140625" style="167" bestFit="1" customWidth="1"/>
    <col min="51" max="51" width="9.5703125" style="167" bestFit="1" customWidth="1"/>
    <col min="52" max="52" width="8.5703125" style="167" bestFit="1" customWidth="1"/>
    <col min="53" max="54" width="9.140625" style="167"/>
    <col min="55" max="56" width="10.140625" style="167" bestFit="1" customWidth="1"/>
    <col min="57" max="57" width="9.140625" style="167"/>
    <col min="58" max="58" width="10.140625" style="167" bestFit="1" customWidth="1"/>
    <col min="59" max="59" width="8.5703125" style="167" bestFit="1" customWidth="1"/>
    <col min="60" max="60" width="9.140625" style="167"/>
    <col min="61" max="61" width="11.7109375" style="167" bestFit="1" customWidth="1"/>
    <col min="62" max="16384" width="9.140625" style="167"/>
  </cols>
  <sheetData>
    <row r="1" spans="1:61">
      <c r="A1" s="59" t="s">
        <v>1358</v>
      </c>
      <c r="B1" s="60" t="s">
        <v>1359</v>
      </c>
      <c r="G1" s="60"/>
      <c r="H1" s="59" t="s">
        <v>1358</v>
      </c>
      <c r="I1" s="60" t="s">
        <v>1359</v>
      </c>
      <c r="J1" s="58"/>
      <c r="K1" s="58"/>
    </row>
    <row r="2" spans="1:61">
      <c r="A2" s="59" t="s">
        <v>1360</v>
      </c>
      <c r="B2" s="60" t="s">
        <v>1361</v>
      </c>
      <c r="G2" s="60"/>
      <c r="H2" s="59" t="s">
        <v>1360</v>
      </c>
      <c r="I2" s="60" t="s">
        <v>1361</v>
      </c>
      <c r="J2" s="58"/>
      <c r="K2" s="58"/>
    </row>
    <row r="3" spans="1:61">
      <c r="I3" s="58"/>
      <c r="J3" s="58"/>
      <c r="K3" s="58"/>
    </row>
    <row r="4" spans="1:61">
      <c r="A4" s="59" t="s">
        <v>1362</v>
      </c>
      <c r="B4" s="59" t="s">
        <v>1363</v>
      </c>
      <c r="C4" s="60"/>
      <c r="D4" s="60"/>
      <c r="E4" s="60"/>
      <c r="F4" s="60"/>
      <c r="G4" s="60"/>
      <c r="H4" s="59" t="s">
        <v>1362</v>
      </c>
      <c r="I4" s="59" t="s">
        <v>1363</v>
      </c>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row>
    <row r="5" spans="1:61">
      <c r="A5" s="60"/>
      <c r="B5" s="60" t="s">
        <v>1364</v>
      </c>
      <c r="C5" s="60" t="s">
        <v>1365</v>
      </c>
      <c r="D5" s="60" t="s">
        <v>792</v>
      </c>
      <c r="E5" s="60"/>
      <c r="F5" s="60"/>
      <c r="G5" s="60"/>
      <c r="H5" s="60"/>
      <c r="I5" s="60" t="s">
        <v>1364</v>
      </c>
      <c r="J5" s="60" t="s">
        <v>1365</v>
      </c>
      <c r="K5" s="60" t="s">
        <v>792</v>
      </c>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row>
    <row r="6" spans="1:61">
      <c r="A6" s="60"/>
      <c r="B6" s="60"/>
      <c r="C6" s="60"/>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row>
    <row r="7" spans="1:61">
      <c r="A7" s="59" t="s">
        <v>1366</v>
      </c>
      <c r="B7" s="60"/>
      <c r="C7" s="60"/>
      <c r="D7" s="60"/>
      <c r="E7" s="60"/>
      <c r="F7" s="60"/>
      <c r="G7" s="60"/>
      <c r="H7" s="59" t="s">
        <v>1366</v>
      </c>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row>
    <row r="8" spans="1:61">
      <c r="A8" s="61">
        <v>40000</v>
      </c>
      <c r="B8" s="62">
        <v>-458333.45999999996</v>
      </c>
      <c r="C8" s="62">
        <v>-458920.02999999997</v>
      </c>
      <c r="D8" s="62">
        <v>-917253.49</v>
      </c>
      <c r="E8" s="60"/>
      <c r="F8" s="60"/>
      <c r="G8" s="60"/>
      <c r="H8" s="61">
        <v>40000</v>
      </c>
      <c r="I8" s="62">
        <v>-91841.369999999981</v>
      </c>
      <c r="J8" s="62">
        <v>-92188.249999999985</v>
      </c>
      <c r="K8" s="62">
        <v>-184029.61999999997</v>
      </c>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row>
    <row r="9" spans="1:61">
      <c r="A9" s="61">
        <v>40100</v>
      </c>
      <c r="B9" s="62">
        <v>-5055.45</v>
      </c>
      <c r="C9" s="62">
        <v>-5055.45</v>
      </c>
      <c r="D9" s="62">
        <v>-10110.9</v>
      </c>
      <c r="E9" s="60"/>
      <c r="F9" s="60"/>
      <c r="G9" s="60"/>
      <c r="H9" s="61">
        <v>40200</v>
      </c>
      <c r="I9" s="62">
        <v>-5580.2</v>
      </c>
      <c r="J9" s="62">
        <v>-5580.2</v>
      </c>
      <c r="K9" s="62">
        <v>-11160.4</v>
      </c>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row>
    <row r="10" spans="1:61">
      <c r="A10" s="61">
        <v>40200</v>
      </c>
      <c r="B10" s="62">
        <v>-3141.33</v>
      </c>
      <c r="C10" s="62">
        <v>-2826.33</v>
      </c>
      <c r="D10" s="62">
        <v>-5967.66</v>
      </c>
      <c r="E10" s="60"/>
      <c r="F10" s="60"/>
      <c r="G10" s="60"/>
      <c r="H10" s="61">
        <v>41200</v>
      </c>
      <c r="I10" s="62"/>
      <c r="J10" s="62">
        <v>-315</v>
      </c>
      <c r="K10" s="62">
        <v>-315</v>
      </c>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row>
    <row r="11" spans="1:61">
      <c r="A11" s="61">
        <v>41200</v>
      </c>
      <c r="B11" s="62">
        <v>-26560.809999999998</v>
      </c>
      <c r="C11" s="62">
        <v>-26310.809999999998</v>
      </c>
      <c r="D11" s="62">
        <v>-52871.619999999995</v>
      </c>
      <c r="E11" s="60"/>
      <c r="F11" s="60"/>
      <c r="G11" s="60"/>
      <c r="H11" s="61">
        <v>41250</v>
      </c>
      <c r="I11" s="62">
        <v>-562.5</v>
      </c>
      <c r="J11" s="62">
        <v>-562.5</v>
      </c>
      <c r="K11" s="62">
        <v>-1125</v>
      </c>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row>
    <row r="12" spans="1:61">
      <c r="A12" s="61">
        <v>41300</v>
      </c>
      <c r="B12" s="62">
        <v>-48266.909999999996</v>
      </c>
      <c r="C12" s="62">
        <v>-49744.37</v>
      </c>
      <c r="D12" s="62">
        <v>-98011.28</v>
      </c>
      <c r="E12" s="60"/>
      <c r="F12" s="60"/>
      <c r="G12" s="60"/>
      <c r="H12" s="61">
        <v>41300</v>
      </c>
      <c r="I12" s="62">
        <v>-2064.91</v>
      </c>
      <c r="J12" s="62">
        <v>-2010.85</v>
      </c>
      <c r="K12" s="62">
        <v>-4075.7599999999998</v>
      </c>
      <c r="L12" s="60"/>
      <c r="M12" s="60"/>
      <c r="N12" s="60"/>
      <c r="O12" s="60"/>
      <c r="P12" s="60"/>
      <c r="Q12" s="60"/>
      <c r="R12" s="60"/>
      <c r="S12" s="60"/>
      <c r="T12" s="60"/>
      <c r="U12" s="60"/>
      <c r="V12" s="60"/>
      <c r="W12" s="60"/>
      <c r="X12" s="60"/>
      <c r="Y12" s="60"/>
      <c r="Z12" s="60"/>
      <c r="AA12" s="60"/>
      <c r="AB12" s="60"/>
      <c r="AC12" s="60"/>
      <c r="AD12" s="60"/>
      <c r="AE12" s="60"/>
      <c r="AF12" s="60"/>
      <c r="AG12" s="60"/>
      <c r="AH12" s="60"/>
      <c r="AI12" s="60"/>
      <c r="AJ12" s="60"/>
      <c r="AK12" s="60"/>
      <c r="AL12" s="60"/>
      <c r="AM12" s="60"/>
      <c r="AN12" s="60"/>
      <c r="AO12" s="60"/>
      <c r="AP12" s="60"/>
      <c r="AQ12" s="60"/>
      <c r="AR12" s="60"/>
      <c r="AS12" s="60"/>
      <c r="AT12" s="60"/>
      <c r="AU12" s="60"/>
      <c r="AV12" s="60"/>
      <c r="AW12" s="60"/>
      <c r="AX12" s="60"/>
      <c r="AY12" s="60"/>
      <c r="AZ12" s="60"/>
      <c r="BA12" s="60"/>
      <c r="BB12" s="60"/>
      <c r="BC12" s="60"/>
      <c r="BD12" s="60"/>
      <c r="BE12" s="60"/>
      <c r="BF12" s="60"/>
      <c r="BG12" s="60"/>
      <c r="BH12" s="60"/>
      <c r="BI12" s="60"/>
    </row>
    <row r="13" spans="1:61">
      <c r="A13" s="61">
        <v>41320</v>
      </c>
      <c r="B13" s="62">
        <v>-8987.36</v>
      </c>
      <c r="C13" s="62">
        <v>-8757.36</v>
      </c>
      <c r="D13" s="62">
        <v>-17744.72</v>
      </c>
      <c r="E13" s="60"/>
      <c r="F13" s="60"/>
      <c r="G13" s="60"/>
      <c r="H13" s="61">
        <v>41320</v>
      </c>
      <c r="I13" s="62">
        <v>-2734.25</v>
      </c>
      <c r="J13" s="62">
        <v>-2799.25</v>
      </c>
      <c r="K13" s="62">
        <v>-5533.5</v>
      </c>
      <c r="L13" s="60"/>
      <c r="M13" s="60"/>
      <c r="N13" s="60"/>
      <c r="O13" s="60"/>
      <c r="P13" s="60"/>
      <c r="Q13" s="60"/>
      <c r="R13" s="60"/>
      <c r="S13" s="60"/>
      <c r="T13" s="60"/>
      <c r="U13" s="60"/>
      <c r="V13" s="60"/>
      <c r="W13" s="60"/>
      <c r="X13" s="60"/>
      <c r="Y13" s="60"/>
      <c r="Z13" s="60"/>
      <c r="AA13" s="60"/>
      <c r="AB13" s="60"/>
      <c r="AC13" s="60"/>
      <c r="AD13" s="60"/>
      <c r="AE13" s="60"/>
      <c r="AF13" s="60"/>
      <c r="AG13" s="60"/>
      <c r="AH13" s="60"/>
      <c r="AI13" s="60"/>
      <c r="AJ13" s="60"/>
      <c r="AK13" s="60"/>
      <c r="AL13" s="60"/>
      <c r="AM13" s="60"/>
      <c r="AN13" s="60"/>
      <c r="AO13" s="60"/>
      <c r="AP13" s="60"/>
      <c r="AQ13" s="60"/>
      <c r="AR13" s="60"/>
      <c r="AS13" s="60"/>
      <c r="AT13" s="60"/>
      <c r="AU13" s="60"/>
      <c r="AV13" s="60"/>
      <c r="AW13" s="60"/>
      <c r="AX13" s="60"/>
      <c r="AY13" s="60"/>
      <c r="AZ13" s="60"/>
      <c r="BA13" s="60"/>
      <c r="BB13" s="60"/>
      <c r="BC13" s="60"/>
      <c r="BD13" s="60"/>
      <c r="BE13" s="60"/>
      <c r="BF13" s="60"/>
      <c r="BG13" s="60"/>
      <c r="BH13" s="60"/>
      <c r="BI13" s="60"/>
    </row>
    <row r="14" spans="1:61">
      <c r="A14" s="61">
        <v>41350</v>
      </c>
      <c r="B14" s="62">
        <v>-954.1</v>
      </c>
      <c r="C14" s="62">
        <v>-898.87</v>
      </c>
      <c r="D14" s="62">
        <v>-1852.97</v>
      </c>
      <c r="E14" s="60"/>
      <c r="F14" s="60"/>
      <c r="G14" s="60"/>
      <c r="H14" s="61">
        <v>41400</v>
      </c>
      <c r="I14" s="62">
        <v>-720.95</v>
      </c>
      <c r="J14" s="62">
        <v>-1230.4099999999999</v>
      </c>
      <c r="K14" s="62">
        <v>-1951.36</v>
      </c>
      <c r="L14" s="60"/>
      <c r="M14" s="60"/>
      <c r="N14" s="60"/>
      <c r="O14" s="60"/>
      <c r="P14" s="60"/>
      <c r="Q14" s="60"/>
      <c r="R14" s="60"/>
      <c r="S14" s="60"/>
      <c r="T14" s="60"/>
      <c r="U14" s="60"/>
      <c r="V14" s="60"/>
      <c r="W14" s="60"/>
      <c r="X14" s="60"/>
      <c r="Y14" s="60"/>
      <c r="Z14" s="60"/>
      <c r="AA14" s="60"/>
      <c r="AB14" s="60"/>
      <c r="AC14" s="60"/>
      <c r="AD14" s="60"/>
      <c r="AE14" s="60"/>
      <c r="AF14" s="60"/>
      <c r="AG14" s="60"/>
      <c r="AH14" s="60"/>
      <c r="AI14" s="60"/>
      <c r="AJ14" s="60"/>
      <c r="AK14" s="60"/>
      <c r="AL14" s="60"/>
      <c r="AM14" s="60"/>
      <c r="AN14" s="60"/>
      <c r="AO14" s="60"/>
      <c r="AP14" s="60"/>
      <c r="AQ14" s="60"/>
      <c r="AR14" s="60"/>
      <c r="AS14" s="60"/>
      <c r="AT14" s="60"/>
      <c r="AU14" s="60"/>
      <c r="AV14" s="60"/>
      <c r="AW14" s="60"/>
      <c r="AX14" s="60"/>
      <c r="AY14" s="60"/>
      <c r="AZ14" s="60"/>
      <c r="BA14" s="60"/>
      <c r="BB14" s="60"/>
      <c r="BC14" s="60"/>
      <c r="BD14" s="60"/>
      <c r="BE14" s="60"/>
      <c r="BF14" s="60"/>
      <c r="BG14" s="60"/>
      <c r="BH14" s="60"/>
      <c r="BI14" s="60"/>
    </row>
    <row r="15" spans="1:61">
      <c r="A15" s="61">
        <v>41360</v>
      </c>
      <c r="B15" s="62">
        <v>-1144</v>
      </c>
      <c r="C15" s="62">
        <v>-1144</v>
      </c>
      <c r="D15" s="62">
        <v>-2288</v>
      </c>
      <c r="E15" s="60"/>
      <c r="F15" s="60"/>
      <c r="G15" s="60"/>
      <c r="H15" s="61">
        <v>41450</v>
      </c>
      <c r="I15" s="62">
        <v>-1310.9699999999998</v>
      </c>
      <c r="J15" s="62">
        <v>-1377.37</v>
      </c>
      <c r="K15" s="62">
        <v>-2688.3399999999997</v>
      </c>
      <c r="L15" s="60"/>
      <c r="M15" s="60"/>
      <c r="N15" s="60"/>
      <c r="O15" s="60"/>
      <c r="P15" s="60"/>
      <c r="Q15" s="60"/>
      <c r="R15" s="60"/>
      <c r="S15" s="60"/>
      <c r="T15" s="60"/>
      <c r="U15" s="60"/>
      <c r="V15" s="60"/>
      <c r="W15" s="60"/>
      <c r="X15" s="60"/>
      <c r="Y15" s="60"/>
      <c r="Z15" s="60"/>
      <c r="AA15" s="60"/>
      <c r="AB15" s="60"/>
      <c r="AC15" s="60"/>
      <c r="AD15" s="60"/>
      <c r="AE15" s="60"/>
      <c r="AF15" s="60"/>
      <c r="AG15" s="60"/>
      <c r="AH15" s="60"/>
      <c r="AI15" s="60"/>
      <c r="AJ15" s="60"/>
      <c r="AK15" s="60"/>
      <c r="AL15" s="60"/>
      <c r="AM15" s="60"/>
      <c r="AN15" s="60"/>
      <c r="AO15" s="60"/>
      <c r="AP15" s="60"/>
      <c r="AQ15" s="60"/>
      <c r="AR15" s="60"/>
      <c r="AS15" s="60"/>
      <c r="AT15" s="60"/>
      <c r="AU15" s="60"/>
      <c r="AV15" s="60"/>
      <c r="AW15" s="60"/>
      <c r="AX15" s="60"/>
      <c r="AY15" s="60"/>
      <c r="AZ15" s="60"/>
      <c r="BA15" s="60"/>
      <c r="BB15" s="60"/>
      <c r="BC15" s="60"/>
      <c r="BD15" s="60"/>
      <c r="BE15" s="60"/>
      <c r="BF15" s="60"/>
      <c r="BG15" s="60"/>
      <c r="BH15" s="60"/>
      <c r="BI15" s="60"/>
    </row>
    <row r="16" spans="1:61">
      <c r="A16" s="61">
        <v>41365</v>
      </c>
      <c r="B16" s="62">
        <v>-25835.050000000007</v>
      </c>
      <c r="C16" s="62">
        <v>-25853.050000000007</v>
      </c>
      <c r="D16" s="62">
        <v>-51688.100000000013</v>
      </c>
      <c r="E16" s="60"/>
      <c r="F16" s="60"/>
      <c r="G16" s="60"/>
      <c r="H16" s="61">
        <v>42100</v>
      </c>
      <c r="I16" s="62">
        <v>-13408.7</v>
      </c>
      <c r="J16" s="62">
        <v>-14214.1</v>
      </c>
      <c r="K16" s="62">
        <v>-27622.800000000003</v>
      </c>
      <c r="L16" s="60"/>
      <c r="M16" s="60"/>
      <c r="N16" s="60"/>
      <c r="O16" s="60"/>
      <c r="P16" s="60"/>
      <c r="Q16" s="60"/>
      <c r="R16" s="60"/>
      <c r="S16" s="60"/>
      <c r="T16" s="60"/>
      <c r="U16" s="60"/>
      <c r="V16" s="60"/>
      <c r="W16" s="60"/>
      <c r="X16" s="60"/>
      <c r="Y16" s="60"/>
      <c r="Z16" s="60"/>
      <c r="AA16" s="60"/>
      <c r="AB16" s="60"/>
      <c r="AC16" s="60"/>
      <c r="AD16" s="60"/>
      <c r="AE16" s="60"/>
      <c r="AF16" s="60"/>
      <c r="AG16" s="60"/>
      <c r="AH16" s="60"/>
      <c r="AI16" s="60"/>
      <c r="AJ16" s="60"/>
      <c r="AK16" s="60"/>
      <c r="AL16" s="60"/>
      <c r="AM16" s="60"/>
      <c r="AN16" s="60"/>
      <c r="AO16" s="60"/>
      <c r="AP16" s="60"/>
      <c r="AQ16" s="60"/>
      <c r="AR16" s="60"/>
      <c r="AS16" s="60"/>
      <c r="AT16" s="60"/>
      <c r="AU16" s="60"/>
      <c r="AV16" s="60"/>
      <c r="AW16" s="60"/>
      <c r="AX16" s="60"/>
      <c r="AY16" s="60"/>
      <c r="AZ16" s="60"/>
      <c r="BA16" s="60"/>
      <c r="BB16" s="60"/>
      <c r="BC16" s="60"/>
      <c r="BD16" s="60"/>
      <c r="BE16" s="60"/>
      <c r="BF16" s="60"/>
      <c r="BG16" s="60"/>
      <c r="BH16" s="60"/>
      <c r="BI16" s="60"/>
    </row>
    <row r="17" spans="1:61">
      <c r="A17" s="61">
        <v>41400</v>
      </c>
      <c r="B17" s="62">
        <v>-5584.21</v>
      </c>
      <c r="C17" s="62">
        <v>-7877.6900000000005</v>
      </c>
      <c r="D17" s="62">
        <v>-13461.900000000001</v>
      </c>
      <c r="E17" s="60"/>
      <c r="F17" s="60"/>
      <c r="G17" s="60"/>
      <c r="H17" s="61">
        <v>41500</v>
      </c>
      <c r="I17" s="62">
        <v>-58058</v>
      </c>
      <c r="J17" s="62">
        <v>-22171</v>
      </c>
      <c r="K17" s="62">
        <v>-80229</v>
      </c>
      <c r="L17" s="60"/>
      <c r="M17" s="60"/>
      <c r="N17" s="60"/>
      <c r="O17" s="60"/>
      <c r="P17" s="60"/>
      <c r="Q17" s="60"/>
      <c r="R17" s="60"/>
      <c r="S17" s="60"/>
      <c r="T17" s="60"/>
      <c r="U17" s="60"/>
      <c r="V17" s="60"/>
      <c r="W17" s="60"/>
      <c r="X17" s="60"/>
      <c r="Y17" s="60"/>
      <c r="Z17" s="60"/>
      <c r="AA17" s="60"/>
      <c r="AB17" s="60"/>
      <c r="AC17" s="60"/>
      <c r="AD17" s="60"/>
      <c r="AE17" s="60"/>
      <c r="AF17" s="60"/>
      <c r="AG17" s="60"/>
      <c r="AH17" s="60"/>
      <c r="AI17" s="60"/>
      <c r="AJ17" s="60"/>
      <c r="AK17" s="60"/>
      <c r="AL17" s="60"/>
      <c r="AM17" s="60"/>
      <c r="AN17" s="60"/>
      <c r="AO17" s="60"/>
      <c r="AP17" s="60"/>
      <c r="AQ17" s="60"/>
      <c r="AR17" s="60"/>
      <c r="AS17" s="60"/>
      <c r="AT17" s="60"/>
      <c r="AU17" s="60"/>
      <c r="AV17" s="60"/>
      <c r="AW17" s="60"/>
      <c r="AX17" s="60"/>
      <c r="AY17" s="60"/>
      <c r="AZ17" s="60"/>
      <c r="BA17" s="60"/>
      <c r="BB17" s="60"/>
      <c r="BC17" s="60"/>
      <c r="BD17" s="60"/>
      <c r="BE17" s="60"/>
      <c r="BF17" s="60"/>
      <c r="BG17" s="60"/>
      <c r="BH17" s="60"/>
      <c r="BI17" s="60"/>
    </row>
    <row r="18" spans="1:61">
      <c r="A18" s="61">
        <v>41450</v>
      </c>
      <c r="B18" s="62">
        <v>-92497.27</v>
      </c>
      <c r="C18" s="62">
        <v>-121329.87000000005</v>
      </c>
      <c r="D18" s="62">
        <v>-213827.14000000007</v>
      </c>
      <c r="E18" s="60"/>
      <c r="F18" s="60"/>
      <c r="G18" s="60"/>
      <c r="H18" s="61">
        <v>42000</v>
      </c>
      <c r="I18" s="62">
        <v>-228854.89</v>
      </c>
      <c r="J18" s="62">
        <v>-441630.42</v>
      </c>
      <c r="K18" s="62">
        <v>-670485.31000000006</v>
      </c>
      <c r="L18" s="60"/>
      <c r="M18" s="60"/>
      <c r="N18" s="60"/>
      <c r="O18" s="60"/>
      <c r="P18" s="60"/>
      <c r="Q18" s="60"/>
      <c r="R18" s="60"/>
      <c r="S18" s="60"/>
      <c r="T18" s="60"/>
      <c r="U18" s="60"/>
      <c r="V18" s="60"/>
      <c r="W18" s="60"/>
      <c r="X18" s="60"/>
      <c r="Y18" s="60"/>
      <c r="Z18" s="60"/>
      <c r="AA18" s="60"/>
      <c r="AB18" s="60"/>
      <c r="AC18" s="60"/>
      <c r="AD18" s="60"/>
      <c r="AE18" s="60"/>
      <c r="AF18" s="60"/>
      <c r="AG18" s="60"/>
      <c r="AH18" s="60"/>
      <c r="AI18" s="60"/>
      <c r="AJ18" s="60"/>
      <c r="AK18" s="60"/>
      <c r="AL18" s="60"/>
      <c r="AM18" s="60"/>
      <c r="AN18" s="60"/>
      <c r="AO18" s="60"/>
      <c r="AP18" s="60"/>
      <c r="AQ18" s="60"/>
      <c r="AR18" s="60"/>
      <c r="AS18" s="60"/>
      <c r="AT18" s="60"/>
      <c r="AU18" s="60"/>
      <c r="AV18" s="60"/>
      <c r="AW18" s="60"/>
      <c r="AX18" s="60"/>
      <c r="AY18" s="60"/>
      <c r="AZ18" s="60"/>
      <c r="BA18" s="60"/>
      <c r="BB18" s="60"/>
      <c r="BC18" s="60"/>
      <c r="BD18" s="60"/>
      <c r="BE18" s="60"/>
      <c r="BF18" s="60"/>
      <c r="BG18" s="60"/>
      <c r="BH18" s="60"/>
      <c r="BI18" s="60"/>
    </row>
    <row r="19" spans="1:61">
      <c r="A19" s="61">
        <v>42100</v>
      </c>
      <c r="B19" s="62">
        <v>-133948.07999999999</v>
      </c>
      <c r="C19" s="62">
        <v>-135011.80000000002</v>
      </c>
      <c r="D19" s="62">
        <v>-268959.88</v>
      </c>
      <c r="E19" s="60"/>
      <c r="F19" s="60"/>
      <c r="G19" s="60"/>
      <c r="H19" s="61">
        <v>42300</v>
      </c>
      <c r="I19" s="62">
        <v>-754</v>
      </c>
      <c r="J19" s="62">
        <v>-754</v>
      </c>
      <c r="K19" s="62">
        <v>-1508</v>
      </c>
      <c r="L19" s="60"/>
      <c r="M19" s="60"/>
      <c r="N19" s="60"/>
      <c r="O19" s="60"/>
      <c r="P19" s="60"/>
      <c r="Q19" s="60"/>
      <c r="R19" s="60"/>
      <c r="S19" s="60"/>
      <c r="T19" s="60"/>
      <c r="U19" s="60"/>
      <c r="V19" s="60"/>
      <c r="W19" s="60"/>
      <c r="X19" s="60"/>
      <c r="Y19" s="60"/>
      <c r="Z19" s="60"/>
      <c r="AA19" s="60"/>
      <c r="AB19" s="60"/>
      <c r="AC19" s="60"/>
      <c r="AD19" s="60"/>
      <c r="AE19" s="60"/>
      <c r="AF19" s="60"/>
      <c r="AG19" s="60"/>
      <c r="AH19" s="60"/>
      <c r="AI19" s="60"/>
      <c r="AJ19" s="60"/>
      <c r="AK19" s="60"/>
      <c r="AL19" s="60"/>
      <c r="AM19" s="60"/>
      <c r="AN19" s="60"/>
      <c r="AO19" s="60"/>
      <c r="AP19" s="60"/>
      <c r="AQ19" s="60"/>
      <c r="AR19" s="60"/>
      <c r="AS19" s="60"/>
      <c r="AT19" s="60"/>
      <c r="AU19" s="60"/>
      <c r="AV19" s="60"/>
      <c r="AW19" s="60"/>
      <c r="AX19" s="60"/>
      <c r="AY19" s="60"/>
      <c r="AZ19" s="60"/>
      <c r="BA19" s="60"/>
      <c r="BB19" s="60"/>
      <c r="BC19" s="60"/>
      <c r="BD19" s="60"/>
      <c r="BE19" s="60"/>
      <c r="BF19" s="60"/>
      <c r="BG19" s="60"/>
      <c r="BH19" s="60"/>
      <c r="BI19" s="60"/>
    </row>
    <row r="20" spans="1:61">
      <c r="A20" s="61">
        <v>41500</v>
      </c>
      <c r="B20" s="62">
        <v>-24526.25</v>
      </c>
      <c r="C20" s="62">
        <v>-46520</v>
      </c>
      <c r="D20" s="62">
        <v>-71046.25</v>
      </c>
      <c r="E20" s="60"/>
      <c r="F20" s="60"/>
      <c r="G20" s="60"/>
      <c r="H20" s="61">
        <v>44000</v>
      </c>
      <c r="I20" s="62">
        <v>-1587.29</v>
      </c>
      <c r="J20" s="62">
        <v>-17123.75</v>
      </c>
      <c r="K20" s="62">
        <v>-18711.04</v>
      </c>
      <c r="L20" s="60"/>
      <c r="M20" s="60"/>
      <c r="N20" s="60"/>
      <c r="O20" s="60"/>
      <c r="P20" s="60"/>
      <c r="Q20" s="60"/>
      <c r="R20" s="60"/>
      <c r="S20" s="60"/>
      <c r="T20" s="60"/>
      <c r="U20" s="60"/>
      <c r="V20" s="60"/>
      <c r="W20" s="60"/>
      <c r="X20" s="60"/>
      <c r="Y20" s="60"/>
      <c r="Z20" s="60"/>
      <c r="AA20" s="60"/>
      <c r="AB20" s="60"/>
      <c r="AC20" s="60"/>
      <c r="AD20" s="60"/>
      <c r="AE20" s="60"/>
      <c r="AF20" s="60"/>
      <c r="AG20" s="60"/>
      <c r="AH20" s="60"/>
      <c r="AI20" s="60"/>
      <c r="AJ20" s="60"/>
      <c r="AK20" s="60"/>
      <c r="AL20" s="60"/>
      <c r="AM20" s="60"/>
      <c r="AN20" s="60"/>
      <c r="AO20" s="60"/>
      <c r="AP20" s="60"/>
      <c r="AQ20" s="60"/>
      <c r="AR20" s="60"/>
      <c r="AS20" s="60"/>
      <c r="AT20" s="60"/>
      <c r="AU20" s="60"/>
      <c r="AV20" s="60"/>
      <c r="AW20" s="60"/>
      <c r="AX20" s="60"/>
      <c r="AY20" s="60"/>
      <c r="AZ20" s="60"/>
      <c r="BA20" s="60"/>
      <c r="BB20" s="60"/>
      <c r="BC20" s="60"/>
      <c r="BD20" s="60"/>
      <c r="BE20" s="60"/>
      <c r="BF20" s="60"/>
      <c r="BG20" s="60"/>
      <c r="BH20" s="60"/>
      <c r="BI20" s="60"/>
    </row>
    <row r="21" spans="1:61">
      <c r="A21" s="61">
        <v>42000</v>
      </c>
      <c r="B21" s="62">
        <v>-101632.12000000004</v>
      </c>
      <c r="C21" s="62">
        <v>-193347.55999999997</v>
      </c>
      <c r="D21" s="62">
        <v>-294979.68</v>
      </c>
      <c r="E21" s="60"/>
      <c r="F21" s="60"/>
      <c r="G21" s="60"/>
      <c r="H21" s="61">
        <v>41700</v>
      </c>
      <c r="I21" s="62">
        <v>-7449</v>
      </c>
      <c r="J21" s="62">
        <v>-9125.7999999999993</v>
      </c>
      <c r="K21" s="62">
        <v>-16574.8</v>
      </c>
      <c r="L21" s="60"/>
      <c r="M21" s="60"/>
      <c r="N21" s="60"/>
      <c r="O21" s="60"/>
      <c r="P21" s="60"/>
      <c r="Q21" s="60"/>
      <c r="R21" s="60"/>
      <c r="S21" s="60"/>
      <c r="T21" s="60"/>
      <c r="U21" s="60"/>
      <c r="V21" s="60"/>
      <c r="W21" s="60"/>
      <c r="X21" s="60"/>
      <c r="Y21" s="60"/>
      <c r="Z21" s="60"/>
      <c r="AA21" s="60"/>
      <c r="AB21" s="60"/>
      <c r="AC21" s="60"/>
      <c r="AD21" s="60"/>
      <c r="AE21" s="60"/>
      <c r="AF21" s="60"/>
      <c r="AG21" s="60"/>
      <c r="AH21" s="60"/>
      <c r="AI21" s="60"/>
      <c r="AJ21" s="60"/>
      <c r="AK21" s="60"/>
      <c r="AL21" s="60"/>
      <c r="AM21" s="60"/>
      <c r="AN21" s="60"/>
      <c r="AO21" s="60"/>
      <c r="AP21" s="60"/>
      <c r="AQ21" s="60"/>
      <c r="AR21" s="60"/>
      <c r="AS21" s="60"/>
      <c r="AT21" s="60"/>
      <c r="AU21" s="60"/>
      <c r="AV21" s="60"/>
      <c r="AW21" s="60"/>
      <c r="AX21" s="60"/>
      <c r="AY21" s="60"/>
      <c r="AZ21" s="60"/>
      <c r="BA21" s="60"/>
      <c r="BB21" s="60"/>
      <c r="BC21" s="60"/>
      <c r="BD21" s="60"/>
      <c r="BE21" s="60"/>
      <c r="BF21" s="60"/>
      <c r="BG21" s="60"/>
      <c r="BH21" s="60"/>
      <c r="BI21" s="60"/>
    </row>
    <row r="22" spans="1:61">
      <c r="A22" s="61">
        <v>42300</v>
      </c>
      <c r="B22" s="62">
        <v>-1791.81</v>
      </c>
      <c r="C22" s="62">
        <v>-1791.81</v>
      </c>
      <c r="D22" s="62">
        <v>-3583.62</v>
      </c>
      <c r="E22" s="60"/>
      <c r="F22" s="60"/>
      <c r="G22" s="60"/>
      <c r="H22" s="61">
        <v>42200</v>
      </c>
      <c r="I22" s="62">
        <v>-1718.1</v>
      </c>
      <c r="J22" s="62">
        <v>-1718.1</v>
      </c>
      <c r="K22" s="62">
        <v>-3436.2</v>
      </c>
      <c r="L22" s="60"/>
      <c r="M22" s="60"/>
      <c r="N22" s="60"/>
      <c r="O22" s="60"/>
      <c r="P22" s="60"/>
      <c r="Q22" s="60"/>
      <c r="R22" s="60"/>
      <c r="S22" s="60"/>
      <c r="T22" s="60"/>
      <c r="U22" s="60"/>
      <c r="V22" s="60"/>
      <c r="W22" s="60"/>
      <c r="X22" s="60"/>
      <c r="Y22" s="60"/>
      <c r="Z22" s="60"/>
      <c r="AA22" s="60"/>
      <c r="AB22" s="60"/>
      <c r="AC22" s="60"/>
      <c r="AD22" s="60"/>
      <c r="AE22" s="60"/>
      <c r="AF22" s="60"/>
      <c r="AG22" s="60"/>
      <c r="AH22" s="60"/>
      <c r="AI22" s="60"/>
      <c r="AJ22" s="60"/>
      <c r="AK22" s="60"/>
      <c r="AL22" s="60"/>
      <c r="AM22" s="60"/>
      <c r="AN22" s="60"/>
      <c r="AO22" s="60"/>
      <c r="AP22" s="60"/>
      <c r="AQ22" s="60"/>
      <c r="AR22" s="60"/>
      <c r="AS22" s="60"/>
      <c r="AT22" s="60"/>
      <c r="AU22" s="60"/>
      <c r="AV22" s="60"/>
      <c r="AW22" s="60"/>
      <c r="AX22" s="60"/>
      <c r="AY22" s="60"/>
      <c r="AZ22" s="60"/>
      <c r="BA22" s="60"/>
      <c r="BB22" s="60"/>
      <c r="BC22" s="60"/>
      <c r="BD22" s="60"/>
      <c r="BE22" s="60"/>
      <c r="BF22" s="60"/>
      <c r="BG22" s="60"/>
      <c r="BH22" s="60"/>
      <c r="BI22" s="60"/>
    </row>
    <row r="23" spans="1:61">
      <c r="A23" s="61">
        <v>44000</v>
      </c>
      <c r="B23" s="62">
        <v>-211.17</v>
      </c>
      <c r="C23" s="62">
        <v>-551.15</v>
      </c>
      <c r="D23" s="62">
        <v>-762.31999999999994</v>
      </c>
      <c r="E23" s="60"/>
      <c r="F23" s="60"/>
      <c r="G23" s="60"/>
      <c r="H23" s="61">
        <v>41925</v>
      </c>
      <c r="I23" s="62">
        <v>-5913.61</v>
      </c>
      <c r="J23" s="62">
        <v>-5773.93</v>
      </c>
      <c r="K23" s="62">
        <v>-11687.54</v>
      </c>
      <c r="L23" s="60"/>
      <c r="M23" s="60"/>
      <c r="N23" s="60"/>
      <c r="O23" s="60"/>
      <c r="P23" s="60"/>
      <c r="Q23" s="60"/>
      <c r="R23" s="60"/>
      <c r="S23" s="60"/>
      <c r="T23" s="60"/>
      <c r="U23" s="60"/>
      <c r="V23" s="60"/>
      <c r="W23" s="60"/>
      <c r="X23" s="60"/>
      <c r="Y23" s="60"/>
      <c r="Z23" s="60"/>
      <c r="AA23" s="60"/>
      <c r="AB23" s="60"/>
      <c r="AC23" s="60"/>
      <c r="AD23" s="60"/>
      <c r="AE23" s="60"/>
      <c r="AF23" s="60"/>
      <c r="AG23" s="60"/>
      <c r="AH23" s="60"/>
      <c r="AI23" s="60"/>
      <c r="AJ23" s="60"/>
      <c r="AK23" s="60"/>
      <c r="AL23" s="60"/>
      <c r="AM23" s="60"/>
      <c r="AN23" s="60"/>
      <c r="AO23" s="60"/>
      <c r="AP23" s="60"/>
      <c r="AQ23" s="60"/>
      <c r="AR23" s="60"/>
      <c r="AS23" s="60"/>
      <c r="AT23" s="60"/>
      <c r="AU23" s="60"/>
      <c r="AV23" s="60"/>
      <c r="AW23" s="60"/>
      <c r="AX23" s="60"/>
      <c r="AY23" s="60"/>
      <c r="AZ23" s="60"/>
      <c r="BA23" s="60"/>
      <c r="BB23" s="60"/>
      <c r="BC23" s="60"/>
      <c r="BD23" s="60"/>
      <c r="BE23" s="60"/>
      <c r="BF23" s="60"/>
      <c r="BG23" s="60"/>
      <c r="BH23" s="60"/>
      <c r="BI23" s="60"/>
    </row>
    <row r="24" spans="1:61">
      <c r="A24" s="61">
        <v>41700</v>
      </c>
      <c r="B24" s="62">
        <v>-7030.76</v>
      </c>
      <c r="C24" s="62">
        <v>-10863.16</v>
      </c>
      <c r="D24" s="62">
        <v>-17893.919999999998</v>
      </c>
      <c r="E24" s="60"/>
      <c r="F24" s="60"/>
      <c r="G24" s="60"/>
      <c r="H24" s="61" t="s">
        <v>792</v>
      </c>
      <c r="I24" s="62">
        <v>-422558.73999999993</v>
      </c>
      <c r="J24" s="62">
        <v>-618574.93000000005</v>
      </c>
      <c r="K24" s="62">
        <v>-1041133.6700000002</v>
      </c>
      <c r="L24" s="60"/>
      <c r="M24" s="60"/>
      <c r="N24" s="60"/>
      <c r="O24" s="60"/>
      <c r="P24" s="60"/>
      <c r="Q24" s="60"/>
      <c r="R24" s="60"/>
      <c r="S24" s="60"/>
      <c r="T24" s="60"/>
      <c r="U24" s="60"/>
      <c r="V24" s="60"/>
      <c r="W24" s="60"/>
      <c r="X24" s="60"/>
      <c r="Y24" s="60"/>
      <c r="Z24" s="60"/>
      <c r="AA24" s="60"/>
      <c r="AB24" s="60"/>
      <c r="AC24" s="60"/>
      <c r="AD24" s="60"/>
      <c r="AE24" s="60"/>
      <c r="AF24" s="60"/>
      <c r="AG24" s="60"/>
      <c r="AH24" s="60"/>
      <c r="AI24" s="60"/>
      <c r="AJ24" s="60"/>
      <c r="AK24" s="60"/>
      <c r="AL24" s="60"/>
      <c r="AM24" s="60"/>
      <c r="AN24" s="60"/>
      <c r="AO24" s="60"/>
      <c r="AP24" s="60"/>
      <c r="AQ24" s="60"/>
      <c r="AR24" s="60"/>
      <c r="AS24" s="60"/>
      <c r="AT24" s="60"/>
      <c r="AU24" s="60"/>
      <c r="AV24" s="60"/>
      <c r="AW24" s="60"/>
      <c r="AX24" s="60"/>
      <c r="AY24" s="60"/>
      <c r="AZ24" s="60"/>
      <c r="BA24" s="60"/>
      <c r="BB24" s="60"/>
      <c r="BC24" s="60"/>
      <c r="BD24" s="60"/>
      <c r="BE24" s="60"/>
      <c r="BF24" s="60"/>
      <c r="BG24" s="60"/>
      <c r="BH24" s="60"/>
      <c r="BI24" s="60"/>
    </row>
    <row r="25" spans="1:61">
      <c r="A25" s="61">
        <v>42200</v>
      </c>
      <c r="B25" s="62">
        <v>-1898.23</v>
      </c>
      <c r="C25" s="62">
        <v>-1898.23</v>
      </c>
      <c r="D25" s="62">
        <v>-3796.46</v>
      </c>
      <c r="H25" s="60"/>
      <c r="I25" s="60"/>
      <c r="J25" s="60"/>
      <c r="K25" s="60"/>
    </row>
    <row r="26" spans="1:61">
      <c r="A26" s="61" t="s">
        <v>792</v>
      </c>
      <c r="B26" s="62">
        <v>-947398.37</v>
      </c>
      <c r="C26" s="62">
        <v>-1098701.54</v>
      </c>
      <c r="D26" s="62">
        <v>-2046099.9100000001</v>
      </c>
      <c r="H26" s="60"/>
      <c r="I26" s="60"/>
      <c r="J26" s="60"/>
      <c r="K26" s="60"/>
    </row>
    <row r="27" spans="1:61">
      <c r="B27" s="167"/>
      <c r="C27" s="167"/>
      <c r="D27" s="167"/>
    </row>
    <row r="28" spans="1:61">
      <c r="B28" s="167"/>
      <c r="C28" s="167"/>
      <c r="D28" s="167"/>
    </row>
    <row r="29" spans="1:61">
      <c r="B29" s="167"/>
      <c r="C29" s="167"/>
      <c r="D29" s="167"/>
    </row>
    <row r="30" spans="1:61">
      <c r="B30" s="167"/>
      <c r="C30" s="167"/>
      <c r="D30" s="167"/>
    </row>
    <row r="31" spans="1:61">
      <c r="B31" s="167"/>
      <c r="C31" s="167"/>
      <c r="D31" s="167"/>
    </row>
    <row r="32" spans="1:61">
      <c r="B32" s="167"/>
      <c r="C32" s="167"/>
      <c r="D32" s="167"/>
    </row>
    <row r="33" spans="2:4">
      <c r="B33" s="167"/>
      <c r="C33" s="167"/>
      <c r="D33" s="167"/>
    </row>
    <row r="34" spans="2:4">
      <c r="B34" s="167"/>
      <c r="C34" s="167"/>
      <c r="D34" s="167"/>
    </row>
    <row r="35" spans="2:4">
      <c r="B35" s="167"/>
      <c r="C35" s="167"/>
      <c r="D35" s="167"/>
    </row>
    <row r="36" spans="2:4">
      <c r="B36" s="167"/>
      <c r="C36" s="167"/>
      <c r="D36" s="167"/>
    </row>
    <row r="37" spans="2:4">
      <c r="B37" s="167"/>
      <c r="C37" s="167"/>
      <c r="D37" s="167"/>
    </row>
    <row r="38" spans="2:4">
      <c r="B38" s="167"/>
      <c r="C38" s="167"/>
      <c r="D38" s="167"/>
    </row>
    <row r="39" spans="2:4">
      <c r="B39" s="167"/>
      <c r="C39" s="167"/>
      <c r="D39" s="167"/>
    </row>
    <row r="40" spans="2:4">
      <c r="B40" s="167"/>
      <c r="C40" s="167"/>
      <c r="D40" s="167"/>
    </row>
    <row r="41" spans="2:4">
      <c r="B41" s="167"/>
      <c r="C41" s="167"/>
      <c r="D41" s="167"/>
    </row>
    <row r="42" spans="2:4">
      <c r="B42" s="167"/>
      <c r="C42" s="167"/>
      <c r="D42" s="167"/>
    </row>
    <row r="43" spans="2:4">
      <c r="B43" s="167"/>
      <c r="C43" s="167"/>
      <c r="D43" s="167"/>
    </row>
    <row r="44" spans="2:4">
      <c r="B44" s="167"/>
      <c r="C44" s="167"/>
      <c r="D44" s="167"/>
    </row>
    <row r="45" spans="2:4">
      <c r="B45" s="167"/>
      <c r="C45" s="167"/>
      <c r="D45" s="167"/>
    </row>
    <row r="46" spans="2:4">
      <c r="B46" s="167"/>
      <c r="C46" s="167"/>
      <c r="D46" s="167"/>
    </row>
    <row r="47" spans="2:4">
      <c r="B47" s="167"/>
      <c r="C47" s="167"/>
      <c r="D47" s="167"/>
    </row>
    <row r="48" spans="2:4">
      <c r="B48" s="167"/>
      <c r="C48" s="167"/>
      <c r="D48" s="167"/>
    </row>
    <row r="49" spans="2:4">
      <c r="B49" s="167"/>
      <c r="C49" s="167"/>
      <c r="D49" s="167"/>
    </row>
    <row r="50" spans="2:4">
      <c r="B50" s="167"/>
      <c r="C50" s="167"/>
      <c r="D50" s="167"/>
    </row>
    <row r="51" spans="2:4">
      <c r="B51" s="167"/>
      <c r="C51" s="167"/>
      <c r="D51" s="167"/>
    </row>
    <row r="52" spans="2:4">
      <c r="B52" s="167"/>
      <c r="C52" s="167"/>
      <c r="D52" s="167"/>
    </row>
    <row r="53" spans="2:4">
      <c r="B53" s="167"/>
      <c r="C53" s="167"/>
      <c r="D53" s="167"/>
    </row>
    <row r="54" spans="2:4">
      <c r="B54" s="167"/>
      <c r="C54" s="167"/>
      <c r="D54" s="167"/>
    </row>
    <row r="55" spans="2:4">
      <c r="B55" s="167"/>
      <c r="C55" s="167"/>
      <c r="D55" s="167"/>
    </row>
    <row r="56" spans="2:4">
      <c r="B56" s="167"/>
      <c r="C56" s="167"/>
      <c r="D56" s="167"/>
    </row>
    <row r="57" spans="2:4">
      <c r="B57" s="167"/>
      <c r="C57" s="167"/>
      <c r="D57" s="167"/>
    </row>
    <row r="58" spans="2:4">
      <c r="B58" s="167"/>
      <c r="C58" s="167"/>
      <c r="D58" s="167"/>
    </row>
    <row r="59" spans="2:4">
      <c r="B59" s="167"/>
      <c r="C59" s="167"/>
      <c r="D59" s="167"/>
    </row>
    <row r="60" spans="2:4">
      <c r="B60" s="167"/>
      <c r="C60" s="167"/>
      <c r="D60" s="167"/>
    </row>
    <row r="61" spans="2:4">
      <c r="B61" s="167"/>
      <c r="C61" s="167"/>
      <c r="D61" s="167"/>
    </row>
    <row r="62" spans="2:4">
      <c r="B62" s="167"/>
      <c r="C62" s="167"/>
      <c r="D62" s="167"/>
    </row>
    <row r="63" spans="2:4">
      <c r="B63" s="167"/>
      <c r="C63" s="167"/>
      <c r="D63" s="167"/>
    </row>
    <row r="64" spans="2:4">
      <c r="B64" s="167"/>
      <c r="C64" s="167"/>
      <c r="D64" s="167"/>
    </row>
    <row r="65" spans="2:4">
      <c r="B65" s="167"/>
      <c r="C65" s="167"/>
      <c r="D65" s="167"/>
    </row>
    <row r="66" spans="2:4">
      <c r="B66" s="167"/>
      <c r="C66" s="167"/>
      <c r="D66" s="167"/>
    </row>
    <row r="67" spans="2:4">
      <c r="B67" s="167"/>
      <c r="C67" s="167"/>
      <c r="D67" s="167"/>
    </row>
    <row r="68" spans="2:4">
      <c r="B68" s="167"/>
      <c r="C68" s="167"/>
      <c r="D68" s="167"/>
    </row>
    <row r="69" spans="2:4">
      <c r="B69" s="167"/>
      <c r="C69" s="167"/>
      <c r="D69" s="167"/>
    </row>
    <row r="70" spans="2:4">
      <c r="B70" s="167"/>
      <c r="C70" s="167"/>
      <c r="D70" s="167"/>
    </row>
    <row r="71" spans="2:4">
      <c r="B71" s="167"/>
      <c r="C71" s="167"/>
      <c r="D71" s="167"/>
    </row>
    <row r="72" spans="2:4">
      <c r="B72" s="167"/>
      <c r="C72" s="167"/>
      <c r="D72" s="167"/>
    </row>
    <row r="73" spans="2:4">
      <c r="B73" s="167"/>
      <c r="C73" s="167"/>
      <c r="D73" s="167"/>
    </row>
    <row r="74" spans="2:4">
      <c r="B74" s="167"/>
      <c r="C74" s="167"/>
      <c r="D74" s="167"/>
    </row>
    <row r="75" spans="2:4">
      <c r="B75" s="167"/>
      <c r="C75" s="167"/>
      <c r="D75" s="167"/>
    </row>
    <row r="76" spans="2:4">
      <c r="B76" s="167"/>
      <c r="C76" s="167"/>
      <c r="D76" s="167"/>
    </row>
    <row r="77" spans="2:4">
      <c r="B77" s="167"/>
      <c r="C77" s="167"/>
      <c r="D77" s="167"/>
    </row>
    <row r="78" spans="2:4">
      <c r="B78" s="167"/>
      <c r="C78" s="167"/>
      <c r="D78" s="167"/>
    </row>
    <row r="79" spans="2:4">
      <c r="B79" s="167"/>
      <c r="C79" s="167"/>
      <c r="D79" s="167"/>
    </row>
    <row r="80" spans="2:4">
      <c r="B80" s="167"/>
      <c r="C80" s="167"/>
      <c r="D80" s="167"/>
    </row>
    <row r="81" spans="2:4">
      <c r="B81" s="167"/>
      <c r="C81" s="167"/>
      <c r="D81" s="167"/>
    </row>
    <row r="82" spans="2:4">
      <c r="B82" s="167"/>
      <c r="C82" s="167"/>
      <c r="D82" s="167"/>
    </row>
    <row r="83" spans="2:4">
      <c r="B83" s="167"/>
      <c r="C83" s="167"/>
      <c r="D83" s="167"/>
    </row>
    <row r="84" spans="2:4">
      <c r="B84" s="167"/>
      <c r="C84" s="167"/>
      <c r="D84" s="167"/>
    </row>
    <row r="85" spans="2:4">
      <c r="B85" s="167"/>
      <c r="C85" s="167"/>
      <c r="D85" s="167"/>
    </row>
    <row r="86" spans="2:4">
      <c r="B86" s="167"/>
      <c r="C86" s="167"/>
      <c r="D86" s="167"/>
    </row>
    <row r="87" spans="2:4">
      <c r="B87" s="167"/>
      <c r="C87" s="167"/>
      <c r="D87" s="167"/>
    </row>
    <row r="88" spans="2:4">
      <c r="B88" s="167"/>
      <c r="C88" s="167"/>
      <c r="D88" s="167"/>
    </row>
    <row r="89" spans="2:4">
      <c r="B89" s="167"/>
      <c r="C89" s="167"/>
      <c r="D89" s="167"/>
    </row>
    <row r="90" spans="2:4">
      <c r="B90" s="167"/>
      <c r="C90" s="167"/>
      <c r="D90" s="167"/>
    </row>
    <row r="91" spans="2:4">
      <c r="B91" s="167"/>
      <c r="C91" s="167"/>
      <c r="D91" s="167"/>
    </row>
    <row r="92" spans="2:4">
      <c r="B92" s="167"/>
      <c r="C92" s="167"/>
      <c r="D92" s="167"/>
    </row>
    <row r="93" spans="2:4">
      <c r="B93" s="167"/>
      <c r="C93" s="167"/>
      <c r="D93" s="167"/>
    </row>
    <row r="94" spans="2:4">
      <c r="B94" s="167"/>
      <c r="C94" s="167"/>
      <c r="D94" s="167"/>
    </row>
    <row r="95" spans="2:4">
      <c r="B95" s="167"/>
      <c r="C95" s="167"/>
      <c r="D95" s="167"/>
    </row>
    <row r="96" spans="2:4">
      <c r="B96" s="167"/>
      <c r="C96" s="167"/>
      <c r="D96" s="167"/>
    </row>
    <row r="97" spans="2:4">
      <c r="B97" s="167"/>
      <c r="C97" s="167"/>
      <c r="D97" s="167"/>
    </row>
    <row r="98" spans="2:4">
      <c r="B98" s="167"/>
      <c r="C98" s="167"/>
      <c r="D98" s="167"/>
    </row>
    <row r="99" spans="2:4">
      <c r="B99" s="167"/>
      <c r="C99" s="167"/>
      <c r="D99" s="167"/>
    </row>
    <row r="100" spans="2:4">
      <c r="B100" s="167"/>
      <c r="C100" s="167"/>
      <c r="D100" s="167"/>
    </row>
    <row r="101" spans="2:4">
      <c r="B101" s="167"/>
      <c r="C101" s="167"/>
      <c r="D101" s="167"/>
    </row>
    <row r="102" spans="2:4">
      <c r="B102" s="167"/>
      <c r="C102" s="167"/>
      <c r="D102" s="167"/>
    </row>
    <row r="103" spans="2:4">
      <c r="B103" s="167"/>
      <c r="C103" s="167"/>
      <c r="D103" s="167"/>
    </row>
    <row r="104" spans="2:4">
      <c r="B104" s="167"/>
      <c r="C104" s="167"/>
      <c r="D104" s="167"/>
    </row>
    <row r="105" spans="2:4">
      <c r="B105" s="167"/>
      <c r="C105" s="167"/>
      <c r="D105" s="167"/>
    </row>
    <row r="106" spans="2:4">
      <c r="B106" s="167"/>
      <c r="C106" s="167"/>
      <c r="D106" s="167"/>
    </row>
    <row r="107" spans="2:4">
      <c r="B107" s="167"/>
      <c r="C107" s="167"/>
      <c r="D107" s="167"/>
    </row>
    <row r="108" spans="2:4">
      <c r="B108" s="167"/>
      <c r="C108" s="167"/>
      <c r="D108" s="167"/>
    </row>
    <row r="109" spans="2:4">
      <c r="B109" s="167"/>
      <c r="C109" s="167"/>
      <c r="D109" s="167"/>
    </row>
    <row r="110" spans="2:4">
      <c r="B110" s="167"/>
      <c r="C110" s="167"/>
      <c r="D110" s="167"/>
    </row>
    <row r="111" spans="2:4">
      <c r="B111" s="167"/>
      <c r="C111" s="167"/>
      <c r="D111" s="167"/>
    </row>
    <row r="112" spans="2:4">
      <c r="B112" s="167"/>
      <c r="C112" s="167"/>
      <c r="D112" s="167"/>
    </row>
    <row r="113" spans="2:4">
      <c r="B113" s="167"/>
      <c r="C113" s="167"/>
      <c r="D113" s="167"/>
    </row>
    <row r="114" spans="2:4">
      <c r="B114" s="167"/>
      <c r="C114" s="167"/>
      <c r="D114" s="167"/>
    </row>
    <row r="115" spans="2:4">
      <c r="B115" s="167"/>
      <c r="C115" s="167"/>
      <c r="D115" s="167"/>
    </row>
    <row r="116" spans="2:4">
      <c r="B116" s="167"/>
      <c r="C116" s="167"/>
      <c r="D116" s="167"/>
    </row>
    <row r="117" spans="2:4">
      <c r="B117" s="167"/>
      <c r="C117" s="167"/>
      <c r="D117" s="167"/>
    </row>
    <row r="118" spans="2:4">
      <c r="B118" s="167"/>
      <c r="C118" s="167"/>
      <c r="D118" s="167"/>
    </row>
    <row r="119" spans="2:4">
      <c r="B119" s="167"/>
      <c r="C119" s="167"/>
      <c r="D119" s="167"/>
    </row>
    <row r="120" spans="2:4">
      <c r="B120" s="167"/>
      <c r="C120" s="167"/>
      <c r="D120" s="167"/>
    </row>
    <row r="121" spans="2:4">
      <c r="B121" s="167"/>
      <c r="C121" s="167"/>
      <c r="D121" s="167"/>
    </row>
    <row r="122" spans="2:4">
      <c r="B122" s="167"/>
      <c r="C122" s="167"/>
      <c r="D122" s="167"/>
    </row>
    <row r="123" spans="2:4">
      <c r="B123" s="167"/>
      <c r="C123" s="167"/>
      <c r="D123" s="167"/>
    </row>
    <row r="124" spans="2:4">
      <c r="B124" s="167"/>
      <c r="C124" s="167"/>
      <c r="D124" s="167"/>
    </row>
    <row r="125" spans="2:4">
      <c r="B125" s="167"/>
      <c r="C125" s="167"/>
      <c r="D125" s="167"/>
    </row>
    <row r="126" spans="2:4">
      <c r="B126" s="167"/>
      <c r="C126" s="167"/>
      <c r="D126" s="167"/>
    </row>
    <row r="127" spans="2:4">
      <c r="B127" s="167"/>
      <c r="C127" s="167"/>
      <c r="D127" s="167"/>
    </row>
    <row r="128" spans="2:4">
      <c r="B128" s="167"/>
      <c r="C128" s="167"/>
      <c r="D128" s="167"/>
    </row>
    <row r="129" spans="2:4">
      <c r="B129" s="167"/>
      <c r="C129" s="167"/>
      <c r="D129" s="167"/>
    </row>
    <row r="130" spans="2:4">
      <c r="B130" s="167"/>
      <c r="C130" s="167"/>
      <c r="D130" s="167"/>
    </row>
    <row r="131" spans="2:4">
      <c r="B131" s="167"/>
      <c r="C131" s="167"/>
      <c r="D131" s="167"/>
    </row>
    <row r="132" spans="2:4">
      <c r="B132" s="167"/>
      <c r="C132" s="167"/>
      <c r="D132" s="167"/>
    </row>
    <row r="133" spans="2:4">
      <c r="B133" s="167"/>
      <c r="C133" s="167"/>
      <c r="D133" s="167"/>
    </row>
    <row r="134" spans="2:4">
      <c r="B134" s="167"/>
      <c r="C134" s="167"/>
      <c r="D134" s="167"/>
    </row>
    <row r="135" spans="2:4">
      <c r="B135" s="167"/>
      <c r="C135" s="167"/>
      <c r="D135" s="167"/>
    </row>
    <row r="136" spans="2:4">
      <c r="B136" s="167"/>
      <c r="C136" s="167"/>
      <c r="D136" s="167"/>
    </row>
    <row r="137" spans="2:4">
      <c r="B137" s="167"/>
      <c r="C137" s="167"/>
      <c r="D137" s="167"/>
    </row>
    <row r="138" spans="2:4">
      <c r="B138" s="167"/>
      <c r="C138" s="167"/>
      <c r="D138" s="167"/>
    </row>
    <row r="139" spans="2:4">
      <c r="B139" s="167"/>
      <c r="C139" s="167"/>
      <c r="D139" s="167"/>
    </row>
    <row r="140" spans="2:4">
      <c r="B140" s="167"/>
      <c r="C140" s="167"/>
      <c r="D140" s="167"/>
    </row>
    <row r="141" spans="2:4">
      <c r="B141" s="167"/>
      <c r="C141" s="167"/>
      <c r="D141" s="167"/>
    </row>
    <row r="142" spans="2:4">
      <c r="B142" s="167"/>
      <c r="C142" s="167"/>
      <c r="D142" s="167"/>
    </row>
    <row r="143" spans="2:4">
      <c r="B143" s="167"/>
      <c r="C143" s="167"/>
      <c r="D143" s="167"/>
    </row>
    <row r="144" spans="2:4">
      <c r="B144" s="167"/>
      <c r="C144" s="167"/>
      <c r="D144" s="167"/>
    </row>
    <row r="145" spans="2:4">
      <c r="B145" s="167"/>
      <c r="C145" s="167"/>
      <c r="D145" s="167"/>
    </row>
    <row r="146" spans="2:4">
      <c r="B146" s="167"/>
      <c r="C146" s="167"/>
      <c r="D146" s="167"/>
    </row>
    <row r="147" spans="2:4">
      <c r="B147" s="167"/>
      <c r="C147" s="167"/>
      <c r="D147" s="167"/>
    </row>
    <row r="148" spans="2:4">
      <c r="B148" s="167"/>
      <c r="C148" s="167"/>
      <c r="D148" s="167"/>
    </row>
    <row r="149" spans="2:4">
      <c r="B149" s="167"/>
      <c r="C149" s="167"/>
      <c r="D149" s="167"/>
    </row>
    <row r="150" spans="2:4">
      <c r="B150" s="167"/>
      <c r="C150" s="167"/>
      <c r="D150" s="167"/>
    </row>
    <row r="151" spans="2:4">
      <c r="B151" s="167"/>
      <c r="C151" s="167"/>
      <c r="D151" s="167"/>
    </row>
    <row r="152" spans="2:4">
      <c r="B152" s="167"/>
      <c r="C152" s="167"/>
      <c r="D152" s="167"/>
    </row>
    <row r="153" spans="2:4">
      <c r="B153" s="167"/>
      <c r="C153" s="167"/>
      <c r="D153" s="167"/>
    </row>
    <row r="154" spans="2:4">
      <c r="B154" s="167"/>
      <c r="C154" s="167"/>
      <c r="D154" s="167"/>
    </row>
    <row r="155" spans="2:4">
      <c r="B155" s="167"/>
      <c r="C155" s="167"/>
      <c r="D155" s="167"/>
    </row>
    <row r="156" spans="2:4">
      <c r="B156" s="167"/>
      <c r="C156" s="167"/>
      <c r="D156" s="167"/>
    </row>
    <row r="157" spans="2:4">
      <c r="B157" s="167"/>
      <c r="C157" s="167"/>
      <c r="D157" s="167"/>
    </row>
    <row r="158" spans="2:4">
      <c r="B158" s="167"/>
      <c r="C158" s="167"/>
      <c r="D158" s="167"/>
    </row>
    <row r="159" spans="2:4">
      <c r="B159" s="167"/>
      <c r="C159" s="167"/>
      <c r="D159" s="167"/>
    </row>
    <row r="160" spans="2:4">
      <c r="B160" s="167"/>
      <c r="C160" s="167"/>
      <c r="D160" s="167"/>
    </row>
    <row r="161" spans="2:4">
      <c r="B161" s="167"/>
      <c r="C161" s="167"/>
      <c r="D161" s="167"/>
    </row>
    <row r="162" spans="2:4">
      <c r="B162" s="167"/>
      <c r="C162" s="167"/>
      <c r="D162" s="167"/>
    </row>
    <row r="163" spans="2:4">
      <c r="B163" s="167"/>
      <c r="C163" s="167"/>
      <c r="D163" s="167"/>
    </row>
    <row r="164" spans="2:4">
      <c r="B164" s="167"/>
      <c r="C164" s="167"/>
      <c r="D164" s="167"/>
    </row>
    <row r="165" spans="2:4">
      <c r="B165" s="167"/>
      <c r="C165" s="167"/>
      <c r="D165" s="167"/>
    </row>
    <row r="166" spans="2:4">
      <c r="B166" s="167"/>
      <c r="C166" s="167"/>
      <c r="D166" s="167"/>
    </row>
    <row r="167" spans="2:4">
      <c r="B167" s="167"/>
      <c r="C167" s="167"/>
      <c r="D167" s="167"/>
    </row>
    <row r="168" spans="2:4">
      <c r="B168" s="167"/>
      <c r="C168" s="167"/>
      <c r="D168" s="167"/>
    </row>
    <row r="169" spans="2:4">
      <c r="B169" s="167"/>
      <c r="C169" s="167"/>
      <c r="D169" s="167"/>
    </row>
    <row r="170" spans="2:4">
      <c r="B170" s="167"/>
      <c r="C170" s="167"/>
      <c r="D170" s="167"/>
    </row>
    <row r="171" spans="2:4">
      <c r="B171" s="167"/>
      <c r="C171" s="167"/>
      <c r="D171" s="167"/>
    </row>
    <row r="172" spans="2:4">
      <c r="B172" s="167"/>
      <c r="C172" s="167"/>
      <c r="D172" s="167"/>
    </row>
    <row r="173" spans="2:4">
      <c r="B173" s="167"/>
      <c r="C173" s="167"/>
      <c r="D173" s="167"/>
    </row>
    <row r="174" spans="2:4">
      <c r="B174" s="167"/>
      <c r="C174" s="167"/>
      <c r="D174" s="167"/>
    </row>
    <row r="175" spans="2:4">
      <c r="B175" s="167"/>
      <c r="C175" s="167"/>
      <c r="D175" s="167"/>
    </row>
    <row r="176" spans="2:4">
      <c r="B176" s="167"/>
      <c r="C176" s="167"/>
      <c r="D176" s="167"/>
    </row>
    <row r="177" spans="2:4">
      <c r="B177" s="167"/>
      <c r="C177" s="167"/>
      <c r="D177" s="167"/>
    </row>
    <row r="178" spans="2:4">
      <c r="B178" s="167"/>
      <c r="C178" s="167"/>
      <c r="D178" s="167"/>
    </row>
    <row r="179" spans="2:4">
      <c r="B179" s="167"/>
      <c r="C179" s="167"/>
      <c r="D179" s="167"/>
    </row>
    <row r="180" spans="2:4">
      <c r="B180" s="167"/>
      <c r="C180" s="167"/>
      <c r="D180" s="167"/>
    </row>
    <row r="181" spans="2:4">
      <c r="B181" s="167"/>
      <c r="C181" s="167"/>
      <c r="D181" s="167"/>
    </row>
    <row r="182" spans="2:4">
      <c r="B182" s="167"/>
      <c r="C182" s="167"/>
      <c r="D182" s="167"/>
    </row>
    <row r="183" spans="2:4">
      <c r="B183" s="167"/>
      <c r="C183" s="167"/>
      <c r="D183" s="167"/>
    </row>
    <row r="184" spans="2:4">
      <c r="B184" s="167"/>
      <c r="C184" s="167"/>
      <c r="D184" s="167"/>
    </row>
    <row r="185" spans="2:4">
      <c r="B185" s="167"/>
      <c r="C185" s="167"/>
      <c r="D185" s="167"/>
    </row>
    <row r="186" spans="2:4">
      <c r="B186" s="167"/>
      <c r="C186" s="167"/>
      <c r="D186" s="167"/>
    </row>
    <row r="187" spans="2:4">
      <c r="B187" s="167"/>
      <c r="C187" s="167"/>
      <c r="D187" s="167"/>
    </row>
    <row r="188" spans="2:4">
      <c r="B188" s="167"/>
      <c r="C188" s="167"/>
      <c r="D188" s="167"/>
    </row>
    <row r="189" spans="2:4">
      <c r="B189" s="167"/>
      <c r="C189" s="167"/>
      <c r="D189" s="167"/>
    </row>
    <row r="190" spans="2:4">
      <c r="B190" s="167"/>
      <c r="C190" s="167"/>
      <c r="D190" s="167"/>
    </row>
    <row r="191" spans="2:4">
      <c r="B191" s="167"/>
      <c r="C191" s="167"/>
      <c r="D191" s="167"/>
    </row>
    <row r="192" spans="2:4">
      <c r="B192" s="167"/>
      <c r="C192" s="167"/>
      <c r="D192" s="167"/>
    </row>
    <row r="193" spans="2:4">
      <c r="B193" s="167"/>
      <c r="C193" s="167"/>
      <c r="D193" s="167"/>
    </row>
    <row r="194" spans="2:4">
      <c r="B194" s="167"/>
      <c r="C194" s="167"/>
      <c r="D194" s="167"/>
    </row>
    <row r="195" spans="2:4">
      <c r="B195" s="167"/>
      <c r="C195" s="167"/>
      <c r="D195" s="167"/>
    </row>
    <row r="196" spans="2:4">
      <c r="B196" s="167"/>
      <c r="C196" s="167"/>
      <c r="D196" s="167"/>
    </row>
    <row r="197" spans="2:4">
      <c r="B197" s="167"/>
      <c r="C197" s="167"/>
      <c r="D197" s="167"/>
    </row>
    <row r="198" spans="2:4">
      <c r="B198" s="167"/>
      <c r="C198" s="167"/>
      <c r="D198" s="167"/>
    </row>
    <row r="199" spans="2:4">
      <c r="B199" s="167"/>
      <c r="C199" s="167"/>
      <c r="D199" s="167"/>
    </row>
    <row r="200" spans="2:4">
      <c r="B200" s="167"/>
      <c r="C200" s="167"/>
      <c r="D200" s="167"/>
    </row>
    <row r="201" spans="2:4">
      <c r="B201" s="167"/>
      <c r="C201" s="167"/>
      <c r="D201" s="167"/>
    </row>
    <row r="202" spans="2:4">
      <c r="B202" s="167"/>
      <c r="C202" s="167"/>
      <c r="D202" s="167"/>
    </row>
    <row r="203" spans="2:4">
      <c r="B203" s="167"/>
      <c r="C203" s="167"/>
      <c r="D203" s="167"/>
    </row>
    <row r="204" spans="2:4">
      <c r="B204" s="167"/>
      <c r="C204" s="167"/>
      <c r="D204" s="167"/>
    </row>
    <row r="205" spans="2:4">
      <c r="B205" s="167"/>
      <c r="C205" s="167"/>
      <c r="D205" s="167"/>
    </row>
    <row r="206" spans="2:4">
      <c r="B206" s="167"/>
      <c r="C206" s="167"/>
      <c r="D206" s="167"/>
    </row>
    <row r="207" spans="2:4">
      <c r="B207" s="167"/>
      <c r="C207" s="167"/>
      <c r="D207" s="167"/>
    </row>
    <row r="208" spans="2:4">
      <c r="B208" s="167"/>
      <c r="C208" s="167"/>
      <c r="D208" s="167"/>
    </row>
    <row r="209" spans="2:4">
      <c r="B209" s="167"/>
      <c r="C209" s="167"/>
      <c r="D209" s="167"/>
    </row>
    <row r="210" spans="2:4">
      <c r="B210" s="167"/>
      <c r="C210" s="167"/>
      <c r="D210" s="167"/>
    </row>
    <row r="211" spans="2:4">
      <c r="B211" s="167"/>
      <c r="C211" s="167"/>
      <c r="D211" s="167"/>
    </row>
    <row r="212" spans="2:4">
      <c r="B212" s="167"/>
      <c r="C212" s="167"/>
      <c r="D212" s="167"/>
    </row>
    <row r="213" spans="2:4">
      <c r="B213" s="167"/>
      <c r="C213" s="167"/>
      <c r="D213" s="167"/>
    </row>
    <row r="214" spans="2:4">
      <c r="B214" s="167"/>
      <c r="C214" s="167"/>
      <c r="D214" s="167"/>
    </row>
    <row r="215" spans="2:4">
      <c r="B215" s="167"/>
      <c r="C215" s="167"/>
      <c r="D215" s="167"/>
    </row>
    <row r="216" spans="2:4">
      <c r="B216" s="167"/>
      <c r="C216" s="167"/>
      <c r="D216" s="167"/>
    </row>
    <row r="217" spans="2:4">
      <c r="B217" s="167"/>
      <c r="C217" s="167"/>
      <c r="D217" s="167"/>
    </row>
    <row r="218" spans="2:4">
      <c r="B218" s="167"/>
      <c r="C218" s="167"/>
      <c r="D218" s="167"/>
    </row>
    <row r="219" spans="2:4">
      <c r="B219" s="167"/>
      <c r="C219" s="167"/>
      <c r="D219" s="167"/>
    </row>
    <row r="220" spans="2:4">
      <c r="B220" s="167"/>
      <c r="C220" s="167"/>
      <c r="D220" s="167"/>
    </row>
    <row r="221" spans="2:4">
      <c r="B221" s="167"/>
      <c r="C221" s="167"/>
      <c r="D221" s="167"/>
    </row>
    <row r="222" spans="2:4">
      <c r="B222" s="167"/>
      <c r="C222" s="167"/>
      <c r="D222" s="167"/>
    </row>
    <row r="223" spans="2:4">
      <c r="B223" s="167"/>
      <c r="C223" s="167"/>
      <c r="D223" s="167"/>
    </row>
    <row r="224" spans="2:4">
      <c r="B224" s="167"/>
      <c r="C224" s="167"/>
      <c r="D224" s="167"/>
    </row>
    <row r="225" spans="2:4">
      <c r="B225" s="167"/>
      <c r="C225" s="167"/>
      <c r="D225" s="167"/>
    </row>
    <row r="226" spans="2:4">
      <c r="B226" s="167"/>
      <c r="C226" s="167"/>
      <c r="D226" s="167"/>
    </row>
    <row r="227" spans="2:4">
      <c r="B227" s="167"/>
      <c r="C227" s="167"/>
      <c r="D227" s="167"/>
    </row>
    <row r="228" spans="2:4">
      <c r="B228" s="167"/>
      <c r="C228" s="167"/>
      <c r="D228" s="167"/>
    </row>
    <row r="229" spans="2:4">
      <c r="B229" s="167"/>
      <c r="C229" s="167"/>
      <c r="D229" s="167"/>
    </row>
    <row r="230" spans="2:4">
      <c r="B230" s="167"/>
      <c r="C230" s="167"/>
      <c r="D230" s="167"/>
    </row>
    <row r="231" spans="2:4">
      <c r="B231" s="167"/>
      <c r="C231" s="167"/>
      <c r="D231" s="167"/>
    </row>
    <row r="232" spans="2:4">
      <c r="B232" s="167"/>
      <c r="C232" s="167"/>
      <c r="D232" s="167"/>
    </row>
    <row r="233" spans="2:4">
      <c r="B233" s="167"/>
      <c r="C233" s="167"/>
      <c r="D233" s="167"/>
    </row>
    <row r="234" spans="2:4">
      <c r="B234" s="167"/>
      <c r="C234" s="167"/>
      <c r="D234" s="167"/>
    </row>
    <row r="235" spans="2:4">
      <c r="B235" s="167"/>
      <c r="C235" s="167"/>
      <c r="D235" s="167"/>
    </row>
    <row r="236" spans="2:4">
      <c r="B236" s="167"/>
      <c r="C236" s="167"/>
      <c r="D236" s="167"/>
    </row>
    <row r="237" spans="2:4">
      <c r="B237" s="167"/>
      <c r="C237" s="167"/>
      <c r="D237" s="167"/>
    </row>
    <row r="238" spans="2:4">
      <c r="B238" s="167"/>
      <c r="C238" s="167"/>
      <c r="D238" s="167"/>
    </row>
    <row r="239" spans="2:4">
      <c r="B239" s="167"/>
      <c r="C239" s="167"/>
      <c r="D239" s="167"/>
    </row>
    <row r="240" spans="2:4">
      <c r="B240" s="167"/>
      <c r="C240" s="167"/>
      <c r="D240" s="167"/>
    </row>
    <row r="241" spans="2:4">
      <c r="B241" s="167"/>
      <c r="C241" s="167"/>
      <c r="D241" s="167"/>
    </row>
    <row r="242" spans="2:4">
      <c r="B242" s="167"/>
      <c r="C242" s="167"/>
      <c r="D242" s="167"/>
    </row>
    <row r="243" spans="2:4">
      <c r="B243" s="167"/>
      <c r="C243" s="167"/>
      <c r="D243" s="167"/>
    </row>
    <row r="244" spans="2:4">
      <c r="B244" s="167"/>
      <c r="C244" s="167"/>
      <c r="D244" s="167"/>
    </row>
    <row r="245" spans="2:4">
      <c r="B245" s="167"/>
      <c r="C245" s="167"/>
      <c r="D245" s="167"/>
    </row>
    <row r="246" spans="2:4">
      <c r="B246" s="167"/>
      <c r="C246" s="167"/>
      <c r="D246" s="167"/>
    </row>
    <row r="247" spans="2:4">
      <c r="B247" s="167"/>
      <c r="C247" s="167"/>
      <c r="D247" s="167"/>
    </row>
    <row r="248" spans="2:4">
      <c r="B248" s="167"/>
      <c r="C248" s="167"/>
      <c r="D248" s="167"/>
    </row>
    <row r="249" spans="2:4">
      <c r="B249" s="167"/>
      <c r="C249" s="167"/>
      <c r="D249" s="167"/>
    </row>
    <row r="250" spans="2:4">
      <c r="B250" s="167"/>
      <c r="C250" s="167"/>
      <c r="D250" s="167"/>
    </row>
    <row r="251" spans="2:4">
      <c r="B251" s="167"/>
      <c r="C251" s="167"/>
      <c r="D251" s="167"/>
    </row>
    <row r="252" spans="2:4">
      <c r="B252" s="167"/>
      <c r="C252" s="167"/>
      <c r="D252" s="167"/>
    </row>
    <row r="253" spans="2:4">
      <c r="B253" s="167"/>
      <c r="C253" s="167"/>
      <c r="D253" s="167"/>
    </row>
    <row r="254" spans="2:4">
      <c r="B254" s="167"/>
      <c r="C254" s="167"/>
      <c r="D254" s="167"/>
    </row>
    <row r="255" spans="2:4">
      <c r="B255" s="167"/>
      <c r="C255" s="167"/>
      <c r="D255" s="167"/>
    </row>
    <row r="256" spans="2:4">
      <c r="B256" s="167"/>
      <c r="C256" s="167"/>
      <c r="D256" s="167"/>
    </row>
    <row r="257" spans="2:4">
      <c r="B257" s="167"/>
      <c r="C257" s="167"/>
      <c r="D257" s="167"/>
    </row>
    <row r="258" spans="2:4">
      <c r="B258" s="167"/>
      <c r="C258" s="167"/>
      <c r="D258" s="167"/>
    </row>
    <row r="259" spans="2:4">
      <c r="B259" s="167"/>
      <c r="C259" s="167"/>
      <c r="D259" s="167"/>
    </row>
    <row r="260" spans="2:4">
      <c r="B260" s="167"/>
      <c r="C260" s="167"/>
      <c r="D260" s="167"/>
    </row>
    <row r="261" spans="2:4">
      <c r="B261" s="167"/>
      <c r="C261" s="167"/>
      <c r="D261" s="167"/>
    </row>
    <row r="262" spans="2:4">
      <c r="B262" s="167"/>
      <c r="C262" s="167"/>
      <c r="D262" s="167"/>
    </row>
    <row r="263" spans="2:4">
      <c r="B263" s="167"/>
      <c r="C263" s="167"/>
      <c r="D263" s="167"/>
    </row>
    <row r="264" spans="2:4">
      <c r="B264" s="167"/>
      <c r="C264" s="167"/>
      <c r="D264" s="167"/>
    </row>
    <row r="265" spans="2:4">
      <c r="B265" s="167"/>
      <c r="C265" s="167"/>
      <c r="D265" s="167"/>
    </row>
    <row r="266" spans="2:4">
      <c r="B266" s="167"/>
      <c r="C266" s="167"/>
      <c r="D266" s="167"/>
    </row>
    <row r="267" spans="2:4">
      <c r="B267" s="167"/>
      <c r="C267" s="167"/>
      <c r="D267" s="167"/>
    </row>
    <row r="268" spans="2:4">
      <c r="B268" s="167"/>
      <c r="C268" s="167"/>
      <c r="D268" s="167"/>
    </row>
    <row r="269" spans="2:4">
      <c r="B269" s="167"/>
      <c r="C269" s="167"/>
      <c r="D269" s="167"/>
    </row>
    <row r="270" spans="2:4">
      <c r="B270" s="167"/>
      <c r="C270" s="167"/>
      <c r="D270" s="167"/>
    </row>
    <row r="271" spans="2:4">
      <c r="B271" s="167"/>
      <c r="C271" s="167"/>
      <c r="D271" s="167"/>
    </row>
    <row r="272" spans="2:4">
      <c r="B272" s="167"/>
      <c r="C272" s="167"/>
      <c r="D272" s="167"/>
    </row>
    <row r="273" spans="2:4">
      <c r="B273" s="167"/>
      <c r="C273" s="167"/>
      <c r="D273" s="167"/>
    </row>
    <row r="274" spans="2:4">
      <c r="B274" s="167"/>
      <c r="C274" s="167"/>
      <c r="D274" s="167"/>
    </row>
    <row r="275" spans="2:4">
      <c r="B275" s="167"/>
      <c r="C275" s="167"/>
      <c r="D275" s="167"/>
    </row>
    <row r="276" spans="2:4">
      <c r="B276" s="167"/>
      <c r="C276" s="167"/>
      <c r="D276" s="167"/>
    </row>
    <row r="277" spans="2:4">
      <c r="B277" s="167"/>
      <c r="C277" s="167"/>
      <c r="D277" s="167"/>
    </row>
    <row r="278" spans="2:4">
      <c r="B278" s="167"/>
      <c r="C278" s="167"/>
      <c r="D278" s="167"/>
    </row>
    <row r="279" spans="2:4">
      <c r="B279" s="167"/>
      <c r="C279" s="167"/>
      <c r="D279" s="167"/>
    </row>
    <row r="280" spans="2:4">
      <c r="B280" s="167"/>
      <c r="C280" s="167"/>
      <c r="D280" s="167"/>
    </row>
    <row r="281" spans="2:4">
      <c r="B281" s="167"/>
      <c r="C281" s="167"/>
      <c r="D281" s="167"/>
    </row>
    <row r="282" spans="2:4">
      <c r="B282" s="167"/>
      <c r="C282" s="167"/>
      <c r="D282" s="167"/>
    </row>
    <row r="283" spans="2:4">
      <c r="B283" s="167"/>
      <c r="C283" s="167"/>
      <c r="D283" s="167"/>
    </row>
    <row r="284" spans="2:4">
      <c r="B284" s="167"/>
      <c r="C284" s="167"/>
      <c r="D284" s="167"/>
    </row>
    <row r="285" spans="2:4">
      <c r="B285" s="167"/>
      <c r="C285" s="167"/>
      <c r="D285" s="167"/>
    </row>
    <row r="286" spans="2:4">
      <c r="B286" s="167"/>
      <c r="C286" s="167"/>
      <c r="D286" s="167"/>
    </row>
    <row r="287" spans="2:4">
      <c r="B287" s="167"/>
      <c r="C287" s="167"/>
      <c r="D287" s="167"/>
    </row>
    <row r="288" spans="2:4">
      <c r="B288" s="167"/>
      <c r="C288" s="167"/>
      <c r="D288" s="167"/>
    </row>
    <row r="289" spans="2:4">
      <c r="B289" s="167"/>
      <c r="C289" s="167"/>
      <c r="D289" s="167"/>
    </row>
    <row r="290" spans="2:4">
      <c r="B290" s="167"/>
      <c r="C290" s="167"/>
      <c r="D290" s="167"/>
    </row>
    <row r="291" spans="2:4">
      <c r="B291" s="167"/>
      <c r="C291" s="167"/>
      <c r="D291" s="167"/>
    </row>
    <row r="292" spans="2:4">
      <c r="B292" s="167"/>
      <c r="C292" s="167"/>
      <c r="D292" s="167"/>
    </row>
    <row r="293" spans="2:4">
      <c r="B293" s="167"/>
      <c r="C293" s="167"/>
      <c r="D293" s="167"/>
    </row>
    <row r="294" spans="2:4">
      <c r="B294" s="167"/>
      <c r="C294" s="167"/>
      <c r="D294" s="167"/>
    </row>
    <row r="295" spans="2:4">
      <c r="B295" s="167"/>
      <c r="C295" s="167"/>
      <c r="D295" s="167"/>
    </row>
    <row r="296" spans="2:4">
      <c r="B296" s="167"/>
      <c r="C296" s="167"/>
      <c r="D296" s="167"/>
    </row>
    <row r="297" spans="2:4">
      <c r="B297" s="167"/>
      <c r="C297" s="167"/>
      <c r="D297" s="167"/>
    </row>
    <row r="298" spans="2:4">
      <c r="B298" s="167"/>
      <c r="C298" s="167"/>
      <c r="D298" s="167"/>
    </row>
    <row r="299" spans="2:4">
      <c r="B299" s="167"/>
      <c r="C299" s="167"/>
      <c r="D299" s="167"/>
    </row>
    <row r="300" spans="2:4">
      <c r="B300" s="167"/>
      <c r="C300" s="167"/>
      <c r="D300" s="167"/>
    </row>
    <row r="301" spans="2:4">
      <c r="B301" s="167"/>
      <c r="C301" s="167"/>
      <c r="D301" s="167"/>
    </row>
    <row r="302" spans="2:4">
      <c r="B302" s="167"/>
      <c r="C302" s="167"/>
      <c r="D302" s="167"/>
    </row>
    <row r="303" spans="2:4">
      <c r="B303" s="167"/>
      <c r="C303" s="167"/>
      <c r="D303" s="167"/>
    </row>
    <row r="304" spans="2:4">
      <c r="B304" s="167"/>
      <c r="C304" s="167"/>
      <c r="D304" s="167"/>
    </row>
    <row r="305" spans="2:4">
      <c r="B305" s="167"/>
      <c r="C305" s="167"/>
      <c r="D305" s="167"/>
    </row>
    <row r="306" spans="2:4">
      <c r="B306" s="167"/>
      <c r="C306" s="167"/>
      <c r="D306" s="167"/>
    </row>
    <row r="307" spans="2:4">
      <c r="B307" s="167"/>
      <c r="C307" s="167"/>
      <c r="D307" s="167"/>
    </row>
    <row r="308" spans="2:4">
      <c r="B308" s="167"/>
      <c r="C308" s="167"/>
      <c r="D308" s="167"/>
    </row>
    <row r="309" spans="2:4">
      <c r="B309" s="167"/>
      <c r="C309" s="167"/>
      <c r="D309" s="167"/>
    </row>
    <row r="310" spans="2:4">
      <c r="B310" s="167"/>
      <c r="C310" s="167"/>
      <c r="D310" s="167"/>
    </row>
    <row r="311" spans="2:4">
      <c r="B311" s="167"/>
      <c r="C311" s="167"/>
      <c r="D311" s="167"/>
    </row>
    <row r="312" spans="2:4">
      <c r="B312" s="167"/>
      <c r="C312" s="167"/>
      <c r="D312" s="167"/>
    </row>
    <row r="313" spans="2:4">
      <c r="B313" s="167"/>
      <c r="C313" s="167"/>
      <c r="D313" s="167"/>
    </row>
    <row r="314" spans="2:4">
      <c r="B314" s="167"/>
      <c r="C314" s="167"/>
      <c r="D314" s="167"/>
    </row>
    <row r="315" spans="2:4">
      <c r="B315" s="167"/>
      <c r="C315" s="167"/>
      <c r="D315" s="167"/>
    </row>
    <row r="316" spans="2:4">
      <c r="B316" s="167"/>
      <c r="C316" s="167"/>
      <c r="D316" s="167"/>
    </row>
    <row r="317" spans="2:4">
      <c r="B317" s="167"/>
      <c r="C317" s="167"/>
      <c r="D317" s="167"/>
    </row>
    <row r="318" spans="2:4">
      <c r="B318" s="167"/>
      <c r="C318" s="167"/>
      <c r="D318" s="167"/>
    </row>
    <row r="319" spans="2:4">
      <c r="B319" s="167"/>
      <c r="C319" s="167"/>
      <c r="D319" s="167"/>
    </row>
    <row r="320" spans="2:4">
      <c r="B320" s="167"/>
      <c r="C320" s="167"/>
      <c r="D320" s="167"/>
    </row>
    <row r="321" spans="2:4">
      <c r="B321" s="167"/>
      <c r="C321" s="167"/>
      <c r="D321" s="167"/>
    </row>
    <row r="322" spans="2:4">
      <c r="B322" s="167"/>
      <c r="C322" s="167"/>
      <c r="D322" s="167"/>
    </row>
    <row r="323" spans="2:4">
      <c r="B323" s="167"/>
      <c r="C323" s="167"/>
      <c r="D323" s="167"/>
    </row>
    <row r="324" spans="2:4">
      <c r="B324" s="167"/>
      <c r="C324" s="167"/>
      <c r="D324" s="167"/>
    </row>
    <row r="325" spans="2:4">
      <c r="B325" s="167"/>
      <c r="C325" s="167"/>
      <c r="D325" s="167"/>
    </row>
    <row r="326" spans="2:4">
      <c r="B326" s="167"/>
      <c r="C326" s="167"/>
      <c r="D326" s="167"/>
    </row>
    <row r="327" spans="2:4">
      <c r="B327" s="167"/>
      <c r="C327" s="167"/>
      <c r="D327" s="167"/>
    </row>
    <row r="328" spans="2:4">
      <c r="B328" s="167"/>
      <c r="C328" s="167"/>
      <c r="D328" s="167"/>
    </row>
    <row r="329" spans="2:4">
      <c r="B329" s="167"/>
      <c r="C329" s="167"/>
      <c r="D329" s="167"/>
    </row>
    <row r="330" spans="2:4">
      <c r="B330" s="167"/>
      <c r="C330" s="167"/>
      <c r="D330" s="167"/>
    </row>
    <row r="331" spans="2:4">
      <c r="B331" s="167"/>
      <c r="C331" s="167"/>
      <c r="D331" s="167"/>
    </row>
    <row r="332" spans="2:4">
      <c r="B332" s="167"/>
      <c r="C332" s="167"/>
      <c r="D332" s="167"/>
    </row>
    <row r="333" spans="2:4">
      <c r="B333" s="167"/>
      <c r="C333" s="167"/>
      <c r="D333" s="167"/>
    </row>
    <row r="334" spans="2:4">
      <c r="B334" s="167"/>
      <c r="C334" s="167"/>
      <c r="D334" s="167"/>
    </row>
    <row r="335" spans="2:4">
      <c r="B335" s="167"/>
      <c r="C335" s="167"/>
      <c r="D335" s="167"/>
    </row>
    <row r="336" spans="2:4">
      <c r="B336" s="167"/>
      <c r="C336" s="167"/>
      <c r="D336" s="167"/>
    </row>
    <row r="337" spans="2:4">
      <c r="B337" s="167"/>
      <c r="C337" s="167"/>
      <c r="D337" s="167"/>
    </row>
    <row r="338" spans="2:4">
      <c r="B338" s="167"/>
      <c r="C338" s="167"/>
      <c r="D338" s="167"/>
    </row>
    <row r="339" spans="2:4">
      <c r="B339" s="167"/>
      <c r="C339" s="167"/>
      <c r="D339" s="167"/>
    </row>
    <row r="340" spans="2:4">
      <c r="B340" s="167"/>
      <c r="C340" s="167"/>
      <c r="D340" s="167"/>
    </row>
    <row r="341" spans="2:4">
      <c r="B341" s="167"/>
      <c r="C341" s="167"/>
      <c r="D341" s="167"/>
    </row>
    <row r="342" spans="2:4">
      <c r="B342" s="167"/>
      <c r="C342" s="167"/>
      <c r="D342" s="167"/>
    </row>
    <row r="343" spans="2:4">
      <c r="B343" s="167"/>
      <c r="C343" s="167"/>
      <c r="D343" s="167"/>
    </row>
    <row r="344" spans="2:4">
      <c r="B344" s="167"/>
      <c r="C344" s="167"/>
      <c r="D344" s="167"/>
    </row>
    <row r="345" spans="2:4">
      <c r="B345" s="167"/>
      <c r="C345" s="167"/>
      <c r="D345" s="167"/>
    </row>
    <row r="346" spans="2:4">
      <c r="B346" s="167"/>
      <c r="C346" s="167"/>
      <c r="D346" s="167"/>
    </row>
    <row r="347" spans="2:4">
      <c r="B347" s="167"/>
      <c r="C347" s="167"/>
      <c r="D347" s="167"/>
    </row>
    <row r="348" spans="2:4">
      <c r="B348" s="167"/>
      <c r="C348" s="167"/>
      <c r="D348" s="167"/>
    </row>
    <row r="349" spans="2:4">
      <c r="B349" s="167"/>
      <c r="C349" s="167"/>
      <c r="D349" s="167"/>
    </row>
    <row r="350" spans="2:4">
      <c r="B350" s="167"/>
      <c r="C350" s="167"/>
      <c r="D350" s="167"/>
    </row>
    <row r="351" spans="2:4">
      <c r="B351" s="167"/>
      <c r="C351" s="167"/>
      <c r="D351" s="167"/>
    </row>
    <row r="352" spans="2:4">
      <c r="B352" s="167"/>
      <c r="C352" s="167"/>
      <c r="D352" s="167"/>
    </row>
    <row r="353" spans="2:4">
      <c r="B353" s="167"/>
      <c r="C353" s="167"/>
      <c r="D353" s="167"/>
    </row>
    <row r="354" spans="2:4">
      <c r="B354" s="167"/>
      <c r="C354" s="167"/>
      <c r="D354" s="167"/>
    </row>
    <row r="355" spans="2:4">
      <c r="B355" s="167"/>
      <c r="C355" s="167"/>
      <c r="D355" s="167"/>
    </row>
    <row r="356" spans="2:4">
      <c r="B356" s="167"/>
      <c r="C356" s="167"/>
      <c r="D356" s="167"/>
    </row>
    <row r="357" spans="2:4">
      <c r="B357" s="167"/>
      <c r="C357" s="167"/>
      <c r="D357" s="167"/>
    </row>
    <row r="358" spans="2:4">
      <c r="B358" s="167"/>
      <c r="C358" s="167"/>
      <c r="D358" s="167"/>
    </row>
    <row r="359" spans="2:4">
      <c r="B359" s="167"/>
      <c r="C359" s="167"/>
      <c r="D359" s="167"/>
    </row>
    <row r="360" spans="2:4">
      <c r="B360" s="167"/>
      <c r="C360" s="167"/>
      <c r="D360" s="167"/>
    </row>
    <row r="361" spans="2:4">
      <c r="B361" s="167"/>
      <c r="C361" s="167"/>
      <c r="D361" s="167"/>
    </row>
    <row r="362" spans="2:4">
      <c r="B362" s="167"/>
      <c r="C362" s="167"/>
      <c r="D362" s="167"/>
    </row>
    <row r="363" spans="2:4">
      <c r="B363" s="167"/>
      <c r="C363" s="167"/>
      <c r="D363" s="167"/>
    </row>
    <row r="364" spans="2:4">
      <c r="B364" s="167"/>
      <c r="C364" s="167"/>
      <c r="D364" s="167"/>
    </row>
    <row r="365" spans="2:4">
      <c r="B365" s="167"/>
      <c r="C365" s="167"/>
      <c r="D365" s="167"/>
    </row>
    <row r="366" spans="2:4">
      <c r="B366" s="167"/>
      <c r="C366" s="167"/>
      <c r="D366" s="167"/>
    </row>
    <row r="367" spans="2:4">
      <c r="B367" s="167"/>
      <c r="C367" s="167"/>
      <c r="D367" s="167"/>
    </row>
    <row r="368" spans="2:4">
      <c r="B368" s="167"/>
      <c r="C368" s="167"/>
      <c r="D368" s="167"/>
    </row>
    <row r="369" spans="2:4">
      <c r="B369" s="167"/>
      <c r="C369" s="167"/>
      <c r="D369" s="167"/>
    </row>
    <row r="370" spans="2:4">
      <c r="B370" s="167"/>
      <c r="C370" s="167"/>
      <c r="D370" s="167"/>
    </row>
    <row r="371" spans="2:4">
      <c r="B371" s="167"/>
      <c r="C371" s="167"/>
      <c r="D371" s="167"/>
    </row>
    <row r="372" spans="2:4">
      <c r="B372" s="167"/>
      <c r="C372" s="167"/>
      <c r="D372" s="167"/>
    </row>
    <row r="373" spans="2:4">
      <c r="B373" s="167"/>
      <c r="C373" s="167"/>
      <c r="D373" s="167"/>
    </row>
    <row r="374" spans="2:4">
      <c r="B374" s="167"/>
      <c r="C374" s="167"/>
      <c r="D374" s="167"/>
    </row>
    <row r="375" spans="2:4">
      <c r="B375" s="167"/>
      <c r="C375" s="167"/>
      <c r="D375" s="167"/>
    </row>
    <row r="376" spans="2:4">
      <c r="B376" s="167"/>
      <c r="C376" s="167"/>
      <c r="D376" s="167"/>
    </row>
    <row r="377" spans="2:4">
      <c r="B377" s="167"/>
      <c r="C377" s="167"/>
      <c r="D377" s="167"/>
    </row>
    <row r="378" spans="2:4">
      <c r="B378" s="167"/>
      <c r="C378" s="167"/>
      <c r="D378" s="167"/>
    </row>
    <row r="379" spans="2:4">
      <c r="B379" s="167"/>
      <c r="C379" s="167"/>
      <c r="D379" s="167"/>
    </row>
    <row r="380" spans="2:4">
      <c r="B380" s="167"/>
      <c r="C380" s="167"/>
      <c r="D380" s="167"/>
    </row>
    <row r="381" spans="2:4">
      <c r="B381" s="167"/>
      <c r="C381" s="167"/>
      <c r="D381" s="167"/>
    </row>
    <row r="382" spans="2:4">
      <c r="B382" s="167"/>
      <c r="C382" s="167"/>
      <c r="D382" s="167"/>
    </row>
    <row r="383" spans="2:4">
      <c r="B383" s="167"/>
      <c r="C383" s="167"/>
      <c r="D383" s="167"/>
    </row>
    <row r="384" spans="2:4">
      <c r="B384" s="167"/>
      <c r="C384" s="167"/>
      <c r="D384" s="167"/>
    </row>
    <row r="385" spans="2:4">
      <c r="B385" s="167"/>
      <c r="C385" s="167"/>
      <c r="D385" s="167"/>
    </row>
    <row r="386" spans="2:4">
      <c r="B386" s="167"/>
      <c r="C386" s="167"/>
      <c r="D386" s="167"/>
    </row>
    <row r="387" spans="2:4">
      <c r="B387" s="167"/>
      <c r="C387" s="167"/>
      <c r="D387" s="167"/>
    </row>
    <row r="388" spans="2:4">
      <c r="B388" s="167"/>
      <c r="C388" s="167"/>
      <c r="D388" s="167"/>
    </row>
    <row r="389" spans="2:4">
      <c r="B389" s="167"/>
      <c r="C389" s="167"/>
      <c r="D389" s="167"/>
    </row>
    <row r="390" spans="2:4">
      <c r="B390" s="167"/>
      <c r="C390" s="167"/>
      <c r="D390" s="167"/>
    </row>
    <row r="391" spans="2:4">
      <c r="B391" s="167"/>
      <c r="C391" s="167"/>
      <c r="D391" s="167"/>
    </row>
    <row r="392" spans="2:4">
      <c r="B392" s="167"/>
      <c r="C392" s="167"/>
      <c r="D392" s="167"/>
    </row>
    <row r="393" spans="2:4">
      <c r="B393" s="167"/>
      <c r="C393" s="167"/>
      <c r="D393" s="167"/>
    </row>
    <row r="394" spans="2:4">
      <c r="B394" s="167"/>
      <c r="C394" s="167"/>
      <c r="D394" s="167"/>
    </row>
    <row r="395" spans="2:4">
      <c r="B395" s="167"/>
      <c r="C395" s="167"/>
      <c r="D395" s="167"/>
    </row>
    <row r="396" spans="2:4">
      <c r="B396" s="167"/>
      <c r="C396" s="167"/>
      <c r="D396" s="167"/>
    </row>
    <row r="397" spans="2:4">
      <c r="B397" s="167"/>
      <c r="C397" s="167"/>
      <c r="D397" s="167"/>
    </row>
    <row r="398" spans="2:4">
      <c r="B398" s="167"/>
      <c r="C398" s="167"/>
      <c r="D398" s="167"/>
    </row>
    <row r="399" spans="2:4">
      <c r="B399" s="167"/>
      <c r="C399" s="167"/>
      <c r="D399" s="167"/>
    </row>
    <row r="400" spans="2:4">
      <c r="B400" s="167"/>
      <c r="C400" s="167"/>
      <c r="D400" s="167"/>
    </row>
    <row r="401" spans="2:4">
      <c r="B401" s="167"/>
      <c r="C401" s="167"/>
      <c r="D401" s="167"/>
    </row>
    <row r="402" spans="2:4">
      <c r="B402" s="167"/>
      <c r="C402" s="167"/>
      <c r="D402" s="167"/>
    </row>
    <row r="403" spans="2:4">
      <c r="B403" s="167"/>
      <c r="C403" s="167"/>
      <c r="D403" s="167"/>
    </row>
    <row r="404" spans="2:4">
      <c r="B404" s="167"/>
      <c r="C404" s="167"/>
      <c r="D404" s="167"/>
    </row>
    <row r="405" spans="2:4">
      <c r="B405" s="167"/>
      <c r="C405" s="167"/>
      <c r="D405" s="167"/>
    </row>
    <row r="406" spans="2:4">
      <c r="B406" s="167"/>
      <c r="C406" s="167"/>
      <c r="D406" s="167"/>
    </row>
    <row r="407" spans="2:4">
      <c r="B407" s="167"/>
      <c r="C407" s="167"/>
      <c r="D407" s="167"/>
    </row>
    <row r="408" spans="2:4">
      <c r="B408" s="167"/>
      <c r="C408" s="167"/>
      <c r="D408" s="167"/>
    </row>
    <row r="409" spans="2:4">
      <c r="B409" s="167"/>
      <c r="C409" s="167"/>
      <c r="D409" s="167"/>
    </row>
    <row r="410" spans="2:4">
      <c r="B410" s="167"/>
      <c r="C410" s="167"/>
      <c r="D410" s="167"/>
    </row>
    <row r="411" spans="2:4">
      <c r="B411" s="167"/>
      <c r="C411" s="167"/>
      <c r="D411" s="167"/>
    </row>
    <row r="412" spans="2:4">
      <c r="B412" s="167"/>
      <c r="C412" s="167"/>
      <c r="D412" s="167"/>
    </row>
    <row r="413" spans="2:4">
      <c r="B413" s="167"/>
      <c r="C413" s="167"/>
      <c r="D413" s="167"/>
    </row>
    <row r="414" spans="2:4">
      <c r="B414" s="167"/>
      <c r="C414" s="167"/>
      <c r="D414" s="167"/>
    </row>
    <row r="415" spans="2:4">
      <c r="B415" s="167"/>
      <c r="C415" s="167"/>
      <c r="D415" s="167"/>
    </row>
    <row r="416" spans="2:4">
      <c r="B416" s="167"/>
      <c r="C416" s="167"/>
      <c r="D416" s="167"/>
    </row>
    <row r="417" spans="2:4">
      <c r="B417" s="167"/>
      <c r="C417" s="167"/>
      <c r="D417" s="167"/>
    </row>
    <row r="418" spans="2:4">
      <c r="B418" s="167"/>
      <c r="C418" s="167"/>
      <c r="D418" s="167"/>
    </row>
    <row r="419" spans="2:4">
      <c r="B419" s="167"/>
      <c r="C419" s="167"/>
      <c r="D419" s="167"/>
    </row>
    <row r="420" spans="2:4">
      <c r="B420" s="167"/>
      <c r="C420" s="167"/>
      <c r="D420" s="167"/>
    </row>
    <row r="421" spans="2:4">
      <c r="B421" s="167"/>
      <c r="C421" s="167"/>
      <c r="D421" s="167"/>
    </row>
    <row r="422" spans="2:4">
      <c r="B422" s="167"/>
      <c r="C422" s="167"/>
      <c r="D422" s="167"/>
    </row>
    <row r="423" spans="2:4">
      <c r="B423" s="167"/>
      <c r="C423" s="167"/>
      <c r="D423" s="167"/>
    </row>
    <row r="424" spans="2:4">
      <c r="B424" s="167"/>
      <c r="C424" s="167"/>
      <c r="D424" s="167"/>
    </row>
    <row r="425" spans="2:4">
      <c r="B425" s="167"/>
      <c r="C425" s="167"/>
      <c r="D425" s="167"/>
    </row>
    <row r="426" spans="2:4">
      <c r="B426" s="167"/>
      <c r="C426" s="167"/>
      <c r="D426" s="167"/>
    </row>
    <row r="427" spans="2:4">
      <c r="B427" s="167"/>
      <c r="C427" s="167"/>
      <c r="D427" s="167"/>
    </row>
    <row r="428" spans="2:4">
      <c r="B428" s="167"/>
      <c r="C428" s="167"/>
      <c r="D428" s="167"/>
    </row>
    <row r="429" spans="2:4">
      <c r="B429" s="167"/>
      <c r="C429" s="167"/>
      <c r="D429" s="167"/>
    </row>
    <row r="430" spans="2:4">
      <c r="B430" s="167"/>
      <c r="C430" s="167"/>
      <c r="D430" s="167"/>
    </row>
    <row r="431" spans="2:4">
      <c r="B431" s="167"/>
      <c r="C431" s="167"/>
      <c r="D431" s="167"/>
    </row>
    <row r="432" spans="2:4">
      <c r="B432" s="167"/>
      <c r="C432" s="167"/>
      <c r="D432" s="167"/>
    </row>
    <row r="433" spans="2:4" s="58" customFormat="1">
      <c r="B433" s="167"/>
      <c r="C433" s="167"/>
      <c r="D433" s="167"/>
    </row>
    <row r="434" spans="2:4" s="58" customFormat="1">
      <c r="B434" s="167"/>
      <c r="C434" s="167"/>
      <c r="D434" s="167"/>
    </row>
    <row r="435" spans="2:4" s="58" customFormat="1">
      <c r="B435" s="167"/>
      <c r="C435" s="167"/>
      <c r="D435" s="167"/>
    </row>
    <row r="436" spans="2:4" s="58" customFormat="1">
      <c r="B436" s="167"/>
      <c r="C436" s="167"/>
      <c r="D436" s="167"/>
    </row>
    <row r="437" spans="2:4" s="58" customFormat="1">
      <c r="B437" s="167"/>
      <c r="C437" s="167"/>
      <c r="D437" s="167"/>
    </row>
    <row r="438" spans="2:4" s="58" customFormat="1">
      <c r="B438" s="167"/>
      <c r="C438" s="167"/>
      <c r="D438" s="167"/>
    </row>
    <row r="439" spans="2:4" s="58" customFormat="1">
      <c r="B439" s="167"/>
      <c r="C439" s="167"/>
      <c r="D439" s="167"/>
    </row>
    <row r="440" spans="2:4" s="58" customFormat="1">
      <c r="B440" s="167"/>
      <c r="C440" s="167"/>
      <c r="D440" s="167"/>
    </row>
    <row r="441" spans="2:4" s="58" customFormat="1">
      <c r="B441" s="167"/>
      <c r="C441" s="167"/>
      <c r="D441" s="167"/>
    </row>
    <row r="442" spans="2:4" s="58" customFormat="1">
      <c r="B442" s="167"/>
      <c r="C442" s="167"/>
      <c r="D442" s="167"/>
    </row>
    <row r="443" spans="2:4" s="58" customFormat="1">
      <c r="B443" s="167"/>
      <c r="C443" s="167"/>
      <c r="D443" s="167"/>
    </row>
    <row r="444" spans="2:4" s="58" customFormat="1">
      <c r="B444" s="167"/>
      <c r="C444" s="167"/>
      <c r="D444" s="167"/>
    </row>
    <row r="445" spans="2:4" s="58" customFormat="1">
      <c r="B445" s="167"/>
      <c r="C445" s="167"/>
      <c r="D445" s="167"/>
    </row>
    <row r="446" spans="2:4" s="58" customFormat="1">
      <c r="B446" s="167"/>
      <c r="C446" s="167"/>
      <c r="D446" s="167"/>
    </row>
    <row r="447" spans="2:4" s="58" customFormat="1">
      <c r="B447" s="167"/>
      <c r="C447" s="167"/>
      <c r="D447" s="167"/>
    </row>
    <row r="448" spans="2:4" s="58" customFormat="1">
      <c r="B448" s="167"/>
      <c r="C448" s="167"/>
      <c r="D448" s="167"/>
    </row>
    <row r="449" spans="2:4" s="58" customFormat="1">
      <c r="B449" s="167"/>
      <c r="C449" s="167"/>
      <c r="D449" s="167"/>
    </row>
    <row r="450" spans="2:4" s="58" customFormat="1">
      <c r="B450" s="167"/>
      <c r="C450" s="167"/>
      <c r="D450" s="167"/>
    </row>
    <row r="451" spans="2:4" s="58" customFormat="1">
      <c r="B451" s="167"/>
      <c r="C451" s="167"/>
      <c r="D451" s="167"/>
    </row>
    <row r="452" spans="2:4" s="58" customFormat="1">
      <c r="B452" s="167"/>
      <c r="C452" s="167"/>
      <c r="D452" s="167"/>
    </row>
    <row r="453" spans="2:4" s="58" customFormat="1">
      <c r="B453" s="167"/>
      <c r="C453" s="167"/>
      <c r="D453" s="167"/>
    </row>
    <row r="454" spans="2:4" s="58" customFormat="1">
      <c r="B454" s="167"/>
      <c r="C454" s="167"/>
      <c r="D454" s="167"/>
    </row>
    <row r="455" spans="2:4" s="58" customFormat="1">
      <c r="B455" s="167"/>
      <c r="C455" s="167"/>
      <c r="D455" s="167"/>
    </row>
    <row r="456" spans="2:4" s="58" customFormat="1">
      <c r="B456" s="167"/>
      <c r="C456" s="167"/>
      <c r="D456" s="167"/>
    </row>
    <row r="457" spans="2:4" s="58" customFormat="1">
      <c r="B457" s="167"/>
      <c r="C457" s="167"/>
      <c r="D457" s="167"/>
    </row>
    <row r="458" spans="2:4" s="58" customFormat="1">
      <c r="B458" s="167"/>
      <c r="C458" s="167"/>
      <c r="D458" s="167"/>
    </row>
    <row r="459" spans="2:4" s="58" customFormat="1">
      <c r="B459" s="167"/>
      <c r="C459" s="167"/>
      <c r="D459" s="167"/>
    </row>
    <row r="460" spans="2:4" s="58" customFormat="1">
      <c r="B460" s="167"/>
      <c r="C460" s="167"/>
      <c r="D460" s="167"/>
    </row>
    <row r="461" spans="2:4" s="58" customFormat="1">
      <c r="B461" s="167"/>
      <c r="C461" s="167"/>
      <c r="D461" s="167"/>
    </row>
    <row r="462" spans="2:4" s="58" customFormat="1">
      <c r="B462" s="167"/>
      <c r="C462" s="167"/>
      <c r="D462" s="167"/>
    </row>
    <row r="463" spans="2:4" s="58" customFormat="1">
      <c r="B463" s="167"/>
      <c r="C463" s="167"/>
      <c r="D463" s="167"/>
    </row>
    <row r="464" spans="2:4" s="58" customFormat="1">
      <c r="B464" s="167"/>
      <c r="C464" s="167"/>
      <c r="D464" s="167"/>
    </row>
    <row r="465" spans="2:4" s="58" customFormat="1">
      <c r="B465" s="167"/>
      <c r="C465" s="167"/>
      <c r="D465" s="167"/>
    </row>
    <row r="466" spans="2:4" s="58" customFormat="1">
      <c r="B466" s="167"/>
      <c r="C466" s="167"/>
      <c r="D466" s="167"/>
    </row>
    <row r="467" spans="2:4" s="58" customFormat="1">
      <c r="B467" s="167"/>
      <c r="C467" s="167"/>
      <c r="D467" s="167"/>
    </row>
    <row r="468" spans="2:4" s="58" customFormat="1">
      <c r="B468" s="167"/>
      <c r="C468" s="167"/>
      <c r="D468" s="167"/>
    </row>
    <row r="469" spans="2:4" s="58" customFormat="1">
      <c r="B469" s="167"/>
      <c r="C469" s="167"/>
      <c r="D469" s="167"/>
    </row>
    <row r="470" spans="2:4" s="58" customFormat="1">
      <c r="B470" s="167"/>
      <c r="C470" s="167"/>
      <c r="D470" s="167"/>
    </row>
    <row r="471" spans="2:4" s="58" customFormat="1">
      <c r="B471" s="167"/>
      <c r="C471" s="167"/>
      <c r="D471" s="167"/>
    </row>
    <row r="472" spans="2:4" s="58" customFormat="1">
      <c r="B472" s="167"/>
      <c r="C472" s="167"/>
      <c r="D472" s="167"/>
    </row>
    <row r="473" spans="2:4" s="58" customFormat="1">
      <c r="B473" s="167"/>
      <c r="C473" s="167"/>
      <c r="D473" s="167"/>
    </row>
    <row r="474" spans="2:4" s="58" customFormat="1">
      <c r="B474" s="167"/>
      <c r="C474" s="167"/>
      <c r="D474" s="167"/>
    </row>
    <row r="475" spans="2:4" s="58" customFormat="1">
      <c r="B475" s="167"/>
      <c r="C475" s="167"/>
      <c r="D475" s="167"/>
    </row>
    <row r="476" spans="2:4" s="58" customFormat="1">
      <c r="B476" s="167"/>
      <c r="C476" s="167"/>
      <c r="D476" s="167"/>
    </row>
    <row r="477" spans="2:4" s="58" customFormat="1">
      <c r="B477" s="167"/>
      <c r="C477" s="167"/>
      <c r="D477" s="167"/>
    </row>
    <row r="478" spans="2:4" s="58" customFormat="1">
      <c r="B478" s="167"/>
      <c r="C478" s="167"/>
      <c r="D478" s="167"/>
    </row>
    <row r="479" spans="2:4" s="58" customFormat="1">
      <c r="B479" s="167"/>
      <c r="C479" s="167"/>
      <c r="D479" s="167"/>
    </row>
    <row r="480" spans="2:4" s="58" customFormat="1">
      <c r="B480" s="167"/>
      <c r="C480" s="167"/>
      <c r="D480" s="167"/>
    </row>
    <row r="481" spans="2:4" s="58" customFormat="1">
      <c r="B481" s="167"/>
      <c r="C481" s="167"/>
      <c r="D481" s="167"/>
    </row>
    <row r="482" spans="2:4" s="58" customFormat="1">
      <c r="B482" s="167"/>
      <c r="C482" s="167"/>
      <c r="D482" s="167"/>
    </row>
    <row r="483" spans="2:4" s="58" customFormat="1">
      <c r="B483" s="167"/>
      <c r="C483" s="167"/>
      <c r="D483" s="167"/>
    </row>
    <row r="484" spans="2:4" s="58" customFormat="1">
      <c r="B484" s="167"/>
      <c r="C484" s="167"/>
      <c r="D484" s="167"/>
    </row>
    <row r="485" spans="2:4" s="58" customFormat="1">
      <c r="B485" s="167"/>
      <c r="C485" s="167"/>
      <c r="D485" s="167"/>
    </row>
    <row r="486" spans="2:4" s="58" customFormat="1">
      <c r="B486" s="167"/>
      <c r="C486" s="167"/>
      <c r="D486" s="167"/>
    </row>
    <row r="487" spans="2:4" s="58" customFormat="1">
      <c r="B487" s="167"/>
      <c r="C487" s="167"/>
      <c r="D487" s="167"/>
    </row>
    <row r="488" spans="2:4" s="58" customFormat="1">
      <c r="B488" s="167"/>
      <c r="C488" s="167"/>
      <c r="D488" s="167"/>
    </row>
    <row r="489" spans="2:4" s="58" customFormat="1">
      <c r="B489" s="167"/>
      <c r="C489" s="167"/>
      <c r="D489" s="167"/>
    </row>
    <row r="490" spans="2:4" s="58" customFormat="1">
      <c r="B490" s="167"/>
      <c r="C490" s="167"/>
      <c r="D490" s="167"/>
    </row>
    <row r="491" spans="2:4" s="58" customFormat="1">
      <c r="B491" s="167"/>
      <c r="C491" s="167"/>
      <c r="D491" s="167"/>
    </row>
    <row r="492" spans="2:4" s="58" customFormat="1">
      <c r="B492" s="167"/>
      <c r="C492" s="167"/>
      <c r="D492" s="167"/>
    </row>
    <row r="493" spans="2:4" s="58" customFormat="1">
      <c r="B493" s="167"/>
      <c r="C493" s="167"/>
      <c r="D493" s="167"/>
    </row>
    <row r="494" spans="2:4" s="58" customFormat="1">
      <c r="B494" s="167"/>
      <c r="C494" s="167"/>
      <c r="D494" s="167"/>
    </row>
    <row r="495" spans="2:4" s="58" customFormat="1">
      <c r="B495" s="167"/>
      <c r="C495" s="167"/>
      <c r="D495" s="167"/>
    </row>
    <row r="496" spans="2:4" s="58" customFormat="1">
      <c r="B496" s="167"/>
      <c r="C496" s="167"/>
      <c r="D496" s="167"/>
    </row>
    <row r="497" spans="2:4" s="58" customFormat="1">
      <c r="B497" s="167"/>
      <c r="C497" s="167"/>
      <c r="D497" s="167"/>
    </row>
    <row r="498" spans="2:4" s="58" customFormat="1">
      <c r="B498" s="167"/>
      <c r="C498" s="167"/>
      <c r="D498" s="167"/>
    </row>
    <row r="499" spans="2:4" s="58" customFormat="1">
      <c r="B499" s="167"/>
      <c r="C499" s="167"/>
      <c r="D499" s="167"/>
    </row>
    <row r="500" spans="2:4" s="58" customFormat="1">
      <c r="B500" s="167"/>
      <c r="C500" s="167"/>
      <c r="D500" s="167"/>
    </row>
    <row r="501" spans="2:4" s="58" customFormat="1">
      <c r="B501" s="167"/>
      <c r="C501" s="167"/>
      <c r="D501" s="167"/>
    </row>
    <row r="502" spans="2:4" s="58" customFormat="1">
      <c r="B502" s="167"/>
      <c r="C502" s="167"/>
      <c r="D502" s="167"/>
    </row>
    <row r="503" spans="2:4" s="58" customFormat="1">
      <c r="B503" s="167"/>
      <c r="C503" s="167"/>
      <c r="D503" s="167"/>
    </row>
    <row r="504" spans="2:4" s="58" customFormat="1">
      <c r="B504" s="167"/>
      <c r="C504" s="167"/>
      <c r="D504" s="167"/>
    </row>
    <row r="505" spans="2:4" s="58" customFormat="1">
      <c r="B505" s="167"/>
      <c r="C505" s="167"/>
      <c r="D505" s="167"/>
    </row>
    <row r="506" spans="2:4" s="58" customFormat="1">
      <c r="B506" s="167"/>
      <c r="C506" s="167"/>
      <c r="D506" s="167"/>
    </row>
    <row r="507" spans="2:4" s="58" customFormat="1">
      <c r="B507" s="167"/>
      <c r="C507" s="167"/>
      <c r="D507" s="167"/>
    </row>
    <row r="508" spans="2:4" s="58" customFormat="1">
      <c r="B508" s="167"/>
      <c r="C508" s="167"/>
      <c r="D508" s="167"/>
    </row>
    <row r="509" spans="2:4" s="58" customFormat="1">
      <c r="B509" s="167"/>
      <c r="C509" s="167"/>
      <c r="D509" s="167"/>
    </row>
    <row r="510" spans="2:4" s="58" customFormat="1">
      <c r="B510" s="167"/>
      <c r="C510" s="167"/>
      <c r="D510" s="167"/>
    </row>
    <row r="511" spans="2:4" s="58" customFormat="1">
      <c r="B511" s="167"/>
      <c r="C511" s="167"/>
      <c r="D511" s="167"/>
    </row>
    <row r="512" spans="2:4" s="58" customFormat="1">
      <c r="B512" s="167"/>
      <c r="C512" s="167"/>
      <c r="D512" s="167"/>
    </row>
    <row r="513" spans="2:4" s="58" customFormat="1">
      <c r="B513" s="167"/>
      <c r="C513" s="167"/>
      <c r="D513" s="167"/>
    </row>
    <row r="514" spans="2:4" s="58" customFormat="1">
      <c r="B514" s="167"/>
      <c r="C514" s="167"/>
      <c r="D514" s="167"/>
    </row>
    <row r="515" spans="2:4" s="58" customFormat="1">
      <c r="B515" s="167"/>
      <c r="C515" s="167"/>
      <c r="D515" s="167"/>
    </row>
    <row r="516" spans="2:4" s="58" customFormat="1">
      <c r="B516" s="167"/>
      <c r="C516" s="167"/>
      <c r="D516" s="167"/>
    </row>
    <row r="517" spans="2:4" s="58" customFormat="1">
      <c r="B517" s="167"/>
      <c r="C517" s="167"/>
      <c r="D517" s="167"/>
    </row>
    <row r="518" spans="2:4" s="58" customFormat="1">
      <c r="B518" s="167"/>
      <c r="C518" s="167"/>
      <c r="D518" s="167"/>
    </row>
    <row r="519" spans="2:4" s="58" customFormat="1">
      <c r="B519" s="167"/>
      <c r="C519" s="167"/>
      <c r="D519" s="167"/>
    </row>
    <row r="520" spans="2:4" s="58" customFormat="1">
      <c r="B520" s="167"/>
      <c r="C520" s="167"/>
      <c r="D520" s="167"/>
    </row>
    <row r="521" spans="2:4" s="58" customFormat="1">
      <c r="B521" s="167"/>
      <c r="C521" s="167"/>
      <c r="D521" s="167"/>
    </row>
    <row r="522" spans="2:4" s="58" customFormat="1">
      <c r="B522" s="167"/>
      <c r="C522" s="167"/>
      <c r="D522" s="167"/>
    </row>
    <row r="523" spans="2:4" s="58" customFormat="1">
      <c r="B523" s="167"/>
      <c r="C523" s="167"/>
      <c r="D523" s="167"/>
    </row>
    <row r="524" spans="2:4" s="58" customFormat="1">
      <c r="B524" s="167"/>
      <c r="C524" s="167"/>
      <c r="D524" s="167"/>
    </row>
    <row r="525" spans="2:4" s="58" customFormat="1">
      <c r="B525" s="167"/>
      <c r="C525" s="167"/>
      <c r="D525" s="167"/>
    </row>
    <row r="526" spans="2:4" s="58" customFormat="1">
      <c r="B526" s="167"/>
      <c r="C526" s="167"/>
      <c r="D526" s="167"/>
    </row>
    <row r="527" spans="2:4" s="58" customFormat="1">
      <c r="B527" s="167"/>
      <c r="C527" s="167"/>
      <c r="D527" s="167"/>
    </row>
    <row r="528" spans="2:4" s="58" customFormat="1">
      <c r="B528" s="167"/>
      <c r="C528" s="167"/>
      <c r="D528" s="167"/>
    </row>
    <row r="529" spans="2:4" s="58" customFormat="1">
      <c r="B529" s="167"/>
      <c r="C529" s="167"/>
      <c r="D529" s="167"/>
    </row>
    <row r="530" spans="2:4" s="58" customFormat="1">
      <c r="B530" s="167"/>
      <c r="C530" s="167"/>
      <c r="D530" s="167"/>
    </row>
    <row r="531" spans="2:4" s="58" customFormat="1">
      <c r="B531" s="167"/>
      <c r="C531" s="167"/>
      <c r="D531" s="167"/>
    </row>
    <row r="532" spans="2:4" s="58" customFormat="1">
      <c r="B532" s="167"/>
      <c r="C532" s="167"/>
      <c r="D532" s="167"/>
    </row>
    <row r="533" spans="2:4" s="58" customFormat="1">
      <c r="B533" s="167"/>
      <c r="C533" s="167"/>
      <c r="D533" s="167"/>
    </row>
    <row r="534" spans="2:4" s="58" customFormat="1">
      <c r="B534" s="167"/>
      <c r="C534" s="167"/>
      <c r="D534" s="167"/>
    </row>
    <row r="535" spans="2:4" s="58" customFormat="1">
      <c r="B535" s="167"/>
      <c r="C535" s="167"/>
      <c r="D535" s="167"/>
    </row>
    <row r="536" spans="2:4" s="58" customFormat="1">
      <c r="B536" s="167"/>
      <c r="C536" s="167"/>
      <c r="D536" s="167"/>
    </row>
    <row r="537" spans="2:4" s="58" customFormat="1">
      <c r="B537" s="167"/>
      <c r="C537" s="167"/>
      <c r="D537" s="167"/>
    </row>
    <row r="538" spans="2:4" s="58" customFormat="1">
      <c r="B538" s="167"/>
      <c r="C538" s="167"/>
      <c r="D538" s="167"/>
    </row>
    <row r="539" spans="2:4" s="58" customFormat="1">
      <c r="B539" s="167"/>
      <c r="C539" s="167"/>
      <c r="D539" s="167"/>
    </row>
    <row r="540" spans="2:4" s="58" customFormat="1">
      <c r="B540" s="167"/>
      <c r="C540" s="167"/>
      <c r="D540" s="167"/>
    </row>
    <row r="541" spans="2:4" s="58" customFormat="1">
      <c r="B541" s="167"/>
      <c r="C541" s="167"/>
      <c r="D541" s="167"/>
    </row>
    <row r="542" spans="2:4" s="58" customFormat="1">
      <c r="B542" s="167"/>
      <c r="C542" s="167"/>
      <c r="D542" s="167"/>
    </row>
    <row r="543" spans="2:4" s="58" customFormat="1">
      <c r="B543" s="167"/>
      <c r="C543" s="167"/>
      <c r="D543" s="167"/>
    </row>
    <row r="544" spans="2:4" s="58" customFormat="1">
      <c r="B544" s="167"/>
      <c r="C544" s="167"/>
      <c r="D544" s="167"/>
    </row>
    <row r="545" spans="2:4" s="58" customFormat="1">
      <c r="B545" s="167"/>
      <c r="C545" s="167"/>
      <c r="D545" s="167"/>
    </row>
    <row r="546" spans="2:4" s="58" customFormat="1">
      <c r="B546" s="167"/>
      <c r="C546" s="167"/>
      <c r="D546" s="167"/>
    </row>
    <row r="547" spans="2:4" s="58" customFormat="1">
      <c r="B547" s="167"/>
      <c r="C547" s="167"/>
      <c r="D547" s="167"/>
    </row>
    <row r="548" spans="2:4" s="58" customFormat="1">
      <c r="B548" s="167"/>
      <c r="C548" s="167"/>
      <c r="D548" s="167"/>
    </row>
    <row r="549" spans="2:4" s="58" customFormat="1">
      <c r="B549" s="167"/>
      <c r="C549" s="167"/>
      <c r="D549" s="167"/>
    </row>
    <row r="550" spans="2:4" s="58" customFormat="1">
      <c r="B550" s="167"/>
      <c r="C550" s="167"/>
      <c r="D550" s="167"/>
    </row>
    <row r="551" spans="2:4" s="58" customFormat="1">
      <c r="B551" s="167"/>
      <c r="C551" s="167"/>
      <c r="D551" s="167"/>
    </row>
    <row r="552" spans="2:4" s="58" customFormat="1">
      <c r="B552" s="167"/>
      <c r="C552" s="167"/>
      <c r="D552" s="167"/>
    </row>
    <row r="553" spans="2:4" s="58" customFormat="1">
      <c r="B553" s="167"/>
      <c r="C553" s="167"/>
      <c r="D553" s="167"/>
    </row>
    <row r="554" spans="2:4" s="58" customFormat="1">
      <c r="B554" s="167"/>
      <c r="C554" s="167"/>
      <c r="D554" s="167"/>
    </row>
    <row r="555" spans="2:4" s="58" customFormat="1">
      <c r="B555" s="167"/>
      <c r="C555" s="167"/>
      <c r="D555" s="167"/>
    </row>
    <row r="556" spans="2:4" s="58" customFormat="1">
      <c r="B556" s="167"/>
      <c r="C556" s="167"/>
      <c r="D556" s="167"/>
    </row>
    <row r="557" spans="2:4" s="58" customFormat="1">
      <c r="B557" s="167"/>
      <c r="C557" s="167"/>
      <c r="D557" s="167"/>
    </row>
    <row r="558" spans="2:4" s="58" customFormat="1">
      <c r="B558" s="167"/>
      <c r="C558" s="167"/>
      <c r="D558" s="167"/>
    </row>
    <row r="559" spans="2:4" s="58" customFormat="1">
      <c r="B559" s="167"/>
      <c r="C559" s="167"/>
      <c r="D559" s="167"/>
    </row>
    <row r="560" spans="2:4" s="58" customFormat="1">
      <c r="B560" s="167"/>
      <c r="C560" s="167"/>
      <c r="D560" s="167"/>
    </row>
    <row r="561" spans="2:4" s="58" customFormat="1">
      <c r="B561" s="167"/>
      <c r="C561" s="167"/>
      <c r="D561" s="167"/>
    </row>
    <row r="562" spans="2:4" s="58" customFormat="1">
      <c r="B562" s="167"/>
      <c r="C562" s="167"/>
      <c r="D562" s="167"/>
    </row>
    <row r="563" spans="2:4" s="58" customFormat="1">
      <c r="B563" s="167"/>
      <c r="C563" s="167"/>
      <c r="D563" s="167"/>
    </row>
    <row r="564" spans="2:4" s="58" customFormat="1">
      <c r="B564" s="167"/>
      <c r="C564" s="167"/>
      <c r="D564" s="167"/>
    </row>
    <row r="565" spans="2:4" s="58" customFormat="1">
      <c r="B565" s="167"/>
      <c r="C565" s="167"/>
      <c r="D565" s="167"/>
    </row>
    <row r="566" spans="2:4" s="58" customFormat="1">
      <c r="B566" s="167"/>
      <c r="C566" s="167"/>
      <c r="D566" s="167"/>
    </row>
    <row r="567" spans="2:4" s="58" customFormat="1">
      <c r="B567" s="167"/>
      <c r="C567" s="167"/>
      <c r="D567" s="167"/>
    </row>
    <row r="568" spans="2:4" s="58" customFormat="1">
      <c r="B568" s="167"/>
      <c r="C568" s="167"/>
      <c r="D568" s="167"/>
    </row>
    <row r="569" spans="2:4" s="58" customFormat="1">
      <c r="B569" s="167"/>
      <c r="C569" s="167"/>
      <c r="D569" s="167"/>
    </row>
    <row r="570" spans="2:4" s="58" customFormat="1">
      <c r="B570" s="167"/>
      <c r="C570" s="167"/>
      <c r="D570" s="167"/>
    </row>
    <row r="571" spans="2:4" s="58" customFormat="1">
      <c r="B571" s="167"/>
      <c r="C571" s="167"/>
      <c r="D571" s="167"/>
    </row>
    <row r="572" spans="2:4" s="58" customFormat="1">
      <c r="B572" s="167"/>
      <c r="C572" s="167"/>
      <c r="D572" s="167"/>
    </row>
    <row r="573" spans="2:4" s="58" customFormat="1">
      <c r="B573" s="167"/>
      <c r="C573" s="167"/>
      <c r="D573" s="167"/>
    </row>
    <row r="574" spans="2:4" s="58" customFormat="1">
      <c r="B574" s="167"/>
      <c r="C574" s="167"/>
      <c r="D574" s="167"/>
    </row>
    <row r="575" spans="2:4" s="58" customFormat="1">
      <c r="B575" s="167"/>
      <c r="C575" s="167"/>
      <c r="D575" s="167"/>
    </row>
    <row r="576" spans="2:4" s="58" customFormat="1">
      <c r="B576" s="167"/>
      <c r="C576" s="167"/>
      <c r="D576" s="167"/>
    </row>
    <row r="577" spans="2:4" s="58" customFormat="1">
      <c r="B577" s="167"/>
      <c r="C577" s="167"/>
      <c r="D577" s="167"/>
    </row>
    <row r="578" spans="2:4" s="58" customFormat="1">
      <c r="B578" s="167"/>
      <c r="C578" s="167"/>
      <c r="D578" s="167"/>
    </row>
    <row r="579" spans="2:4" s="58" customFormat="1">
      <c r="B579" s="167"/>
      <c r="C579" s="167"/>
      <c r="D579" s="167"/>
    </row>
    <row r="580" spans="2:4" s="58" customFormat="1">
      <c r="B580" s="167"/>
      <c r="C580" s="167"/>
      <c r="D580" s="167"/>
    </row>
    <row r="581" spans="2:4" s="58" customFormat="1">
      <c r="B581" s="167"/>
      <c r="C581" s="167"/>
      <c r="D581" s="167"/>
    </row>
    <row r="582" spans="2:4" s="58" customFormat="1">
      <c r="B582" s="167"/>
      <c r="C582" s="167"/>
      <c r="D582" s="167"/>
    </row>
    <row r="583" spans="2:4" s="58" customFormat="1">
      <c r="B583" s="167"/>
      <c r="C583" s="167"/>
      <c r="D583" s="167"/>
    </row>
    <row r="584" spans="2:4" s="58" customFormat="1">
      <c r="B584" s="167"/>
      <c r="C584" s="167"/>
      <c r="D584" s="167"/>
    </row>
    <row r="585" spans="2:4" s="58" customFormat="1">
      <c r="B585" s="167"/>
      <c r="C585" s="167"/>
      <c r="D585" s="167"/>
    </row>
    <row r="586" spans="2:4" s="58" customFormat="1">
      <c r="B586" s="167"/>
      <c r="C586" s="167"/>
      <c r="D586" s="167"/>
    </row>
    <row r="587" spans="2:4" s="58" customFormat="1">
      <c r="B587" s="167"/>
      <c r="C587" s="167"/>
      <c r="D587" s="167"/>
    </row>
    <row r="588" spans="2:4" s="58" customFormat="1">
      <c r="B588" s="167"/>
      <c r="C588" s="167"/>
      <c r="D588" s="167"/>
    </row>
    <row r="589" spans="2:4" s="58" customFormat="1">
      <c r="B589" s="167"/>
      <c r="C589" s="167"/>
      <c r="D589" s="167"/>
    </row>
    <row r="590" spans="2:4" s="58" customFormat="1">
      <c r="B590" s="167"/>
      <c r="C590" s="167"/>
      <c r="D590" s="167"/>
    </row>
    <row r="591" spans="2:4" s="58" customFormat="1">
      <c r="B591" s="167"/>
      <c r="C591" s="167"/>
      <c r="D591" s="167"/>
    </row>
    <row r="592" spans="2:4" s="58" customFormat="1">
      <c r="B592" s="167"/>
      <c r="C592" s="167"/>
      <c r="D592" s="167"/>
    </row>
    <row r="593" spans="2:4" s="58" customFormat="1">
      <c r="B593" s="167"/>
      <c r="C593" s="167"/>
      <c r="D593" s="167"/>
    </row>
    <row r="594" spans="2:4" s="58" customFormat="1">
      <c r="B594" s="167"/>
      <c r="C594" s="167"/>
      <c r="D594" s="167"/>
    </row>
    <row r="595" spans="2:4" s="58" customFormat="1">
      <c r="B595" s="167"/>
      <c r="C595" s="167"/>
      <c r="D595" s="167"/>
    </row>
    <row r="596" spans="2:4" s="58" customFormat="1">
      <c r="B596" s="167"/>
      <c r="C596" s="167"/>
      <c r="D596" s="167"/>
    </row>
    <row r="597" spans="2:4" s="58" customFormat="1">
      <c r="B597" s="167"/>
      <c r="C597" s="167"/>
      <c r="D597" s="167"/>
    </row>
    <row r="598" spans="2:4" s="58" customFormat="1">
      <c r="B598" s="167"/>
      <c r="C598" s="167"/>
      <c r="D598" s="167"/>
    </row>
    <row r="599" spans="2:4" s="58" customFormat="1">
      <c r="B599" s="167"/>
      <c r="C599" s="167"/>
      <c r="D599" s="167"/>
    </row>
    <row r="600" spans="2:4" s="58" customFormat="1">
      <c r="B600" s="167"/>
      <c r="C600" s="167"/>
      <c r="D600" s="167"/>
    </row>
    <row r="601" spans="2:4" s="58" customFormat="1">
      <c r="B601" s="167"/>
      <c r="C601" s="167"/>
      <c r="D601" s="167"/>
    </row>
    <row r="602" spans="2:4" s="58" customFormat="1">
      <c r="B602" s="167"/>
      <c r="C602" s="167"/>
      <c r="D602" s="167"/>
    </row>
    <row r="603" spans="2:4" s="58" customFormat="1">
      <c r="B603" s="167"/>
      <c r="C603" s="167"/>
      <c r="D603" s="167"/>
    </row>
    <row r="604" spans="2:4" s="58" customFormat="1">
      <c r="B604" s="167"/>
      <c r="C604" s="167"/>
      <c r="D604" s="167"/>
    </row>
    <row r="605" spans="2:4" s="58" customFormat="1">
      <c r="B605" s="167"/>
      <c r="C605" s="167"/>
      <c r="D605" s="167"/>
    </row>
    <row r="606" spans="2:4" s="58" customFormat="1">
      <c r="B606" s="167"/>
      <c r="C606" s="167"/>
      <c r="D606" s="167"/>
    </row>
    <row r="607" spans="2:4" s="58" customFormat="1">
      <c r="B607" s="167"/>
      <c r="C607" s="167"/>
      <c r="D607" s="167"/>
    </row>
    <row r="608" spans="2:4" s="58" customFormat="1">
      <c r="B608" s="167"/>
      <c r="C608" s="167"/>
      <c r="D608" s="167"/>
    </row>
    <row r="609" spans="2:4" s="58" customFormat="1">
      <c r="B609" s="167"/>
      <c r="C609" s="167"/>
      <c r="D609" s="167"/>
    </row>
    <row r="610" spans="2:4" s="58" customFormat="1">
      <c r="B610" s="167"/>
      <c r="C610" s="167"/>
      <c r="D610" s="167"/>
    </row>
    <row r="611" spans="2:4" s="58" customFormat="1">
      <c r="B611" s="167"/>
      <c r="C611" s="167"/>
      <c r="D611" s="167"/>
    </row>
    <row r="612" spans="2:4" s="58" customFormat="1">
      <c r="B612" s="167"/>
      <c r="C612" s="167"/>
      <c r="D612" s="167"/>
    </row>
    <row r="613" spans="2:4" s="58" customFormat="1">
      <c r="B613" s="167"/>
      <c r="C613" s="167"/>
      <c r="D613" s="167"/>
    </row>
    <row r="614" spans="2:4" s="58" customFormat="1">
      <c r="B614" s="167"/>
      <c r="C614" s="167"/>
      <c r="D614" s="167"/>
    </row>
    <row r="615" spans="2:4" s="58" customFormat="1">
      <c r="B615" s="167"/>
      <c r="C615" s="167"/>
      <c r="D615" s="167"/>
    </row>
    <row r="616" spans="2:4" s="58" customFormat="1">
      <c r="B616" s="167"/>
      <c r="C616" s="167"/>
      <c r="D616" s="167"/>
    </row>
    <row r="617" spans="2:4" s="58" customFormat="1">
      <c r="B617" s="167"/>
      <c r="C617" s="167"/>
      <c r="D617" s="167"/>
    </row>
    <row r="618" spans="2:4" s="58" customFormat="1">
      <c r="B618" s="167"/>
      <c r="C618" s="167"/>
      <c r="D618" s="167"/>
    </row>
    <row r="619" spans="2:4" s="58" customFormat="1">
      <c r="B619" s="167"/>
      <c r="C619" s="167"/>
      <c r="D619" s="167"/>
    </row>
    <row r="620" spans="2:4" s="58" customFormat="1">
      <c r="B620" s="167"/>
      <c r="C620" s="167"/>
      <c r="D620" s="167"/>
    </row>
    <row r="621" spans="2:4" s="58" customFormat="1">
      <c r="B621" s="167"/>
      <c r="C621" s="167"/>
      <c r="D621" s="167"/>
    </row>
    <row r="622" spans="2:4" s="58" customFormat="1">
      <c r="B622" s="167"/>
      <c r="C622" s="167"/>
      <c r="D622" s="167"/>
    </row>
    <row r="623" spans="2:4" s="58" customFormat="1">
      <c r="B623" s="167"/>
      <c r="C623" s="167"/>
      <c r="D623" s="167"/>
    </row>
    <row r="624" spans="2:4" s="58" customFormat="1">
      <c r="B624" s="167"/>
      <c r="C624" s="167"/>
      <c r="D624" s="167"/>
    </row>
    <row r="625" spans="2:4" s="58" customFormat="1">
      <c r="B625" s="167"/>
      <c r="C625" s="167"/>
      <c r="D625" s="167"/>
    </row>
    <row r="626" spans="2:4" s="58" customFormat="1">
      <c r="B626" s="167"/>
      <c r="C626" s="167"/>
      <c r="D626" s="167"/>
    </row>
    <row r="627" spans="2:4" s="58" customFormat="1">
      <c r="B627" s="167"/>
      <c r="C627" s="167"/>
      <c r="D627" s="167"/>
    </row>
    <row r="628" spans="2:4" s="58" customFormat="1">
      <c r="B628" s="167"/>
      <c r="C628" s="167"/>
      <c r="D628" s="167"/>
    </row>
    <row r="629" spans="2:4" s="58" customFormat="1">
      <c r="B629" s="167"/>
      <c r="C629" s="167"/>
      <c r="D629" s="167"/>
    </row>
    <row r="630" spans="2:4" s="58" customFormat="1">
      <c r="B630" s="167"/>
      <c r="C630" s="167"/>
      <c r="D630" s="167"/>
    </row>
    <row r="631" spans="2:4" s="58" customFormat="1">
      <c r="B631" s="167"/>
      <c r="C631" s="167"/>
      <c r="D631" s="167"/>
    </row>
    <row r="632" spans="2:4" s="58" customFormat="1">
      <c r="B632" s="167"/>
      <c r="C632" s="167"/>
      <c r="D632" s="167"/>
    </row>
    <row r="633" spans="2:4" s="58" customFormat="1">
      <c r="B633" s="167"/>
      <c r="C633" s="167"/>
      <c r="D633" s="167"/>
    </row>
    <row r="634" spans="2:4" s="58" customFormat="1">
      <c r="B634" s="167"/>
      <c r="C634" s="167"/>
      <c r="D634" s="167"/>
    </row>
    <row r="635" spans="2:4" s="58" customFormat="1">
      <c r="B635" s="167"/>
      <c r="C635" s="167"/>
      <c r="D635" s="167"/>
    </row>
    <row r="636" spans="2:4" s="58" customFormat="1">
      <c r="B636" s="167"/>
      <c r="C636" s="167"/>
      <c r="D636" s="167"/>
    </row>
    <row r="637" spans="2:4" s="58" customFormat="1">
      <c r="B637" s="167"/>
      <c r="C637" s="167"/>
      <c r="D637" s="167"/>
    </row>
    <row r="638" spans="2:4" s="58" customFormat="1">
      <c r="B638" s="167"/>
      <c r="C638" s="167"/>
      <c r="D638" s="167"/>
    </row>
    <row r="639" spans="2:4" s="58" customFormat="1">
      <c r="B639" s="167"/>
      <c r="C639" s="167"/>
      <c r="D639" s="167"/>
    </row>
    <row r="640" spans="2:4" s="58" customFormat="1">
      <c r="B640" s="167"/>
      <c r="C640" s="167"/>
      <c r="D640" s="167"/>
    </row>
    <row r="641" spans="2:4" s="58" customFormat="1">
      <c r="B641" s="167"/>
      <c r="C641" s="167"/>
      <c r="D641" s="167"/>
    </row>
    <row r="642" spans="2:4" s="58" customFormat="1">
      <c r="B642" s="167"/>
      <c r="C642" s="167"/>
      <c r="D642" s="167"/>
    </row>
    <row r="643" spans="2:4" s="58" customFormat="1">
      <c r="B643" s="167"/>
      <c r="C643" s="167"/>
      <c r="D643" s="167"/>
    </row>
    <row r="644" spans="2:4" s="58" customFormat="1">
      <c r="B644" s="167"/>
      <c r="C644" s="167"/>
      <c r="D644" s="167"/>
    </row>
    <row r="645" spans="2:4" s="58" customFormat="1">
      <c r="B645" s="167"/>
      <c r="C645" s="167"/>
      <c r="D645" s="167"/>
    </row>
    <row r="646" spans="2:4" s="58" customFormat="1">
      <c r="B646" s="167"/>
      <c r="C646" s="167"/>
      <c r="D646" s="167"/>
    </row>
    <row r="647" spans="2:4" s="58" customFormat="1">
      <c r="B647" s="167"/>
      <c r="C647" s="167"/>
      <c r="D647" s="167"/>
    </row>
    <row r="648" spans="2:4" s="58" customFormat="1">
      <c r="B648" s="167"/>
      <c r="C648" s="167"/>
      <c r="D648" s="167"/>
    </row>
    <row r="649" spans="2:4" s="58" customFormat="1">
      <c r="B649" s="167"/>
      <c r="C649" s="167"/>
      <c r="D649" s="167"/>
    </row>
    <row r="650" spans="2:4" s="58" customFormat="1">
      <c r="B650" s="167"/>
      <c r="C650" s="167"/>
      <c r="D650" s="167"/>
    </row>
    <row r="651" spans="2:4" s="58" customFormat="1">
      <c r="B651" s="167"/>
      <c r="C651" s="167"/>
      <c r="D651" s="167"/>
    </row>
    <row r="652" spans="2:4" s="58" customFormat="1">
      <c r="B652" s="167"/>
      <c r="C652" s="167"/>
      <c r="D652" s="167"/>
    </row>
    <row r="653" spans="2:4" s="58" customFormat="1">
      <c r="B653" s="167"/>
      <c r="C653" s="167"/>
      <c r="D653" s="167"/>
    </row>
    <row r="654" spans="2:4" s="58" customFormat="1">
      <c r="B654" s="167"/>
      <c r="C654" s="167"/>
      <c r="D654" s="167"/>
    </row>
    <row r="655" spans="2:4" s="58" customFormat="1">
      <c r="B655" s="167"/>
      <c r="C655" s="167"/>
      <c r="D655" s="167"/>
    </row>
    <row r="656" spans="2:4" s="58" customFormat="1">
      <c r="B656" s="167"/>
      <c r="C656" s="167"/>
      <c r="D656" s="167"/>
    </row>
    <row r="657" spans="2:4" s="58" customFormat="1">
      <c r="B657" s="167"/>
      <c r="C657" s="167"/>
      <c r="D657" s="167"/>
    </row>
    <row r="658" spans="2:4" s="58" customFormat="1">
      <c r="B658" s="167"/>
      <c r="C658" s="167"/>
      <c r="D658" s="167"/>
    </row>
    <row r="659" spans="2:4" s="58" customFormat="1">
      <c r="B659" s="167"/>
      <c r="C659" s="167"/>
      <c r="D659" s="167"/>
    </row>
    <row r="660" spans="2:4" s="58" customFormat="1">
      <c r="B660" s="167"/>
      <c r="C660" s="167"/>
      <c r="D660" s="167"/>
    </row>
    <row r="661" spans="2:4" s="58" customFormat="1">
      <c r="B661" s="167"/>
      <c r="C661" s="167"/>
      <c r="D661" s="167"/>
    </row>
    <row r="662" spans="2:4" s="58" customFormat="1">
      <c r="B662" s="167"/>
      <c r="C662" s="167"/>
      <c r="D662" s="167"/>
    </row>
    <row r="663" spans="2:4" s="58" customFormat="1">
      <c r="B663" s="167"/>
      <c r="C663" s="167"/>
      <c r="D663" s="167"/>
    </row>
    <row r="664" spans="2:4" s="58" customFormat="1">
      <c r="B664" s="167"/>
      <c r="C664" s="167"/>
      <c r="D664" s="167"/>
    </row>
    <row r="665" spans="2:4" s="58" customFormat="1">
      <c r="B665" s="167"/>
      <c r="C665" s="167"/>
      <c r="D665" s="167"/>
    </row>
    <row r="666" spans="2:4" s="58" customFormat="1">
      <c r="B666" s="167"/>
      <c r="C666" s="167"/>
      <c r="D666" s="167"/>
    </row>
    <row r="667" spans="2:4" s="58" customFormat="1">
      <c r="B667" s="167"/>
      <c r="C667" s="167"/>
      <c r="D667" s="167"/>
    </row>
    <row r="668" spans="2:4" s="58" customFormat="1">
      <c r="B668" s="167"/>
      <c r="C668" s="167"/>
      <c r="D668" s="167"/>
    </row>
    <row r="669" spans="2:4" s="58" customFormat="1">
      <c r="B669" s="167"/>
      <c r="C669" s="167"/>
      <c r="D669" s="167"/>
    </row>
    <row r="670" spans="2:4" s="58" customFormat="1">
      <c r="B670" s="167"/>
      <c r="C670" s="167"/>
      <c r="D670" s="167"/>
    </row>
    <row r="671" spans="2:4" s="58" customFormat="1">
      <c r="B671" s="167"/>
      <c r="C671" s="167"/>
      <c r="D671" s="167"/>
    </row>
    <row r="672" spans="2:4" s="58" customFormat="1">
      <c r="B672" s="167"/>
      <c r="C672" s="167"/>
      <c r="D672" s="167"/>
    </row>
    <row r="673" spans="2:4" s="58" customFormat="1">
      <c r="B673" s="167"/>
      <c r="C673" s="167"/>
      <c r="D673" s="167"/>
    </row>
    <row r="674" spans="2:4" s="58" customFormat="1">
      <c r="B674" s="167"/>
      <c r="C674" s="167"/>
      <c r="D674" s="167"/>
    </row>
    <row r="675" spans="2:4" s="58" customFormat="1">
      <c r="B675" s="167"/>
      <c r="C675" s="167"/>
      <c r="D675" s="167"/>
    </row>
    <row r="676" spans="2:4" s="58" customFormat="1">
      <c r="B676" s="167"/>
      <c r="C676" s="167"/>
      <c r="D676" s="167"/>
    </row>
    <row r="677" spans="2:4" s="58" customFormat="1">
      <c r="B677" s="167"/>
      <c r="C677" s="167"/>
      <c r="D677" s="167"/>
    </row>
    <row r="678" spans="2:4" s="58" customFormat="1">
      <c r="B678" s="167"/>
      <c r="C678" s="167"/>
      <c r="D678" s="167"/>
    </row>
    <row r="679" spans="2:4" s="58" customFormat="1">
      <c r="B679" s="167"/>
      <c r="C679" s="167"/>
      <c r="D679" s="167"/>
    </row>
    <row r="680" spans="2:4" s="58" customFormat="1">
      <c r="B680" s="167"/>
      <c r="C680" s="167"/>
      <c r="D680" s="167"/>
    </row>
    <row r="681" spans="2:4" s="58" customFormat="1">
      <c r="B681" s="167"/>
      <c r="C681" s="167"/>
      <c r="D681" s="167"/>
    </row>
    <row r="682" spans="2:4" s="58" customFormat="1">
      <c r="B682" s="167"/>
      <c r="C682" s="167"/>
      <c r="D682" s="167"/>
    </row>
    <row r="683" spans="2:4" s="58" customFormat="1">
      <c r="B683" s="167"/>
      <c r="C683" s="167"/>
      <c r="D683" s="167"/>
    </row>
    <row r="684" spans="2:4" s="58" customFormat="1">
      <c r="B684" s="167"/>
      <c r="C684" s="167"/>
      <c r="D684" s="167"/>
    </row>
    <row r="685" spans="2:4" s="58" customFormat="1">
      <c r="B685" s="167"/>
      <c r="C685" s="167"/>
      <c r="D685" s="167"/>
    </row>
    <row r="686" spans="2:4" s="58" customFormat="1">
      <c r="B686" s="167"/>
      <c r="C686" s="167"/>
      <c r="D686" s="167"/>
    </row>
    <row r="687" spans="2:4" s="58" customFormat="1">
      <c r="B687" s="167"/>
      <c r="C687" s="167"/>
      <c r="D687" s="167"/>
    </row>
    <row r="688" spans="2:4" s="58" customFormat="1">
      <c r="B688" s="167"/>
      <c r="C688" s="167"/>
      <c r="D688" s="167"/>
    </row>
    <row r="689" spans="2:4" s="58" customFormat="1">
      <c r="B689" s="167"/>
      <c r="C689" s="167"/>
      <c r="D689" s="167"/>
    </row>
    <row r="690" spans="2:4" s="58" customFormat="1">
      <c r="B690" s="167"/>
      <c r="C690" s="167"/>
      <c r="D690" s="167"/>
    </row>
    <row r="691" spans="2:4" s="58" customFormat="1">
      <c r="B691" s="167"/>
      <c r="C691" s="167"/>
      <c r="D691" s="167"/>
    </row>
    <row r="692" spans="2:4" s="58" customFormat="1">
      <c r="B692" s="167"/>
      <c r="C692" s="167"/>
      <c r="D692" s="167"/>
    </row>
    <row r="693" spans="2:4" s="58" customFormat="1">
      <c r="B693" s="167"/>
      <c r="C693" s="167"/>
      <c r="D693" s="167"/>
    </row>
    <row r="694" spans="2:4" s="58" customFormat="1">
      <c r="B694" s="167"/>
      <c r="C694" s="167"/>
      <c r="D694" s="167"/>
    </row>
    <row r="695" spans="2:4" s="58" customFormat="1">
      <c r="B695" s="167"/>
      <c r="C695" s="167"/>
      <c r="D695" s="167"/>
    </row>
    <row r="696" spans="2:4" s="58" customFormat="1">
      <c r="B696" s="167"/>
      <c r="C696" s="167"/>
      <c r="D696" s="167"/>
    </row>
    <row r="697" spans="2:4" s="58" customFormat="1">
      <c r="B697" s="167"/>
      <c r="C697" s="167"/>
      <c r="D697" s="167"/>
    </row>
    <row r="698" spans="2:4" s="58" customFormat="1">
      <c r="B698" s="167"/>
      <c r="C698" s="167"/>
      <c r="D698" s="167"/>
    </row>
    <row r="699" spans="2:4" s="58" customFormat="1">
      <c r="B699" s="167"/>
      <c r="C699" s="167"/>
      <c r="D699" s="167"/>
    </row>
    <row r="700" spans="2:4" s="58" customFormat="1">
      <c r="B700" s="167"/>
      <c r="C700" s="167"/>
      <c r="D700" s="167"/>
    </row>
    <row r="701" spans="2:4" s="58" customFormat="1">
      <c r="B701" s="167"/>
      <c r="C701" s="167"/>
      <c r="D701" s="167"/>
    </row>
    <row r="702" spans="2:4" s="58" customFormat="1">
      <c r="B702" s="167"/>
      <c r="C702" s="167"/>
      <c r="D702" s="167"/>
    </row>
    <row r="703" spans="2:4" s="58" customFormat="1">
      <c r="B703" s="167"/>
      <c r="C703" s="167"/>
      <c r="D703" s="167"/>
    </row>
    <row r="704" spans="2:4" s="58" customFormat="1">
      <c r="B704" s="167"/>
      <c r="C704" s="167"/>
      <c r="D704" s="167"/>
    </row>
    <row r="705" spans="2:4" s="58" customFormat="1">
      <c r="B705" s="167"/>
      <c r="C705" s="167"/>
      <c r="D705" s="167"/>
    </row>
    <row r="706" spans="2:4" s="58" customFormat="1">
      <c r="B706" s="167"/>
      <c r="C706" s="167"/>
      <c r="D706" s="167"/>
    </row>
    <row r="707" spans="2:4" s="58" customFormat="1">
      <c r="B707" s="167"/>
      <c r="C707" s="167"/>
      <c r="D707" s="167"/>
    </row>
    <row r="708" spans="2:4" s="58" customFormat="1">
      <c r="B708" s="167"/>
      <c r="C708" s="167"/>
      <c r="D708" s="167"/>
    </row>
    <row r="709" spans="2:4" s="58" customFormat="1">
      <c r="B709" s="167"/>
      <c r="C709" s="167"/>
      <c r="D709" s="167"/>
    </row>
    <row r="710" spans="2:4" s="58" customFormat="1">
      <c r="B710" s="167"/>
      <c r="C710" s="167"/>
      <c r="D710" s="167"/>
    </row>
    <row r="711" spans="2:4" s="58" customFormat="1">
      <c r="B711" s="167"/>
      <c r="C711" s="167"/>
      <c r="D711" s="167"/>
    </row>
    <row r="712" spans="2:4" s="58" customFormat="1">
      <c r="B712" s="167"/>
      <c r="C712" s="167"/>
      <c r="D712" s="167"/>
    </row>
    <row r="713" spans="2:4" s="58" customFormat="1">
      <c r="B713" s="167"/>
      <c r="C713" s="167"/>
      <c r="D713" s="167"/>
    </row>
    <row r="714" spans="2:4" s="58" customFormat="1">
      <c r="B714" s="167"/>
      <c r="C714" s="167"/>
      <c r="D714" s="167"/>
    </row>
    <row r="715" spans="2:4" s="58" customFormat="1">
      <c r="B715" s="167"/>
      <c r="C715" s="167"/>
      <c r="D715" s="167"/>
    </row>
    <row r="716" spans="2:4" s="58" customFormat="1">
      <c r="B716" s="167"/>
      <c r="C716" s="167"/>
      <c r="D716" s="167"/>
    </row>
    <row r="717" spans="2:4" s="58" customFormat="1">
      <c r="B717" s="167"/>
      <c r="C717" s="167"/>
      <c r="D717" s="167"/>
    </row>
    <row r="718" spans="2:4" s="58" customFormat="1">
      <c r="B718" s="167"/>
      <c r="C718" s="167"/>
      <c r="D718" s="167"/>
    </row>
    <row r="719" spans="2:4" s="58" customFormat="1">
      <c r="B719" s="167"/>
      <c r="C719" s="167"/>
      <c r="D719" s="167"/>
    </row>
    <row r="720" spans="2:4" s="58" customFormat="1">
      <c r="B720" s="167"/>
      <c r="C720" s="167"/>
      <c r="D720" s="167"/>
    </row>
    <row r="721" spans="2:4" s="58" customFormat="1">
      <c r="B721" s="167"/>
      <c r="C721" s="167"/>
      <c r="D721" s="167"/>
    </row>
    <row r="722" spans="2:4" s="58" customFormat="1">
      <c r="B722" s="167"/>
      <c r="C722" s="167"/>
      <c r="D722" s="167"/>
    </row>
    <row r="723" spans="2:4" s="58" customFormat="1">
      <c r="B723" s="167"/>
      <c r="C723" s="167"/>
      <c r="D723" s="167"/>
    </row>
    <row r="724" spans="2:4" s="58" customFormat="1">
      <c r="B724" s="167"/>
      <c r="C724" s="167"/>
      <c r="D724" s="167"/>
    </row>
    <row r="725" spans="2:4" s="58" customFormat="1">
      <c r="B725" s="167"/>
      <c r="C725" s="167"/>
      <c r="D725" s="167"/>
    </row>
    <row r="726" spans="2:4" s="58" customFormat="1">
      <c r="B726" s="167"/>
      <c r="C726" s="167"/>
      <c r="D726" s="167"/>
    </row>
    <row r="727" spans="2:4" s="58" customFormat="1">
      <c r="B727" s="167"/>
      <c r="C727" s="167"/>
      <c r="D727" s="167"/>
    </row>
    <row r="728" spans="2:4" s="58" customFormat="1">
      <c r="B728" s="167"/>
      <c r="C728" s="167"/>
      <c r="D728" s="167"/>
    </row>
    <row r="729" spans="2:4" s="58" customFormat="1">
      <c r="B729" s="167"/>
      <c r="C729" s="167"/>
      <c r="D729" s="167"/>
    </row>
    <row r="730" spans="2:4" s="58" customFormat="1">
      <c r="B730" s="167"/>
      <c r="C730" s="167"/>
      <c r="D730" s="167"/>
    </row>
    <row r="731" spans="2:4" s="58" customFormat="1">
      <c r="B731" s="167"/>
      <c r="C731" s="167"/>
      <c r="D731" s="167"/>
    </row>
    <row r="732" spans="2:4" s="58" customFormat="1">
      <c r="B732" s="167"/>
      <c r="C732" s="167"/>
      <c r="D732" s="167"/>
    </row>
    <row r="733" spans="2:4" s="58" customFormat="1">
      <c r="B733" s="167"/>
      <c r="C733" s="167"/>
      <c r="D733" s="167"/>
    </row>
    <row r="734" spans="2:4" s="58" customFormat="1">
      <c r="B734" s="167"/>
      <c r="C734" s="167"/>
      <c r="D734" s="167"/>
    </row>
    <row r="735" spans="2:4" s="58" customFormat="1">
      <c r="B735" s="167"/>
      <c r="C735" s="167"/>
      <c r="D735" s="167"/>
    </row>
    <row r="736" spans="2:4" s="58" customFormat="1">
      <c r="B736" s="167"/>
      <c r="C736" s="167"/>
      <c r="D736" s="167"/>
    </row>
    <row r="737" spans="2:4" s="58" customFormat="1">
      <c r="B737" s="167"/>
      <c r="C737" s="167"/>
      <c r="D737" s="167"/>
    </row>
    <row r="738" spans="2:4" s="58" customFormat="1">
      <c r="B738" s="167"/>
      <c r="C738" s="167"/>
      <c r="D738" s="167"/>
    </row>
    <row r="739" spans="2:4" s="58" customFormat="1">
      <c r="B739" s="167"/>
      <c r="C739" s="167"/>
      <c r="D739" s="167"/>
    </row>
    <row r="740" spans="2:4" s="58" customFormat="1">
      <c r="B740" s="167"/>
      <c r="C740" s="167"/>
      <c r="D740" s="167"/>
    </row>
    <row r="741" spans="2:4" s="58" customFormat="1">
      <c r="B741" s="167"/>
      <c r="C741" s="167"/>
      <c r="D741" s="167"/>
    </row>
    <row r="742" spans="2:4" s="58" customFormat="1">
      <c r="B742" s="167"/>
      <c r="C742" s="167"/>
      <c r="D742" s="167"/>
    </row>
    <row r="743" spans="2:4" s="58" customFormat="1">
      <c r="B743" s="167"/>
      <c r="C743" s="167"/>
      <c r="D743" s="167"/>
    </row>
    <row r="744" spans="2:4" s="58" customFormat="1">
      <c r="B744" s="167"/>
      <c r="C744" s="167"/>
      <c r="D744" s="167"/>
    </row>
    <row r="745" spans="2:4" s="58" customFormat="1">
      <c r="B745" s="167"/>
      <c r="C745" s="167"/>
      <c r="D745" s="167"/>
    </row>
    <row r="746" spans="2:4" s="58" customFormat="1">
      <c r="B746" s="167"/>
      <c r="C746" s="167"/>
      <c r="D746" s="167"/>
    </row>
    <row r="747" spans="2:4" s="58" customFormat="1">
      <c r="B747" s="167"/>
      <c r="C747" s="167"/>
      <c r="D747" s="167"/>
    </row>
    <row r="748" spans="2:4" s="58" customFormat="1">
      <c r="B748" s="167"/>
      <c r="C748" s="167"/>
      <c r="D748" s="167"/>
    </row>
    <row r="749" spans="2:4" s="58" customFormat="1">
      <c r="B749" s="167"/>
      <c r="C749" s="167"/>
      <c r="D749" s="167"/>
    </row>
    <row r="750" spans="2:4" s="58" customFormat="1">
      <c r="B750" s="167"/>
      <c r="C750" s="167"/>
      <c r="D750" s="167"/>
    </row>
    <row r="751" spans="2:4" s="58" customFormat="1">
      <c r="B751" s="167"/>
      <c r="C751" s="167"/>
      <c r="D751" s="167"/>
    </row>
    <row r="752" spans="2:4" s="58" customFormat="1">
      <c r="B752" s="167"/>
      <c r="C752" s="167"/>
      <c r="D752" s="167"/>
    </row>
    <row r="753" spans="2:4" s="58" customFormat="1">
      <c r="B753" s="167"/>
      <c r="C753" s="167"/>
      <c r="D753" s="167"/>
    </row>
    <row r="754" spans="2:4" s="58" customFormat="1">
      <c r="B754" s="167"/>
      <c r="C754" s="167"/>
      <c r="D754" s="167"/>
    </row>
    <row r="755" spans="2:4" s="58" customFormat="1">
      <c r="B755" s="167"/>
      <c r="C755" s="167"/>
      <c r="D755" s="167"/>
    </row>
    <row r="756" spans="2:4" s="58" customFormat="1">
      <c r="B756" s="167"/>
      <c r="C756" s="167"/>
      <c r="D756" s="167"/>
    </row>
    <row r="757" spans="2:4" s="58" customFormat="1">
      <c r="B757" s="167"/>
      <c r="C757" s="167"/>
      <c r="D757" s="167"/>
    </row>
    <row r="758" spans="2:4" s="58" customFormat="1">
      <c r="B758" s="167"/>
      <c r="C758" s="167"/>
      <c r="D758" s="167"/>
    </row>
    <row r="759" spans="2:4" s="58" customFormat="1">
      <c r="B759" s="167"/>
      <c r="C759" s="167"/>
      <c r="D759" s="167"/>
    </row>
    <row r="760" spans="2:4" s="58" customFormat="1">
      <c r="B760" s="167"/>
      <c r="C760" s="167"/>
      <c r="D760" s="167"/>
    </row>
    <row r="761" spans="2:4" s="58" customFormat="1">
      <c r="B761" s="167"/>
      <c r="C761" s="167"/>
      <c r="D761" s="167"/>
    </row>
    <row r="762" spans="2:4" s="58" customFormat="1">
      <c r="B762" s="167"/>
      <c r="C762" s="167"/>
      <c r="D762" s="167"/>
    </row>
    <row r="763" spans="2:4" s="58" customFormat="1">
      <c r="B763" s="167"/>
      <c r="C763" s="167"/>
      <c r="D763" s="167"/>
    </row>
    <row r="764" spans="2:4" s="58" customFormat="1">
      <c r="B764" s="167"/>
      <c r="C764" s="167"/>
      <c r="D764" s="167"/>
    </row>
    <row r="765" spans="2:4" s="58" customFormat="1">
      <c r="B765" s="167"/>
      <c r="C765" s="167"/>
      <c r="D765" s="167"/>
    </row>
    <row r="766" spans="2:4" s="58" customFormat="1">
      <c r="B766" s="167"/>
      <c r="C766" s="167"/>
      <c r="D766" s="167"/>
    </row>
    <row r="767" spans="2:4" s="58" customFormat="1">
      <c r="B767" s="167"/>
      <c r="C767" s="167"/>
      <c r="D767" s="167"/>
    </row>
    <row r="768" spans="2:4" s="58" customFormat="1">
      <c r="B768" s="167"/>
      <c r="C768" s="167"/>
      <c r="D768" s="167"/>
    </row>
    <row r="769" spans="2:4" s="58" customFormat="1">
      <c r="B769" s="167"/>
      <c r="C769" s="167"/>
      <c r="D769" s="167"/>
    </row>
    <row r="770" spans="2:4" s="58" customFormat="1">
      <c r="B770" s="167"/>
      <c r="C770" s="167"/>
      <c r="D770" s="167"/>
    </row>
    <row r="771" spans="2:4" s="58" customFormat="1">
      <c r="B771" s="167"/>
      <c r="C771" s="167"/>
      <c r="D771" s="167"/>
    </row>
    <row r="772" spans="2:4" s="58" customFormat="1">
      <c r="B772" s="167"/>
      <c r="C772" s="167"/>
      <c r="D772" s="167"/>
    </row>
    <row r="773" spans="2:4" s="58" customFormat="1">
      <c r="B773" s="167"/>
      <c r="C773" s="167"/>
      <c r="D773" s="167"/>
    </row>
    <row r="774" spans="2:4" s="58" customFormat="1">
      <c r="B774" s="167"/>
      <c r="C774" s="167"/>
      <c r="D774" s="167"/>
    </row>
    <row r="775" spans="2:4" s="58" customFormat="1">
      <c r="B775" s="167"/>
      <c r="C775" s="167"/>
      <c r="D775" s="167"/>
    </row>
    <row r="776" spans="2:4" s="58" customFormat="1">
      <c r="B776" s="167"/>
      <c r="C776" s="167"/>
      <c r="D776" s="167"/>
    </row>
    <row r="777" spans="2:4" s="58" customFormat="1">
      <c r="B777" s="167"/>
      <c r="C777" s="167"/>
      <c r="D777" s="167"/>
    </row>
    <row r="778" spans="2:4" s="58" customFormat="1">
      <c r="B778" s="167"/>
      <c r="C778" s="167"/>
      <c r="D778" s="167"/>
    </row>
    <row r="779" spans="2:4" s="58" customFormat="1">
      <c r="B779" s="167"/>
      <c r="C779" s="167"/>
      <c r="D779" s="167"/>
    </row>
    <row r="780" spans="2:4" s="58" customFormat="1">
      <c r="B780" s="167"/>
      <c r="C780" s="167"/>
      <c r="D780" s="167"/>
    </row>
    <row r="781" spans="2:4" s="58" customFormat="1">
      <c r="B781" s="167"/>
      <c r="C781" s="167"/>
      <c r="D781" s="167"/>
    </row>
    <row r="782" spans="2:4" s="58" customFormat="1">
      <c r="B782" s="167"/>
      <c r="C782" s="167"/>
      <c r="D782" s="167"/>
    </row>
    <row r="783" spans="2:4" s="58" customFormat="1">
      <c r="B783" s="167"/>
      <c r="C783" s="167"/>
      <c r="D783" s="167"/>
    </row>
    <row r="784" spans="2:4" s="58" customFormat="1">
      <c r="B784" s="167"/>
      <c r="C784" s="167"/>
      <c r="D784" s="167"/>
    </row>
    <row r="785" spans="2:4" s="58" customFormat="1">
      <c r="B785" s="167"/>
      <c r="C785" s="167"/>
      <c r="D785" s="167"/>
    </row>
    <row r="786" spans="2:4" s="58" customFormat="1">
      <c r="B786" s="167"/>
      <c r="C786" s="167"/>
      <c r="D786" s="167"/>
    </row>
    <row r="787" spans="2:4" s="58" customFormat="1">
      <c r="B787" s="167"/>
      <c r="C787" s="167"/>
      <c r="D787" s="167"/>
    </row>
    <row r="788" spans="2:4" s="58" customFormat="1">
      <c r="B788" s="167"/>
      <c r="C788" s="167"/>
      <c r="D788" s="167"/>
    </row>
    <row r="789" spans="2:4" s="58" customFormat="1">
      <c r="B789" s="167"/>
      <c r="C789" s="167"/>
      <c r="D789" s="167"/>
    </row>
    <row r="790" spans="2:4" s="58" customFormat="1">
      <c r="B790" s="167"/>
      <c r="C790" s="167"/>
      <c r="D790" s="167"/>
    </row>
    <row r="791" spans="2:4" s="58" customFormat="1">
      <c r="B791" s="167"/>
      <c r="C791" s="167"/>
      <c r="D791" s="167"/>
    </row>
    <row r="792" spans="2:4" s="58" customFormat="1">
      <c r="B792" s="167"/>
      <c r="C792" s="167"/>
      <c r="D792" s="167"/>
    </row>
    <row r="793" spans="2:4" s="58" customFormat="1">
      <c r="B793" s="167"/>
      <c r="C793" s="167"/>
      <c r="D793" s="167"/>
    </row>
    <row r="794" spans="2:4" s="58" customFormat="1">
      <c r="B794" s="167"/>
      <c r="C794" s="167"/>
      <c r="D794" s="167"/>
    </row>
    <row r="795" spans="2:4" s="58" customFormat="1">
      <c r="B795" s="167"/>
      <c r="C795" s="167"/>
      <c r="D795" s="167"/>
    </row>
    <row r="796" spans="2:4" s="58" customFormat="1">
      <c r="B796" s="167"/>
      <c r="C796" s="167"/>
      <c r="D796" s="167"/>
    </row>
    <row r="797" spans="2:4" s="58" customFormat="1">
      <c r="B797" s="167"/>
      <c r="C797" s="167"/>
      <c r="D797" s="167"/>
    </row>
    <row r="798" spans="2:4" s="58" customFormat="1">
      <c r="B798" s="167"/>
      <c r="C798" s="167"/>
      <c r="D798" s="167"/>
    </row>
    <row r="799" spans="2:4" s="58" customFormat="1">
      <c r="B799" s="167"/>
      <c r="C799" s="167"/>
      <c r="D799" s="167"/>
    </row>
    <row r="800" spans="2:4" s="58" customFormat="1">
      <c r="B800" s="167"/>
      <c r="C800" s="167"/>
      <c r="D800" s="167"/>
    </row>
    <row r="801" spans="2:4" s="58" customFormat="1">
      <c r="B801" s="167"/>
      <c r="C801" s="167"/>
      <c r="D801" s="167"/>
    </row>
    <row r="802" spans="2:4" s="58" customFormat="1">
      <c r="B802" s="167"/>
      <c r="C802" s="167"/>
      <c r="D802" s="167"/>
    </row>
    <row r="803" spans="2:4" s="58" customFormat="1">
      <c r="B803" s="167"/>
      <c r="C803" s="167"/>
      <c r="D803" s="167"/>
    </row>
    <row r="804" spans="2:4" s="58" customFormat="1">
      <c r="B804" s="167"/>
      <c r="C804" s="167"/>
      <c r="D804" s="167"/>
    </row>
    <row r="805" spans="2:4" s="58" customFormat="1">
      <c r="B805" s="167"/>
      <c r="C805" s="167"/>
      <c r="D805" s="167"/>
    </row>
    <row r="806" spans="2:4" s="58" customFormat="1">
      <c r="B806" s="167"/>
      <c r="C806" s="167"/>
      <c r="D806" s="167"/>
    </row>
    <row r="807" spans="2:4" s="58" customFormat="1">
      <c r="B807" s="167"/>
      <c r="C807" s="167"/>
      <c r="D807" s="167"/>
    </row>
    <row r="808" spans="2:4" s="58" customFormat="1">
      <c r="B808" s="167"/>
      <c r="C808" s="167"/>
      <c r="D808" s="167"/>
    </row>
    <row r="809" spans="2:4" s="58" customFormat="1">
      <c r="B809" s="167"/>
      <c r="C809" s="167"/>
      <c r="D809" s="167"/>
    </row>
    <row r="810" spans="2:4" s="58" customFormat="1">
      <c r="B810" s="167"/>
      <c r="C810" s="167"/>
      <c r="D810" s="167"/>
    </row>
    <row r="811" spans="2:4" s="58" customFormat="1">
      <c r="B811" s="167"/>
      <c r="C811" s="167"/>
      <c r="D811" s="167"/>
    </row>
    <row r="812" spans="2:4" s="58" customFormat="1">
      <c r="B812" s="167"/>
      <c r="C812" s="167"/>
      <c r="D812" s="167"/>
    </row>
    <row r="813" spans="2:4" s="58" customFormat="1">
      <c r="B813" s="167"/>
      <c r="C813" s="167"/>
      <c r="D813" s="167"/>
    </row>
    <row r="814" spans="2:4" s="58" customFormat="1">
      <c r="B814" s="167"/>
      <c r="C814" s="167"/>
      <c r="D814" s="167"/>
    </row>
    <row r="815" spans="2:4" s="58" customFormat="1">
      <c r="B815" s="167"/>
      <c r="C815" s="167"/>
      <c r="D815" s="167"/>
    </row>
    <row r="816" spans="2:4" s="58" customFormat="1">
      <c r="B816" s="167"/>
      <c r="C816" s="167"/>
      <c r="D816" s="167"/>
    </row>
    <row r="817" spans="2:4" s="58" customFormat="1">
      <c r="B817" s="167"/>
      <c r="C817" s="167"/>
      <c r="D817" s="167"/>
    </row>
    <row r="818" spans="2:4" s="58" customFormat="1">
      <c r="B818" s="167"/>
      <c r="C818" s="167"/>
      <c r="D818" s="167"/>
    </row>
    <row r="819" spans="2:4" s="58" customFormat="1">
      <c r="B819" s="167"/>
      <c r="C819" s="167"/>
      <c r="D819" s="167"/>
    </row>
    <row r="820" spans="2:4" s="58" customFormat="1">
      <c r="B820" s="167"/>
      <c r="C820" s="167"/>
      <c r="D820" s="167"/>
    </row>
    <row r="821" spans="2:4" s="58" customFormat="1">
      <c r="B821" s="167"/>
      <c r="C821" s="167"/>
      <c r="D821" s="167"/>
    </row>
    <row r="822" spans="2:4" s="58" customFormat="1">
      <c r="B822" s="167"/>
      <c r="C822" s="167"/>
      <c r="D822" s="167"/>
    </row>
    <row r="823" spans="2:4" s="58" customFormat="1">
      <c r="B823" s="167"/>
      <c r="C823" s="167"/>
      <c r="D823" s="167"/>
    </row>
    <row r="824" spans="2:4" s="58" customFormat="1">
      <c r="B824" s="167"/>
      <c r="C824" s="167"/>
      <c r="D824" s="167"/>
    </row>
    <row r="825" spans="2:4" s="58" customFormat="1">
      <c r="B825" s="167"/>
      <c r="C825" s="167"/>
      <c r="D825" s="167"/>
    </row>
    <row r="826" spans="2:4" s="58" customFormat="1">
      <c r="B826" s="167"/>
      <c r="C826" s="167"/>
      <c r="D826" s="167"/>
    </row>
    <row r="827" spans="2:4" s="58" customFormat="1">
      <c r="B827" s="167"/>
      <c r="C827" s="167"/>
      <c r="D827" s="167"/>
    </row>
    <row r="828" spans="2:4" s="58" customFormat="1">
      <c r="B828" s="167"/>
      <c r="C828" s="167"/>
      <c r="D828" s="167"/>
    </row>
    <row r="829" spans="2:4" s="58" customFormat="1">
      <c r="B829" s="167"/>
      <c r="C829" s="167"/>
      <c r="D829" s="167"/>
    </row>
    <row r="830" spans="2:4" s="58" customFormat="1">
      <c r="B830" s="167"/>
      <c r="C830" s="167"/>
      <c r="D830" s="167"/>
    </row>
    <row r="831" spans="2:4" s="58" customFormat="1">
      <c r="B831" s="167"/>
      <c r="C831" s="167"/>
      <c r="D831" s="167"/>
    </row>
    <row r="832" spans="2:4" s="58" customFormat="1">
      <c r="B832" s="167"/>
      <c r="C832" s="167"/>
      <c r="D832" s="167"/>
    </row>
    <row r="833" spans="2:4" s="58" customFormat="1">
      <c r="B833" s="167"/>
      <c r="C833" s="167"/>
      <c r="D833" s="167"/>
    </row>
    <row r="834" spans="2:4" s="58" customFormat="1">
      <c r="B834" s="167"/>
      <c r="C834" s="167"/>
      <c r="D834" s="167"/>
    </row>
    <row r="835" spans="2:4" s="58" customFormat="1">
      <c r="B835" s="167"/>
      <c r="C835" s="167"/>
      <c r="D835" s="167"/>
    </row>
    <row r="836" spans="2:4" s="58" customFormat="1">
      <c r="B836" s="167"/>
      <c r="C836" s="167"/>
      <c r="D836" s="167"/>
    </row>
    <row r="837" spans="2:4" s="58" customFormat="1">
      <c r="B837" s="167"/>
      <c r="C837" s="167"/>
      <c r="D837" s="167"/>
    </row>
    <row r="838" spans="2:4" s="58" customFormat="1">
      <c r="B838" s="167"/>
      <c r="C838" s="167"/>
      <c r="D838" s="167"/>
    </row>
    <row r="839" spans="2:4" s="58" customFormat="1">
      <c r="B839" s="167"/>
      <c r="C839" s="167"/>
      <c r="D839" s="167"/>
    </row>
    <row r="840" spans="2:4" s="58" customFormat="1">
      <c r="B840" s="167"/>
      <c r="C840" s="167"/>
      <c r="D840" s="167"/>
    </row>
    <row r="841" spans="2:4" s="58" customFormat="1">
      <c r="B841" s="167"/>
      <c r="C841" s="167"/>
      <c r="D841" s="167"/>
    </row>
    <row r="842" spans="2:4" s="58" customFormat="1">
      <c r="B842" s="167"/>
      <c r="C842" s="167"/>
      <c r="D842" s="167"/>
    </row>
    <row r="843" spans="2:4" s="58" customFormat="1">
      <c r="B843" s="167"/>
      <c r="C843" s="167"/>
      <c r="D843" s="167"/>
    </row>
    <row r="844" spans="2:4" s="58" customFormat="1">
      <c r="B844" s="167"/>
      <c r="C844" s="167"/>
      <c r="D844" s="167"/>
    </row>
    <row r="845" spans="2:4" s="58" customFormat="1">
      <c r="B845" s="167"/>
      <c r="C845" s="167"/>
      <c r="D845" s="167"/>
    </row>
    <row r="846" spans="2:4" s="58" customFormat="1">
      <c r="B846" s="167"/>
      <c r="C846" s="167"/>
      <c r="D846" s="167"/>
    </row>
    <row r="847" spans="2:4" s="58" customFormat="1">
      <c r="B847" s="167"/>
      <c r="C847" s="167"/>
      <c r="D847" s="167"/>
    </row>
    <row r="848" spans="2:4" s="58" customFormat="1">
      <c r="B848" s="167"/>
      <c r="C848" s="167"/>
      <c r="D848" s="167"/>
    </row>
    <row r="849" spans="2:4" s="58" customFormat="1">
      <c r="B849" s="167"/>
      <c r="C849" s="167"/>
      <c r="D849" s="167"/>
    </row>
    <row r="850" spans="2:4" s="58" customFormat="1">
      <c r="B850" s="167"/>
      <c r="C850" s="167"/>
      <c r="D850" s="167"/>
    </row>
    <row r="851" spans="2:4" s="58" customFormat="1">
      <c r="B851" s="167"/>
      <c r="C851" s="167"/>
      <c r="D851" s="167"/>
    </row>
    <row r="852" spans="2:4" s="58" customFormat="1">
      <c r="B852" s="167"/>
      <c r="C852" s="167"/>
      <c r="D852" s="167"/>
    </row>
    <row r="853" spans="2:4" s="58" customFormat="1">
      <c r="B853" s="167"/>
      <c r="C853" s="167"/>
      <c r="D853" s="167"/>
    </row>
    <row r="854" spans="2:4" s="58" customFormat="1">
      <c r="B854" s="167"/>
      <c r="C854" s="167"/>
      <c r="D854" s="167"/>
    </row>
    <row r="855" spans="2:4" s="58" customFormat="1">
      <c r="B855" s="167"/>
      <c r="C855" s="167"/>
      <c r="D855" s="167"/>
    </row>
    <row r="856" spans="2:4" s="58" customFormat="1">
      <c r="B856" s="167"/>
      <c r="C856" s="167"/>
      <c r="D856" s="167"/>
    </row>
    <row r="857" spans="2:4" s="58" customFormat="1">
      <c r="B857" s="167"/>
      <c r="C857" s="167"/>
      <c r="D857" s="167"/>
    </row>
    <row r="858" spans="2:4" s="58" customFormat="1">
      <c r="B858" s="167"/>
      <c r="C858" s="167"/>
      <c r="D858" s="167"/>
    </row>
    <row r="859" spans="2:4" s="58" customFormat="1">
      <c r="B859" s="167"/>
      <c r="C859" s="167"/>
      <c r="D859" s="167"/>
    </row>
    <row r="860" spans="2:4" s="58" customFormat="1">
      <c r="B860" s="167"/>
      <c r="C860" s="167"/>
      <c r="D860" s="167"/>
    </row>
    <row r="861" spans="2:4" s="58" customFormat="1">
      <c r="B861" s="167"/>
      <c r="C861" s="167"/>
      <c r="D861" s="167"/>
    </row>
    <row r="862" spans="2:4" s="58" customFormat="1">
      <c r="B862" s="167"/>
      <c r="C862" s="167"/>
      <c r="D862" s="167"/>
    </row>
    <row r="863" spans="2:4" s="58" customFormat="1">
      <c r="B863" s="167"/>
      <c r="C863" s="167"/>
      <c r="D863" s="167"/>
    </row>
    <row r="864" spans="2:4" s="58" customFormat="1">
      <c r="B864" s="167"/>
      <c r="C864" s="167"/>
      <c r="D864" s="167"/>
    </row>
    <row r="865" spans="2:4" s="58" customFormat="1">
      <c r="B865" s="167"/>
      <c r="C865" s="167"/>
      <c r="D865" s="167"/>
    </row>
    <row r="866" spans="2:4" s="58" customFormat="1">
      <c r="B866" s="167"/>
      <c r="C866" s="167"/>
      <c r="D866" s="167"/>
    </row>
    <row r="867" spans="2:4" s="58" customFormat="1">
      <c r="B867" s="167"/>
      <c r="C867" s="167"/>
      <c r="D867" s="167"/>
    </row>
    <row r="868" spans="2:4" s="58" customFormat="1">
      <c r="B868" s="167"/>
      <c r="C868" s="167"/>
      <c r="D868" s="167"/>
    </row>
    <row r="869" spans="2:4" s="58" customFormat="1">
      <c r="B869" s="167"/>
      <c r="C869" s="167"/>
      <c r="D869" s="167"/>
    </row>
    <row r="870" spans="2:4" s="58" customFormat="1">
      <c r="B870" s="167"/>
      <c r="C870" s="167"/>
      <c r="D870" s="167"/>
    </row>
    <row r="871" spans="2:4" s="58" customFormat="1">
      <c r="B871" s="167"/>
      <c r="C871" s="167"/>
      <c r="D871" s="167"/>
    </row>
    <row r="872" spans="2:4" s="58" customFormat="1">
      <c r="B872" s="167"/>
      <c r="C872" s="167"/>
      <c r="D872" s="167"/>
    </row>
    <row r="873" spans="2:4" s="58" customFormat="1">
      <c r="B873" s="167"/>
      <c r="C873" s="167"/>
      <c r="D873" s="167"/>
    </row>
    <row r="874" spans="2:4" s="58" customFormat="1">
      <c r="B874" s="167"/>
      <c r="C874" s="167"/>
      <c r="D874" s="167"/>
    </row>
    <row r="875" spans="2:4" s="58" customFormat="1">
      <c r="B875" s="167"/>
      <c r="C875" s="167"/>
      <c r="D875" s="167"/>
    </row>
    <row r="876" spans="2:4" s="58" customFormat="1">
      <c r="B876" s="167"/>
      <c r="C876" s="167"/>
      <c r="D876" s="167"/>
    </row>
    <row r="877" spans="2:4" s="58" customFormat="1">
      <c r="B877" s="167"/>
      <c r="C877" s="167"/>
      <c r="D877" s="167"/>
    </row>
    <row r="878" spans="2:4" s="58" customFormat="1">
      <c r="B878" s="167"/>
      <c r="C878" s="167"/>
      <c r="D878" s="167"/>
    </row>
    <row r="879" spans="2:4" s="58" customFormat="1">
      <c r="B879" s="167"/>
      <c r="C879" s="167"/>
      <c r="D879" s="167"/>
    </row>
    <row r="880" spans="2:4" s="58" customFormat="1">
      <c r="B880" s="167"/>
      <c r="C880" s="167"/>
      <c r="D880" s="167"/>
    </row>
    <row r="881" spans="2:4" s="58" customFormat="1">
      <c r="B881" s="167"/>
      <c r="C881" s="167"/>
      <c r="D881" s="167"/>
    </row>
    <row r="882" spans="2:4" s="58" customFormat="1">
      <c r="B882" s="167"/>
      <c r="C882" s="167"/>
      <c r="D882" s="167"/>
    </row>
    <row r="883" spans="2:4" s="58" customFormat="1">
      <c r="B883" s="167"/>
      <c r="C883" s="167"/>
      <c r="D883" s="167"/>
    </row>
    <row r="884" spans="2:4" s="58" customFormat="1">
      <c r="B884" s="167"/>
      <c r="C884" s="167"/>
      <c r="D884" s="167"/>
    </row>
    <row r="885" spans="2:4" s="58" customFormat="1">
      <c r="B885" s="167"/>
      <c r="C885" s="167"/>
      <c r="D885" s="167"/>
    </row>
    <row r="886" spans="2:4" s="58" customFormat="1">
      <c r="B886" s="167"/>
      <c r="C886" s="167"/>
      <c r="D886" s="167"/>
    </row>
    <row r="887" spans="2:4" s="58" customFormat="1">
      <c r="B887" s="167"/>
      <c r="C887" s="167"/>
      <c r="D887" s="167"/>
    </row>
    <row r="888" spans="2:4" s="58" customFormat="1">
      <c r="B888" s="167"/>
      <c r="C888" s="167"/>
      <c r="D888" s="167"/>
    </row>
    <row r="889" spans="2:4" s="58" customFormat="1">
      <c r="B889" s="167"/>
      <c r="C889" s="167"/>
      <c r="D889" s="167"/>
    </row>
    <row r="890" spans="2:4" s="58" customFormat="1">
      <c r="B890" s="167"/>
      <c r="C890" s="167"/>
      <c r="D890" s="167"/>
    </row>
    <row r="891" spans="2:4" s="58" customFormat="1">
      <c r="B891" s="167"/>
      <c r="C891" s="167"/>
      <c r="D891" s="167"/>
    </row>
    <row r="892" spans="2:4" s="58" customFormat="1">
      <c r="B892" s="167"/>
      <c r="C892" s="167"/>
      <c r="D892" s="167"/>
    </row>
    <row r="893" spans="2:4" s="58" customFormat="1">
      <c r="B893" s="167"/>
      <c r="C893" s="167"/>
      <c r="D893" s="167"/>
    </row>
    <row r="894" spans="2:4" s="58" customFormat="1">
      <c r="B894" s="167"/>
      <c r="C894" s="167"/>
      <c r="D894" s="167"/>
    </row>
    <row r="895" spans="2:4" s="58" customFormat="1">
      <c r="B895" s="167"/>
      <c r="C895" s="167"/>
      <c r="D895" s="167"/>
    </row>
    <row r="896" spans="2:4" s="58" customFormat="1">
      <c r="B896" s="167"/>
      <c r="C896" s="167"/>
      <c r="D896" s="167"/>
    </row>
    <row r="897" spans="2:4" s="58" customFormat="1">
      <c r="B897" s="167"/>
      <c r="C897" s="167"/>
      <c r="D897" s="167"/>
    </row>
    <row r="898" spans="2:4" s="58" customFormat="1">
      <c r="B898" s="167"/>
      <c r="C898" s="167"/>
      <c r="D898" s="167"/>
    </row>
    <row r="899" spans="2:4" s="58" customFormat="1">
      <c r="B899" s="167"/>
      <c r="C899" s="167"/>
      <c r="D899" s="167"/>
    </row>
    <row r="900" spans="2:4" s="58" customFormat="1">
      <c r="B900" s="167"/>
      <c r="C900" s="167"/>
      <c r="D900" s="167"/>
    </row>
    <row r="901" spans="2:4" s="58" customFormat="1">
      <c r="B901" s="167"/>
      <c r="C901" s="167"/>
      <c r="D901" s="167"/>
    </row>
    <row r="902" spans="2:4" s="58" customFormat="1">
      <c r="B902" s="167"/>
      <c r="C902" s="167"/>
      <c r="D902" s="167"/>
    </row>
    <row r="903" spans="2:4" s="58" customFormat="1">
      <c r="B903" s="167"/>
      <c r="C903" s="167"/>
      <c r="D903" s="167"/>
    </row>
    <row r="904" spans="2:4" s="58" customFormat="1">
      <c r="B904" s="167"/>
      <c r="C904" s="167"/>
      <c r="D904" s="167"/>
    </row>
    <row r="905" spans="2:4" s="58" customFormat="1">
      <c r="B905" s="167"/>
      <c r="C905" s="167"/>
      <c r="D905" s="167"/>
    </row>
    <row r="906" spans="2:4" s="58" customFormat="1">
      <c r="B906" s="167"/>
      <c r="C906" s="167"/>
      <c r="D906" s="167"/>
    </row>
    <row r="907" spans="2:4" s="58" customFormat="1">
      <c r="B907" s="167"/>
      <c r="C907" s="167"/>
      <c r="D907" s="167"/>
    </row>
    <row r="908" spans="2:4" s="58" customFormat="1">
      <c r="B908" s="167"/>
      <c r="C908" s="167"/>
      <c r="D908" s="167"/>
    </row>
    <row r="909" spans="2:4" s="58" customFormat="1">
      <c r="B909" s="167"/>
      <c r="C909" s="167"/>
      <c r="D909" s="167"/>
    </row>
    <row r="910" spans="2:4" s="58" customFormat="1">
      <c r="B910" s="167"/>
      <c r="C910" s="167"/>
      <c r="D910" s="167"/>
    </row>
    <row r="911" spans="2:4" s="58" customFormat="1">
      <c r="B911" s="167"/>
      <c r="C911" s="167"/>
      <c r="D911" s="167"/>
    </row>
    <row r="912" spans="2:4" s="58" customFormat="1">
      <c r="B912" s="167"/>
      <c r="C912" s="167"/>
      <c r="D912" s="167"/>
    </row>
    <row r="913" spans="2:4" s="58" customFormat="1">
      <c r="B913" s="167"/>
      <c r="C913" s="167"/>
      <c r="D913" s="167"/>
    </row>
    <row r="914" spans="2:4" s="58" customFormat="1">
      <c r="B914" s="167"/>
      <c r="C914" s="167"/>
      <c r="D914" s="167"/>
    </row>
    <row r="915" spans="2:4" s="58" customFormat="1">
      <c r="B915" s="167"/>
      <c r="C915" s="167"/>
      <c r="D915" s="167"/>
    </row>
    <row r="916" spans="2:4" s="58" customFormat="1">
      <c r="B916" s="167"/>
      <c r="C916" s="167"/>
      <c r="D916" s="167"/>
    </row>
    <row r="917" spans="2:4" s="58" customFormat="1">
      <c r="B917" s="167"/>
      <c r="C917" s="167"/>
      <c r="D917" s="167"/>
    </row>
    <row r="918" spans="2:4" s="58" customFormat="1">
      <c r="B918" s="167"/>
      <c r="C918" s="167"/>
      <c r="D918" s="167"/>
    </row>
    <row r="919" spans="2:4" s="58" customFormat="1">
      <c r="B919" s="167"/>
      <c r="C919" s="167"/>
      <c r="D919" s="167"/>
    </row>
    <row r="920" spans="2:4" s="58" customFormat="1">
      <c r="B920" s="167"/>
      <c r="C920" s="167"/>
      <c r="D920" s="167"/>
    </row>
    <row r="921" spans="2:4" s="58" customFormat="1">
      <c r="B921" s="167"/>
      <c r="C921" s="167"/>
      <c r="D921" s="167"/>
    </row>
    <row r="922" spans="2:4" s="58" customFormat="1">
      <c r="B922" s="167"/>
      <c r="C922" s="167"/>
      <c r="D922" s="167"/>
    </row>
    <row r="923" spans="2:4" s="58" customFormat="1">
      <c r="B923" s="167"/>
      <c r="C923" s="167"/>
      <c r="D923" s="167"/>
    </row>
    <row r="924" spans="2:4" s="58" customFormat="1">
      <c r="B924" s="167"/>
      <c r="C924" s="167"/>
      <c r="D924" s="167"/>
    </row>
    <row r="925" spans="2:4" s="58" customFormat="1">
      <c r="B925" s="167"/>
      <c r="C925" s="167"/>
      <c r="D925" s="167"/>
    </row>
    <row r="926" spans="2:4" s="58" customFormat="1">
      <c r="B926" s="167"/>
      <c r="C926" s="167"/>
      <c r="D926" s="167"/>
    </row>
    <row r="927" spans="2:4" s="58" customFormat="1">
      <c r="B927" s="167"/>
      <c r="C927" s="167"/>
      <c r="D927" s="167"/>
    </row>
    <row r="928" spans="2:4" s="58" customFormat="1">
      <c r="B928" s="167"/>
      <c r="C928" s="167"/>
      <c r="D928" s="167"/>
    </row>
    <row r="929" spans="2:4" s="58" customFormat="1">
      <c r="B929" s="167"/>
      <c r="C929" s="167"/>
      <c r="D929" s="167"/>
    </row>
    <row r="930" spans="2:4" s="58" customFormat="1">
      <c r="B930" s="167"/>
      <c r="C930" s="167"/>
      <c r="D930" s="167"/>
    </row>
    <row r="931" spans="2:4" s="58" customFormat="1">
      <c r="B931" s="167"/>
      <c r="C931" s="167"/>
      <c r="D931" s="167"/>
    </row>
    <row r="932" spans="2:4" s="58" customFormat="1">
      <c r="B932" s="167"/>
      <c r="C932" s="167"/>
      <c r="D932" s="167"/>
    </row>
    <row r="933" spans="2:4" s="58" customFormat="1">
      <c r="B933" s="167"/>
      <c r="C933" s="167"/>
      <c r="D933" s="167"/>
    </row>
    <row r="934" spans="2:4" s="58" customFormat="1">
      <c r="B934" s="167"/>
      <c r="C934" s="167"/>
      <c r="D934" s="167"/>
    </row>
    <row r="935" spans="2:4" s="58" customFormat="1">
      <c r="B935" s="167"/>
      <c r="C935" s="167"/>
      <c r="D935" s="167"/>
    </row>
    <row r="936" spans="2:4" s="58" customFormat="1">
      <c r="B936" s="167"/>
      <c r="C936" s="167"/>
      <c r="D936" s="167"/>
    </row>
    <row r="937" spans="2:4" s="58" customFormat="1">
      <c r="B937" s="167"/>
      <c r="C937" s="167"/>
      <c r="D937" s="167"/>
    </row>
    <row r="938" spans="2:4" s="58" customFormat="1">
      <c r="B938" s="167"/>
      <c r="C938" s="167"/>
      <c r="D938" s="167"/>
    </row>
    <row r="939" spans="2:4" s="58" customFormat="1">
      <c r="B939" s="167"/>
      <c r="C939" s="167"/>
      <c r="D939" s="167"/>
    </row>
    <row r="940" spans="2:4" s="58" customFormat="1">
      <c r="B940" s="167"/>
      <c r="C940" s="167"/>
      <c r="D940" s="167"/>
    </row>
    <row r="941" spans="2:4" s="58" customFormat="1">
      <c r="B941" s="167"/>
      <c r="C941" s="167"/>
      <c r="D941" s="167"/>
    </row>
    <row r="942" spans="2:4" s="58" customFormat="1">
      <c r="B942" s="167"/>
      <c r="C942" s="167"/>
      <c r="D942" s="167"/>
    </row>
    <row r="943" spans="2:4" s="58" customFormat="1">
      <c r="B943" s="167"/>
      <c r="C943" s="167"/>
      <c r="D943" s="167"/>
    </row>
    <row r="944" spans="2:4" s="58" customFormat="1">
      <c r="B944" s="167"/>
      <c r="C944" s="167"/>
      <c r="D944" s="167"/>
    </row>
    <row r="945" spans="2:4" s="58" customFormat="1">
      <c r="B945" s="167"/>
      <c r="C945" s="167"/>
      <c r="D945" s="167"/>
    </row>
    <row r="946" spans="2:4" s="58" customFormat="1">
      <c r="B946" s="167"/>
      <c r="C946" s="167"/>
      <c r="D946" s="167"/>
    </row>
    <row r="947" spans="2:4" s="58" customFormat="1">
      <c r="B947" s="167"/>
      <c r="C947" s="167"/>
      <c r="D947" s="167"/>
    </row>
    <row r="948" spans="2:4" s="58" customFormat="1">
      <c r="B948" s="167"/>
      <c r="C948" s="167"/>
      <c r="D948" s="167"/>
    </row>
    <row r="949" spans="2:4" s="58" customFormat="1">
      <c r="B949" s="167"/>
      <c r="C949" s="167"/>
      <c r="D949" s="167"/>
    </row>
    <row r="950" spans="2:4" s="58" customFormat="1">
      <c r="B950" s="167"/>
      <c r="C950" s="167"/>
      <c r="D950" s="167"/>
    </row>
    <row r="951" spans="2:4" s="58" customFormat="1">
      <c r="B951" s="167"/>
      <c r="C951" s="167"/>
      <c r="D951" s="167"/>
    </row>
    <row r="952" spans="2:4" s="58" customFormat="1">
      <c r="B952" s="167"/>
      <c r="C952" s="167"/>
      <c r="D952" s="167"/>
    </row>
    <row r="953" spans="2:4" s="58" customFormat="1">
      <c r="B953" s="167"/>
      <c r="C953" s="167"/>
      <c r="D953" s="167"/>
    </row>
    <row r="954" spans="2:4" s="58" customFormat="1">
      <c r="B954" s="167"/>
      <c r="C954" s="167"/>
      <c r="D954" s="167"/>
    </row>
    <row r="955" spans="2:4" s="58" customFormat="1">
      <c r="B955" s="167"/>
      <c r="C955" s="167"/>
      <c r="D955" s="167"/>
    </row>
    <row r="956" spans="2:4" s="58" customFormat="1">
      <c r="B956" s="167"/>
      <c r="C956" s="167"/>
      <c r="D956" s="167"/>
    </row>
    <row r="957" spans="2:4" s="58" customFormat="1">
      <c r="B957" s="167"/>
      <c r="C957" s="167"/>
      <c r="D957" s="167"/>
    </row>
    <row r="958" spans="2:4" s="58" customFormat="1">
      <c r="B958" s="167"/>
      <c r="C958" s="167"/>
      <c r="D958" s="167"/>
    </row>
    <row r="959" spans="2:4" s="58" customFormat="1">
      <c r="B959" s="167"/>
      <c r="C959" s="167"/>
      <c r="D959" s="167"/>
    </row>
    <row r="960" spans="2:4" s="58" customFormat="1">
      <c r="B960" s="167"/>
      <c r="C960" s="167"/>
      <c r="D960" s="167"/>
    </row>
    <row r="961" spans="2:4" s="58" customFormat="1">
      <c r="B961" s="167"/>
      <c r="C961" s="167"/>
      <c r="D961" s="167"/>
    </row>
    <row r="962" spans="2:4" s="58" customFormat="1">
      <c r="B962" s="167"/>
      <c r="C962" s="167"/>
      <c r="D962" s="167"/>
    </row>
    <row r="963" spans="2:4" s="58" customFormat="1">
      <c r="B963" s="167"/>
      <c r="C963" s="167"/>
      <c r="D963" s="167"/>
    </row>
    <row r="964" spans="2:4" s="58" customFormat="1">
      <c r="B964" s="167"/>
      <c r="C964" s="167"/>
      <c r="D964" s="167"/>
    </row>
    <row r="965" spans="2:4" s="58" customFormat="1">
      <c r="B965" s="167"/>
      <c r="C965" s="167"/>
      <c r="D965" s="167"/>
    </row>
    <row r="966" spans="2:4" s="58" customFormat="1">
      <c r="B966" s="167"/>
      <c r="C966" s="167"/>
      <c r="D966" s="167"/>
    </row>
    <row r="967" spans="2:4" s="58" customFormat="1">
      <c r="B967" s="167"/>
      <c r="C967" s="167"/>
      <c r="D967" s="167"/>
    </row>
    <row r="968" spans="2:4" s="58" customFormat="1">
      <c r="B968" s="167"/>
      <c r="C968" s="167"/>
      <c r="D968" s="167"/>
    </row>
    <row r="969" spans="2:4" s="58" customFormat="1">
      <c r="B969" s="167"/>
      <c r="C969" s="167"/>
      <c r="D969" s="167"/>
    </row>
    <row r="970" spans="2:4" s="58" customFormat="1">
      <c r="B970" s="167"/>
      <c r="C970" s="167"/>
      <c r="D970" s="167"/>
    </row>
    <row r="971" spans="2:4" s="58" customFormat="1">
      <c r="B971" s="167"/>
      <c r="C971" s="167"/>
      <c r="D971" s="167"/>
    </row>
    <row r="972" spans="2:4" s="58" customFormat="1">
      <c r="B972" s="167"/>
      <c r="C972" s="167"/>
      <c r="D972" s="167"/>
    </row>
    <row r="973" spans="2:4" s="58" customFormat="1">
      <c r="B973" s="167"/>
      <c r="C973" s="167"/>
      <c r="D973" s="167"/>
    </row>
    <row r="974" spans="2:4" s="58" customFormat="1">
      <c r="B974" s="167"/>
      <c r="C974" s="167"/>
      <c r="D974" s="167"/>
    </row>
    <row r="975" spans="2:4" s="58" customFormat="1">
      <c r="B975" s="167"/>
      <c r="C975" s="167"/>
      <c r="D975" s="167"/>
    </row>
    <row r="976" spans="2:4" s="58" customFormat="1">
      <c r="B976" s="167"/>
      <c r="C976" s="167"/>
      <c r="D976" s="167"/>
    </row>
    <row r="977" spans="2:4" s="58" customFormat="1">
      <c r="B977" s="167"/>
      <c r="C977" s="167"/>
      <c r="D977" s="167"/>
    </row>
    <row r="978" spans="2:4" s="58" customFormat="1">
      <c r="B978" s="167"/>
      <c r="C978" s="167"/>
      <c r="D978" s="167"/>
    </row>
    <row r="979" spans="2:4" s="58" customFormat="1">
      <c r="B979" s="167"/>
      <c r="C979" s="167"/>
      <c r="D979" s="167"/>
    </row>
    <row r="980" spans="2:4" s="58" customFormat="1">
      <c r="B980" s="167"/>
      <c r="C980" s="167"/>
      <c r="D980" s="167"/>
    </row>
    <row r="981" spans="2:4" s="58" customFormat="1">
      <c r="B981" s="167"/>
      <c r="C981" s="167"/>
      <c r="D981" s="167"/>
    </row>
    <row r="982" spans="2:4" s="58" customFormat="1">
      <c r="B982" s="167"/>
      <c r="C982" s="167"/>
      <c r="D982" s="167"/>
    </row>
    <row r="983" spans="2:4" s="58" customFormat="1">
      <c r="B983" s="167"/>
      <c r="C983" s="167"/>
      <c r="D983" s="167"/>
    </row>
    <row r="984" spans="2:4" s="58" customFormat="1">
      <c r="B984" s="167"/>
      <c r="C984" s="167"/>
      <c r="D984" s="167"/>
    </row>
    <row r="985" spans="2:4" s="58" customFormat="1">
      <c r="B985" s="167"/>
      <c r="C985" s="167"/>
      <c r="D985" s="167"/>
    </row>
    <row r="986" spans="2:4" s="58" customFormat="1">
      <c r="B986" s="167"/>
      <c r="C986" s="167"/>
      <c r="D986" s="167"/>
    </row>
    <row r="987" spans="2:4" s="58" customFormat="1">
      <c r="B987" s="167"/>
      <c r="C987" s="167"/>
      <c r="D987" s="167"/>
    </row>
    <row r="988" spans="2:4" s="58" customFormat="1">
      <c r="B988" s="167"/>
      <c r="C988" s="167"/>
      <c r="D988" s="167"/>
    </row>
    <row r="989" spans="2:4" s="58" customFormat="1">
      <c r="B989" s="167"/>
      <c r="C989" s="167"/>
      <c r="D989" s="167"/>
    </row>
    <row r="990" spans="2:4" s="58" customFormat="1">
      <c r="B990" s="167"/>
      <c r="C990" s="167"/>
      <c r="D990" s="167"/>
    </row>
    <row r="991" spans="2:4" s="58" customFormat="1">
      <c r="B991" s="167"/>
      <c r="C991" s="167"/>
      <c r="D991" s="167"/>
    </row>
    <row r="992" spans="2:4" s="58" customFormat="1">
      <c r="B992" s="167"/>
      <c r="C992" s="167"/>
      <c r="D992" s="167"/>
    </row>
    <row r="993" spans="2:4" s="58" customFormat="1">
      <c r="B993" s="167"/>
      <c r="C993" s="167"/>
      <c r="D993" s="167"/>
    </row>
    <row r="994" spans="2:4" s="58" customFormat="1">
      <c r="B994" s="167"/>
      <c r="C994" s="167"/>
      <c r="D994" s="167"/>
    </row>
    <row r="995" spans="2:4" s="58" customFormat="1">
      <c r="B995" s="167"/>
      <c r="C995" s="167"/>
      <c r="D995" s="167"/>
    </row>
    <row r="996" spans="2:4" s="58" customFormat="1">
      <c r="B996" s="167"/>
      <c r="C996" s="167"/>
      <c r="D996" s="167"/>
    </row>
    <row r="997" spans="2:4" s="58" customFormat="1">
      <c r="B997" s="167"/>
      <c r="C997" s="167"/>
      <c r="D997" s="167"/>
    </row>
    <row r="998" spans="2:4" s="58" customFormat="1">
      <c r="B998" s="167"/>
      <c r="C998" s="167"/>
      <c r="D998" s="167"/>
    </row>
    <row r="999" spans="2:4" s="58" customFormat="1">
      <c r="B999" s="167"/>
      <c r="C999" s="167"/>
      <c r="D999" s="167"/>
    </row>
    <row r="1000" spans="2:4" s="58" customFormat="1">
      <c r="B1000" s="167"/>
      <c r="C1000" s="167"/>
      <c r="D1000" s="167"/>
    </row>
    <row r="1001" spans="2:4" s="58" customFormat="1">
      <c r="B1001" s="167"/>
      <c r="C1001" s="167"/>
      <c r="D1001" s="167"/>
    </row>
    <row r="1002" spans="2:4" s="58" customFormat="1">
      <c r="B1002" s="167"/>
      <c r="C1002" s="167"/>
      <c r="D1002" s="167"/>
    </row>
    <row r="1003" spans="2:4" s="58" customFormat="1">
      <c r="B1003" s="167"/>
      <c r="C1003" s="167"/>
      <c r="D1003" s="167"/>
    </row>
    <row r="1004" spans="2:4" s="58" customFormat="1">
      <c r="B1004" s="167"/>
      <c r="C1004" s="167"/>
      <c r="D1004" s="167"/>
    </row>
    <row r="1005" spans="2:4" s="58" customFormat="1">
      <c r="B1005" s="167"/>
      <c r="C1005" s="167"/>
      <c r="D1005" s="167"/>
    </row>
    <row r="1006" spans="2:4" s="58" customFormat="1">
      <c r="B1006" s="167"/>
      <c r="C1006" s="167"/>
      <c r="D1006" s="167"/>
    </row>
    <row r="1007" spans="2:4" s="58" customFormat="1">
      <c r="B1007" s="167"/>
      <c r="C1007" s="167"/>
      <c r="D1007" s="167"/>
    </row>
    <row r="1008" spans="2:4" s="58" customFormat="1">
      <c r="B1008" s="167"/>
      <c r="C1008" s="167"/>
      <c r="D1008" s="167"/>
    </row>
    <row r="1009" spans="2:4" s="58" customFormat="1">
      <c r="B1009" s="167"/>
      <c r="C1009" s="167"/>
      <c r="D1009" s="167"/>
    </row>
    <row r="1010" spans="2:4" s="58" customFormat="1">
      <c r="B1010" s="167"/>
      <c r="C1010" s="167"/>
      <c r="D1010" s="167"/>
    </row>
    <row r="1011" spans="2:4" s="58" customFormat="1">
      <c r="B1011" s="167"/>
      <c r="C1011" s="167"/>
      <c r="D1011" s="167"/>
    </row>
    <row r="1012" spans="2:4" s="58" customFormat="1">
      <c r="B1012" s="167"/>
      <c r="C1012" s="167"/>
      <c r="D1012" s="167"/>
    </row>
    <row r="1013" spans="2:4" s="58" customFormat="1">
      <c r="B1013" s="167"/>
      <c r="C1013" s="167"/>
      <c r="D1013" s="167"/>
    </row>
    <row r="1014" spans="2:4" s="58" customFormat="1">
      <c r="B1014" s="167"/>
      <c r="C1014" s="167"/>
      <c r="D1014" s="167"/>
    </row>
    <row r="1015" spans="2:4" s="58" customFormat="1">
      <c r="B1015" s="167"/>
      <c r="C1015" s="167"/>
      <c r="D1015" s="167"/>
    </row>
    <row r="1016" spans="2:4" s="58" customFormat="1">
      <c r="B1016" s="167"/>
      <c r="C1016" s="167"/>
      <c r="D1016" s="167"/>
    </row>
    <row r="1017" spans="2:4" s="58" customFormat="1">
      <c r="B1017" s="167"/>
      <c r="C1017" s="167"/>
      <c r="D1017" s="167"/>
    </row>
    <row r="1018" spans="2:4" s="58" customFormat="1">
      <c r="B1018" s="167"/>
      <c r="C1018" s="167"/>
      <c r="D1018" s="167"/>
    </row>
    <row r="1019" spans="2:4" s="58" customFormat="1">
      <c r="B1019" s="167"/>
      <c r="C1019" s="167"/>
      <c r="D1019" s="167"/>
    </row>
    <row r="1020" spans="2:4" s="58" customFormat="1">
      <c r="B1020" s="167"/>
      <c r="C1020" s="167"/>
      <c r="D1020" s="167"/>
    </row>
    <row r="1021" spans="2:4" s="58" customFormat="1">
      <c r="B1021" s="167"/>
      <c r="C1021" s="167"/>
      <c r="D1021" s="167"/>
    </row>
    <row r="1022" spans="2:4" s="58" customFormat="1">
      <c r="B1022" s="167"/>
      <c r="C1022" s="167"/>
      <c r="D1022" s="167"/>
    </row>
    <row r="1023" spans="2:4" s="58" customFormat="1">
      <c r="B1023" s="167"/>
      <c r="C1023" s="167"/>
      <c r="D1023" s="167"/>
    </row>
    <row r="1024" spans="2:4" s="58" customFormat="1">
      <c r="B1024" s="167"/>
      <c r="C1024" s="167"/>
      <c r="D1024" s="167"/>
    </row>
    <row r="1025" spans="2:4" s="58" customFormat="1">
      <c r="B1025" s="167"/>
      <c r="C1025" s="167"/>
      <c r="D1025" s="167"/>
    </row>
    <row r="1026" spans="2:4" s="58" customFormat="1">
      <c r="B1026" s="167"/>
      <c r="C1026" s="167"/>
      <c r="D1026" s="167"/>
    </row>
    <row r="1027" spans="2:4" s="58" customFormat="1">
      <c r="B1027" s="167"/>
      <c r="C1027" s="167"/>
      <c r="D1027" s="167"/>
    </row>
    <row r="1028" spans="2:4" s="58" customFormat="1">
      <c r="B1028" s="167"/>
      <c r="C1028" s="167"/>
      <c r="D1028" s="167"/>
    </row>
    <row r="1029" spans="2:4" s="58" customFormat="1">
      <c r="B1029" s="167"/>
      <c r="C1029" s="167"/>
      <c r="D1029" s="167"/>
    </row>
    <row r="1030" spans="2:4" s="58" customFormat="1">
      <c r="B1030" s="167"/>
      <c r="C1030" s="167"/>
      <c r="D1030" s="167"/>
    </row>
    <row r="1031" spans="2:4" s="58" customFormat="1">
      <c r="B1031" s="167"/>
      <c r="C1031" s="167"/>
      <c r="D1031" s="167"/>
    </row>
    <row r="1032" spans="2:4" s="58" customFormat="1">
      <c r="B1032" s="167"/>
      <c r="C1032" s="167"/>
      <c r="D1032" s="167"/>
    </row>
    <row r="1033" spans="2:4" s="58" customFormat="1">
      <c r="B1033" s="167"/>
      <c r="C1033" s="167"/>
      <c r="D1033" s="167"/>
    </row>
    <row r="1034" spans="2:4" s="58" customFormat="1">
      <c r="B1034" s="167"/>
      <c r="C1034" s="167"/>
      <c r="D1034" s="167"/>
    </row>
    <row r="1035" spans="2:4" s="58" customFormat="1">
      <c r="B1035" s="167"/>
      <c r="C1035" s="167"/>
      <c r="D1035" s="167"/>
    </row>
    <row r="1036" spans="2:4" s="58" customFormat="1">
      <c r="B1036" s="167"/>
      <c r="C1036" s="167"/>
      <c r="D1036" s="167"/>
    </row>
    <row r="1037" spans="2:4" s="58" customFormat="1">
      <c r="B1037" s="167"/>
      <c r="C1037" s="167"/>
      <c r="D1037" s="167"/>
    </row>
    <row r="1038" spans="2:4" s="58" customFormat="1">
      <c r="B1038" s="167"/>
      <c r="C1038" s="167"/>
      <c r="D1038" s="167"/>
    </row>
    <row r="1039" spans="2:4" s="58" customFormat="1">
      <c r="B1039" s="167"/>
      <c r="C1039" s="167"/>
      <c r="D1039" s="167"/>
    </row>
    <row r="1040" spans="2:4" s="58" customFormat="1">
      <c r="B1040" s="167"/>
      <c r="C1040" s="167"/>
      <c r="D1040" s="167"/>
    </row>
    <row r="1041" spans="2:4" s="58" customFormat="1">
      <c r="B1041" s="167"/>
      <c r="C1041" s="167"/>
      <c r="D1041" s="167"/>
    </row>
    <row r="1042" spans="2:4" s="58" customFormat="1">
      <c r="B1042" s="167"/>
      <c r="C1042" s="167"/>
      <c r="D1042" s="167"/>
    </row>
    <row r="1043" spans="2:4" s="58" customFormat="1">
      <c r="B1043" s="167"/>
      <c r="C1043" s="167"/>
      <c r="D1043" s="167"/>
    </row>
    <row r="1044" spans="2:4" s="58" customFormat="1">
      <c r="B1044" s="167"/>
      <c r="C1044" s="167"/>
      <c r="D1044" s="167"/>
    </row>
    <row r="1045" spans="2:4" s="58" customFormat="1">
      <c r="B1045" s="167"/>
      <c r="C1045" s="167"/>
      <c r="D1045" s="167"/>
    </row>
    <row r="1046" spans="2:4" s="58" customFormat="1">
      <c r="B1046" s="167"/>
      <c r="C1046" s="167"/>
      <c r="D1046" s="167"/>
    </row>
    <row r="1047" spans="2:4" s="58" customFormat="1">
      <c r="B1047" s="167"/>
      <c r="C1047" s="167"/>
      <c r="D1047" s="167"/>
    </row>
    <row r="1048" spans="2:4" s="58" customFormat="1">
      <c r="B1048" s="167"/>
      <c r="C1048" s="167"/>
      <c r="D1048" s="167"/>
    </row>
    <row r="1049" spans="2:4" s="58" customFormat="1">
      <c r="B1049" s="167"/>
      <c r="C1049" s="167"/>
      <c r="D1049" s="167"/>
    </row>
    <row r="1050" spans="2:4" s="58" customFormat="1">
      <c r="B1050" s="167"/>
      <c r="C1050" s="167"/>
      <c r="D1050" s="167"/>
    </row>
    <row r="1051" spans="2:4" s="58" customFormat="1">
      <c r="B1051" s="167"/>
      <c r="C1051" s="167"/>
      <c r="D1051" s="167"/>
    </row>
    <row r="1052" spans="2:4" s="58" customFormat="1">
      <c r="B1052" s="167"/>
      <c r="C1052" s="167"/>
      <c r="D1052" s="167"/>
    </row>
    <row r="1053" spans="2:4" s="58" customFormat="1">
      <c r="B1053" s="167"/>
      <c r="C1053" s="167"/>
      <c r="D1053" s="167"/>
    </row>
    <row r="1054" spans="2:4" s="58" customFormat="1">
      <c r="B1054" s="167"/>
      <c r="C1054" s="167"/>
      <c r="D1054" s="167"/>
    </row>
    <row r="1055" spans="2:4" s="58" customFormat="1">
      <c r="B1055" s="167"/>
      <c r="C1055" s="167"/>
      <c r="D1055" s="167"/>
    </row>
    <row r="1056" spans="2:4" s="58" customFormat="1">
      <c r="B1056" s="167"/>
      <c r="C1056" s="167"/>
      <c r="D1056" s="167"/>
    </row>
    <row r="1057" spans="2:4" s="58" customFormat="1">
      <c r="B1057" s="167"/>
      <c r="C1057" s="167"/>
      <c r="D1057" s="167"/>
    </row>
    <row r="1058" spans="2:4" s="58" customFormat="1">
      <c r="B1058" s="167"/>
      <c r="C1058" s="167"/>
      <c r="D1058" s="167"/>
    </row>
    <row r="1059" spans="2:4" s="58" customFormat="1">
      <c r="B1059" s="167"/>
      <c r="C1059" s="167"/>
      <c r="D1059" s="167"/>
    </row>
    <row r="1060" spans="2:4" s="58" customFormat="1">
      <c r="B1060" s="167"/>
      <c r="C1060" s="167"/>
      <c r="D1060" s="167"/>
    </row>
    <row r="1061" spans="2:4" s="58" customFormat="1">
      <c r="B1061" s="167"/>
      <c r="C1061" s="167"/>
      <c r="D1061" s="167"/>
    </row>
    <row r="1062" spans="2:4" s="58" customFormat="1">
      <c r="B1062" s="167"/>
      <c r="C1062" s="167"/>
      <c r="D1062" s="167"/>
    </row>
    <row r="1063" spans="2:4" s="58" customFormat="1">
      <c r="B1063" s="167"/>
      <c r="C1063" s="167"/>
      <c r="D1063" s="167"/>
    </row>
    <row r="1064" spans="2:4" s="58" customFormat="1">
      <c r="B1064" s="167"/>
      <c r="C1064" s="167"/>
      <c r="D1064" s="167"/>
    </row>
    <row r="1065" spans="2:4" s="58" customFormat="1">
      <c r="B1065" s="167"/>
      <c r="C1065" s="167"/>
      <c r="D1065" s="167"/>
    </row>
    <row r="1066" spans="2:4" s="58" customFormat="1">
      <c r="B1066" s="167"/>
      <c r="C1066" s="167"/>
      <c r="D1066" s="167"/>
    </row>
    <row r="1067" spans="2:4" s="58" customFormat="1">
      <c r="B1067" s="167"/>
      <c r="C1067" s="167"/>
      <c r="D1067" s="167"/>
    </row>
    <row r="1068" spans="2:4" s="58" customFormat="1">
      <c r="B1068" s="167"/>
      <c r="C1068" s="167"/>
      <c r="D1068" s="167"/>
    </row>
    <row r="1069" spans="2:4" s="58" customFormat="1">
      <c r="B1069" s="167"/>
      <c r="C1069" s="167"/>
      <c r="D1069" s="167"/>
    </row>
    <row r="1070" spans="2:4" s="58" customFormat="1">
      <c r="B1070" s="167"/>
      <c r="C1070" s="167"/>
      <c r="D1070" s="167"/>
    </row>
    <row r="1071" spans="2:4" s="58" customFormat="1">
      <c r="B1071" s="167"/>
      <c r="C1071" s="167"/>
      <c r="D1071" s="167"/>
    </row>
    <row r="1072" spans="2:4" s="58" customFormat="1">
      <c r="B1072" s="167"/>
      <c r="C1072" s="167"/>
      <c r="D1072" s="167"/>
    </row>
    <row r="1073" spans="2:4" s="58" customFormat="1">
      <c r="B1073" s="167"/>
      <c r="C1073" s="167"/>
      <c r="D1073" s="167"/>
    </row>
    <row r="1074" spans="2:4" s="58" customFormat="1">
      <c r="B1074" s="167"/>
      <c r="C1074" s="167"/>
      <c r="D1074" s="167"/>
    </row>
    <row r="1075" spans="2:4" s="58" customFormat="1">
      <c r="B1075" s="167"/>
      <c r="C1075" s="167"/>
      <c r="D1075" s="167"/>
    </row>
    <row r="1076" spans="2:4" s="58" customFormat="1">
      <c r="B1076" s="167"/>
      <c r="C1076" s="167"/>
      <c r="D1076" s="167"/>
    </row>
    <row r="1077" spans="2:4" s="58" customFormat="1">
      <c r="B1077" s="167"/>
      <c r="C1077" s="167"/>
      <c r="D1077" s="167"/>
    </row>
    <row r="1078" spans="2:4" s="58" customFormat="1">
      <c r="B1078" s="167"/>
      <c r="C1078" s="167"/>
      <c r="D1078" s="167"/>
    </row>
    <row r="1079" spans="2:4" s="58" customFormat="1">
      <c r="B1079" s="167"/>
      <c r="C1079" s="167"/>
      <c r="D1079" s="167"/>
    </row>
    <row r="1080" spans="2:4" s="58" customFormat="1">
      <c r="B1080" s="167"/>
      <c r="C1080" s="167"/>
      <c r="D1080" s="167"/>
    </row>
    <row r="1081" spans="2:4" s="58" customFormat="1">
      <c r="B1081" s="167"/>
      <c r="C1081" s="167"/>
      <c r="D1081" s="167"/>
    </row>
    <row r="1082" spans="2:4" s="58" customFormat="1">
      <c r="B1082" s="167"/>
      <c r="C1082" s="167"/>
      <c r="D1082" s="167"/>
    </row>
    <row r="1083" spans="2:4" s="58" customFormat="1">
      <c r="B1083" s="167"/>
      <c r="C1083" s="167"/>
      <c r="D1083" s="167"/>
    </row>
    <row r="1084" spans="2:4" s="58" customFormat="1">
      <c r="B1084" s="167"/>
      <c r="C1084" s="167"/>
      <c r="D1084" s="167"/>
    </row>
    <row r="1085" spans="2:4" s="58" customFormat="1">
      <c r="B1085" s="167"/>
      <c r="C1085" s="167"/>
      <c r="D1085" s="167"/>
    </row>
    <row r="1086" spans="2:4" s="58" customFormat="1">
      <c r="B1086" s="167"/>
      <c r="C1086" s="167"/>
      <c r="D1086" s="167"/>
    </row>
    <row r="1087" spans="2:4" s="58" customFormat="1">
      <c r="B1087" s="167"/>
      <c r="C1087" s="167"/>
      <c r="D1087" s="167"/>
    </row>
    <row r="1088" spans="2:4" s="58" customFormat="1">
      <c r="B1088" s="167"/>
      <c r="C1088" s="167"/>
      <c r="D1088" s="167"/>
    </row>
    <row r="1089" spans="2:4" s="58" customFormat="1">
      <c r="B1089" s="167"/>
      <c r="C1089" s="167"/>
      <c r="D1089" s="167"/>
    </row>
    <row r="1090" spans="2:4" s="58" customFormat="1">
      <c r="B1090" s="167"/>
      <c r="C1090" s="167"/>
      <c r="D1090" s="167"/>
    </row>
    <row r="1091" spans="2:4" s="58" customFormat="1">
      <c r="B1091" s="167"/>
      <c r="C1091" s="167"/>
      <c r="D1091" s="167"/>
    </row>
    <row r="1092" spans="2:4" s="58" customFormat="1">
      <c r="B1092" s="167"/>
      <c r="C1092" s="167"/>
      <c r="D1092" s="167"/>
    </row>
    <row r="1093" spans="2:4" s="58" customFormat="1">
      <c r="B1093" s="167"/>
      <c r="C1093" s="167"/>
      <c r="D1093" s="167"/>
    </row>
    <row r="1094" spans="2:4" s="58" customFormat="1">
      <c r="B1094" s="167"/>
      <c r="C1094" s="167"/>
      <c r="D1094" s="167"/>
    </row>
    <row r="1095" spans="2:4" s="58" customFormat="1">
      <c r="B1095" s="167"/>
      <c r="C1095" s="167"/>
      <c r="D1095" s="167"/>
    </row>
    <row r="1096" spans="2:4" s="58" customFormat="1">
      <c r="B1096" s="167"/>
      <c r="C1096" s="167"/>
      <c r="D1096" s="167"/>
    </row>
    <row r="1097" spans="2:4" s="58" customFormat="1">
      <c r="B1097" s="167"/>
      <c r="C1097" s="167"/>
      <c r="D1097" s="167"/>
    </row>
    <row r="1098" spans="2:4" s="58" customFormat="1">
      <c r="B1098" s="167"/>
      <c r="C1098" s="167"/>
      <c r="D1098" s="167"/>
    </row>
    <row r="1099" spans="2:4" s="58" customFormat="1">
      <c r="B1099" s="167"/>
      <c r="C1099" s="167"/>
      <c r="D1099" s="167"/>
    </row>
    <row r="1100" spans="2:4" s="58" customFormat="1">
      <c r="B1100" s="167"/>
      <c r="C1100" s="167"/>
      <c r="D1100" s="167"/>
    </row>
    <row r="1101" spans="2:4" s="58" customFormat="1">
      <c r="B1101" s="167"/>
      <c r="C1101" s="167"/>
      <c r="D1101" s="167"/>
    </row>
    <row r="1102" spans="2:4" s="58" customFormat="1">
      <c r="B1102" s="167"/>
      <c r="C1102" s="167"/>
      <c r="D1102" s="167"/>
    </row>
    <row r="1103" spans="2:4" s="58" customFormat="1">
      <c r="B1103" s="167"/>
      <c r="C1103" s="167"/>
      <c r="D1103" s="167"/>
    </row>
    <row r="1104" spans="2:4" s="58" customFormat="1">
      <c r="B1104" s="167"/>
      <c r="C1104" s="167"/>
      <c r="D1104" s="167"/>
    </row>
    <row r="1105" spans="2:4" s="58" customFormat="1">
      <c r="B1105" s="167"/>
      <c r="C1105" s="167"/>
      <c r="D1105" s="167"/>
    </row>
    <row r="1106" spans="2:4" s="58" customFormat="1">
      <c r="B1106" s="167"/>
      <c r="C1106" s="167"/>
      <c r="D1106" s="167"/>
    </row>
    <row r="1107" spans="2:4" s="58" customFormat="1">
      <c r="B1107" s="167"/>
      <c r="C1107" s="167"/>
      <c r="D1107" s="167"/>
    </row>
    <row r="1108" spans="2:4" s="58" customFormat="1">
      <c r="B1108" s="167"/>
      <c r="C1108" s="167"/>
      <c r="D1108" s="167"/>
    </row>
    <row r="1109" spans="2:4" s="58" customFormat="1">
      <c r="B1109" s="167"/>
      <c r="C1109" s="167"/>
      <c r="D1109" s="167"/>
    </row>
    <row r="1110" spans="2:4" s="58" customFormat="1">
      <c r="B1110" s="167"/>
      <c r="C1110" s="167"/>
      <c r="D1110" s="167"/>
    </row>
    <row r="1111" spans="2:4" s="58" customFormat="1">
      <c r="B1111" s="167"/>
      <c r="C1111" s="167"/>
      <c r="D1111" s="167"/>
    </row>
    <row r="1112" spans="2:4" s="58" customFormat="1">
      <c r="B1112" s="167"/>
      <c r="C1112" s="167"/>
      <c r="D1112" s="167"/>
    </row>
    <row r="1113" spans="2:4" s="58" customFormat="1">
      <c r="B1113" s="167"/>
      <c r="C1113" s="167"/>
      <c r="D1113" s="167"/>
    </row>
    <row r="1114" spans="2:4" s="58" customFormat="1">
      <c r="B1114" s="167"/>
      <c r="C1114" s="167"/>
      <c r="D1114" s="167"/>
    </row>
    <row r="1115" spans="2:4" s="58" customFormat="1">
      <c r="B1115" s="167"/>
      <c r="C1115" s="167"/>
      <c r="D1115" s="167"/>
    </row>
    <row r="1116" spans="2:4" s="58" customFormat="1">
      <c r="B1116" s="167"/>
      <c r="C1116" s="167"/>
      <c r="D1116" s="167"/>
    </row>
    <row r="1117" spans="2:4" s="58" customFormat="1">
      <c r="B1117" s="167"/>
      <c r="C1117" s="167"/>
      <c r="D1117" s="167"/>
    </row>
    <row r="1118" spans="2:4" s="58" customFormat="1">
      <c r="B1118" s="167"/>
      <c r="C1118" s="167"/>
      <c r="D1118" s="167"/>
    </row>
    <row r="1119" spans="2:4" s="58" customFormat="1">
      <c r="B1119" s="167"/>
      <c r="C1119" s="167"/>
      <c r="D1119" s="167"/>
    </row>
    <row r="1120" spans="2:4" s="58" customFormat="1">
      <c r="B1120" s="167"/>
      <c r="C1120" s="167"/>
      <c r="D1120" s="167"/>
    </row>
    <row r="1121" spans="2:4" s="58" customFormat="1">
      <c r="B1121" s="167"/>
      <c r="C1121" s="167"/>
      <c r="D1121" s="167"/>
    </row>
    <row r="1122" spans="2:4" s="58" customFormat="1">
      <c r="B1122" s="167"/>
      <c r="C1122" s="167"/>
      <c r="D1122" s="167"/>
    </row>
    <row r="1123" spans="2:4" s="58" customFormat="1">
      <c r="B1123" s="167"/>
      <c r="C1123" s="167"/>
      <c r="D1123" s="167"/>
    </row>
    <row r="1124" spans="2:4" s="58" customFormat="1">
      <c r="B1124" s="167"/>
      <c r="C1124" s="167"/>
      <c r="D1124" s="167"/>
    </row>
    <row r="1125" spans="2:4" s="58" customFormat="1">
      <c r="B1125" s="167"/>
      <c r="C1125" s="167"/>
      <c r="D1125" s="167"/>
    </row>
    <row r="1126" spans="2:4" s="58" customFormat="1">
      <c r="B1126" s="167"/>
      <c r="C1126" s="167"/>
      <c r="D1126" s="167"/>
    </row>
    <row r="1127" spans="2:4" s="58" customFormat="1">
      <c r="B1127" s="167"/>
      <c r="C1127" s="167"/>
      <c r="D1127" s="167"/>
    </row>
    <row r="1128" spans="2:4" s="58" customFormat="1">
      <c r="B1128" s="167"/>
      <c r="C1128" s="167"/>
      <c r="D1128" s="167"/>
    </row>
    <row r="1129" spans="2:4" s="58" customFormat="1">
      <c r="B1129" s="167"/>
      <c r="C1129" s="167"/>
      <c r="D1129" s="167"/>
    </row>
    <row r="1130" spans="2:4" s="58" customFormat="1">
      <c r="B1130" s="167"/>
      <c r="C1130" s="167"/>
      <c r="D1130" s="167"/>
    </row>
    <row r="1131" spans="2:4" s="58" customFormat="1">
      <c r="B1131" s="167"/>
      <c r="C1131" s="167"/>
      <c r="D1131" s="167"/>
    </row>
    <row r="1132" spans="2:4" s="58" customFormat="1">
      <c r="B1132" s="167"/>
      <c r="C1132" s="167"/>
      <c r="D1132" s="167"/>
    </row>
    <row r="1133" spans="2:4" s="58" customFormat="1">
      <c r="B1133" s="167"/>
      <c r="C1133" s="167"/>
      <c r="D1133" s="167"/>
    </row>
    <row r="1134" spans="2:4" s="58" customFormat="1">
      <c r="B1134" s="167"/>
      <c r="C1134" s="167"/>
      <c r="D1134" s="167"/>
    </row>
    <row r="1135" spans="2:4" s="58" customFormat="1">
      <c r="B1135" s="167"/>
      <c r="C1135" s="167"/>
      <c r="D1135" s="167"/>
    </row>
    <row r="1136" spans="2:4" s="58" customFormat="1">
      <c r="B1136" s="167"/>
      <c r="C1136" s="167"/>
      <c r="D1136" s="167"/>
    </row>
    <row r="1137" spans="2:4" s="58" customFormat="1">
      <c r="B1137" s="167"/>
      <c r="C1137" s="167"/>
      <c r="D1137" s="167"/>
    </row>
    <row r="1138" spans="2:4" s="58" customFormat="1">
      <c r="B1138" s="167"/>
      <c r="C1138" s="167"/>
      <c r="D1138" s="167"/>
    </row>
    <row r="1139" spans="2:4" s="58" customFormat="1">
      <c r="B1139" s="167"/>
      <c r="C1139" s="167"/>
      <c r="D1139" s="167"/>
    </row>
    <row r="1140" spans="2:4" s="58" customFormat="1">
      <c r="B1140" s="167"/>
      <c r="C1140" s="167"/>
      <c r="D1140" s="167"/>
    </row>
    <row r="1141" spans="2:4" s="58" customFormat="1">
      <c r="B1141" s="167"/>
      <c r="C1141" s="167"/>
      <c r="D1141" s="167"/>
    </row>
    <row r="1142" spans="2:4" s="58" customFormat="1">
      <c r="B1142" s="167"/>
      <c r="C1142" s="167"/>
      <c r="D1142" s="167"/>
    </row>
    <row r="1143" spans="2:4" s="58" customFormat="1">
      <c r="B1143" s="167"/>
      <c r="C1143" s="167"/>
      <c r="D1143" s="167"/>
    </row>
    <row r="1144" spans="2:4" s="58" customFormat="1">
      <c r="B1144" s="167"/>
      <c r="C1144" s="167"/>
      <c r="D1144" s="167"/>
    </row>
    <row r="1145" spans="2:4" s="58" customFormat="1">
      <c r="B1145" s="167"/>
      <c r="C1145" s="167"/>
      <c r="D1145" s="167"/>
    </row>
    <row r="1146" spans="2:4" s="58" customFormat="1">
      <c r="B1146" s="167"/>
      <c r="C1146" s="167"/>
      <c r="D1146" s="167"/>
    </row>
    <row r="1147" spans="2:4" s="58" customFormat="1">
      <c r="B1147" s="167"/>
      <c r="C1147" s="167"/>
      <c r="D1147" s="167"/>
    </row>
    <row r="1148" spans="2:4" s="58" customFormat="1">
      <c r="B1148" s="167"/>
      <c r="C1148" s="167"/>
      <c r="D1148" s="167"/>
    </row>
    <row r="1149" spans="2:4" s="58" customFormat="1">
      <c r="B1149" s="167"/>
      <c r="C1149" s="167"/>
      <c r="D1149" s="167"/>
    </row>
    <row r="1150" spans="2:4" s="58" customFormat="1">
      <c r="B1150" s="167"/>
      <c r="C1150" s="167"/>
      <c r="D1150" s="167"/>
    </row>
    <row r="1151" spans="2:4" s="58" customFormat="1">
      <c r="B1151" s="167"/>
      <c r="C1151" s="167"/>
      <c r="D1151" s="167"/>
    </row>
    <row r="1152" spans="2:4" s="58" customFormat="1">
      <c r="B1152" s="167"/>
      <c r="C1152" s="167"/>
      <c r="D1152" s="167"/>
    </row>
    <row r="1153" spans="2:4" s="58" customFormat="1">
      <c r="B1153" s="167"/>
      <c r="C1153" s="167"/>
      <c r="D1153" s="167"/>
    </row>
    <row r="1154" spans="2:4" s="58" customFormat="1">
      <c r="B1154" s="167"/>
      <c r="C1154" s="167"/>
      <c r="D1154" s="167"/>
    </row>
    <row r="1155" spans="2:4" s="58" customFormat="1">
      <c r="B1155" s="167"/>
      <c r="C1155" s="167"/>
      <c r="D1155" s="167"/>
    </row>
    <row r="1156" spans="2:4" s="58" customFormat="1">
      <c r="B1156" s="167"/>
      <c r="C1156" s="167"/>
      <c r="D1156" s="167"/>
    </row>
    <row r="1157" spans="2:4" s="58" customFormat="1">
      <c r="B1157" s="167"/>
      <c r="C1157" s="167"/>
      <c r="D1157" s="167"/>
    </row>
    <row r="1158" spans="2:4" s="58" customFormat="1">
      <c r="B1158" s="167"/>
      <c r="C1158" s="167"/>
      <c r="D1158" s="167"/>
    </row>
    <row r="1159" spans="2:4" s="58" customFormat="1">
      <c r="B1159" s="167"/>
      <c r="C1159" s="167"/>
      <c r="D1159" s="167"/>
    </row>
    <row r="1160" spans="2:4" s="58" customFormat="1">
      <c r="B1160" s="167"/>
      <c r="C1160" s="167"/>
      <c r="D1160" s="167"/>
    </row>
    <row r="1161" spans="2:4" s="58" customFormat="1">
      <c r="B1161" s="167"/>
      <c r="C1161" s="167"/>
      <c r="D1161" s="167"/>
    </row>
    <row r="1162" spans="2:4" s="58" customFormat="1">
      <c r="B1162" s="167"/>
      <c r="C1162" s="167"/>
      <c r="D1162" s="167"/>
    </row>
    <row r="1163" spans="2:4" s="58" customFormat="1">
      <c r="B1163" s="167"/>
      <c r="C1163" s="167"/>
      <c r="D1163" s="167"/>
    </row>
    <row r="1164" spans="2:4" s="58" customFormat="1">
      <c r="B1164" s="167"/>
      <c r="C1164" s="167"/>
      <c r="D1164" s="167"/>
    </row>
    <row r="1165" spans="2:4" s="58" customFormat="1">
      <c r="B1165" s="167"/>
      <c r="C1165" s="167"/>
      <c r="D1165" s="167"/>
    </row>
    <row r="1166" spans="2:4" s="58" customFormat="1">
      <c r="B1166" s="167"/>
      <c r="C1166" s="167"/>
      <c r="D1166" s="167"/>
    </row>
    <row r="1167" spans="2:4" s="58" customFormat="1">
      <c r="B1167" s="167"/>
      <c r="C1167" s="167"/>
      <c r="D1167" s="167"/>
    </row>
    <row r="1168" spans="2:4" s="58" customFormat="1">
      <c r="B1168" s="167"/>
      <c r="C1168" s="167"/>
      <c r="D1168" s="167"/>
    </row>
    <row r="1169" spans="2:4" s="58" customFormat="1">
      <c r="B1169" s="167"/>
      <c r="C1169" s="167"/>
      <c r="D1169" s="167"/>
    </row>
    <row r="1170" spans="2:4" s="58" customFormat="1">
      <c r="B1170" s="167"/>
      <c r="C1170" s="167"/>
      <c r="D1170" s="167"/>
    </row>
    <row r="1171" spans="2:4" s="58" customFormat="1">
      <c r="B1171" s="167"/>
      <c r="C1171" s="167"/>
      <c r="D1171" s="167"/>
    </row>
    <row r="1172" spans="2:4" s="58" customFormat="1">
      <c r="B1172" s="167"/>
      <c r="C1172" s="167"/>
      <c r="D1172" s="167"/>
    </row>
    <row r="1173" spans="2:4" s="58" customFormat="1">
      <c r="B1173" s="167"/>
      <c r="C1173" s="167"/>
      <c r="D1173" s="167"/>
    </row>
    <row r="1174" spans="2:4" s="58" customFormat="1">
      <c r="B1174" s="167"/>
      <c r="C1174" s="167"/>
      <c r="D1174" s="167"/>
    </row>
    <row r="1175" spans="2:4" s="58" customFormat="1">
      <c r="B1175" s="167"/>
      <c r="C1175" s="167"/>
      <c r="D1175" s="167"/>
    </row>
    <row r="1176" spans="2:4" s="58" customFormat="1">
      <c r="B1176" s="167"/>
      <c r="C1176" s="167"/>
      <c r="D1176" s="167"/>
    </row>
    <row r="1177" spans="2:4" s="58" customFormat="1">
      <c r="B1177" s="167"/>
      <c r="C1177" s="167"/>
      <c r="D1177" s="167"/>
    </row>
    <row r="1178" spans="2:4" s="58" customFormat="1">
      <c r="B1178" s="167"/>
      <c r="C1178" s="167"/>
      <c r="D1178" s="167"/>
    </row>
    <row r="1179" spans="2:4" s="58" customFormat="1">
      <c r="B1179" s="167"/>
      <c r="C1179" s="167"/>
      <c r="D1179" s="167"/>
    </row>
    <row r="1180" spans="2:4" s="58" customFormat="1">
      <c r="B1180" s="167"/>
      <c r="C1180" s="167"/>
      <c r="D1180" s="167"/>
    </row>
    <row r="1181" spans="2:4" s="58" customFormat="1">
      <c r="B1181" s="167"/>
      <c r="C1181" s="167"/>
      <c r="D1181" s="167"/>
    </row>
    <row r="1182" spans="2:4" s="58" customFormat="1">
      <c r="B1182" s="167"/>
      <c r="C1182" s="167"/>
      <c r="D1182" s="167"/>
    </row>
    <row r="1183" spans="2:4" s="58" customFormat="1">
      <c r="B1183" s="167"/>
      <c r="C1183" s="167"/>
      <c r="D1183" s="167"/>
    </row>
    <row r="1184" spans="2:4" s="58" customFormat="1">
      <c r="B1184" s="167"/>
      <c r="C1184" s="167"/>
      <c r="D1184" s="167"/>
    </row>
    <row r="1185" spans="2:4" s="58" customFormat="1">
      <c r="B1185" s="167"/>
      <c r="C1185" s="167"/>
      <c r="D1185" s="167"/>
    </row>
    <row r="1186" spans="2:4" s="58" customFormat="1">
      <c r="B1186" s="167"/>
      <c r="C1186" s="167"/>
      <c r="D1186" s="167"/>
    </row>
    <row r="1187" spans="2:4" s="58" customFormat="1">
      <c r="B1187" s="167"/>
      <c r="C1187" s="167"/>
      <c r="D1187" s="167"/>
    </row>
    <row r="1188" spans="2:4" s="58" customFormat="1">
      <c r="B1188" s="167"/>
      <c r="C1188" s="167"/>
      <c r="D1188" s="167"/>
    </row>
    <row r="1189" spans="2:4" s="58" customFormat="1">
      <c r="B1189" s="167"/>
      <c r="C1189" s="167"/>
      <c r="D1189" s="167"/>
    </row>
    <row r="1190" spans="2:4" s="58" customFormat="1">
      <c r="B1190" s="167"/>
      <c r="C1190" s="167"/>
      <c r="D1190" s="167"/>
    </row>
    <row r="1191" spans="2:4" s="58" customFormat="1">
      <c r="B1191" s="167"/>
      <c r="C1191" s="167"/>
      <c r="D1191" s="167"/>
    </row>
    <row r="1192" spans="2:4" s="58" customFormat="1">
      <c r="B1192" s="167"/>
      <c r="C1192" s="167"/>
      <c r="D1192" s="167"/>
    </row>
    <row r="1193" spans="2:4" s="58" customFormat="1">
      <c r="B1193" s="167"/>
      <c r="C1193" s="167"/>
      <c r="D1193" s="167"/>
    </row>
    <row r="1194" spans="2:4" s="58" customFormat="1">
      <c r="B1194" s="167"/>
      <c r="C1194" s="167"/>
      <c r="D1194" s="167"/>
    </row>
    <row r="1195" spans="2:4" s="58" customFormat="1">
      <c r="B1195" s="167"/>
      <c r="C1195" s="167"/>
      <c r="D1195" s="167"/>
    </row>
    <row r="1196" spans="2:4" s="58" customFormat="1">
      <c r="B1196" s="167"/>
      <c r="C1196" s="167"/>
      <c r="D1196" s="167"/>
    </row>
    <row r="1197" spans="2:4" s="58" customFormat="1">
      <c r="B1197" s="167"/>
      <c r="C1197" s="167"/>
      <c r="D1197" s="167"/>
    </row>
    <row r="1198" spans="2:4" s="58" customFormat="1">
      <c r="B1198" s="167"/>
      <c r="C1198" s="167"/>
      <c r="D1198" s="167"/>
    </row>
    <row r="1199" spans="2:4" s="58" customFormat="1">
      <c r="B1199" s="167"/>
      <c r="C1199" s="167"/>
      <c r="D1199" s="167"/>
    </row>
    <row r="1200" spans="2:4" s="58" customFormat="1">
      <c r="B1200" s="167"/>
      <c r="C1200" s="167"/>
      <c r="D1200" s="167"/>
    </row>
    <row r="1201" spans="2:4" s="58" customFormat="1">
      <c r="B1201" s="167"/>
      <c r="C1201" s="167"/>
      <c r="D1201" s="167"/>
    </row>
    <row r="1202" spans="2:4" s="58" customFormat="1">
      <c r="B1202" s="167"/>
      <c r="C1202" s="167"/>
      <c r="D1202" s="167"/>
    </row>
    <row r="1203" spans="2:4" s="58" customFormat="1">
      <c r="B1203" s="167"/>
      <c r="C1203" s="167"/>
      <c r="D1203" s="167"/>
    </row>
    <row r="1204" spans="2:4" s="58" customFormat="1">
      <c r="B1204" s="167"/>
      <c r="C1204" s="167"/>
      <c r="D1204" s="167"/>
    </row>
    <row r="1205" spans="2:4" s="58" customFormat="1">
      <c r="B1205" s="167"/>
      <c r="C1205" s="167"/>
      <c r="D1205" s="167"/>
    </row>
    <row r="1206" spans="2:4" s="58" customFormat="1">
      <c r="B1206" s="167"/>
      <c r="C1206" s="167"/>
      <c r="D1206" s="167"/>
    </row>
    <row r="1207" spans="2:4" s="58" customFormat="1">
      <c r="B1207" s="167"/>
      <c r="C1207" s="167"/>
      <c r="D1207" s="167"/>
    </row>
    <row r="1208" spans="2:4" s="58" customFormat="1">
      <c r="B1208" s="167"/>
      <c r="C1208" s="167"/>
      <c r="D1208" s="167"/>
    </row>
    <row r="1209" spans="2:4" s="58" customFormat="1">
      <c r="B1209" s="167"/>
      <c r="C1209" s="167"/>
      <c r="D1209" s="167"/>
    </row>
    <row r="1210" spans="2:4" s="58" customFormat="1">
      <c r="B1210" s="167"/>
      <c r="C1210" s="167"/>
      <c r="D1210" s="167"/>
    </row>
    <row r="1211" spans="2:4" s="58" customFormat="1">
      <c r="B1211" s="167"/>
      <c r="C1211" s="167"/>
      <c r="D1211" s="167"/>
    </row>
    <row r="1212" spans="2:4" s="58" customFormat="1">
      <c r="B1212" s="167"/>
      <c r="C1212" s="167"/>
      <c r="D1212" s="167"/>
    </row>
    <row r="1213" spans="2:4" s="58" customFormat="1">
      <c r="B1213" s="167"/>
      <c r="C1213" s="167"/>
      <c r="D1213" s="167"/>
    </row>
    <row r="1214" spans="2:4" s="58" customFormat="1">
      <c r="B1214" s="167"/>
      <c r="C1214" s="167"/>
      <c r="D1214" s="167"/>
    </row>
    <row r="1215" spans="2:4" s="58" customFormat="1">
      <c r="B1215" s="167"/>
      <c r="C1215" s="167"/>
      <c r="D1215" s="167"/>
    </row>
    <row r="1216" spans="2:4" s="58" customFormat="1">
      <c r="B1216" s="167"/>
      <c r="C1216" s="167"/>
      <c r="D1216" s="167"/>
    </row>
    <row r="1217" spans="2:4" s="58" customFormat="1">
      <c r="B1217" s="167"/>
      <c r="C1217" s="167"/>
      <c r="D1217" s="167"/>
    </row>
    <row r="1218" spans="2:4" s="58" customFormat="1">
      <c r="B1218" s="167"/>
      <c r="C1218" s="167"/>
      <c r="D1218" s="167"/>
    </row>
    <row r="1219" spans="2:4" s="58" customFormat="1">
      <c r="B1219" s="167"/>
      <c r="C1219" s="167"/>
      <c r="D1219" s="167"/>
    </row>
    <row r="1220" spans="2:4" s="58" customFormat="1">
      <c r="B1220" s="167"/>
      <c r="C1220" s="167"/>
      <c r="D1220" s="167"/>
    </row>
    <row r="1221" spans="2:4" s="58" customFormat="1">
      <c r="B1221" s="167"/>
      <c r="C1221" s="167"/>
      <c r="D1221" s="167"/>
    </row>
    <row r="1222" spans="2:4" s="58" customFormat="1">
      <c r="B1222" s="167"/>
      <c r="C1222" s="167"/>
      <c r="D1222" s="167"/>
    </row>
    <row r="1223" spans="2:4" s="58" customFormat="1">
      <c r="B1223" s="167"/>
      <c r="C1223" s="167"/>
      <c r="D1223" s="167"/>
    </row>
    <row r="1224" spans="2:4" s="58" customFormat="1">
      <c r="B1224" s="167"/>
      <c r="C1224" s="167"/>
      <c r="D1224" s="167"/>
    </row>
    <row r="1225" spans="2:4" s="58" customFormat="1">
      <c r="B1225" s="167"/>
      <c r="C1225" s="167"/>
      <c r="D1225" s="167"/>
    </row>
    <row r="1226" spans="2:4" s="58" customFormat="1">
      <c r="B1226" s="167"/>
      <c r="C1226" s="167"/>
      <c r="D1226" s="167"/>
    </row>
    <row r="1227" spans="2:4" s="58" customFormat="1">
      <c r="B1227" s="167"/>
      <c r="C1227" s="167"/>
      <c r="D1227" s="167"/>
    </row>
    <row r="1228" spans="2:4" s="58" customFormat="1">
      <c r="B1228" s="167"/>
      <c r="C1228" s="167"/>
      <c r="D1228" s="167"/>
    </row>
    <row r="1229" spans="2:4" s="58" customFormat="1">
      <c r="B1229" s="167"/>
      <c r="C1229" s="167"/>
      <c r="D1229" s="167"/>
    </row>
    <row r="1230" spans="2:4" s="58" customFormat="1">
      <c r="B1230" s="167"/>
      <c r="C1230" s="167"/>
      <c r="D1230" s="167"/>
    </row>
    <row r="1231" spans="2:4" s="58" customFormat="1">
      <c r="B1231" s="167"/>
      <c r="C1231" s="167"/>
      <c r="D1231" s="167"/>
    </row>
    <row r="1232" spans="2:4" s="58" customFormat="1">
      <c r="B1232" s="167"/>
      <c r="C1232" s="167"/>
      <c r="D1232" s="167"/>
    </row>
    <row r="1233" spans="2:4" s="58" customFormat="1">
      <c r="B1233" s="167"/>
      <c r="C1233" s="167"/>
      <c r="D1233" s="167"/>
    </row>
    <row r="1234" spans="2:4" s="58" customFormat="1">
      <c r="B1234" s="167"/>
      <c r="C1234" s="167"/>
      <c r="D1234" s="167"/>
    </row>
    <row r="1235" spans="2:4" s="58" customFormat="1">
      <c r="B1235" s="167"/>
      <c r="C1235" s="167"/>
      <c r="D1235" s="167"/>
    </row>
    <row r="1236" spans="2:4" s="58" customFormat="1">
      <c r="B1236" s="167"/>
      <c r="C1236" s="167"/>
      <c r="D1236" s="167"/>
    </row>
    <row r="1237" spans="2:4" s="58" customFormat="1">
      <c r="B1237" s="167"/>
      <c r="C1237" s="167"/>
      <c r="D1237" s="167"/>
    </row>
    <row r="1238" spans="2:4" s="58" customFormat="1">
      <c r="B1238" s="167"/>
      <c r="C1238" s="167"/>
      <c r="D1238" s="167"/>
    </row>
    <row r="1239" spans="2:4" s="58" customFormat="1">
      <c r="B1239" s="167"/>
      <c r="C1239" s="167"/>
      <c r="D1239" s="167"/>
    </row>
    <row r="1240" spans="2:4" s="58" customFormat="1">
      <c r="B1240" s="167"/>
      <c r="C1240" s="167"/>
      <c r="D1240" s="167"/>
    </row>
    <row r="1241" spans="2:4" s="58" customFormat="1">
      <c r="B1241" s="167"/>
      <c r="C1241" s="167"/>
      <c r="D1241" s="167"/>
    </row>
    <row r="1242" spans="2:4" s="58" customFormat="1">
      <c r="B1242" s="167"/>
      <c r="C1242" s="167"/>
      <c r="D1242" s="167"/>
    </row>
    <row r="1243" spans="2:4" s="58" customFormat="1">
      <c r="B1243" s="167"/>
      <c r="C1243" s="167"/>
      <c r="D1243" s="167"/>
    </row>
    <row r="1244" spans="2:4" s="58" customFormat="1">
      <c r="B1244" s="167"/>
      <c r="C1244" s="167"/>
      <c r="D1244" s="167"/>
    </row>
    <row r="1245" spans="2:4" s="58" customFormat="1">
      <c r="B1245" s="167"/>
      <c r="C1245" s="167"/>
      <c r="D1245" s="167"/>
    </row>
    <row r="1246" spans="2:4" s="58" customFormat="1">
      <c r="B1246" s="167"/>
      <c r="C1246" s="167"/>
      <c r="D1246" s="167"/>
    </row>
    <row r="1247" spans="2:4" s="58" customFormat="1">
      <c r="B1247" s="167"/>
      <c r="C1247" s="167"/>
      <c r="D1247" s="167"/>
    </row>
    <row r="1248" spans="2:4" s="58" customFormat="1">
      <c r="B1248" s="167"/>
      <c r="C1248" s="167"/>
      <c r="D1248" s="167"/>
    </row>
    <row r="1249" spans="2:4" s="58" customFormat="1">
      <c r="B1249" s="167"/>
      <c r="C1249" s="167"/>
      <c r="D1249" s="167"/>
    </row>
    <row r="1250" spans="2:4" s="58" customFormat="1">
      <c r="B1250" s="167"/>
      <c r="C1250" s="167"/>
      <c r="D1250" s="167"/>
    </row>
    <row r="1251" spans="2:4" s="58" customFormat="1">
      <c r="B1251" s="167"/>
      <c r="C1251" s="167"/>
      <c r="D1251" s="167"/>
    </row>
    <row r="1252" spans="2:4" s="58" customFormat="1">
      <c r="B1252" s="167"/>
      <c r="C1252" s="167"/>
      <c r="D1252" s="167"/>
    </row>
    <row r="1253" spans="2:4" s="58" customFormat="1">
      <c r="B1253" s="167"/>
      <c r="C1253" s="167"/>
      <c r="D1253" s="167"/>
    </row>
    <row r="1254" spans="2:4" s="58" customFormat="1">
      <c r="B1254" s="167"/>
      <c r="C1254" s="167"/>
      <c r="D1254" s="167"/>
    </row>
    <row r="1255" spans="2:4" s="58" customFormat="1">
      <c r="B1255" s="167"/>
      <c r="C1255" s="167"/>
      <c r="D1255" s="167"/>
    </row>
    <row r="1256" spans="2:4" s="58" customFormat="1">
      <c r="B1256" s="167"/>
      <c r="C1256" s="167"/>
      <c r="D1256" s="167"/>
    </row>
    <row r="1257" spans="2:4" s="58" customFormat="1">
      <c r="B1257" s="167"/>
      <c r="C1257" s="167"/>
      <c r="D1257" s="167"/>
    </row>
    <row r="1258" spans="2:4" s="58" customFormat="1">
      <c r="B1258" s="167"/>
      <c r="C1258" s="167"/>
      <c r="D1258" s="167"/>
    </row>
    <row r="1259" spans="2:4" s="58" customFormat="1">
      <c r="B1259" s="167"/>
      <c r="C1259" s="167"/>
      <c r="D1259" s="167"/>
    </row>
    <row r="1260" spans="2:4" s="58" customFormat="1">
      <c r="B1260" s="167"/>
      <c r="C1260" s="167"/>
      <c r="D1260" s="167"/>
    </row>
    <row r="1261" spans="2:4" s="58" customFormat="1">
      <c r="B1261" s="167"/>
      <c r="C1261" s="167"/>
      <c r="D1261" s="167"/>
    </row>
    <row r="1262" spans="2:4" s="58" customFormat="1">
      <c r="B1262" s="167"/>
      <c r="C1262" s="167"/>
      <c r="D1262" s="167"/>
    </row>
    <row r="1263" spans="2:4" s="58" customFormat="1">
      <c r="B1263" s="167"/>
      <c r="C1263" s="167"/>
      <c r="D1263" s="167"/>
    </row>
    <row r="1264" spans="2:4" s="58" customFormat="1">
      <c r="B1264" s="167"/>
      <c r="C1264" s="167"/>
      <c r="D1264" s="167"/>
    </row>
    <row r="1265" spans="2:4" s="58" customFormat="1">
      <c r="B1265" s="167"/>
      <c r="C1265" s="167"/>
      <c r="D1265" s="167"/>
    </row>
    <row r="1266" spans="2:4" s="58" customFormat="1">
      <c r="B1266" s="167"/>
      <c r="C1266" s="167"/>
      <c r="D1266" s="167"/>
    </row>
    <row r="1267" spans="2:4" s="58" customFormat="1">
      <c r="B1267" s="167"/>
      <c r="C1267" s="167"/>
      <c r="D1267" s="167"/>
    </row>
    <row r="1268" spans="2:4" s="58" customFormat="1">
      <c r="B1268" s="167"/>
      <c r="C1268" s="167"/>
      <c r="D1268" s="167"/>
    </row>
    <row r="1269" spans="2:4" s="58" customFormat="1">
      <c r="B1269" s="167"/>
      <c r="C1269" s="167"/>
      <c r="D1269" s="167"/>
    </row>
    <row r="1270" spans="2:4" s="58" customFormat="1">
      <c r="B1270" s="167"/>
      <c r="C1270" s="167"/>
      <c r="D1270" s="167"/>
    </row>
    <row r="1271" spans="2:4" s="58" customFormat="1">
      <c r="B1271" s="167"/>
      <c r="C1271" s="167"/>
      <c r="D1271" s="167"/>
    </row>
    <row r="1272" spans="2:4" s="58" customFormat="1">
      <c r="B1272" s="167"/>
      <c r="C1272" s="167"/>
      <c r="D1272" s="167"/>
    </row>
    <row r="1273" spans="2:4" s="58" customFormat="1">
      <c r="B1273" s="167"/>
      <c r="C1273" s="167"/>
      <c r="D1273" s="167"/>
    </row>
    <row r="1274" spans="2:4" s="58" customFormat="1">
      <c r="B1274" s="167"/>
      <c r="C1274" s="167"/>
      <c r="D1274" s="167"/>
    </row>
    <row r="1275" spans="2:4" s="58" customFormat="1">
      <c r="B1275" s="167"/>
      <c r="C1275" s="167"/>
      <c r="D1275" s="167"/>
    </row>
    <row r="1276" spans="2:4" s="58" customFormat="1">
      <c r="B1276" s="167"/>
      <c r="C1276" s="167"/>
      <c r="D1276" s="167"/>
    </row>
    <row r="1277" spans="2:4" s="58" customFormat="1">
      <c r="B1277" s="167"/>
      <c r="C1277" s="167"/>
      <c r="D1277" s="167"/>
    </row>
    <row r="1278" spans="2:4" s="58" customFormat="1">
      <c r="B1278" s="167"/>
      <c r="C1278" s="167"/>
      <c r="D1278" s="167"/>
    </row>
    <row r="1279" spans="2:4" s="58" customFormat="1">
      <c r="B1279" s="167"/>
      <c r="C1279" s="167"/>
      <c r="D1279" s="167"/>
    </row>
    <row r="1280" spans="2:4" s="58" customFormat="1">
      <c r="B1280" s="167"/>
      <c r="C1280" s="167"/>
      <c r="D1280" s="167"/>
    </row>
    <row r="1281" spans="2:4" s="58" customFormat="1">
      <c r="B1281" s="167"/>
      <c r="C1281" s="167"/>
      <c r="D1281" s="167"/>
    </row>
    <row r="1282" spans="2:4" s="58" customFormat="1">
      <c r="B1282" s="167"/>
      <c r="C1282" s="167"/>
      <c r="D1282" s="167"/>
    </row>
    <row r="1283" spans="2:4" s="58" customFormat="1">
      <c r="B1283" s="167"/>
      <c r="C1283" s="167"/>
      <c r="D1283" s="167"/>
    </row>
    <row r="1284" spans="2:4" s="58" customFormat="1">
      <c r="B1284" s="167"/>
      <c r="C1284" s="167"/>
      <c r="D1284" s="167"/>
    </row>
    <row r="1285" spans="2:4" s="58" customFormat="1">
      <c r="B1285" s="167"/>
      <c r="C1285" s="167"/>
      <c r="D1285" s="167"/>
    </row>
    <row r="1286" spans="2:4" s="58" customFormat="1">
      <c r="B1286" s="167"/>
      <c r="C1286" s="167"/>
      <c r="D1286" s="167"/>
    </row>
    <row r="1287" spans="2:4" s="58" customFormat="1">
      <c r="B1287" s="167"/>
      <c r="C1287" s="167"/>
      <c r="D1287" s="167"/>
    </row>
    <row r="1288" spans="2:4" s="58" customFormat="1">
      <c r="B1288" s="167"/>
      <c r="C1288" s="167"/>
      <c r="D1288" s="167"/>
    </row>
    <row r="1289" spans="2:4" s="58" customFormat="1">
      <c r="B1289" s="167"/>
      <c r="C1289" s="167"/>
      <c r="D1289" s="167"/>
    </row>
    <row r="1290" spans="2:4" s="58" customFormat="1">
      <c r="B1290" s="167"/>
      <c r="C1290" s="167"/>
      <c r="D1290" s="167"/>
    </row>
    <row r="1291" spans="2:4" s="58" customFormat="1">
      <c r="B1291" s="167"/>
      <c r="C1291" s="167"/>
      <c r="D1291" s="167"/>
    </row>
    <row r="1292" spans="2:4" s="58" customFormat="1">
      <c r="B1292" s="167"/>
      <c r="C1292" s="167"/>
      <c r="D1292" s="167"/>
    </row>
    <row r="1293" spans="2:4" s="58" customFormat="1">
      <c r="B1293" s="167"/>
      <c r="C1293" s="167"/>
      <c r="D1293" s="167"/>
    </row>
    <row r="1294" spans="2:4" s="58" customFormat="1">
      <c r="B1294" s="167"/>
      <c r="C1294" s="167"/>
      <c r="D1294" s="167"/>
    </row>
    <row r="1295" spans="2:4" s="58" customFormat="1">
      <c r="B1295" s="167"/>
      <c r="C1295" s="167"/>
      <c r="D1295" s="167"/>
    </row>
    <row r="1296" spans="2:4" s="58" customFormat="1">
      <c r="B1296" s="167"/>
      <c r="C1296" s="167"/>
      <c r="D1296" s="167"/>
    </row>
    <row r="1297" spans="2:4" s="58" customFormat="1">
      <c r="B1297" s="167"/>
      <c r="C1297" s="167"/>
      <c r="D1297" s="167"/>
    </row>
    <row r="1298" spans="2:4" s="58" customFormat="1">
      <c r="B1298" s="167"/>
      <c r="C1298" s="167"/>
      <c r="D1298" s="167"/>
    </row>
    <row r="1299" spans="2:4" s="58" customFormat="1">
      <c r="B1299" s="167"/>
      <c r="C1299" s="167"/>
      <c r="D1299" s="167"/>
    </row>
    <row r="1300" spans="2:4" s="58" customFormat="1">
      <c r="B1300" s="167"/>
      <c r="C1300" s="167"/>
      <c r="D1300" s="167"/>
    </row>
    <row r="1301" spans="2:4" s="58" customFormat="1">
      <c r="B1301" s="167"/>
      <c r="C1301" s="167"/>
      <c r="D1301" s="167"/>
    </row>
    <row r="1302" spans="2:4" s="58" customFormat="1">
      <c r="B1302" s="167"/>
      <c r="C1302" s="167"/>
      <c r="D1302" s="16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E2444-806C-49DD-A842-6EB989025527}">
  <sheetPr>
    <tabColor theme="5" tint="0.79998168889431442"/>
  </sheetPr>
  <dimension ref="A1:T4546"/>
  <sheetViews>
    <sheetView topLeftCell="A104" workbookViewId="0">
      <selection sqref="A1:XFD1048576"/>
    </sheetView>
  </sheetViews>
  <sheetFormatPr defaultRowHeight="12.75"/>
  <cols>
    <col min="1" max="1" width="9.28515625" style="167" bestFit="1" customWidth="1"/>
    <col min="2" max="2" width="11.28515625" style="167" customWidth="1"/>
    <col min="3" max="3" width="12" style="168" customWidth="1"/>
    <col min="4" max="4" width="11" style="167" bestFit="1" customWidth="1"/>
    <col min="5" max="9" width="9.140625" style="167"/>
    <col min="10" max="10" width="12" style="167" bestFit="1" customWidth="1"/>
    <col min="11" max="14" width="9.140625" style="167"/>
    <col min="15" max="15" width="9.28515625" style="167" bestFit="1" customWidth="1"/>
    <col min="16" max="16" width="9.140625" style="167"/>
    <col min="17" max="19" width="9.28515625" style="167" bestFit="1" customWidth="1"/>
    <col min="20" max="16384" width="9.140625" style="167"/>
  </cols>
  <sheetData>
    <row r="1" spans="1:20">
      <c r="A1" s="167" t="s">
        <v>1367</v>
      </c>
      <c r="B1" s="167" t="s">
        <v>1368</v>
      </c>
      <c r="C1" s="168" t="s">
        <v>1369</v>
      </c>
      <c r="D1" s="167" t="s">
        <v>1370</v>
      </c>
      <c r="E1" s="167" t="s">
        <v>1371</v>
      </c>
      <c r="F1" s="167" t="s">
        <v>304</v>
      </c>
      <c r="G1" s="167" t="s">
        <v>1372</v>
      </c>
      <c r="H1" s="167" t="s">
        <v>1373</v>
      </c>
      <c r="I1" s="167" t="s">
        <v>1358</v>
      </c>
      <c r="J1" s="167" t="s">
        <v>1374</v>
      </c>
      <c r="K1" s="167" t="s">
        <v>1375</v>
      </c>
      <c r="L1" s="167" t="s">
        <v>1376</v>
      </c>
      <c r="M1" s="167" t="s">
        <v>529</v>
      </c>
      <c r="N1" s="167" t="s">
        <v>1377</v>
      </c>
      <c r="O1" s="167" t="s">
        <v>1378</v>
      </c>
      <c r="P1" s="167" t="s">
        <v>1379</v>
      </c>
      <c r="Q1" s="167" t="s">
        <v>1380</v>
      </c>
      <c r="R1" s="167" t="s">
        <v>1381</v>
      </c>
      <c r="S1" s="167" t="s">
        <v>1382</v>
      </c>
      <c r="T1" s="167" t="s">
        <v>1360</v>
      </c>
    </row>
    <row r="2" spans="1:20">
      <c r="A2" s="167">
        <v>40000</v>
      </c>
      <c r="B2" s="168">
        <v>45961</v>
      </c>
      <c r="C2" s="168">
        <v>45961</v>
      </c>
      <c r="E2" s="167" t="s">
        <v>1383</v>
      </c>
      <c r="I2" s="167" t="s">
        <v>1384</v>
      </c>
      <c r="K2" s="167" t="s">
        <v>798</v>
      </c>
      <c r="M2" s="167" t="s">
        <v>1385</v>
      </c>
      <c r="O2" s="167">
        <v>24186</v>
      </c>
      <c r="P2" s="167" t="s">
        <v>1386</v>
      </c>
      <c r="Q2" s="167">
        <v>351.5</v>
      </c>
      <c r="S2" s="167">
        <v>351.5</v>
      </c>
    </row>
    <row r="3" spans="1:20">
      <c r="A3" s="167">
        <v>40000</v>
      </c>
      <c r="B3" s="168">
        <v>45961</v>
      </c>
      <c r="C3" s="168">
        <v>45961</v>
      </c>
      <c r="E3" s="167" t="s">
        <v>1383</v>
      </c>
      <c r="I3" s="167" t="s">
        <v>1384</v>
      </c>
      <c r="K3" s="167" t="s">
        <v>1203</v>
      </c>
      <c r="M3" s="167" t="s">
        <v>1387</v>
      </c>
      <c r="O3" s="167">
        <v>24186</v>
      </c>
      <c r="P3" s="167" t="s">
        <v>1386</v>
      </c>
      <c r="Q3" s="167">
        <v>368.58</v>
      </c>
      <c r="S3" s="167">
        <v>368.58</v>
      </c>
    </row>
    <row r="4" spans="1:20">
      <c r="A4" s="167">
        <v>40000</v>
      </c>
      <c r="B4" s="168">
        <v>45961</v>
      </c>
      <c r="C4" s="168">
        <v>45961</v>
      </c>
      <c r="E4" s="167" t="s">
        <v>1383</v>
      </c>
      <c r="I4" s="167" t="s">
        <v>1384</v>
      </c>
      <c r="K4" s="167" t="s">
        <v>1354</v>
      </c>
      <c r="M4" s="167" t="s">
        <v>1388</v>
      </c>
      <c r="O4" s="167">
        <v>24186</v>
      </c>
      <c r="P4" s="167" t="s">
        <v>1386</v>
      </c>
      <c r="Q4" s="167">
        <v>449.4</v>
      </c>
      <c r="S4" s="167">
        <v>449.4</v>
      </c>
    </row>
    <row r="5" spans="1:20">
      <c r="A5" s="167">
        <v>40000</v>
      </c>
      <c r="B5" s="168">
        <v>45961</v>
      </c>
      <c r="C5" s="168">
        <v>45961</v>
      </c>
      <c r="E5" s="167" t="s">
        <v>1383</v>
      </c>
      <c r="I5" s="167" t="s">
        <v>1384</v>
      </c>
      <c r="K5" s="167" t="s">
        <v>1135</v>
      </c>
      <c r="M5" s="167" t="s">
        <v>1389</v>
      </c>
      <c r="O5" s="167">
        <v>24186</v>
      </c>
      <c r="P5" s="167" t="s">
        <v>1386</v>
      </c>
      <c r="Q5" s="167">
        <v>614.25</v>
      </c>
      <c r="S5" s="167">
        <v>614.25</v>
      </c>
    </row>
    <row r="6" spans="1:20">
      <c r="A6" s="167">
        <v>40000</v>
      </c>
      <c r="B6" s="168">
        <v>45961</v>
      </c>
      <c r="C6" s="168">
        <v>45961</v>
      </c>
      <c r="E6" s="167" t="s">
        <v>1383</v>
      </c>
      <c r="I6" s="167" t="s">
        <v>1384</v>
      </c>
      <c r="K6" s="167" t="s">
        <v>1212</v>
      </c>
      <c r="M6" s="167" t="s">
        <v>1390</v>
      </c>
      <c r="O6" s="167">
        <v>24186</v>
      </c>
      <c r="P6" s="167" t="s">
        <v>1386</v>
      </c>
      <c r="Q6" s="167">
        <v>653.38</v>
      </c>
      <c r="S6" s="167">
        <v>653.38</v>
      </c>
    </row>
    <row r="7" spans="1:20">
      <c r="A7" s="167">
        <v>40000</v>
      </c>
      <c r="B7" s="168">
        <v>45961</v>
      </c>
      <c r="C7" s="168">
        <v>45961</v>
      </c>
      <c r="E7" s="167" t="s">
        <v>1383</v>
      </c>
      <c r="I7" s="167" t="s">
        <v>1384</v>
      </c>
      <c r="K7" s="167" t="s">
        <v>1177</v>
      </c>
      <c r="M7" s="167" t="s">
        <v>1391</v>
      </c>
      <c r="O7" s="167">
        <v>24186</v>
      </c>
      <c r="P7" s="167" t="s">
        <v>1386</v>
      </c>
      <c r="Q7" s="167">
        <v>843.6</v>
      </c>
      <c r="S7" s="167">
        <v>843.6</v>
      </c>
    </row>
    <row r="8" spans="1:20">
      <c r="A8" s="167">
        <v>40000</v>
      </c>
      <c r="B8" s="168">
        <v>45961</v>
      </c>
      <c r="C8" s="168">
        <v>45961</v>
      </c>
      <c r="E8" s="167" t="s">
        <v>1383</v>
      </c>
      <c r="I8" s="167" t="s">
        <v>1384</v>
      </c>
      <c r="K8" s="167" t="s">
        <v>867</v>
      </c>
      <c r="M8" s="167" t="s">
        <v>1392</v>
      </c>
      <c r="O8" s="167">
        <v>24186</v>
      </c>
      <c r="P8" s="167" t="s">
        <v>1386</v>
      </c>
      <c r="Q8" s="167">
        <v>1125.3</v>
      </c>
      <c r="S8" s="167">
        <v>1125.3</v>
      </c>
    </row>
    <row r="9" spans="1:20">
      <c r="A9" s="167">
        <v>40000</v>
      </c>
      <c r="B9" s="168">
        <v>45961</v>
      </c>
      <c r="C9" s="168">
        <v>45961</v>
      </c>
      <c r="E9" s="167" t="s">
        <v>1383</v>
      </c>
      <c r="I9" s="167" t="s">
        <v>1384</v>
      </c>
      <c r="K9" s="167" t="s">
        <v>1159</v>
      </c>
      <c r="M9" s="167" t="s">
        <v>1393</v>
      </c>
      <c r="O9" s="167">
        <v>24186</v>
      </c>
      <c r="P9" s="167" t="s">
        <v>1386</v>
      </c>
      <c r="Q9" s="167">
        <v>1378.95</v>
      </c>
      <c r="S9" s="167">
        <v>1378.95</v>
      </c>
    </row>
    <row r="10" spans="1:20">
      <c r="A10" s="167">
        <v>40000</v>
      </c>
      <c r="B10" s="168">
        <v>45961</v>
      </c>
      <c r="C10" s="168">
        <v>45961</v>
      </c>
      <c r="E10" s="167" t="s">
        <v>1383</v>
      </c>
      <c r="I10" s="167" t="s">
        <v>1384</v>
      </c>
      <c r="K10" s="167" t="s">
        <v>1215</v>
      </c>
      <c r="M10" s="167" t="s">
        <v>1394</v>
      </c>
      <c r="O10" s="167">
        <v>24186</v>
      </c>
      <c r="P10" s="167" t="s">
        <v>1386</v>
      </c>
      <c r="Q10" s="167">
        <v>1492.52</v>
      </c>
      <c r="S10" s="167">
        <v>1492.52</v>
      </c>
    </row>
    <row r="11" spans="1:20">
      <c r="A11" s="167">
        <v>40000</v>
      </c>
      <c r="B11" s="168">
        <v>45961</v>
      </c>
      <c r="C11" s="168">
        <v>45961</v>
      </c>
      <c r="E11" s="167" t="s">
        <v>1383</v>
      </c>
      <c r="I11" s="167" t="s">
        <v>1384</v>
      </c>
      <c r="K11" s="167" t="s">
        <v>842</v>
      </c>
      <c r="M11" s="167" t="s">
        <v>1395</v>
      </c>
      <c r="O11" s="167">
        <v>24186</v>
      </c>
      <c r="P11" s="167" t="s">
        <v>1386</v>
      </c>
      <c r="Q11" s="167">
        <v>2595.6</v>
      </c>
      <c r="S11" s="167">
        <v>2595.6</v>
      </c>
    </row>
    <row r="12" spans="1:20">
      <c r="A12" s="167">
        <v>40000</v>
      </c>
      <c r="B12" s="168">
        <v>45961</v>
      </c>
      <c r="C12" s="168">
        <v>45961</v>
      </c>
      <c r="E12" s="167" t="s">
        <v>1383</v>
      </c>
      <c r="I12" s="167" t="s">
        <v>1384</v>
      </c>
      <c r="K12" s="167" t="s">
        <v>1076</v>
      </c>
      <c r="M12" s="167" t="s">
        <v>1396</v>
      </c>
      <c r="O12" s="167">
        <v>24186</v>
      </c>
      <c r="P12" s="167" t="s">
        <v>1386</v>
      </c>
      <c r="Q12" s="167">
        <v>2648</v>
      </c>
      <c r="S12" s="167">
        <v>2648</v>
      </c>
    </row>
    <row r="13" spans="1:20">
      <c r="A13" s="167">
        <v>40000</v>
      </c>
      <c r="B13" s="168">
        <v>45961</v>
      </c>
      <c r="C13" s="168">
        <v>45961</v>
      </c>
      <c r="E13" s="167" t="s">
        <v>1383</v>
      </c>
      <c r="I13" s="167" t="s">
        <v>1384</v>
      </c>
      <c r="K13" s="167" t="s">
        <v>1010</v>
      </c>
      <c r="M13" s="167" t="s">
        <v>1397</v>
      </c>
      <c r="O13" s="167">
        <v>24186</v>
      </c>
      <c r="P13" s="167" t="s">
        <v>1386</v>
      </c>
      <c r="Q13" s="167">
        <v>2666.1</v>
      </c>
      <c r="S13" s="167">
        <v>2666.1</v>
      </c>
    </row>
    <row r="14" spans="1:20">
      <c r="A14" s="167">
        <v>40000</v>
      </c>
      <c r="B14" s="168">
        <v>45961</v>
      </c>
      <c r="C14" s="168">
        <v>45961</v>
      </c>
      <c r="E14" s="167" t="s">
        <v>1383</v>
      </c>
      <c r="I14" s="167" t="s">
        <v>1384</v>
      </c>
      <c r="K14" s="167" t="s">
        <v>1146</v>
      </c>
      <c r="M14" s="167" t="s">
        <v>1398</v>
      </c>
      <c r="O14" s="167">
        <v>24186</v>
      </c>
      <c r="P14" s="167" t="s">
        <v>1386</v>
      </c>
      <c r="Q14" s="167">
        <v>7951.5</v>
      </c>
      <c r="S14" s="167">
        <v>7951.5</v>
      </c>
    </row>
    <row r="15" spans="1:20">
      <c r="A15" s="167">
        <v>40000</v>
      </c>
      <c r="B15" s="168">
        <v>45961</v>
      </c>
      <c r="C15" s="168">
        <v>45961</v>
      </c>
      <c r="E15" s="167" t="s">
        <v>1383</v>
      </c>
      <c r="I15" s="167" t="s">
        <v>1384</v>
      </c>
      <c r="K15" s="167" t="s">
        <v>1086</v>
      </c>
      <c r="M15" s="167" t="s">
        <v>1399</v>
      </c>
      <c r="O15" s="167">
        <v>24186</v>
      </c>
      <c r="P15" s="167" t="s">
        <v>1386</v>
      </c>
      <c r="Q15" s="167">
        <v>11153.75</v>
      </c>
      <c r="S15" s="167">
        <v>11153.75</v>
      </c>
    </row>
    <row r="16" spans="1:20">
      <c r="A16" s="167">
        <v>40200</v>
      </c>
      <c r="B16" s="168">
        <v>45961</v>
      </c>
      <c r="C16" s="168">
        <v>45961</v>
      </c>
      <c r="E16" s="167" t="s">
        <v>1383</v>
      </c>
      <c r="I16" s="167" t="s">
        <v>1384</v>
      </c>
      <c r="K16" s="167" t="s">
        <v>1010</v>
      </c>
      <c r="M16" s="167" t="s">
        <v>1397</v>
      </c>
      <c r="O16" s="167">
        <v>24186</v>
      </c>
      <c r="P16" s="167" t="s">
        <v>1386</v>
      </c>
      <c r="Q16" s="167">
        <v>189</v>
      </c>
      <c r="S16" s="167">
        <v>189</v>
      </c>
    </row>
    <row r="17" spans="1:19">
      <c r="A17" s="167">
        <v>41200</v>
      </c>
      <c r="B17" s="168">
        <v>45961</v>
      </c>
      <c r="C17" s="168">
        <v>45961</v>
      </c>
      <c r="E17" s="167" t="s">
        <v>1383</v>
      </c>
      <c r="I17" s="167" t="s">
        <v>1384</v>
      </c>
      <c r="K17" s="167" t="s">
        <v>1188</v>
      </c>
      <c r="M17" s="167" t="s">
        <v>1400</v>
      </c>
      <c r="O17" s="167">
        <v>24186</v>
      </c>
      <c r="P17" s="167" t="s">
        <v>1386</v>
      </c>
      <c r="Q17" s="167">
        <v>15.44</v>
      </c>
      <c r="S17" s="167">
        <v>15.44</v>
      </c>
    </row>
    <row r="18" spans="1:19">
      <c r="A18" s="167">
        <v>41200</v>
      </c>
      <c r="B18" s="168">
        <v>45961</v>
      </c>
      <c r="C18" s="168">
        <v>45961</v>
      </c>
      <c r="E18" s="167" t="s">
        <v>1383</v>
      </c>
      <c r="I18" s="167" t="s">
        <v>1384</v>
      </c>
      <c r="K18" s="167" t="s">
        <v>1010</v>
      </c>
      <c r="M18" s="167" t="s">
        <v>1397</v>
      </c>
      <c r="O18" s="167">
        <v>24186</v>
      </c>
      <c r="P18" s="167" t="s">
        <v>1386</v>
      </c>
      <c r="Q18" s="167">
        <v>246.75</v>
      </c>
      <c r="S18" s="167">
        <v>246.75</v>
      </c>
    </row>
    <row r="19" spans="1:19">
      <c r="A19" s="167">
        <v>41200</v>
      </c>
      <c r="B19" s="168">
        <v>45961</v>
      </c>
      <c r="C19" s="168">
        <v>45961</v>
      </c>
      <c r="E19" s="167" t="s">
        <v>1383</v>
      </c>
      <c r="I19" s="167" t="s">
        <v>1384</v>
      </c>
      <c r="K19" s="167" t="s">
        <v>867</v>
      </c>
      <c r="M19" s="167" t="s">
        <v>1392</v>
      </c>
      <c r="O19" s="167">
        <v>24186</v>
      </c>
      <c r="P19" s="167" t="s">
        <v>1386</v>
      </c>
      <c r="Q19" s="167">
        <v>250</v>
      </c>
      <c r="S19" s="167">
        <v>250</v>
      </c>
    </row>
    <row r="20" spans="1:19">
      <c r="A20" s="167">
        <v>41200</v>
      </c>
      <c r="B20" s="168">
        <v>45961</v>
      </c>
      <c r="C20" s="168">
        <v>45961</v>
      </c>
      <c r="E20" s="167" t="s">
        <v>1383</v>
      </c>
      <c r="I20" s="167" t="s">
        <v>1384</v>
      </c>
      <c r="K20" s="167" t="s">
        <v>1203</v>
      </c>
      <c r="M20" s="167" t="s">
        <v>1387</v>
      </c>
      <c r="O20" s="167">
        <v>24186</v>
      </c>
      <c r="P20" s="167" t="s">
        <v>1386</v>
      </c>
      <c r="Q20" s="167">
        <v>250</v>
      </c>
      <c r="S20" s="167">
        <v>250</v>
      </c>
    </row>
    <row r="21" spans="1:19">
      <c r="A21" s="167">
        <v>41200</v>
      </c>
      <c r="B21" s="168">
        <v>45961</v>
      </c>
      <c r="C21" s="168">
        <v>45961</v>
      </c>
      <c r="E21" s="167" t="s">
        <v>1383</v>
      </c>
      <c r="I21" s="167" t="s">
        <v>1384</v>
      </c>
      <c r="K21" s="167" t="s">
        <v>1135</v>
      </c>
      <c r="M21" s="167" t="s">
        <v>1389</v>
      </c>
      <c r="O21" s="167">
        <v>24186</v>
      </c>
      <c r="P21" s="167" t="s">
        <v>1386</v>
      </c>
      <c r="Q21" s="167">
        <v>262.5</v>
      </c>
      <c r="S21" s="167">
        <v>262.5</v>
      </c>
    </row>
    <row r="22" spans="1:19">
      <c r="A22" s="167">
        <v>41200</v>
      </c>
      <c r="B22" s="168">
        <v>45961</v>
      </c>
      <c r="C22" s="168">
        <v>45961</v>
      </c>
      <c r="E22" s="167" t="s">
        <v>1383</v>
      </c>
      <c r="I22" s="167" t="s">
        <v>1384</v>
      </c>
      <c r="K22" s="167" t="s">
        <v>1215</v>
      </c>
      <c r="M22" s="167" t="s">
        <v>1394</v>
      </c>
      <c r="O22" s="167">
        <v>24186</v>
      </c>
      <c r="P22" s="167" t="s">
        <v>1386</v>
      </c>
      <c r="Q22" s="167">
        <v>275</v>
      </c>
      <c r="S22" s="167">
        <v>275</v>
      </c>
    </row>
    <row r="23" spans="1:19">
      <c r="A23" s="167">
        <v>41200</v>
      </c>
      <c r="B23" s="168">
        <v>45961</v>
      </c>
      <c r="C23" s="168">
        <v>45961</v>
      </c>
      <c r="E23" s="167" t="s">
        <v>1383</v>
      </c>
      <c r="I23" s="167" t="s">
        <v>1384</v>
      </c>
      <c r="K23" s="167" t="s">
        <v>798</v>
      </c>
      <c r="M23" s="167" t="s">
        <v>1385</v>
      </c>
      <c r="O23" s="167">
        <v>24186</v>
      </c>
      <c r="P23" s="167" t="s">
        <v>1386</v>
      </c>
      <c r="Q23" s="167">
        <v>290.88</v>
      </c>
      <c r="S23" s="167">
        <v>290.88</v>
      </c>
    </row>
    <row r="24" spans="1:19">
      <c r="A24" s="167">
        <v>41200</v>
      </c>
      <c r="B24" s="168">
        <v>45961</v>
      </c>
      <c r="C24" s="168">
        <v>45961</v>
      </c>
      <c r="E24" s="167" t="s">
        <v>1383</v>
      </c>
      <c r="I24" s="167" t="s">
        <v>1384</v>
      </c>
      <c r="K24" s="167" t="s">
        <v>1212</v>
      </c>
      <c r="M24" s="167" t="s">
        <v>1390</v>
      </c>
      <c r="O24" s="167">
        <v>24186</v>
      </c>
      <c r="P24" s="167" t="s">
        <v>1386</v>
      </c>
      <c r="Q24" s="167">
        <v>297.24</v>
      </c>
      <c r="S24" s="167">
        <v>297.24</v>
      </c>
    </row>
    <row r="25" spans="1:19">
      <c r="A25" s="167">
        <v>41200</v>
      </c>
      <c r="B25" s="168">
        <v>45961</v>
      </c>
      <c r="C25" s="168">
        <v>45961</v>
      </c>
      <c r="E25" s="167" t="s">
        <v>1383</v>
      </c>
      <c r="I25" s="167" t="s">
        <v>1384</v>
      </c>
      <c r="K25" s="167" t="s">
        <v>1146</v>
      </c>
      <c r="M25" s="167" t="s">
        <v>1398</v>
      </c>
      <c r="O25" s="167">
        <v>24186</v>
      </c>
      <c r="P25" s="167" t="s">
        <v>1386</v>
      </c>
      <c r="Q25" s="167">
        <v>467.13</v>
      </c>
      <c r="S25" s="167">
        <v>467.13</v>
      </c>
    </row>
    <row r="26" spans="1:19">
      <c r="A26" s="167">
        <v>41200</v>
      </c>
      <c r="B26" s="168">
        <v>45961</v>
      </c>
      <c r="C26" s="168">
        <v>45961</v>
      </c>
      <c r="E26" s="167" t="s">
        <v>1383</v>
      </c>
      <c r="I26" s="167" t="s">
        <v>1384</v>
      </c>
      <c r="K26" s="167" t="s">
        <v>842</v>
      </c>
      <c r="M26" s="167" t="s">
        <v>1395</v>
      </c>
      <c r="O26" s="167">
        <v>24186</v>
      </c>
      <c r="P26" s="167" t="s">
        <v>1386</v>
      </c>
      <c r="Q26" s="167">
        <v>477.12</v>
      </c>
      <c r="S26" s="167">
        <v>477.12</v>
      </c>
    </row>
    <row r="27" spans="1:19">
      <c r="A27" s="167">
        <v>41200</v>
      </c>
      <c r="B27" s="168">
        <v>45961</v>
      </c>
      <c r="C27" s="168">
        <v>45961</v>
      </c>
      <c r="E27" s="167" t="s">
        <v>1383</v>
      </c>
      <c r="I27" s="167" t="s">
        <v>1384</v>
      </c>
      <c r="K27" s="167" t="s">
        <v>1086</v>
      </c>
      <c r="M27" s="167" t="s">
        <v>1399</v>
      </c>
      <c r="O27" s="167">
        <v>24186</v>
      </c>
      <c r="P27" s="167" t="s">
        <v>1386</v>
      </c>
      <c r="Q27" s="167">
        <v>2875</v>
      </c>
      <c r="S27" s="167">
        <v>2875</v>
      </c>
    </row>
    <row r="28" spans="1:19">
      <c r="A28" s="167">
        <v>41300</v>
      </c>
      <c r="B28" s="168">
        <v>45961</v>
      </c>
      <c r="C28" s="168">
        <v>45961</v>
      </c>
      <c r="E28" s="167" t="s">
        <v>1383</v>
      </c>
      <c r="I28" s="167" t="s">
        <v>1384</v>
      </c>
      <c r="K28" s="167" t="s">
        <v>1177</v>
      </c>
      <c r="M28" s="167" t="s">
        <v>1391</v>
      </c>
      <c r="O28" s="167">
        <v>24186</v>
      </c>
      <c r="P28" s="167" t="s">
        <v>1386</v>
      </c>
      <c r="Q28" s="167">
        <v>45</v>
      </c>
      <c r="S28" s="167">
        <v>45</v>
      </c>
    </row>
    <row r="29" spans="1:19">
      <c r="A29" s="167">
        <v>41300</v>
      </c>
      <c r="B29" s="168">
        <v>45961</v>
      </c>
      <c r="C29" s="168">
        <v>45961</v>
      </c>
      <c r="E29" s="167" t="s">
        <v>1383</v>
      </c>
      <c r="I29" s="167" t="s">
        <v>1384</v>
      </c>
      <c r="K29" s="167" t="s">
        <v>1135</v>
      </c>
      <c r="M29" s="167" t="s">
        <v>1389</v>
      </c>
      <c r="O29" s="167">
        <v>24186</v>
      </c>
      <c r="P29" s="167" t="s">
        <v>1386</v>
      </c>
      <c r="Q29" s="167">
        <v>113.5</v>
      </c>
      <c r="S29" s="167">
        <v>113.5</v>
      </c>
    </row>
    <row r="30" spans="1:19">
      <c r="A30" s="167">
        <v>41300</v>
      </c>
      <c r="B30" s="168">
        <v>45961</v>
      </c>
      <c r="C30" s="168">
        <v>45961</v>
      </c>
      <c r="E30" s="167" t="s">
        <v>1383</v>
      </c>
      <c r="I30" s="167" t="s">
        <v>1384</v>
      </c>
      <c r="K30" s="167" t="s">
        <v>1215</v>
      </c>
      <c r="M30" s="167" t="s">
        <v>1394</v>
      </c>
      <c r="O30" s="167">
        <v>24186</v>
      </c>
      <c r="P30" s="167" t="s">
        <v>1386</v>
      </c>
      <c r="Q30" s="167">
        <v>156</v>
      </c>
      <c r="S30" s="167">
        <v>156</v>
      </c>
    </row>
    <row r="31" spans="1:19">
      <c r="A31" s="167">
        <v>41300</v>
      </c>
      <c r="B31" s="168">
        <v>45961</v>
      </c>
      <c r="C31" s="168">
        <v>45961</v>
      </c>
      <c r="E31" s="167" t="s">
        <v>1383</v>
      </c>
      <c r="I31" s="167" t="s">
        <v>1384</v>
      </c>
      <c r="K31" s="167" t="s">
        <v>1076</v>
      </c>
      <c r="M31" s="167" t="s">
        <v>1396</v>
      </c>
      <c r="O31" s="167">
        <v>24186</v>
      </c>
      <c r="P31" s="167" t="s">
        <v>1386</v>
      </c>
      <c r="Q31" s="167">
        <v>180</v>
      </c>
      <c r="S31" s="167">
        <v>180</v>
      </c>
    </row>
    <row r="32" spans="1:19">
      <c r="A32" s="167">
        <v>41300</v>
      </c>
      <c r="B32" s="168">
        <v>45961</v>
      </c>
      <c r="C32" s="168">
        <v>45961</v>
      </c>
      <c r="E32" s="167" t="s">
        <v>1383</v>
      </c>
      <c r="I32" s="167" t="s">
        <v>1384</v>
      </c>
      <c r="K32" s="167" t="s">
        <v>1354</v>
      </c>
      <c r="M32" s="167" t="s">
        <v>1388</v>
      </c>
      <c r="O32" s="167">
        <v>24186</v>
      </c>
      <c r="P32" s="167" t="s">
        <v>1386</v>
      </c>
      <c r="Q32" s="167">
        <v>191.94</v>
      </c>
      <c r="S32" s="167">
        <v>191.94</v>
      </c>
    </row>
    <row r="33" spans="1:19">
      <c r="A33" s="167">
        <v>41300</v>
      </c>
      <c r="B33" s="168">
        <v>45961</v>
      </c>
      <c r="C33" s="168">
        <v>45961</v>
      </c>
      <c r="E33" s="167" t="s">
        <v>1383</v>
      </c>
      <c r="I33" s="167" t="s">
        <v>1384</v>
      </c>
      <c r="K33" s="167" t="s">
        <v>1010</v>
      </c>
      <c r="M33" s="167" t="s">
        <v>1397</v>
      </c>
      <c r="O33" s="167">
        <v>24186</v>
      </c>
      <c r="P33" s="167" t="s">
        <v>1386</v>
      </c>
      <c r="Q33" s="167">
        <v>230</v>
      </c>
      <c r="S33" s="167">
        <v>230</v>
      </c>
    </row>
    <row r="34" spans="1:19">
      <c r="A34" s="167">
        <v>41300</v>
      </c>
      <c r="B34" s="168">
        <v>45961</v>
      </c>
      <c r="C34" s="168">
        <v>45961</v>
      </c>
      <c r="E34" s="167" t="s">
        <v>1383</v>
      </c>
      <c r="I34" s="167" t="s">
        <v>1384</v>
      </c>
      <c r="K34" s="167" t="s">
        <v>1188</v>
      </c>
      <c r="M34" s="167" t="s">
        <v>1400</v>
      </c>
      <c r="O34" s="167">
        <v>24186</v>
      </c>
      <c r="P34" s="167" t="s">
        <v>1386</v>
      </c>
      <c r="Q34" s="167">
        <v>293.8</v>
      </c>
      <c r="S34" s="167">
        <v>293.8</v>
      </c>
    </row>
    <row r="35" spans="1:19">
      <c r="A35" s="167">
        <v>41300</v>
      </c>
      <c r="B35" s="168">
        <v>45961</v>
      </c>
      <c r="C35" s="168">
        <v>45961</v>
      </c>
      <c r="E35" s="167" t="s">
        <v>1383</v>
      </c>
      <c r="I35" s="167" t="s">
        <v>1384</v>
      </c>
      <c r="K35" s="167" t="s">
        <v>1146</v>
      </c>
      <c r="M35" s="167" t="s">
        <v>1398</v>
      </c>
      <c r="O35" s="167">
        <v>24186</v>
      </c>
      <c r="P35" s="167" t="s">
        <v>1386</v>
      </c>
      <c r="Q35" s="167">
        <v>296</v>
      </c>
      <c r="S35" s="167">
        <v>296</v>
      </c>
    </row>
    <row r="36" spans="1:19">
      <c r="A36" s="167">
        <v>41300</v>
      </c>
      <c r="B36" s="168">
        <v>45961</v>
      </c>
      <c r="C36" s="168">
        <v>45961</v>
      </c>
      <c r="E36" s="167" t="s">
        <v>1383</v>
      </c>
      <c r="I36" s="167" t="s">
        <v>1384</v>
      </c>
      <c r="K36" s="167" t="s">
        <v>1212</v>
      </c>
      <c r="M36" s="167" t="s">
        <v>1390</v>
      </c>
      <c r="O36" s="167">
        <v>24186</v>
      </c>
      <c r="P36" s="167" t="s">
        <v>1386</v>
      </c>
      <c r="Q36" s="167">
        <v>326.44</v>
      </c>
      <c r="S36" s="167">
        <v>326.44</v>
      </c>
    </row>
    <row r="37" spans="1:19">
      <c r="A37" s="167">
        <v>41300</v>
      </c>
      <c r="B37" s="168">
        <v>45961</v>
      </c>
      <c r="C37" s="168">
        <v>45961</v>
      </c>
      <c r="E37" s="167" t="s">
        <v>1383</v>
      </c>
      <c r="I37" s="167" t="s">
        <v>1384</v>
      </c>
      <c r="K37" s="167" t="s">
        <v>798</v>
      </c>
      <c r="M37" s="167" t="s">
        <v>1385</v>
      </c>
      <c r="O37" s="167">
        <v>24186</v>
      </c>
      <c r="P37" s="167" t="s">
        <v>1386</v>
      </c>
      <c r="Q37" s="167">
        <v>521.55999999999995</v>
      </c>
      <c r="S37" s="167">
        <v>521.55999999999995</v>
      </c>
    </row>
    <row r="38" spans="1:19">
      <c r="A38" s="167">
        <v>41300</v>
      </c>
      <c r="B38" s="168">
        <v>45961</v>
      </c>
      <c r="C38" s="168">
        <v>45961</v>
      </c>
      <c r="E38" s="167" t="s">
        <v>1383</v>
      </c>
      <c r="I38" s="167" t="s">
        <v>1384</v>
      </c>
      <c r="K38" s="167" t="s">
        <v>1086</v>
      </c>
      <c r="M38" s="167" t="s">
        <v>1399</v>
      </c>
      <c r="O38" s="167">
        <v>24186</v>
      </c>
      <c r="P38" s="167" t="s">
        <v>1386</v>
      </c>
      <c r="Q38" s="167">
        <v>592.64</v>
      </c>
      <c r="S38" s="167">
        <v>592.64</v>
      </c>
    </row>
    <row r="39" spans="1:19">
      <c r="A39" s="167">
        <v>41300</v>
      </c>
      <c r="B39" s="168">
        <v>45961</v>
      </c>
      <c r="C39" s="168">
        <v>45961</v>
      </c>
      <c r="E39" s="167" t="s">
        <v>1383</v>
      </c>
      <c r="I39" s="167" t="s">
        <v>1384</v>
      </c>
      <c r="K39" s="167" t="s">
        <v>842</v>
      </c>
      <c r="M39" s="167" t="s">
        <v>1395</v>
      </c>
      <c r="O39" s="167">
        <v>24186</v>
      </c>
      <c r="P39" s="167" t="s">
        <v>1386</v>
      </c>
      <c r="Q39" s="167">
        <v>1797.5</v>
      </c>
      <c r="S39" s="167">
        <v>1797.5</v>
      </c>
    </row>
    <row r="40" spans="1:19">
      <c r="A40" s="167">
        <v>41365</v>
      </c>
      <c r="B40" s="168">
        <v>45961</v>
      </c>
      <c r="C40" s="168">
        <v>45961</v>
      </c>
      <c r="E40" s="167" t="s">
        <v>1383</v>
      </c>
      <c r="I40" s="167" t="s">
        <v>1384</v>
      </c>
      <c r="K40" s="167" t="s">
        <v>1354</v>
      </c>
      <c r="M40" s="167" t="s">
        <v>1388</v>
      </c>
      <c r="O40" s="167">
        <v>24186</v>
      </c>
      <c r="P40" s="167" t="s">
        <v>1386</v>
      </c>
      <c r="Q40" s="167">
        <v>21.63</v>
      </c>
      <c r="S40" s="167">
        <v>21.63</v>
      </c>
    </row>
    <row r="41" spans="1:19">
      <c r="A41" s="167">
        <v>41365</v>
      </c>
      <c r="B41" s="168">
        <v>45961</v>
      </c>
      <c r="C41" s="168">
        <v>45961</v>
      </c>
      <c r="E41" s="167" t="s">
        <v>1383</v>
      </c>
      <c r="I41" s="167" t="s">
        <v>1384</v>
      </c>
      <c r="K41" s="167" t="s">
        <v>1146</v>
      </c>
      <c r="M41" s="167" t="s">
        <v>1398</v>
      </c>
      <c r="O41" s="167">
        <v>24186</v>
      </c>
      <c r="P41" s="167" t="s">
        <v>1386</v>
      </c>
      <c r="Q41" s="167">
        <v>45</v>
      </c>
      <c r="S41" s="167">
        <v>45</v>
      </c>
    </row>
    <row r="42" spans="1:19">
      <c r="A42" s="167">
        <v>41365</v>
      </c>
      <c r="B42" s="168">
        <v>45961</v>
      </c>
      <c r="C42" s="168">
        <v>45961</v>
      </c>
      <c r="E42" s="167" t="s">
        <v>1383</v>
      </c>
      <c r="I42" s="167" t="s">
        <v>1384</v>
      </c>
      <c r="K42" s="167" t="s">
        <v>867</v>
      </c>
      <c r="M42" s="167" t="s">
        <v>1392</v>
      </c>
      <c r="O42" s="167">
        <v>24186</v>
      </c>
      <c r="P42" s="167" t="s">
        <v>1386</v>
      </c>
      <c r="Q42" s="167">
        <v>128.75</v>
      </c>
      <c r="S42" s="167">
        <v>128.75</v>
      </c>
    </row>
    <row r="43" spans="1:19">
      <c r="A43" s="167">
        <v>41365</v>
      </c>
      <c r="B43" s="168">
        <v>45961</v>
      </c>
      <c r="C43" s="168">
        <v>45961</v>
      </c>
      <c r="E43" s="167" t="s">
        <v>1383</v>
      </c>
      <c r="I43" s="167" t="s">
        <v>1384</v>
      </c>
      <c r="K43" s="167" t="s">
        <v>1010</v>
      </c>
      <c r="M43" s="167" t="s">
        <v>1397</v>
      </c>
      <c r="O43" s="167">
        <v>24186</v>
      </c>
      <c r="P43" s="167" t="s">
        <v>1386</v>
      </c>
      <c r="Q43" s="167">
        <v>200</v>
      </c>
      <c r="S43" s="167">
        <v>200</v>
      </c>
    </row>
    <row r="44" spans="1:19">
      <c r="A44" s="167">
        <v>41365</v>
      </c>
      <c r="B44" s="168">
        <v>45961</v>
      </c>
      <c r="C44" s="168">
        <v>45961</v>
      </c>
      <c r="E44" s="167" t="s">
        <v>1383</v>
      </c>
      <c r="I44" s="167" t="s">
        <v>1384</v>
      </c>
      <c r="K44" s="167" t="s">
        <v>1135</v>
      </c>
      <c r="M44" s="167" t="s">
        <v>1389</v>
      </c>
      <c r="O44" s="167">
        <v>24186</v>
      </c>
      <c r="P44" s="167" t="s">
        <v>1386</v>
      </c>
      <c r="Q44" s="167">
        <v>360.5</v>
      </c>
      <c r="S44" s="167">
        <v>360.5</v>
      </c>
    </row>
    <row r="45" spans="1:19">
      <c r="A45" s="167">
        <v>41365</v>
      </c>
      <c r="B45" s="168">
        <v>45961</v>
      </c>
      <c r="C45" s="168">
        <v>45961</v>
      </c>
      <c r="E45" s="167" t="s">
        <v>1383</v>
      </c>
      <c r="I45" s="167" t="s">
        <v>1384</v>
      </c>
      <c r="K45" s="167" t="s">
        <v>1212</v>
      </c>
      <c r="M45" s="167" t="s">
        <v>1390</v>
      </c>
      <c r="O45" s="167">
        <v>24186</v>
      </c>
      <c r="P45" s="167" t="s">
        <v>1386</v>
      </c>
      <c r="Q45" s="167">
        <v>450.8</v>
      </c>
      <c r="S45" s="167">
        <v>450.8</v>
      </c>
    </row>
    <row r="46" spans="1:19">
      <c r="A46" s="167">
        <v>41365</v>
      </c>
      <c r="B46" s="168">
        <v>45961</v>
      </c>
      <c r="C46" s="168">
        <v>45961</v>
      </c>
      <c r="E46" s="167" t="s">
        <v>1383</v>
      </c>
      <c r="I46" s="167" t="s">
        <v>1384</v>
      </c>
      <c r="K46" s="167" t="s">
        <v>798</v>
      </c>
      <c r="M46" s="167" t="s">
        <v>1385</v>
      </c>
      <c r="O46" s="167">
        <v>24186</v>
      </c>
      <c r="P46" s="167" t="s">
        <v>1386</v>
      </c>
      <c r="Q46" s="167">
        <v>458.54</v>
      </c>
      <c r="S46" s="167">
        <v>458.54</v>
      </c>
    </row>
    <row r="47" spans="1:19">
      <c r="A47" s="167">
        <v>41365</v>
      </c>
      <c r="B47" s="168">
        <v>45961</v>
      </c>
      <c r="C47" s="168">
        <v>45961</v>
      </c>
      <c r="E47" s="167" t="s">
        <v>1383</v>
      </c>
      <c r="I47" s="167" t="s">
        <v>1384</v>
      </c>
      <c r="K47" s="167" t="s">
        <v>1203</v>
      </c>
      <c r="M47" s="167" t="s">
        <v>1387</v>
      </c>
      <c r="O47" s="167">
        <v>24186</v>
      </c>
      <c r="P47" s="167" t="s">
        <v>1386</v>
      </c>
      <c r="Q47" s="167">
        <v>1746.16</v>
      </c>
      <c r="S47" s="167">
        <v>1746.16</v>
      </c>
    </row>
    <row r="48" spans="1:19">
      <c r="A48" s="167">
        <v>41365</v>
      </c>
      <c r="B48" s="168">
        <v>45961</v>
      </c>
      <c r="C48" s="168">
        <v>45961</v>
      </c>
      <c r="E48" s="167" t="s">
        <v>1383</v>
      </c>
      <c r="I48" s="167" t="s">
        <v>1384</v>
      </c>
      <c r="K48" s="167" t="s">
        <v>1086</v>
      </c>
      <c r="M48" s="167" t="s">
        <v>1399</v>
      </c>
      <c r="O48" s="167">
        <v>24186</v>
      </c>
      <c r="P48" s="167" t="s">
        <v>1386</v>
      </c>
      <c r="Q48" s="167">
        <v>1966.5</v>
      </c>
      <c r="S48" s="167">
        <v>1966.5</v>
      </c>
    </row>
    <row r="49" spans="1:19">
      <c r="A49" s="167">
        <v>41450</v>
      </c>
      <c r="B49" s="168">
        <v>45961</v>
      </c>
      <c r="C49" s="168">
        <v>45961</v>
      </c>
      <c r="E49" s="167" t="s">
        <v>1383</v>
      </c>
      <c r="I49" s="167" t="s">
        <v>1384</v>
      </c>
      <c r="K49" s="167" t="s">
        <v>1203</v>
      </c>
      <c r="M49" s="167" t="s">
        <v>1387</v>
      </c>
      <c r="O49" s="167">
        <v>24186</v>
      </c>
      <c r="P49" s="167" t="s">
        <v>1386</v>
      </c>
      <c r="Q49" s="167">
        <v>132</v>
      </c>
      <c r="S49" s="167">
        <v>132</v>
      </c>
    </row>
    <row r="50" spans="1:19">
      <c r="A50" s="167">
        <v>41450</v>
      </c>
      <c r="B50" s="168">
        <v>45961</v>
      </c>
      <c r="C50" s="168">
        <v>45961</v>
      </c>
      <c r="E50" s="167" t="s">
        <v>1383</v>
      </c>
      <c r="I50" s="167" t="s">
        <v>1384</v>
      </c>
      <c r="K50" s="167" t="s">
        <v>1076</v>
      </c>
      <c r="M50" s="167" t="s">
        <v>1396</v>
      </c>
      <c r="O50" s="167">
        <v>24186</v>
      </c>
      <c r="P50" s="167" t="s">
        <v>1386</v>
      </c>
      <c r="Q50" s="167">
        <v>209</v>
      </c>
      <c r="S50" s="167">
        <v>209</v>
      </c>
    </row>
    <row r="51" spans="1:19">
      <c r="A51" s="167">
        <v>41450</v>
      </c>
      <c r="B51" s="168">
        <v>45961</v>
      </c>
      <c r="C51" s="168">
        <v>45961</v>
      </c>
      <c r="E51" s="167" t="s">
        <v>1383</v>
      </c>
      <c r="I51" s="167" t="s">
        <v>1384</v>
      </c>
      <c r="K51" s="167" t="s">
        <v>1215</v>
      </c>
      <c r="M51" s="167" t="s">
        <v>1394</v>
      </c>
      <c r="O51" s="167">
        <v>24186</v>
      </c>
      <c r="P51" s="167" t="s">
        <v>1386</v>
      </c>
      <c r="Q51" s="167">
        <v>245.5</v>
      </c>
      <c r="S51" s="167">
        <v>245.5</v>
      </c>
    </row>
    <row r="52" spans="1:19">
      <c r="A52" s="167">
        <v>41450</v>
      </c>
      <c r="B52" s="168">
        <v>45961</v>
      </c>
      <c r="C52" s="168">
        <v>45961</v>
      </c>
      <c r="E52" s="167" t="s">
        <v>1383</v>
      </c>
      <c r="I52" s="167" t="s">
        <v>1384</v>
      </c>
      <c r="K52" s="167" t="s">
        <v>1177</v>
      </c>
      <c r="M52" s="167" t="s">
        <v>1391</v>
      </c>
      <c r="O52" s="167">
        <v>24186</v>
      </c>
      <c r="P52" s="167" t="s">
        <v>1386</v>
      </c>
      <c r="Q52" s="167">
        <v>415.2</v>
      </c>
      <c r="S52" s="167">
        <v>415.2</v>
      </c>
    </row>
    <row r="53" spans="1:19">
      <c r="A53" s="167">
        <v>41450</v>
      </c>
      <c r="B53" s="168">
        <v>45961</v>
      </c>
      <c r="C53" s="168">
        <v>45961</v>
      </c>
      <c r="E53" s="167" t="s">
        <v>1383</v>
      </c>
      <c r="I53" s="167" t="s">
        <v>1384</v>
      </c>
      <c r="K53" s="167" t="s">
        <v>1010</v>
      </c>
      <c r="M53" s="167" t="s">
        <v>1397</v>
      </c>
      <c r="O53" s="167">
        <v>24186</v>
      </c>
      <c r="P53" s="167" t="s">
        <v>1386</v>
      </c>
      <c r="Q53" s="167">
        <v>2389.56</v>
      </c>
      <c r="S53" s="167">
        <v>2389.56</v>
      </c>
    </row>
    <row r="54" spans="1:19">
      <c r="A54" s="167">
        <v>41450</v>
      </c>
      <c r="B54" s="168">
        <v>45961</v>
      </c>
      <c r="C54" s="168">
        <v>45961</v>
      </c>
      <c r="E54" s="167" t="s">
        <v>1383</v>
      </c>
      <c r="I54" s="167" t="s">
        <v>1384</v>
      </c>
      <c r="K54" s="167" t="s">
        <v>1146</v>
      </c>
      <c r="M54" s="167" t="s">
        <v>1398</v>
      </c>
      <c r="O54" s="167">
        <v>24186</v>
      </c>
      <c r="P54" s="167" t="s">
        <v>1386</v>
      </c>
      <c r="Q54" s="167">
        <v>3432</v>
      </c>
      <c r="S54" s="167">
        <v>3432</v>
      </c>
    </row>
    <row r="55" spans="1:19">
      <c r="A55" s="167">
        <v>41450</v>
      </c>
      <c r="B55" s="168">
        <v>45961</v>
      </c>
      <c r="C55" s="168">
        <v>45961</v>
      </c>
      <c r="E55" s="167" t="s">
        <v>1383</v>
      </c>
      <c r="I55" s="167" t="s">
        <v>1384</v>
      </c>
      <c r="K55" s="167" t="s">
        <v>1086</v>
      </c>
      <c r="M55" s="167" t="s">
        <v>1399</v>
      </c>
      <c r="O55" s="167">
        <v>24186</v>
      </c>
      <c r="P55" s="167" t="s">
        <v>1386</v>
      </c>
      <c r="Q55" s="167">
        <v>4957</v>
      </c>
      <c r="S55" s="167">
        <v>4957</v>
      </c>
    </row>
    <row r="56" spans="1:19">
      <c r="A56" s="167">
        <v>42100</v>
      </c>
      <c r="B56" s="168">
        <v>45961</v>
      </c>
      <c r="C56" s="168">
        <v>45961</v>
      </c>
      <c r="E56" s="167" t="s">
        <v>1383</v>
      </c>
      <c r="I56" s="167" t="s">
        <v>1384</v>
      </c>
      <c r="K56" s="167" t="s">
        <v>1354</v>
      </c>
      <c r="M56" s="167" t="s">
        <v>1388</v>
      </c>
      <c r="O56" s="167">
        <v>24186</v>
      </c>
      <c r="P56" s="167" t="s">
        <v>1386</v>
      </c>
      <c r="Q56" s="167">
        <v>35</v>
      </c>
      <c r="S56" s="167">
        <v>35</v>
      </c>
    </row>
    <row r="57" spans="1:19">
      <c r="A57" s="167">
        <v>42100</v>
      </c>
      <c r="B57" s="168">
        <v>45961</v>
      </c>
      <c r="C57" s="168">
        <v>45961</v>
      </c>
      <c r="E57" s="167" t="s">
        <v>1383</v>
      </c>
      <c r="I57" s="167" t="s">
        <v>1384</v>
      </c>
      <c r="K57" s="167" t="s">
        <v>798</v>
      </c>
      <c r="M57" s="167" t="s">
        <v>1385</v>
      </c>
      <c r="O57" s="167">
        <v>24186</v>
      </c>
      <c r="P57" s="167" t="s">
        <v>1386</v>
      </c>
      <c r="Q57" s="167">
        <v>42</v>
      </c>
      <c r="S57" s="167">
        <v>42</v>
      </c>
    </row>
    <row r="58" spans="1:19">
      <c r="A58" s="167">
        <v>42100</v>
      </c>
      <c r="B58" s="168">
        <v>45961</v>
      </c>
      <c r="C58" s="168">
        <v>45961</v>
      </c>
      <c r="E58" s="167" t="s">
        <v>1383</v>
      </c>
      <c r="I58" s="167" t="s">
        <v>1384</v>
      </c>
      <c r="K58" s="167" t="s">
        <v>867</v>
      </c>
      <c r="M58" s="167" t="s">
        <v>1392</v>
      </c>
      <c r="O58" s="167">
        <v>24186</v>
      </c>
      <c r="P58" s="167" t="s">
        <v>1386</v>
      </c>
      <c r="Q58" s="167">
        <v>49</v>
      </c>
      <c r="S58" s="167">
        <v>49</v>
      </c>
    </row>
    <row r="59" spans="1:19">
      <c r="A59" s="167">
        <v>42100</v>
      </c>
      <c r="B59" s="168">
        <v>45961</v>
      </c>
      <c r="C59" s="168">
        <v>45961</v>
      </c>
      <c r="E59" s="167" t="s">
        <v>1383</v>
      </c>
      <c r="I59" s="167" t="s">
        <v>1384</v>
      </c>
      <c r="K59" s="167" t="s">
        <v>1203</v>
      </c>
      <c r="M59" s="167" t="s">
        <v>1387</v>
      </c>
      <c r="O59" s="167">
        <v>24186</v>
      </c>
      <c r="P59" s="167" t="s">
        <v>1386</v>
      </c>
      <c r="Q59" s="167">
        <v>70</v>
      </c>
      <c r="S59" s="167">
        <v>70</v>
      </c>
    </row>
    <row r="60" spans="1:19">
      <c r="A60" s="167">
        <v>42100</v>
      </c>
      <c r="B60" s="168">
        <v>45961</v>
      </c>
      <c r="C60" s="168">
        <v>45961</v>
      </c>
      <c r="E60" s="167" t="s">
        <v>1383</v>
      </c>
      <c r="I60" s="167" t="s">
        <v>1384</v>
      </c>
      <c r="K60" s="167" t="s">
        <v>1159</v>
      </c>
      <c r="M60" s="167" t="s">
        <v>1393</v>
      </c>
      <c r="O60" s="167">
        <v>24186</v>
      </c>
      <c r="P60" s="167" t="s">
        <v>1386</v>
      </c>
      <c r="Q60" s="167">
        <v>77</v>
      </c>
      <c r="S60" s="167">
        <v>77</v>
      </c>
    </row>
    <row r="61" spans="1:19">
      <c r="A61" s="167">
        <v>42100</v>
      </c>
      <c r="B61" s="168">
        <v>45961</v>
      </c>
      <c r="C61" s="168">
        <v>45961</v>
      </c>
      <c r="E61" s="167" t="s">
        <v>1383</v>
      </c>
      <c r="I61" s="167" t="s">
        <v>1384</v>
      </c>
      <c r="K61" s="167" t="s">
        <v>1212</v>
      </c>
      <c r="M61" s="167" t="s">
        <v>1390</v>
      </c>
      <c r="O61" s="167">
        <v>24186</v>
      </c>
      <c r="P61" s="167" t="s">
        <v>1386</v>
      </c>
      <c r="Q61" s="167">
        <v>84</v>
      </c>
      <c r="S61" s="167">
        <v>84</v>
      </c>
    </row>
    <row r="62" spans="1:19">
      <c r="A62" s="167">
        <v>42100</v>
      </c>
      <c r="B62" s="168">
        <v>45961</v>
      </c>
      <c r="C62" s="168">
        <v>45961</v>
      </c>
      <c r="E62" s="167" t="s">
        <v>1383</v>
      </c>
      <c r="I62" s="167" t="s">
        <v>1384</v>
      </c>
      <c r="K62" s="167" t="s">
        <v>1135</v>
      </c>
      <c r="M62" s="167" t="s">
        <v>1389</v>
      </c>
      <c r="O62" s="167">
        <v>24186</v>
      </c>
      <c r="P62" s="167" t="s">
        <v>1386</v>
      </c>
      <c r="Q62" s="167">
        <v>107.1</v>
      </c>
      <c r="S62" s="167">
        <v>107.1</v>
      </c>
    </row>
    <row r="63" spans="1:19">
      <c r="A63" s="167">
        <v>42100</v>
      </c>
      <c r="B63" s="168">
        <v>45961</v>
      </c>
      <c r="C63" s="168">
        <v>45961</v>
      </c>
      <c r="E63" s="167" t="s">
        <v>1383</v>
      </c>
      <c r="I63" s="167" t="s">
        <v>1384</v>
      </c>
      <c r="K63" s="167" t="s">
        <v>1177</v>
      </c>
      <c r="M63" s="167" t="s">
        <v>1391</v>
      </c>
      <c r="O63" s="167">
        <v>24186</v>
      </c>
      <c r="P63" s="167" t="s">
        <v>1386</v>
      </c>
      <c r="Q63" s="167">
        <v>153.25</v>
      </c>
      <c r="S63" s="167">
        <v>153.25</v>
      </c>
    </row>
    <row r="64" spans="1:19">
      <c r="A64" s="167">
        <v>42100</v>
      </c>
      <c r="B64" s="168">
        <v>45961</v>
      </c>
      <c r="C64" s="168">
        <v>45961</v>
      </c>
      <c r="E64" s="167" t="s">
        <v>1383</v>
      </c>
      <c r="I64" s="167" t="s">
        <v>1384</v>
      </c>
      <c r="K64" s="167" t="s">
        <v>1076</v>
      </c>
      <c r="M64" s="167" t="s">
        <v>1396</v>
      </c>
      <c r="O64" s="167">
        <v>24186</v>
      </c>
      <c r="P64" s="167" t="s">
        <v>1386</v>
      </c>
      <c r="Q64" s="167">
        <v>409.5</v>
      </c>
      <c r="S64" s="167">
        <v>409.5</v>
      </c>
    </row>
    <row r="65" spans="1:19">
      <c r="A65" s="167">
        <v>42100</v>
      </c>
      <c r="B65" s="168">
        <v>45961</v>
      </c>
      <c r="C65" s="168">
        <v>45961</v>
      </c>
      <c r="E65" s="167" t="s">
        <v>1383</v>
      </c>
      <c r="I65" s="167" t="s">
        <v>1384</v>
      </c>
      <c r="K65" s="167" t="s">
        <v>1010</v>
      </c>
      <c r="M65" s="167" t="s">
        <v>1397</v>
      </c>
      <c r="O65" s="167">
        <v>24186</v>
      </c>
      <c r="P65" s="167" t="s">
        <v>1386</v>
      </c>
      <c r="Q65" s="167">
        <v>569.4</v>
      </c>
      <c r="S65" s="167">
        <v>569.4</v>
      </c>
    </row>
    <row r="66" spans="1:19">
      <c r="A66" s="167">
        <v>42100</v>
      </c>
      <c r="B66" s="168">
        <v>45961</v>
      </c>
      <c r="C66" s="168">
        <v>45961</v>
      </c>
      <c r="E66" s="167" t="s">
        <v>1383</v>
      </c>
      <c r="I66" s="167" t="s">
        <v>1384</v>
      </c>
      <c r="K66" s="167" t="s">
        <v>1215</v>
      </c>
      <c r="M66" s="167" t="s">
        <v>1394</v>
      </c>
      <c r="O66" s="167">
        <v>24186</v>
      </c>
      <c r="P66" s="167" t="s">
        <v>1386</v>
      </c>
      <c r="Q66" s="167">
        <v>619</v>
      </c>
      <c r="S66" s="167">
        <v>619</v>
      </c>
    </row>
    <row r="67" spans="1:19">
      <c r="A67" s="167">
        <v>42100</v>
      </c>
      <c r="B67" s="168">
        <v>45961</v>
      </c>
      <c r="C67" s="168">
        <v>45961</v>
      </c>
      <c r="E67" s="167" t="s">
        <v>1383</v>
      </c>
      <c r="I67" s="167" t="s">
        <v>1384</v>
      </c>
      <c r="K67" s="167" t="s">
        <v>1146</v>
      </c>
      <c r="M67" s="167" t="s">
        <v>1398</v>
      </c>
      <c r="O67" s="167">
        <v>24186</v>
      </c>
      <c r="P67" s="167" t="s">
        <v>1386</v>
      </c>
      <c r="Q67" s="167">
        <v>750</v>
      </c>
      <c r="S67" s="167">
        <v>750</v>
      </c>
    </row>
    <row r="68" spans="1:19">
      <c r="A68" s="167">
        <v>42100</v>
      </c>
      <c r="B68" s="168">
        <v>45961</v>
      </c>
      <c r="C68" s="168">
        <v>45961</v>
      </c>
      <c r="E68" s="167" t="s">
        <v>1383</v>
      </c>
      <c r="I68" s="167" t="s">
        <v>1384</v>
      </c>
      <c r="K68" s="167" t="s">
        <v>1086</v>
      </c>
      <c r="M68" s="167" t="s">
        <v>1399</v>
      </c>
      <c r="O68" s="167">
        <v>24186</v>
      </c>
      <c r="P68" s="167" t="s">
        <v>1386</v>
      </c>
      <c r="Q68" s="167">
        <v>1037</v>
      </c>
      <c r="S68" s="167">
        <v>1037</v>
      </c>
    </row>
    <row r="69" spans="1:19">
      <c r="A69" s="167">
        <v>40000</v>
      </c>
      <c r="B69" s="168">
        <v>45930</v>
      </c>
      <c r="C69" s="168">
        <v>45930</v>
      </c>
      <c r="E69" s="167" t="s">
        <v>1401</v>
      </c>
      <c r="I69" s="167" t="s">
        <v>1384</v>
      </c>
      <c r="K69" s="167" t="s">
        <v>798</v>
      </c>
      <c r="M69" s="167" t="s">
        <v>1385</v>
      </c>
      <c r="O69" s="167">
        <v>24080</v>
      </c>
      <c r="P69" s="167" t="s">
        <v>1386</v>
      </c>
      <c r="Q69" s="167">
        <v>351.5</v>
      </c>
      <c r="S69" s="167">
        <v>351.5</v>
      </c>
    </row>
    <row r="70" spans="1:19">
      <c r="A70" s="167">
        <v>40000</v>
      </c>
      <c r="B70" s="168">
        <v>45930</v>
      </c>
      <c r="C70" s="168">
        <v>45930</v>
      </c>
      <c r="E70" s="167" t="s">
        <v>1401</v>
      </c>
      <c r="I70" s="167" t="s">
        <v>1384</v>
      </c>
      <c r="K70" s="167" t="s">
        <v>1203</v>
      </c>
      <c r="M70" s="167" t="s">
        <v>1387</v>
      </c>
      <c r="O70" s="167">
        <v>24080</v>
      </c>
      <c r="P70" s="167" t="s">
        <v>1386</v>
      </c>
      <c r="Q70" s="167">
        <v>368.58</v>
      </c>
      <c r="S70" s="167">
        <v>368.58</v>
      </c>
    </row>
    <row r="71" spans="1:19">
      <c r="A71" s="167">
        <v>40000</v>
      </c>
      <c r="B71" s="168">
        <v>45930</v>
      </c>
      <c r="C71" s="168">
        <v>45930</v>
      </c>
      <c r="E71" s="167" t="s">
        <v>1401</v>
      </c>
      <c r="I71" s="167" t="s">
        <v>1384</v>
      </c>
      <c r="K71" s="167" t="s">
        <v>1354</v>
      </c>
      <c r="M71" s="167" t="s">
        <v>1388</v>
      </c>
      <c r="O71" s="167">
        <v>24080</v>
      </c>
      <c r="P71" s="167" t="s">
        <v>1386</v>
      </c>
      <c r="Q71" s="167">
        <v>449.4</v>
      </c>
      <c r="S71" s="167">
        <v>449.4</v>
      </c>
    </row>
    <row r="72" spans="1:19">
      <c r="A72" s="167">
        <v>40000</v>
      </c>
      <c r="B72" s="168">
        <v>45930</v>
      </c>
      <c r="C72" s="168">
        <v>45930</v>
      </c>
      <c r="E72" s="167" t="s">
        <v>1401</v>
      </c>
      <c r="I72" s="167" t="s">
        <v>1384</v>
      </c>
      <c r="K72" s="167" t="s">
        <v>1135</v>
      </c>
      <c r="M72" s="167" t="s">
        <v>1389</v>
      </c>
      <c r="O72" s="167">
        <v>24080</v>
      </c>
      <c r="P72" s="167" t="s">
        <v>1386</v>
      </c>
      <c r="Q72" s="167">
        <v>614.25</v>
      </c>
      <c r="S72" s="167">
        <v>614.25</v>
      </c>
    </row>
    <row r="73" spans="1:19">
      <c r="A73" s="167">
        <v>40000</v>
      </c>
      <c r="B73" s="168">
        <v>45930</v>
      </c>
      <c r="C73" s="168">
        <v>45930</v>
      </c>
      <c r="E73" s="167" t="s">
        <v>1401</v>
      </c>
      <c r="I73" s="167" t="s">
        <v>1384</v>
      </c>
      <c r="K73" s="167" t="s">
        <v>1212</v>
      </c>
      <c r="M73" s="167" t="s">
        <v>1390</v>
      </c>
      <c r="O73" s="167">
        <v>24080</v>
      </c>
      <c r="P73" s="167" t="s">
        <v>1386</v>
      </c>
      <c r="Q73" s="167">
        <v>653.38</v>
      </c>
      <c r="S73" s="167">
        <v>653.38</v>
      </c>
    </row>
    <row r="74" spans="1:19">
      <c r="A74" s="167">
        <v>40000</v>
      </c>
      <c r="B74" s="168">
        <v>45930</v>
      </c>
      <c r="C74" s="168">
        <v>45930</v>
      </c>
      <c r="E74" s="167" t="s">
        <v>1401</v>
      </c>
      <c r="I74" s="167" t="s">
        <v>1384</v>
      </c>
      <c r="K74" s="167" t="s">
        <v>1177</v>
      </c>
      <c r="M74" s="167" t="s">
        <v>1391</v>
      </c>
      <c r="O74" s="167">
        <v>24080</v>
      </c>
      <c r="P74" s="167" t="s">
        <v>1386</v>
      </c>
      <c r="Q74" s="167">
        <v>843.6</v>
      </c>
      <c r="S74" s="167">
        <v>843.6</v>
      </c>
    </row>
    <row r="75" spans="1:19">
      <c r="A75" s="167">
        <v>40000</v>
      </c>
      <c r="B75" s="168">
        <v>45930</v>
      </c>
      <c r="C75" s="168">
        <v>45930</v>
      </c>
      <c r="E75" s="167" t="s">
        <v>1401</v>
      </c>
      <c r="I75" s="167" t="s">
        <v>1384</v>
      </c>
      <c r="K75" s="167" t="s">
        <v>867</v>
      </c>
      <c r="M75" s="167" t="s">
        <v>1392</v>
      </c>
      <c r="O75" s="167">
        <v>24080</v>
      </c>
      <c r="P75" s="167" t="s">
        <v>1386</v>
      </c>
      <c r="Q75" s="167">
        <v>1125.3</v>
      </c>
      <c r="S75" s="167">
        <v>1125.3</v>
      </c>
    </row>
    <row r="76" spans="1:19">
      <c r="A76" s="167">
        <v>40000</v>
      </c>
      <c r="B76" s="168">
        <v>45930</v>
      </c>
      <c r="C76" s="168">
        <v>45930</v>
      </c>
      <c r="E76" s="167" t="s">
        <v>1401</v>
      </c>
      <c r="I76" s="167" t="s">
        <v>1384</v>
      </c>
      <c r="K76" s="167" t="s">
        <v>1159</v>
      </c>
      <c r="M76" s="167" t="s">
        <v>1393</v>
      </c>
      <c r="O76" s="167">
        <v>24080</v>
      </c>
      <c r="P76" s="167" t="s">
        <v>1386</v>
      </c>
      <c r="Q76" s="167">
        <v>1338.75</v>
      </c>
      <c r="S76" s="167">
        <v>1338.75</v>
      </c>
    </row>
    <row r="77" spans="1:19">
      <c r="A77" s="167">
        <v>40000</v>
      </c>
      <c r="B77" s="168">
        <v>45930</v>
      </c>
      <c r="C77" s="168">
        <v>45930</v>
      </c>
      <c r="E77" s="167" t="s">
        <v>1401</v>
      </c>
      <c r="I77" s="167" t="s">
        <v>1384</v>
      </c>
      <c r="K77" s="167" t="s">
        <v>1215</v>
      </c>
      <c r="M77" s="167" t="s">
        <v>1394</v>
      </c>
      <c r="O77" s="167">
        <v>24080</v>
      </c>
      <c r="P77" s="167" t="s">
        <v>1386</v>
      </c>
      <c r="Q77" s="167">
        <v>1492.52</v>
      </c>
      <c r="S77" s="167">
        <v>1492.52</v>
      </c>
    </row>
    <row r="78" spans="1:19">
      <c r="A78" s="167">
        <v>40000</v>
      </c>
      <c r="B78" s="168">
        <v>45930</v>
      </c>
      <c r="C78" s="168">
        <v>45930</v>
      </c>
      <c r="E78" s="167" t="s">
        <v>1401</v>
      </c>
      <c r="I78" s="167" t="s">
        <v>1384</v>
      </c>
      <c r="K78" s="167" t="s">
        <v>1076</v>
      </c>
      <c r="M78" s="167" t="s">
        <v>1396</v>
      </c>
      <c r="O78" s="167">
        <v>24080</v>
      </c>
      <c r="P78" s="167" t="s">
        <v>1386</v>
      </c>
      <c r="Q78" s="167">
        <v>2581</v>
      </c>
      <c r="S78" s="167">
        <v>2581</v>
      </c>
    </row>
    <row r="79" spans="1:19">
      <c r="A79" s="167">
        <v>40000</v>
      </c>
      <c r="B79" s="168">
        <v>45930</v>
      </c>
      <c r="C79" s="168">
        <v>45930</v>
      </c>
      <c r="E79" s="167" t="s">
        <v>1401</v>
      </c>
      <c r="I79" s="167" t="s">
        <v>1384</v>
      </c>
      <c r="K79" s="167" t="s">
        <v>842</v>
      </c>
      <c r="M79" s="167" t="s">
        <v>1395</v>
      </c>
      <c r="O79" s="167">
        <v>24080</v>
      </c>
      <c r="P79" s="167" t="s">
        <v>1386</v>
      </c>
      <c r="Q79" s="167">
        <v>2595.6</v>
      </c>
      <c r="S79" s="167">
        <v>2595.6</v>
      </c>
    </row>
    <row r="80" spans="1:19">
      <c r="A80" s="167">
        <v>40000</v>
      </c>
      <c r="B80" s="168">
        <v>45930</v>
      </c>
      <c r="C80" s="168">
        <v>45930</v>
      </c>
      <c r="E80" s="167" t="s">
        <v>1401</v>
      </c>
      <c r="I80" s="167" t="s">
        <v>1384</v>
      </c>
      <c r="K80" s="167" t="s">
        <v>1010</v>
      </c>
      <c r="M80" s="167" t="s">
        <v>1397</v>
      </c>
      <c r="O80" s="167">
        <v>24080</v>
      </c>
      <c r="P80" s="167" t="s">
        <v>1386</v>
      </c>
      <c r="Q80" s="167">
        <v>2661.6</v>
      </c>
      <c r="S80" s="167">
        <v>2661.6</v>
      </c>
    </row>
    <row r="81" spans="1:19">
      <c r="A81" s="167">
        <v>40000</v>
      </c>
      <c r="B81" s="168">
        <v>45930</v>
      </c>
      <c r="C81" s="168">
        <v>45930</v>
      </c>
      <c r="E81" s="167" t="s">
        <v>1401</v>
      </c>
      <c r="I81" s="167" t="s">
        <v>1384</v>
      </c>
      <c r="K81" s="167" t="s">
        <v>1146</v>
      </c>
      <c r="M81" s="167" t="s">
        <v>1398</v>
      </c>
      <c r="O81" s="167">
        <v>24080</v>
      </c>
      <c r="P81" s="167" t="s">
        <v>1386</v>
      </c>
      <c r="Q81" s="167">
        <v>7951.5</v>
      </c>
      <c r="S81" s="167">
        <v>7951.5</v>
      </c>
    </row>
    <row r="82" spans="1:19">
      <c r="A82" s="167">
        <v>40000</v>
      </c>
      <c r="B82" s="168">
        <v>45930</v>
      </c>
      <c r="C82" s="168">
        <v>45930</v>
      </c>
      <c r="E82" s="167" t="s">
        <v>1401</v>
      </c>
      <c r="I82" s="167" t="s">
        <v>1384</v>
      </c>
      <c r="K82" s="167" t="s">
        <v>1086</v>
      </c>
      <c r="M82" s="167" t="s">
        <v>1399</v>
      </c>
      <c r="O82" s="167">
        <v>24080</v>
      </c>
      <c r="P82" s="167" t="s">
        <v>1386</v>
      </c>
      <c r="Q82" s="167">
        <v>11153.75</v>
      </c>
      <c r="S82" s="167">
        <v>11153.75</v>
      </c>
    </row>
    <row r="83" spans="1:19">
      <c r="A83" s="167">
        <v>40200</v>
      </c>
      <c r="B83" s="168">
        <v>45930</v>
      </c>
      <c r="C83" s="168">
        <v>45930</v>
      </c>
      <c r="E83" s="167" t="s">
        <v>1401</v>
      </c>
      <c r="I83" s="167" t="s">
        <v>1384</v>
      </c>
      <c r="K83" s="167" t="s">
        <v>1010</v>
      </c>
      <c r="M83" s="167" t="s">
        <v>1397</v>
      </c>
      <c r="O83" s="167">
        <v>24080</v>
      </c>
      <c r="P83" s="167" t="s">
        <v>1386</v>
      </c>
      <c r="Q83" s="167">
        <v>189</v>
      </c>
      <c r="S83" s="167">
        <v>189</v>
      </c>
    </row>
    <row r="84" spans="1:19">
      <c r="A84" s="167">
        <v>41200</v>
      </c>
      <c r="B84" s="168">
        <v>45930</v>
      </c>
      <c r="C84" s="168">
        <v>45930</v>
      </c>
      <c r="E84" s="167" t="s">
        <v>1401</v>
      </c>
      <c r="I84" s="167" t="s">
        <v>1384</v>
      </c>
      <c r="K84" s="167" t="s">
        <v>1188</v>
      </c>
      <c r="M84" s="167" t="s">
        <v>1400</v>
      </c>
      <c r="O84" s="167">
        <v>24080</v>
      </c>
      <c r="P84" s="167" t="s">
        <v>1386</v>
      </c>
      <c r="Q84" s="167">
        <v>15.44</v>
      </c>
      <c r="S84" s="167">
        <v>15.44</v>
      </c>
    </row>
    <row r="85" spans="1:19">
      <c r="A85" s="167">
        <v>41200</v>
      </c>
      <c r="B85" s="168">
        <v>45930</v>
      </c>
      <c r="C85" s="168">
        <v>45930</v>
      </c>
      <c r="E85" s="167" t="s">
        <v>1401</v>
      </c>
      <c r="I85" s="167" t="s">
        <v>1384</v>
      </c>
      <c r="K85" s="167" t="s">
        <v>1010</v>
      </c>
      <c r="M85" s="167" t="s">
        <v>1397</v>
      </c>
      <c r="O85" s="167">
        <v>24080</v>
      </c>
      <c r="P85" s="167" t="s">
        <v>1386</v>
      </c>
      <c r="Q85" s="167">
        <v>246.75</v>
      </c>
      <c r="S85" s="167">
        <v>246.75</v>
      </c>
    </row>
    <row r="86" spans="1:19">
      <c r="A86" s="167">
        <v>41200</v>
      </c>
      <c r="B86" s="168">
        <v>45930</v>
      </c>
      <c r="C86" s="168">
        <v>45930</v>
      </c>
      <c r="E86" s="167" t="s">
        <v>1401</v>
      </c>
      <c r="I86" s="167" t="s">
        <v>1384</v>
      </c>
      <c r="K86" s="167" t="s">
        <v>867</v>
      </c>
      <c r="M86" s="167" t="s">
        <v>1392</v>
      </c>
      <c r="O86" s="167">
        <v>24080</v>
      </c>
      <c r="P86" s="167" t="s">
        <v>1386</v>
      </c>
      <c r="Q86" s="167">
        <v>250</v>
      </c>
      <c r="S86" s="167">
        <v>250</v>
      </c>
    </row>
    <row r="87" spans="1:19">
      <c r="A87" s="167">
        <v>41200</v>
      </c>
      <c r="B87" s="168">
        <v>45930</v>
      </c>
      <c r="C87" s="168">
        <v>45930</v>
      </c>
      <c r="E87" s="167" t="s">
        <v>1401</v>
      </c>
      <c r="I87" s="167" t="s">
        <v>1384</v>
      </c>
      <c r="K87" s="167" t="s">
        <v>1203</v>
      </c>
      <c r="M87" s="167" t="s">
        <v>1387</v>
      </c>
      <c r="O87" s="167">
        <v>24080</v>
      </c>
      <c r="P87" s="167" t="s">
        <v>1386</v>
      </c>
      <c r="Q87" s="167">
        <v>250</v>
      </c>
      <c r="S87" s="167">
        <v>250</v>
      </c>
    </row>
    <row r="88" spans="1:19">
      <c r="A88" s="167">
        <v>41200</v>
      </c>
      <c r="B88" s="168">
        <v>45930</v>
      </c>
      <c r="C88" s="168">
        <v>45930</v>
      </c>
      <c r="E88" s="167" t="s">
        <v>1401</v>
      </c>
      <c r="I88" s="167" t="s">
        <v>1384</v>
      </c>
      <c r="K88" s="167" t="s">
        <v>1135</v>
      </c>
      <c r="M88" s="167" t="s">
        <v>1389</v>
      </c>
      <c r="O88" s="167">
        <v>24080</v>
      </c>
      <c r="P88" s="167" t="s">
        <v>1386</v>
      </c>
      <c r="Q88" s="167">
        <v>262.5</v>
      </c>
      <c r="S88" s="167">
        <v>262.5</v>
      </c>
    </row>
    <row r="89" spans="1:19">
      <c r="A89" s="167">
        <v>41200</v>
      </c>
      <c r="B89" s="168">
        <v>45930</v>
      </c>
      <c r="C89" s="168">
        <v>45930</v>
      </c>
      <c r="E89" s="167" t="s">
        <v>1401</v>
      </c>
      <c r="I89" s="167" t="s">
        <v>1384</v>
      </c>
      <c r="K89" s="167" t="s">
        <v>1215</v>
      </c>
      <c r="M89" s="167" t="s">
        <v>1394</v>
      </c>
      <c r="O89" s="167">
        <v>24080</v>
      </c>
      <c r="P89" s="167" t="s">
        <v>1386</v>
      </c>
      <c r="Q89" s="167">
        <v>275</v>
      </c>
      <c r="S89" s="167">
        <v>275</v>
      </c>
    </row>
    <row r="90" spans="1:19">
      <c r="A90" s="167">
        <v>41200</v>
      </c>
      <c r="B90" s="168">
        <v>45930</v>
      </c>
      <c r="C90" s="168">
        <v>45930</v>
      </c>
      <c r="E90" s="167" t="s">
        <v>1401</v>
      </c>
      <c r="I90" s="167" t="s">
        <v>1384</v>
      </c>
      <c r="K90" s="167" t="s">
        <v>798</v>
      </c>
      <c r="M90" s="167" t="s">
        <v>1385</v>
      </c>
      <c r="O90" s="167">
        <v>24080</v>
      </c>
      <c r="P90" s="167" t="s">
        <v>1386</v>
      </c>
      <c r="Q90" s="167">
        <v>290.88</v>
      </c>
      <c r="S90" s="167">
        <v>290.88</v>
      </c>
    </row>
    <row r="91" spans="1:19">
      <c r="A91" s="167">
        <v>41200</v>
      </c>
      <c r="B91" s="168">
        <v>45930</v>
      </c>
      <c r="C91" s="168">
        <v>45930</v>
      </c>
      <c r="E91" s="167" t="s">
        <v>1401</v>
      </c>
      <c r="I91" s="167" t="s">
        <v>1384</v>
      </c>
      <c r="K91" s="167" t="s">
        <v>1212</v>
      </c>
      <c r="M91" s="167" t="s">
        <v>1390</v>
      </c>
      <c r="O91" s="167">
        <v>24080</v>
      </c>
      <c r="P91" s="167" t="s">
        <v>1386</v>
      </c>
      <c r="Q91" s="167">
        <v>297.24</v>
      </c>
      <c r="S91" s="167">
        <v>297.24</v>
      </c>
    </row>
    <row r="92" spans="1:19">
      <c r="A92" s="167">
        <v>41200</v>
      </c>
      <c r="B92" s="168">
        <v>45930</v>
      </c>
      <c r="C92" s="168">
        <v>45930</v>
      </c>
      <c r="E92" s="167" t="s">
        <v>1401</v>
      </c>
      <c r="I92" s="167" t="s">
        <v>1384</v>
      </c>
      <c r="K92" s="167" t="s">
        <v>1146</v>
      </c>
      <c r="M92" s="167" t="s">
        <v>1398</v>
      </c>
      <c r="O92" s="167">
        <v>24080</v>
      </c>
      <c r="P92" s="167" t="s">
        <v>1386</v>
      </c>
      <c r="Q92" s="167">
        <v>467.13</v>
      </c>
      <c r="S92" s="167">
        <v>467.13</v>
      </c>
    </row>
    <row r="93" spans="1:19">
      <c r="A93" s="167">
        <v>41200</v>
      </c>
      <c r="B93" s="168">
        <v>45930</v>
      </c>
      <c r="C93" s="168">
        <v>45930</v>
      </c>
      <c r="E93" s="167" t="s">
        <v>1401</v>
      </c>
      <c r="I93" s="167" t="s">
        <v>1384</v>
      </c>
      <c r="K93" s="167" t="s">
        <v>842</v>
      </c>
      <c r="M93" s="167" t="s">
        <v>1395</v>
      </c>
      <c r="O93" s="167">
        <v>24080</v>
      </c>
      <c r="P93" s="167" t="s">
        <v>1386</v>
      </c>
      <c r="Q93" s="167">
        <v>477.12</v>
      </c>
      <c r="S93" s="167">
        <v>477.12</v>
      </c>
    </row>
    <row r="94" spans="1:19">
      <c r="A94" s="167">
        <v>41200</v>
      </c>
      <c r="B94" s="168">
        <v>45930</v>
      </c>
      <c r="C94" s="168">
        <v>45930</v>
      </c>
      <c r="E94" s="167" t="s">
        <v>1401</v>
      </c>
      <c r="I94" s="167" t="s">
        <v>1384</v>
      </c>
      <c r="K94" s="167" t="s">
        <v>1086</v>
      </c>
      <c r="M94" s="167" t="s">
        <v>1399</v>
      </c>
      <c r="O94" s="167">
        <v>24080</v>
      </c>
      <c r="P94" s="167" t="s">
        <v>1386</v>
      </c>
      <c r="Q94" s="167">
        <v>2875</v>
      </c>
      <c r="S94" s="167">
        <v>2875</v>
      </c>
    </row>
    <row r="95" spans="1:19">
      <c r="A95" s="167">
        <v>41300</v>
      </c>
      <c r="B95" s="168">
        <v>45930</v>
      </c>
      <c r="C95" s="168">
        <v>45930</v>
      </c>
      <c r="E95" s="167" t="s">
        <v>1401</v>
      </c>
      <c r="I95" s="167" t="s">
        <v>1384</v>
      </c>
      <c r="K95" s="167" t="s">
        <v>1177</v>
      </c>
      <c r="M95" s="167" t="s">
        <v>1391</v>
      </c>
      <c r="O95" s="167">
        <v>24080</v>
      </c>
      <c r="P95" s="167" t="s">
        <v>1386</v>
      </c>
      <c r="Q95" s="167">
        <v>45</v>
      </c>
      <c r="S95" s="167">
        <v>45</v>
      </c>
    </row>
    <row r="96" spans="1:19">
      <c r="A96" s="167">
        <v>41300</v>
      </c>
      <c r="B96" s="168">
        <v>45930</v>
      </c>
      <c r="C96" s="168">
        <v>45930</v>
      </c>
      <c r="E96" s="167" t="s">
        <v>1401</v>
      </c>
      <c r="I96" s="167" t="s">
        <v>1384</v>
      </c>
      <c r="K96" s="167" t="s">
        <v>1135</v>
      </c>
      <c r="M96" s="167" t="s">
        <v>1389</v>
      </c>
      <c r="O96" s="167">
        <v>24080</v>
      </c>
      <c r="P96" s="167" t="s">
        <v>1386</v>
      </c>
      <c r="Q96" s="167">
        <v>113.5</v>
      </c>
      <c r="S96" s="167">
        <v>113.5</v>
      </c>
    </row>
    <row r="97" spans="1:19">
      <c r="A97" s="167">
        <v>41300</v>
      </c>
      <c r="B97" s="168">
        <v>45930</v>
      </c>
      <c r="C97" s="168">
        <v>45930</v>
      </c>
      <c r="E97" s="167" t="s">
        <v>1401</v>
      </c>
      <c r="I97" s="167" t="s">
        <v>1384</v>
      </c>
      <c r="K97" s="167" t="s">
        <v>1215</v>
      </c>
      <c r="M97" s="167" t="s">
        <v>1394</v>
      </c>
      <c r="O97" s="167">
        <v>24080</v>
      </c>
      <c r="P97" s="167" t="s">
        <v>1386</v>
      </c>
      <c r="Q97" s="167">
        <v>152</v>
      </c>
      <c r="S97" s="167">
        <v>152</v>
      </c>
    </row>
    <row r="98" spans="1:19">
      <c r="A98" s="167">
        <v>41300</v>
      </c>
      <c r="B98" s="168">
        <v>45930</v>
      </c>
      <c r="C98" s="168">
        <v>45930</v>
      </c>
      <c r="E98" s="167" t="s">
        <v>1401</v>
      </c>
      <c r="I98" s="167" t="s">
        <v>1384</v>
      </c>
      <c r="K98" s="167" t="s">
        <v>1076</v>
      </c>
      <c r="M98" s="167" t="s">
        <v>1396</v>
      </c>
      <c r="O98" s="167">
        <v>24080</v>
      </c>
      <c r="P98" s="167" t="s">
        <v>1386</v>
      </c>
      <c r="Q98" s="167">
        <v>175</v>
      </c>
      <c r="S98" s="167">
        <v>175</v>
      </c>
    </row>
    <row r="99" spans="1:19">
      <c r="A99" s="167">
        <v>41300</v>
      </c>
      <c r="B99" s="168">
        <v>45930</v>
      </c>
      <c r="C99" s="168">
        <v>45930</v>
      </c>
      <c r="E99" s="167" t="s">
        <v>1401</v>
      </c>
      <c r="I99" s="167" t="s">
        <v>1384</v>
      </c>
      <c r="K99" s="167" t="s">
        <v>1354</v>
      </c>
      <c r="M99" s="167" t="s">
        <v>1388</v>
      </c>
      <c r="O99" s="167">
        <v>24080</v>
      </c>
      <c r="P99" s="167" t="s">
        <v>1386</v>
      </c>
      <c r="Q99" s="167">
        <v>191.94</v>
      </c>
      <c r="S99" s="167">
        <v>191.94</v>
      </c>
    </row>
    <row r="100" spans="1:19">
      <c r="A100" s="167">
        <v>41300</v>
      </c>
      <c r="B100" s="168">
        <v>45930</v>
      </c>
      <c r="C100" s="168">
        <v>45930</v>
      </c>
      <c r="E100" s="167" t="s">
        <v>1401</v>
      </c>
      <c r="I100" s="167" t="s">
        <v>1384</v>
      </c>
      <c r="K100" s="167" t="s">
        <v>1010</v>
      </c>
      <c r="M100" s="167" t="s">
        <v>1397</v>
      </c>
      <c r="O100" s="167">
        <v>24080</v>
      </c>
      <c r="P100" s="167" t="s">
        <v>1386</v>
      </c>
      <c r="Q100" s="167">
        <v>230</v>
      </c>
      <c r="S100" s="167">
        <v>230</v>
      </c>
    </row>
    <row r="101" spans="1:19">
      <c r="A101" s="167">
        <v>41300</v>
      </c>
      <c r="B101" s="168">
        <v>45930</v>
      </c>
      <c r="C101" s="168">
        <v>45930</v>
      </c>
      <c r="E101" s="167" t="s">
        <v>1401</v>
      </c>
      <c r="I101" s="167" t="s">
        <v>1384</v>
      </c>
      <c r="K101" s="167" t="s">
        <v>1146</v>
      </c>
      <c r="M101" s="167" t="s">
        <v>1398</v>
      </c>
      <c r="O101" s="167">
        <v>24080</v>
      </c>
      <c r="P101" s="167" t="s">
        <v>1386</v>
      </c>
      <c r="Q101" s="167">
        <v>288</v>
      </c>
      <c r="S101" s="167">
        <v>288</v>
      </c>
    </row>
    <row r="102" spans="1:19">
      <c r="A102" s="167">
        <v>41300</v>
      </c>
      <c r="B102" s="168">
        <v>45930</v>
      </c>
      <c r="C102" s="168">
        <v>45930</v>
      </c>
      <c r="E102" s="167" t="s">
        <v>1401</v>
      </c>
      <c r="I102" s="167" t="s">
        <v>1384</v>
      </c>
      <c r="K102" s="167" t="s">
        <v>1188</v>
      </c>
      <c r="M102" s="167" t="s">
        <v>1400</v>
      </c>
      <c r="O102" s="167">
        <v>24080</v>
      </c>
      <c r="P102" s="167" t="s">
        <v>1386</v>
      </c>
      <c r="Q102" s="167">
        <v>293.8</v>
      </c>
      <c r="S102" s="167">
        <v>293.8</v>
      </c>
    </row>
    <row r="103" spans="1:19">
      <c r="A103" s="167">
        <v>41300</v>
      </c>
      <c r="B103" s="168">
        <v>45930</v>
      </c>
      <c r="C103" s="168">
        <v>45930</v>
      </c>
      <c r="E103" s="167" t="s">
        <v>1401</v>
      </c>
      <c r="I103" s="167" t="s">
        <v>1384</v>
      </c>
      <c r="K103" s="167" t="s">
        <v>1212</v>
      </c>
      <c r="M103" s="167" t="s">
        <v>1390</v>
      </c>
      <c r="O103" s="167">
        <v>24080</v>
      </c>
      <c r="P103" s="167" t="s">
        <v>1386</v>
      </c>
      <c r="Q103" s="167">
        <v>326.44</v>
      </c>
      <c r="S103" s="167">
        <v>326.44</v>
      </c>
    </row>
    <row r="104" spans="1:19">
      <c r="A104" s="167">
        <v>41300</v>
      </c>
      <c r="B104" s="168">
        <v>45930</v>
      </c>
      <c r="C104" s="168">
        <v>45930</v>
      </c>
      <c r="E104" s="167" t="s">
        <v>1401</v>
      </c>
      <c r="I104" s="167" t="s">
        <v>1384</v>
      </c>
      <c r="K104" s="167" t="s">
        <v>798</v>
      </c>
      <c r="M104" s="167" t="s">
        <v>1385</v>
      </c>
      <c r="O104" s="167">
        <v>24080</v>
      </c>
      <c r="P104" s="167" t="s">
        <v>1386</v>
      </c>
      <c r="Q104" s="167">
        <v>521.55999999999995</v>
      </c>
      <c r="S104" s="167">
        <v>521.55999999999995</v>
      </c>
    </row>
    <row r="105" spans="1:19">
      <c r="A105" s="167">
        <v>41300</v>
      </c>
      <c r="B105" s="168">
        <v>45930</v>
      </c>
      <c r="C105" s="168">
        <v>45930</v>
      </c>
      <c r="E105" s="167" t="s">
        <v>1401</v>
      </c>
      <c r="I105" s="167" t="s">
        <v>1384</v>
      </c>
      <c r="K105" s="167" t="s">
        <v>1086</v>
      </c>
      <c r="M105" s="167" t="s">
        <v>1399</v>
      </c>
      <c r="O105" s="167">
        <v>24080</v>
      </c>
      <c r="P105" s="167" t="s">
        <v>1386</v>
      </c>
      <c r="Q105" s="167">
        <v>580.66999999999996</v>
      </c>
      <c r="S105" s="167">
        <v>580.66999999999996</v>
      </c>
    </row>
    <row r="106" spans="1:19">
      <c r="A106" s="167">
        <v>41300</v>
      </c>
      <c r="B106" s="168">
        <v>45930</v>
      </c>
      <c r="C106" s="168">
        <v>45930</v>
      </c>
      <c r="E106" s="167" t="s">
        <v>1401</v>
      </c>
      <c r="I106" s="167" t="s">
        <v>1384</v>
      </c>
      <c r="K106" s="167" t="s">
        <v>842</v>
      </c>
      <c r="M106" s="167" t="s">
        <v>1395</v>
      </c>
      <c r="O106" s="167">
        <v>24080</v>
      </c>
      <c r="P106" s="167" t="s">
        <v>1386</v>
      </c>
      <c r="Q106" s="167">
        <v>1797.5</v>
      </c>
      <c r="S106" s="167">
        <v>1797.5</v>
      </c>
    </row>
    <row r="107" spans="1:19">
      <c r="A107" s="167">
        <v>41365</v>
      </c>
      <c r="B107" s="168">
        <v>45930</v>
      </c>
      <c r="C107" s="168">
        <v>45930</v>
      </c>
      <c r="E107" s="167" t="s">
        <v>1401</v>
      </c>
      <c r="I107" s="167" t="s">
        <v>1384</v>
      </c>
      <c r="K107" s="167" t="s">
        <v>1354</v>
      </c>
      <c r="M107" s="167" t="s">
        <v>1388</v>
      </c>
      <c r="O107" s="167">
        <v>24080</v>
      </c>
      <c r="P107" s="167" t="s">
        <v>1386</v>
      </c>
      <c r="Q107" s="167">
        <v>21.63</v>
      </c>
      <c r="S107" s="167">
        <v>21.63</v>
      </c>
    </row>
    <row r="108" spans="1:19">
      <c r="A108" s="167">
        <v>41365</v>
      </c>
      <c r="B108" s="168">
        <v>45930</v>
      </c>
      <c r="C108" s="168">
        <v>45930</v>
      </c>
      <c r="E108" s="167" t="s">
        <v>1401</v>
      </c>
      <c r="I108" s="167" t="s">
        <v>1384</v>
      </c>
      <c r="K108" s="167" t="s">
        <v>1146</v>
      </c>
      <c r="M108" s="167" t="s">
        <v>1398</v>
      </c>
      <c r="O108" s="167">
        <v>24080</v>
      </c>
      <c r="P108" s="167" t="s">
        <v>1386</v>
      </c>
      <c r="Q108" s="167">
        <v>45</v>
      </c>
      <c r="S108" s="167">
        <v>45</v>
      </c>
    </row>
    <row r="109" spans="1:19">
      <c r="A109" s="167">
        <v>41365</v>
      </c>
      <c r="B109" s="168">
        <v>45930</v>
      </c>
      <c r="C109" s="168">
        <v>45930</v>
      </c>
      <c r="E109" s="167" t="s">
        <v>1401</v>
      </c>
      <c r="I109" s="167" t="s">
        <v>1384</v>
      </c>
      <c r="K109" s="167" t="s">
        <v>867</v>
      </c>
      <c r="M109" s="167" t="s">
        <v>1392</v>
      </c>
      <c r="O109" s="167">
        <v>24080</v>
      </c>
      <c r="P109" s="167" t="s">
        <v>1386</v>
      </c>
      <c r="Q109" s="167">
        <v>128.75</v>
      </c>
      <c r="S109" s="167">
        <v>128.75</v>
      </c>
    </row>
    <row r="110" spans="1:19">
      <c r="A110" s="167">
        <v>41365</v>
      </c>
      <c r="B110" s="168">
        <v>45930</v>
      </c>
      <c r="C110" s="168">
        <v>45930</v>
      </c>
      <c r="E110" s="167" t="s">
        <v>1401</v>
      </c>
      <c r="I110" s="167" t="s">
        <v>1384</v>
      </c>
      <c r="K110" s="167" t="s">
        <v>1010</v>
      </c>
      <c r="M110" s="167" t="s">
        <v>1397</v>
      </c>
      <c r="O110" s="167">
        <v>24080</v>
      </c>
      <c r="P110" s="167" t="s">
        <v>1386</v>
      </c>
      <c r="Q110" s="167">
        <v>200</v>
      </c>
      <c r="S110" s="167">
        <v>200</v>
      </c>
    </row>
    <row r="111" spans="1:19">
      <c r="A111" s="167">
        <v>41365</v>
      </c>
      <c r="B111" s="168">
        <v>45930</v>
      </c>
      <c r="C111" s="168">
        <v>45930</v>
      </c>
      <c r="E111" s="167" t="s">
        <v>1401</v>
      </c>
      <c r="I111" s="167" t="s">
        <v>1384</v>
      </c>
      <c r="K111" s="167" t="s">
        <v>1135</v>
      </c>
      <c r="M111" s="167" t="s">
        <v>1389</v>
      </c>
      <c r="O111" s="167">
        <v>24080</v>
      </c>
      <c r="P111" s="167" t="s">
        <v>1386</v>
      </c>
      <c r="Q111" s="167">
        <v>360.5</v>
      </c>
      <c r="S111" s="167">
        <v>360.5</v>
      </c>
    </row>
    <row r="112" spans="1:19">
      <c r="A112" s="167">
        <v>41365</v>
      </c>
      <c r="B112" s="168">
        <v>45930</v>
      </c>
      <c r="C112" s="168">
        <v>45930</v>
      </c>
      <c r="E112" s="167" t="s">
        <v>1401</v>
      </c>
      <c r="I112" s="167" t="s">
        <v>1384</v>
      </c>
      <c r="K112" s="167" t="s">
        <v>1212</v>
      </c>
      <c r="M112" s="167" t="s">
        <v>1390</v>
      </c>
      <c r="O112" s="167">
        <v>24080</v>
      </c>
      <c r="P112" s="167" t="s">
        <v>1386</v>
      </c>
      <c r="Q112" s="167">
        <v>450.8</v>
      </c>
      <c r="S112" s="167">
        <v>450.8</v>
      </c>
    </row>
    <row r="113" spans="1:19">
      <c r="A113" s="167">
        <v>41365</v>
      </c>
      <c r="B113" s="168">
        <v>45930</v>
      </c>
      <c r="C113" s="168">
        <v>45930</v>
      </c>
      <c r="E113" s="167" t="s">
        <v>1401</v>
      </c>
      <c r="I113" s="167" t="s">
        <v>1384</v>
      </c>
      <c r="K113" s="167" t="s">
        <v>798</v>
      </c>
      <c r="M113" s="167" t="s">
        <v>1385</v>
      </c>
      <c r="O113" s="167">
        <v>24080</v>
      </c>
      <c r="P113" s="167" t="s">
        <v>1386</v>
      </c>
      <c r="Q113" s="167">
        <v>458.54</v>
      </c>
      <c r="S113" s="167">
        <v>458.54</v>
      </c>
    </row>
    <row r="114" spans="1:19">
      <c r="A114" s="167">
        <v>41365</v>
      </c>
      <c r="B114" s="168">
        <v>45930</v>
      </c>
      <c r="C114" s="168">
        <v>45930</v>
      </c>
      <c r="E114" s="167" t="s">
        <v>1401</v>
      </c>
      <c r="I114" s="167" t="s">
        <v>1384</v>
      </c>
      <c r="K114" s="167" t="s">
        <v>1203</v>
      </c>
      <c r="M114" s="167" t="s">
        <v>1387</v>
      </c>
      <c r="O114" s="167">
        <v>24080</v>
      </c>
      <c r="P114" s="167" t="s">
        <v>1386</v>
      </c>
      <c r="Q114" s="167">
        <v>1746.16</v>
      </c>
      <c r="S114" s="167">
        <v>1746.16</v>
      </c>
    </row>
    <row r="115" spans="1:19">
      <c r="A115" s="167">
        <v>41365</v>
      </c>
      <c r="B115" s="168">
        <v>45930</v>
      </c>
      <c r="C115" s="168">
        <v>45930</v>
      </c>
      <c r="E115" s="167" t="s">
        <v>1401</v>
      </c>
      <c r="I115" s="167" t="s">
        <v>1384</v>
      </c>
      <c r="K115" s="167" t="s">
        <v>1086</v>
      </c>
      <c r="M115" s="167" t="s">
        <v>1399</v>
      </c>
      <c r="O115" s="167">
        <v>24080</v>
      </c>
      <c r="P115" s="167" t="s">
        <v>1386</v>
      </c>
      <c r="Q115" s="167">
        <v>1966.5</v>
      </c>
      <c r="S115" s="167">
        <v>1966.5</v>
      </c>
    </row>
    <row r="116" spans="1:19">
      <c r="A116" s="167">
        <v>41450</v>
      </c>
      <c r="B116" s="168">
        <v>45930</v>
      </c>
      <c r="C116" s="168">
        <v>45930</v>
      </c>
      <c r="E116" s="167" t="s">
        <v>1401</v>
      </c>
      <c r="I116" s="167" t="s">
        <v>1384</v>
      </c>
      <c r="K116" s="167" t="s">
        <v>1203</v>
      </c>
      <c r="M116" s="167" t="s">
        <v>1387</v>
      </c>
      <c r="O116" s="167">
        <v>24080</v>
      </c>
      <c r="P116" s="167" t="s">
        <v>1386</v>
      </c>
      <c r="Q116" s="167">
        <v>176</v>
      </c>
      <c r="S116" s="167">
        <v>176</v>
      </c>
    </row>
    <row r="117" spans="1:19">
      <c r="A117" s="167">
        <v>41450</v>
      </c>
      <c r="B117" s="168">
        <v>45930</v>
      </c>
      <c r="C117" s="168">
        <v>45930</v>
      </c>
      <c r="E117" s="167" t="s">
        <v>1401</v>
      </c>
      <c r="I117" s="167" t="s">
        <v>1384</v>
      </c>
      <c r="K117" s="167" t="s">
        <v>1076</v>
      </c>
      <c r="M117" s="167" t="s">
        <v>1396</v>
      </c>
      <c r="O117" s="167">
        <v>24080</v>
      </c>
      <c r="P117" s="167" t="s">
        <v>1386</v>
      </c>
      <c r="Q117" s="167">
        <v>209</v>
      </c>
      <c r="S117" s="167">
        <v>209</v>
      </c>
    </row>
    <row r="118" spans="1:19">
      <c r="A118" s="167">
        <v>41450</v>
      </c>
      <c r="B118" s="168">
        <v>45930</v>
      </c>
      <c r="C118" s="168">
        <v>45930</v>
      </c>
      <c r="E118" s="167" t="s">
        <v>1401</v>
      </c>
      <c r="I118" s="167" t="s">
        <v>1384</v>
      </c>
      <c r="K118" s="167" t="s">
        <v>1215</v>
      </c>
      <c r="M118" s="167" t="s">
        <v>1394</v>
      </c>
      <c r="O118" s="167">
        <v>24080</v>
      </c>
      <c r="P118" s="167" t="s">
        <v>1386</v>
      </c>
      <c r="Q118" s="167">
        <v>245.5</v>
      </c>
      <c r="S118" s="167">
        <v>245.5</v>
      </c>
    </row>
    <row r="119" spans="1:19">
      <c r="A119" s="167">
        <v>41450</v>
      </c>
      <c r="B119" s="168">
        <v>45930</v>
      </c>
      <c r="C119" s="168">
        <v>45930</v>
      </c>
      <c r="E119" s="167" t="s">
        <v>1401</v>
      </c>
      <c r="I119" s="167" t="s">
        <v>1384</v>
      </c>
      <c r="K119" s="167" t="s">
        <v>1177</v>
      </c>
      <c r="M119" s="167" t="s">
        <v>1391</v>
      </c>
      <c r="O119" s="167">
        <v>24080</v>
      </c>
      <c r="P119" s="167" t="s">
        <v>1386</v>
      </c>
      <c r="Q119" s="167">
        <v>415.2</v>
      </c>
      <c r="S119" s="167">
        <v>415.2</v>
      </c>
    </row>
    <row r="120" spans="1:19">
      <c r="A120" s="167">
        <v>41450</v>
      </c>
      <c r="B120" s="168">
        <v>45930</v>
      </c>
      <c r="C120" s="168">
        <v>45930</v>
      </c>
      <c r="E120" s="167" t="s">
        <v>1401</v>
      </c>
      <c r="I120" s="167" t="s">
        <v>1384</v>
      </c>
      <c r="K120" s="167" t="s">
        <v>1010</v>
      </c>
      <c r="M120" s="167" t="s">
        <v>1397</v>
      </c>
      <c r="O120" s="167">
        <v>24080</v>
      </c>
      <c r="P120" s="167" t="s">
        <v>1386</v>
      </c>
      <c r="Q120" s="167">
        <v>2178.56</v>
      </c>
      <c r="S120" s="167">
        <v>2178.56</v>
      </c>
    </row>
    <row r="121" spans="1:19">
      <c r="A121" s="167">
        <v>41450</v>
      </c>
      <c r="B121" s="168">
        <v>45930</v>
      </c>
      <c r="C121" s="168">
        <v>45930</v>
      </c>
      <c r="E121" s="167" t="s">
        <v>1401</v>
      </c>
      <c r="I121" s="167" t="s">
        <v>1384</v>
      </c>
      <c r="K121" s="167" t="s">
        <v>1146</v>
      </c>
      <c r="M121" s="167" t="s">
        <v>1398</v>
      </c>
      <c r="O121" s="167">
        <v>24080</v>
      </c>
      <c r="P121" s="167" t="s">
        <v>1386</v>
      </c>
      <c r="Q121" s="167">
        <v>3432</v>
      </c>
      <c r="S121" s="167">
        <v>3432</v>
      </c>
    </row>
    <row r="122" spans="1:19">
      <c r="A122" s="167">
        <v>41450</v>
      </c>
      <c r="B122" s="168">
        <v>45930</v>
      </c>
      <c r="C122" s="168">
        <v>45930</v>
      </c>
      <c r="E122" s="167" t="s">
        <v>1401</v>
      </c>
      <c r="I122" s="167" t="s">
        <v>1384</v>
      </c>
      <c r="K122" s="167" t="s">
        <v>1086</v>
      </c>
      <c r="M122" s="167" t="s">
        <v>1399</v>
      </c>
      <c r="O122" s="167">
        <v>24080</v>
      </c>
      <c r="P122" s="167" t="s">
        <v>1386</v>
      </c>
      <c r="Q122" s="167">
        <v>4957</v>
      </c>
      <c r="S122" s="167">
        <v>4957</v>
      </c>
    </row>
    <row r="123" spans="1:19">
      <c r="A123" s="167">
        <v>42100</v>
      </c>
      <c r="B123" s="168">
        <v>45930</v>
      </c>
      <c r="C123" s="168">
        <v>45930</v>
      </c>
      <c r="E123" s="167" t="s">
        <v>1401</v>
      </c>
      <c r="I123" s="167" t="s">
        <v>1384</v>
      </c>
      <c r="K123" s="167" t="s">
        <v>1354</v>
      </c>
      <c r="M123" s="167" t="s">
        <v>1388</v>
      </c>
      <c r="O123" s="167">
        <v>24080</v>
      </c>
      <c r="P123" s="167" t="s">
        <v>1386</v>
      </c>
      <c r="Q123" s="167">
        <v>35</v>
      </c>
      <c r="S123" s="167">
        <v>35</v>
      </c>
    </row>
    <row r="124" spans="1:19">
      <c r="A124" s="167">
        <v>42100</v>
      </c>
      <c r="B124" s="168">
        <v>45930</v>
      </c>
      <c r="C124" s="168">
        <v>45930</v>
      </c>
      <c r="E124" s="167" t="s">
        <v>1401</v>
      </c>
      <c r="I124" s="167" t="s">
        <v>1384</v>
      </c>
      <c r="K124" s="167" t="s">
        <v>798</v>
      </c>
      <c r="M124" s="167" t="s">
        <v>1385</v>
      </c>
      <c r="O124" s="167">
        <v>24080</v>
      </c>
      <c r="P124" s="167" t="s">
        <v>1386</v>
      </c>
      <c r="Q124" s="167">
        <v>42</v>
      </c>
      <c r="S124" s="167">
        <v>42</v>
      </c>
    </row>
    <row r="125" spans="1:19">
      <c r="A125" s="167">
        <v>42100</v>
      </c>
      <c r="B125" s="168">
        <v>45930</v>
      </c>
      <c r="C125" s="168">
        <v>45930</v>
      </c>
      <c r="E125" s="167" t="s">
        <v>1401</v>
      </c>
      <c r="I125" s="167" t="s">
        <v>1384</v>
      </c>
      <c r="K125" s="167" t="s">
        <v>867</v>
      </c>
      <c r="M125" s="167" t="s">
        <v>1392</v>
      </c>
      <c r="O125" s="167">
        <v>24080</v>
      </c>
      <c r="P125" s="167" t="s">
        <v>1386</v>
      </c>
      <c r="Q125" s="167">
        <v>49</v>
      </c>
      <c r="S125" s="167">
        <v>49</v>
      </c>
    </row>
    <row r="126" spans="1:19">
      <c r="A126" s="167">
        <v>42100</v>
      </c>
      <c r="B126" s="168">
        <v>45930</v>
      </c>
      <c r="C126" s="168">
        <v>45930</v>
      </c>
      <c r="E126" s="167" t="s">
        <v>1401</v>
      </c>
      <c r="I126" s="167" t="s">
        <v>1384</v>
      </c>
      <c r="K126" s="167" t="s">
        <v>1203</v>
      </c>
      <c r="M126" s="167" t="s">
        <v>1387</v>
      </c>
      <c r="O126" s="167">
        <v>24080</v>
      </c>
      <c r="P126" s="167" t="s">
        <v>1386</v>
      </c>
      <c r="Q126" s="167">
        <v>70</v>
      </c>
      <c r="S126" s="167">
        <v>70</v>
      </c>
    </row>
    <row r="127" spans="1:19">
      <c r="A127" s="167">
        <v>42100</v>
      </c>
      <c r="B127" s="168">
        <v>45930</v>
      </c>
      <c r="C127" s="168">
        <v>45930</v>
      </c>
      <c r="E127" s="167" t="s">
        <v>1401</v>
      </c>
      <c r="I127" s="167" t="s">
        <v>1384</v>
      </c>
      <c r="K127" s="167" t="s">
        <v>1159</v>
      </c>
      <c r="M127" s="167" t="s">
        <v>1393</v>
      </c>
      <c r="O127" s="167">
        <v>24080</v>
      </c>
      <c r="P127" s="167" t="s">
        <v>1386</v>
      </c>
      <c r="Q127" s="167">
        <v>77</v>
      </c>
      <c r="S127" s="167">
        <v>77</v>
      </c>
    </row>
    <row r="128" spans="1:19">
      <c r="A128" s="167">
        <v>42100</v>
      </c>
      <c r="B128" s="168">
        <v>45930</v>
      </c>
      <c r="C128" s="168">
        <v>45930</v>
      </c>
      <c r="E128" s="167" t="s">
        <v>1401</v>
      </c>
      <c r="I128" s="167" t="s">
        <v>1384</v>
      </c>
      <c r="K128" s="167" t="s">
        <v>1212</v>
      </c>
      <c r="M128" s="167" t="s">
        <v>1390</v>
      </c>
      <c r="O128" s="167">
        <v>24080</v>
      </c>
      <c r="P128" s="167" t="s">
        <v>1386</v>
      </c>
      <c r="Q128" s="167">
        <v>84</v>
      </c>
      <c r="S128" s="167">
        <v>84</v>
      </c>
    </row>
    <row r="129" spans="1:20">
      <c r="A129" s="167">
        <v>42100</v>
      </c>
      <c r="B129" s="168">
        <v>45930</v>
      </c>
      <c r="C129" s="168">
        <v>45930</v>
      </c>
      <c r="E129" s="167" t="s">
        <v>1401</v>
      </c>
      <c r="I129" s="167" t="s">
        <v>1384</v>
      </c>
      <c r="K129" s="167" t="s">
        <v>1135</v>
      </c>
      <c r="M129" s="167" t="s">
        <v>1389</v>
      </c>
      <c r="O129" s="167">
        <v>24080</v>
      </c>
      <c r="P129" s="167" t="s">
        <v>1386</v>
      </c>
      <c r="Q129" s="167">
        <v>107.1</v>
      </c>
      <c r="S129" s="167">
        <v>107.1</v>
      </c>
    </row>
    <row r="130" spans="1:20">
      <c r="A130" s="167">
        <v>42100</v>
      </c>
      <c r="B130" s="168">
        <v>45930</v>
      </c>
      <c r="C130" s="168">
        <v>45930</v>
      </c>
      <c r="E130" s="167" t="s">
        <v>1401</v>
      </c>
      <c r="I130" s="167" t="s">
        <v>1384</v>
      </c>
      <c r="K130" s="167" t="s">
        <v>1177</v>
      </c>
      <c r="M130" s="167" t="s">
        <v>1391</v>
      </c>
      <c r="O130" s="167">
        <v>24080</v>
      </c>
      <c r="P130" s="167" t="s">
        <v>1386</v>
      </c>
      <c r="Q130" s="167">
        <v>153.25</v>
      </c>
      <c r="S130" s="167">
        <v>153.25</v>
      </c>
    </row>
    <row r="131" spans="1:20">
      <c r="A131" s="167">
        <v>42100</v>
      </c>
      <c r="B131" s="168">
        <v>45930</v>
      </c>
      <c r="C131" s="168">
        <v>45930</v>
      </c>
      <c r="E131" s="167" t="s">
        <v>1401</v>
      </c>
      <c r="I131" s="167" t="s">
        <v>1384</v>
      </c>
      <c r="K131" s="167" t="s">
        <v>1076</v>
      </c>
      <c r="M131" s="167" t="s">
        <v>1396</v>
      </c>
      <c r="O131" s="167">
        <v>24080</v>
      </c>
      <c r="P131" s="167" t="s">
        <v>1386</v>
      </c>
      <c r="Q131" s="167">
        <v>416.5</v>
      </c>
      <c r="S131" s="167">
        <v>416.5</v>
      </c>
    </row>
    <row r="132" spans="1:20">
      <c r="A132" s="167">
        <v>42100</v>
      </c>
      <c r="B132" s="168">
        <v>45930</v>
      </c>
      <c r="C132" s="168">
        <v>45930</v>
      </c>
      <c r="E132" s="167" t="s">
        <v>1401</v>
      </c>
      <c r="I132" s="167" t="s">
        <v>1384</v>
      </c>
      <c r="K132" s="167" t="s">
        <v>1010</v>
      </c>
      <c r="M132" s="167" t="s">
        <v>1397</v>
      </c>
      <c r="O132" s="167">
        <v>24080</v>
      </c>
      <c r="P132" s="167" t="s">
        <v>1386</v>
      </c>
      <c r="Q132" s="167">
        <v>547.4</v>
      </c>
      <c r="S132" s="167">
        <v>547.4</v>
      </c>
    </row>
    <row r="133" spans="1:20">
      <c r="A133" s="167">
        <v>42100</v>
      </c>
      <c r="B133" s="168">
        <v>45930</v>
      </c>
      <c r="C133" s="168">
        <v>45930</v>
      </c>
      <c r="E133" s="167" t="s">
        <v>1401</v>
      </c>
      <c r="I133" s="167" t="s">
        <v>1384</v>
      </c>
      <c r="K133" s="167" t="s">
        <v>1215</v>
      </c>
      <c r="M133" s="167" t="s">
        <v>1394</v>
      </c>
      <c r="O133" s="167">
        <v>24080</v>
      </c>
      <c r="P133" s="167" t="s">
        <v>1386</v>
      </c>
      <c r="Q133" s="167">
        <v>612</v>
      </c>
      <c r="S133" s="167">
        <v>612</v>
      </c>
    </row>
    <row r="134" spans="1:20">
      <c r="A134" s="167">
        <v>42100</v>
      </c>
      <c r="B134" s="168">
        <v>45930</v>
      </c>
      <c r="C134" s="168">
        <v>45930</v>
      </c>
      <c r="E134" s="167" t="s">
        <v>1401</v>
      </c>
      <c r="I134" s="167" t="s">
        <v>1384</v>
      </c>
      <c r="K134" s="167" t="s">
        <v>1146</v>
      </c>
      <c r="M134" s="167" t="s">
        <v>1398</v>
      </c>
      <c r="O134" s="167">
        <v>24080</v>
      </c>
      <c r="P134" s="167" t="s">
        <v>1386</v>
      </c>
      <c r="Q134" s="167">
        <v>744</v>
      </c>
      <c r="S134" s="167">
        <v>744</v>
      </c>
    </row>
    <row r="135" spans="1:20">
      <c r="A135" s="167">
        <v>42100</v>
      </c>
      <c r="B135" s="168">
        <v>45930</v>
      </c>
      <c r="C135" s="168">
        <v>45930</v>
      </c>
      <c r="E135" s="167" t="s">
        <v>1401</v>
      </c>
      <c r="I135" s="167" t="s">
        <v>1384</v>
      </c>
      <c r="K135" s="167" t="s">
        <v>1086</v>
      </c>
      <c r="M135" s="167" t="s">
        <v>1399</v>
      </c>
      <c r="O135" s="167">
        <v>24080</v>
      </c>
      <c r="P135" s="167" t="s">
        <v>1386</v>
      </c>
      <c r="Q135" s="167">
        <v>1055</v>
      </c>
      <c r="S135" s="167">
        <v>1055</v>
      </c>
    </row>
    <row r="136" spans="1:20">
      <c r="A136" s="167">
        <v>41500</v>
      </c>
      <c r="B136" s="168">
        <v>45925</v>
      </c>
      <c r="C136" s="168">
        <v>45925</v>
      </c>
      <c r="D136" s="167">
        <v>180271</v>
      </c>
      <c r="E136" s="167" t="s">
        <v>1402</v>
      </c>
      <c r="F136" s="167" t="s">
        <v>1403</v>
      </c>
      <c r="G136" s="167" t="s">
        <v>1404</v>
      </c>
      <c r="I136" s="167" t="s">
        <v>1405</v>
      </c>
      <c r="K136" s="167" t="s">
        <v>794</v>
      </c>
      <c r="M136" s="167" t="s">
        <v>1406</v>
      </c>
      <c r="O136" s="167">
        <v>23658</v>
      </c>
      <c r="P136" s="167" t="s">
        <v>1386</v>
      </c>
      <c r="R136" s="167">
        <v>800</v>
      </c>
      <c r="S136" s="167">
        <v>-800</v>
      </c>
      <c r="T136" s="167" t="s">
        <v>1361</v>
      </c>
    </row>
    <row r="137" spans="1:20">
      <c r="A137" s="167">
        <v>42100</v>
      </c>
      <c r="B137" s="168">
        <v>45901</v>
      </c>
      <c r="C137" s="168">
        <v>45901</v>
      </c>
      <c r="D137" s="167">
        <v>179772</v>
      </c>
      <c r="E137" s="167" t="s">
        <v>1407</v>
      </c>
      <c r="F137" s="167" t="s">
        <v>1408</v>
      </c>
      <c r="G137" s="167" t="s">
        <v>1409</v>
      </c>
      <c r="I137" s="167" t="s">
        <v>1405</v>
      </c>
      <c r="J137" s="167" t="s">
        <v>1410</v>
      </c>
      <c r="K137" s="167" t="s">
        <v>794</v>
      </c>
      <c r="L137" s="167" t="s">
        <v>1411</v>
      </c>
      <c r="M137" s="167" t="s">
        <v>1406</v>
      </c>
      <c r="O137" s="167">
        <v>23534</v>
      </c>
      <c r="P137" s="167" t="s">
        <v>1386</v>
      </c>
      <c r="R137" s="167">
        <v>1225</v>
      </c>
      <c r="S137" s="167">
        <v>-1225</v>
      </c>
      <c r="T137" s="167" t="s">
        <v>1361</v>
      </c>
    </row>
    <row r="138" spans="1:20">
      <c r="A138" s="167">
        <v>42100</v>
      </c>
      <c r="B138" s="168">
        <v>45931</v>
      </c>
      <c r="C138" s="168">
        <v>45931</v>
      </c>
      <c r="D138" s="167">
        <v>180324</v>
      </c>
      <c r="E138" s="167" t="s">
        <v>1407</v>
      </c>
      <c r="F138" s="167" t="s">
        <v>1408</v>
      </c>
      <c r="G138" s="167" t="s">
        <v>1409</v>
      </c>
      <c r="I138" s="167" t="s">
        <v>1405</v>
      </c>
      <c r="J138" s="167" t="s">
        <v>1410</v>
      </c>
      <c r="K138" s="167" t="s">
        <v>794</v>
      </c>
      <c r="L138" s="167" t="s">
        <v>1411</v>
      </c>
      <c r="M138" s="167" t="s">
        <v>1406</v>
      </c>
      <c r="O138" s="167">
        <v>23749</v>
      </c>
      <c r="P138" s="167" t="s">
        <v>1386</v>
      </c>
      <c r="R138" s="167">
        <v>1225</v>
      </c>
      <c r="S138" s="167">
        <v>-1225</v>
      </c>
      <c r="T138" s="167" t="s">
        <v>1361</v>
      </c>
    </row>
    <row r="139" spans="1:20">
      <c r="A139" s="167">
        <v>42100</v>
      </c>
      <c r="B139" s="168">
        <v>45901</v>
      </c>
      <c r="C139" s="168">
        <v>45901</v>
      </c>
      <c r="D139" s="167">
        <v>179772</v>
      </c>
      <c r="E139" s="167" t="s">
        <v>1412</v>
      </c>
      <c r="F139" s="167" t="s">
        <v>1408</v>
      </c>
      <c r="G139" s="167" t="s">
        <v>1409</v>
      </c>
      <c r="I139" s="167" t="s">
        <v>1405</v>
      </c>
      <c r="J139" s="167" t="s">
        <v>1413</v>
      </c>
      <c r="K139" s="167" t="s">
        <v>794</v>
      </c>
      <c r="L139" s="167" t="s">
        <v>1414</v>
      </c>
      <c r="M139" s="167" t="s">
        <v>1406</v>
      </c>
      <c r="O139" s="167">
        <v>23534</v>
      </c>
      <c r="P139" s="167" t="s">
        <v>1386</v>
      </c>
      <c r="R139" s="167">
        <v>2502</v>
      </c>
      <c r="S139" s="167">
        <v>-2502</v>
      </c>
      <c r="T139" s="167" t="s">
        <v>1361</v>
      </c>
    </row>
    <row r="140" spans="1:20">
      <c r="A140" s="167">
        <v>42100</v>
      </c>
      <c r="B140" s="168">
        <v>45931</v>
      </c>
      <c r="C140" s="168">
        <v>45931</v>
      </c>
      <c r="D140" s="167">
        <v>180324</v>
      </c>
      <c r="E140" s="167" t="s">
        <v>1412</v>
      </c>
      <c r="F140" s="167" t="s">
        <v>1408</v>
      </c>
      <c r="G140" s="167" t="s">
        <v>1409</v>
      </c>
      <c r="I140" s="167" t="s">
        <v>1405</v>
      </c>
      <c r="J140" s="167" t="s">
        <v>1413</v>
      </c>
      <c r="K140" s="167" t="s">
        <v>794</v>
      </c>
      <c r="L140" s="167" t="s">
        <v>1414</v>
      </c>
      <c r="M140" s="167" t="s">
        <v>1406</v>
      </c>
      <c r="O140" s="167">
        <v>23749</v>
      </c>
      <c r="P140" s="167" t="s">
        <v>1386</v>
      </c>
      <c r="R140" s="167">
        <v>2502</v>
      </c>
      <c r="S140" s="167">
        <v>-2502</v>
      </c>
      <c r="T140" s="167" t="s">
        <v>1361</v>
      </c>
    </row>
    <row r="141" spans="1:20">
      <c r="A141" s="167">
        <v>42100</v>
      </c>
      <c r="B141" s="168">
        <v>45901</v>
      </c>
      <c r="C141" s="168">
        <v>45901</v>
      </c>
      <c r="D141" s="167">
        <v>179772</v>
      </c>
      <c r="E141" s="167" t="s">
        <v>1415</v>
      </c>
      <c r="F141" s="167" t="s">
        <v>1408</v>
      </c>
      <c r="G141" s="167" t="s">
        <v>1409</v>
      </c>
      <c r="I141" s="167" t="s">
        <v>1405</v>
      </c>
      <c r="J141" s="167" t="s">
        <v>1416</v>
      </c>
      <c r="K141" s="167" t="s">
        <v>794</v>
      </c>
      <c r="L141" s="167" t="s">
        <v>1417</v>
      </c>
      <c r="M141" s="167" t="s">
        <v>1406</v>
      </c>
      <c r="O141" s="167">
        <v>23534</v>
      </c>
      <c r="P141" s="167" t="s">
        <v>1386</v>
      </c>
      <c r="R141" s="167">
        <v>100</v>
      </c>
      <c r="S141" s="167">
        <v>-100</v>
      </c>
      <c r="T141" s="167" t="s">
        <v>1361</v>
      </c>
    </row>
    <row r="142" spans="1:20">
      <c r="A142" s="167">
        <v>42100</v>
      </c>
      <c r="B142" s="168">
        <v>45931</v>
      </c>
      <c r="C142" s="168">
        <v>45931</v>
      </c>
      <c r="D142" s="167">
        <v>180324</v>
      </c>
      <c r="E142" s="167" t="s">
        <v>1415</v>
      </c>
      <c r="F142" s="167" t="s">
        <v>1408</v>
      </c>
      <c r="G142" s="167" t="s">
        <v>1409</v>
      </c>
      <c r="I142" s="167" t="s">
        <v>1405</v>
      </c>
      <c r="J142" s="167" t="s">
        <v>1416</v>
      </c>
      <c r="K142" s="167" t="s">
        <v>794</v>
      </c>
      <c r="L142" s="167" t="s">
        <v>1417</v>
      </c>
      <c r="M142" s="167" t="s">
        <v>1406</v>
      </c>
      <c r="O142" s="167">
        <v>23749</v>
      </c>
      <c r="P142" s="167" t="s">
        <v>1386</v>
      </c>
      <c r="R142" s="167">
        <v>100</v>
      </c>
      <c r="S142" s="167">
        <v>-100</v>
      </c>
      <c r="T142" s="167" t="s">
        <v>1361</v>
      </c>
    </row>
    <row r="143" spans="1:20">
      <c r="A143" s="167">
        <v>41300</v>
      </c>
      <c r="B143" s="168">
        <v>45901</v>
      </c>
      <c r="C143" s="168">
        <v>45901</v>
      </c>
      <c r="D143" s="167">
        <v>179772</v>
      </c>
      <c r="E143" s="167" t="s">
        <v>1418</v>
      </c>
      <c r="F143" s="167" t="s">
        <v>1408</v>
      </c>
      <c r="G143" s="167" t="s">
        <v>1409</v>
      </c>
      <c r="I143" s="167" t="s">
        <v>1405</v>
      </c>
      <c r="J143" s="167" t="s">
        <v>1419</v>
      </c>
      <c r="K143" s="167" t="s">
        <v>794</v>
      </c>
      <c r="L143" s="167" t="s">
        <v>1420</v>
      </c>
      <c r="M143" s="167" t="s">
        <v>1406</v>
      </c>
      <c r="O143" s="167">
        <v>23534</v>
      </c>
      <c r="P143" s="167" t="s">
        <v>1386</v>
      </c>
      <c r="R143" s="167">
        <v>1764</v>
      </c>
      <c r="S143" s="167">
        <v>-1764</v>
      </c>
      <c r="T143" s="167" t="s">
        <v>1361</v>
      </c>
    </row>
    <row r="144" spans="1:20">
      <c r="A144" s="167">
        <v>41300</v>
      </c>
      <c r="B144" s="168">
        <v>45931</v>
      </c>
      <c r="C144" s="168">
        <v>45931</v>
      </c>
      <c r="D144" s="167">
        <v>180324</v>
      </c>
      <c r="E144" s="167" t="s">
        <v>1418</v>
      </c>
      <c r="F144" s="167" t="s">
        <v>1408</v>
      </c>
      <c r="G144" s="167" t="s">
        <v>1409</v>
      </c>
      <c r="I144" s="167" t="s">
        <v>1405</v>
      </c>
      <c r="J144" s="167" t="s">
        <v>1419</v>
      </c>
      <c r="K144" s="167" t="s">
        <v>794</v>
      </c>
      <c r="L144" s="167" t="s">
        <v>1420</v>
      </c>
      <c r="M144" s="167" t="s">
        <v>1406</v>
      </c>
      <c r="O144" s="167">
        <v>23749</v>
      </c>
      <c r="P144" s="167" t="s">
        <v>1386</v>
      </c>
      <c r="R144" s="167">
        <v>1784</v>
      </c>
      <c r="S144" s="167">
        <v>-1784</v>
      </c>
      <c r="T144" s="167" t="s">
        <v>1361</v>
      </c>
    </row>
    <row r="145" spans="1:20">
      <c r="A145" s="167">
        <v>42100</v>
      </c>
      <c r="B145" s="168">
        <v>45901</v>
      </c>
      <c r="C145" s="168">
        <v>45901</v>
      </c>
      <c r="D145" s="167">
        <v>179772</v>
      </c>
      <c r="E145" s="167" t="s">
        <v>1421</v>
      </c>
      <c r="F145" s="167" t="s">
        <v>1408</v>
      </c>
      <c r="G145" s="167" t="s">
        <v>1409</v>
      </c>
      <c r="I145" s="167" t="s">
        <v>1405</v>
      </c>
      <c r="J145" s="167" t="s">
        <v>1422</v>
      </c>
      <c r="K145" s="167" t="s">
        <v>794</v>
      </c>
      <c r="L145" s="167" t="s">
        <v>1423</v>
      </c>
      <c r="M145" s="167" t="s">
        <v>1406</v>
      </c>
      <c r="O145" s="167">
        <v>23534</v>
      </c>
      <c r="P145" s="167" t="s">
        <v>1386</v>
      </c>
      <c r="R145" s="167">
        <v>2890</v>
      </c>
      <c r="S145" s="167">
        <v>-2890</v>
      </c>
      <c r="T145" s="167" t="s">
        <v>1361</v>
      </c>
    </row>
    <row r="146" spans="1:20">
      <c r="A146" s="167">
        <v>42100</v>
      </c>
      <c r="B146" s="168">
        <v>45931</v>
      </c>
      <c r="C146" s="168">
        <v>45931</v>
      </c>
      <c r="D146" s="167">
        <v>180324</v>
      </c>
      <c r="E146" s="167" t="s">
        <v>1421</v>
      </c>
      <c r="F146" s="167" t="s">
        <v>1408</v>
      </c>
      <c r="G146" s="167" t="s">
        <v>1409</v>
      </c>
      <c r="I146" s="167" t="s">
        <v>1405</v>
      </c>
      <c r="J146" s="167" t="s">
        <v>1422</v>
      </c>
      <c r="K146" s="167" t="s">
        <v>794</v>
      </c>
      <c r="L146" s="167" t="s">
        <v>1423</v>
      </c>
      <c r="M146" s="167" t="s">
        <v>1406</v>
      </c>
      <c r="O146" s="167">
        <v>23749</v>
      </c>
      <c r="P146" s="167" t="s">
        <v>1386</v>
      </c>
      <c r="R146" s="167">
        <v>3000</v>
      </c>
      <c r="S146" s="167">
        <v>-3000</v>
      </c>
      <c r="T146" s="167" t="s">
        <v>1361</v>
      </c>
    </row>
    <row r="147" spans="1:20">
      <c r="A147" s="167">
        <v>41320</v>
      </c>
      <c r="B147" s="168">
        <v>45901</v>
      </c>
      <c r="C147" s="168">
        <v>45901</v>
      </c>
      <c r="D147" s="167">
        <v>179772</v>
      </c>
      <c r="E147" s="167" t="s">
        <v>1424</v>
      </c>
      <c r="F147" s="167" t="s">
        <v>1425</v>
      </c>
      <c r="G147" s="167" t="s">
        <v>1426</v>
      </c>
      <c r="I147" s="167" t="s">
        <v>1405</v>
      </c>
      <c r="J147" s="167" t="s">
        <v>1427</v>
      </c>
      <c r="K147" s="167" t="s">
        <v>794</v>
      </c>
      <c r="L147" s="167" t="s">
        <v>1428</v>
      </c>
      <c r="M147" s="167" t="s">
        <v>1406</v>
      </c>
      <c r="O147" s="167">
        <v>23534</v>
      </c>
      <c r="P147" s="167" t="s">
        <v>1386</v>
      </c>
      <c r="R147" s="167">
        <v>120</v>
      </c>
      <c r="S147" s="167">
        <v>-120</v>
      </c>
      <c r="T147" s="167" t="s">
        <v>1361</v>
      </c>
    </row>
    <row r="148" spans="1:20">
      <c r="A148" s="167">
        <v>41320</v>
      </c>
      <c r="B148" s="168">
        <v>45931</v>
      </c>
      <c r="C148" s="168">
        <v>45931</v>
      </c>
      <c r="D148" s="167">
        <v>180324</v>
      </c>
      <c r="E148" s="167" t="s">
        <v>1424</v>
      </c>
      <c r="F148" s="167" t="s">
        <v>1425</v>
      </c>
      <c r="G148" s="167" t="s">
        <v>1426</v>
      </c>
      <c r="I148" s="167" t="s">
        <v>1405</v>
      </c>
      <c r="J148" s="167" t="s">
        <v>1427</v>
      </c>
      <c r="K148" s="167" t="s">
        <v>794</v>
      </c>
      <c r="L148" s="167" t="s">
        <v>1428</v>
      </c>
      <c r="M148" s="167" t="s">
        <v>1406</v>
      </c>
      <c r="O148" s="167">
        <v>23749</v>
      </c>
      <c r="P148" s="167" t="s">
        <v>1386</v>
      </c>
      <c r="R148" s="167">
        <v>120</v>
      </c>
      <c r="S148" s="167">
        <v>-120</v>
      </c>
      <c r="T148" s="167" t="s">
        <v>1361</v>
      </c>
    </row>
    <row r="149" spans="1:20">
      <c r="A149" s="167">
        <v>41300</v>
      </c>
      <c r="B149" s="168">
        <v>45901</v>
      </c>
      <c r="C149" s="168">
        <v>45901</v>
      </c>
      <c r="D149" s="167">
        <v>179772</v>
      </c>
      <c r="E149" s="167" t="s">
        <v>1429</v>
      </c>
      <c r="F149" s="167" t="s">
        <v>1425</v>
      </c>
      <c r="G149" s="167" t="s">
        <v>1426</v>
      </c>
      <c r="I149" s="167" t="s">
        <v>1405</v>
      </c>
      <c r="J149" s="167" t="s">
        <v>1430</v>
      </c>
      <c r="K149" s="167" t="s">
        <v>794</v>
      </c>
      <c r="L149" s="167" t="s">
        <v>1430</v>
      </c>
      <c r="M149" s="167" t="s">
        <v>1406</v>
      </c>
      <c r="O149" s="167">
        <v>23534</v>
      </c>
      <c r="P149" s="167" t="s">
        <v>1386</v>
      </c>
      <c r="R149" s="167">
        <v>859.12</v>
      </c>
      <c r="S149" s="167">
        <v>-859.12</v>
      </c>
      <c r="T149" s="167" t="s">
        <v>1361</v>
      </c>
    </row>
    <row r="150" spans="1:20">
      <c r="A150" s="167">
        <v>41300</v>
      </c>
      <c r="B150" s="168">
        <v>45931</v>
      </c>
      <c r="C150" s="168">
        <v>45931</v>
      </c>
      <c r="D150" s="167">
        <v>180324</v>
      </c>
      <c r="E150" s="167" t="s">
        <v>1429</v>
      </c>
      <c r="F150" s="167" t="s">
        <v>1425</v>
      </c>
      <c r="G150" s="167" t="s">
        <v>1426</v>
      </c>
      <c r="I150" s="167" t="s">
        <v>1405</v>
      </c>
      <c r="J150" s="167" t="s">
        <v>1430</v>
      </c>
      <c r="K150" s="167" t="s">
        <v>794</v>
      </c>
      <c r="L150" s="167" t="s">
        <v>1430</v>
      </c>
      <c r="M150" s="167" t="s">
        <v>1406</v>
      </c>
      <c r="O150" s="167">
        <v>23749</v>
      </c>
      <c r="P150" s="167" t="s">
        <v>1386</v>
      </c>
      <c r="R150" s="167">
        <v>872.58</v>
      </c>
      <c r="S150" s="167">
        <v>-872.58</v>
      </c>
      <c r="T150" s="167" t="s">
        <v>1361</v>
      </c>
    </row>
    <row r="151" spans="1:20">
      <c r="A151" s="167">
        <v>42100</v>
      </c>
      <c r="B151" s="168">
        <v>45901</v>
      </c>
      <c r="C151" s="168">
        <v>45901</v>
      </c>
      <c r="D151" s="167">
        <v>179772</v>
      </c>
      <c r="E151" s="167" t="s">
        <v>1431</v>
      </c>
      <c r="F151" s="167" t="s">
        <v>1408</v>
      </c>
      <c r="G151" s="167" t="s">
        <v>1409</v>
      </c>
      <c r="I151" s="167" t="s">
        <v>1405</v>
      </c>
      <c r="J151" s="167" t="s">
        <v>1432</v>
      </c>
      <c r="K151" s="167" t="s">
        <v>794</v>
      </c>
      <c r="L151" s="167" t="s">
        <v>1433</v>
      </c>
      <c r="M151" s="167" t="s">
        <v>1406</v>
      </c>
      <c r="O151" s="167">
        <v>23534</v>
      </c>
      <c r="P151" s="167" t="s">
        <v>1386</v>
      </c>
      <c r="R151" s="167">
        <v>1868</v>
      </c>
      <c r="S151" s="167">
        <v>-1868</v>
      </c>
      <c r="T151" s="167" t="s">
        <v>1361</v>
      </c>
    </row>
    <row r="152" spans="1:20">
      <c r="A152" s="167">
        <v>42100</v>
      </c>
      <c r="B152" s="168">
        <v>45931</v>
      </c>
      <c r="C152" s="168">
        <v>45931</v>
      </c>
      <c r="D152" s="167">
        <v>180324</v>
      </c>
      <c r="E152" s="167" t="s">
        <v>1431</v>
      </c>
      <c r="F152" s="167" t="s">
        <v>1408</v>
      </c>
      <c r="G152" s="167" t="s">
        <v>1409</v>
      </c>
      <c r="I152" s="167" t="s">
        <v>1405</v>
      </c>
      <c r="J152" s="167" t="s">
        <v>1432</v>
      </c>
      <c r="K152" s="167" t="s">
        <v>794</v>
      </c>
      <c r="L152" s="167" t="s">
        <v>1433</v>
      </c>
      <c r="M152" s="167" t="s">
        <v>1406</v>
      </c>
      <c r="O152" s="167">
        <v>23749</v>
      </c>
      <c r="P152" s="167" t="s">
        <v>1386</v>
      </c>
      <c r="R152" s="167">
        <v>1884</v>
      </c>
      <c r="S152" s="167">
        <v>-1884</v>
      </c>
      <c r="T152" s="167" t="s">
        <v>1361</v>
      </c>
    </row>
    <row r="153" spans="1:20">
      <c r="A153" s="167">
        <v>42100</v>
      </c>
      <c r="B153" s="168">
        <v>45901</v>
      </c>
      <c r="C153" s="168">
        <v>45901</v>
      </c>
      <c r="D153" s="167">
        <v>179772</v>
      </c>
      <c r="E153" s="167" t="s">
        <v>1434</v>
      </c>
      <c r="F153" s="167" t="s">
        <v>1408</v>
      </c>
      <c r="G153" s="167" t="s">
        <v>1409</v>
      </c>
      <c r="I153" s="167" t="s">
        <v>1405</v>
      </c>
      <c r="J153" s="167" t="s">
        <v>1435</v>
      </c>
      <c r="K153" s="167" t="s">
        <v>794</v>
      </c>
      <c r="L153" s="167" t="s">
        <v>1436</v>
      </c>
      <c r="M153" s="167" t="s">
        <v>1406</v>
      </c>
      <c r="O153" s="167">
        <v>23534</v>
      </c>
      <c r="P153" s="167" t="s">
        <v>1386</v>
      </c>
      <c r="R153" s="167">
        <v>1269</v>
      </c>
      <c r="S153" s="167">
        <v>-1269</v>
      </c>
      <c r="T153" s="167" t="s">
        <v>1361</v>
      </c>
    </row>
    <row r="154" spans="1:20">
      <c r="A154" s="167">
        <v>42100</v>
      </c>
      <c r="B154" s="168">
        <v>45931</v>
      </c>
      <c r="C154" s="168">
        <v>45931</v>
      </c>
      <c r="D154" s="167">
        <v>180324</v>
      </c>
      <c r="E154" s="167" t="s">
        <v>1434</v>
      </c>
      <c r="F154" s="167" t="s">
        <v>1408</v>
      </c>
      <c r="G154" s="167" t="s">
        <v>1409</v>
      </c>
      <c r="I154" s="167" t="s">
        <v>1405</v>
      </c>
      <c r="J154" s="167" t="s">
        <v>1435</v>
      </c>
      <c r="K154" s="167" t="s">
        <v>794</v>
      </c>
      <c r="L154" s="167" t="s">
        <v>1436</v>
      </c>
      <c r="M154" s="167" t="s">
        <v>1406</v>
      </c>
      <c r="O154" s="167">
        <v>23749</v>
      </c>
      <c r="P154" s="167" t="s">
        <v>1386</v>
      </c>
      <c r="R154" s="167">
        <v>1269</v>
      </c>
      <c r="S154" s="167">
        <v>-1269</v>
      </c>
      <c r="T154" s="167" t="s">
        <v>1361</v>
      </c>
    </row>
    <row r="155" spans="1:20">
      <c r="A155" s="167">
        <v>40000</v>
      </c>
      <c r="B155" s="168">
        <v>45901</v>
      </c>
      <c r="C155" s="168">
        <v>45901</v>
      </c>
      <c r="D155" s="167">
        <v>179772</v>
      </c>
      <c r="E155" s="167" t="s">
        <v>1437</v>
      </c>
      <c r="F155" s="167" t="s">
        <v>1425</v>
      </c>
      <c r="G155" s="167" t="s">
        <v>1426</v>
      </c>
      <c r="I155" s="167" t="s">
        <v>1405</v>
      </c>
      <c r="J155" s="167" t="s">
        <v>1438</v>
      </c>
      <c r="K155" s="167" t="s">
        <v>794</v>
      </c>
      <c r="L155" s="167" t="s">
        <v>1439</v>
      </c>
      <c r="M155" s="167" t="s">
        <v>1406</v>
      </c>
      <c r="O155" s="167">
        <v>23534</v>
      </c>
      <c r="P155" s="167" t="s">
        <v>1386</v>
      </c>
      <c r="R155" s="167">
        <v>2490</v>
      </c>
      <c r="S155" s="167">
        <v>-2490</v>
      </c>
      <c r="T155" s="167" t="s">
        <v>1361</v>
      </c>
    </row>
    <row r="156" spans="1:20">
      <c r="A156" s="167">
        <v>40000</v>
      </c>
      <c r="B156" s="168">
        <v>45931</v>
      </c>
      <c r="C156" s="168">
        <v>45931</v>
      </c>
      <c r="D156" s="167">
        <v>180324</v>
      </c>
      <c r="E156" s="167" t="s">
        <v>1437</v>
      </c>
      <c r="F156" s="167" t="s">
        <v>1425</v>
      </c>
      <c r="G156" s="167" t="s">
        <v>1426</v>
      </c>
      <c r="I156" s="167" t="s">
        <v>1405</v>
      </c>
      <c r="J156" s="167" t="s">
        <v>1438</v>
      </c>
      <c r="K156" s="167" t="s">
        <v>794</v>
      </c>
      <c r="L156" s="167" t="s">
        <v>1439</v>
      </c>
      <c r="M156" s="167" t="s">
        <v>1406</v>
      </c>
      <c r="O156" s="167">
        <v>23749</v>
      </c>
      <c r="P156" s="167" t="s">
        <v>1386</v>
      </c>
      <c r="R156" s="167">
        <v>2490</v>
      </c>
      <c r="S156" s="167">
        <v>-2490</v>
      </c>
      <c r="T156" s="167" t="s">
        <v>1361</v>
      </c>
    </row>
    <row r="157" spans="1:20">
      <c r="A157" s="167">
        <v>40000</v>
      </c>
      <c r="B157" s="168">
        <v>45901</v>
      </c>
      <c r="C157" s="168">
        <v>45901</v>
      </c>
      <c r="D157" s="167">
        <v>179772</v>
      </c>
      <c r="E157" s="167" t="s">
        <v>1440</v>
      </c>
      <c r="F157" s="167" t="s">
        <v>1425</v>
      </c>
      <c r="G157" s="167" t="s">
        <v>1426</v>
      </c>
      <c r="I157" s="167" t="s">
        <v>1405</v>
      </c>
      <c r="J157" s="167" t="s">
        <v>1441</v>
      </c>
      <c r="K157" s="167" t="s">
        <v>794</v>
      </c>
      <c r="L157" s="167" t="s">
        <v>1442</v>
      </c>
      <c r="M157" s="167" t="s">
        <v>1406</v>
      </c>
      <c r="O157" s="167">
        <v>23534</v>
      </c>
      <c r="P157" s="167" t="s">
        <v>1386</v>
      </c>
      <c r="R157" s="167">
        <v>600</v>
      </c>
      <c r="S157" s="167">
        <v>-600</v>
      </c>
      <c r="T157" s="167" t="s">
        <v>1361</v>
      </c>
    </row>
    <row r="158" spans="1:20">
      <c r="A158" s="167">
        <v>40000</v>
      </c>
      <c r="B158" s="168">
        <v>45931</v>
      </c>
      <c r="C158" s="168">
        <v>45931</v>
      </c>
      <c r="D158" s="167">
        <v>180324</v>
      </c>
      <c r="E158" s="167" t="s">
        <v>1440</v>
      </c>
      <c r="F158" s="167" t="s">
        <v>1425</v>
      </c>
      <c r="G158" s="167" t="s">
        <v>1426</v>
      </c>
      <c r="I158" s="167" t="s">
        <v>1405</v>
      </c>
      <c r="J158" s="167" t="s">
        <v>1441</v>
      </c>
      <c r="K158" s="167" t="s">
        <v>794</v>
      </c>
      <c r="L158" s="167" t="s">
        <v>1442</v>
      </c>
      <c r="M158" s="167" t="s">
        <v>1406</v>
      </c>
      <c r="O158" s="167">
        <v>23749</v>
      </c>
      <c r="P158" s="167" t="s">
        <v>1386</v>
      </c>
      <c r="R158" s="167">
        <v>600</v>
      </c>
      <c r="S158" s="167">
        <v>-600</v>
      </c>
      <c r="T158" s="167" t="s">
        <v>1361</v>
      </c>
    </row>
    <row r="159" spans="1:20">
      <c r="A159" s="167">
        <v>40000</v>
      </c>
      <c r="B159" s="168">
        <v>45901</v>
      </c>
      <c r="C159" s="168">
        <v>45901</v>
      </c>
      <c r="D159" s="167">
        <v>179772</v>
      </c>
      <c r="E159" s="167" t="s">
        <v>1443</v>
      </c>
      <c r="F159" s="167" t="s">
        <v>1425</v>
      </c>
      <c r="G159" s="167" t="s">
        <v>1426</v>
      </c>
      <c r="I159" s="167" t="s">
        <v>1405</v>
      </c>
      <c r="J159" s="167" t="s">
        <v>1444</v>
      </c>
      <c r="K159" s="167" t="s">
        <v>794</v>
      </c>
      <c r="L159" s="167" t="s">
        <v>1445</v>
      </c>
      <c r="M159" s="167" t="s">
        <v>1406</v>
      </c>
      <c r="O159" s="167">
        <v>23534</v>
      </c>
      <c r="P159" s="167" t="s">
        <v>1386</v>
      </c>
      <c r="R159" s="167">
        <v>1330</v>
      </c>
      <c r="S159" s="167">
        <v>-1330</v>
      </c>
      <c r="T159" s="167" t="s">
        <v>1361</v>
      </c>
    </row>
    <row r="160" spans="1:20">
      <c r="A160" s="167">
        <v>40000</v>
      </c>
      <c r="B160" s="168">
        <v>45931</v>
      </c>
      <c r="C160" s="168">
        <v>45931</v>
      </c>
      <c r="D160" s="167">
        <v>180324</v>
      </c>
      <c r="E160" s="167" t="s">
        <v>1443</v>
      </c>
      <c r="F160" s="167" t="s">
        <v>1425</v>
      </c>
      <c r="G160" s="167" t="s">
        <v>1426</v>
      </c>
      <c r="I160" s="167" t="s">
        <v>1405</v>
      </c>
      <c r="J160" s="167" t="s">
        <v>1444</v>
      </c>
      <c r="K160" s="167" t="s">
        <v>794</v>
      </c>
      <c r="L160" s="167" t="s">
        <v>1445</v>
      </c>
      <c r="M160" s="167" t="s">
        <v>1406</v>
      </c>
      <c r="O160" s="167">
        <v>23749</v>
      </c>
      <c r="P160" s="167" t="s">
        <v>1386</v>
      </c>
      <c r="R160" s="167">
        <v>1330</v>
      </c>
      <c r="S160" s="167">
        <v>-1330</v>
      </c>
      <c r="T160" s="167" t="s">
        <v>1361</v>
      </c>
    </row>
    <row r="161" spans="1:20">
      <c r="A161" s="167">
        <v>40000</v>
      </c>
      <c r="B161" s="168">
        <v>45901</v>
      </c>
      <c r="C161" s="168">
        <v>45901</v>
      </c>
      <c r="D161" s="167">
        <v>179772</v>
      </c>
      <c r="E161" s="167" t="s">
        <v>1446</v>
      </c>
      <c r="F161" s="167" t="s">
        <v>1425</v>
      </c>
      <c r="G161" s="167" t="s">
        <v>1426</v>
      </c>
      <c r="I161" s="167" t="s">
        <v>1405</v>
      </c>
      <c r="J161" s="167" t="s">
        <v>1447</v>
      </c>
      <c r="K161" s="167" t="s">
        <v>794</v>
      </c>
      <c r="L161" s="167" t="s">
        <v>1448</v>
      </c>
      <c r="M161" s="167" t="s">
        <v>1406</v>
      </c>
      <c r="O161" s="167">
        <v>23534</v>
      </c>
      <c r="P161" s="167" t="s">
        <v>1386</v>
      </c>
      <c r="R161" s="167">
        <v>24255</v>
      </c>
      <c r="S161" s="167">
        <v>-24255</v>
      </c>
      <c r="T161" s="167" t="s">
        <v>1361</v>
      </c>
    </row>
    <row r="162" spans="1:20">
      <c r="A162" s="167">
        <v>40000</v>
      </c>
      <c r="B162" s="168">
        <v>45931</v>
      </c>
      <c r="C162" s="168">
        <v>45931</v>
      </c>
      <c r="D162" s="167">
        <v>180324</v>
      </c>
      <c r="E162" s="167" t="s">
        <v>1446</v>
      </c>
      <c r="F162" s="167" t="s">
        <v>1425</v>
      </c>
      <c r="G162" s="167" t="s">
        <v>1426</v>
      </c>
      <c r="I162" s="167" t="s">
        <v>1405</v>
      </c>
      <c r="J162" s="167" t="s">
        <v>1447</v>
      </c>
      <c r="K162" s="167" t="s">
        <v>794</v>
      </c>
      <c r="L162" s="167" t="s">
        <v>1448</v>
      </c>
      <c r="M162" s="167" t="s">
        <v>1406</v>
      </c>
      <c r="O162" s="167">
        <v>23749</v>
      </c>
      <c r="P162" s="167" t="s">
        <v>1386</v>
      </c>
      <c r="R162" s="167">
        <v>24530</v>
      </c>
      <c r="S162" s="167">
        <v>-24530</v>
      </c>
      <c r="T162" s="167" t="s">
        <v>1361</v>
      </c>
    </row>
    <row r="163" spans="1:20">
      <c r="A163" s="167">
        <v>42100</v>
      </c>
      <c r="B163" s="168">
        <v>45901</v>
      </c>
      <c r="C163" s="168">
        <v>45901</v>
      </c>
      <c r="D163" s="167">
        <v>179772</v>
      </c>
      <c r="E163" s="167" t="s">
        <v>1449</v>
      </c>
      <c r="F163" s="167" t="s">
        <v>1425</v>
      </c>
      <c r="G163" s="167" t="s">
        <v>1426</v>
      </c>
      <c r="I163" s="167" t="s">
        <v>1405</v>
      </c>
      <c r="J163" s="167" t="s">
        <v>1450</v>
      </c>
      <c r="K163" s="167" t="s">
        <v>794</v>
      </c>
      <c r="L163" s="167" t="s">
        <v>1451</v>
      </c>
      <c r="M163" s="167" t="s">
        <v>1406</v>
      </c>
      <c r="O163" s="167">
        <v>23534</v>
      </c>
      <c r="P163" s="167" t="s">
        <v>1386</v>
      </c>
      <c r="R163" s="167">
        <v>10.5</v>
      </c>
      <c r="S163" s="167">
        <v>-10.5</v>
      </c>
      <c r="T163" s="167" t="s">
        <v>1361</v>
      </c>
    </row>
    <row r="164" spans="1:20">
      <c r="A164" s="167">
        <v>42100</v>
      </c>
      <c r="B164" s="168">
        <v>45931</v>
      </c>
      <c r="C164" s="168">
        <v>45931</v>
      </c>
      <c r="D164" s="167">
        <v>180324</v>
      </c>
      <c r="E164" s="167" t="s">
        <v>1449</v>
      </c>
      <c r="F164" s="167" t="s">
        <v>1425</v>
      </c>
      <c r="G164" s="167" t="s">
        <v>1426</v>
      </c>
      <c r="I164" s="167" t="s">
        <v>1405</v>
      </c>
      <c r="J164" s="167" t="s">
        <v>1450</v>
      </c>
      <c r="K164" s="167" t="s">
        <v>794</v>
      </c>
      <c r="L164" s="167" t="s">
        <v>1451</v>
      </c>
      <c r="M164" s="167" t="s">
        <v>1406</v>
      </c>
      <c r="O164" s="167">
        <v>23749</v>
      </c>
      <c r="P164" s="167" t="s">
        <v>1386</v>
      </c>
      <c r="R164" s="167">
        <v>10.5</v>
      </c>
      <c r="S164" s="167">
        <v>-10.5</v>
      </c>
      <c r="T164" s="167" t="s">
        <v>1361</v>
      </c>
    </row>
    <row r="165" spans="1:20">
      <c r="A165" s="167">
        <v>41450</v>
      </c>
      <c r="B165" s="168">
        <v>45931</v>
      </c>
      <c r="C165" s="168">
        <v>45931</v>
      </c>
      <c r="D165" s="167">
        <v>180325</v>
      </c>
      <c r="E165" s="167" t="s">
        <v>1452</v>
      </c>
      <c r="F165" s="167" t="s">
        <v>1425</v>
      </c>
      <c r="G165" s="167" t="s">
        <v>1426</v>
      </c>
      <c r="I165" s="167" t="s">
        <v>1405</v>
      </c>
      <c r="J165" s="167" t="s">
        <v>1453</v>
      </c>
      <c r="K165" s="167" t="s">
        <v>794</v>
      </c>
      <c r="L165" s="167" t="s">
        <v>1454</v>
      </c>
      <c r="M165" s="167" t="s">
        <v>1406</v>
      </c>
      <c r="O165" s="167">
        <v>23750</v>
      </c>
      <c r="P165" s="167" t="s">
        <v>1386</v>
      </c>
      <c r="R165" s="167">
        <v>28408.5</v>
      </c>
      <c r="S165" s="167">
        <v>-28408.5</v>
      </c>
      <c r="T165" s="167" t="s">
        <v>1361</v>
      </c>
    </row>
    <row r="166" spans="1:20">
      <c r="A166" s="167">
        <v>41450</v>
      </c>
      <c r="B166" s="168">
        <v>45931</v>
      </c>
      <c r="C166" s="168">
        <v>45931</v>
      </c>
      <c r="D166" s="167">
        <v>180325</v>
      </c>
      <c r="E166" s="167" t="s">
        <v>1455</v>
      </c>
      <c r="F166" s="167" t="s">
        <v>1425</v>
      </c>
      <c r="G166" s="167" t="s">
        <v>1426</v>
      </c>
      <c r="I166" s="167" t="s">
        <v>1405</v>
      </c>
      <c r="J166" s="167" t="s">
        <v>1456</v>
      </c>
      <c r="K166" s="167" t="s">
        <v>794</v>
      </c>
      <c r="L166" s="167" t="s">
        <v>1457</v>
      </c>
      <c r="M166" s="167" t="s">
        <v>1406</v>
      </c>
      <c r="O166" s="167">
        <v>23750</v>
      </c>
      <c r="P166" s="167" t="s">
        <v>1386</v>
      </c>
      <c r="R166" s="167">
        <v>2745</v>
      </c>
      <c r="S166" s="167">
        <v>-2745</v>
      </c>
      <c r="T166" s="167" t="s">
        <v>1361</v>
      </c>
    </row>
    <row r="167" spans="1:20">
      <c r="A167" s="167">
        <v>41450</v>
      </c>
      <c r="B167" s="168">
        <v>45931</v>
      </c>
      <c r="C167" s="168">
        <v>45931</v>
      </c>
      <c r="D167" s="167">
        <v>180325</v>
      </c>
      <c r="E167" s="167" t="s">
        <v>1458</v>
      </c>
      <c r="F167" s="167" t="s">
        <v>1425</v>
      </c>
      <c r="G167" s="167" t="s">
        <v>1426</v>
      </c>
      <c r="I167" s="167" t="s">
        <v>1405</v>
      </c>
      <c r="J167" s="167" t="s">
        <v>1459</v>
      </c>
      <c r="K167" s="167" t="s">
        <v>794</v>
      </c>
      <c r="L167" s="167" t="s">
        <v>1460</v>
      </c>
      <c r="M167" s="167" t="s">
        <v>1406</v>
      </c>
      <c r="O167" s="167">
        <v>23750</v>
      </c>
      <c r="P167" s="167" t="s">
        <v>1386</v>
      </c>
      <c r="R167" s="167">
        <v>460.8</v>
      </c>
      <c r="S167" s="167">
        <v>-460.8</v>
      </c>
      <c r="T167" s="167" t="s">
        <v>1361</v>
      </c>
    </row>
    <row r="168" spans="1:20">
      <c r="A168" s="167">
        <v>40000</v>
      </c>
      <c r="B168" s="168">
        <v>45915</v>
      </c>
      <c r="C168" s="168">
        <v>45915</v>
      </c>
      <c r="D168" s="167">
        <v>180181</v>
      </c>
      <c r="E168" s="167" t="s">
        <v>1461</v>
      </c>
      <c r="F168" s="167" t="s">
        <v>1425</v>
      </c>
      <c r="G168" s="167" t="s">
        <v>1426</v>
      </c>
      <c r="I168" s="167" t="s">
        <v>1384</v>
      </c>
      <c r="J168" s="167" t="s">
        <v>1462</v>
      </c>
      <c r="K168" s="167" t="s">
        <v>798</v>
      </c>
      <c r="L168" s="167" t="s">
        <v>1463</v>
      </c>
      <c r="M168" s="167" t="s">
        <v>1385</v>
      </c>
      <c r="O168" s="167">
        <v>23611</v>
      </c>
      <c r="P168" s="167" t="s">
        <v>1386</v>
      </c>
      <c r="R168" s="167">
        <v>351.5</v>
      </c>
      <c r="S168" s="167">
        <v>-351.5</v>
      </c>
      <c r="T168" s="167" t="s">
        <v>1361</v>
      </c>
    </row>
    <row r="169" spans="1:20">
      <c r="A169" s="167">
        <v>40000</v>
      </c>
      <c r="B169" s="168">
        <v>45945</v>
      </c>
      <c r="C169" s="168">
        <v>45945</v>
      </c>
      <c r="D169" s="167">
        <v>180748</v>
      </c>
      <c r="E169" s="167" t="s">
        <v>1461</v>
      </c>
      <c r="F169" s="167" t="s">
        <v>1425</v>
      </c>
      <c r="G169" s="167" t="s">
        <v>1426</v>
      </c>
      <c r="I169" s="167" t="s">
        <v>1384</v>
      </c>
      <c r="J169" s="167" t="s">
        <v>1462</v>
      </c>
      <c r="K169" s="167" t="s">
        <v>798</v>
      </c>
      <c r="L169" s="167" t="s">
        <v>1463</v>
      </c>
      <c r="M169" s="167" t="s">
        <v>1385</v>
      </c>
      <c r="O169" s="167">
        <v>24085</v>
      </c>
      <c r="P169" s="167" t="s">
        <v>1386</v>
      </c>
      <c r="R169" s="167">
        <v>351.5</v>
      </c>
      <c r="S169" s="167">
        <v>-351.5</v>
      </c>
      <c r="T169" s="167" t="s">
        <v>1361</v>
      </c>
    </row>
    <row r="170" spans="1:20">
      <c r="A170" s="167">
        <v>41300</v>
      </c>
      <c r="B170" s="168">
        <v>45915</v>
      </c>
      <c r="C170" s="168">
        <v>45915</v>
      </c>
      <c r="D170" s="167">
        <v>180181</v>
      </c>
      <c r="E170" s="167" t="s">
        <v>1464</v>
      </c>
      <c r="F170" s="167" t="s">
        <v>1465</v>
      </c>
      <c r="G170" s="167" t="s">
        <v>1466</v>
      </c>
      <c r="I170" s="167" t="s">
        <v>1384</v>
      </c>
      <c r="J170" s="167" t="s">
        <v>1467</v>
      </c>
      <c r="K170" s="167" t="s">
        <v>798</v>
      </c>
      <c r="L170" s="167" t="s">
        <v>1467</v>
      </c>
      <c r="M170" s="167" t="s">
        <v>1385</v>
      </c>
      <c r="O170" s="167">
        <v>23611</v>
      </c>
      <c r="P170" s="167" t="s">
        <v>1386</v>
      </c>
      <c r="R170" s="167">
        <v>495.56</v>
      </c>
      <c r="S170" s="167">
        <v>-495.56</v>
      </c>
      <c r="T170" s="167" t="s">
        <v>1361</v>
      </c>
    </row>
    <row r="171" spans="1:20">
      <c r="A171" s="167">
        <v>41300</v>
      </c>
      <c r="B171" s="168">
        <v>45945</v>
      </c>
      <c r="C171" s="168">
        <v>45945</v>
      </c>
      <c r="D171" s="167">
        <v>180748</v>
      </c>
      <c r="E171" s="167" t="s">
        <v>1464</v>
      </c>
      <c r="F171" s="167" t="s">
        <v>1465</v>
      </c>
      <c r="G171" s="167" t="s">
        <v>1466</v>
      </c>
      <c r="I171" s="167" t="s">
        <v>1384</v>
      </c>
      <c r="J171" s="167" t="s">
        <v>1467</v>
      </c>
      <c r="K171" s="167" t="s">
        <v>798</v>
      </c>
      <c r="L171" s="167" t="s">
        <v>1467</v>
      </c>
      <c r="M171" s="167" t="s">
        <v>1385</v>
      </c>
      <c r="O171" s="167">
        <v>24085</v>
      </c>
      <c r="P171" s="167" t="s">
        <v>1386</v>
      </c>
      <c r="R171" s="167">
        <v>495.56</v>
      </c>
      <c r="S171" s="167">
        <v>-495.56</v>
      </c>
      <c r="T171" s="167" t="s">
        <v>1361</v>
      </c>
    </row>
    <row r="172" spans="1:20">
      <c r="A172" s="167">
        <v>41300</v>
      </c>
      <c r="B172" s="168">
        <v>45915</v>
      </c>
      <c r="C172" s="168">
        <v>45915</v>
      </c>
      <c r="D172" s="167">
        <v>180181</v>
      </c>
      <c r="E172" s="167" t="s">
        <v>1468</v>
      </c>
      <c r="F172" s="167" t="s">
        <v>1408</v>
      </c>
      <c r="G172" s="167" t="s">
        <v>1409</v>
      </c>
      <c r="I172" s="167" t="s">
        <v>1384</v>
      </c>
      <c r="J172" s="167" t="s">
        <v>1469</v>
      </c>
      <c r="K172" s="167" t="s">
        <v>798</v>
      </c>
      <c r="L172" s="167" t="s">
        <v>1469</v>
      </c>
      <c r="M172" s="167" t="s">
        <v>1385</v>
      </c>
      <c r="O172" s="167">
        <v>23611</v>
      </c>
      <c r="P172" s="167" t="s">
        <v>1386</v>
      </c>
      <c r="R172" s="167">
        <v>26</v>
      </c>
      <c r="S172" s="167">
        <v>-26</v>
      </c>
      <c r="T172" s="167" t="s">
        <v>1361</v>
      </c>
    </row>
    <row r="173" spans="1:20">
      <c r="A173" s="167">
        <v>41300</v>
      </c>
      <c r="B173" s="168">
        <v>45945</v>
      </c>
      <c r="C173" s="168">
        <v>45945</v>
      </c>
      <c r="D173" s="167">
        <v>180748</v>
      </c>
      <c r="E173" s="167" t="s">
        <v>1468</v>
      </c>
      <c r="F173" s="167" t="s">
        <v>1408</v>
      </c>
      <c r="G173" s="167" t="s">
        <v>1409</v>
      </c>
      <c r="I173" s="167" t="s">
        <v>1384</v>
      </c>
      <c r="J173" s="167" t="s">
        <v>1469</v>
      </c>
      <c r="K173" s="167" t="s">
        <v>798</v>
      </c>
      <c r="L173" s="167" t="s">
        <v>1469</v>
      </c>
      <c r="M173" s="167" t="s">
        <v>1385</v>
      </c>
      <c r="O173" s="167">
        <v>24085</v>
      </c>
      <c r="P173" s="167" t="s">
        <v>1386</v>
      </c>
      <c r="R173" s="167">
        <v>26</v>
      </c>
      <c r="S173" s="167">
        <v>-26</v>
      </c>
      <c r="T173" s="167" t="s">
        <v>1361</v>
      </c>
    </row>
    <row r="174" spans="1:20">
      <c r="A174" s="167">
        <v>42100</v>
      </c>
      <c r="B174" s="168">
        <v>45915</v>
      </c>
      <c r="C174" s="168">
        <v>45915</v>
      </c>
      <c r="D174" s="167">
        <v>180181</v>
      </c>
      <c r="E174" s="167" t="s">
        <v>1470</v>
      </c>
      <c r="F174" s="167" t="s">
        <v>1408</v>
      </c>
      <c r="G174" s="167" t="s">
        <v>1409</v>
      </c>
      <c r="I174" s="167" t="s">
        <v>1384</v>
      </c>
      <c r="J174" s="167" t="s">
        <v>1422</v>
      </c>
      <c r="K174" s="167" t="s">
        <v>798</v>
      </c>
      <c r="L174" s="167" t="s">
        <v>1423</v>
      </c>
      <c r="M174" s="167" t="s">
        <v>1385</v>
      </c>
      <c r="O174" s="167">
        <v>23611</v>
      </c>
      <c r="P174" s="167" t="s">
        <v>1386</v>
      </c>
      <c r="R174" s="167">
        <v>42</v>
      </c>
      <c r="S174" s="167">
        <v>-42</v>
      </c>
      <c r="T174" s="167" t="s">
        <v>1361</v>
      </c>
    </row>
    <row r="175" spans="1:20">
      <c r="A175" s="167">
        <v>42100</v>
      </c>
      <c r="B175" s="168">
        <v>45945</v>
      </c>
      <c r="C175" s="168">
        <v>45945</v>
      </c>
      <c r="D175" s="167">
        <v>180748</v>
      </c>
      <c r="E175" s="167" t="s">
        <v>1470</v>
      </c>
      <c r="F175" s="167" t="s">
        <v>1408</v>
      </c>
      <c r="G175" s="167" t="s">
        <v>1409</v>
      </c>
      <c r="I175" s="167" t="s">
        <v>1384</v>
      </c>
      <c r="J175" s="167" t="s">
        <v>1422</v>
      </c>
      <c r="K175" s="167" t="s">
        <v>798</v>
      </c>
      <c r="L175" s="167" t="s">
        <v>1423</v>
      </c>
      <c r="M175" s="167" t="s">
        <v>1385</v>
      </c>
      <c r="O175" s="167">
        <v>24085</v>
      </c>
      <c r="P175" s="167" t="s">
        <v>1386</v>
      </c>
      <c r="R175" s="167">
        <v>42</v>
      </c>
      <c r="S175" s="167">
        <v>-42</v>
      </c>
      <c r="T175" s="167" t="s">
        <v>1361</v>
      </c>
    </row>
    <row r="176" spans="1:20">
      <c r="A176" s="167">
        <v>41200</v>
      </c>
      <c r="B176" s="168">
        <v>45915</v>
      </c>
      <c r="C176" s="168">
        <v>45915</v>
      </c>
      <c r="D176" s="167">
        <v>180181</v>
      </c>
      <c r="E176" s="167" t="s">
        <v>1471</v>
      </c>
      <c r="F176" s="167" t="s">
        <v>1425</v>
      </c>
      <c r="G176" s="167" t="s">
        <v>1426</v>
      </c>
      <c r="I176" s="167" t="s">
        <v>1384</v>
      </c>
      <c r="J176" s="167" t="s">
        <v>1472</v>
      </c>
      <c r="K176" s="167" t="s">
        <v>798</v>
      </c>
      <c r="L176" s="167" t="s">
        <v>1473</v>
      </c>
      <c r="M176" s="167" t="s">
        <v>1385</v>
      </c>
      <c r="O176" s="167">
        <v>23611</v>
      </c>
      <c r="P176" s="167" t="s">
        <v>1386</v>
      </c>
      <c r="R176" s="167">
        <v>28.38</v>
      </c>
      <c r="S176" s="167">
        <v>-28.38</v>
      </c>
      <c r="T176" s="167" t="s">
        <v>1361</v>
      </c>
    </row>
    <row r="177" spans="1:20">
      <c r="A177" s="167">
        <v>41200</v>
      </c>
      <c r="B177" s="168">
        <v>45945</v>
      </c>
      <c r="C177" s="168">
        <v>45945</v>
      </c>
      <c r="D177" s="167">
        <v>180748</v>
      </c>
      <c r="E177" s="167" t="s">
        <v>1471</v>
      </c>
      <c r="F177" s="167" t="s">
        <v>1425</v>
      </c>
      <c r="G177" s="167" t="s">
        <v>1426</v>
      </c>
      <c r="I177" s="167" t="s">
        <v>1384</v>
      </c>
      <c r="J177" s="167" t="s">
        <v>1472</v>
      </c>
      <c r="K177" s="167" t="s">
        <v>798</v>
      </c>
      <c r="L177" s="167" t="s">
        <v>1473</v>
      </c>
      <c r="M177" s="167" t="s">
        <v>1385</v>
      </c>
      <c r="O177" s="167">
        <v>24085</v>
      </c>
      <c r="P177" s="167" t="s">
        <v>1386</v>
      </c>
      <c r="R177" s="167">
        <v>28.38</v>
      </c>
      <c r="S177" s="167">
        <v>-28.38</v>
      </c>
      <c r="T177" s="167" t="s">
        <v>1361</v>
      </c>
    </row>
    <row r="178" spans="1:20">
      <c r="A178" s="167">
        <v>41365</v>
      </c>
      <c r="B178" s="168">
        <v>45915</v>
      </c>
      <c r="C178" s="168">
        <v>45915</v>
      </c>
      <c r="D178" s="167">
        <v>180181</v>
      </c>
      <c r="E178" s="167" t="s">
        <v>1474</v>
      </c>
      <c r="F178" s="167" t="s">
        <v>1465</v>
      </c>
      <c r="G178" s="167" t="s">
        <v>1466</v>
      </c>
      <c r="I178" s="167" t="s">
        <v>1384</v>
      </c>
      <c r="J178" s="167" t="s">
        <v>1475</v>
      </c>
      <c r="K178" s="167" t="s">
        <v>798</v>
      </c>
      <c r="L178" s="167" t="s">
        <v>1476</v>
      </c>
      <c r="M178" s="167" t="s">
        <v>1385</v>
      </c>
      <c r="O178" s="167">
        <v>23611</v>
      </c>
      <c r="P178" s="167" t="s">
        <v>1386</v>
      </c>
      <c r="R178" s="167">
        <v>60.56</v>
      </c>
      <c r="S178" s="167">
        <v>-60.56</v>
      </c>
      <c r="T178" s="167" t="s">
        <v>1361</v>
      </c>
    </row>
    <row r="179" spans="1:20">
      <c r="A179" s="167">
        <v>41365</v>
      </c>
      <c r="B179" s="168">
        <v>45945</v>
      </c>
      <c r="C179" s="168">
        <v>45945</v>
      </c>
      <c r="D179" s="167">
        <v>180748</v>
      </c>
      <c r="E179" s="167" t="s">
        <v>1474</v>
      </c>
      <c r="F179" s="167" t="s">
        <v>1465</v>
      </c>
      <c r="G179" s="167" t="s">
        <v>1466</v>
      </c>
      <c r="I179" s="167" t="s">
        <v>1384</v>
      </c>
      <c r="J179" s="167" t="s">
        <v>1475</v>
      </c>
      <c r="K179" s="167" t="s">
        <v>798</v>
      </c>
      <c r="L179" s="167" t="s">
        <v>1476</v>
      </c>
      <c r="M179" s="167" t="s">
        <v>1385</v>
      </c>
      <c r="O179" s="167">
        <v>24085</v>
      </c>
      <c r="P179" s="167" t="s">
        <v>1386</v>
      </c>
      <c r="R179" s="167">
        <v>60.56</v>
      </c>
      <c r="S179" s="167">
        <v>-60.56</v>
      </c>
      <c r="T179" s="167" t="s">
        <v>1361</v>
      </c>
    </row>
    <row r="180" spans="1:20">
      <c r="A180" s="167">
        <v>41200</v>
      </c>
      <c r="B180" s="168">
        <v>45915</v>
      </c>
      <c r="C180" s="168">
        <v>45915</v>
      </c>
      <c r="D180" s="167">
        <v>180181</v>
      </c>
      <c r="E180" s="167" t="s">
        <v>1477</v>
      </c>
      <c r="F180" s="167" t="s">
        <v>1408</v>
      </c>
      <c r="G180" s="167" t="s">
        <v>1409</v>
      </c>
      <c r="I180" s="167" t="s">
        <v>1384</v>
      </c>
      <c r="J180" s="167" t="s">
        <v>1478</v>
      </c>
      <c r="K180" s="167" t="s">
        <v>798</v>
      </c>
      <c r="L180" s="167" t="s">
        <v>1479</v>
      </c>
      <c r="M180" s="167" t="s">
        <v>1385</v>
      </c>
      <c r="O180" s="167">
        <v>23611</v>
      </c>
      <c r="P180" s="167" t="s">
        <v>1386</v>
      </c>
      <c r="R180" s="167">
        <v>262.5</v>
      </c>
      <c r="S180" s="167">
        <v>-262.5</v>
      </c>
      <c r="T180" s="167" t="s">
        <v>1361</v>
      </c>
    </row>
    <row r="181" spans="1:20">
      <c r="A181" s="167">
        <v>41200</v>
      </c>
      <c r="B181" s="168">
        <v>45945</v>
      </c>
      <c r="C181" s="168">
        <v>45945</v>
      </c>
      <c r="D181" s="167">
        <v>180748</v>
      </c>
      <c r="E181" s="167" t="s">
        <v>1477</v>
      </c>
      <c r="F181" s="167" t="s">
        <v>1408</v>
      </c>
      <c r="G181" s="167" t="s">
        <v>1409</v>
      </c>
      <c r="I181" s="167" t="s">
        <v>1384</v>
      </c>
      <c r="J181" s="167" t="s">
        <v>1478</v>
      </c>
      <c r="K181" s="167" t="s">
        <v>798</v>
      </c>
      <c r="L181" s="167" t="s">
        <v>1479</v>
      </c>
      <c r="M181" s="167" t="s">
        <v>1385</v>
      </c>
      <c r="O181" s="167">
        <v>24085</v>
      </c>
      <c r="P181" s="167" t="s">
        <v>1386</v>
      </c>
      <c r="R181" s="167">
        <v>262.5</v>
      </c>
      <c r="S181" s="167">
        <v>-262.5</v>
      </c>
      <c r="T181" s="167" t="s">
        <v>1361</v>
      </c>
    </row>
    <row r="182" spans="1:20">
      <c r="A182" s="167">
        <v>41365</v>
      </c>
      <c r="B182" s="168">
        <v>45915</v>
      </c>
      <c r="C182" s="168">
        <v>45915</v>
      </c>
      <c r="D182" s="167">
        <v>180181</v>
      </c>
      <c r="E182" s="167" t="s">
        <v>1480</v>
      </c>
      <c r="F182" s="167" t="s">
        <v>1465</v>
      </c>
      <c r="G182" s="167" t="s">
        <v>1466</v>
      </c>
      <c r="I182" s="167" t="s">
        <v>1384</v>
      </c>
      <c r="J182" s="167" t="s">
        <v>1481</v>
      </c>
      <c r="K182" s="167" t="s">
        <v>798</v>
      </c>
      <c r="L182" s="167" t="s">
        <v>1482</v>
      </c>
      <c r="M182" s="167" t="s">
        <v>1385</v>
      </c>
      <c r="O182" s="167">
        <v>23611</v>
      </c>
      <c r="P182" s="167" t="s">
        <v>1386</v>
      </c>
      <c r="R182" s="167">
        <v>311.47000000000003</v>
      </c>
      <c r="S182" s="167">
        <v>-311.47000000000003</v>
      </c>
      <c r="T182" s="167" t="s">
        <v>1361</v>
      </c>
    </row>
    <row r="183" spans="1:20">
      <c r="A183" s="167">
        <v>41365</v>
      </c>
      <c r="B183" s="168">
        <v>45945</v>
      </c>
      <c r="C183" s="168">
        <v>45945</v>
      </c>
      <c r="D183" s="167">
        <v>180748</v>
      </c>
      <c r="E183" s="167" t="s">
        <v>1480</v>
      </c>
      <c r="F183" s="167" t="s">
        <v>1465</v>
      </c>
      <c r="G183" s="167" t="s">
        <v>1466</v>
      </c>
      <c r="I183" s="167" t="s">
        <v>1384</v>
      </c>
      <c r="J183" s="167" t="s">
        <v>1481</v>
      </c>
      <c r="K183" s="167" t="s">
        <v>798</v>
      </c>
      <c r="L183" s="167" t="s">
        <v>1482</v>
      </c>
      <c r="M183" s="167" t="s">
        <v>1385</v>
      </c>
      <c r="O183" s="167">
        <v>24085</v>
      </c>
      <c r="P183" s="167" t="s">
        <v>1386</v>
      </c>
      <c r="R183" s="167">
        <v>311.47000000000003</v>
      </c>
      <c r="S183" s="167">
        <v>-311.47000000000003</v>
      </c>
      <c r="T183" s="167" t="s">
        <v>1361</v>
      </c>
    </row>
    <row r="184" spans="1:20">
      <c r="A184" s="167">
        <v>41365</v>
      </c>
      <c r="B184" s="168">
        <v>45915</v>
      </c>
      <c r="C184" s="168">
        <v>45915</v>
      </c>
      <c r="D184" s="167">
        <v>180181</v>
      </c>
      <c r="E184" s="167" t="s">
        <v>1483</v>
      </c>
      <c r="F184" s="167" t="s">
        <v>1465</v>
      </c>
      <c r="G184" s="167" t="s">
        <v>1466</v>
      </c>
      <c r="I184" s="167" t="s">
        <v>1384</v>
      </c>
      <c r="J184" s="167" t="s">
        <v>1484</v>
      </c>
      <c r="K184" s="167" t="s">
        <v>798</v>
      </c>
      <c r="L184" s="167" t="s">
        <v>1484</v>
      </c>
      <c r="M184" s="167" t="s">
        <v>1385</v>
      </c>
      <c r="O184" s="167">
        <v>23611</v>
      </c>
      <c r="P184" s="167" t="s">
        <v>1386</v>
      </c>
      <c r="R184" s="167">
        <v>34.6</v>
      </c>
      <c r="S184" s="167">
        <v>-34.6</v>
      </c>
      <c r="T184" s="167" t="s">
        <v>1361</v>
      </c>
    </row>
    <row r="185" spans="1:20">
      <c r="A185" s="167">
        <v>41365</v>
      </c>
      <c r="B185" s="168">
        <v>45945</v>
      </c>
      <c r="C185" s="168">
        <v>45945</v>
      </c>
      <c r="D185" s="167">
        <v>180748</v>
      </c>
      <c r="E185" s="167" t="s">
        <v>1483</v>
      </c>
      <c r="F185" s="167" t="s">
        <v>1465</v>
      </c>
      <c r="G185" s="167" t="s">
        <v>1466</v>
      </c>
      <c r="I185" s="167" t="s">
        <v>1384</v>
      </c>
      <c r="J185" s="167" t="s">
        <v>1484</v>
      </c>
      <c r="K185" s="167" t="s">
        <v>798</v>
      </c>
      <c r="L185" s="167" t="s">
        <v>1484</v>
      </c>
      <c r="M185" s="167" t="s">
        <v>1385</v>
      </c>
      <c r="O185" s="167">
        <v>24085</v>
      </c>
      <c r="P185" s="167" t="s">
        <v>1386</v>
      </c>
      <c r="R185" s="167">
        <v>34.6</v>
      </c>
      <c r="S185" s="167">
        <v>-34.6</v>
      </c>
      <c r="T185" s="167" t="s">
        <v>1361</v>
      </c>
    </row>
    <row r="186" spans="1:20">
      <c r="A186" s="167">
        <v>41365</v>
      </c>
      <c r="B186" s="168">
        <v>45915</v>
      </c>
      <c r="C186" s="168">
        <v>45915</v>
      </c>
      <c r="D186" s="167">
        <v>180181</v>
      </c>
      <c r="E186" s="167" t="s">
        <v>1485</v>
      </c>
      <c r="F186" s="167" t="s">
        <v>1465</v>
      </c>
      <c r="G186" s="167" t="s">
        <v>1466</v>
      </c>
      <c r="I186" s="167" t="s">
        <v>1384</v>
      </c>
      <c r="J186" s="167" t="s">
        <v>1486</v>
      </c>
      <c r="K186" s="167" t="s">
        <v>798</v>
      </c>
      <c r="L186" s="167" t="s">
        <v>1486</v>
      </c>
      <c r="M186" s="167" t="s">
        <v>1385</v>
      </c>
      <c r="O186" s="167">
        <v>23611</v>
      </c>
      <c r="P186" s="167" t="s">
        <v>1386</v>
      </c>
      <c r="R186" s="167">
        <v>51.91</v>
      </c>
      <c r="S186" s="167">
        <v>-51.91</v>
      </c>
      <c r="T186" s="167" t="s">
        <v>1361</v>
      </c>
    </row>
    <row r="187" spans="1:20">
      <c r="A187" s="167">
        <v>41365</v>
      </c>
      <c r="B187" s="168">
        <v>45945</v>
      </c>
      <c r="C187" s="168">
        <v>45945</v>
      </c>
      <c r="D187" s="167">
        <v>180748</v>
      </c>
      <c r="E187" s="167" t="s">
        <v>1485</v>
      </c>
      <c r="F187" s="167" t="s">
        <v>1465</v>
      </c>
      <c r="G187" s="167" t="s">
        <v>1466</v>
      </c>
      <c r="I187" s="167" t="s">
        <v>1384</v>
      </c>
      <c r="J187" s="167" t="s">
        <v>1486</v>
      </c>
      <c r="K187" s="167" t="s">
        <v>798</v>
      </c>
      <c r="L187" s="167" t="s">
        <v>1486</v>
      </c>
      <c r="M187" s="167" t="s">
        <v>1385</v>
      </c>
      <c r="O187" s="167">
        <v>24085</v>
      </c>
      <c r="P187" s="167" t="s">
        <v>1386</v>
      </c>
      <c r="R187" s="167">
        <v>51.91</v>
      </c>
      <c r="S187" s="167">
        <v>-51.91</v>
      </c>
      <c r="T187" s="167" t="s">
        <v>1361</v>
      </c>
    </row>
    <row r="188" spans="1:20">
      <c r="A188" s="167">
        <v>42100</v>
      </c>
      <c r="B188" s="168">
        <v>45901</v>
      </c>
      <c r="C188" s="168">
        <v>45901</v>
      </c>
      <c r="D188" s="167">
        <v>179773</v>
      </c>
      <c r="E188" s="167" t="s">
        <v>1487</v>
      </c>
      <c r="F188" s="167" t="s">
        <v>1408</v>
      </c>
      <c r="G188" s="167" t="s">
        <v>1409</v>
      </c>
      <c r="I188" s="167" t="s">
        <v>1405</v>
      </c>
      <c r="J188" s="167" t="s">
        <v>1416</v>
      </c>
      <c r="K188" s="167" t="s">
        <v>802</v>
      </c>
      <c r="L188" s="167" t="s">
        <v>1417</v>
      </c>
      <c r="M188" s="167" t="s">
        <v>1488</v>
      </c>
      <c r="O188" s="167">
        <v>23450</v>
      </c>
      <c r="P188" s="167" t="s">
        <v>1386</v>
      </c>
      <c r="R188" s="167">
        <v>100</v>
      </c>
      <c r="S188" s="167">
        <v>-100</v>
      </c>
      <c r="T188" s="167" t="s">
        <v>1361</v>
      </c>
    </row>
    <row r="189" spans="1:20">
      <c r="A189" s="167">
        <v>42100</v>
      </c>
      <c r="B189" s="168">
        <v>45931</v>
      </c>
      <c r="C189" s="168">
        <v>45931</v>
      </c>
      <c r="D189" s="167">
        <v>180326</v>
      </c>
      <c r="E189" s="167" t="s">
        <v>1487</v>
      </c>
      <c r="F189" s="167" t="s">
        <v>1408</v>
      </c>
      <c r="G189" s="167" t="s">
        <v>1409</v>
      </c>
      <c r="I189" s="167" t="s">
        <v>1405</v>
      </c>
      <c r="J189" s="167" t="s">
        <v>1416</v>
      </c>
      <c r="K189" s="167" t="s">
        <v>802</v>
      </c>
      <c r="L189" s="167" t="s">
        <v>1417</v>
      </c>
      <c r="M189" s="167" t="s">
        <v>1488</v>
      </c>
      <c r="O189" s="167">
        <v>23751</v>
      </c>
      <c r="P189" s="167" t="s">
        <v>1386</v>
      </c>
      <c r="R189" s="167">
        <v>100</v>
      </c>
      <c r="S189" s="167">
        <v>-100</v>
      </c>
      <c r="T189" s="167" t="s">
        <v>1361</v>
      </c>
    </row>
    <row r="190" spans="1:20">
      <c r="A190" s="167">
        <v>41300</v>
      </c>
      <c r="B190" s="168">
        <v>45901</v>
      </c>
      <c r="C190" s="168">
        <v>45901</v>
      </c>
      <c r="D190" s="167">
        <v>179773</v>
      </c>
      <c r="E190" s="167" t="s">
        <v>1489</v>
      </c>
      <c r="F190" s="167" t="s">
        <v>1425</v>
      </c>
      <c r="G190" s="167" t="s">
        <v>1426</v>
      </c>
      <c r="I190" s="167" t="s">
        <v>1405</v>
      </c>
      <c r="J190" s="167" t="s">
        <v>1419</v>
      </c>
      <c r="K190" s="167" t="s">
        <v>802</v>
      </c>
      <c r="L190" s="167" t="s">
        <v>1420</v>
      </c>
      <c r="M190" s="167" t="s">
        <v>1488</v>
      </c>
      <c r="O190" s="167">
        <v>23450</v>
      </c>
      <c r="P190" s="167" t="s">
        <v>1386</v>
      </c>
      <c r="R190" s="167">
        <v>108</v>
      </c>
      <c r="S190" s="167">
        <v>-108</v>
      </c>
      <c r="T190" s="167" t="s">
        <v>1361</v>
      </c>
    </row>
    <row r="191" spans="1:20">
      <c r="A191" s="167">
        <v>41300</v>
      </c>
      <c r="B191" s="168">
        <v>45931</v>
      </c>
      <c r="C191" s="168">
        <v>45931</v>
      </c>
      <c r="D191" s="167">
        <v>180326</v>
      </c>
      <c r="E191" s="167" t="s">
        <v>1489</v>
      </c>
      <c r="F191" s="167" t="s">
        <v>1425</v>
      </c>
      <c r="G191" s="167" t="s">
        <v>1426</v>
      </c>
      <c r="I191" s="167" t="s">
        <v>1405</v>
      </c>
      <c r="J191" s="167" t="s">
        <v>1419</v>
      </c>
      <c r="K191" s="167" t="s">
        <v>802</v>
      </c>
      <c r="L191" s="167" t="s">
        <v>1420</v>
      </c>
      <c r="M191" s="167" t="s">
        <v>1488</v>
      </c>
      <c r="O191" s="167">
        <v>23751</v>
      </c>
      <c r="P191" s="167" t="s">
        <v>1386</v>
      </c>
      <c r="R191" s="167">
        <v>108</v>
      </c>
      <c r="S191" s="167">
        <v>-108</v>
      </c>
      <c r="T191" s="167" t="s">
        <v>1361</v>
      </c>
    </row>
    <row r="192" spans="1:20">
      <c r="A192" s="167">
        <v>42100</v>
      </c>
      <c r="B192" s="168">
        <v>45901</v>
      </c>
      <c r="C192" s="168">
        <v>45901</v>
      </c>
      <c r="D192" s="167">
        <v>179773</v>
      </c>
      <c r="E192" s="167" t="s">
        <v>1490</v>
      </c>
      <c r="F192" s="167" t="s">
        <v>1408</v>
      </c>
      <c r="G192" s="167" t="s">
        <v>1409</v>
      </c>
      <c r="I192" s="167" t="s">
        <v>1405</v>
      </c>
      <c r="J192" s="167" t="s">
        <v>1422</v>
      </c>
      <c r="K192" s="167" t="s">
        <v>802</v>
      </c>
      <c r="L192" s="167" t="s">
        <v>1423</v>
      </c>
      <c r="M192" s="167" t="s">
        <v>1488</v>
      </c>
      <c r="O192" s="167">
        <v>23450</v>
      </c>
      <c r="P192" s="167" t="s">
        <v>1386</v>
      </c>
      <c r="R192" s="167">
        <v>5</v>
      </c>
      <c r="S192" s="167">
        <v>-5</v>
      </c>
      <c r="T192" s="167" t="s">
        <v>1361</v>
      </c>
    </row>
    <row r="193" spans="1:20">
      <c r="A193" s="167">
        <v>42100</v>
      </c>
      <c r="B193" s="168">
        <v>45931</v>
      </c>
      <c r="C193" s="168">
        <v>45931</v>
      </c>
      <c r="D193" s="167">
        <v>180326</v>
      </c>
      <c r="E193" s="167" t="s">
        <v>1490</v>
      </c>
      <c r="F193" s="167" t="s">
        <v>1408</v>
      </c>
      <c r="G193" s="167" t="s">
        <v>1409</v>
      </c>
      <c r="I193" s="167" t="s">
        <v>1405</v>
      </c>
      <c r="J193" s="167" t="s">
        <v>1422</v>
      </c>
      <c r="K193" s="167" t="s">
        <v>802</v>
      </c>
      <c r="L193" s="167" t="s">
        <v>1423</v>
      </c>
      <c r="M193" s="167" t="s">
        <v>1488</v>
      </c>
      <c r="O193" s="167">
        <v>23751</v>
      </c>
      <c r="P193" s="167" t="s">
        <v>1386</v>
      </c>
      <c r="R193" s="167">
        <v>5</v>
      </c>
      <c r="S193" s="167">
        <v>-5</v>
      </c>
      <c r="T193" s="167" t="s">
        <v>1361</v>
      </c>
    </row>
    <row r="194" spans="1:20">
      <c r="A194" s="167">
        <v>41320</v>
      </c>
      <c r="B194" s="168">
        <v>45901</v>
      </c>
      <c r="C194" s="168">
        <v>45901</v>
      </c>
      <c r="D194" s="167">
        <v>179773</v>
      </c>
      <c r="E194" s="167" t="s">
        <v>1491</v>
      </c>
      <c r="F194" s="167" t="s">
        <v>1425</v>
      </c>
      <c r="G194" s="167" t="s">
        <v>1426</v>
      </c>
      <c r="I194" s="167" t="s">
        <v>1405</v>
      </c>
      <c r="J194" s="167" t="s">
        <v>1492</v>
      </c>
      <c r="K194" s="167" t="s">
        <v>802</v>
      </c>
      <c r="L194" s="167" t="s">
        <v>1493</v>
      </c>
      <c r="M194" s="167" t="s">
        <v>1488</v>
      </c>
      <c r="O194" s="167">
        <v>23450</v>
      </c>
      <c r="P194" s="167" t="s">
        <v>1386</v>
      </c>
      <c r="R194" s="167">
        <v>50</v>
      </c>
      <c r="S194" s="167">
        <v>-50</v>
      </c>
      <c r="T194" s="167" t="s">
        <v>1361</v>
      </c>
    </row>
    <row r="195" spans="1:20">
      <c r="A195" s="167">
        <v>41320</v>
      </c>
      <c r="B195" s="168">
        <v>45931</v>
      </c>
      <c r="C195" s="168">
        <v>45931</v>
      </c>
      <c r="D195" s="167">
        <v>180326</v>
      </c>
      <c r="E195" s="167" t="s">
        <v>1491</v>
      </c>
      <c r="F195" s="167" t="s">
        <v>1425</v>
      </c>
      <c r="G195" s="167" t="s">
        <v>1426</v>
      </c>
      <c r="I195" s="167" t="s">
        <v>1405</v>
      </c>
      <c r="J195" s="167" t="s">
        <v>1492</v>
      </c>
      <c r="K195" s="167" t="s">
        <v>802</v>
      </c>
      <c r="L195" s="167" t="s">
        <v>1493</v>
      </c>
      <c r="M195" s="167" t="s">
        <v>1488</v>
      </c>
      <c r="O195" s="167">
        <v>23751</v>
      </c>
      <c r="P195" s="167" t="s">
        <v>1386</v>
      </c>
      <c r="R195" s="167">
        <v>50</v>
      </c>
      <c r="S195" s="167">
        <v>-50</v>
      </c>
      <c r="T195" s="167" t="s">
        <v>1361</v>
      </c>
    </row>
    <row r="196" spans="1:20">
      <c r="A196" s="167">
        <v>41300</v>
      </c>
      <c r="B196" s="168">
        <v>45901</v>
      </c>
      <c r="C196" s="168">
        <v>45901</v>
      </c>
      <c r="D196" s="167">
        <v>179773</v>
      </c>
      <c r="E196" s="167" t="s">
        <v>1494</v>
      </c>
      <c r="F196" s="167" t="s">
        <v>1425</v>
      </c>
      <c r="G196" s="167" t="s">
        <v>1426</v>
      </c>
      <c r="I196" s="167" t="s">
        <v>1405</v>
      </c>
      <c r="J196" s="167" t="s">
        <v>1430</v>
      </c>
      <c r="K196" s="167" t="s">
        <v>802</v>
      </c>
      <c r="L196" s="167" t="s">
        <v>1430</v>
      </c>
      <c r="M196" s="167" t="s">
        <v>1488</v>
      </c>
      <c r="O196" s="167">
        <v>23450</v>
      </c>
      <c r="P196" s="167" t="s">
        <v>1386</v>
      </c>
      <c r="R196" s="167">
        <v>292.72000000000003</v>
      </c>
      <c r="S196" s="167">
        <v>-292.72000000000003</v>
      </c>
      <c r="T196" s="167" t="s">
        <v>1361</v>
      </c>
    </row>
    <row r="197" spans="1:20">
      <c r="A197" s="167">
        <v>41300</v>
      </c>
      <c r="B197" s="168">
        <v>45931</v>
      </c>
      <c r="C197" s="168">
        <v>45931</v>
      </c>
      <c r="D197" s="167">
        <v>180326</v>
      </c>
      <c r="E197" s="167" t="s">
        <v>1494</v>
      </c>
      <c r="F197" s="167" t="s">
        <v>1425</v>
      </c>
      <c r="G197" s="167" t="s">
        <v>1426</v>
      </c>
      <c r="I197" s="167" t="s">
        <v>1405</v>
      </c>
      <c r="J197" s="167" t="s">
        <v>1430</v>
      </c>
      <c r="K197" s="167" t="s">
        <v>802</v>
      </c>
      <c r="L197" s="167" t="s">
        <v>1430</v>
      </c>
      <c r="M197" s="167" t="s">
        <v>1488</v>
      </c>
      <c r="O197" s="167">
        <v>23751</v>
      </c>
      <c r="P197" s="167" t="s">
        <v>1386</v>
      </c>
      <c r="R197" s="167">
        <v>289.36</v>
      </c>
      <c r="S197" s="167">
        <v>-289.36</v>
      </c>
      <c r="T197" s="167" t="s">
        <v>1361</v>
      </c>
    </row>
    <row r="198" spans="1:20">
      <c r="A198" s="167">
        <v>42100</v>
      </c>
      <c r="B198" s="168">
        <v>45901</v>
      </c>
      <c r="C198" s="168">
        <v>45901</v>
      </c>
      <c r="D198" s="167">
        <v>179773</v>
      </c>
      <c r="E198" s="167" t="s">
        <v>1495</v>
      </c>
      <c r="F198" s="167" t="s">
        <v>1408</v>
      </c>
      <c r="G198" s="167" t="s">
        <v>1409</v>
      </c>
      <c r="I198" s="167" t="s">
        <v>1405</v>
      </c>
      <c r="J198" s="167" t="s">
        <v>1432</v>
      </c>
      <c r="K198" s="167" t="s">
        <v>802</v>
      </c>
      <c r="L198" s="167" t="s">
        <v>1433</v>
      </c>
      <c r="M198" s="167" t="s">
        <v>1488</v>
      </c>
      <c r="O198" s="167">
        <v>23450</v>
      </c>
      <c r="P198" s="167" t="s">
        <v>1386</v>
      </c>
      <c r="R198" s="167">
        <v>28</v>
      </c>
      <c r="S198" s="167">
        <v>-28</v>
      </c>
      <c r="T198" s="167" t="s">
        <v>1361</v>
      </c>
    </row>
    <row r="199" spans="1:20">
      <c r="A199" s="167">
        <v>42100</v>
      </c>
      <c r="B199" s="168">
        <v>45931</v>
      </c>
      <c r="C199" s="168">
        <v>45931</v>
      </c>
      <c r="D199" s="167">
        <v>180326</v>
      </c>
      <c r="E199" s="167" t="s">
        <v>1495</v>
      </c>
      <c r="F199" s="167" t="s">
        <v>1408</v>
      </c>
      <c r="G199" s="167" t="s">
        <v>1409</v>
      </c>
      <c r="I199" s="167" t="s">
        <v>1405</v>
      </c>
      <c r="J199" s="167" t="s">
        <v>1432</v>
      </c>
      <c r="K199" s="167" t="s">
        <v>802</v>
      </c>
      <c r="L199" s="167" t="s">
        <v>1433</v>
      </c>
      <c r="M199" s="167" t="s">
        <v>1488</v>
      </c>
      <c r="O199" s="167">
        <v>23751</v>
      </c>
      <c r="P199" s="167" t="s">
        <v>1386</v>
      </c>
      <c r="R199" s="167">
        <v>12</v>
      </c>
      <c r="S199" s="167">
        <v>-12</v>
      </c>
      <c r="T199" s="167" t="s">
        <v>1361</v>
      </c>
    </row>
    <row r="200" spans="1:20">
      <c r="A200" s="167">
        <v>40000</v>
      </c>
      <c r="B200" s="168">
        <v>45901</v>
      </c>
      <c r="C200" s="168">
        <v>45901</v>
      </c>
      <c r="D200" s="167">
        <v>179773</v>
      </c>
      <c r="E200" s="167" t="s">
        <v>1496</v>
      </c>
      <c r="F200" s="167" t="s">
        <v>1425</v>
      </c>
      <c r="G200" s="167" t="s">
        <v>1426</v>
      </c>
      <c r="I200" s="167" t="s">
        <v>1405</v>
      </c>
      <c r="J200" s="167" t="s">
        <v>1441</v>
      </c>
      <c r="K200" s="167" t="s">
        <v>802</v>
      </c>
      <c r="L200" s="167" t="s">
        <v>1442</v>
      </c>
      <c r="M200" s="167" t="s">
        <v>1488</v>
      </c>
      <c r="O200" s="167">
        <v>23450</v>
      </c>
      <c r="P200" s="167" t="s">
        <v>1386</v>
      </c>
      <c r="R200" s="167">
        <v>150</v>
      </c>
      <c r="S200" s="167">
        <v>-150</v>
      </c>
      <c r="T200" s="167" t="s">
        <v>1361</v>
      </c>
    </row>
    <row r="201" spans="1:20">
      <c r="A201" s="167">
        <v>40000</v>
      </c>
      <c r="B201" s="168">
        <v>45931</v>
      </c>
      <c r="C201" s="168">
        <v>45931</v>
      </c>
      <c r="D201" s="167">
        <v>180326</v>
      </c>
      <c r="E201" s="167" t="s">
        <v>1496</v>
      </c>
      <c r="F201" s="167" t="s">
        <v>1425</v>
      </c>
      <c r="G201" s="167" t="s">
        <v>1426</v>
      </c>
      <c r="I201" s="167" t="s">
        <v>1405</v>
      </c>
      <c r="J201" s="167" t="s">
        <v>1441</v>
      </c>
      <c r="K201" s="167" t="s">
        <v>802</v>
      </c>
      <c r="L201" s="167" t="s">
        <v>1442</v>
      </c>
      <c r="M201" s="167" t="s">
        <v>1488</v>
      </c>
      <c r="O201" s="167">
        <v>23751</v>
      </c>
      <c r="P201" s="167" t="s">
        <v>1386</v>
      </c>
      <c r="R201" s="167">
        <v>150</v>
      </c>
      <c r="S201" s="167">
        <v>-150</v>
      </c>
      <c r="T201" s="167" t="s">
        <v>1361</v>
      </c>
    </row>
    <row r="202" spans="1:20">
      <c r="A202" s="167">
        <v>40000</v>
      </c>
      <c r="B202" s="168">
        <v>45901</v>
      </c>
      <c r="C202" s="168">
        <v>45901</v>
      </c>
      <c r="D202" s="167">
        <v>179773</v>
      </c>
      <c r="E202" s="167" t="s">
        <v>1497</v>
      </c>
      <c r="F202" s="167" t="s">
        <v>1425</v>
      </c>
      <c r="G202" s="167" t="s">
        <v>1426</v>
      </c>
      <c r="I202" s="167" t="s">
        <v>1405</v>
      </c>
      <c r="J202" s="167" t="s">
        <v>1444</v>
      </c>
      <c r="K202" s="167" t="s">
        <v>802</v>
      </c>
      <c r="L202" s="167" t="s">
        <v>1445</v>
      </c>
      <c r="M202" s="167" t="s">
        <v>1488</v>
      </c>
      <c r="O202" s="167">
        <v>23450</v>
      </c>
      <c r="P202" s="167" t="s">
        <v>1386</v>
      </c>
      <c r="R202" s="167">
        <v>190</v>
      </c>
      <c r="S202" s="167">
        <v>-190</v>
      </c>
      <c r="T202" s="167" t="s">
        <v>1361</v>
      </c>
    </row>
    <row r="203" spans="1:20">
      <c r="A203" s="167">
        <v>40000</v>
      </c>
      <c r="B203" s="168">
        <v>45931</v>
      </c>
      <c r="C203" s="168">
        <v>45931</v>
      </c>
      <c r="D203" s="167">
        <v>180326</v>
      </c>
      <c r="E203" s="167" t="s">
        <v>1497</v>
      </c>
      <c r="F203" s="167" t="s">
        <v>1425</v>
      </c>
      <c r="G203" s="167" t="s">
        <v>1426</v>
      </c>
      <c r="I203" s="167" t="s">
        <v>1405</v>
      </c>
      <c r="J203" s="167" t="s">
        <v>1444</v>
      </c>
      <c r="K203" s="167" t="s">
        <v>802</v>
      </c>
      <c r="L203" s="167" t="s">
        <v>1445</v>
      </c>
      <c r="M203" s="167" t="s">
        <v>1488</v>
      </c>
      <c r="O203" s="167">
        <v>23751</v>
      </c>
      <c r="P203" s="167" t="s">
        <v>1386</v>
      </c>
      <c r="R203" s="167">
        <v>190</v>
      </c>
      <c r="S203" s="167">
        <v>-190</v>
      </c>
      <c r="T203" s="167" t="s">
        <v>1361</v>
      </c>
    </row>
    <row r="204" spans="1:20">
      <c r="A204" s="167">
        <v>40000</v>
      </c>
      <c r="B204" s="168">
        <v>45901</v>
      </c>
      <c r="C204" s="168">
        <v>45901</v>
      </c>
      <c r="D204" s="167">
        <v>179773</v>
      </c>
      <c r="E204" s="167" t="s">
        <v>1498</v>
      </c>
      <c r="F204" s="167" t="s">
        <v>1425</v>
      </c>
      <c r="G204" s="167" t="s">
        <v>1426</v>
      </c>
      <c r="I204" s="167" t="s">
        <v>1405</v>
      </c>
      <c r="J204" s="167" t="s">
        <v>1447</v>
      </c>
      <c r="K204" s="167" t="s">
        <v>802</v>
      </c>
      <c r="L204" s="167" t="s">
        <v>1448</v>
      </c>
      <c r="M204" s="167" t="s">
        <v>1488</v>
      </c>
      <c r="O204" s="167">
        <v>23450</v>
      </c>
      <c r="P204" s="167" t="s">
        <v>1386</v>
      </c>
      <c r="R204" s="167">
        <v>220</v>
      </c>
      <c r="S204" s="167">
        <v>-220</v>
      </c>
      <c r="T204" s="167" t="s">
        <v>1361</v>
      </c>
    </row>
    <row r="205" spans="1:20">
      <c r="A205" s="167">
        <v>40000</v>
      </c>
      <c r="B205" s="168">
        <v>45931</v>
      </c>
      <c r="C205" s="168">
        <v>45931</v>
      </c>
      <c r="D205" s="167">
        <v>180326</v>
      </c>
      <c r="E205" s="167" t="s">
        <v>1498</v>
      </c>
      <c r="F205" s="167" t="s">
        <v>1425</v>
      </c>
      <c r="G205" s="167" t="s">
        <v>1426</v>
      </c>
      <c r="I205" s="167" t="s">
        <v>1405</v>
      </c>
      <c r="J205" s="167" t="s">
        <v>1447</v>
      </c>
      <c r="K205" s="167" t="s">
        <v>802</v>
      </c>
      <c r="L205" s="167" t="s">
        <v>1448</v>
      </c>
      <c r="M205" s="167" t="s">
        <v>1488</v>
      </c>
      <c r="O205" s="167">
        <v>23751</v>
      </c>
      <c r="P205" s="167" t="s">
        <v>1386</v>
      </c>
      <c r="R205" s="167">
        <v>275</v>
      </c>
      <c r="S205" s="167">
        <v>-275</v>
      </c>
      <c r="T205" s="167" t="s">
        <v>1361</v>
      </c>
    </row>
    <row r="206" spans="1:20">
      <c r="A206" s="167">
        <v>41450</v>
      </c>
      <c r="B206" s="168">
        <v>45901</v>
      </c>
      <c r="C206" s="168">
        <v>45901</v>
      </c>
      <c r="D206" s="167">
        <v>179773</v>
      </c>
      <c r="E206" s="167" t="s">
        <v>1499</v>
      </c>
      <c r="F206" s="167" t="s">
        <v>1500</v>
      </c>
      <c r="G206" s="167" t="s">
        <v>508</v>
      </c>
      <c r="I206" s="167" t="s">
        <v>1405</v>
      </c>
      <c r="J206" s="167" t="s">
        <v>1501</v>
      </c>
      <c r="K206" s="167" t="s">
        <v>802</v>
      </c>
      <c r="L206" s="167" t="s">
        <v>1502</v>
      </c>
      <c r="M206" s="167" t="s">
        <v>1488</v>
      </c>
      <c r="O206" s="167">
        <v>23450</v>
      </c>
      <c r="P206" s="167" t="s">
        <v>1386</v>
      </c>
      <c r="R206" s="167">
        <v>484</v>
      </c>
      <c r="S206" s="167">
        <v>-484</v>
      </c>
      <c r="T206" s="167" t="s">
        <v>1361</v>
      </c>
    </row>
    <row r="207" spans="1:20">
      <c r="A207" s="167">
        <v>41450</v>
      </c>
      <c r="B207" s="168">
        <v>45931</v>
      </c>
      <c r="C207" s="168">
        <v>45931</v>
      </c>
      <c r="D207" s="167">
        <v>180326</v>
      </c>
      <c r="E207" s="167" t="s">
        <v>1499</v>
      </c>
      <c r="F207" s="167" t="s">
        <v>1500</v>
      </c>
      <c r="G207" s="167" t="s">
        <v>508</v>
      </c>
      <c r="I207" s="167" t="s">
        <v>1405</v>
      </c>
      <c r="J207" s="167" t="s">
        <v>1501</v>
      </c>
      <c r="K207" s="167" t="s">
        <v>802</v>
      </c>
      <c r="L207" s="167" t="s">
        <v>1502</v>
      </c>
      <c r="M207" s="167" t="s">
        <v>1488</v>
      </c>
      <c r="O207" s="167">
        <v>23751</v>
      </c>
      <c r="P207" s="167" t="s">
        <v>1386</v>
      </c>
      <c r="R207" s="167">
        <v>484</v>
      </c>
      <c r="S207" s="167">
        <v>-484</v>
      </c>
      <c r="T207" s="167" t="s">
        <v>1361</v>
      </c>
    </row>
    <row r="208" spans="1:20">
      <c r="A208" s="167">
        <v>42100</v>
      </c>
      <c r="B208" s="168">
        <v>45901</v>
      </c>
      <c r="C208" s="168">
        <v>45901</v>
      </c>
      <c r="D208" s="167">
        <v>179774</v>
      </c>
      <c r="E208" s="167" t="s">
        <v>1503</v>
      </c>
      <c r="F208" s="167" t="s">
        <v>1504</v>
      </c>
      <c r="G208" s="167" t="s">
        <v>297</v>
      </c>
      <c r="I208" s="167" t="s">
        <v>1405</v>
      </c>
      <c r="J208" s="167" t="s">
        <v>1413</v>
      </c>
      <c r="K208" s="167" t="s">
        <v>809</v>
      </c>
      <c r="L208" s="167" t="s">
        <v>1414</v>
      </c>
      <c r="M208" s="167" t="s">
        <v>1505</v>
      </c>
      <c r="O208" s="167">
        <v>23530</v>
      </c>
      <c r="P208" s="167" t="s">
        <v>1386</v>
      </c>
      <c r="R208" s="167">
        <v>2820</v>
      </c>
      <c r="S208" s="167">
        <v>-2820</v>
      </c>
      <c r="T208" s="167" t="s">
        <v>1361</v>
      </c>
    </row>
    <row r="209" spans="1:20">
      <c r="A209" s="167">
        <v>42100</v>
      </c>
      <c r="B209" s="168">
        <v>45931</v>
      </c>
      <c r="C209" s="168">
        <v>45931</v>
      </c>
      <c r="D209" s="167">
        <v>180327</v>
      </c>
      <c r="E209" s="167" t="s">
        <v>1503</v>
      </c>
      <c r="F209" s="167" t="s">
        <v>1504</v>
      </c>
      <c r="G209" s="167" t="s">
        <v>297</v>
      </c>
      <c r="I209" s="167" t="s">
        <v>1405</v>
      </c>
      <c r="J209" s="167" t="s">
        <v>1413</v>
      </c>
      <c r="K209" s="167" t="s">
        <v>809</v>
      </c>
      <c r="L209" s="167" t="s">
        <v>1414</v>
      </c>
      <c r="M209" s="167" t="s">
        <v>1505</v>
      </c>
      <c r="O209" s="167">
        <v>23752</v>
      </c>
      <c r="P209" s="167" t="s">
        <v>1386</v>
      </c>
      <c r="R209" s="167">
        <v>2820</v>
      </c>
      <c r="S209" s="167">
        <v>-2820</v>
      </c>
      <c r="T209" s="167" t="s">
        <v>1361</v>
      </c>
    </row>
    <row r="210" spans="1:20">
      <c r="A210" s="167">
        <v>42100</v>
      </c>
      <c r="B210" s="168">
        <v>45901</v>
      </c>
      <c r="C210" s="168">
        <v>45901</v>
      </c>
      <c r="D210" s="167">
        <v>179774</v>
      </c>
      <c r="E210" s="167" t="s">
        <v>1506</v>
      </c>
      <c r="F210" s="167" t="s">
        <v>1504</v>
      </c>
      <c r="G210" s="167" t="s">
        <v>297</v>
      </c>
      <c r="I210" s="167" t="s">
        <v>1405</v>
      </c>
      <c r="J210" s="167" t="s">
        <v>1416</v>
      </c>
      <c r="K210" s="167" t="s">
        <v>809</v>
      </c>
      <c r="L210" s="167" t="s">
        <v>1417</v>
      </c>
      <c r="M210" s="167" t="s">
        <v>1505</v>
      </c>
      <c r="O210" s="167">
        <v>23530</v>
      </c>
      <c r="P210" s="167" t="s">
        <v>1386</v>
      </c>
      <c r="R210" s="167">
        <v>100</v>
      </c>
      <c r="S210" s="167">
        <v>-100</v>
      </c>
      <c r="T210" s="167" t="s">
        <v>1361</v>
      </c>
    </row>
    <row r="211" spans="1:20">
      <c r="A211" s="167">
        <v>42100</v>
      </c>
      <c r="B211" s="168">
        <v>45931</v>
      </c>
      <c r="C211" s="168">
        <v>45931</v>
      </c>
      <c r="D211" s="167">
        <v>180327</v>
      </c>
      <c r="E211" s="167" t="s">
        <v>1506</v>
      </c>
      <c r="F211" s="167" t="s">
        <v>1504</v>
      </c>
      <c r="G211" s="167" t="s">
        <v>297</v>
      </c>
      <c r="I211" s="167" t="s">
        <v>1405</v>
      </c>
      <c r="J211" s="167" t="s">
        <v>1416</v>
      </c>
      <c r="K211" s="167" t="s">
        <v>809</v>
      </c>
      <c r="L211" s="167" t="s">
        <v>1417</v>
      </c>
      <c r="M211" s="167" t="s">
        <v>1505</v>
      </c>
      <c r="O211" s="167">
        <v>23752</v>
      </c>
      <c r="P211" s="167" t="s">
        <v>1386</v>
      </c>
      <c r="R211" s="167">
        <v>100</v>
      </c>
      <c r="S211" s="167">
        <v>-100</v>
      </c>
      <c r="T211" s="167" t="s">
        <v>1361</v>
      </c>
    </row>
    <row r="212" spans="1:20">
      <c r="A212" s="167">
        <v>41300</v>
      </c>
      <c r="B212" s="168">
        <v>45901</v>
      </c>
      <c r="C212" s="168">
        <v>45901</v>
      </c>
      <c r="D212" s="167">
        <v>179774</v>
      </c>
      <c r="E212" s="167" t="s">
        <v>1507</v>
      </c>
      <c r="F212" s="167" t="s">
        <v>1504</v>
      </c>
      <c r="G212" s="167" t="s">
        <v>297</v>
      </c>
      <c r="I212" s="167" t="s">
        <v>1405</v>
      </c>
      <c r="J212" s="167" t="s">
        <v>1419</v>
      </c>
      <c r="K212" s="167" t="s">
        <v>809</v>
      </c>
      <c r="L212" s="167" t="s">
        <v>1420</v>
      </c>
      <c r="M212" s="167" t="s">
        <v>1505</v>
      </c>
      <c r="O212" s="167">
        <v>23530</v>
      </c>
      <c r="P212" s="167" t="s">
        <v>1386</v>
      </c>
      <c r="R212" s="167">
        <v>668</v>
      </c>
      <c r="S212" s="167">
        <v>-668</v>
      </c>
      <c r="T212" s="167" t="s">
        <v>1361</v>
      </c>
    </row>
    <row r="213" spans="1:20">
      <c r="A213" s="167">
        <v>41300</v>
      </c>
      <c r="B213" s="168">
        <v>45931</v>
      </c>
      <c r="C213" s="168">
        <v>45931</v>
      </c>
      <c r="D213" s="167">
        <v>180327</v>
      </c>
      <c r="E213" s="167" t="s">
        <v>1507</v>
      </c>
      <c r="F213" s="167" t="s">
        <v>1504</v>
      </c>
      <c r="G213" s="167" t="s">
        <v>297</v>
      </c>
      <c r="I213" s="167" t="s">
        <v>1405</v>
      </c>
      <c r="J213" s="167" t="s">
        <v>1419</v>
      </c>
      <c r="K213" s="167" t="s">
        <v>809</v>
      </c>
      <c r="L213" s="167" t="s">
        <v>1420</v>
      </c>
      <c r="M213" s="167" t="s">
        <v>1505</v>
      </c>
      <c r="O213" s="167">
        <v>23752</v>
      </c>
      <c r="P213" s="167" t="s">
        <v>1386</v>
      </c>
      <c r="R213" s="167">
        <v>668</v>
      </c>
      <c r="S213" s="167">
        <v>-668</v>
      </c>
      <c r="T213" s="167" t="s">
        <v>1361</v>
      </c>
    </row>
    <row r="214" spans="1:20">
      <c r="A214" s="167">
        <v>42100</v>
      </c>
      <c r="B214" s="168">
        <v>45901</v>
      </c>
      <c r="C214" s="168">
        <v>45901</v>
      </c>
      <c r="D214" s="167">
        <v>179774</v>
      </c>
      <c r="E214" s="167" t="s">
        <v>1508</v>
      </c>
      <c r="F214" s="167" t="s">
        <v>1504</v>
      </c>
      <c r="G214" s="167" t="s">
        <v>297</v>
      </c>
      <c r="I214" s="167" t="s">
        <v>1405</v>
      </c>
      <c r="J214" s="167" t="s">
        <v>1422</v>
      </c>
      <c r="K214" s="167" t="s">
        <v>809</v>
      </c>
      <c r="L214" s="167" t="s">
        <v>1423</v>
      </c>
      <c r="M214" s="167" t="s">
        <v>1505</v>
      </c>
      <c r="O214" s="167">
        <v>23530</v>
      </c>
      <c r="P214" s="167" t="s">
        <v>1386</v>
      </c>
      <c r="R214" s="167">
        <v>630</v>
      </c>
      <c r="S214" s="167">
        <v>-630</v>
      </c>
      <c r="T214" s="167" t="s">
        <v>1361</v>
      </c>
    </row>
    <row r="215" spans="1:20">
      <c r="A215" s="167">
        <v>42100</v>
      </c>
      <c r="B215" s="168">
        <v>45931</v>
      </c>
      <c r="C215" s="168">
        <v>45931</v>
      </c>
      <c r="D215" s="167">
        <v>180327</v>
      </c>
      <c r="E215" s="167" t="s">
        <v>1508</v>
      </c>
      <c r="F215" s="167" t="s">
        <v>1504</v>
      </c>
      <c r="G215" s="167" t="s">
        <v>297</v>
      </c>
      <c r="I215" s="167" t="s">
        <v>1405</v>
      </c>
      <c r="J215" s="167" t="s">
        <v>1422</v>
      </c>
      <c r="K215" s="167" t="s">
        <v>809</v>
      </c>
      <c r="L215" s="167" t="s">
        <v>1423</v>
      </c>
      <c r="M215" s="167" t="s">
        <v>1505</v>
      </c>
      <c r="O215" s="167">
        <v>23752</v>
      </c>
      <c r="P215" s="167" t="s">
        <v>1386</v>
      </c>
      <c r="R215" s="167">
        <v>645</v>
      </c>
      <c r="S215" s="167">
        <v>-645</v>
      </c>
      <c r="T215" s="167" t="s">
        <v>1361</v>
      </c>
    </row>
    <row r="216" spans="1:20">
      <c r="A216" s="167">
        <v>41450</v>
      </c>
      <c r="B216" s="168">
        <v>45901</v>
      </c>
      <c r="C216" s="168">
        <v>45901</v>
      </c>
      <c r="D216" s="167">
        <v>179774</v>
      </c>
      <c r="E216" s="167" t="s">
        <v>1509</v>
      </c>
      <c r="F216" s="167" t="s">
        <v>1500</v>
      </c>
      <c r="G216" s="167" t="s">
        <v>508</v>
      </c>
      <c r="I216" s="167" t="s">
        <v>1405</v>
      </c>
      <c r="J216" s="167" t="s">
        <v>1510</v>
      </c>
      <c r="K216" s="167" t="s">
        <v>809</v>
      </c>
      <c r="L216" s="167" t="s">
        <v>1511</v>
      </c>
      <c r="M216" s="167" t="s">
        <v>1505</v>
      </c>
      <c r="O216" s="167">
        <v>23530</v>
      </c>
      <c r="P216" s="167" t="s">
        <v>1386</v>
      </c>
      <c r="R216" s="167">
        <v>120.9</v>
      </c>
      <c r="S216" s="167">
        <v>-120.9</v>
      </c>
      <c r="T216" s="167" t="s">
        <v>1361</v>
      </c>
    </row>
    <row r="217" spans="1:20">
      <c r="A217" s="167">
        <v>41450</v>
      </c>
      <c r="B217" s="168">
        <v>45931</v>
      </c>
      <c r="C217" s="168">
        <v>45931</v>
      </c>
      <c r="D217" s="167">
        <v>180327</v>
      </c>
      <c r="E217" s="167" t="s">
        <v>1509</v>
      </c>
      <c r="F217" s="167" t="s">
        <v>1500</v>
      </c>
      <c r="G217" s="167" t="s">
        <v>508</v>
      </c>
      <c r="I217" s="167" t="s">
        <v>1405</v>
      </c>
      <c r="J217" s="167" t="s">
        <v>1510</v>
      </c>
      <c r="K217" s="167" t="s">
        <v>809</v>
      </c>
      <c r="L217" s="167" t="s">
        <v>1511</v>
      </c>
      <c r="M217" s="167" t="s">
        <v>1505</v>
      </c>
      <c r="O217" s="167">
        <v>23752</v>
      </c>
      <c r="P217" s="167" t="s">
        <v>1386</v>
      </c>
      <c r="R217" s="167">
        <v>120.9</v>
      </c>
      <c r="S217" s="167">
        <v>-120.9</v>
      </c>
      <c r="T217" s="167" t="s">
        <v>1361</v>
      </c>
    </row>
    <row r="218" spans="1:20">
      <c r="A218" s="167">
        <v>42100</v>
      </c>
      <c r="B218" s="168">
        <v>45901</v>
      </c>
      <c r="C218" s="168">
        <v>45901</v>
      </c>
      <c r="D218" s="167">
        <v>179774</v>
      </c>
      <c r="E218" s="167" t="s">
        <v>1512</v>
      </c>
      <c r="F218" s="167" t="s">
        <v>1504</v>
      </c>
      <c r="G218" s="167" t="s">
        <v>297</v>
      </c>
      <c r="I218" s="167" t="s">
        <v>1405</v>
      </c>
      <c r="J218" s="167" t="s">
        <v>1432</v>
      </c>
      <c r="K218" s="167" t="s">
        <v>809</v>
      </c>
      <c r="L218" s="167" t="s">
        <v>1433</v>
      </c>
      <c r="M218" s="167" t="s">
        <v>1505</v>
      </c>
      <c r="O218" s="167">
        <v>23530</v>
      </c>
      <c r="P218" s="167" t="s">
        <v>1386</v>
      </c>
      <c r="R218" s="167">
        <v>612</v>
      </c>
      <c r="S218" s="167">
        <v>-612</v>
      </c>
      <c r="T218" s="167" t="s">
        <v>1361</v>
      </c>
    </row>
    <row r="219" spans="1:20">
      <c r="A219" s="167">
        <v>42100</v>
      </c>
      <c r="B219" s="168">
        <v>45931</v>
      </c>
      <c r="C219" s="168">
        <v>45931</v>
      </c>
      <c r="D219" s="167">
        <v>180327</v>
      </c>
      <c r="E219" s="167" t="s">
        <v>1512</v>
      </c>
      <c r="F219" s="167" t="s">
        <v>1504</v>
      </c>
      <c r="G219" s="167" t="s">
        <v>297</v>
      </c>
      <c r="I219" s="167" t="s">
        <v>1405</v>
      </c>
      <c r="J219" s="167" t="s">
        <v>1432</v>
      </c>
      <c r="K219" s="167" t="s">
        <v>809</v>
      </c>
      <c r="L219" s="167" t="s">
        <v>1433</v>
      </c>
      <c r="M219" s="167" t="s">
        <v>1505</v>
      </c>
      <c r="O219" s="167">
        <v>23752</v>
      </c>
      <c r="P219" s="167" t="s">
        <v>1386</v>
      </c>
      <c r="R219" s="167">
        <v>584</v>
      </c>
      <c r="S219" s="167">
        <v>-584</v>
      </c>
      <c r="T219" s="167" t="s">
        <v>1361</v>
      </c>
    </row>
    <row r="220" spans="1:20">
      <c r="A220" s="167">
        <v>40000</v>
      </c>
      <c r="B220" s="168">
        <v>45901</v>
      </c>
      <c r="C220" s="168">
        <v>45901</v>
      </c>
      <c r="D220" s="167">
        <v>179774</v>
      </c>
      <c r="E220" s="167" t="s">
        <v>1513</v>
      </c>
      <c r="F220" s="167" t="s">
        <v>1504</v>
      </c>
      <c r="G220" s="167" t="s">
        <v>297</v>
      </c>
      <c r="I220" s="167" t="s">
        <v>1405</v>
      </c>
      <c r="J220" s="167" t="s">
        <v>1514</v>
      </c>
      <c r="K220" s="167" t="s">
        <v>809</v>
      </c>
      <c r="L220" s="167" t="s">
        <v>1515</v>
      </c>
      <c r="M220" s="167" t="s">
        <v>1505</v>
      </c>
      <c r="O220" s="167">
        <v>23530</v>
      </c>
      <c r="P220" s="167" t="s">
        <v>1386</v>
      </c>
      <c r="R220" s="167">
        <v>861</v>
      </c>
      <c r="S220" s="167">
        <v>-861</v>
      </c>
      <c r="T220" s="167" t="s">
        <v>1361</v>
      </c>
    </row>
    <row r="221" spans="1:20">
      <c r="A221" s="167">
        <v>40000</v>
      </c>
      <c r="B221" s="168">
        <v>45931</v>
      </c>
      <c r="C221" s="168">
        <v>45931</v>
      </c>
      <c r="D221" s="167">
        <v>180327</v>
      </c>
      <c r="E221" s="167" t="s">
        <v>1513</v>
      </c>
      <c r="F221" s="167" t="s">
        <v>1504</v>
      </c>
      <c r="G221" s="167" t="s">
        <v>297</v>
      </c>
      <c r="I221" s="167" t="s">
        <v>1405</v>
      </c>
      <c r="J221" s="167" t="s">
        <v>1514</v>
      </c>
      <c r="K221" s="167" t="s">
        <v>809</v>
      </c>
      <c r="L221" s="167" t="s">
        <v>1515</v>
      </c>
      <c r="M221" s="167" t="s">
        <v>1505</v>
      </c>
      <c r="O221" s="167">
        <v>23752</v>
      </c>
      <c r="P221" s="167" t="s">
        <v>1386</v>
      </c>
      <c r="R221" s="167">
        <v>882</v>
      </c>
      <c r="S221" s="167">
        <v>-882</v>
      </c>
      <c r="T221" s="167" t="s">
        <v>1361</v>
      </c>
    </row>
    <row r="222" spans="1:20">
      <c r="A222" s="167">
        <v>42100</v>
      </c>
      <c r="B222" s="168">
        <v>45901</v>
      </c>
      <c r="C222" s="168">
        <v>45901</v>
      </c>
      <c r="D222" s="167">
        <v>179774</v>
      </c>
      <c r="E222" s="167" t="s">
        <v>1516</v>
      </c>
      <c r="F222" s="167" t="s">
        <v>1504</v>
      </c>
      <c r="G222" s="167" t="s">
        <v>297</v>
      </c>
      <c r="I222" s="167" t="s">
        <v>1405</v>
      </c>
      <c r="J222" s="167" t="s">
        <v>1435</v>
      </c>
      <c r="K222" s="167" t="s">
        <v>809</v>
      </c>
      <c r="L222" s="167" t="s">
        <v>1436</v>
      </c>
      <c r="M222" s="167" t="s">
        <v>1505</v>
      </c>
      <c r="O222" s="167">
        <v>23530</v>
      </c>
      <c r="P222" s="167" t="s">
        <v>1386</v>
      </c>
      <c r="R222" s="167">
        <v>560</v>
      </c>
      <c r="S222" s="167">
        <v>-560</v>
      </c>
      <c r="T222" s="167" t="s">
        <v>1361</v>
      </c>
    </row>
    <row r="223" spans="1:20">
      <c r="A223" s="167">
        <v>42100</v>
      </c>
      <c r="B223" s="168">
        <v>45931</v>
      </c>
      <c r="C223" s="168">
        <v>45931</v>
      </c>
      <c r="D223" s="167">
        <v>180327</v>
      </c>
      <c r="E223" s="167" t="s">
        <v>1516</v>
      </c>
      <c r="F223" s="167" t="s">
        <v>1504</v>
      </c>
      <c r="G223" s="167" t="s">
        <v>297</v>
      </c>
      <c r="I223" s="167" t="s">
        <v>1405</v>
      </c>
      <c r="J223" s="167" t="s">
        <v>1435</v>
      </c>
      <c r="K223" s="167" t="s">
        <v>809</v>
      </c>
      <c r="L223" s="167" t="s">
        <v>1436</v>
      </c>
      <c r="M223" s="167" t="s">
        <v>1505</v>
      </c>
      <c r="O223" s="167">
        <v>23752</v>
      </c>
      <c r="P223" s="167" t="s">
        <v>1386</v>
      </c>
      <c r="R223" s="167">
        <v>540</v>
      </c>
      <c r="S223" s="167">
        <v>-540</v>
      </c>
      <c r="T223" s="167" t="s">
        <v>1361</v>
      </c>
    </row>
    <row r="224" spans="1:20">
      <c r="A224" s="167">
        <v>40000</v>
      </c>
      <c r="B224" s="168">
        <v>45901</v>
      </c>
      <c r="C224" s="168">
        <v>45901</v>
      </c>
      <c r="D224" s="167">
        <v>179774</v>
      </c>
      <c r="E224" s="167" t="s">
        <v>1517</v>
      </c>
      <c r="F224" s="167" t="s">
        <v>1504</v>
      </c>
      <c r="G224" s="167" t="s">
        <v>297</v>
      </c>
      <c r="I224" s="167" t="s">
        <v>1405</v>
      </c>
      <c r="J224" s="167" t="s">
        <v>1441</v>
      </c>
      <c r="K224" s="167" t="s">
        <v>809</v>
      </c>
      <c r="L224" s="167" t="s">
        <v>1442</v>
      </c>
      <c r="M224" s="167" t="s">
        <v>1505</v>
      </c>
      <c r="O224" s="167">
        <v>23530</v>
      </c>
      <c r="P224" s="167" t="s">
        <v>1386</v>
      </c>
      <c r="R224" s="167">
        <v>205</v>
      </c>
      <c r="S224" s="167">
        <v>-205</v>
      </c>
      <c r="T224" s="167" t="s">
        <v>1361</v>
      </c>
    </row>
    <row r="225" spans="1:20">
      <c r="A225" s="167">
        <v>40000</v>
      </c>
      <c r="B225" s="168">
        <v>45931</v>
      </c>
      <c r="C225" s="168">
        <v>45931</v>
      </c>
      <c r="D225" s="167">
        <v>180327</v>
      </c>
      <c r="E225" s="167" t="s">
        <v>1517</v>
      </c>
      <c r="F225" s="167" t="s">
        <v>1504</v>
      </c>
      <c r="G225" s="167" t="s">
        <v>297</v>
      </c>
      <c r="I225" s="167" t="s">
        <v>1405</v>
      </c>
      <c r="J225" s="167" t="s">
        <v>1441</v>
      </c>
      <c r="K225" s="167" t="s">
        <v>809</v>
      </c>
      <c r="L225" s="167" t="s">
        <v>1442</v>
      </c>
      <c r="M225" s="167" t="s">
        <v>1505</v>
      </c>
      <c r="O225" s="167">
        <v>23752</v>
      </c>
      <c r="P225" s="167" t="s">
        <v>1386</v>
      </c>
      <c r="R225" s="167">
        <v>205</v>
      </c>
      <c r="S225" s="167">
        <v>-205</v>
      </c>
      <c r="T225" s="167" t="s">
        <v>1361</v>
      </c>
    </row>
    <row r="226" spans="1:20">
      <c r="A226" s="167">
        <v>40000</v>
      </c>
      <c r="B226" s="168">
        <v>45901</v>
      </c>
      <c r="C226" s="168">
        <v>45901</v>
      </c>
      <c r="D226" s="167">
        <v>179774</v>
      </c>
      <c r="E226" s="167" t="s">
        <v>1518</v>
      </c>
      <c r="F226" s="167" t="s">
        <v>1504</v>
      </c>
      <c r="G226" s="167" t="s">
        <v>297</v>
      </c>
      <c r="I226" s="167" t="s">
        <v>1405</v>
      </c>
      <c r="J226" s="167" t="s">
        <v>1444</v>
      </c>
      <c r="K226" s="167" t="s">
        <v>809</v>
      </c>
      <c r="L226" s="167" t="s">
        <v>1445</v>
      </c>
      <c r="M226" s="167" t="s">
        <v>1505</v>
      </c>
      <c r="O226" s="167">
        <v>23530</v>
      </c>
      <c r="P226" s="167" t="s">
        <v>1386</v>
      </c>
      <c r="R226" s="167">
        <v>190</v>
      </c>
      <c r="S226" s="167">
        <v>-190</v>
      </c>
      <c r="T226" s="167" t="s">
        <v>1361</v>
      </c>
    </row>
    <row r="227" spans="1:20">
      <c r="A227" s="167">
        <v>40000</v>
      </c>
      <c r="B227" s="168">
        <v>45931</v>
      </c>
      <c r="C227" s="168">
        <v>45931</v>
      </c>
      <c r="D227" s="167">
        <v>180327</v>
      </c>
      <c r="E227" s="167" t="s">
        <v>1518</v>
      </c>
      <c r="F227" s="167" t="s">
        <v>1504</v>
      </c>
      <c r="G227" s="167" t="s">
        <v>297</v>
      </c>
      <c r="I227" s="167" t="s">
        <v>1405</v>
      </c>
      <c r="J227" s="167" t="s">
        <v>1444</v>
      </c>
      <c r="K227" s="167" t="s">
        <v>809</v>
      </c>
      <c r="L227" s="167" t="s">
        <v>1445</v>
      </c>
      <c r="M227" s="167" t="s">
        <v>1505</v>
      </c>
      <c r="O227" s="167">
        <v>23752</v>
      </c>
      <c r="P227" s="167" t="s">
        <v>1386</v>
      </c>
      <c r="R227" s="167">
        <v>190</v>
      </c>
      <c r="S227" s="167">
        <v>-190</v>
      </c>
      <c r="T227" s="167" t="s">
        <v>1361</v>
      </c>
    </row>
    <row r="228" spans="1:20">
      <c r="A228" s="167">
        <v>40000</v>
      </c>
      <c r="B228" s="168">
        <v>45901</v>
      </c>
      <c r="C228" s="168">
        <v>45901</v>
      </c>
      <c r="D228" s="167">
        <v>179774</v>
      </c>
      <c r="E228" s="167" t="s">
        <v>1519</v>
      </c>
      <c r="F228" s="167" t="s">
        <v>1504</v>
      </c>
      <c r="G228" s="167" t="s">
        <v>297</v>
      </c>
      <c r="I228" s="167" t="s">
        <v>1405</v>
      </c>
      <c r="J228" s="167" t="s">
        <v>1447</v>
      </c>
      <c r="K228" s="167" t="s">
        <v>809</v>
      </c>
      <c r="L228" s="167" t="s">
        <v>1448</v>
      </c>
      <c r="M228" s="167" t="s">
        <v>1505</v>
      </c>
      <c r="O228" s="167">
        <v>23530</v>
      </c>
      <c r="P228" s="167" t="s">
        <v>1386</v>
      </c>
      <c r="R228" s="167">
        <v>8030</v>
      </c>
      <c r="S228" s="167">
        <v>-8030</v>
      </c>
      <c r="T228" s="167" t="s">
        <v>1361</v>
      </c>
    </row>
    <row r="229" spans="1:20">
      <c r="A229" s="167">
        <v>40000</v>
      </c>
      <c r="B229" s="168">
        <v>45931</v>
      </c>
      <c r="C229" s="168">
        <v>45931</v>
      </c>
      <c r="D229" s="167">
        <v>180327</v>
      </c>
      <c r="E229" s="167" t="s">
        <v>1519</v>
      </c>
      <c r="F229" s="167" t="s">
        <v>1504</v>
      </c>
      <c r="G229" s="167" t="s">
        <v>297</v>
      </c>
      <c r="I229" s="167" t="s">
        <v>1405</v>
      </c>
      <c r="J229" s="167" t="s">
        <v>1447</v>
      </c>
      <c r="K229" s="167" t="s">
        <v>809</v>
      </c>
      <c r="L229" s="167" t="s">
        <v>1448</v>
      </c>
      <c r="M229" s="167" t="s">
        <v>1505</v>
      </c>
      <c r="O229" s="167">
        <v>23752</v>
      </c>
      <c r="P229" s="167" t="s">
        <v>1386</v>
      </c>
      <c r="R229" s="167">
        <v>7755</v>
      </c>
      <c r="S229" s="167">
        <v>-7755</v>
      </c>
      <c r="T229" s="167" t="s">
        <v>1361</v>
      </c>
    </row>
    <row r="230" spans="1:20">
      <c r="A230" s="167">
        <v>42100</v>
      </c>
      <c r="B230" s="168">
        <v>45901</v>
      </c>
      <c r="C230" s="168">
        <v>45901</v>
      </c>
      <c r="D230" s="167">
        <v>179774</v>
      </c>
      <c r="E230" s="167" t="s">
        <v>1520</v>
      </c>
      <c r="F230" s="167" t="s">
        <v>1500</v>
      </c>
      <c r="G230" s="167" t="s">
        <v>508</v>
      </c>
      <c r="I230" s="167" t="s">
        <v>1405</v>
      </c>
      <c r="J230" s="167" t="s">
        <v>1450</v>
      </c>
      <c r="K230" s="167" t="s">
        <v>809</v>
      </c>
      <c r="L230" s="167" t="s">
        <v>1451</v>
      </c>
      <c r="M230" s="167" t="s">
        <v>1505</v>
      </c>
      <c r="O230" s="167">
        <v>23530</v>
      </c>
      <c r="P230" s="167" t="s">
        <v>1386</v>
      </c>
      <c r="R230" s="167">
        <v>10.5</v>
      </c>
      <c r="S230" s="167">
        <v>-10.5</v>
      </c>
      <c r="T230" s="167" t="s">
        <v>1361</v>
      </c>
    </row>
    <row r="231" spans="1:20">
      <c r="A231" s="167">
        <v>42100</v>
      </c>
      <c r="B231" s="168">
        <v>45931</v>
      </c>
      <c r="C231" s="168">
        <v>45931</v>
      </c>
      <c r="D231" s="167">
        <v>180327</v>
      </c>
      <c r="E231" s="167" t="s">
        <v>1520</v>
      </c>
      <c r="F231" s="167" t="s">
        <v>1500</v>
      </c>
      <c r="G231" s="167" t="s">
        <v>508</v>
      </c>
      <c r="I231" s="167" t="s">
        <v>1405</v>
      </c>
      <c r="J231" s="167" t="s">
        <v>1450</v>
      </c>
      <c r="K231" s="167" t="s">
        <v>809</v>
      </c>
      <c r="L231" s="167" t="s">
        <v>1451</v>
      </c>
      <c r="M231" s="167" t="s">
        <v>1505</v>
      </c>
      <c r="O231" s="167">
        <v>23752</v>
      </c>
      <c r="P231" s="167" t="s">
        <v>1386</v>
      </c>
      <c r="R231" s="167">
        <v>10.5</v>
      </c>
      <c r="S231" s="167">
        <v>-10.5</v>
      </c>
      <c r="T231" s="167" t="s">
        <v>1361</v>
      </c>
    </row>
    <row r="232" spans="1:20">
      <c r="A232" s="167">
        <v>41450</v>
      </c>
      <c r="B232" s="168">
        <v>45901</v>
      </c>
      <c r="C232" s="168">
        <v>45901</v>
      </c>
      <c r="D232" s="167">
        <v>179774</v>
      </c>
      <c r="E232" s="167" t="s">
        <v>1521</v>
      </c>
      <c r="F232" s="167" t="s">
        <v>1500</v>
      </c>
      <c r="G232" s="167" t="s">
        <v>508</v>
      </c>
      <c r="I232" s="167" t="s">
        <v>1405</v>
      </c>
      <c r="J232" s="167" t="s">
        <v>1522</v>
      </c>
      <c r="K232" s="167" t="s">
        <v>809</v>
      </c>
      <c r="L232" s="167" t="s">
        <v>1523</v>
      </c>
      <c r="M232" s="167" t="s">
        <v>1505</v>
      </c>
      <c r="O232" s="167">
        <v>23530</v>
      </c>
      <c r="P232" s="167" t="s">
        <v>1386</v>
      </c>
      <c r="R232" s="167">
        <v>156</v>
      </c>
      <c r="S232" s="167">
        <v>-156</v>
      </c>
      <c r="T232" s="167" t="s">
        <v>1361</v>
      </c>
    </row>
    <row r="233" spans="1:20">
      <c r="A233" s="167">
        <v>41450</v>
      </c>
      <c r="B233" s="168">
        <v>45931</v>
      </c>
      <c r="C233" s="168">
        <v>45931</v>
      </c>
      <c r="D233" s="167">
        <v>180327</v>
      </c>
      <c r="E233" s="167" t="s">
        <v>1521</v>
      </c>
      <c r="F233" s="167" t="s">
        <v>1500</v>
      </c>
      <c r="G233" s="167" t="s">
        <v>508</v>
      </c>
      <c r="I233" s="167" t="s">
        <v>1405</v>
      </c>
      <c r="J233" s="167" t="s">
        <v>1522</v>
      </c>
      <c r="K233" s="167" t="s">
        <v>809</v>
      </c>
      <c r="L233" s="167" t="s">
        <v>1523</v>
      </c>
      <c r="M233" s="167" t="s">
        <v>1505</v>
      </c>
      <c r="O233" s="167">
        <v>23752</v>
      </c>
      <c r="P233" s="167" t="s">
        <v>1386</v>
      </c>
      <c r="R233" s="167">
        <v>156</v>
      </c>
      <c r="S233" s="167">
        <v>-156</v>
      </c>
      <c r="T233" s="167" t="s">
        <v>1361</v>
      </c>
    </row>
    <row r="234" spans="1:20">
      <c r="A234" s="167">
        <v>41450</v>
      </c>
      <c r="B234" s="168">
        <v>45901</v>
      </c>
      <c r="C234" s="168">
        <v>45901</v>
      </c>
      <c r="D234" s="167">
        <v>179774</v>
      </c>
      <c r="E234" s="167" t="s">
        <v>1524</v>
      </c>
      <c r="F234" s="167" t="s">
        <v>1500</v>
      </c>
      <c r="G234" s="167" t="s">
        <v>508</v>
      </c>
      <c r="I234" s="167" t="s">
        <v>1405</v>
      </c>
      <c r="J234" s="167" t="s">
        <v>1501</v>
      </c>
      <c r="K234" s="167" t="s">
        <v>809</v>
      </c>
      <c r="L234" s="167" t="s">
        <v>1502</v>
      </c>
      <c r="M234" s="167" t="s">
        <v>1505</v>
      </c>
      <c r="O234" s="167">
        <v>23530</v>
      </c>
      <c r="P234" s="167" t="s">
        <v>1386</v>
      </c>
      <c r="R234" s="167">
        <v>3081.63</v>
      </c>
      <c r="S234" s="167">
        <v>-3081.63</v>
      </c>
      <c r="T234" s="167" t="s">
        <v>1361</v>
      </c>
    </row>
    <row r="235" spans="1:20">
      <c r="A235" s="167">
        <v>41450</v>
      </c>
      <c r="B235" s="168">
        <v>45931</v>
      </c>
      <c r="C235" s="168">
        <v>45931</v>
      </c>
      <c r="D235" s="167">
        <v>180327</v>
      </c>
      <c r="E235" s="167" t="s">
        <v>1524</v>
      </c>
      <c r="F235" s="167" t="s">
        <v>1500</v>
      </c>
      <c r="G235" s="167" t="s">
        <v>508</v>
      </c>
      <c r="I235" s="167" t="s">
        <v>1405</v>
      </c>
      <c r="J235" s="167" t="s">
        <v>1501</v>
      </c>
      <c r="K235" s="167" t="s">
        <v>809</v>
      </c>
      <c r="L235" s="167" t="s">
        <v>1502</v>
      </c>
      <c r="M235" s="167" t="s">
        <v>1505</v>
      </c>
      <c r="O235" s="167">
        <v>23752</v>
      </c>
      <c r="P235" s="167" t="s">
        <v>1386</v>
      </c>
      <c r="R235" s="167">
        <v>3081.63</v>
      </c>
      <c r="S235" s="167">
        <v>-3081.63</v>
      </c>
      <c r="T235" s="167" t="s">
        <v>1361</v>
      </c>
    </row>
    <row r="236" spans="1:20">
      <c r="A236" s="167">
        <v>42100</v>
      </c>
      <c r="B236" s="168">
        <v>45901</v>
      </c>
      <c r="C236" s="168">
        <v>45901</v>
      </c>
      <c r="D236" s="167">
        <v>179775</v>
      </c>
      <c r="E236" s="167" t="s">
        <v>1525</v>
      </c>
      <c r="F236" s="167" t="s">
        <v>1408</v>
      </c>
      <c r="G236" s="167" t="s">
        <v>1409</v>
      </c>
      <c r="I236" s="167" t="s">
        <v>1405</v>
      </c>
      <c r="J236" s="167" t="s">
        <v>1410</v>
      </c>
      <c r="K236" s="167" t="s">
        <v>812</v>
      </c>
      <c r="L236" s="167" t="s">
        <v>1411</v>
      </c>
      <c r="M236" s="167" t="s">
        <v>1526</v>
      </c>
      <c r="O236" s="167">
        <v>23482</v>
      </c>
      <c r="P236" s="167" t="s">
        <v>1386</v>
      </c>
      <c r="R236" s="167">
        <v>175</v>
      </c>
      <c r="S236" s="167">
        <v>-175</v>
      </c>
      <c r="T236" s="167" t="s">
        <v>1361</v>
      </c>
    </row>
    <row r="237" spans="1:20">
      <c r="A237" s="167">
        <v>42100</v>
      </c>
      <c r="B237" s="168">
        <v>45931</v>
      </c>
      <c r="C237" s="168">
        <v>45931</v>
      </c>
      <c r="D237" s="167">
        <v>180328</v>
      </c>
      <c r="E237" s="167" t="s">
        <v>1525</v>
      </c>
      <c r="F237" s="167" t="s">
        <v>1408</v>
      </c>
      <c r="G237" s="167" t="s">
        <v>1409</v>
      </c>
      <c r="I237" s="167" t="s">
        <v>1405</v>
      </c>
      <c r="J237" s="167" t="s">
        <v>1410</v>
      </c>
      <c r="K237" s="167" t="s">
        <v>812</v>
      </c>
      <c r="L237" s="167" t="s">
        <v>1411</v>
      </c>
      <c r="M237" s="167" t="s">
        <v>1526</v>
      </c>
      <c r="O237" s="167">
        <v>23753</v>
      </c>
      <c r="P237" s="167" t="s">
        <v>1386</v>
      </c>
      <c r="R237" s="167">
        <v>175</v>
      </c>
      <c r="S237" s="167">
        <v>-175</v>
      </c>
      <c r="T237" s="167" t="s">
        <v>1361</v>
      </c>
    </row>
    <row r="238" spans="1:20">
      <c r="A238" s="167">
        <v>42100</v>
      </c>
      <c r="B238" s="168">
        <v>45901</v>
      </c>
      <c r="C238" s="168">
        <v>45901</v>
      </c>
      <c r="D238" s="167">
        <v>179775</v>
      </c>
      <c r="E238" s="167" t="s">
        <v>1527</v>
      </c>
      <c r="F238" s="167" t="s">
        <v>1408</v>
      </c>
      <c r="G238" s="167" t="s">
        <v>1409</v>
      </c>
      <c r="I238" s="167" t="s">
        <v>1405</v>
      </c>
      <c r="J238" s="167" t="s">
        <v>1413</v>
      </c>
      <c r="K238" s="167" t="s">
        <v>812</v>
      </c>
      <c r="L238" s="167" t="s">
        <v>1414</v>
      </c>
      <c r="M238" s="167" t="s">
        <v>1526</v>
      </c>
      <c r="O238" s="167">
        <v>23482</v>
      </c>
      <c r="P238" s="167" t="s">
        <v>1386</v>
      </c>
      <c r="R238" s="167">
        <v>174</v>
      </c>
      <c r="S238" s="167">
        <v>-174</v>
      </c>
      <c r="T238" s="167" t="s">
        <v>1361</v>
      </c>
    </row>
    <row r="239" spans="1:20">
      <c r="A239" s="167">
        <v>42100</v>
      </c>
      <c r="B239" s="168">
        <v>45931</v>
      </c>
      <c r="C239" s="168">
        <v>45931</v>
      </c>
      <c r="D239" s="167">
        <v>180328</v>
      </c>
      <c r="E239" s="167" t="s">
        <v>1527</v>
      </c>
      <c r="F239" s="167" t="s">
        <v>1408</v>
      </c>
      <c r="G239" s="167" t="s">
        <v>1409</v>
      </c>
      <c r="I239" s="167" t="s">
        <v>1405</v>
      </c>
      <c r="J239" s="167" t="s">
        <v>1413</v>
      </c>
      <c r="K239" s="167" t="s">
        <v>812</v>
      </c>
      <c r="L239" s="167" t="s">
        <v>1414</v>
      </c>
      <c r="M239" s="167" t="s">
        <v>1526</v>
      </c>
      <c r="O239" s="167">
        <v>23753</v>
      </c>
      <c r="P239" s="167" t="s">
        <v>1386</v>
      </c>
      <c r="R239" s="167">
        <v>174</v>
      </c>
      <c r="S239" s="167">
        <v>-174</v>
      </c>
      <c r="T239" s="167" t="s">
        <v>1361</v>
      </c>
    </row>
    <row r="240" spans="1:20">
      <c r="A240" s="167">
        <v>42100</v>
      </c>
      <c r="B240" s="168">
        <v>45901</v>
      </c>
      <c r="C240" s="168">
        <v>45901</v>
      </c>
      <c r="D240" s="167">
        <v>179775</v>
      </c>
      <c r="E240" s="167" t="s">
        <v>1528</v>
      </c>
      <c r="F240" s="167" t="s">
        <v>1408</v>
      </c>
      <c r="G240" s="167" t="s">
        <v>1409</v>
      </c>
      <c r="I240" s="167" t="s">
        <v>1405</v>
      </c>
      <c r="J240" s="167" t="s">
        <v>1416</v>
      </c>
      <c r="K240" s="167" t="s">
        <v>812</v>
      </c>
      <c r="L240" s="167" t="s">
        <v>1417</v>
      </c>
      <c r="M240" s="167" t="s">
        <v>1526</v>
      </c>
      <c r="O240" s="167">
        <v>23482</v>
      </c>
      <c r="P240" s="167" t="s">
        <v>1386</v>
      </c>
      <c r="R240" s="167">
        <v>100</v>
      </c>
      <c r="S240" s="167">
        <v>-100</v>
      </c>
      <c r="T240" s="167" t="s">
        <v>1361</v>
      </c>
    </row>
    <row r="241" spans="1:20">
      <c r="A241" s="167">
        <v>42100</v>
      </c>
      <c r="B241" s="168">
        <v>45931</v>
      </c>
      <c r="C241" s="168">
        <v>45931</v>
      </c>
      <c r="D241" s="167">
        <v>180328</v>
      </c>
      <c r="E241" s="167" t="s">
        <v>1528</v>
      </c>
      <c r="F241" s="167" t="s">
        <v>1408</v>
      </c>
      <c r="G241" s="167" t="s">
        <v>1409</v>
      </c>
      <c r="I241" s="167" t="s">
        <v>1405</v>
      </c>
      <c r="J241" s="167" t="s">
        <v>1416</v>
      </c>
      <c r="K241" s="167" t="s">
        <v>812</v>
      </c>
      <c r="L241" s="167" t="s">
        <v>1417</v>
      </c>
      <c r="M241" s="167" t="s">
        <v>1526</v>
      </c>
      <c r="O241" s="167">
        <v>23753</v>
      </c>
      <c r="P241" s="167" t="s">
        <v>1386</v>
      </c>
      <c r="R241" s="167">
        <v>100</v>
      </c>
      <c r="S241" s="167">
        <v>-100</v>
      </c>
      <c r="T241" s="167" t="s">
        <v>1361</v>
      </c>
    </row>
    <row r="242" spans="1:20">
      <c r="A242" s="167">
        <v>41300</v>
      </c>
      <c r="B242" s="168">
        <v>45901</v>
      </c>
      <c r="C242" s="168">
        <v>45901</v>
      </c>
      <c r="D242" s="167">
        <v>179775</v>
      </c>
      <c r="E242" s="167" t="s">
        <v>1529</v>
      </c>
      <c r="F242" s="167" t="s">
        <v>1425</v>
      </c>
      <c r="G242" s="167" t="s">
        <v>1426</v>
      </c>
      <c r="I242" s="167" t="s">
        <v>1405</v>
      </c>
      <c r="J242" s="167" t="s">
        <v>1419</v>
      </c>
      <c r="K242" s="167" t="s">
        <v>812</v>
      </c>
      <c r="L242" s="167" t="s">
        <v>1420</v>
      </c>
      <c r="M242" s="167" t="s">
        <v>1526</v>
      </c>
      <c r="O242" s="167">
        <v>23482</v>
      </c>
      <c r="P242" s="167" t="s">
        <v>1386</v>
      </c>
      <c r="R242" s="167">
        <v>24</v>
      </c>
      <c r="S242" s="167">
        <v>-24</v>
      </c>
      <c r="T242" s="167" t="s">
        <v>1361</v>
      </c>
    </row>
    <row r="243" spans="1:20">
      <c r="A243" s="167">
        <v>41300</v>
      </c>
      <c r="B243" s="168">
        <v>45931</v>
      </c>
      <c r="C243" s="168">
        <v>45931</v>
      </c>
      <c r="D243" s="167">
        <v>180328</v>
      </c>
      <c r="E243" s="167" t="s">
        <v>1529</v>
      </c>
      <c r="F243" s="167" t="s">
        <v>1425</v>
      </c>
      <c r="G243" s="167" t="s">
        <v>1426</v>
      </c>
      <c r="I243" s="167" t="s">
        <v>1405</v>
      </c>
      <c r="J243" s="167" t="s">
        <v>1419</v>
      </c>
      <c r="K243" s="167" t="s">
        <v>812</v>
      </c>
      <c r="L243" s="167" t="s">
        <v>1420</v>
      </c>
      <c r="M243" s="167" t="s">
        <v>1526</v>
      </c>
      <c r="O243" s="167">
        <v>23753</v>
      </c>
      <c r="P243" s="167" t="s">
        <v>1386</v>
      </c>
      <c r="R243" s="167">
        <v>24</v>
      </c>
      <c r="S243" s="167">
        <v>-24</v>
      </c>
      <c r="T243" s="167" t="s">
        <v>1361</v>
      </c>
    </row>
    <row r="244" spans="1:20">
      <c r="A244" s="167">
        <v>42100</v>
      </c>
      <c r="B244" s="168">
        <v>45901</v>
      </c>
      <c r="C244" s="168">
        <v>45901</v>
      </c>
      <c r="D244" s="167">
        <v>179775</v>
      </c>
      <c r="E244" s="167" t="s">
        <v>1530</v>
      </c>
      <c r="F244" s="167" t="s">
        <v>1408</v>
      </c>
      <c r="G244" s="167" t="s">
        <v>1409</v>
      </c>
      <c r="I244" s="167" t="s">
        <v>1405</v>
      </c>
      <c r="J244" s="167" t="s">
        <v>1422</v>
      </c>
      <c r="K244" s="167" t="s">
        <v>812</v>
      </c>
      <c r="L244" s="167" t="s">
        <v>1423</v>
      </c>
      <c r="M244" s="167" t="s">
        <v>1526</v>
      </c>
      <c r="O244" s="167">
        <v>23482</v>
      </c>
      <c r="P244" s="167" t="s">
        <v>1386</v>
      </c>
      <c r="R244" s="167">
        <v>165</v>
      </c>
      <c r="S244" s="167">
        <v>-165</v>
      </c>
      <c r="T244" s="167" t="s">
        <v>1361</v>
      </c>
    </row>
    <row r="245" spans="1:20">
      <c r="A245" s="167">
        <v>42100</v>
      </c>
      <c r="B245" s="168">
        <v>45931</v>
      </c>
      <c r="C245" s="168">
        <v>45931</v>
      </c>
      <c r="D245" s="167">
        <v>180328</v>
      </c>
      <c r="E245" s="167" t="s">
        <v>1530</v>
      </c>
      <c r="F245" s="167" t="s">
        <v>1408</v>
      </c>
      <c r="G245" s="167" t="s">
        <v>1409</v>
      </c>
      <c r="I245" s="167" t="s">
        <v>1405</v>
      </c>
      <c r="J245" s="167" t="s">
        <v>1422</v>
      </c>
      <c r="K245" s="167" t="s">
        <v>812</v>
      </c>
      <c r="L245" s="167" t="s">
        <v>1423</v>
      </c>
      <c r="M245" s="167" t="s">
        <v>1526</v>
      </c>
      <c r="O245" s="167">
        <v>23753</v>
      </c>
      <c r="P245" s="167" t="s">
        <v>1386</v>
      </c>
      <c r="R245" s="167">
        <v>160</v>
      </c>
      <c r="S245" s="167">
        <v>-160</v>
      </c>
      <c r="T245" s="167" t="s">
        <v>1361</v>
      </c>
    </row>
    <row r="246" spans="1:20">
      <c r="A246" s="167">
        <v>41320</v>
      </c>
      <c r="B246" s="168">
        <v>45901</v>
      </c>
      <c r="C246" s="168">
        <v>45901</v>
      </c>
      <c r="D246" s="167">
        <v>179775</v>
      </c>
      <c r="E246" s="167" t="s">
        <v>1531</v>
      </c>
      <c r="F246" s="167" t="s">
        <v>1425</v>
      </c>
      <c r="G246" s="167" t="s">
        <v>1426</v>
      </c>
      <c r="I246" s="167" t="s">
        <v>1405</v>
      </c>
      <c r="J246" s="167" t="s">
        <v>1492</v>
      </c>
      <c r="K246" s="167" t="s">
        <v>812</v>
      </c>
      <c r="L246" s="167" t="s">
        <v>1493</v>
      </c>
      <c r="M246" s="167" t="s">
        <v>1526</v>
      </c>
      <c r="O246" s="167">
        <v>23482</v>
      </c>
      <c r="P246" s="167" t="s">
        <v>1386</v>
      </c>
      <c r="R246" s="167">
        <v>50</v>
      </c>
      <c r="S246" s="167">
        <v>-50</v>
      </c>
      <c r="T246" s="167" t="s">
        <v>1361</v>
      </c>
    </row>
    <row r="247" spans="1:20">
      <c r="A247" s="167">
        <v>41320</v>
      </c>
      <c r="B247" s="168">
        <v>45931</v>
      </c>
      <c r="C247" s="168">
        <v>45931</v>
      </c>
      <c r="D247" s="167">
        <v>180328</v>
      </c>
      <c r="E247" s="167" t="s">
        <v>1531</v>
      </c>
      <c r="F247" s="167" t="s">
        <v>1425</v>
      </c>
      <c r="G247" s="167" t="s">
        <v>1426</v>
      </c>
      <c r="I247" s="167" t="s">
        <v>1405</v>
      </c>
      <c r="J247" s="167" t="s">
        <v>1492</v>
      </c>
      <c r="K247" s="167" t="s">
        <v>812</v>
      </c>
      <c r="L247" s="167" t="s">
        <v>1493</v>
      </c>
      <c r="M247" s="167" t="s">
        <v>1526</v>
      </c>
      <c r="O247" s="167">
        <v>23753</v>
      </c>
      <c r="P247" s="167" t="s">
        <v>1386</v>
      </c>
      <c r="R247" s="167">
        <v>50</v>
      </c>
      <c r="S247" s="167">
        <v>-50</v>
      </c>
      <c r="T247" s="167" t="s">
        <v>1361</v>
      </c>
    </row>
    <row r="248" spans="1:20">
      <c r="A248" s="167">
        <v>41300</v>
      </c>
      <c r="B248" s="168">
        <v>45901</v>
      </c>
      <c r="C248" s="168">
        <v>45901</v>
      </c>
      <c r="D248" s="167">
        <v>179775</v>
      </c>
      <c r="E248" s="167" t="s">
        <v>1532</v>
      </c>
      <c r="F248" s="167" t="s">
        <v>1425</v>
      </c>
      <c r="G248" s="167" t="s">
        <v>1426</v>
      </c>
      <c r="I248" s="167" t="s">
        <v>1405</v>
      </c>
      <c r="J248" s="167" t="s">
        <v>1430</v>
      </c>
      <c r="K248" s="167" t="s">
        <v>812</v>
      </c>
      <c r="L248" s="167" t="s">
        <v>1430</v>
      </c>
      <c r="M248" s="167" t="s">
        <v>1526</v>
      </c>
      <c r="O248" s="167">
        <v>23482</v>
      </c>
      <c r="P248" s="167" t="s">
        <v>1386</v>
      </c>
      <c r="R248" s="167">
        <v>296.06</v>
      </c>
      <c r="S248" s="167">
        <v>-296.06</v>
      </c>
      <c r="T248" s="167" t="s">
        <v>1361</v>
      </c>
    </row>
    <row r="249" spans="1:20">
      <c r="A249" s="167">
        <v>41300</v>
      </c>
      <c r="B249" s="168">
        <v>45931</v>
      </c>
      <c r="C249" s="168">
        <v>45931</v>
      </c>
      <c r="D249" s="167">
        <v>180328</v>
      </c>
      <c r="E249" s="167" t="s">
        <v>1532</v>
      </c>
      <c r="F249" s="167" t="s">
        <v>1425</v>
      </c>
      <c r="G249" s="167" t="s">
        <v>1426</v>
      </c>
      <c r="I249" s="167" t="s">
        <v>1405</v>
      </c>
      <c r="J249" s="167" t="s">
        <v>1430</v>
      </c>
      <c r="K249" s="167" t="s">
        <v>812</v>
      </c>
      <c r="L249" s="167" t="s">
        <v>1430</v>
      </c>
      <c r="M249" s="167" t="s">
        <v>1526</v>
      </c>
      <c r="O249" s="167">
        <v>23753</v>
      </c>
      <c r="P249" s="167" t="s">
        <v>1386</v>
      </c>
      <c r="R249" s="167">
        <v>306.47000000000003</v>
      </c>
      <c r="S249" s="167">
        <v>-306.47000000000003</v>
      </c>
      <c r="T249" s="167" t="s">
        <v>1361</v>
      </c>
    </row>
    <row r="250" spans="1:20">
      <c r="A250" s="167">
        <v>42100</v>
      </c>
      <c r="B250" s="168">
        <v>45901</v>
      </c>
      <c r="C250" s="168">
        <v>45901</v>
      </c>
      <c r="D250" s="167">
        <v>179775</v>
      </c>
      <c r="E250" s="167" t="s">
        <v>1533</v>
      </c>
      <c r="F250" s="167" t="s">
        <v>1408</v>
      </c>
      <c r="G250" s="167" t="s">
        <v>1409</v>
      </c>
      <c r="I250" s="167" t="s">
        <v>1405</v>
      </c>
      <c r="J250" s="167" t="s">
        <v>1432</v>
      </c>
      <c r="K250" s="167" t="s">
        <v>812</v>
      </c>
      <c r="L250" s="167" t="s">
        <v>1433</v>
      </c>
      <c r="M250" s="167" t="s">
        <v>1526</v>
      </c>
      <c r="O250" s="167">
        <v>23482</v>
      </c>
      <c r="P250" s="167" t="s">
        <v>1386</v>
      </c>
      <c r="R250" s="167">
        <v>196</v>
      </c>
      <c r="S250" s="167">
        <v>-196</v>
      </c>
      <c r="T250" s="167" t="s">
        <v>1361</v>
      </c>
    </row>
    <row r="251" spans="1:20">
      <c r="A251" s="167">
        <v>42100</v>
      </c>
      <c r="B251" s="168">
        <v>45931</v>
      </c>
      <c r="C251" s="168">
        <v>45931</v>
      </c>
      <c r="D251" s="167">
        <v>180328</v>
      </c>
      <c r="E251" s="167" t="s">
        <v>1533</v>
      </c>
      <c r="F251" s="167" t="s">
        <v>1408</v>
      </c>
      <c r="G251" s="167" t="s">
        <v>1409</v>
      </c>
      <c r="I251" s="167" t="s">
        <v>1405</v>
      </c>
      <c r="J251" s="167" t="s">
        <v>1432</v>
      </c>
      <c r="K251" s="167" t="s">
        <v>812</v>
      </c>
      <c r="L251" s="167" t="s">
        <v>1433</v>
      </c>
      <c r="M251" s="167" t="s">
        <v>1526</v>
      </c>
      <c r="O251" s="167">
        <v>23753</v>
      </c>
      <c r="P251" s="167" t="s">
        <v>1386</v>
      </c>
      <c r="R251" s="167">
        <v>192</v>
      </c>
      <c r="S251" s="167">
        <v>-192</v>
      </c>
      <c r="T251" s="167" t="s">
        <v>1361</v>
      </c>
    </row>
    <row r="252" spans="1:20">
      <c r="A252" s="167">
        <v>40000</v>
      </c>
      <c r="B252" s="168">
        <v>45901</v>
      </c>
      <c r="C252" s="168">
        <v>45901</v>
      </c>
      <c r="D252" s="167">
        <v>179775</v>
      </c>
      <c r="E252" s="167" t="s">
        <v>1534</v>
      </c>
      <c r="F252" s="167" t="s">
        <v>1425</v>
      </c>
      <c r="G252" s="167" t="s">
        <v>1426</v>
      </c>
      <c r="I252" s="167" t="s">
        <v>1405</v>
      </c>
      <c r="J252" s="167" t="s">
        <v>1514</v>
      </c>
      <c r="K252" s="167" t="s">
        <v>812</v>
      </c>
      <c r="L252" s="167" t="s">
        <v>1515</v>
      </c>
      <c r="M252" s="167" t="s">
        <v>1526</v>
      </c>
      <c r="O252" s="167">
        <v>23482</v>
      </c>
      <c r="P252" s="167" t="s">
        <v>1386</v>
      </c>
      <c r="R252" s="167">
        <v>147</v>
      </c>
      <c r="S252" s="167">
        <v>-147</v>
      </c>
      <c r="T252" s="167" t="s">
        <v>1361</v>
      </c>
    </row>
    <row r="253" spans="1:20">
      <c r="A253" s="167">
        <v>42100</v>
      </c>
      <c r="B253" s="168">
        <v>45901</v>
      </c>
      <c r="C253" s="168">
        <v>45901</v>
      </c>
      <c r="D253" s="167">
        <v>179775</v>
      </c>
      <c r="E253" s="167" t="s">
        <v>1535</v>
      </c>
      <c r="F253" s="167" t="s">
        <v>1408</v>
      </c>
      <c r="G253" s="167" t="s">
        <v>1409</v>
      </c>
      <c r="I253" s="167" t="s">
        <v>1405</v>
      </c>
      <c r="J253" s="167" t="s">
        <v>1435</v>
      </c>
      <c r="K253" s="167" t="s">
        <v>812</v>
      </c>
      <c r="L253" s="167" t="s">
        <v>1436</v>
      </c>
      <c r="M253" s="167" t="s">
        <v>1526</v>
      </c>
      <c r="O253" s="167">
        <v>23482</v>
      </c>
      <c r="P253" s="167" t="s">
        <v>1386</v>
      </c>
      <c r="R253" s="167">
        <v>210</v>
      </c>
      <c r="S253" s="167">
        <v>-210</v>
      </c>
      <c r="T253" s="167" t="s">
        <v>1361</v>
      </c>
    </row>
    <row r="254" spans="1:20">
      <c r="A254" s="167">
        <v>42100</v>
      </c>
      <c r="B254" s="168">
        <v>45931</v>
      </c>
      <c r="C254" s="168">
        <v>45931</v>
      </c>
      <c r="D254" s="167">
        <v>180328</v>
      </c>
      <c r="E254" s="167" t="s">
        <v>1535</v>
      </c>
      <c r="F254" s="167" t="s">
        <v>1408</v>
      </c>
      <c r="G254" s="167" t="s">
        <v>1409</v>
      </c>
      <c r="I254" s="167" t="s">
        <v>1405</v>
      </c>
      <c r="J254" s="167" t="s">
        <v>1435</v>
      </c>
      <c r="K254" s="167" t="s">
        <v>812</v>
      </c>
      <c r="L254" s="167" t="s">
        <v>1436</v>
      </c>
      <c r="M254" s="167" t="s">
        <v>1526</v>
      </c>
      <c r="O254" s="167">
        <v>23753</v>
      </c>
      <c r="P254" s="167" t="s">
        <v>1386</v>
      </c>
      <c r="R254" s="167">
        <v>205</v>
      </c>
      <c r="S254" s="167">
        <v>-205</v>
      </c>
      <c r="T254" s="167" t="s">
        <v>1361</v>
      </c>
    </row>
    <row r="255" spans="1:20">
      <c r="A255" s="167">
        <v>40000</v>
      </c>
      <c r="B255" s="168">
        <v>45901</v>
      </c>
      <c r="C255" s="168">
        <v>45901</v>
      </c>
      <c r="D255" s="167">
        <v>179775</v>
      </c>
      <c r="E255" s="167" t="s">
        <v>1536</v>
      </c>
      <c r="F255" s="167" t="s">
        <v>1425</v>
      </c>
      <c r="G255" s="167" t="s">
        <v>1426</v>
      </c>
      <c r="I255" s="167" t="s">
        <v>1405</v>
      </c>
      <c r="J255" s="167" t="s">
        <v>1441</v>
      </c>
      <c r="K255" s="167" t="s">
        <v>812</v>
      </c>
      <c r="L255" s="167" t="s">
        <v>1442</v>
      </c>
      <c r="M255" s="167" t="s">
        <v>1526</v>
      </c>
      <c r="O255" s="167">
        <v>23482</v>
      </c>
      <c r="P255" s="167" t="s">
        <v>1386</v>
      </c>
      <c r="R255" s="167">
        <v>300</v>
      </c>
      <c r="S255" s="167">
        <v>-300</v>
      </c>
      <c r="T255" s="167" t="s">
        <v>1361</v>
      </c>
    </row>
    <row r="256" spans="1:20">
      <c r="A256" s="167">
        <v>40000</v>
      </c>
      <c r="B256" s="168">
        <v>45931</v>
      </c>
      <c r="C256" s="168">
        <v>45931</v>
      </c>
      <c r="D256" s="167">
        <v>180328</v>
      </c>
      <c r="E256" s="167" t="s">
        <v>1536</v>
      </c>
      <c r="F256" s="167" t="s">
        <v>1425</v>
      </c>
      <c r="G256" s="167" t="s">
        <v>1426</v>
      </c>
      <c r="I256" s="167" t="s">
        <v>1405</v>
      </c>
      <c r="J256" s="167" t="s">
        <v>1441</v>
      </c>
      <c r="K256" s="167" t="s">
        <v>812</v>
      </c>
      <c r="L256" s="167" t="s">
        <v>1442</v>
      </c>
      <c r="M256" s="167" t="s">
        <v>1526</v>
      </c>
      <c r="O256" s="167">
        <v>23753</v>
      </c>
      <c r="P256" s="167" t="s">
        <v>1386</v>
      </c>
      <c r="R256" s="167">
        <v>300</v>
      </c>
      <c r="S256" s="167">
        <v>-300</v>
      </c>
      <c r="T256" s="167" t="s">
        <v>1361</v>
      </c>
    </row>
    <row r="257" spans="1:20">
      <c r="A257" s="167">
        <v>40000</v>
      </c>
      <c r="B257" s="168">
        <v>45901</v>
      </c>
      <c r="C257" s="168">
        <v>45901</v>
      </c>
      <c r="D257" s="167">
        <v>179775</v>
      </c>
      <c r="E257" s="167" t="s">
        <v>1537</v>
      </c>
      <c r="F257" s="167" t="s">
        <v>1425</v>
      </c>
      <c r="G257" s="167" t="s">
        <v>1426</v>
      </c>
      <c r="I257" s="167" t="s">
        <v>1405</v>
      </c>
      <c r="J257" s="167" t="s">
        <v>1444</v>
      </c>
      <c r="K257" s="167" t="s">
        <v>812</v>
      </c>
      <c r="L257" s="167" t="s">
        <v>1445</v>
      </c>
      <c r="M257" s="167" t="s">
        <v>1526</v>
      </c>
      <c r="O257" s="167">
        <v>23482</v>
      </c>
      <c r="P257" s="167" t="s">
        <v>1386</v>
      </c>
      <c r="R257" s="167">
        <v>190</v>
      </c>
      <c r="S257" s="167">
        <v>-190</v>
      </c>
      <c r="T257" s="167" t="s">
        <v>1361</v>
      </c>
    </row>
    <row r="258" spans="1:20">
      <c r="A258" s="167">
        <v>40000</v>
      </c>
      <c r="B258" s="168">
        <v>45931</v>
      </c>
      <c r="C258" s="168">
        <v>45931</v>
      </c>
      <c r="D258" s="167">
        <v>180328</v>
      </c>
      <c r="E258" s="167" t="s">
        <v>1537</v>
      </c>
      <c r="F258" s="167" t="s">
        <v>1425</v>
      </c>
      <c r="G258" s="167" t="s">
        <v>1426</v>
      </c>
      <c r="I258" s="167" t="s">
        <v>1405</v>
      </c>
      <c r="J258" s="167" t="s">
        <v>1444</v>
      </c>
      <c r="K258" s="167" t="s">
        <v>812</v>
      </c>
      <c r="L258" s="167" t="s">
        <v>1445</v>
      </c>
      <c r="M258" s="167" t="s">
        <v>1526</v>
      </c>
      <c r="O258" s="167">
        <v>23753</v>
      </c>
      <c r="P258" s="167" t="s">
        <v>1386</v>
      </c>
      <c r="R258" s="167">
        <v>190</v>
      </c>
      <c r="S258" s="167">
        <v>-190</v>
      </c>
      <c r="T258" s="167" t="s">
        <v>1361</v>
      </c>
    </row>
    <row r="259" spans="1:20">
      <c r="A259" s="167">
        <v>40000</v>
      </c>
      <c r="B259" s="168">
        <v>45901</v>
      </c>
      <c r="C259" s="168">
        <v>45901</v>
      </c>
      <c r="D259" s="167">
        <v>179775</v>
      </c>
      <c r="E259" s="167" t="s">
        <v>1538</v>
      </c>
      <c r="F259" s="167" t="s">
        <v>1425</v>
      </c>
      <c r="G259" s="167" t="s">
        <v>1426</v>
      </c>
      <c r="I259" s="167" t="s">
        <v>1405</v>
      </c>
      <c r="J259" s="167" t="s">
        <v>1447</v>
      </c>
      <c r="K259" s="167" t="s">
        <v>812</v>
      </c>
      <c r="L259" s="167" t="s">
        <v>1448</v>
      </c>
      <c r="M259" s="167" t="s">
        <v>1526</v>
      </c>
      <c r="O259" s="167">
        <v>23482</v>
      </c>
      <c r="P259" s="167" t="s">
        <v>1386</v>
      </c>
      <c r="R259" s="167">
        <v>330</v>
      </c>
      <c r="S259" s="167">
        <v>-330</v>
      </c>
      <c r="T259" s="167" t="s">
        <v>1361</v>
      </c>
    </row>
    <row r="260" spans="1:20">
      <c r="A260" s="167">
        <v>40000</v>
      </c>
      <c r="B260" s="168">
        <v>45931</v>
      </c>
      <c r="C260" s="168">
        <v>45931</v>
      </c>
      <c r="D260" s="167">
        <v>180328</v>
      </c>
      <c r="E260" s="167" t="s">
        <v>1538</v>
      </c>
      <c r="F260" s="167" t="s">
        <v>1425</v>
      </c>
      <c r="G260" s="167" t="s">
        <v>1426</v>
      </c>
      <c r="I260" s="167" t="s">
        <v>1405</v>
      </c>
      <c r="J260" s="167" t="s">
        <v>1447</v>
      </c>
      <c r="K260" s="167" t="s">
        <v>812</v>
      </c>
      <c r="L260" s="167" t="s">
        <v>1448</v>
      </c>
      <c r="M260" s="167" t="s">
        <v>1526</v>
      </c>
      <c r="O260" s="167">
        <v>23753</v>
      </c>
      <c r="P260" s="167" t="s">
        <v>1386</v>
      </c>
      <c r="R260" s="167">
        <v>330</v>
      </c>
      <c r="S260" s="167">
        <v>-330</v>
      </c>
      <c r="T260" s="167" t="s">
        <v>1361</v>
      </c>
    </row>
    <row r="261" spans="1:20">
      <c r="A261" s="167">
        <v>41450</v>
      </c>
      <c r="B261" s="168">
        <v>45901</v>
      </c>
      <c r="C261" s="168">
        <v>45901</v>
      </c>
      <c r="D261" s="167">
        <v>179775</v>
      </c>
      <c r="E261" s="167" t="s">
        <v>1539</v>
      </c>
      <c r="F261" s="167" t="s">
        <v>1500</v>
      </c>
      <c r="G261" s="167" t="s">
        <v>508</v>
      </c>
      <c r="I261" s="167" t="s">
        <v>1405</v>
      </c>
      <c r="J261" s="167" t="s">
        <v>1540</v>
      </c>
      <c r="K261" s="167" t="s">
        <v>812</v>
      </c>
      <c r="L261" s="167" t="s">
        <v>1541</v>
      </c>
      <c r="M261" s="167" t="s">
        <v>1526</v>
      </c>
      <c r="O261" s="167">
        <v>23482</v>
      </c>
      <c r="P261" s="167" t="s">
        <v>1386</v>
      </c>
      <c r="R261" s="167">
        <v>1531.2</v>
      </c>
      <c r="S261" s="167">
        <v>-1531.2</v>
      </c>
      <c r="T261" s="167" t="s">
        <v>1361</v>
      </c>
    </row>
    <row r="262" spans="1:20">
      <c r="A262" s="167">
        <v>41450</v>
      </c>
      <c r="B262" s="168">
        <v>45931</v>
      </c>
      <c r="C262" s="168">
        <v>45931</v>
      </c>
      <c r="D262" s="167">
        <v>180328</v>
      </c>
      <c r="E262" s="167" t="s">
        <v>1539</v>
      </c>
      <c r="F262" s="167" t="s">
        <v>1500</v>
      </c>
      <c r="G262" s="167" t="s">
        <v>508</v>
      </c>
      <c r="I262" s="167" t="s">
        <v>1405</v>
      </c>
      <c r="J262" s="167" t="s">
        <v>1540</v>
      </c>
      <c r="K262" s="167" t="s">
        <v>812</v>
      </c>
      <c r="L262" s="167" t="s">
        <v>1541</v>
      </c>
      <c r="M262" s="167" t="s">
        <v>1526</v>
      </c>
      <c r="O262" s="167">
        <v>23753</v>
      </c>
      <c r="P262" s="167" t="s">
        <v>1386</v>
      </c>
      <c r="R262" s="167">
        <v>1161.5999999999999</v>
      </c>
      <c r="S262" s="167">
        <v>-1161.5999999999999</v>
      </c>
      <c r="T262" s="167" t="s">
        <v>1361</v>
      </c>
    </row>
    <row r="263" spans="1:20">
      <c r="A263" s="167">
        <v>41450</v>
      </c>
      <c r="B263" s="168">
        <v>45901</v>
      </c>
      <c r="C263" s="168">
        <v>45901</v>
      </c>
      <c r="D263" s="167">
        <v>179775</v>
      </c>
      <c r="E263" s="167" t="s">
        <v>1542</v>
      </c>
      <c r="F263" s="167" t="s">
        <v>1500</v>
      </c>
      <c r="G263" s="167" t="s">
        <v>508</v>
      </c>
      <c r="I263" s="167" t="s">
        <v>1405</v>
      </c>
      <c r="J263" s="167" t="s">
        <v>1543</v>
      </c>
      <c r="K263" s="167" t="s">
        <v>812</v>
      </c>
      <c r="L263" s="167" t="s">
        <v>1544</v>
      </c>
      <c r="M263" s="167" t="s">
        <v>1526</v>
      </c>
      <c r="O263" s="167">
        <v>23482</v>
      </c>
      <c r="P263" s="167" t="s">
        <v>1386</v>
      </c>
      <c r="R263" s="167">
        <v>67.2</v>
      </c>
      <c r="S263" s="167">
        <v>-67.2</v>
      </c>
      <c r="T263" s="167" t="s">
        <v>1361</v>
      </c>
    </row>
    <row r="264" spans="1:20">
      <c r="A264" s="167">
        <v>41450</v>
      </c>
      <c r="B264" s="168">
        <v>45931</v>
      </c>
      <c r="C264" s="168">
        <v>45931</v>
      </c>
      <c r="D264" s="167">
        <v>180328</v>
      </c>
      <c r="E264" s="167" t="s">
        <v>1542</v>
      </c>
      <c r="F264" s="167" t="s">
        <v>1500</v>
      </c>
      <c r="G264" s="167" t="s">
        <v>508</v>
      </c>
      <c r="I264" s="167" t="s">
        <v>1405</v>
      </c>
      <c r="J264" s="167" t="s">
        <v>1543</v>
      </c>
      <c r="K264" s="167" t="s">
        <v>812</v>
      </c>
      <c r="L264" s="167" t="s">
        <v>1544</v>
      </c>
      <c r="M264" s="167" t="s">
        <v>1526</v>
      </c>
      <c r="O264" s="167">
        <v>23753</v>
      </c>
      <c r="P264" s="167" t="s">
        <v>1386</v>
      </c>
      <c r="R264" s="167">
        <v>57.6</v>
      </c>
      <c r="S264" s="167">
        <v>-57.6</v>
      </c>
      <c r="T264" s="167" t="s">
        <v>1361</v>
      </c>
    </row>
    <row r="265" spans="1:20">
      <c r="A265" s="167">
        <v>40000</v>
      </c>
      <c r="B265" s="168">
        <v>45901</v>
      </c>
      <c r="C265" s="168">
        <v>45901</v>
      </c>
      <c r="D265" s="167">
        <v>179777</v>
      </c>
      <c r="E265" s="167" t="s">
        <v>1545</v>
      </c>
      <c r="F265" s="167" t="s">
        <v>1425</v>
      </c>
      <c r="G265" s="167" t="s">
        <v>1426</v>
      </c>
      <c r="I265" s="167" t="s">
        <v>1405</v>
      </c>
      <c r="J265" s="167" t="s">
        <v>1546</v>
      </c>
      <c r="K265" s="167" t="s">
        <v>815</v>
      </c>
      <c r="L265" s="167" t="s">
        <v>1547</v>
      </c>
      <c r="M265" s="167" t="s">
        <v>1548</v>
      </c>
      <c r="O265" s="167">
        <v>23474</v>
      </c>
      <c r="P265" s="167" t="s">
        <v>1386</v>
      </c>
      <c r="R265" s="167">
        <v>120</v>
      </c>
      <c r="S265" s="167">
        <v>-120</v>
      </c>
      <c r="T265" s="167" t="s">
        <v>1361</v>
      </c>
    </row>
    <row r="266" spans="1:20">
      <c r="A266" s="167">
        <v>40000</v>
      </c>
      <c r="B266" s="168">
        <v>45931</v>
      </c>
      <c r="C266" s="168">
        <v>45931</v>
      </c>
      <c r="D266" s="167">
        <v>180330</v>
      </c>
      <c r="E266" s="167" t="s">
        <v>1545</v>
      </c>
      <c r="F266" s="167" t="s">
        <v>1425</v>
      </c>
      <c r="G266" s="167" t="s">
        <v>1426</v>
      </c>
      <c r="I266" s="167" t="s">
        <v>1405</v>
      </c>
      <c r="J266" s="167" t="s">
        <v>1546</v>
      </c>
      <c r="K266" s="167" t="s">
        <v>815</v>
      </c>
      <c r="L266" s="167" t="s">
        <v>1547</v>
      </c>
      <c r="M266" s="167" t="s">
        <v>1548</v>
      </c>
      <c r="O266" s="167">
        <v>23755</v>
      </c>
      <c r="P266" s="167" t="s">
        <v>1386</v>
      </c>
      <c r="R266" s="167">
        <v>120</v>
      </c>
      <c r="S266" s="167">
        <v>-120</v>
      </c>
      <c r="T266" s="167" t="s">
        <v>1361</v>
      </c>
    </row>
    <row r="267" spans="1:20">
      <c r="A267" s="167">
        <v>41300</v>
      </c>
      <c r="B267" s="168">
        <v>45901</v>
      </c>
      <c r="C267" s="168">
        <v>45901</v>
      </c>
      <c r="D267" s="167">
        <v>179777</v>
      </c>
      <c r="E267" s="167" t="s">
        <v>1549</v>
      </c>
      <c r="F267" s="167" t="s">
        <v>1425</v>
      </c>
      <c r="G267" s="167" t="s">
        <v>1426</v>
      </c>
      <c r="I267" s="167" t="s">
        <v>1405</v>
      </c>
      <c r="J267" s="167" t="s">
        <v>1550</v>
      </c>
      <c r="K267" s="167" t="s">
        <v>815</v>
      </c>
      <c r="L267" s="167" t="s">
        <v>1551</v>
      </c>
      <c r="M267" s="167" t="s">
        <v>1548</v>
      </c>
      <c r="O267" s="167">
        <v>23474</v>
      </c>
      <c r="P267" s="167" t="s">
        <v>1386</v>
      </c>
      <c r="R267" s="167">
        <v>78.75</v>
      </c>
      <c r="S267" s="167">
        <v>-78.75</v>
      </c>
      <c r="T267" s="167" t="s">
        <v>1361</v>
      </c>
    </row>
    <row r="268" spans="1:20">
      <c r="A268" s="167">
        <v>41300</v>
      </c>
      <c r="B268" s="168">
        <v>45931</v>
      </c>
      <c r="C268" s="168">
        <v>45931</v>
      </c>
      <c r="D268" s="167">
        <v>180330</v>
      </c>
      <c r="E268" s="167" t="s">
        <v>1549</v>
      </c>
      <c r="F268" s="167" t="s">
        <v>1425</v>
      </c>
      <c r="G268" s="167" t="s">
        <v>1426</v>
      </c>
      <c r="I268" s="167" t="s">
        <v>1405</v>
      </c>
      <c r="J268" s="167" t="s">
        <v>1550</v>
      </c>
      <c r="K268" s="167" t="s">
        <v>815</v>
      </c>
      <c r="L268" s="167" t="s">
        <v>1551</v>
      </c>
      <c r="M268" s="167" t="s">
        <v>1548</v>
      </c>
      <c r="O268" s="167">
        <v>23755</v>
      </c>
      <c r="P268" s="167" t="s">
        <v>1386</v>
      </c>
      <c r="R268" s="167">
        <v>78.75</v>
      </c>
      <c r="S268" s="167">
        <v>-78.75</v>
      </c>
      <c r="T268" s="167" t="s">
        <v>1361</v>
      </c>
    </row>
    <row r="269" spans="1:20">
      <c r="A269" s="167">
        <v>42000</v>
      </c>
      <c r="B269" s="168">
        <v>45925</v>
      </c>
      <c r="C269" s="168">
        <v>45925</v>
      </c>
      <c r="D269" s="167">
        <v>180276</v>
      </c>
      <c r="E269" s="167" t="s">
        <v>1552</v>
      </c>
      <c r="F269" s="167" t="s">
        <v>1553</v>
      </c>
      <c r="G269" s="167" t="s">
        <v>1554</v>
      </c>
      <c r="I269" s="167" t="s">
        <v>1405</v>
      </c>
      <c r="J269" s="167" t="s">
        <v>1555</v>
      </c>
      <c r="K269" s="167" t="s">
        <v>815</v>
      </c>
      <c r="L269" s="167" t="s">
        <v>1556</v>
      </c>
      <c r="M269" s="167" t="s">
        <v>1548</v>
      </c>
      <c r="O269" s="167">
        <v>23689</v>
      </c>
      <c r="P269" s="167" t="s">
        <v>1386</v>
      </c>
      <c r="R269" s="167">
        <v>211.59</v>
      </c>
      <c r="S269" s="167">
        <v>-211.59</v>
      </c>
      <c r="T269" s="167" t="s">
        <v>1361</v>
      </c>
    </row>
    <row r="270" spans="1:20">
      <c r="A270" s="167">
        <v>42000</v>
      </c>
      <c r="B270" s="168">
        <v>45947</v>
      </c>
      <c r="C270" s="168">
        <v>45947</v>
      </c>
      <c r="D270" s="167">
        <v>180800</v>
      </c>
      <c r="E270" s="167" t="s">
        <v>1552</v>
      </c>
      <c r="F270" s="167" t="s">
        <v>1557</v>
      </c>
      <c r="G270" s="167" t="s">
        <v>134</v>
      </c>
      <c r="I270" s="167" t="s">
        <v>1405</v>
      </c>
      <c r="J270" s="167" t="s">
        <v>1555</v>
      </c>
      <c r="K270" s="167" t="s">
        <v>815</v>
      </c>
      <c r="L270" s="167" t="s">
        <v>1556</v>
      </c>
      <c r="M270" s="167" t="s">
        <v>1548</v>
      </c>
      <c r="O270" s="167">
        <v>24118</v>
      </c>
      <c r="P270" s="167" t="s">
        <v>1386</v>
      </c>
      <c r="R270" s="167">
        <v>311.11</v>
      </c>
      <c r="S270" s="167">
        <v>-311.11</v>
      </c>
      <c r="T270" s="167" t="s">
        <v>1361</v>
      </c>
    </row>
    <row r="271" spans="1:20">
      <c r="A271" s="167">
        <v>42000</v>
      </c>
      <c r="B271" s="168">
        <v>45925</v>
      </c>
      <c r="C271" s="168">
        <v>45925</v>
      </c>
      <c r="D271" s="167">
        <v>180276</v>
      </c>
      <c r="E271" s="167" t="s">
        <v>1558</v>
      </c>
      <c r="F271" s="167" t="s">
        <v>1553</v>
      </c>
      <c r="G271" s="167" t="s">
        <v>1554</v>
      </c>
      <c r="I271" s="167" t="s">
        <v>1405</v>
      </c>
      <c r="J271" s="167" t="s">
        <v>1559</v>
      </c>
      <c r="K271" s="167" t="s">
        <v>815</v>
      </c>
      <c r="L271" s="167" t="s">
        <v>1560</v>
      </c>
      <c r="M271" s="167" t="s">
        <v>1548</v>
      </c>
      <c r="O271" s="167">
        <v>23689</v>
      </c>
      <c r="P271" s="167" t="s">
        <v>1386</v>
      </c>
      <c r="R271" s="167">
        <v>2992.78</v>
      </c>
      <c r="S271" s="167">
        <v>-2992.78</v>
      </c>
      <c r="T271" s="167" t="s">
        <v>1361</v>
      </c>
    </row>
    <row r="272" spans="1:20">
      <c r="A272" s="167">
        <v>42000</v>
      </c>
      <c r="B272" s="168">
        <v>45957</v>
      </c>
      <c r="C272" s="168">
        <v>45957</v>
      </c>
      <c r="D272" s="167">
        <v>181122</v>
      </c>
      <c r="E272" s="167" t="s">
        <v>1561</v>
      </c>
      <c r="F272" s="167" t="s">
        <v>1557</v>
      </c>
      <c r="G272" s="167" t="s">
        <v>134</v>
      </c>
      <c r="I272" s="167" t="s">
        <v>1405</v>
      </c>
      <c r="J272" s="167" t="s">
        <v>1562</v>
      </c>
      <c r="K272" s="167" t="s">
        <v>815</v>
      </c>
      <c r="L272" s="167" t="s">
        <v>1563</v>
      </c>
      <c r="M272" s="167" t="s">
        <v>1548</v>
      </c>
      <c r="O272" s="167">
        <v>24182</v>
      </c>
      <c r="P272" s="167" t="s">
        <v>1386</v>
      </c>
      <c r="R272" s="167">
        <v>1344.08</v>
      </c>
      <c r="S272" s="167">
        <v>-1344.08</v>
      </c>
      <c r="T272" s="167" t="s">
        <v>1361</v>
      </c>
    </row>
    <row r="273" spans="1:20">
      <c r="A273" s="167">
        <v>42000</v>
      </c>
      <c r="B273" s="168">
        <v>45957</v>
      </c>
      <c r="C273" s="168">
        <v>45957</v>
      </c>
      <c r="D273" s="167">
        <v>181122</v>
      </c>
      <c r="E273" s="167" t="s">
        <v>1564</v>
      </c>
      <c r="F273" s="167" t="s">
        <v>1557</v>
      </c>
      <c r="G273" s="167" t="s">
        <v>134</v>
      </c>
      <c r="I273" s="167" t="s">
        <v>1405</v>
      </c>
      <c r="J273" s="167" t="s">
        <v>1565</v>
      </c>
      <c r="K273" s="167" t="s">
        <v>815</v>
      </c>
      <c r="L273" s="167" t="s">
        <v>1566</v>
      </c>
      <c r="M273" s="167" t="s">
        <v>1548</v>
      </c>
      <c r="O273" s="167">
        <v>24182</v>
      </c>
      <c r="P273" s="167" t="s">
        <v>1386</v>
      </c>
      <c r="R273" s="167">
        <v>202.08</v>
      </c>
      <c r="S273" s="167">
        <v>-202.08</v>
      </c>
      <c r="T273" s="167" t="s">
        <v>1361</v>
      </c>
    </row>
    <row r="274" spans="1:20">
      <c r="A274" s="167">
        <v>42000</v>
      </c>
      <c r="B274" s="168">
        <v>45947</v>
      </c>
      <c r="C274" s="168">
        <v>45947</v>
      </c>
      <c r="D274" s="167">
        <v>180800</v>
      </c>
      <c r="E274" s="167" t="s">
        <v>1567</v>
      </c>
      <c r="F274" s="167" t="s">
        <v>1557</v>
      </c>
      <c r="G274" s="167" t="s">
        <v>134</v>
      </c>
      <c r="I274" s="167" t="s">
        <v>1405</v>
      </c>
      <c r="J274" s="167" t="s">
        <v>1568</v>
      </c>
      <c r="K274" s="167" t="s">
        <v>815</v>
      </c>
      <c r="L274" s="167" t="s">
        <v>1569</v>
      </c>
      <c r="M274" s="167" t="s">
        <v>1548</v>
      </c>
      <c r="O274" s="167">
        <v>24118</v>
      </c>
      <c r="P274" s="167" t="s">
        <v>1386</v>
      </c>
      <c r="R274" s="167">
        <v>2343.2600000000002</v>
      </c>
      <c r="S274" s="167">
        <v>-2343.2600000000002</v>
      </c>
      <c r="T274" s="167" t="s">
        <v>1361</v>
      </c>
    </row>
    <row r="275" spans="1:20">
      <c r="A275" s="167">
        <v>42000</v>
      </c>
      <c r="B275" s="168">
        <v>45947</v>
      </c>
      <c r="C275" s="168">
        <v>45947</v>
      </c>
      <c r="D275" s="167">
        <v>180800</v>
      </c>
      <c r="E275" s="167" t="s">
        <v>1570</v>
      </c>
      <c r="F275" s="167" t="s">
        <v>1557</v>
      </c>
      <c r="G275" s="167" t="s">
        <v>134</v>
      </c>
      <c r="I275" s="167" t="s">
        <v>1405</v>
      </c>
      <c r="J275" s="167" t="s">
        <v>1571</v>
      </c>
      <c r="K275" s="167" t="s">
        <v>815</v>
      </c>
      <c r="L275" s="167" t="s">
        <v>1572</v>
      </c>
      <c r="M275" s="167" t="s">
        <v>1548</v>
      </c>
      <c r="O275" s="167">
        <v>24118</v>
      </c>
      <c r="P275" s="167" t="s">
        <v>1386</v>
      </c>
      <c r="R275" s="167">
        <v>113.71</v>
      </c>
      <c r="S275" s="167">
        <v>-113.71</v>
      </c>
      <c r="T275" s="167" t="s">
        <v>1361</v>
      </c>
    </row>
    <row r="276" spans="1:20">
      <c r="A276" s="167">
        <v>42000</v>
      </c>
      <c r="B276" s="168">
        <v>45936</v>
      </c>
      <c r="C276" s="168">
        <v>45936</v>
      </c>
      <c r="D276" s="167">
        <v>180603</v>
      </c>
      <c r="E276" s="167" t="s">
        <v>1573</v>
      </c>
      <c r="F276" s="167" t="s">
        <v>1557</v>
      </c>
      <c r="G276" s="167" t="s">
        <v>134</v>
      </c>
      <c r="I276" s="167" t="s">
        <v>1405</v>
      </c>
      <c r="J276" s="167" t="s">
        <v>1574</v>
      </c>
      <c r="K276" s="167" t="s">
        <v>815</v>
      </c>
      <c r="L276" s="167" t="s">
        <v>1575</v>
      </c>
      <c r="M276" s="167" t="s">
        <v>1548</v>
      </c>
      <c r="O276" s="167">
        <v>23986</v>
      </c>
      <c r="P276" s="167" t="s">
        <v>1386</v>
      </c>
      <c r="R276" s="167">
        <v>359.19</v>
      </c>
      <c r="S276" s="167">
        <v>-359.19</v>
      </c>
      <c r="T276" s="167" t="s">
        <v>1361</v>
      </c>
    </row>
    <row r="277" spans="1:20">
      <c r="A277" s="167">
        <v>42100</v>
      </c>
      <c r="B277" s="168">
        <v>45901</v>
      </c>
      <c r="C277" s="168">
        <v>45901</v>
      </c>
      <c r="D277" s="167">
        <v>179776</v>
      </c>
      <c r="E277" s="167" t="s">
        <v>1576</v>
      </c>
      <c r="F277" s="167" t="s">
        <v>1425</v>
      </c>
      <c r="G277" s="167" t="s">
        <v>1426</v>
      </c>
      <c r="I277" s="167" t="s">
        <v>1405</v>
      </c>
      <c r="J277" s="167" t="s">
        <v>1577</v>
      </c>
      <c r="K277" s="167" t="s">
        <v>815</v>
      </c>
      <c r="L277" s="167" t="s">
        <v>1577</v>
      </c>
      <c r="M277" s="167" t="s">
        <v>1548</v>
      </c>
      <c r="O277" s="167">
        <v>23535</v>
      </c>
      <c r="P277" s="167" t="s">
        <v>1386</v>
      </c>
      <c r="R277" s="167">
        <v>7.4</v>
      </c>
      <c r="S277" s="167">
        <v>-7.4</v>
      </c>
      <c r="T277" s="167" t="s">
        <v>1361</v>
      </c>
    </row>
    <row r="278" spans="1:20">
      <c r="A278" s="167">
        <v>42100</v>
      </c>
      <c r="B278" s="168">
        <v>45931</v>
      </c>
      <c r="C278" s="168">
        <v>45931</v>
      </c>
      <c r="D278" s="167">
        <v>180329</v>
      </c>
      <c r="E278" s="167" t="s">
        <v>1576</v>
      </c>
      <c r="F278" s="167" t="s">
        <v>1425</v>
      </c>
      <c r="G278" s="167" t="s">
        <v>1426</v>
      </c>
      <c r="I278" s="167" t="s">
        <v>1405</v>
      </c>
      <c r="J278" s="167" t="s">
        <v>1577</v>
      </c>
      <c r="K278" s="167" t="s">
        <v>815</v>
      </c>
      <c r="L278" s="167" t="s">
        <v>1577</v>
      </c>
      <c r="M278" s="167" t="s">
        <v>1548</v>
      </c>
      <c r="O278" s="167">
        <v>23754</v>
      </c>
      <c r="P278" s="167" t="s">
        <v>1386</v>
      </c>
      <c r="R278" s="167">
        <v>7.4</v>
      </c>
      <c r="S278" s="167">
        <v>-7.4</v>
      </c>
      <c r="T278" s="167" t="s">
        <v>1361</v>
      </c>
    </row>
    <row r="279" spans="1:20">
      <c r="A279" s="167">
        <v>42100</v>
      </c>
      <c r="B279" s="168">
        <v>45901</v>
      </c>
      <c r="C279" s="168">
        <v>45901</v>
      </c>
      <c r="D279" s="167">
        <v>179777</v>
      </c>
      <c r="E279" s="167" t="s">
        <v>1578</v>
      </c>
      <c r="F279" s="167" t="s">
        <v>1408</v>
      </c>
      <c r="G279" s="167" t="s">
        <v>1409</v>
      </c>
      <c r="I279" s="167" t="s">
        <v>1405</v>
      </c>
      <c r="J279" s="167" t="s">
        <v>1422</v>
      </c>
      <c r="K279" s="167" t="s">
        <v>815</v>
      </c>
      <c r="L279" s="167" t="s">
        <v>1423</v>
      </c>
      <c r="M279" s="167" t="s">
        <v>1548</v>
      </c>
      <c r="O279" s="167">
        <v>23474</v>
      </c>
      <c r="P279" s="167" t="s">
        <v>1386</v>
      </c>
      <c r="R279" s="167">
        <v>350</v>
      </c>
      <c r="S279" s="167">
        <v>-350</v>
      </c>
      <c r="T279" s="167" t="s">
        <v>1361</v>
      </c>
    </row>
    <row r="280" spans="1:20">
      <c r="A280" s="167">
        <v>42100</v>
      </c>
      <c r="B280" s="168">
        <v>45931</v>
      </c>
      <c r="C280" s="168">
        <v>45931</v>
      </c>
      <c r="D280" s="167">
        <v>180330</v>
      </c>
      <c r="E280" s="167" t="s">
        <v>1578</v>
      </c>
      <c r="F280" s="167" t="s">
        <v>1408</v>
      </c>
      <c r="G280" s="167" t="s">
        <v>1409</v>
      </c>
      <c r="I280" s="167" t="s">
        <v>1405</v>
      </c>
      <c r="J280" s="167" t="s">
        <v>1422</v>
      </c>
      <c r="K280" s="167" t="s">
        <v>815</v>
      </c>
      <c r="L280" s="167" t="s">
        <v>1423</v>
      </c>
      <c r="M280" s="167" t="s">
        <v>1548</v>
      </c>
      <c r="O280" s="167">
        <v>23755</v>
      </c>
      <c r="P280" s="167" t="s">
        <v>1386</v>
      </c>
      <c r="R280" s="167">
        <v>338</v>
      </c>
      <c r="S280" s="167">
        <v>-338</v>
      </c>
      <c r="T280" s="167" t="s">
        <v>1361</v>
      </c>
    </row>
    <row r="281" spans="1:20">
      <c r="A281" s="167">
        <v>41200</v>
      </c>
      <c r="B281" s="168">
        <v>45901</v>
      </c>
      <c r="C281" s="168">
        <v>45901</v>
      </c>
      <c r="D281" s="167">
        <v>179777</v>
      </c>
      <c r="E281" s="167" t="s">
        <v>1579</v>
      </c>
      <c r="F281" s="167" t="s">
        <v>1425</v>
      </c>
      <c r="G281" s="167" t="s">
        <v>1426</v>
      </c>
      <c r="I281" s="167" t="s">
        <v>1405</v>
      </c>
      <c r="J281" s="167" t="s">
        <v>1580</v>
      </c>
      <c r="K281" s="167" t="s">
        <v>815</v>
      </c>
      <c r="L281" s="167" t="s">
        <v>1581</v>
      </c>
      <c r="M281" s="167" t="s">
        <v>1548</v>
      </c>
      <c r="O281" s="167">
        <v>23474</v>
      </c>
      <c r="P281" s="167" t="s">
        <v>1386</v>
      </c>
      <c r="R281" s="167">
        <v>90</v>
      </c>
      <c r="S281" s="167">
        <v>-90</v>
      </c>
      <c r="T281" s="167" t="s">
        <v>1361</v>
      </c>
    </row>
    <row r="282" spans="1:20">
      <c r="A282" s="167">
        <v>41200</v>
      </c>
      <c r="B282" s="168">
        <v>45931</v>
      </c>
      <c r="C282" s="168">
        <v>45931</v>
      </c>
      <c r="D282" s="167">
        <v>180330</v>
      </c>
      <c r="E282" s="167" t="s">
        <v>1579</v>
      </c>
      <c r="F282" s="167" t="s">
        <v>1425</v>
      </c>
      <c r="G282" s="167" t="s">
        <v>1426</v>
      </c>
      <c r="I282" s="167" t="s">
        <v>1405</v>
      </c>
      <c r="J282" s="167" t="s">
        <v>1580</v>
      </c>
      <c r="K282" s="167" t="s">
        <v>815</v>
      </c>
      <c r="L282" s="167" t="s">
        <v>1581</v>
      </c>
      <c r="M282" s="167" t="s">
        <v>1548</v>
      </c>
      <c r="O282" s="167">
        <v>23755</v>
      </c>
      <c r="P282" s="167" t="s">
        <v>1386</v>
      </c>
      <c r="R282" s="167">
        <v>90</v>
      </c>
      <c r="S282" s="167">
        <v>-90</v>
      </c>
      <c r="T282" s="167" t="s">
        <v>1361</v>
      </c>
    </row>
    <row r="283" spans="1:20">
      <c r="A283" s="167">
        <v>41450</v>
      </c>
      <c r="B283" s="168">
        <v>45901</v>
      </c>
      <c r="C283" s="168">
        <v>45901</v>
      </c>
      <c r="D283" s="167">
        <v>179777</v>
      </c>
      <c r="E283" s="167" t="s">
        <v>1582</v>
      </c>
      <c r="F283" s="167" t="s">
        <v>1425</v>
      </c>
      <c r="G283" s="167" t="s">
        <v>1426</v>
      </c>
      <c r="I283" s="167" t="s">
        <v>1405</v>
      </c>
      <c r="J283" s="167" t="s">
        <v>1583</v>
      </c>
      <c r="K283" s="167" t="s">
        <v>815</v>
      </c>
      <c r="L283" s="167" t="s">
        <v>1584</v>
      </c>
      <c r="M283" s="167" t="s">
        <v>1548</v>
      </c>
      <c r="O283" s="167">
        <v>23474</v>
      </c>
      <c r="P283" s="167" t="s">
        <v>1386</v>
      </c>
      <c r="R283" s="167">
        <v>4</v>
      </c>
      <c r="S283" s="167">
        <v>-4</v>
      </c>
      <c r="T283" s="167" t="s">
        <v>1361</v>
      </c>
    </row>
    <row r="284" spans="1:20">
      <c r="A284" s="167">
        <v>41450</v>
      </c>
      <c r="B284" s="168">
        <v>45931</v>
      </c>
      <c r="C284" s="168">
        <v>45931</v>
      </c>
      <c r="D284" s="167">
        <v>180330</v>
      </c>
      <c r="E284" s="167" t="s">
        <v>1582</v>
      </c>
      <c r="F284" s="167" t="s">
        <v>1425</v>
      </c>
      <c r="G284" s="167" t="s">
        <v>1426</v>
      </c>
      <c r="I284" s="167" t="s">
        <v>1405</v>
      </c>
      <c r="J284" s="167" t="s">
        <v>1583</v>
      </c>
      <c r="K284" s="167" t="s">
        <v>815</v>
      </c>
      <c r="L284" s="167" t="s">
        <v>1584</v>
      </c>
      <c r="M284" s="167" t="s">
        <v>1548</v>
      </c>
      <c r="O284" s="167">
        <v>23755</v>
      </c>
      <c r="P284" s="167" t="s">
        <v>1386</v>
      </c>
      <c r="R284" s="167">
        <v>4</v>
      </c>
      <c r="S284" s="167">
        <v>-4</v>
      </c>
      <c r="T284" s="167" t="s">
        <v>1361</v>
      </c>
    </row>
    <row r="285" spans="1:20">
      <c r="A285" s="167">
        <v>41300</v>
      </c>
      <c r="B285" s="168">
        <v>45901</v>
      </c>
      <c r="C285" s="168">
        <v>45901</v>
      </c>
      <c r="D285" s="167">
        <v>179777</v>
      </c>
      <c r="E285" s="167" t="s">
        <v>1585</v>
      </c>
      <c r="F285" s="167" t="s">
        <v>1425</v>
      </c>
      <c r="G285" s="167" t="s">
        <v>1426</v>
      </c>
      <c r="I285" s="167" t="s">
        <v>1405</v>
      </c>
      <c r="J285" s="167" t="s">
        <v>1586</v>
      </c>
      <c r="K285" s="167" t="s">
        <v>815</v>
      </c>
      <c r="L285" s="167" t="s">
        <v>1587</v>
      </c>
      <c r="M285" s="167" t="s">
        <v>1548</v>
      </c>
      <c r="O285" s="167">
        <v>23474</v>
      </c>
      <c r="P285" s="167" t="s">
        <v>1386</v>
      </c>
      <c r="R285" s="167">
        <v>105</v>
      </c>
      <c r="S285" s="167">
        <v>-105</v>
      </c>
      <c r="T285" s="167" t="s">
        <v>1361</v>
      </c>
    </row>
    <row r="286" spans="1:20">
      <c r="A286" s="167">
        <v>41300</v>
      </c>
      <c r="B286" s="168">
        <v>45931</v>
      </c>
      <c r="C286" s="168">
        <v>45931</v>
      </c>
      <c r="D286" s="167">
        <v>180330</v>
      </c>
      <c r="E286" s="167" t="s">
        <v>1585</v>
      </c>
      <c r="F286" s="167" t="s">
        <v>1425</v>
      </c>
      <c r="G286" s="167" t="s">
        <v>1426</v>
      </c>
      <c r="I286" s="167" t="s">
        <v>1405</v>
      </c>
      <c r="J286" s="167" t="s">
        <v>1586</v>
      </c>
      <c r="K286" s="167" t="s">
        <v>815</v>
      </c>
      <c r="L286" s="167" t="s">
        <v>1587</v>
      </c>
      <c r="M286" s="167" t="s">
        <v>1548</v>
      </c>
      <c r="O286" s="167">
        <v>23755</v>
      </c>
      <c r="P286" s="167" t="s">
        <v>1386</v>
      </c>
      <c r="R286" s="167">
        <v>105</v>
      </c>
      <c r="S286" s="167">
        <v>-105</v>
      </c>
      <c r="T286" s="167" t="s">
        <v>1361</v>
      </c>
    </row>
    <row r="287" spans="1:20">
      <c r="A287" s="167">
        <v>41200</v>
      </c>
      <c r="B287" s="168">
        <v>45901</v>
      </c>
      <c r="C287" s="168">
        <v>45901</v>
      </c>
      <c r="D287" s="167">
        <v>179777</v>
      </c>
      <c r="E287" s="167" t="s">
        <v>1588</v>
      </c>
      <c r="F287" s="167" t="s">
        <v>1425</v>
      </c>
      <c r="G287" s="167" t="s">
        <v>1426</v>
      </c>
      <c r="I287" s="167" t="s">
        <v>1405</v>
      </c>
      <c r="J287" s="167" t="s">
        <v>1589</v>
      </c>
      <c r="K287" s="167" t="s">
        <v>815</v>
      </c>
      <c r="L287" s="167" t="s">
        <v>1590</v>
      </c>
      <c r="M287" s="167" t="s">
        <v>1548</v>
      </c>
      <c r="O287" s="167">
        <v>23474</v>
      </c>
      <c r="P287" s="167" t="s">
        <v>1386</v>
      </c>
      <c r="R287" s="167">
        <v>105</v>
      </c>
      <c r="S287" s="167">
        <v>-105</v>
      </c>
      <c r="T287" s="167" t="s">
        <v>1361</v>
      </c>
    </row>
    <row r="288" spans="1:20">
      <c r="A288" s="167">
        <v>41200</v>
      </c>
      <c r="B288" s="168">
        <v>45931</v>
      </c>
      <c r="C288" s="168">
        <v>45931</v>
      </c>
      <c r="D288" s="167">
        <v>180330</v>
      </c>
      <c r="E288" s="167" t="s">
        <v>1588</v>
      </c>
      <c r="F288" s="167" t="s">
        <v>1425</v>
      </c>
      <c r="G288" s="167" t="s">
        <v>1426</v>
      </c>
      <c r="I288" s="167" t="s">
        <v>1405</v>
      </c>
      <c r="J288" s="167" t="s">
        <v>1589</v>
      </c>
      <c r="K288" s="167" t="s">
        <v>815</v>
      </c>
      <c r="L288" s="167" t="s">
        <v>1590</v>
      </c>
      <c r="M288" s="167" t="s">
        <v>1548</v>
      </c>
      <c r="O288" s="167">
        <v>23755</v>
      </c>
      <c r="P288" s="167" t="s">
        <v>1386</v>
      </c>
      <c r="R288" s="167">
        <v>105</v>
      </c>
      <c r="S288" s="167">
        <v>-105</v>
      </c>
      <c r="T288" s="167" t="s">
        <v>1361</v>
      </c>
    </row>
    <row r="289" spans="1:20">
      <c r="A289" s="167">
        <v>41300</v>
      </c>
      <c r="B289" s="168">
        <v>45901</v>
      </c>
      <c r="C289" s="168">
        <v>45901</v>
      </c>
      <c r="D289" s="167">
        <v>179777</v>
      </c>
      <c r="E289" s="167" t="s">
        <v>1591</v>
      </c>
      <c r="F289" s="167" t="s">
        <v>1425</v>
      </c>
      <c r="G289" s="167" t="s">
        <v>1426</v>
      </c>
      <c r="I289" s="167" t="s">
        <v>1405</v>
      </c>
      <c r="J289" s="167" t="s">
        <v>1592</v>
      </c>
      <c r="K289" s="167" t="s">
        <v>815</v>
      </c>
      <c r="L289" s="167" t="s">
        <v>1593</v>
      </c>
      <c r="M289" s="167" t="s">
        <v>1548</v>
      </c>
      <c r="O289" s="167">
        <v>23474</v>
      </c>
      <c r="P289" s="167" t="s">
        <v>1386</v>
      </c>
      <c r="R289" s="167">
        <v>215</v>
      </c>
      <c r="S289" s="167">
        <v>-215</v>
      </c>
      <c r="T289" s="167" t="s">
        <v>1361</v>
      </c>
    </row>
    <row r="290" spans="1:20">
      <c r="A290" s="167">
        <v>41300</v>
      </c>
      <c r="B290" s="168">
        <v>45931</v>
      </c>
      <c r="C290" s="168">
        <v>45931</v>
      </c>
      <c r="D290" s="167">
        <v>180330</v>
      </c>
      <c r="E290" s="167" t="s">
        <v>1591</v>
      </c>
      <c r="F290" s="167" t="s">
        <v>1425</v>
      </c>
      <c r="G290" s="167" t="s">
        <v>1426</v>
      </c>
      <c r="I290" s="167" t="s">
        <v>1405</v>
      </c>
      <c r="J290" s="167" t="s">
        <v>1592</v>
      </c>
      <c r="K290" s="167" t="s">
        <v>815</v>
      </c>
      <c r="L290" s="167" t="s">
        <v>1593</v>
      </c>
      <c r="M290" s="167" t="s">
        <v>1548</v>
      </c>
      <c r="O290" s="167">
        <v>23755</v>
      </c>
      <c r="P290" s="167" t="s">
        <v>1386</v>
      </c>
      <c r="R290" s="167">
        <v>215</v>
      </c>
      <c r="S290" s="167">
        <v>-215</v>
      </c>
      <c r="T290" s="167" t="s">
        <v>1361</v>
      </c>
    </row>
    <row r="291" spans="1:20">
      <c r="A291" s="167">
        <v>40000</v>
      </c>
      <c r="B291" s="168">
        <v>45901</v>
      </c>
      <c r="C291" s="168">
        <v>45901</v>
      </c>
      <c r="D291" s="167">
        <v>179777</v>
      </c>
      <c r="E291" s="167" t="s">
        <v>1594</v>
      </c>
      <c r="F291" s="167" t="s">
        <v>1425</v>
      </c>
      <c r="G291" s="167" t="s">
        <v>1426</v>
      </c>
      <c r="I291" s="167" t="s">
        <v>1405</v>
      </c>
      <c r="J291" s="167" t="s">
        <v>1444</v>
      </c>
      <c r="K291" s="167" t="s">
        <v>815</v>
      </c>
      <c r="L291" s="167" t="s">
        <v>1445</v>
      </c>
      <c r="M291" s="167" t="s">
        <v>1548</v>
      </c>
      <c r="O291" s="167">
        <v>23474</v>
      </c>
      <c r="P291" s="167" t="s">
        <v>1386</v>
      </c>
      <c r="R291" s="167">
        <v>515</v>
      </c>
      <c r="S291" s="167">
        <v>-515</v>
      </c>
      <c r="T291" s="167" t="s">
        <v>1361</v>
      </c>
    </row>
    <row r="292" spans="1:20">
      <c r="A292" s="167">
        <v>40000</v>
      </c>
      <c r="B292" s="168">
        <v>45931</v>
      </c>
      <c r="C292" s="168">
        <v>45931</v>
      </c>
      <c r="D292" s="167">
        <v>180330</v>
      </c>
      <c r="E292" s="167" t="s">
        <v>1594</v>
      </c>
      <c r="F292" s="167" t="s">
        <v>1425</v>
      </c>
      <c r="G292" s="167" t="s">
        <v>1426</v>
      </c>
      <c r="I292" s="167" t="s">
        <v>1405</v>
      </c>
      <c r="J292" s="167" t="s">
        <v>1444</v>
      </c>
      <c r="K292" s="167" t="s">
        <v>815</v>
      </c>
      <c r="L292" s="167" t="s">
        <v>1445</v>
      </c>
      <c r="M292" s="167" t="s">
        <v>1548</v>
      </c>
      <c r="O292" s="167">
        <v>23755</v>
      </c>
      <c r="P292" s="167" t="s">
        <v>1386</v>
      </c>
      <c r="R292" s="167">
        <v>515</v>
      </c>
      <c r="S292" s="167">
        <v>-515</v>
      </c>
      <c r="T292" s="167" t="s">
        <v>1361</v>
      </c>
    </row>
    <row r="293" spans="1:20">
      <c r="A293" s="167">
        <v>40000</v>
      </c>
      <c r="B293" s="168">
        <v>45901</v>
      </c>
      <c r="C293" s="168">
        <v>45901</v>
      </c>
      <c r="D293" s="167">
        <v>179777</v>
      </c>
      <c r="E293" s="167" t="s">
        <v>1595</v>
      </c>
      <c r="F293" s="167" t="s">
        <v>1425</v>
      </c>
      <c r="G293" s="167" t="s">
        <v>1426</v>
      </c>
      <c r="I293" s="167" t="s">
        <v>1405</v>
      </c>
      <c r="J293" s="167" t="s">
        <v>1447</v>
      </c>
      <c r="K293" s="167" t="s">
        <v>815</v>
      </c>
      <c r="L293" s="167" t="s">
        <v>1448</v>
      </c>
      <c r="M293" s="167" t="s">
        <v>1548</v>
      </c>
      <c r="O293" s="167">
        <v>23474</v>
      </c>
      <c r="P293" s="167" t="s">
        <v>1386</v>
      </c>
      <c r="R293" s="167">
        <v>115.2</v>
      </c>
      <c r="S293" s="167">
        <v>-115.2</v>
      </c>
      <c r="T293" s="167" t="s">
        <v>1361</v>
      </c>
    </row>
    <row r="294" spans="1:20">
      <c r="A294" s="167">
        <v>40000</v>
      </c>
      <c r="B294" s="168">
        <v>45931</v>
      </c>
      <c r="C294" s="168">
        <v>45931</v>
      </c>
      <c r="D294" s="167">
        <v>180330</v>
      </c>
      <c r="E294" s="167" t="s">
        <v>1595</v>
      </c>
      <c r="F294" s="167" t="s">
        <v>1425</v>
      </c>
      <c r="G294" s="167" t="s">
        <v>1426</v>
      </c>
      <c r="I294" s="167" t="s">
        <v>1405</v>
      </c>
      <c r="J294" s="167" t="s">
        <v>1447</v>
      </c>
      <c r="K294" s="167" t="s">
        <v>815</v>
      </c>
      <c r="L294" s="167" t="s">
        <v>1448</v>
      </c>
      <c r="M294" s="167" t="s">
        <v>1548</v>
      </c>
      <c r="O294" s="167">
        <v>23755</v>
      </c>
      <c r="P294" s="167" t="s">
        <v>1386</v>
      </c>
      <c r="R294" s="167">
        <v>115.2</v>
      </c>
      <c r="S294" s="167">
        <v>-115.2</v>
      </c>
      <c r="T294" s="167" t="s">
        <v>1361</v>
      </c>
    </row>
    <row r="295" spans="1:20">
      <c r="A295" s="167">
        <v>41450</v>
      </c>
      <c r="B295" s="168">
        <v>45901</v>
      </c>
      <c r="C295" s="168">
        <v>45901</v>
      </c>
      <c r="D295" s="167">
        <v>179777</v>
      </c>
      <c r="E295" s="167" t="s">
        <v>1596</v>
      </c>
      <c r="F295" s="167" t="s">
        <v>1425</v>
      </c>
      <c r="G295" s="167" t="s">
        <v>1426</v>
      </c>
      <c r="I295" s="167" t="s">
        <v>1405</v>
      </c>
      <c r="J295" s="167" t="s">
        <v>1501</v>
      </c>
      <c r="K295" s="167" t="s">
        <v>815</v>
      </c>
      <c r="L295" s="167" t="s">
        <v>1502</v>
      </c>
      <c r="M295" s="167" t="s">
        <v>1548</v>
      </c>
      <c r="O295" s="167">
        <v>23474</v>
      </c>
      <c r="P295" s="167" t="s">
        <v>1386</v>
      </c>
      <c r="R295" s="167">
        <v>990</v>
      </c>
      <c r="S295" s="167">
        <v>-990</v>
      </c>
      <c r="T295" s="167" t="s">
        <v>1361</v>
      </c>
    </row>
    <row r="296" spans="1:20">
      <c r="A296" s="167">
        <v>41450</v>
      </c>
      <c r="B296" s="168">
        <v>45931</v>
      </c>
      <c r="C296" s="168">
        <v>45931</v>
      </c>
      <c r="D296" s="167">
        <v>180330</v>
      </c>
      <c r="E296" s="167" t="s">
        <v>1596</v>
      </c>
      <c r="F296" s="167" t="s">
        <v>1425</v>
      </c>
      <c r="G296" s="167" t="s">
        <v>1426</v>
      </c>
      <c r="I296" s="167" t="s">
        <v>1405</v>
      </c>
      <c r="J296" s="167" t="s">
        <v>1501</v>
      </c>
      <c r="K296" s="167" t="s">
        <v>815</v>
      </c>
      <c r="L296" s="167" t="s">
        <v>1502</v>
      </c>
      <c r="M296" s="167" t="s">
        <v>1548</v>
      </c>
      <c r="O296" s="167">
        <v>23755</v>
      </c>
      <c r="P296" s="167" t="s">
        <v>1386</v>
      </c>
      <c r="R296" s="167">
        <v>1012</v>
      </c>
      <c r="S296" s="167">
        <v>-1012</v>
      </c>
      <c r="T296" s="167" t="s">
        <v>1361</v>
      </c>
    </row>
    <row r="297" spans="1:20">
      <c r="A297" s="167">
        <v>42000</v>
      </c>
      <c r="B297" s="168">
        <v>45947</v>
      </c>
      <c r="C297" s="168">
        <v>45947</v>
      </c>
      <c r="D297" s="167">
        <v>180800</v>
      </c>
      <c r="E297" s="167" t="s">
        <v>1597</v>
      </c>
      <c r="F297" s="167" t="s">
        <v>1557</v>
      </c>
      <c r="G297" s="167" t="s">
        <v>134</v>
      </c>
      <c r="I297" s="167" t="s">
        <v>1405</v>
      </c>
      <c r="J297" s="167" t="s">
        <v>1598</v>
      </c>
      <c r="K297" s="167" t="s">
        <v>815</v>
      </c>
      <c r="L297" s="167" t="s">
        <v>1599</v>
      </c>
      <c r="M297" s="167" t="s">
        <v>1548</v>
      </c>
      <c r="O297" s="167">
        <v>24118</v>
      </c>
      <c r="P297" s="167" t="s">
        <v>1386</v>
      </c>
      <c r="R297" s="167">
        <v>2.87</v>
      </c>
      <c r="S297" s="167">
        <v>-2.87</v>
      </c>
      <c r="T297" s="167" t="s">
        <v>1361</v>
      </c>
    </row>
    <row r="298" spans="1:20">
      <c r="A298" s="167">
        <v>41200</v>
      </c>
      <c r="B298" s="168">
        <v>45901</v>
      </c>
      <c r="C298" s="168">
        <v>45901</v>
      </c>
      <c r="D298" s="167">
        <v>179777</v>
      </c>
      <c r="E298" s="167" t="s">
        <v>1600</v>
      </c>
      <c r="F298" s="167" t="s">
        <v>1408</v>
      </c>
      <c r="G298" s="167" t="s">
        <v>1409</v>
      </c>
      <c r="I298" s="167" t="s">
        <v>1405</v>
      </c>
      <c r="J298" s="167" t="s">
        <v>1478</v>
      </c>
      <c r="K298" s="167" t="s">
        <v>815</v>
      </c>
      <c r="L298" s="167" t="s">
        <v>1479</v>
      </c>
      <c r="M298" s="167" t="s">
        <v>1548</v>
      </c>
      <c r="O298" s="167">
        <v>23474</v>
      </c>
      <c r="P298" s="167" t="s">
        <v>1386</v>
      </c>
      <c r="R298" s="167">
        <v>500</v>
      </c>
      <c r="S298" s="167">
        <v>-500</v>
      </c>
      <c r="T298" s="167" t="s">
        <v>1361</v>
      </c>
    </row>
    <row r="299" spans="1:20">
      <c r="A299" s="167">
        <v>41200</v>
      </c>
      <c r="B299" s="168">
        <v>45931</v>
      </c>
      <c r="C299" s="168">
        <v>45931</v>
      </c>
      <c r="D299" s="167">
        <v>180330</v>
      </c>
      <c r="E299" s="167" t="s">
        <v>1600</v>
      </c>
      <c r="F299" s="167" t="s">
        <v>1408</v>
      </c>
      <c r="G299" s="167" t="s">
        <v>1409</v>
      </c>
      <c r="I299" s="167" t="s">
        <v>1405</v>
      </c>
      <c r="J299" s="167" t="s">
        <v>1478</v>
      </c>
      <c r="K299" s="167" t="s">
        <v>815</v>
      </c>
      <c r="L299" s="167" t="s">
        <v>1479</v>
      </c>
      <c r="M299" s="167" t="s">
        <v>1548</v>
      </c>
      <c r="O299" s="167">
        <v>23755</v>
      </c>
      <c r="P299" s="167" t="s">
        <v>1386</v>
      </c>
      <c r="R299" s="167">
        <v>500</v>
      </c>
      <c r="S299" s="167">
        <v>-500</v>
      </c>
      <c r="T299" s="167" t="s">
        <v>1361</v>
      </c>
    </row>
    <row r="300" spans="1:20">
      <c r="A300" s="167">
        <v>41350</v>
      </c>
      <c r="B300" s="168">
        <v>45901</v>
      </c>
      <c r="C300" s="168">
        <v>45901</v>
      </c>
      <c r="D300" s="167">
        <v>179777</v>
      </c>
      <c r="E300" s="167" t="s">
        <v>1601</v>
      </c>
      <c r="F300" s="167" t="s">
        <v>1425</v>
      </c>
      <c r="G300" s="167" t="s">
        <v>1426</v>
      </c>
      <c r="I300" s="167" t="s">
        <v>1405</v>
      </c>
      <c r="J300" s="167" t="s">
        <v>1602</v>
      </c>
      <c r="K300" s="167" t="s">
        <v>815</v>
      </c>
      <c r="L300" s="167" t="s">
        <v>1603</v>
      </c>
      <c r="M300" s="167" t="s">
        <v>1548</v>
      </c>
      <c r="O300" s="167">
        <v>23474</v>
      </c>
      <c r="P300" s="167" t="s">
        <v>1386</v>
      </c>
      <c r="R300" s="167">
        <v>136.76</v>
      </c>
      <c r="S300" s="167">
        <v>-136.76</v>
      </c>
      <c r="T300" s="167" t="s">
        <v>1361</v>
      </c>
    </row>
    <row r="301" spans="1:20">
      <c r="A301" s="167">
        <v>41350</v>
      </c>
      <c r="B301" s="168">
        <v>45931</v>
      </c>
      <c r="C301" s="168">
        <v>45931</v>
      </c>
      <c r="D301" s="167">
        <v>180330</v>
      </c>
      <c r="E301" s="167" t="s">
        <v>1601</v>
      </c>
      <c r="F301" s="167" t="s">
        <v>1425</v>
      </c>
      <c r="G301" s="167" t="s">
        <v>1426</v>
      </c>
      <c r="I301" s="167" t="s">
        <v>1405</v>
      </c>
      <c r="J301" s="167" t="s">
        <v>1602</v>
      </c>
      <c r="K301" s="167" t="s">
        <v>815</v>
      </c>
      <c r="L301" s="167" t="s">
        <v>1603</v>
      </c>
      <c r="M301" s="167" t="s">
        <v>1548</v>
      </c>
      <c r="O301" s="167">
        <v>23755</v>
      </c>
      <c r="P301" s="167" t="s">
        <v>1386</v>
      </c>
      <c r="R301" s="167">
        <v>136.76</v>
      </c>
      <c r="S301" s="167">
        <v>-136.76</v>
      </c>
      <c r="T301" s="167" t="s">
        <v>1361</v>
      </c>
    </row>
    <row r="302" spans="1:20">
      <c r="A302" s="167">
        <v>42100</v>
      </c>
      <c r="B302" s="168">
        <v>45901</v>
      </c>
      <c r="C302" s="168">
        <v>45901</v>
      </c>
      <c r="D302" s="167">
        <v>179778</v>
      </c>
      <c r="E302" s="167" t="s">
        <v>1604</v>
      </c>
      <c r="F302" s="167" t="s">
        <v>1408</v>
      </c>
      <c r="G302" s="167" t="s">
        <v>1409</v>
      </c>
      <c r="I302" s="167" t="s">
        <v>1405</v>
      </c>
      <c r="J302" s="167" t="s">
        <v>1410</v>
      </c>
      <c r="K302" s="167" t="s">
        <v>822</v>
      </c>
      <c r="L302" s="167" t="s">
        <v>1411</v>
      </c>
      <c r="M302" s="167" t="s">
        <v>1605</v>
      </c>
      <c r="O302" s="167">
        <v>23525</v>
      </c>
      <c r="P302" s="167" t="s">
        <v>1386</v>
      </c>
      <c r="R302" s="167">
        <v>175</v>
      </c>
      <c r="S302" s="167">
        <v>-175</v>
      </c>
      <c r="T302" s="167" t="s">
        <v>1361</v>
      </c>
    </row>
    <row r="303" spans="1:20">
      <c r="A303" s="167">
        <v>42100</v>
      </c>
      <c r="B303" s="168">
        <v>45931</v>
      </c>
      <c r="C303" s="168">
        <v>45931</v>
      </c>
      <c r="D303" s="167">
        <v>180331</v>
      </c>
      <c r="E303" s="167" t="s">
        <v>1604</v>
      </c>
      <c r="F303" s="167" t="s">
        <v>1408</v>
      </c>
      <c r="G303" s="167" t="s">
        <v>1409</v>
      </c>
      <c r="I303" s="167" t="s">
        <v>1405</v>
      </c>
      <c r="J303" s="167" t="s">
        <v>1410</v>
      </c>
      <c r="K303" s="167" t="s">
        <v>822</v>
      </c>
      <c r="L303" s="167" t="s">
        <v>1411</v>
      </c>
      <c r="M303" s="167" t="s">
        <v>1605</v>
      </c>
      <c r="O303" s="167">
        <v>23756</v>
      </c>
      <c r="P303" s="167" t="s">
        <v>1386</v>
      </c>
      <c r="R303" s="167">
        <v>175</v>
      </c>
      <c r="S303" s="167">
        <v>-175</v>
      </c>
      <c r="T303" s="167" t="s">
        <v>1361</v>
      </c>
    </row>
    <row r="304" spans="1:20">
      <c r="A304" s="167">
        <v>42100</v>
      </c>
      <c r="B304" s="168">
        <v>45901</v>
      </c>
      <c r="C304" s="168">
        <v>45901</v>
      </c>
      <c r="D304" s="167">
        <v>179778</v>
      </c>
      <c r="E304" s="167" t="s">
        <v>1606</v>
      </c>
      <c r="F304" s="167" t="s">
        <v>1408</v>
      </c>
      <c r="G304" s="167" t="s">
        <v>1409</v>
      </c>
      <c r="I304" s="167" t="s">
        <v>1405</v>
      </c>
      <c r="J304" s="167" t="s">
        <v>1413</v>
      </c>
      <c r="K304" s="167" t="s">
        <v>822</v>
      </c>
      <c r="L304" s="167" t="s">
        <v>1414</v>
      </c>
      <c r="M304" s="167" t="s">
        <v>1605</v>
      </c>
      <c r="O304" s="167">
        <v>23525</v>
      </c>
      <c r="P304" s="167" t="s">
        <v>1386</v>
      </c>
      <c r="R304" s="167">
        <v>1002</v>
      </c>
      <c r="S304" s="167">
        <v>-1002</v>
      </c>
      <c r="T304" s="167" t="s">
        <v>1361</v>
      </c>
    </row>
    <row r="305" spans="1:20">
      <c r="A305" s="167">
        <v>42100</v>
      </c>
      <c r="B305" s="168">
        <v>45931</v>
      </c>
      <c r="C305" s="168">
        <v>45931</v>
      </c>
      <c r="D305" s="167">
        <v>180331</v>
      </c>
      <c r="E305" s="167" t="s">
        <v>1606</v>
      </c>
      <c r="F305" s="167" t="s">
        <v>1408</v>
      </c>
      <c r="G305" s="167" t="s">
        <v>1409</v>
      </c>
      <c r="I305" s="167" t="s">
        <v>1405</v>
      </c>
      <c r="J305" s="167" t="s">
        <v>1413</v>
      </c>
      <c r="K305" s="167" t="s">
        <v>822</v>
      </c>
      <c r="L305" s="167" t="s">
        <v>1414</v>
      </c>
      <c r="M305" s="167" t="s">
        <v>1605</v>
      </c>
      <c r="O305" s="167">
        <v>23756</v>
      </c>
      <c r="P305" s="167" t="s">
        <v>1386</v>
      </c>
      <c r="R305" s="167">
        <v>1002</v>
      </c>
      <c r="S305" s="167">
        <v>-1002</v>
      </c>
      <c r="T305" s="167" t="s">
        <v>1361</v>
      </c>
    </row>
    <row r="306" spans="1:20">
      <c r="A306" s="167">
        <v>42100</v>
      </c>
      <c r="B306" s="168">
        <v>45901</v>
      </c>
      <c r="C306" s="168">
        <v>45901</v>
      </c>
      <c r="D306" s="167">
        <v>179778</v>
      </c>
      <c r="E306" s="167" t="s">
        <v>1607</v>
      </c>
      <c r="F306" s="167" t="s">
        <v>1408</v>
      </c>
      <c r="G306" s="167" t="s">
        <v>1409</v>
      </c>
      <c r="I306" s="167" t="s">
        <v>1405</v>
      </c>
      <c r="J306" s="167" t="s">
        <v>1416</v>
      </c>
      <c r="K306" s="167" t="s">
        <v>822</v>
      </c>
      <c r="L306" s="167" t="s">
        <v>1417</v>
      </c>
      <c r="M306" s="167" t="s">
        <v>1605</v>
      </c>
      <c r="O306" s="167">
        <v>23525</v>
      </c>
      <c r="P306" s="167" t="s">
        <v>1386</v>
      </c>
      <c r="R306" s="167">
        <v>100</v>
      </c>
      <c r="S306" s="167">
        <v>-100</v>
      </c>
      <c r="T306" s="167" t="s">
        <v>1361</v>
      </c>
    </row>
    <row r="307" spans="1:20">
      <c r="A307" s="167">
        <v>42100</v>
      </c>
      <c r="B307" s="168">
        <v>45931</v>
      </c>
      <c r="C307" s="168">
        <v>45931</v>
      </c>
      <c r="D307" s="167">
        <v>180331</v>
      </c>
      <c r="E307" s="167" t="s">
        <v>1607</v>
      </c>
      <c r="F307" s="167" t="s">
        <v>1408</v>
      </c>
      <c r="G307" s="167" t="s">
        <v>1409</v>
      </c>
      <c r="I307" s="167" t="s">
        <v>1405</v>
      </c>
      <c r="J307" s="167" t="s">
        <v>1416</v>
      </c>
      <c r="K307" s="167" t="s">
        <v>822</v>
      </c>
      <c r="L307" s="167" t="s">
        <v>1417</v>
      </c>
      <c r="M307" s="167" t="s">
        <v>1605</v>
      </c>
      <c r="O307" s="167">
        <v>23756</v>
      </c>
      <c r="P307" s="167" t="s">
        <v>1386</v>
      </c>
      <c r="R307" s="167">
        <v>100</v>
      </c>
      <c r="S307" s="167">
        <v>-100</v>
      </c>
      <c r="T307" s="167" t="s">
        <v>1361</v>
      </c>
    </row>
    <row r="308" spans="1:20">
      <c r="A308" s="167">
        <v>41300</v>
      </c>
      <c r="B308" s="168">
        <v>45901</v>
      </c>
      <c r="C308" s="168">
        <v>45901</v>
      </c>
      <c r="D308" s="167">
        <v>179778</v>
      </c>
      <c r="E308" s="167" t="s">
        <v>1608</v>
      </c>
      <c r="F308" s="167" t="s">
        <v>1408</v>
      </c>
      <c r="G308" s="167" t="s">
        <v>1409</v>
      </c>
      <c r="I308" s="167" t="s">
        <v>1405</v>
      </c>
      <c r="J308" s="167" t="s">
        <v>1419</v>
      </c>
      <c r="K308" s="167" t="s">
        <v>822</v>
      </c>
      <c r="L308" s="167" t="s">
        <v>1420</v>
      </c>
      <c r="M308" s="167" t="s">
        <v>1605</v>
      </c>
      <c r="O308" s="167">
        <v>23525</v>
      </c>
      <c r="P308" s="167" t="s">
        <v>1386</v>
      </c>
      <c r="R308" s="167">
        <v>804</v>
      </c>
      <c r="S308" s="167">
        <v>-804</v>
      </c>
      <c r="T308" s="167" t="s">
        <v>1361</v>
      </c>
    </row>
    <row r="309" spans="1:20">
      <c r="A309" s="167">
        <v>41300</v>
      </c>
      <c r="B309" s="168">
        <v>45931</v>
      </c>
      <c r="C309" s="168">
        <v>45931</v>
      </c>
      <c r="D309" s="167">
        <v>180331</v>
      </c>
      <c r="E309" s="167" t="s">
        <v>1608</v>
      </c>
      <c r="F309" s="167" t="s">
        <v>1408</v>
      </c>
      <c r="G309" s="167" t="s">
        <v>1409</v>
      </c>
      <c r="I309" s="167" t="s">
        <v>1405</v>
      </c>
      <c r="J309" s="167" t="s">
        <v>1419</v>
      </c>
      <c r="K309" s="167" t="s">
        <v>822</v>
      </c>
      <c r="L309" s="167" t="s">
        <v>1420</v>
      </c>
      <c r="M309" s="167" t="s">
        <v>1605</v>
      </c>
      <c r="O309" s="167">
        <v>23756</v>
      </c>
      <c r="P309" s="167" t="s">
        <v>1386</v>
      </c>
      <c r="R309" s="167">
        <v>804</v>
      </c>
      <c r="S309" s="167">
        <v>-804</v>
      </c>
      <c r="T309" s="167" t="s">
        <v>1361</v>
      </c>
    </row>
    <row r="310" spans="1:20">
      <c r="A310" s="167">
        <v>42100</v>
      </c>
      <c r="B310" s="168">
        <v>45901</v>
      </c>
      <c r="C310" s="168">
        <v>45901</v>
      </c>
      <c r="D310" s="167">
        <v>179778</v>
      </c>
      <c r="E310" s="167" t="s">
        <v>1609</v>
      </c>
      <c r="F310" s="167" t="s">
        <v>1408</v>
      </c>
      <c r="G310" s="167" t="s">
        <v>1409</v>
      </c>
      <c r="I310" s="167" t="s">
        <v>1405</v>
      </c>
      <c r="J310" s="167" t="s">
        <v>1422</v>
      </c>
      <c r="K310" s="167" t="s">
        <v>822</v>
      </c>
      <c r="L310" s="167" t="s">
        <v>1423</v>
      </c>
      <c r="M310" s="167" t="s">
        <v>1605</v>
      </c>
      <c r="O310" s="167">
        <v>23525</v>
      </c>
      <c r="P310" s="167" t="s">
        <v>1386</v>
      </c>
      <c r="R310" s="167">
        <v>2051</v>
      </c>
      <c r="S310" s="167">
        <v>-2051</v>
      </c>
      <c r="T310" s="167" t="s">
        <v>1361</v>
      </c>
    </row>
    <row r="311" spans="1:20">
      <c r="A311" s="167">
        <v>42100</v>
      </c>
      <c r="B311" s="168">
        <v>45931</v>
      </c>
      <c r="C311" s="168">
        <v>45931</v>
      </c>
      <c r="D311" s="167">
        <v>180331</v>
      </c>
      <c r="E311" s="167" t="s">
        <v>1609</v>
      </c>
      <c r="F311" s="167" t="s">
        <v>1408</v>
      </c>
      <c r="G311" s="167" t="s">
        <v>1409</v>
      </c>
      <c r="I311" s="167" t="s">
        <v>1405</v>
      </c>
      <c r="J311" s="167" t="s">
        <v>1422</v>
      </c>
      <c r="K311" s="167" t="s">
        <v>822</v>
      </c>
      <c r="L311" s="167" t="s">
        <v>1423</v>
      </c>
      <c r="M311" s="167" t="s">
        <v>1605</v>
      </c>
      <c r="O311" s="167">
        <v>23756</v>
      </c>
      <c r="P311" s="167" t="s">
        <v>1386</v>
      </c>
      <c r="R311" s="167">
        <v>2058</v>
      </c>
      <c r="S311" s="167">
        <v>-2058</v>
      </c>
      <c r="T311" s="167" t="s">
        <v>1361</v>
      </c>
    </row>
    <row r="312" spans="1:20">
      <c r="A312" s="167">
        <v>42100</v>
      </c>
      <c r="B312" s="168">
        <v>45901</v>
      </c>
      <c r="C312" s="168">
        <v>45901</v>
      </c>
      <c r="D312" s="167">
        <v>179778</v>
      </c>
      <c r="E312" s="167" t="s">
        <v>1610</v>
      </c>
      <c r="F312" s="167" t="s">
        <v>1408</v>
      </c>
      <c r="G312" s="167" t="s">
        <v>1409</v>
      </c>
      <c r="I312" s="167" t="s">
        <v>1405</v>
      </c>
      <c r="J312" s="167" t="s">
        <v>1432</v>
      </c>
      <c r="K312" s="167" t="s">
        <v>822</v>
      </c>
      <c r="L312" s="167" t="s">
        <v>1433</v>
      </c>
      <c r="M312" s="167" t="s">
        <v>1605</v>
      </c>
      <c r="O312" s="167">
        <v>23525</v>
      </c>
      <c r="P312" s="167" t="s">
        <v>1386</v>
      </c>
      <c r="R312" s="167">
        <v>712</v>
      </c>
      <c r="S312" s="167">
        <v>-712</v>
      </c>
      <c r="T312" s="167" t="s">
        <v>1361</v>
      </c>
    </row>
    <row r="313" spans="1:20">
      <c r="A313" s="167">
        <v>42100</v>
      </c>
      <c r="B313" s="168">
        <v>45931</v>
      </c>
      <c r="C313" s="168">
        <v>45931</v>
      </c>
      <c r="D313" s="167">
        <v>180331</v>
      </c>
      <c r="E313" s="167" t="s">
        <v>1610</v>
      </c>
      <c r="F313" s="167" t="s">
        <v>1408</v>
      </c>
      <c r="G313" s="167" t="s">
        <v>1409</v>
      </c>
      <c r="I313" s="167" t="s">
        <v>1405</v>
      </c>
      <c r="J313" s="167" t="s">
        <v>1432</v>
      </c>
      <c r="K313" s="167" t="s">
        <v>822</v>
      </c>
      <c r="L313" s="167" t="s">
        <v>1433</v>
      </c>
      <c r="M313" s="167" t="s">
        <v>1605</v>
      </c>
      <c r="O313" s="167">
        <v>23756</v>
      </c>
      <c r="P313" s="167" t="s">
        <v>1386</v>
      </c>
      <c r="R313" s="167">
        <v>700</v>
      </c>
      <c r="S313" s="167">
        <v>-700</v>
      </c>
      <c r="T313" s="167" t="s">
        <v>1361</v>
      </c>
    </row>
    <row r="314" spans="1:20">
      <c r="A314" s="167">
        <v>40000</v>
      </c>
      <c r="B314" s="168">
        <v>45901</v>
      </c>
      <c r="C314" s="168">
        <v>45901</v>
      </c>
      <c r="D314" s="167">
        <v>179778</v>
      </c>
      <c r="E314" s="167" t="s">
        <v>1611</v>
      </c>
      <c r="F314" s="167" t="s">
        <v>1425</v>
      </c>
      <c r="G314" s="167" t="s">
        <v>1426</v>
      </c>
      <c r="I314" s="167" t="s">
        <v>1405</v>
      </c>
      <c r="J314" s="167" t="s">
        <v>1514</v>
      </c>
      <c r="K314" s="167" t="s">
        <v>822</v>
      </c>
      <c r="L314" s="167" t="s">
        <v>1515</v>
      </c>
      <c r="M314" s="167" t="s">
        <v>1605</v>
      </c>
      <c r="O314" s="167">
        <v>23525</v>
      </c>
      <c r="P314" s="167" t="s">
        <v>1386</v>
      </c>
      <c r="R314" s="167">
        <v>4590</v>
      </c>
      <c r="S314" s="167">
        <v>-4590</v>
      </c>
      <c r="T314" s="167" t="s">
        <v>1361</v>
      </c>
    </row>
    <row r="315" spans="1:20">
      <c r="A315" s="167">
        <v>40000</v>
      </c>
      <c r="B315" s="168">
        <v>45931</v>
      </c>
      <c r="C315" s="168">
        <v>45931</v>
      </c>
      <c r="D315" s="167">
        <v>180331</v>
      </c>
      <c r="E315" s="167" t="s">
        <v>1611</v>
      </c>
      <c r="F315" s="167" t="s">
        <v>1425</v>
      </c>
      <c r="G315" s="167" t="s">
        <v>1426</v>
      </c>
      <c r="I315" s="167" t="s">
        <v>1405</v>
      </c>
      <c r="J315" s="167" t="s">
        <v>1514</v>
      </c>
      <c r="K315" s="167" t="s">
        <v>822</v>
      </c>
      <c r="L315" s="167" t="s">
        <v>1515</v>
      </c>
      <c r="M315" s="167" t="s">
        <v>1605</v>
      </c>
      <c r="O315" s="167">
        <v>23756</v>
      </c>
      <c r="P315" s="167" t="s">
        <v>1386</v>
      </c>
      <c r="R315" s="167">
        <v>5166</v>
      </c>
      <c r="S315" s="167">
        <v>-5166</v>
      </c>
      <c r="T315" s="167" t="s">
        <v>1361</v>
      </c>
    </row>
    <row r="316" spans="1:20">
      <c r="A316" s="167">
        <v>42100</v>
      </c>
      <c r="B316" s="168">
        <v>45901</v>
      </c>
      <c r="C316" s="168">
        <v>45901</v>
      </c>
      <c r="D316" s="167">
        <v>179778</v>
      </c>
      <c r="E316" s="167" t="s">
        <v>1612</v>
      </c>
      <c r="F316" s="167" t="s">
        <v>1408</v>
      </c>
      <c r="G316" s="167" t="s">
        <v>1409</v>
      </c>
      <c r="I316" s="167" t="s">
        <v>1405</v>
      </c>
      <c r="J316" s="167" t="s">
        <v>1435</v>
      </c>
      <c r="K316" s="167" t="s">
        <v>822</v>
      </c>
      <c r="L316" s="167" t="s">
        <v>1436</v>
      </c>
      <c r="M316" s="167" t="s">
        <v>1605</v>
      </c>
      <c r="O316" s="167">
        <v>23525</v>
      </c>
      <c r="P316" s="167" t="s">
        <v>1386</v>
      </c>
      <c r="R316" s="167">
        <v>468</v>
      </c>
      <c r="S316" s="167">
        <v>-468</v>
      </c>
      <c r="T316" s="167" t="s">
        <v>1361</v>
      </c>
    </row>
    <row r="317" spans="1:20">
      <c r="A317" s="167">
        <v>42100</v>
      </c>
      <c r="B317" s="168">
        <v>45931</v>
      </c>
      <c r="C317" s="168">
        <v>45931</v>
      </c>
      <c r="D317" s="167">
        <v>180331</v>
      </c>
      <c r="E317" s="167" t="s">
        <v>1612</v>
      </c>
      <c r="F317" s="167" t="s">
        <v>1408</v>
      </c>
      <c r="G317" s="167" t="s">
        <v>1409</v>
      </c>
      <c r="I317" s="167" t="s">
        <v>1405</v>
      </c>
      <c r="J317" s="167" t="s">
        <v>1435</v>
      </c>
      <c r="K317" s="167" t="s">
        <v>822</v>
      </c>
      <c r="L317" s="167" t="s">
        <v>1436</v>
      </c>
      <c r="M317" s="167" t="s">
        <v>1605</v>
      </c>
      <c r="O317" s="167">
        <v>23756</v>
      </c>
      <c r="P317" s="167" t="s">
        <v>1386</v>
      </c>
      <c r="R317" s="167">
        <v>459</v>
      </c>
      <c r="S317" s="167">
        <v>-459</v>
      </c>
      <c r="T317" s="167" t="s">
        <v>1361</v>
      </c>
    </row>
    <row r="318" spans="1:20">
      <c r="A318" s="167">
        <v>40000</v>
      </c>
      <c r="B318" s="168">
        <v>45901</v>
      </c>
      <c r="C318" s="168">
        <v>45901</v>
      </c>
      <c r="D318" s="167">
        <v>179778</v>
      </c>
      <c r="E318" s="167" t="s">
        <v>1613</v>
      </c>
      <c r="F318" s="167" t="s">
        <v>1425</v>
      </c>
      <c r="G318" s="167" t="s">
        <v>1426</v>
      </c>
      <c r="I318" s="167" t="s">
        <v>1405</v>
      </c>
      <c r="J318" s="167" t="s">
        <v>1447</v>
      </c>
      <c r="K318" s="167" t="s">
        <v>822</v>
      </c>
      <c r="L318" s="167" t="s">
        <v>1448</v>
      </c>
      <c r="M318" s="167" t="s">
        <v>1605</v>
      </c>
      <c r="O318" s="167">
        <v>23525</v>
      </c>
      <c r="P318" s="167" t="s">
        <v>1386</v>
      </c>
      <c r="R318" s="167">
        <v>2010</v>
      </c>
      <c r="S318" s="167">
        <v>-2010</v>
      </c>
      <c r="T318" s="167" t="s">
        <v>1361</v>
      </c>
    </row>
    <row r="319" spans="1:20">
      <c r="A319" s="167">
        <v>40000</v>
      </c>
      <c r="B319" s="168">
        <v>45931</v>
      </c>
      <c r="C319" s="168">
        <v>45931</v>
      </c>
      <c r="D319" s="167">
        <v>180331</v>
      </c>
      <c r="E319" s="167" t="s">
        <v>1613</v>
      </c>
      <c r="F319" s="167" t="s">
        <v>1425</v>
      </c>
      <c r="G319" s="167" t="s">
        <v>1426</v>
      </c>
      <c r="I319" s="167" t="s">
        <v>1405</v>
      </c>
      <c r="J319" s="167" t="s">
        <v>1447</v>
      </c>
      <c r="K319" s="167" t="s">
        <v>822</v>
      </c>
      <c r="L319" s="167" t="s">
        <v>1448</v>
      </c>
      <c r="M319" s="167" t="s">
        <v>1605</v>
      </c>
      <c r="O319" s="167">
        <v>23756</v>
      </c>
      <c r="P319" s="167" t="s">
        <v>1386</v>
      </c>
      <c r="R319" s="167">
        <v>2010</v>
      </c>
      <c r="S319" s="167">
        <v>-2010</v>
      </c>
      <c r="T319" s="167" t="s">
        <v>1361</v>
      </c>
    </row>
    <row r="320" spans="1:20">
      <c r="A320" s="167">
        <v>41500</v>
      </c>
      <c r="B320" s="168">
        <v>45961</v>
      </c>
      <c r="C320" s="168">
        <v>45961</v>
      </c>
      <c r="D320" s="167">
        <v>181164</v>
      </c>
      <c r="E320" s="167" t="s">
        <v>1614</v>
      </c>
      <c r="F320" s="167" t="s">
        <v>1403</v>
      </c>
      <c r="G320" s="167" t="s">
        <v>1404</v>
      </c>
      <c r="I320" s="167" t="s">
        <v>1405</v>
      </c>
      <c r="K320" s="167" t="s">
        <v>1615</v>
      </c>
      <c r="M320" s="167" t="s">
        <v>1616</v>
      </c>
      <c r="O320" s="167">
        <v>24210</v>
      </c>
      <c r="P320" s="167" t="s">
        <v>1386</v>
      </c>
      <c r="R320" s="167">
        <v>1900</v>
      </c>
      <c r="S320" s="167">
        <v>-1900</v>
      </c>
      <c r="T320" s="167" t="s">
        <v>1361</v>
      </c>
    </row>
    <row r="321" spans="1:20">
      <c r="A321" s="167">
        <v>41320</v>
      </c>
      <c r="B321" s="168">
        <v>45901</v>
      </c>
      <c r="C321" s="168">
        <v>45901</v>
      </c>
      <c r="D321" s="167">
        <v>179740</v>
      </c>
      <c r="E321" s="167" t="s">
        <v>1617</v>
      </c>
      <c r="F321" s="167" t="s">
        <v>1425</v>
      </c>
      <c r="G321" s="167" t="s">
        <v>1426</v>
      </c>
      <c r="I321" s="167" t="s">
        <v>1618</v>
      </c>
      <c r="J321" s="167" t="s">
        <v>1427</v>
      </c>
      <c r="K321" s="167" t="s">
        <v>1615</v>
      </c>
      <c r="L321" s="167" t="s">
        <v>1428</v>
      </c>
      <c r="M321" s="167" t="s">
        <v>1616</v>
      </c>
      <c r="O321" s="167">
        <v>23299</v>
      </c>
      <c r="P321" s="167" t="s">
        <v>1386</v>
      </c>
      <c r="R321" s="167">
        <v>250</v>
      </c>
      <c r="S321" s="167">
        <v>-250</v>
      </c>
      <c r="T321" s="167" t="s">
        <v>1361</v>
      </c>
    </row>
    <row r="322" spans="1:20">
      <c r="A322" s="167">
        <v>41320</v>
      </c>
      <c r="B322" s="168">
        <v>45931</v>
      </c>
      <c r="C322" s="168">
        <v>45931</v>
      </c>
      <c r="D322" s="167">
        <v>180292</v>
      </c>
      <c r="E322" s="167" t="s">
        <v>1617</v>
      </c>
      <c r="F322" s="167" t="s">
        <v>1425</v>
      </c>
      <c r="G322" s="167" t="s">
        <v>1426</v>
      </c>
      <c r="I322" s="167" t="s">
        <v>1618</v>
      </c>
      <c r="J322" s="167" t="s">
        <v>1427</v>
      </c>
      <c r="K322" s="167" t="s">
        <v>1615</v>
      </c>
      <c r="L322" s="167" t="s">
        <v>1428</v>
      </c>
      <c r="M322" s="167" t="s">
        <v>1616</v>
      </c>
      <c r="O322" s="167">
        <v>23716</v>
      </c>
      <c r="P322" s="167" t="s">
        <v>1386</v>
      </c>
      <c r="R322" s="167">
        <v>250</v>
      </c>
      <c r="S322" s="167">
        <v>-250</v>
      </c>
      <c r="T322" s="167" t="s">
        <v>1361</v>
      </c>
    </row>
    <row r="323" spans="1:20">
      <c r="A323" s="167">
        <v>40000</v>
      </c>
      <c r="B323" s="168">
        <v>45901</v>
      </c>
      <c r="C323" s="168">
        <v>45901</v>
      </c>
      <c r="D323" s="167">
        <v>179740</v>
      </c>
      <c r="E323" s="167" t="s">
        <v>1619</v>
      </c>
      <c r="F323" s="167" t="s">
        <v>1425</v>
      </c>
      <c r="G323" s="167" t="s">
        <v>1426</v>
      </c>
      <c r="I323" s="167" t="s">
        <v>1618</v>
      </c>
      <c r="J323" s="167" t="s">
        <v>1620</v>
      </c>
      <c r="K323" s="167" t="s">
        <v>1615</v>
      </c>
      <c r="L323" s="167" t="s">
        <v>1620</v>
      </c>
      <c r="M323" s="167" t="s">
        <v>1616</v>
      </c>
      <c r="O323" s="167">
        <v>23299</v>
      </c>
      <c r="P323" s="167" t="s">
        <v>1386</v>
      </c>
      <c r="R323" s="167">
        <v>3288.79</v>
      </c>
      <c r="S323" s="167">
        <v>-3288.79</v>
      </c>
      <c r="T323" s="167" t="s">
        <v>1361</v>
      </c>
    </row>
    <row r="324" spans="1:20">
      <c r="A324" s="167">
        <v>40000</v>
      </c>
      <c r="B324" s="168">
        <v>45931</v>
      </c>
      <c r="C324" s="168">
        <v>45931</v>
      </c>
      <c r="D324" s="167">
        <v>180292</v>
      </c>
      <c r="E324" s="167" t="s">
        <v>1619</v>
      </c>
      <c r="F324" s="167" t="s">
        <v>1425</v>
      </c>
      <c r="G324" s="167" t="s">
        <v>1426</v>
      </c>
      <c r="I324" s="167" t="s">
        <v>1618</v>
      </c>
      <c r="J324" s="167" t="s">
        <v>1620</v>
      </c>
      <c r="K324" s="167" t="s">
        <v>1615</v>
      </c>
      <c r="L324" s="167" t="s">
        <v>1620</v>
      </c>
      <c r="M324" s="167" t="s">
        <v>1616</v>
      </c>
      <c r="O324" s="167">
        <v>23716</v>
      </c>
      <c r="P324" s="167" t="s">
        <v>1386</v>
      </c>
      <c r="R324" s="167">
        <v>3288.79</v>
      </c>
      <c r="S324" s="167">
        <v>-3288.79</v>
      </c>
      <c r="T324" s="167" t="s">
        <v>1361</v>
      </c>
    </row>
    <row r="325" spans="1:20">
      <c r="A325" s="167">
        <v>41200</v>
      </c>
      <c r="B325" s="168">
        <v>45901</v>
      </c>
      <c r="C325" s="168">
        <v>45901</v>
      </c>
      <c r="D325" s="167">
        <v>179740</v>
      </c>
      <c r="E325" s="167" t="s">
        <v>1621</v>
      </c>
      <c r="F325" s="167" t="s">
        <v>1408</v>
      </c>
      <c r="G325" s="167" t="s">
        <v>1409</v>
      </c>
      <c r="I325" s="167" t="s">
        <v>1618</v>
      </c>
      <c r="J325" s="167" t="s">
        <v>1622</v>
      </c>
      <c r="K325" s="167" t="s">
        <v>1615</v>
      </c>
      <c r="L325" s="167" t="s">
        <v>1479</v>
      </c>
      <c r="M325" s="167" t="s">
        <v>1616</v>
      </c>
      <c r="O325" s="167">
        <v>23299</v>
      </c>
      <c r="P325" s="167" t="s">
        <v>1386</v>
      </c>
      <c r="R325" s="167">
        <v>1600</v>
      </c>
      <c r="S325" s="167">
        <v>-1600</v>
      </c>
      <c r="T325" s="167" t="s">
        <v>1361</v>
      </c>
    </row>
    <row r="326" spans="1:20">
      <c r="A326" s="167">
        <v>41200</v>
      </c>
      <c r="B326" s="168">
        <v>45931</v>
      </c>
      <c r="C326" s="168">
        <v>45931</v>
      </c>
      <c r="D326" s="167">
        <v>180292</v>
      </c>
      <c r="E326" s="167" t="s">
        <v>1621</v>
      </c>
      <c r="F326" s="167" t="s">
        <v>1408</v>
      </c>
      <c r="G326" s="167" t="s">
        <v>1409</v>
      </c>
      <c r="I326" s="167" t="s">
        <v>1618</v>
      </c>
      <c r="J326" s="167" t="s">
        <v>1622</v>
      </c>
      <c r="K326" s="167" t="s">
        <v>1615</v>
      </c>
      <c r="L326" s="167" t="s">
        <v>1479</v>
      </c>
      <c r="M326" s="167" t="s">
        <v>1616</v>
      </c>
      <c r="O326" s="167">
        <v>23716</v>
      </c>
      <c r="P326" s="167" t="s">
        <v>1386</v>
      </c>
      <c r="R326" s="167">
        <v>1600</v>
      </c>
      <c r="S326" s="167">
        <v>-1600</v>
      </c>
      <c r="T326" s="167" t="s">
        <v>1361</v>
      </c>
    </row>
    <row r="327" spans="1:20">
      <c r="A327" s="167">
        <v>42100</v>
      </c>
      <c r="B327" s="168">
        <v>45901</v>
      </c>
      <c r="C327" s="168">
        <v>45901</v>
      </c>
      <c r="D327" s="167">
        <v>179741</v>
      </c>
      <c r="E327" s="167" t="s">
        <v>1623</v>
      </c>
      <c r="F327" s="167" t="s">
        <v>1408</v>
      </c>
      <c r="G327" s="167" t="s">
        <v>1409</v>
      </c>
      <c r="I327" s="167" t="s">
        <v>1618</v>
      </c>
      <c r="J327" s="167" t="s">
        <v>1624</v>
      </c>
      <c r="K327" s="167" t="s">
        <v>828</v>
      </c>
      <c r="L327" s="167" t="s">
        <v>1625</v>
      </c>
      <c r="M327" s="167" t="s">
        <v>1626</v>
      </c>
      <c r="O327" s="167">
        <v>23300</v>
      </c>
      <c r="P327" s="167" t="s">
        <v>1386</v>
      </c>
      <c r="R327" s="167">
        <v>126</v>
      </c>
      <c r="S327" s="167">
        <v>-126</v>
      </c>
      <c r="T327" s="167" t="s">
        <v>1361</v>
      </c>
    </row>
    <row r="328" spans="1:20">
      <c r="A328" s="167">
        <v>42100</v>
      </c>
      <c r="B328" s="168">
        <v>45931</v>
      </c>
      <c r="C328" s="168">
        <v>45931</v>
      </c>
      <c r="D328" s="167">
        <v>180293</v>
      </c>
      <c r="E328" s="167" t="s">
        <v>1623</v>
      </c>
      <c r="F328" s="167" t="s">
        <v>1408</v>
      </c>
      <c r="G328" s="167" t="s">
        <v>1409</v>
      </c>
      <c r="I328" s="167" t="s">
        <v>1618</v>
      </c>
      <c r="J328" s="167" t="s">
        <v>1624</v>
      </c>
      <c r="K328" s="167" t="s">
        <v>828</v>
      </c>
      <c r="L328" s="167" t="s">
        <v>1625</v>
      </c>
      <c r="M328" s="167" t="s">
        <v>1626</v>
      </c>
      <c r="O328" s="167">
        <v>23717</v>
      </c>
      <c r="P328" s="167" t="s">
        <v>1386</v>
      </c>
      <c r="R328" s="167">
        <v>126</v>
      </c>
      <c r="S328" s="167">
        <v>-126</v>
      </c>
      <c r="T328" s="167" t="s">
        <v>1361</v>
      </c>
    </row>
    <row r="329" spans="1:20">
      <c r="A329" s="167">
        <v>42100</v>
      </c>
      <c r="B329" s="168">
        <v>45901</v>
      </c>
      <c r="C329" s="168">
        <v>45901</v>
      </c>
      <c r="D329" s="167">
        <v>179741</v>
      </c>
      <c r="E329" s="167" t="s">
        <v>1627</v>
      </c>
      <c r="F329" s="167" t="s">
        <v>1408</v>
      </c>
      <c r="G329" s="167" t="s">
        <v>1409</v>
      </c>
      <c r="I329" s="167" t="s">
        <v>1618</v>
      </c>
      <c r="J329" s="167" t="s">
        <v>1422</v>
      </c>
      <c r="K329" s="167" t="s">
        <v>828</v>
      </c>
      <c r="L329" s="167" t="s">
        <v>1423</v>
      </c>
      <c r="M329" s="167" t="s">
        <v>1626</v>
      </c>
      <c r="O329" s="167">
        <v>23300</v>
      </c>
      <c r="P329" s="167" t="s">
        <v>1386</v>
      </c>
      <c r="R329" s="167">
        <v>273</v>
      </c>
      <c r="S329" s="167">
        <v>-273</v>
      </c>
      <c r="T329" s="167" t="s">
        <v>1361</v>
      </c>
    </row>
    <row r="330" spans="1:20">
      <c r="A330" s="167">
        <v>42100</v>
      </c>
      <c r="B330" s="168">
        <v>45931</v>
      </c>
      <c r="C330" s="168">
        <v>45931</v>
      </c>
      <c r="D330" s="167">
        <v>180293</v>
      </c>
      <c r="E330" s="167" t="s">
        <v>1627</v>
      </c>
      <c r="F330" s="167" t="s">
        <v>1408</v>
      </c>
      <c r="G330" s="167" t="s">
        <v>1409</v>
      </c>
      <c r="I330" s="167" t="s">
        <v>1618</v>
      </c>
      <c r="J330" s="167" t="s">
        <v>1422</v>
      </c>
      <c r="K330" s="167" t="s">
        <v>828</v>
      </c>
      <c r="L330" s="167" t="s">
        <v>1423</v>
      </c>
      <c r="M330" s="167" t="s">
        <v>1626</v>
      </c>
      <c r="O330" s="167">
        <v>23717</v>
      </c>
      <c r="P330" s="167" t="s">
        <v>1386</v>
      </c>
      <c r="R330" s="167">
        <v>280</v>
      </c>
      <c r="S330" s="167">
        <v>-280</v>
      </c>
      <c r="T330" s="167" t="s">
        <v>1361</v>
      </c>
    </row>
    <row r="331" spans="1:20">
      <c r="A331" s="167">
        <v>41450</v>
      </c>
      <c r="B331" s="168">
        <v>45901</v>
      </c>
      <c r="C331" s="168">
        <v>45901</v>
      </c>
      <c r="D331" s="167">
        <v>179741</v>
      </c>
      <c r="E331" s="167" t="s">
        <v>1628</v>
      </c>
      <c r="F331" s="167" t="s">
        <v>1425</v>
      </c>
      <c r="G331" s="167" t="s">
        <v>1426</v>
      </c>
      <c r="I331" s="167" t="s">
        <v>1618</v>
      </c>
      <c r="J331" s="167" t="s">
        <v>1583</v>
      </c>
      <c r="K331" s="167" t="s">
        <v>828</v>
      </c>
      <c r="L331" s="167" t="s">
        <v>1584</v>
      </c>
      <c r="M331" s="167" t="s">
        <v>1626</v>
      </c>
      <c r="O331" s="167">
        <v>23300</v>
      </c>
      <c r="P331" s="167" t="s">
        <v>1386</v>
      </c>
      <c r="R331" s="167">
        <v>112</v>
      </c>
      <c r="S331" s="167">
        <v>-112</v>
      </c>
      <c r="T331" s="167" t="s">
        <v>1361</v>
      </c>
    </row>
    <row r="332" spans="1:20">
      <c r="A332" s="167">
        <v>41450</v>
      </c>
      <c r="B332" s="168">
        <v>45931</v>
      </c>
      <c r="C332" s="168">
        <v>45931</v>
      </c>
      <c r="D332" s="167">
        <v>180293</v>
      </c>
      <c r="E332" s="167" t="s">
        <v>1628</v>
      </c>
      <c r="F332" s="167" t="s">
        <v>1425</v>
      </c>
      <c r="G332" s="167" t="s">
        <v>1426</v>
      </c>
      <c r="I332" s="167" t="s">
        <v>1618</v>
      </c>
      <c r="J332" s="167" t="s">
        <v>1583</v>
      </c>
      <c r="K332" s="167" t="s">
        <v>828</v>
      </c>
      <c r="L332" s="167" t="s">
        <v>1584</v>
      </c>
      <c r="M332" s="167" t="s">
        <v>1626</v>
      </c>
      <c r="O332" s="167">
        <v>23717</v>
      </c>
      <c r="P332" s="167" t="s">
        <v>1386</v>
      </c>
      <c r="R332" s="167">
        <v>112</v>
      </c>
      <c r="S332" s="167">
        <v>-112</v>
      </c>
      <c r="T332" s="167" t="s">
        <v>1361</v>
      </c>
    </row>
    <row r="333" spans="1:20">
      <c r="A333" s="167">
        <v>41450</v>
      </c>
      <c r="B333" s="168">
        <v>45901</v>
      </c>
      <c r="C333" s="168">
        <v>45901</v>
      </c>
      <c r="D333" s="167">
        <v>179741</v>
      </c>
      <c r="E333" s="167" t="s">
        <v>1629</v>
      </c>
      <c r="F333" s="167" t="s">
        <v>1425</v>
      </c>
      <c r="G333" s="167" t="s">
        <v>1426</v>
      </c>
      <c r="I333" s="167" t="s">
        <v>1618</v>
      </c>
      <c r="J333" s="167" t="s">
        <v>1510</v>
      </c>
      <c r="K333" s="167" t="s">
        <v>828</v>
      </c>
      <c r="L333" s="167" t="s">
        <v>1511</v>
      </c>
      <c r="M333" s="167" t="s">
        <v>1626</v>
      </c>
      <c r="O333" s="167">
        <v>23300</v>
      </c>
      <c r="P333" s="167" t="s">
        <v>1386</v>
      </c>
      <c r="R333" s="167">
        <v>8</v>
      </c>
      <c r="S333" s="167">
        <v>-8</v>
      </c>
      <c r="T333" s="167" t="s">
        <v>1361</v>
      </c>
    </row>
    <row r="334" spans="1:20">
      <c r="A334" s="167">
        <v>41450</v>
      </c>
      <c r="B334" s="168">
        <v>45931</v>
      </c>
      <c r="C334" s="168">
        <v>45931</v>
      </c>
      <c r="D334" s="167">
        <v>180293</v>
      </c>
      <c r="E334" s="167" t="s">
        <v>1629</v>
      </c>
      <c r="F334" s="167" t="s">
        <v>1425</v>
      </c>
      <c r="G334" s="167" t="s">
        <v>1426</v>
      </c>
      <c r="I334" s="167" t="s">
        <v>1618</v>
      </c>
      <c r="J334" s="167" t="s">
        <v>1510</v>
      </c>
      <c r="K334" s="167" t="s">
        <v>828</v>
      </c>
      <c r="L334" s="167" t="s">
        <v>1511</v>
      </c>
      <c r="M334" s="167" t="s">
        <v>1626</v>
      </c>
      <c r="O334" s="167">
        <v>23717</v>
      </c>
      <c r="P334" s="167" t="s">
        <v>1386</v>
      </c>
      <c r="R334" s="167">
        <v>8</v>
      </c>
      <c r="S334" s="167">
        <v>-8</v>
      </c>
      <c r="T334" s="167" t="s">
        <v>1361</v>
      </c>
    </row>
    <row r="335" spans="1:20">
      <c r="A335" s="167">
        <v>41450</v>
      </c>
      <c r="B335" s="168">
        <v>45901</v>
      </c>
      <c r="C335" s="168">
        <v>45901</v>
      </c>
      <c r="D335" s="167">
        <v>179741</v>
      </c>
      <c r="E335" s="167" t="s">
        <v>1630</v>
      </c>
      <c r="F335" s="167" t="s">
        <v>1425</v>
      </c>
      <c r="G335" s="167" t="s">
        <v>1426</v>
      </c>
      <c r="I335" s="167" t="s">
        <v>1618</v>
      </c>
      <c r="J335" s="167" t="s">
        <v>1631</v>
      </c>
      <c r="K335" s="167" t="s">
        <v>828</v>
      </c>
      <c r="L335" s="167" t="s">
        <v>1632</v>
      </c>
      <c r="M335" s="167" t="s">
        <v>1626</v>
      </c>
      <c r="O335" s="167">
        <v>23300</v>
      </c>
      <c r="P335" s="167" t="s">
        <v>1386</v>
      </c>
      <c r="R335" s="167">
        <v>30</v>
      </c>
      <c r="S335" s="167">
        <v>-30</v>
      </c>
      <c r="T335" s="167" t="s">
        <v>1361</v>
      </c>
    </row>
    <row r="336" spans="1:20">
      <c r="A336" s="167">
        <v>41450</v>
      </c>
      <c r="B336" s="168">
        <v>45931</v>
      </c>
      <c r="C336" s="168">
        <v>45931</v>
      </c>
      <c r="D336" s="167">
        <v>180293</v>
      </c>
      <c r="E336" s="167" t="s">
        <v>1630</v>
      </c>
      <c r="F336" s="167" t="s">
        <v>1425</v>
      </c>
      <c r="G336" s="167" t="s">
        <v>1426</v>
      </c>
      <c r="I336" s="167" t="s">
        <v>1618</v>
      </c>
      <c r="J336" s="167" t="s">
        <v>1631</v>
      </c>
      <c r="K336" s="167" t="s">
        <v>828</v>
      </c>
      <c r="L336" s="167" t="s">
        <v>1632</v>
      </c>
      <c r="M336" s="167" t="s">
        <v>1626</v>
      </c>
      <c r="O336" s="167">
        <v>23717</v>
      </c>
      <c r="P336" s="167" t="s">
        <v>1386</v>
      </c>
      <c r="R336" s="167">
        <v>30</v>
      </c>
      <c r="S336" s="167">
        <v>-30</v>
      </c>
      <c r="T336" s="167" t="s">
        <v>1361</v>
      </c>
    </row>
    <row r="337" spans="1:20">
      <c r="A337" s="167">
        <v>41320</v>
      </c>
      <c r="B337" s="168">
        <v>45901</v>
      </c>
      <c r="C337" s="168">
        <v>45901</v>
      </c>
      <c r="D337" s="167">
        <v>179741</v>
      </c>
      <c r="E337" s="167" t="s">
        <v>1633</v>
      </c>
      <c r="F337" s="167" t="s">
        <v>1425</v>
      </c>
      <c r="G337" s="167" t="s">
        <v>1426</v>
      </c>
      <c r="I337" s="167" t="s">
        <v>1618</v>
      </c>
      <c r="J337" s="167" t="s">
        <v>1427</v>
      </c>
      <c r="K337" s="167" t="s">
        <v>828</v>
      </c>
      <c r="L337" s="167" t="s">
        <v>1428</v>
      </c>
      <c r="M337" s="167" t="s">
        <v>1626</v>
      </c>
      <c r="O337" s="167">
        <v>23300</v>
      </c>
      <c r="P337" s="167" t="s">
        <v>1386</v>
      </c>
      <c r="R337" s="167">
        <v>80</v>
      </c>
      <c r="S337" s="167">
        <v>-80</v>
      </c>
      <c r="T337" s="167" t="s">
        <v>1361</v>
      </c>
    </row>
    <row r="338" spans="1:20">
      <c r="A338" s="167">
        <v>41320</v>
      </c>
      <c r="B338" s="168">
        <v>45931</v>
      </c>
      <c r="C338" s="168">
        <v>45931</v>
      </c>
      <c r="D338" s="167">
        <v>180293</v>
      </c>
      <c r="E338" s="167" t="s">
        <v>1633</v>
      </c>
      <c r="F338" s="167" t="s">
        <v>1425</v>
      </c>
      <c r="G338" s="167" t="s">
        <v>1426</v>
      </c>
      <c r="I338" s="167" t="s">
        <v>1618</v>
      </c>
      <c r="J338" s="167" t="s">
        <v>1427</v>
      </c>
      <c r="K338" s="167" t="s">
        <v>828</v>
      </c>
      <c r="L338" s="167" t="s">
        <v>1428</v>
      </c>
      <c r="M338" s="167" t="s">
        <v>1626</v>
      </c>
      <c r="O338" s="167">
        <v>23717</v>
      </c>
      <c r="P338" s="167" t="s">
        <v>1386</v>
      </c>
      <c r="R338" s="167">
        <v>80</v>
      </c>
      <c r="S338" s="167">
        <v>-80</v>
      </c>
      <c r="T338" s="167" t="s">
        <v>1361</v>
      </c>
    </row>
    <row r="339" spans="1:20">
      <c r="A339" s="167">
        <v>41300</v>
      </c>
      <c r="B339" s="168">
        <v>45901</v>
      </c>
      <c r="C339" s="168">
        <v>45901</v>
      </c>
      <c r="D339" s="167">
        <v>179741</v>
      </c>
      <c r="E339" s="167" t="s">
        <v>1634</v>
      </c>
      <c r="F339" s="167" t="s">
        <v>1425</v>
      </c>
      <c r="G339" s="167" t="s">
        <v>1426</v>
      </c>
      <c r="I339" s="167" t="s">
        <v>1618</v>
      </c>
      <c r="J339" s="167" t="s">
        <v>1430</v>
      </c>
      <c r="K339" s="167" t="s">
        <v>828</v>
      </c>
      <c r="L339" s="167" t="s">
        <v>1430</v>
      </c>
      <c r="M339" s="167" t="s">
        <v>1626</v>
      </c>
      <c r="O339" s="167">
        <v>23300</v>
      </c>
      <c r="P339" s="167" t="s">
        <v>1386</v>
      </c>
      <c r="R339" s="167">
        <v>385.05</v>
      </c>
      <c r="S339" s="167">
        <v>-385.05</v>
      </c>
      <c r="T339" s="167" t="s">
        <v>1361</v>
      </c>
    </row>
    <row r="340" spans="1:20">
      <c r="A340" s="167">
        <v>41300</v>
      </c>
      <c r="B340" s="168">
        <v>45931</v>
      </c>
      <c r="C340" s="168">
        <v>45931</v>
      </c>
      <c r="D340" s="167">
        <v>180293</v>
      </c>
      <c r="E340" s="167" t="s">
        <v>1634</v>
      </c>
      <c r="F340" s="167" t="s">
        <v>1425</v>
      </c>
      <c r="G340" s="167" t="s">
        <v>1426</v>
      </c>
      <c r="I340" s="167" t="s">
        <v>1618</v>
      </c>
      <c r="J340" s="167" t="s">
        <v>1430</v>
      </c>
      <c r="K340" s="167" t="s">
        <v>828</v>
      </c>
      <c r="L340" s="167" t="s">
        <v>1430</v>
      </c>
      <c r="M340" s="167" t="s">
        <v>1626</v>
      </c>
      <c r="O340" s="167">
        <v>23717</v>
      </c>
      <c r="P340" s="167" t="s">
        <v>1386</v>
      </c>
      <c r="R340" s="167">
        <v>397.39</v>
      </c>
      <c r="S340" s="167">
        <v>-397.39</v>
      </c>
      <c r="T340" s="167" t="s">
        <v>1361</v>
      </c>
    </row>
    <row r="341" spans="1:20">
      <c r="A341" s="167">
        <v>41200</v>
      </c>
      <c r="B341" s="168">
        <v>45901</v>
      </c>
      <c r="C341" s="168">
        <v>45901</v>
      </c>
      <c r="D341" s="167">
        <v>179741</v>
      </c>
      <c r="E341" s="167" t="s">
        <v>1635</v>
      </c>
      <c r="F341" s="167" t="s">
        <v>1557</v>
      </c>
      <c r="G341" s="167" t="s">
        <v>134</v>
      </c>
      <c r="I341" s="167" t="s">
        <v>1618</v>
      </c>
      <c r="J341" s="167" t="s">
        <v>1636</v>
      </c>
      <c r="K341" s="167" t="s">
        <v>828</v>
      </c>
      <c r="L341" s="167" t="s">
        <v>1637</v>
      </c>
      <c r="M341" s="167" t="s">
        <v>1626</v>
      </c>
      <c r="O341" s="167">
        <v>23300</v>
      </c>
      <c r="P341" s="167" t="s">
        <v>1386</v>
      </c>
      <c r="R341" s="167">
        <v>75</v>
      </c>
      <c r="S341" s="167">
        <v>-75</v>
      </c>
      <c r="T341" s="167" t="s">
        <v>1361</v>
      </c>
    </row>
    <row r="342" spans="1:20">
      <c r="A342" s="167">
        <v>41200</v>
      </c>
      <c r="B342" s="168">
        <v>45931</v>
      </c>
      <c r="C342" s="168">
        <v>45931</v>
      </c>
      <c r="D342" s="167">
        <v>180293</v>
      </c>
      <c r="E342" s="167" t="s">
        <v>1635</v>
      </c>
      <c r="F342" s="167" t="s">
        <v>1557</v>
      </c>
      <c r="G342" s="167" t="s">
        <v>134</v>
      </c>
      <c r="I342" s="167" t="s">
        <v>1618</v>
      </c>
      <c r="J342" s="167" t="s">
        <v>1636</v>
      </c>
      <c r="K342" s="167" t="s">
        <v>828</v>
      </c>
      <c r="L342" s="167" t="s">
        <v>1637</v>
      </c>
      <c r="M342" s="167" t="s">
        <v>1626</v>
      </c>
      <c r="O342" s="167">
        <v>23717</v>
      </c>
      <c r="P342" s="167" t="s">
        <v>1386</v>
      </c>
      <c r="R342" s="167">
        <v>75</v>
      </c>
      <c r="S342" s="167">
        <v>-75</v>
      </c>
      <c r="T342" s="167" t="s">
        <v>1361</v>
      </c>
    </row>
    <row r="343" spans="1:20">
      <c r="A343" s="167">
        <v>41300</v>
      </c>
      <c r="B343" s="168">
        <v>45901</v>
      </c>
      <c r="C343" s="168">
        <v>45901</v>
      </c>
      <c r="D343" s="167">
        <v>179741</v>
      </c>
      <c r="E343" s="167" t="s">
        <v>1638</v>
      </c>
      <c r="F343" s="167" t="s">
        <v>1425</v>
      </c>
      <c r="G343" s="167" t="s">
        <v>1426</v>
      </c>
      <c r="I343" s="167" t="s">
        <v>1618</v>
      </c>
      <c r="J343" s="167" t="s">
        <v>1592</v>
      </c>
      <c r="K343" s="167" t="s">
        <v>828</v>
      </c>
      <c r="L343" s="167" t="s">
        <v>1593</v>
      </c>
      <c r="M343" s="167" t="s">
        <v>1626</v>
      </c>
      <c r="O343" s="167">
        <v>23300</v>
      </c>
      <c r="P343" s="167" t="s">
        <v>1386</v>
      </c>
      <c r="R343" s="167">
        <v>210</v>
      </c>
      <c r="S343" s="167">
        <v>-210</v>
      </c>
      <c r="T343" s="167" t="s">
        <v>1361</v>
      </c>
    </row>
    <row r="344" spans="1:20">
      <c r="A344" s="167">
        <v>41300</v>
      </c>
      <c r="B344" s="168">
        <v>45931</v>
      </c>
      <c r="C344" s="168">
        <v>45931</v>
      </c>
      <c r="D344" s="167">
        <v>180293</v>
      </c>
      <c r="E344" s="167" t="s">
        <v>1638</v>
      </c>
      <c r="F344" s="167" t="s">
        <v>1425</v>
      </c>
      <c r="G344" s="167" t="s">
        <v>1426</v>
      </c>
      <c r="I344" s="167" t="s">
        <v>1618</v>
      </c>
      <c r="J344" s="167" t="s">
        <v>1592</v>
      </c>
      <c r="K344" s="167" t="s">
        <v>828</v>
      </c>
      <c r="L344" s="167" t="s">
        <v>1593</v>
      </c>
      <c r="M344" s="167" t="s">
        <v>1626</v>
      </c>
      <c r="O344" s="167">
        <v>23717</v>
      </c>
      <c r="P344" s="167" t="s">
        <v>1386</v>
      </c>
      <c r="R344" s="167">
        <v>210</v>
      </c>
      <c r="S344" s="167">
        <v>-210</v>
      </c>
      <c r="T344" s="167" t="s">
        <v>1361</v>
      </c>
    </row>
    <row r="345" spans="1:20">
      <c r="A345" s="167">
        <v>40000</v>
      </c>
      <c r="B345" s="168">
        <v>45901</v>
      </c>
      <c r="C345" s="168">
        <v>45901</v>
      </c>
      <c r="D345" s="167">
        <v>179741</v>
      </c>
      <c r="E345" s="167" t="s">
        <v>1639</v>
      </c>
      <c r="F345" s="167" t="s">
        <v>1425</v>
      </c>
      <c r="G345" s="167" t="s">
        <v>1426</v>
      </c>
      <c r="I345" s="167" t="s">
        <v>1618</v>
      </c>
      <c r="J345" s="167" t="s">
        <v>1640</v>
      </c>
      <c r="K345" s="167" t="s">
        <v>828</v>
      </c>
      <c r="L345" s="167" t="s">
        <v>1640</v>
      </c>
      <c r="M345" s="167" t="s">
        <v>1626</v>
      </c>
      <c r="O345" s="167">
        <v>23300</v>
      </c>
      <c r="P345" s="167" t="s">
        <v>1386</v>
      </c>
      <c r="R345" s="167">
        <v>1758.09</v>
      </c>
      <c r="S345" s="167">
        <v>-1758.09</v>
      </c>
      <c r="T345" s="167" t="s">
        <v>1361</v>
      </c>
    </row>
    <row r="346" spans="1:20">
      <c r="A346" s="167">
        <v>40000</v>
      </c>
      <c r="B346" s="168">
        <v>45931</v>
      </c>
      <c r="C346" s="168">
        <v>45931</v>
      </c>
      <c r="D346" s="167">
        <v>180293</v>
      </c>
      <c r="E346" s="167" t="s">
        <v>1639</v>
      </c>
      <c r="F346" s="167" t="s">
        <v>1425</v>
      </c>
      <c r="G346" s="167" t="s">
        <v>1426</v>
      </c>
      <c r="I346" s="167" t="s">
        <v>1618</v>
      </c>
      <c r="J346" s="167" t="s">
        <v>1640</v>
      </c>
      <c r="K346" s="167" t="s">
        <v>828</v>
      </c>
      <c r="L346" s="167" t="s">
        <v>1640</v>
      </c>
      <c r="M346" s="167" t="s">
        <v>1626</v>
      </c>
      <c r="O346" s="167">
        <v>23717</v>
      </c>
      <c r="P346" s="167" t="s">
        <v>1386</v>
      </c>
      <c r="R346" s="167">
        <v>1758.09</v>
      </c>
      <c r="S346" s="167">
        <v>-1758.09</v>
      </c>
      <c r="T346" s="167" t="s">
        <v>1361</v>
      </c>
    </row>
    <row r="347" spans="1:20">
      <c r="A347" s="167">
        <v>42100</v>
      </c>
      <c r="B347" s="168">
        <v>45901</v>
      </c>
      <c r="C347" s="168">
        <v>45901</v>
      </c>
      <c r="D347" s="167">
        <v>179741</v>
      </c>
      <c r="E347" s="167" t="s">
        <v>1641</v>
      </c>
      <c r="F347" s="167" t="s">
        <v>1425</v>
      </c>
      <c r="G347" s="167" t="s">
        <v>1426</v>
      </c>
      <c r="I347" s="167" t="s">
        <v>1618</v>
      </c>
      <c r="J347" s="167" t="s">
        <v>1450</v>
      </c>
      <c r="K347" s="167" t="s">
        <v>828</v>
      </c>
      <c r="L347" s="167" t="s">
        <v>1451</v>
      </c>
      <c r="M347" s="167" t="s">
        <v>1626</v>
      </c>
      <c r="O347" s="167">
        <v>23300</v>
      </c>
      <c r="P347" s="167" t="s">
        <v>1386</v>
      </c>
      <c r="R347" s="167">
        <v>10.5</v>
      </c>
      <c r="S347" s="167">
        <v>-10.5</v>
      </c>
      <c r="T347" s="167" t="s">
        <v>1361</v>
      </c>
    </row>
    <row r="348" spans="1:20">
      <c r="A348" s="167">
        <v>42100</v>
      </c>
      <c r="B348" s="168">
        <v>45931</v>
      </c>
      <c r="C348" s="168">
        <v>45931</v>
      </c>
      <c r="D348" s="167">
        <v>180293</v>
      </c>
      <c r="E348" s="167" t="s">
        <v>1641</v>
      </c>
      <c r="F348" s="167" t="s">
        <v>1425</v>
      </c>
      <c r="G348" s="167" t="s">
        <v>1426</v>
      </c>
      <c r="I348" s="167" t="s">
        <v>1618</v>
      </c>
      <c r="J348" s="167" t="s">
        <v>1450</v>
      </c>
      <c r="K348" s="167" t="s">
        <v>828</v>
      </c>
      <c r="L348" s="167" t="s">
        <v>1451</v>
      </c>
      <c r="M348" s="167" t="s">
        <v>1626</v>
      </c>
      <c r="O348" s="167">
        <v>23717</v>
      </c>
      <c r="P348" s="167" t="s">
        <v>1386</v>
      </c>
      <c r="R348" s="167">
        <v>10.5</v>
      </c>
      <c r="S348" s="167">
        <v>-10.5</v>
      </c>
      <c r="T348" s="167" t="s">
        <v>1361</v>
      </c>
    </row>
    <row r="349" spans="1:20">
      <c r="A349" s="167">
        <v>41450</v>
      </c>
      <c r="B349" s="168">
        <v>45901</v>
      </c>
      <c r="C349" s="168">
        <v>45901</v>
      </c>
      <c r="D349" s="167">
        <v>179741</v>
      </c>
      <c r="E349" s="167" t="s">
        <v>1642</v>
      </c>
      <c r="F349" s="167" t="s">
        <v>1425</v>
      </c>
      <c r="G349" s="167" t="s">
        <v>1426</v>
      </c>
      <c r="I349" s="167" t="s">
        <v>1618</v>
      </c>
      <c r="J349" s="167" t="s">
        <v>1643</v>
      </c>
      <c r="K349" s="167" t="s">
        <v>828</v>
      </c>
      <c r="L349" s="167" t="s">
        <v>1644</v>
      </c>
      <c r="M349" s="167" t="s">
        <v>1626</v>
      </c>
      <c r="O349" s="167">
        <v>23300</v>
      </c>
      <c r="P349" s="167" t="s">
        <v>1386</v>
      </c>
      <c r="R349" s="167">
        <v>250</v>
      </c>
      <c r="S349" s="167">
        <v>-250</v>
      </c>
      <c r="T349" s="167" t="s">
        <v>1361</v>
      </c>
    </row>
    <row r="350" spans="1:20">
      <c r="A350" s="167">
        <v>41450</v>
      </c>
      <c r="B350" s="168">
        <v>45931</v>
      </c>
      <c r="C350" s="168">
        <v>45931</v>
      </c>
      <c r="D350" s="167">
        <v>180293</v>
      </c>
      <c r="E350" s="167" t="s">
        <v>1642</v>
      </c>
      <c r="F350" s="167" t="s">
        <v>1425</v>
      </c>
      <c r="G350" s="167" t="s">
        <v>1426</v>
      </c>
      <c r="I350" s="167" t="s">
        <v>1618</v>
      </c>
      <c r="J350" s="167" t="s">
        <v>1643</v>
      </c>
      <c r="K350" s="167" t="s">
        <v>828</v>
      </c>
      <c r="L350" s="167" t="s">
        <v>1644</v>
      </c>
      <c r="M350" s="167" t="s">
        <v>1626</v>
      </c>
      <c r="O350" s="167">
        <v>23717</v>
      </c>
      <c r="P350" s="167" t="s">
        <v>1386</v>
      </c>
      <c r="R350" s="167">
        <v>250</v>
      </c>
      <c r="S350" s="167">
        <v>-250</v>
      </c>
      <c r="T350" s="167" t="s">
        <v>1361</v>
      </c>
    </row>
    <row r="351" spans="1:20">
      <c r="A351" s="167">
        <v>41200</v>
      </c>
      <c r="B351" s="168">
        <v>45901</v>
      </c>
      <c r="C351" s="168">
        <v>45901</v>
      </c>
      <c r="D351" s="167">
        <v>179741</v>
      </c>
      <c r="E351" s="167" t="s">
        <v>1645</v>
      </c>
      <c r="F351" s="167" t="s">
        <v>1408</v>
      </c>
      <c r="G351" s="167" t="s">
        <v>1409</v>
      </c>
      <c r="I351" s="167" t="s">
        <v>1618</v>
      </c>
      <c r="J351" s="167" t="s">
        <v>1478</v>
      </c>
      <c r="K351" s="167" t="s">
        <v>828</v>
      </c>
      <c r="L351" s="167" t="s">
        <v>1479</v>
      </c>
      <c r="M351" s="167" t="s">
        <v>1626</v>
      </c>
      <c r="O351" s="167">
        <v>23300</v>
      </c>
      <c r="P351" s="167" t="s">
        <v>1386</v>
      </c>
      <c r="R351" s="167">
        <v>262.5</v>
      </c>
      <c r="S351" s="167">
        <v>-262.5</v>
      </c>
      <c r="T351" s="167" t="s">
        <v>1361</v>
      </c>
    </row>
    <row r="352" spans="1:20">
      <c r="A352" s="167">
        <v>41200</v>
      </c>
      <c r="B352" s="168">
        <v>45931</v>
      </c>
      <c r="C352" s="168">
        <v>45931</v>
      </c>
      <c r="D352" s="167">
        <v>180293</v>
      </c>
      <c r="E352" s="167" t="s">
        <v>1645</v>
      </c>
      <c r="F352" s="167" t="s">
        <v>1408</v>
      </c>
      <c r="G352" s="167" t="s">
        <v>1409</v>
      </c>
      <c r="I352" s="167" t="s">
        <v>1618</v>
      </c>
      <c r="J352" s="167" t="s">
        <v>1478</v>
      </c>
      <c r="K352" s="167" t="s">
        <v>828</v>
      </c>
      <c r="L352" s="167" t="s">
        <v>1479</v>
      </c>
      <c r="M352" s="167" t="s">
        <v>1626</v>
      </c>
      <c r="O352" s="167">
        <v>23717</v>
      </c>
      <c r="P352" s="167" t="s">
        <v>1386</v>
      </c>
      <c r="R352" s="167">
        <v>262.5</v>
      </c>
      <c r="S352" s="167">
        <v>-262.5</v>
      </c>
      <c r="T352" s="167" t="s">
        <v>1361</v>
      </c>
    </row>
    <row r="353" spans="1:20">
      <c r="A353" s="167">
        <v>41500</v>
      </c>
      <c r="B353" s="168">
        <v>45922</v>
      </c>
      <c r="C353" s="168">
        <v>45922</v>
      </c>
      <c r="D353" s="167" t="s">
        <v>1646</v>
      </c>
      <c r="E353" s="167" t="s">
        <v>1647</v>
      </c>
      <c r="F353" s="167" t="s">
        <v>1648</v>
      </c>
      <c r="G353" s="167" t="s">
        <v>1649</v>
      </c>
      <c r="I353" s="167" t="s">
        <v>1650</v>
      </c>
      <c r="K353" s="167" t="s">
        <v>540</v>
      </c>
      <c r="M353" s="167" t="s">
        <v>1651</v>
      </c>
      <c r="O353" s="167">
        <v>23672</v>
      </c>
      <c r="P353" s="167" t="s">
        <v>1386</v>
      </c>
      <c r="R353" s="167">
        <v>4150</v>
      </c>
      <c r="S353" s="167">
        <v>-4150</v>
      </c>
      <c r="T353" s="167" t="s">
        <v>1361</v>
      </c>
    </row>
    <row r="354" spans="1:20">
      <c r="A354" s="167">
        <v>42000</v>
      </c>
      <c r="B354" s="168">
        <v>45922</v>
      </c>
      <c r="C354" s="168">
        <v>45922</v>
      </c>
      <c r="D354" s="167" t="s">
        <v>1646</v>
      </c>
      <c r="E354" s="167" t="s">
        <v>1652</v>
      </c>
      <c r="F354" s="167" t="s">
        <v>1557</v>
      </c>
      <c r="G354" s="167" t="s">
        <v>134</v>
      </c>
      <c r="I354" s="167" t="s">
        <v>1650</v>
      </c>
      <c r="J354" s="167" t="s">
        <v>1653</v>
      </c>
      <c r="K354" s="167" t="s">
        <v>540</v>
      </c>
      <c r="L354" s="167" t="s">
        <v>1654</v>
      </c>
      <c r="M354" s="167" t="s">
        <v>1651</v>
      </c>
      <c r="O354" s="167">
        <v>23672</v>
      </c>
      <c r="P354" s="167" t="s">
        <v>1386</v>
      </c>
      <c r="R354" s="167">
        <v>1145</v>
      </c>
      <c r="S354" s="167">
        <v>-1145</v>
      </c>
      <c r="T354" s="167" t="s">
        <v>1361</v>
      </c>
    </row>
    <row r="355" spans="1:20">
      <c r="A355" s="167">
        <v>40000</v>
      </c>
      <c r="B355" s="168">
        <v>45901</v>
      </c>
      <c r="C355" s="168">
        <v>45901</v>
      </c>
      <c r="D355" s="167" t="s">
        <v>1655</v>
      </c>
      <c r="E355" s="167" t="s">
        <v>1656</v>
      </c>
      <c r="F355" s="167" t="s">
        <v>1425</v>
      </c>
      <c r="G355" s="167" t="s">
        <v>1426</v>
      </c>
      <c r="I355" s="167" t="s">
        <v>1650</v>
      </c>
      <c r="J355" s="167" t="s">
        <v>1657</v>
      </c>
      <c r="K355" s="167" t="s">
        <v>540</v>
      </c>
      <c r="L355" s="167" t="s">
        <v>1658</v>
      </c>
      <c r="M355" s="167" t="s">
        <v>1651</v>
      </c>
      <c r="O355" s="167">
        <v>23331</v>
      </c>
      <c r="P355" s="167" t="s">
        <v>1386</v>
      </c>
      <c r="R355" s="167">
        <v>463.5</v>
      </c>
      <c r="S355" s="167">
        <v>-463.5</v>
      </c>
      <c r="T355" s="167" t="s">
        <v>1361</v>
      </c>
    </row>
    <row r="356" spans="1:20">
      <c r="A356" s="167">
        <v>40000</v>
      </c>
      <c r="B356" s="168">
        <v>45931</v>
      </c>
      <c r="C356" s="168">
        <v>45931</v>
      </c>
      <c r="D356" s="167" t="s">
        <v>543</v>
      </c>
      <c r="E356" s="167" t="s">
        <v>1656</v>
      </c>
      <c r="F356" s="167" t="s">
        <v>1425</v>
      </c>
      <c r="G356" s="167" t="s">
        <v>1426</v>
      </c>
      <c r="I356" s="167" t="s">
        <v>1650</v>
      </c>
      <c r="J356" s="167" t="s">
        <v>1657</v>
      </c>
      <c r="K356" s="167" t="s">
        <v>540</v>
      </c>
      <c r="L356" s="167" t="s">
        <v>1658</v>
      </c>
      <c r="M356" s="167" t="s">
        <v>1651</v>
      </c>
      <c r="O356" s="167">
        <v>23865</v>
      </c>
      <c r="P356" s="167" t="s">
        <v>1386</v>
      </c>
      <c r="R356" s="167">
        <v>463.5</v>
      </c>
      <c r="S356" s="167">
        <v>-463.5</v>
      </c>
      <c r="T356" s="167" t="s">
        <v>1361</v>
      </c>
    </row>
    <row r="357" spans="1:20">
      <c r="A357" s="167">
        <v>41300</v>
      </c>
      <c r="B357" s="168">
        <v>45922</v>
      </c>
      <c r="C357" s="168">
        <v>45922</v>
      </c>
      <c r="D357" s="167" t="s">
        <v>1646</v>
      </c>
      <c r="E357" s="167" t="s">
        <v>1659</v>
      </c>
      <c r="F357" s="167" t="s">
        <v>1557</v>
      </c>
      <c r="G357" s="167" t="s">
        <v>134</v>
      </c>
      <c r="I357" s="167" t="s">
        <v>1650</v>
      </c>
      <c r="J357" s="167" t="s">
        <v>1660</v>
      </c>
      <c r="K357" s="167" t="s">
        <v>540</v>
      </c>
      <c r="L357" s="167" t="s">
        <v>1661</v>
      </c>
      <c r="M357" s="167" t="s">
        <v>1651</v>
      </c>
      <c r="O357" s="167">
        <v>23672</v>
      </c>
      <c r="P357" s="167" t="s">
        <v>1386</v>
      </c>
      <c r="R357" s="167">
        <v>76.44</v>
      </c>
      <c r="S357" s="167">
        <v>-76.44</v>
      </c>
      <c r="T357" s="167" t="s">
        <v>1361</v>
      </c>
    </row>
    <row r="358" spans="1:20">
      <c r="A358" s="167">
        <v>40000</v>
      </c>
      <c r="B358" s="168">
        <v>45901</v>
      </c>
      <c r="C358" s="168">
        <v>45901</v>
      </c>
      <c r="D358" s="167" t="s">
        <v>1655</v>
      </c>
      <c r="E358" s="167" t="s">
        <v>1662</v>
      </c>
      <c r="F358" s="167" t="s">
        <v>1425</v>
      </c>
      <c r="G358" s="167" t="s">
        <v>1426</v>
      </c>
      <c r="I358" s="167" t="s">
        <v>1650</v>
      </c>
      <c r="J358" s="167" t="s">
        <v>1663</v>
      </c>
      <c r="K358" s="167" t="s">
        <v>540</v>
      </c>
      <c r="L358" s="167" t="s">
        <v>1664</v>
      </c>
      <c r="M358" s="167" t="s">
        <v>1651</v>
      </c>
      <c r="O358" s="167">
        <v>23331</v>
      </c>
      <c r="P358" s="167" t="s">
        <v>1386</v>
      </c>
      <c r="R358" s="167">
        <v>41.2</v>
      </c>
      <c r="S358" s="167">
        <v>-41.2</v>
      </c>
      <c r="T358" s="167" t="s">
        <v>1361</v>
      </c>
    </row>
    <row r="359" spans="1:20">
      <c r="A359" s="167">
        <v>40000</v>
      </c>
      <c r="B359" s="168">
        <v>45931</v>
      </c>
      <c r="C359" s="168">
        <v>45931</v>
      </c>
      <c r="D359" s="167" t="s">
        <v>543</v>
      </c>
      <c r="E359" s="167" t="s">
        <v>1662</v>
      </c>
      <c r="F359" s="167" t="s">
        <v>1425</v>
      </c>
      <c r="G359" s="167" t="s">
        <v>1426</v>
      </c>
      <c r="I359" s="167" t="s">
        <v>1650</v>
      </c>
      <c r="J359" s="167" t="s">
        <v>1663</v>
      </c>
      <c r="K359" s="167" t="s">
        <v>540</v>
      </c>
      <c r="L359" s="167" t="s">
        <v>1664</v>
      </c>
      <c r="M359" s="167" t="s">
        <v>1651</v>
      </c>
      <c r="O359" s="167">
        <v>23865</v>
      </c>
      <c r="P359" s="167" t="s">
        <v>1386</v>
      </c>
      <c r="R359" s="167">
        <v>41.2</v>
      </c>
      <c r="S359" s="167">
        <v>-41.2</v>
      </c>
      <c r="T359" s="167" t="s">
        <v>1361</v>
      </c>
    </row>
    <row r="360" spans="1:20">
      <c r="A360" s="167">
        <v>42300</v>
      </c>
      <c r="B360" s="168">
        <v>45901</v>
      </c>
      <c r="C360" s="168">
        <v>45901</v>
      </c>
      <c r="D360" s="167" t="s">
        <v>1655</v>
      </c>
      <c r="E360" s="167" t="s">
        <v>1665</v>
      </c>
      <c r="F360" s="167" t="s">
        <v>1425</v>
      </c>
      <c r="G360" s="167" t="s">
        <v>1426</v>
      </c>
      <c r="I360" s="167" t="s">
        <v>1650</v>
      </c>
      <c r="J360" s="167" t="s">
        <v>1666</v>
      </c>
      <c r="K360" s="167" t="s">
        <v>540</v>
      </c>
      <c r="L360" s="167" t="s">
        <v>1667</v>
      </c>
      <c r="M360" s="167" t="s">
        <v>1651</v>
      </c>
      <c r="O360" s="167">
        <v>23331</v>
      </c>
      <c r="P360" s="167" t="s">
        <v>1386</v>
      </c>
      <c r="R360" s="167">
        <v>112.5</v>
      </c>
      <c r="S360" s="167">
        <v>-112.5</v>
      </c>
      <c r="T360" s="167" t="s">
        <v>1361</v>
      </c>
    </row>
    <row r="361" spans="1:20">
      <c r="A361" s="167">
        <v>42300</v>
      </c>
      <c r="B361" s="168">
        <v>45931</v>
      </c>
      <c r="C361" s="168">
        <v>45931</v>
      </c>
      <c r="D361" s="167" t="s">
        <v>543</v>
      </c>
      <c r="E361" s="167" t="s">
        <v>1665</v>
      </c>
      <c r="F361" s="167" t="s">
        <v>1425</v>
      </c>
      <c r="G361" s="167" t="s">
        <v>1426</v>
      </c>
      <c r="I361" s="167" t="s">
        <v>1650</v>
      </c>
      <c r="J361" s="167" t="s">
        <v>1666</v>
      </c>
      <c r="K361" s="167" t="s">
        <v>540</v>
      </c>
      <c r="L361" s="167" t="s">
        <v>1667</v>
      </c>
      <c r="M361" s="167" t="s">
        <v>1651</v>
      </c>
      <c r="O361" s="167">
        <v>23865</v>
      </c>
      <c r="P361" s="167" t="s">
        <v>1386</v>
      </c>
      <c r="R361" s="167">
        <v>112.5</v>
      </c>
      <c r="S361" s="167">
        <v>-112.5</v>
      </c>
      <c r="T361" s="167" t="s">
        <v>1361</v>
      </c>
    </row>
    <row r="362" spans="1:20">
      <c r="A362" s="167">
        <v>40000</v>
      </c>
      <c r="B362" s="168">
        <v>45901</v>
      </c>
      <c r="C362" s="168">
        <v>45901</v>
      </c>
      <c r="D362" s="167" t="s">
        <v>1655</v>
      </c>
      <c r="E362" s="167" t="s">
        <v>1668</v>
      </c>
      <c r="F362" s="167" t="s">
        <v>1425</v>
      </c>
      <c r="G362" s="167" t="s">
        <v>1426</v>
      </c>
      <c r="I362" s="167" t="s">
        <v>1650</v>
      </c>
      <c r="J362" s="167" t="s">
        <v>1669</v>
      </c>
      <c r="K362" s="167" t="s">
        <v>540</v>
      </c>
      <c r="L362" s="167" t="s">
        <v>1670</v>
      </c>
      <c r="M362" s="167" t="s">
        <v>1651</v>
      </c>
      <c r="O362" s="167">
        <v>23331</v>
      </c>
      <c r="P362" s="167" t="s">
        <v>1386</v>
      </c>
      <c r="R362" s="167">
        <v>1699.5</v>
      </c>
      <c r="S362" s="167">
        <v>-1699.5</v>
      </c>
      <c r="T362" s="167" t="s">
        <v>1361</v>
      </c>
    </row>
    <row r="363" spans="1:20">
      <c r="A363" s="167">
        <v>40000</v>
      </c>
      <c r="B363" s="168">
        <v>45931</v>
      </c>
      <c r="C363" s="168">
        <v>45931</v>
      </c>
      <c r="D363" s="167" t="s">
        <v>543</v>
      </c>
      <c r="E363" s="167" t="s">
        <v>1668</v>
      </c>
      <c r="F363" s="167" t="s">
        <v>1425</v>
      </c>
      <c r="G363" s="167" t="s">
        <v>1426</v>
      </c>
      <c r="I363" s="167" t="s">
        <v>1650</v>
      </c>
      <c r="J363" s="167" t="s">
        <v>1669</v>
      </c>
      <c r="K363" s="167" t="s">
        <v>540</v>
      </c>
      <c r="L363" s="167" t="s">
        <v>1670</v>
      </c>
      <c r="M363" s="167" t="s">
        <v>1651</v>
      </c>
      <c r="O363" s="167">
        <v>23865</v>
      </c>
      <c r="P363" s="167" t="s">
        <v>1386</v>
      </c>
      <c r="R363" s="167">
        <v>1699.5</v>
      </c>
      <c r="S363" s="167">
        <v>-1699.5</v>
      </c>
      <c r="T363" s="167" t="s">
        <v>1361</v>
      </c>
    </row>
    <row r="364" spans="1:20">
      <c r="A364" s="167">
        <v>40000</v>
      </c>
      <c r="B364" s="168">
        <v>45901</v>
      </c>
      <c r="C364" s="168">
        <v>45901</v>
      </c>
      <c r="D364" s="167" t="s">
        <v>1655</v>
      </c>
      <c r="E364" s="167" t="s">
        <v>1671</v>
      </c>
      <c r="F364" s="167" t="s">
        <v>1425</v>
      </c>
      <c r="G364" s="167" t="s">
        <v>1426</v>
      </c>
      <c r="I364" s="167" t="s">
        <v>1650</v>
      </c>
      <c r="J364" s="167" t="s">
        <v>1672</v>
      </c>
      <c r="K364" s="167" t="s">
        <v>540</v>
      </c>
      <c r="L364" s="167" t="s">
        <v>1673</v>
      </c>
      <c r="M364" s="167" t="s">
        <v>1651</v>
      </c>
      <c r="O364" s="167">
        <v>23331</v>
      </c>
      <c r="P364" s="167" t="s">
        <v>1386</v>
      </c>
      <c r="R364" s="167">
        <v>638</v>
      </c>
      <c r="S364" s="167">
        <v>-638</v>
      </c>
      <c r="T364" s="167" t="s">
        <v>1361</v>
      </c>
    </row>
    <row r="365" spans="1:20">
      <c r="A365" s="167">
        <v>40000</v>
      </c>
      <c r="B365" s="168">
        <v>45931</v>
      </c>
      <c r="C365" s="168">
        <v>45931</v>
      </c>
      <c r="D365" s="167" t="s">
        <v>543</v>
      </c>
      <c r="E365" s="167" t="s">
        <v>1671</v>
      </c>
      <c r="F365" s="167" t="s">
        <v>1425</v>
      </c>
      <c r="G365" s="167" t="s">
        <v>1426</v>
      </c>
      <c r="I365" s="167" t="s">
        <v>1650</v>
      </c>
      <c r="J365" s="167" t="s">
        <v>1672</v>
      </c>
      <c r="K365" s="167" t="s">
        <v>540</v>
      </c>
      <c r="L365" s="167" t="s">
        <v>1673</v>
      </c>
      <c r="M365" s="167" t="s">
        <v>1651</v>
      </c>
      <c r="O365" s="167">
        <v>23865</v>
      </c>
      <c r="P365" s="167" t="s">
        <v>1386</v>
      </c>
      <c r="R365" s="167">
        <v>638</v>
      </c>
      <c r="S365" s="167">
        <v>-638</v>
      </c>
      <c r="T365" s="167" t="s">
        <v>1361</v>
      </c>
    </row>
    <row r="366" spans="1:20">
      <c r="A366" s="167">
        <v>42000</v>
      </c>
      <c r="B366" s="168">
        <v>45922</v>
      </c>
      <c r="C366" s="168">
        <v>45922</v>
      </c>
      <c r="D366" s="167" t="s">
        <v>1646</v>
      </c>
      <c r="E366" s="167" t="s">
        <v>1674</v>
      </c>
      <c r="F366" s="167" t="s">
        <v>1557</v>
      </c>
      <c r="G366" s="167" t="s">
        <v>134</v>
      </c>
      <c r="I366" s="167" t="s">
        <v>1650</v>
      </c>
      <c r="J366" s="167" t="s">
        <v>1675</v>
      </c>
      <c r="K366" s="167" t="s">
        <v>540</v>
      </c>
      <c r="L366" s="167" t="s">
        <v>1676</v>
      </c>
      <c r="M366" s="167" t="s">
        <v>1651</v>
      </c>
      <c r="O366" s="167">
        <v>23672</v>
      </c>
      <c r="P366" s="167" t="s">
        <v>1386</v>
      </c>
      <c r="R366" s="167">
        <v>1728</v>
      </c>
      <c r="S366" s="167">
        <v>-1728</v>
      </c>
      <c r="T366" s="167" t="s">
        <v>1361</v>
      </c>
    </row>
    <row r="367" spans="1:20">
      <c r="A367" s="167">
        <v>42100</v>
      </c>
      <c r="B367" s="168">
        <v>45901</v>
      </c>
      <c r="C367" s="168">
        <v>45901</v>
      </c>
      <c r="D367" s="167">
        <v>179779</v>
      </c>
      <c r="E367" s="167" t="s">
        <v>1677</v>
      </c>
      <c r="F367" s="167" t="s">
        <v>1408</v>
      </c>
      <c r="G367" s="167" t="s">
        <v>1409</v>
      </c>
      <c r="I367" s="167" t="s">
        <v>1405</v>
      </c>
      <c r="J367" s="167" t="s">
        <v>1410</v>
      </c>
      <c r="K367" s="167" t="s">
        <v>832</v>
      </c>
      <c r="L367" s="167" t="s">
        <v>1411</v>
      </c>
      <c r="M367" s="167" t="s">
        <v>1678</v>
      </c>
      <c r="O367" s="167">
        <v>23479</v>
      </c>
      <c r="P367" s="167" t="s">
        <v>1386</v>
      </c>
      <c r="R367" s="167">
        <v>175</v>
      </c>
      <c r="S367" s="167">
        <v>-175</v>
      </c>
      <c r="T367" s="167" t="s">
        <v>1361</v>
      </c>
    </row>
    <row r="368" spans="1:20">
      <c r="A368" s="167">
        <v>42100</v>
      </c>
      <c r="B368" s="168">
        <v>45931</v>
      </c>
      <c r="C368" s="168">
        <v>45931</v>
      </c>
      <c r="D368" s="167">
        <v>180332</v>
      </c>
      <c r="E368" s="167" t="s">
        <v>1677</v>
      </c>
      <c r="F368" s="167" t="s">
        <v>1408</v>
      </c>
      <c r="G368" s="167" t="s">
        <v>1409</v>
      </c>
      <c r="I368" s="167" t="s">
        <v>1405</v>
      </c>
      <c r="J368" s="167" t="s">
        <v>1410</v>
      </c>
      <c r="K368" s="167" t="s">
        <v>832</v>
      </c>
      <c r="L368" s="167" t="s">
        <v>1411</v>
      </c>
      <c r="M368" s="167" t="s">
        <v>1678</v>
      </c>
      <c r="O368" s="167">
        <v>23757</v>
      </c>
      <c r="P368" s="167" t="s">
        <v>1386</v>
      </c>
      <c r="R368" s="167">
        <v>175</v>
      </c>
      <c r="S368" s="167">
        <v>-175</v>
      </c>
      <c r="T368" s="167" t="s">
        <v>1361</v>
      </c>
    </row>
    <row r="369" spans="1:20">
      <c r="A369" s="167">
        <v>42100</v>
      </c>
      <c r="B369" s="168">
        <v>45901</v>
      </c>
      <c r="C369" s="168">
        <v>45901</v>
      </c>
      <c r="D369" s="167">
        <v>179779</v>
      </c>
      <c r="E369" s="167" t="s">
        <v>1679</v>
      </c>
      <c r="F369" s="167" t="s">
        <v>1408</v>
      </c>
      <c r="G369" s="167" t="s">
        <v>1409</v>
      </c>
      <c r="I369" s="167" t="s">
        <v>1405</v>
      </c>
      <c r="J369" s="167" t="s">
        <v>1413</v>
      </c>
      <c r="K369" s="167" t="s">
        <v>832</v>
      </c>
      <c r="L369" s="167" t="s">
        <v>1414</v>
      </c>
      <c r="M369" s="167" t="s">
        <v>1678</v>
      </c>
      <c r="O369" s="167">
        <v>23479</v>
      </c>
      <c r="P369" s="167" t="s">
        <v>1386</v>
      </c>
      <c r="R369" s="167">
        <v>168</v>
      </c>
      <c r="S369" s="167">
        <v>-168</v>
      </c>
      <c r="T369" s="167" t="s">
        <v>1361</v>
      </c>
    </row>
    <row r="370" spans="1:20">
      <c r="A370" s="167">
        <v>42100</v>
      </c>
      <c r="B370" s="168">
        <v>45931</v>
      </c>
      <c r="C370" s="168">
        <v>45931</v>
      </c>
      <c r="D370" s="167">
        <v>180332</v>
      </c>
      <c r="E370" s="167" t="s">
        <v>1679</v>
      </c>
      <c r="F370" s="167" t="s">
        <v>1408</v>
      </c>
      <c r="G370" s="167" t="s">
        <v>1409</v>
      </c>
      <c r="I370" s="167" t="s">
        <v>1405</v>
      </c>
      <c r="J370" s="167" t="s">
        <v>1413</v>
      </c>
      <c r="K370" s="167" t="s">
        <v>832</v>
      </c>
      <c r="L370" s="167" t="s">
        <v>1414</v>
      </c>
      <c r="M370" s="167" t="s">
        <v>1678</v>
      </c>
      <c r="O370" s="167">
        <v>23757</v>
      </c>
      <c r="P370" s="167" t="s">
        <v>1386</v>
      </c>
      <c r="R370" s="167">
        <v>168</v>
      </c>
      <c r="S370" s="167">
        <v>-168</v>
      </c>
      <c r="T370" s="167" t="s">
        <v>1361</v>
      </c>
    </row>
    <row r="371" spans="1:20">
      <c r="A371" s="167">
        <v>42100</v>
      </c>
      <c r="B371" s="168">
        <v>45901</v>
      </c>
      <c r="C371" s="168">
        <v>45901</v>
      </c>
      <c r="D371" s="167">
        <v>179779</v>
      </c>
      <c r="E371" s="167" t="s">
        <v>1680</v>
      </c>
      <c r="F371" s="167" t="s">
        <v>1408</v>
      </c>
      <c r="G371" s="167" t="s">
        <v>1409</v>
      </c>
      <c r="I371" s="167" t="s">
        <v>1405</v>
      </c>
      <c r="J371" s="167" t="s">
        <v>1416</v>
      </c>
      <c r="K371" s="167" t="s">
        <v>832</v>
      </c>
      <c r="L371" s="167" t="s">
        <v>1417</v>
      </c>
      <c r="M371" s="167" t="s">
        <v>1678</v>
      </c>
      <c r="O371" s="167">
        <v>23479</v>
      </c>
      <c r="P371" s="167" t="s">
        <v>1386</v>
      </c>
      <c r="R371" s="167">
        <v>100</v>
      </c>
      <c r="S371" s="167">
        <v>-100</v>
      </c>
      <c r="T371" s="167" t="s">
        <v>1361</v>
      </c>
    </row>
    <row r="372" spans="1:20">
      <c r="A372" s="167">
        <v>42100</v>
      </c>
      <c r="B372" s="168">
        <v>45931</v>
      </c>
      <c r="C372" s="168">
        <v>45931</v>
      </c>
      <c r="D372" s="167">
        <v>180332</v>
      </c>
      <c r="E372" s="167" t="s">
        <v>1680</v>
      </c>
      <c r="F372" s="167" t="s">
        <v>1408</v>
      </c>
      <c r="G372" s="167" t="s">
        <v>1409</v>
      </c>
      <c r="I372" s="167" t="s">
        <v>1405</v>
      </c>
      <c r="J372" s="167" t="s">
        <v>1416</v>
      </c>
      <c r="K372" s="167" t="s">
        <v>832</v>
      </c>
      <c r="L372" s="167" t="s">
        <v>1417</v>
      </c>
      <c r="M372" s="167" t="s">
        <v>1678</v>
      </c>
      <c r="O372" s="167">
        <v>23757</v>
      </c>
      <c r="P372" s="167" t="s">
        <v>1386</v>
      </c>
      <c r="R372" s="167">
        <v>100</v>
      </c>
      <c r="S372" s="167">
        <v>-100</v>
      </c>
      <c r="T372" s="167" t="s">
        <v>1361</v>
      </c>
    </row>
    <row r="373" spans="1:20">
      <c r="A373" s="167">
        <v>42100</v>
      </c>
      <c r="B373" s="168">
        <v>45901</v>
      </c>
      <c r="C373" s="168">
        <v>45901</v>
      </c>
      <c r="D373" s="167">
        <v>179779</v>
      </c>
      <c r="E373" s="167" t="s">
        <v>1681</v>
      </c>
      <c r="F373" s="167" t="s">
        <v>1408</v>
      </c>
      <c r="G373" s="167" t="s">
        <v>1409</v>
      </c>
      <c r="I373" s="167" t="s">
        <v>1405</v>
      </c>
      <c r="J373" s="167" t="s">
        <v>1422</v>
      </c>
      <c r="K373" s="167" t="s">
        <v>832</v>
      </c>
      <c r="L373" s="167" t="s">
        <v>1423</v>
      </c>
      <c r="M373" s="167" t="s">
        <v>1678</v>
      </c>
      <c r="O373" s="167">
        <v>23479</v>
      </c>
      <c r="P373" s="167" t="s">
        <v>1386</v>
      </c>
      <c r="R373" s="167">
        <v>130</v>
      </c>
      <c r="S373" s="167">
        <v>-130</v>
      </c>
      <c r="T373" s="167" t="s">
        <v>1361</v>
      </c>
    </row>
    <row r="374" spans="1:20">
      <c r="A374" s="167">
        <v>42100</v>
      </c>
      <c r="B374" s="168">
        <v>45931</v>
      </c>
      <c r="C374" s="168">
        <v>45931</v>
      </c>
      <c r="D374" s="167">
        <v>180332</v>
      </c>
      <c r="E374" s="167" t="s">
        <v>1681</v>
      </c>
      <c r="F374" s="167" t="s">
        <v>1408</v>
      </c>
      <c r="G374" s="167" t="s">
        <v>1409</v>
      </c>
      <c r="I374" s="167" t="s">
        <v>1405</v>
      </c>
      <c r="J374" s="167" t="s">
        <v>1422</v>
      </c>
      <c r="K374" s="167" t="s">
        <v>832</v>
      </c>
      <c r="L374" s="167" t="s">
        <v>1423</v>
      </c>
      <c r="M374" s="167" t="s">
        <v>1678</v>
      </c>
      <c r="O374" s="167">
        <v>23757</v>
      </c>
      <c r="P374" s="167" t="s">
        <v>1386</v>
      </c>
      <c r="R374" s="167">
        <v>120</v>
      </c>
      <c r="S374" s="167">
        <v>-120</v>
      </c>
      <c r="T374" s="167" t="s">
        <v>1361</v>
      </c>
    </row>
    <row r="375" spans="1:20">
      <c r="A375" s="167">
        <v>41450</v>
      </c>
      <c r="B375" s="168">
        <v>45901</v>
      </c>
      <c r="C375" s="168">
        <v>45901</v>
      </c>
      <c r="D375" s="167">
        <v>179779</v>
      </c>
      <c r="E375" s="167" t="s">
        <v>1682</v>
      </c>
      <c r="F375" s="167" t="s">
        <v>1425</v>
      </c>
      <c r="G375" s="167" t="s">
        <v>1426</v>
      </c>
      <c r="I375" s="167" t="s">
        <v>1405</v>
      </c>
      <c r="J375" s="167" t="s">
        <v>1583</v>
      </c>
      <c r="K375" s="167" t="s">
        <v>832</v>
      </c>
      <c r="L375" s="167" t="s">
        <v>1584</v>
      </c>
      <c r="M375" s="167" t="s">
        <v>1678</v>
      </c>
      <c r="O375" s="167">
        <v>23479</v>
      </c>
      <c r="P375" s="167" t="s">
        <v>1386</v>
      </c>
      <c r="R375" s="167">
        <v>8</v>
      </c>
      <c r="S375" s="167">
        <v>-8</v>
      </c>
      <c r="T375" s="167" t="s">
        <v>1361</v>
      </c>
    </row>
    <row r="376" spans="1:20">
      <c r="A376" s="167">
        <v>41450</v>
      </c>
      <c r="B376" s="168">
        <v>45931</v>
      </c>
      <c r="C376" s="168">
        <v>45931</v>
      </c>
      <c r="D376" s="167">
        <v>180332</v>
      </c>
      <c r="E376" s="167" t="s">
        <v>1682</v>
      </c>
      <c r="F376" s="167" t="s">
        <v>1425</v>
      </c>
      <c r="G376" s="167" t="s">
        <v>1426</v>
      </c>
      <c r="I376" s="167" t="s">
        <v>1405</v>
      </c>
      <c r="J376" s="167" t="s">
        <v>1583</v>
      </c>
      <c r="K376" s="167" t="s">
        <v>832</v>
      </c>
      <c r="L376" s="167" t="s">
        <v>1584</v>
      </c>
      <c r="M376" s="167" t="s">
        <v>1678</v>
      </c>
      <c r="O376" s="167">
        <v>23757</v>
      </c>
      <c r="P376" s="167" t="s">
        <v>1386</v>
      </c>
      <c r="R376" s="167">
        <v>8</v>
      </c>
      <c r="S376" s="167">
        <v>-8</v>
      </c>
      <c r="T376" s="167" t="s">
        <v>1361</v>
      </c>
    </row>
    <row r="377" spans="1:20">
      <c r="A377" s="167">
        <v>41320</v>
      </c>
      <c r="B377" s="168">
        <v>45901</v>
      </c>
      <c r="C377" s="168">
        <v>45901</v>
      </c>
      <c r="D377" s="167">
        <v>179779</v>
      </c>
      <c r="E377" s="167" t="s">
        <v>1683</v>
      </c>
      <c r="F377" s="167" t="s">
        <v>1425</v>
      </c>
      <c r="G377" s="167" t="s">
        <v>1426</v>
      </c>
      <c r="I377" s="167" t="s">
        <v>1405</v>
      </c>
      <c r="J377" s="167" t="s">
        <v>1492</v>
      </c>
      <c r="K377" s="167" t="s">
        <v>832</v>
      </c>
      <c r="L377" s="167" t="s">
        <v>1493</v>
      </c>
      <c r="M377" s="167" t="s">
        <v>1678</v>
      </c>
      <c r="O377" s="167">
        <v>23479</v>
      </c>
      <c r="P377" s="167" t="s">
        <v>1386</v>
      </c>
      <c r="R377" s="167">
        <v>50</v>
      </c>
      <c r="S377" s="167">
        <v>-50</v>
      </c>
      <c r="T377" s="167" t="s">
        <v>1361</v>
      </c>
    </row>
    <row r="378" spans="1:20">
      <c r="A378" s="167">
        <v>41320</v>
      </c>
      <c r="B378" s="168">
        <v>45931</v>
      </c>
      <c r="C378" s="168">
        <v>45931</v>
      </c>
      <c r="D378" s="167">
        <v>180332</v>
      </c>
      <c r="E378" s="167" t="s">
        <v>1683</v>
      </c>
      <c r="F378" s="167" t="s">
        <v>1425</v>
      </c>
      <c r="G378" s="167" t="s">
        <v>1426</v>
      </c>
      <c r="I378" s="167" t="s">
        <v>1405</v>
      </c>
      <c r="J378" s="167" t="s">
        <v>1492</v>
      </c>
      <c r="K378" s="167" t="s">
        <v>832</v>
      </c>
      <c r="L378" s="167" t="s">
        <v>1493</v>
      </c>
      <c r="M378" s="167" t="s">
        <v>1678</v>
      </c>
      <c r="O378" s="167">
        <v>23757</v>
      </c>
      <c r="P378" s="167" t="s">
        <v>1386</v>
      </c>
      <c r="R378" s="167">
        <v>50</v>
      </c>
      <c r="S378" s="167">
        <v>-50</v>
      </c>
      <c r="T378" s="167" t="s">
        <v>1361</v>
      </c>
    </row>
    <row r="379" spans="1:20">
      <c r="A379" s="167">
        <v>42100</v>
      </c>
      <c r="B379" s="168">
        <v>45901</v>
      </c>
      <c r="C379" s="168">
        <v>45901</v>
      </c>
      <c r="D379" s="167">
        <v>179779</v>
      </c>
      <c r="E379" s="167" t="s">
        <v>1684</v>
      </c>
      <c r="F379" s="167" t="s">
        <v>1408</v>
      </c>
      <c r="G379" s="167" t="s">
        <v>1409</v>
      </c>
      <c r="I379" s="167" t="s">
        <v>1405</v>
      </c>
      <c r="J379" s="167" t="s">
        <v>1432</v>
      </c>
      <c r="K379" s="167" t="s">
        <v>832</v>
      </c>
      <c r="L379" s="167" t="s">
        <v>1433</v>
      </c>
      <c r="M379" s="167" t="s">
        <v>1678</v>
      </c>
      <c r="O379" s="167">
        <v>23479</v>
      </c>
      <c r="P379" s="167" t="s">
        <v>1386</v>
      </c>
      <c r="R379" s="167">
        <v>108</v>
      </c>
      <c r="S379" s="167">
        <v>-108</v>
      </c>
      <c r="T379" s="167" t="s">
        <v>1361</v>
      </c>
    </row>
    <row r="380" spans="1:20">
      <c r="A380" s="167">
        <v>42100</v>
      </c>
      <c r="B380" s="168">
        <v>45931</v>
      </c>
      <c r="C380" s="168">
        <v>45931</v>
      </c>
      <c r="D380" s="167">
        <v>180332</v>
      </c>
      <c r="E380" s="167" t="s">
        <v>1684</v>
      </c>
      <c r="F380" s="167" t="s">
        <v>1408</v>
      </c>
      <c r="G380" s="167" t="s">
        <v>1409</v>
      </c>
      <c r="I380" s="167" t="s">
        <v>1405</v>
      </c>
      <c r="J380" s="167" t="s">
        <v>1432</v>
      </c>
      <c r="K380" s="167" t="s">
        <v>832</v>
      </c>
      <c r="L380" s="167" t="s">
        <v>1433</v>
      </c>
      <c r="M380" s="167" t="s">
        <v>1678</v>
      </c>
      <c r="O380" s="167">
        <v>23757</v>
      </c>
      <c r="P380" s="167" t="s">
        <v>1386</v>
      </c>
      <c r="R380" s="167">
        <v>112</v>
      </c>
      <c r="S380" s="167">
        <v>-112</v>
      </c>
      <c r="T380" s="167" t="s">
        <v>1361</v>
      </c>
    </row>
    <row r="381" spans="1:20">
      <c r="A381" s="167">
        <v>40000</v>
      </c>
      <c r="B381" s="168">
        <v>45901</v>
      </c>
      <c r="C381" s="168">
        <v>45901</v>
      </c>
      <c r="D381" s="167">
        <v>179779</v>
      </c>
      <c r="E381" s="167" t="s">
        <v>1685</v>
      </c>
      <c r="F381" s="167" t="s">
        <v>1425</v>
      </c>
      <c r="G381" s="167" t="s">
        <v>1426</v>
      </c>
      <c r="I381" s="167" t="s">
        <v>1405</v>
      </c>
      <c r="J381" s="167" t="s">
        <v>1514</v>
      </c>
      <c r="K381" s="167" t="s">
        <v>832</v>
      </c>
      <c r="L381" s="167" t="s">
        <v>1515</v>
      </c>
      <c r="M381" s="167" t="s">
        <v>1678</v>
      </c>
      <c r="O381" s="167">
        <v>23479</v>
      </c>
      <c r="P381" s="167" t="s">
        <v>1386</v>
      </c>
      <c r="R381" s="167">
        <v>120</v>
      </c>
      <c r="S381" s="167">
        <v>-120</v>
      </c>
      <c r="T381" s="167" t="s">
        <v>1361</v>
      </c>
    </row>
    <row r="382" spans="1:20">
      <c r="A382" s="167">
        <v>40000</v>
      </c>
      <c r="B382" s="168">
        <v>45931</v>
      </c>
      <c r="C382" s="168">
        <v>45931</v>
      </c>
      <c r="D382" s="167">
        <v>180332</v>
      </c>
      <c r="E382" s="167" t="s">
        <v>1685</v>
      </c>
      <c r="F382" s="167" t="s">
        <v>1425</v>
      </c>
      <c r="G382" s="167" t="s">
        <v>1426</v>
      </c>
      <c r="I382" s="167" t="s">
        <v>1405</v>
      </c>
      <c r="J382" s="167" t="s">
        <v>1514</v>
      </c>
      <c r="K382" s="167" t="s">
        <v>832</v>
      </c>
      <c r="L382" s="167" t="s">
        <v>1515</v>
      </c>
      <c r="M382" s="167" t="s">
        <v>1678</v>
      </c>
      <c r="O382" s="167">
        <v>23757</v>
      </c>
      <c r="P382" s="167" t="s">
        <v>1386</v>
      </c>
      <c r="R382" s="167">
        <v>130</v>
      </c>
      <c r="S382" s="167">
        <v>-130</v>
      </c>
      <c r="T382" s="167" t="s">
        <v>1361</v>
      </c>
    </row>
    <row r="383" spans="1:20">
      <c r="A383" s="167">
        <v>41300</v>
      </c>
      <c r="B383" s="168">
        <v>45901</v>
      </c>
      <c r="C383" s="168">
        <v>45901</v>
      </c>
      <c r="D383" s="167">
        <v>179779</v>
      </c>
      <c r="E383" s="167" t="s">
        <v>1686</v>
      </c>
      <c r="F383" s="167" t="s">
        <v>1425</v>
      </c>
      <c r="G383" s="167" t="s">
        <v>1426</v>
      </c>
      <c r="I383" s="167" t="s">
        <v>1405</v>
      </c>
      <c r="J383" s="167" t="s">
        <v>1592</v>
      </c>
      <c r="K383" s="167" t="s">
        <v>832</v>
      </c>
      <c r="L383" s="167" t="s">
        <v>1593</v>
      </c>
      <c r="M383" s="167" t="s">
        <v>1678</v>
      </c>
      <c r="O383" s="167">
        <v>23479</v>
      </c>
      <c r="P383" s="167" t="s">
        <v>1386</v>
      </c>
      <c r="R383" s="167">
        <v>100</v>
      </c>
      <c r="S383" s="167">
        <v>-100</v>
      </c>
      <c r="T383" s="167" t="s">
        <v>1361</v>
      </c>
    </row>
    <row r="384" spans="1:20">
      <c r="A384" s="167">
        <v>41300</v>
      </c>
      <c r="B384" s="168">
        <v>45931</v>
      </c>
      <c r="C384" s="168">
        <v>45931</v>
      </c>
      <c r="D384" s="167">
        <v>180332</v>
      </c>
      <c r="E384" s="167" t="s">
        <v>1686</v>
      </c>
      <c r="F384" s="167" t="s">
        <v>1425</v>
      </c>
      <c r="G384" s="167" t="s">
        <v>1426</v>
      </c>
      <c r="I384" s="167" t="s">
        <v>1405</v>
      </c>
      <c r="J384" s="167" t="s">
        <v>1592</v>
      </c>
      <c r="K384" s="167" t="s">
        <v>832</v>
      </c>
      <c r="L384" s="167" t="s">
        <v>1593</v>
      </c>
      <c r="M384" s="167" t="s">
        <v>1678</v>
      </c>
      <c r="O384" s="167">
        <v>23757</v>
      </c>
      <c r="P384" s="167" t="s">
        <v>1386</v>
      </c>
      <c r="R384" s="167">
        <v>104</v>
      </c>
      <c r="S384" s="167">
        <v>-104</v>
      </c>
      <c r="T384" s="167" t="s">
        <v>1361</v>
      </c>
    </row>
    <row r="385" spans="1:20">
      <c r="A385" s="167">
        <v>42100</v>
      </c>
      <c r="B385" s="168">
        <v>45901</v>
      </c>
      <c r="C385" s="168">
        <v>45901</v>
      </c>
      <c r="D385" s="167">
        <v>179779</v>
      </c>
      <c r="E385" s="167" t="s">
        <v>1687</v>
      </c>
      <c r="F385" s="167" t="s">
        <v>1408</v>
      </c>
      <c r="G385" s="167" t="s">
        <v>1409</v>
      </c>
      <c r="I385" s="167" t="s">
        <v>1405</v>
      </c>
      <c r="J385" s="167" t="s">
        <v>1435</v>
      </c>
      <c r="K385" s="167" t="s">
        <v>832</v>
      </c>
      <c r="L385" s="167" t="s">
        <v>1436</v>
      </c>
      <c r="M385" s="167" t="s">
        <v>1678</v>
      </c>
      <c r="O385" s="167">
        <v>23479</v>
      </c>
      <c r="P385" s="167" t="s">
        <v>1386</v>
      </c>
      <c r="R385" s="167">
        <v>69</v>
      </c>
      <c r="S385" s="167">
        <v>-69</v>
      </c>
      <c r="T385" s="167" t="s">
        <v>1361</v>
      </c>
    </row>
    <row r="386" spans="1:20">
      <c r="A386" s="167">
        <v>42100</v>
      </c>
      <c r="B386" s="168">
        <v>45931</v>
      </c>
      <c r="C386" s="168">
        <v>45931</v>
      </c>
      <c r="D386" s="167">
        <v>180332</v>
      </c>
      <c r="E386" s="167" t="s">
        <v>1687</v>
      </c>
      <c r="F386" s="167" t="s">
        <v>1408</v>
      </c>
      <c r="G386" s="167" t="s">
        <v>1409</v>
      </c>
      <c r="I386" s="167" t="s">
        <v>1405</v>
      </c>
      <c r="J386" s="167" t="s">
        <v>1435</v>
      </c>
      <c r="K386" s="167" t="s">
        <v>832</v>
      </c>
      <c r="L386" s="167" t="s">
        <v>1436</v>
      </c>
      <c r="M386" s="167" t="s">
        <v>1678</v>
      </c>
      <c r="O386" s="167">
        <v>23757</v>
      </c>
      <c r="P386" s="167" t="s">
        <v>1386</v>
      </c>
      <c r="R386" s="167">
        <v>69</v>
      </c>
      <c r="S386" s="167">
        <v>-69</v>
      </c>
      <c r="T386" s="167" t="s">
        <v>1361</v>
      </c>
    </row>
    <row r="387" spans="1:20">
      <c r="A387" s="167">
        <v>40000</v>
      </c>
      <c r="B387" s="168">
        <v>45901</v>
      </c>
      <c r="C387" s="168">
        <v>45901</v>
      </c>
      <c r="D387" s="167">
        <v>179779</v>
      </c>
      <c r="E387" s="167" t="s">
        <v>1688</v>
      </c>
      <c r="F387" s="167" t="s">
        <v>1425</v>
      </c>
      <c r="G387" s="167" t="s">
        <v>1426</v>
      </c>
      <c r="I387" s="167" t="s">
        <v>1405</v>
      </c>
      <c r="J387" s="167" t="s">
        <v>1444</v>
      </c>
      <c r="K387" s="167" t="s">
        <v>832</v>
      </c>
      <c r="L387" s="167" t="s">
        <v>1445</v>
      </c>
      <c r="M387" s="167" t="s">
        <v>1678</v>
      </c>
      <c r="O387" s="167">
        <v>23479</v>
      </c>
      <c r="P387" s="167" t="s">
        <v>1386</v>
      </c>
      <c r="R387" s="167">
        <v>391.4</v>
      </c>
      <c r="S387" s="167">
        <v>-391.4</v>
      </c>
      <c r="T387" s="167" t="s">
        <v>1361</v>
      </c>
    </row>
    <row r="388" spans="1:20">
      <c r="A388" s="167">
        <v>40000</v>
      </c>
      <c r="B388" s="168">
        <v>45931</v>
      </c>
      <c r="C388" s="168">
        <v>45931</v>
      </c>
      <c r="D388" s="167">
        <v>180332</v>
      </c>
      <c r="E388" s="167" t="s">
        <v>1688</v>
      </c>
      <c r="F388" s="167" t="s">
        <v>1425</v>
      </c>
      <c r="G388" s="167" t="s">
        <v>1426</v>
      </c>
      <c r="I388" s="167" t="s">
        <v>1405</v>
      </c>
      <c r="J388" s="167" t="s">
        <v>1444</v>
      </c>
      <c r="K388" s="167" t="s">
        <v>832</v>
      </c>
      <c r="L388" s="167" t="s">
        <v>1445</v>
      </c>
      <c r="M388" s="167" t="s">
        <v>1678</v>
      </c>
      <c r="O388" s="167">
        <v>23757</v>
      </c>
      <c r="P388" s="167" t="s">
        <v>1386</v>
      </c>
      <c r="R388" s="167">
        <v>391.4</v>
      </c>
      <c r="S388" s="167">
        <v>-391.4</v>
      </c>
      <c r="T388" s="167" t="s">
        <v>1361</v>
      </c>
    </row>
    <row r="389" spans="1:20">
      <c r="A389" s="167">
        <v>40000</v>
      </c>
      <c r="B389" s="168">
        <v>45901</v>
      </c>
      <c r="C389" s="168">
        <v>45901</v>
      </c>
      <c r="D389" s="167">
        <v>179779</v>
      </c>
      <c r="E389" s="167" t="s">
        <v>1689</v>
      </c>
      <c r="F389" s="167" t="s">
        <v>1425</v>
      </c>
      <c r="G389" s="167" t="s">
        <v>1426</v>
      </c>
      <c r="I389" s="167" t="s">
        <v>1405</v>
      </c>
      <c r="J389" s="167" t="s">
        <v>1447</v>
      </c>
      <c r="K389" s="167" t="s">
        <v>832</v>
      </c>
      <c r="L389" s="167" t="s">
        <v>1448</v>
      </c>
      <c r="M389" s="167" t="s">
        <v>1678</v>
      </c>
      <c r="O389" s="167">
        <v>23479</v>
      </c>
      <c r="P389" s="167" t="s">
        <v>1386</v>
      </c>
      <c r="R389" s="167">
        <v>1416.25</v>
      </c>
      <c r="S389" s="167">
        <v>-1416.25</v>
      </c>
      <c r="T389" s="167" t="s">
        <v>1361</v>
      </c>
    </row>
    <row r="390" spans="1:20">
      <c r="A390" s="167">
        <v>40000</v>
      </c>
      <c r="B390" s="168">
        <v>45931</v>
      </c>
      <c r="C390" s="168">
        <v>45931</v>
      </c>
      <c r="D390" s="167">
        <v>180332</v>
      </c>
      <c r="E390" s="167" t="s">
        <v>1689</v>
      </c>
      <c r="F390" s="167" t="s">
        <v>1425</v>
      </c>
      <c r="G390" s="167" t="s">
        <v>1426</v>
      </c>
      <c r="I390" s="167" t="s">
        <v>1405</v>
      </c>
      <c r="J390" s="167" t="s">
        <v>1447</v>
      </c>
      <c r="K390" s="167" t="s">
        <v>832</v>
      </c>
      <c r="L390" s="167" t="s">
        <v>1448</v>
      </c>
      <c r="M390" s="167" t="s">
        <v>1678</v>
      </c>
      <c r="O390" s="167">
        <v>23757</v>
      </c>
      <c r="P390" s="167" t="s">
        <v>1386</v>
      </c>
      <c r="R390" s="167">
        <v>1472.9</v>
      </c>
      <c r="S390" s="167">
        <v>-1472.9</v>
      </c>
      <c r="T390" s="167" t="s">
        <v>1361</v>
      </c>
    </row>
    <row r="391" spans="1:20">
      <c r="A391" s="167">
        <v>41450</v>
      </c>
      <c r="B391" s="168">
        <v>45901</v>
      </c>
      <c r="C391" s="168">
        <v>45901</v>
      </c>
      <c r="D391" s="167">
        <v>179779</v>
      </c>
      <c r="E391" s="167" t="s">
        <v>1690</v>
      </c>
      <c r="F391" s="167" t="s">
        <v>1425</v>
      </c>
      <c r="G391" s="167" t="s">
        <v>1426</v>
      </c>
      <c r="I391" s="167" t="s">
        <v>1405</v>
      </c>
      <c r="J391" s="167" t="s">
        <v>1501</v>
      </c>
      <c r="K391" s="167" t="s">
        <v>832</v>
      </c>
      <c r="L391" s="167" t="s">
        <v>1502</v>
      </c>
      <c r="M391" s="167" t="s">
        <v>1678</v>
      </c>
      <c r="O391" s="167">
        <v>23479</v>
      </c>
      <c r="P391" s="167" t="s">
        <v>1386</v>
      </c>
      <c r="R391" s="167">
        <v>572</v>
      </c>
      <c r="S391" s="167">
        <v>-572</v>
      </c>
      <c r="T391" s="167" t="s">
        <v>1361</v>
      </c>
    </row>
    <row r="392" spans="1:20">
      <c r="A392" s="167">
        <v>41450</v>
      </c>
      <c r="B392" s="168">
        <v>45931</v>
      </c>
      <c r="C392" s="168">
        <v>45931</v>
      </c>
      <c r="D392" s="167">
        <v>180332</v>
      </c>
      <c r="E392" s="167" t="s">
        <v>1690</v>
      </c>
      <c r="F392" s="167" t="s">
        <v>1425</v>
      </c>
      <c r="G392" s="167" t="s">
        <v>1426</v>
      </c>
      <c r="I392" s="167" t="s">
        <v>1405</v>
      </c>
      <c r="J392" s="167" t="s">
        <v>1501</v>
      </c>
      <c r="K392" s="167" t="s">
        <v>832</v>
      </c>
      <c r="L392" s="167" t="s">
        <v>1502</v>
      </c>
      <c r="M392" s="167" t="s">
        <v>1678</v>
      </c>
      <c r="O392" s="167">
        <v>23757</v>
      </c>
      <c r="P392" s="167" t="s">
        <v>1386</v>
      </c>
      <c r="R392" s="167">
        <v>594</v>
      </c>
      <c r="S392" s="167">
        <v>-594</v>
      </c>
      <c r="T392" s="167" t="s">
        <v>1361</v>
      </c>
    </row>
    <row r="393" spans="1:20">
      <c r="A393" s="167">
        <v>41200</v>
      </c>
      <c r="B393" s="168">
        <v>45901</v>
      </c>
      <c r="C393" s="168">
        <v>45901</v>
      </c>
      <c r="D393" s="167">
        <v>179779</v>
      </c>
      <c r="E393" s="167" t="s">
        <v>1691</v>
      </c>
      <c r="F393" s="167" t="s">
        <v>1408</v>
      </c>
      <c r="G393" s="167" t="s">
        <v>1409</v>
      </c>
      <c r="I393" s="167" t="s">
        <v>1405</v>
      </c>
      <c r="J393" s="167" t="s">
        <v>1478</v>
      </c>
      <c r="K393" s="167" t="s">
        <v>832</v>
      </c>
      <c r="L393" s="167" t="s">
        <v>1479</v>
      </c>
      <c r="M393" s="167" t="s">
        <v>1678</v>
      </c>
      <c r="O393" s="167">
        <v>23479</v>
      </c>
      <c r="P393" s="167" t="s">
        <v>1386</v>
      </c>
      <c r="R393" s="167">
        <v>250</v>
      </c>
      <c r="S393" s="167">
        <v>-250</v>
      </c>
      <c r="T393" s="167" t="s">
        <v>1361</v>
      </c>
    </row>
    <row r="394" spans="1:20">
      <c r="A394" s="167">
        <v>41200</v>
      </c>
      <c r="B394" s="168">
        <v>45931</v>
      </c>
      <c r="C394" s="168">
        <v>45931</v>
      </c>
      <c r="D394" s="167">
        <v>180332</v>
      </c>
      <c r="E394" s="167" t="s">
        <v>1691</v>
      </c>
      <c r="F394" s="167" t="s">
        <v>1408</v>
      </c>
      <c r="G394" s="167" t="s">
        <v>1409</v>
      </c>
      <c r="I394" s="167" t="s">
        <v>1405</v>
      </c>
      <c r="J394" s="167" t="s">
        <v>1478</v>
      </c>
      <c r="K394" s="167" t="s">
        <v>832</v>
      </c>
      <c r="L394" s="167" t="s">
        <v>1479</v>
      </c>
      <c r="M394" s="167" t="s">
        <v>1678</v>
      </c>
      <c r="O394" s="167">
        <v>23757</v>
      </c>
      <c r="P394" s="167" t="s">
        <v>1386</v>
      </c>
      <c r="R394" s="167">
        <v>250</v>
      </c>
      <c r="S394" s="167">
        <v>-250</v>
      </c>
      <c r="T394" s="167" t="s">
        <v>1361</v>
      </c>
    </row>
    <row r="395" spans="1:20">
      <c r="A395" s="167">
        <v>41450</v>
      </c>
      <c r="B395" s="168">
        <v>45901</v>
      </c>
      <c r="C395" s="168">
        <v>45901</v>
      </c>
      <c r="D395" s="167">
        <v>179779</v>
      </c>
      <c r="E395" s="167" t="s">
        <v>1692</v>
      </c>
      <c r="F395" s="167" t="s">
        <v>1425</v>
      </c>
      <c r="G395" s="167" t="s">
        <v>1426</v>
      </c>
      <c r="I395" s="167" t="s">
        <v>1405</v>
      </c>
      <c r="J395" s="167" t="s">
        <v>1693</v>
      </c>
      <c r="K395" s="167" t="s">
        <v>832</v>
      </c>
      <c r="L395" s="167" t="s">
        <v>1694</v>
      </c>
      <c r="M395" s="167" t="s">
        <v>1678</v>
      </c>
      <c r="O395" s="167">
        <v>23479</v>
      </c>
      <c r="P395" s="167" t="s">
        <v>1386</v>
      </c>
      <c r="R395" s="167">
        <v>60</v>
      </c>
      <c r="S395" s="167">
        <v>-60</v>
      </c>
      <c r="T395" s="167" t="s">
        <v>1361</v>
      </c>
    </row>
    <row r="396" spans="1:20">
      <c r="A396" s="167">
        <v>41450</v>
      </c>
      <c r="B396" s="168">
        <v>45931</v>
      </c>
      <c r="C396" s="168">
        <v>45931</v>
      </c>
      <c r="D396" s="167">
        <v>180332</v>
      </c>
      <c r="E396" s="167" t="s">
        <v>1692</v>
      </c>
      <c r="F396" s="167" t="s">
        <v>1425</v>
      </c>
      <c r="G396" s="167" t="s">
        <v>1426</v>
      </c>
      <c r="I396" s="167" t="s">
        <v>1405</v>
      </c>
      <c r="J396" s="167" t="s">
        <v>1693</v>
      </c>
      <c r="K396" s="167" t="s">
        <v>832</v>
      </c>
      <c r="L396" s="167" t="s">
        <v>1694</v>
      </c>
      <c r="M396" s="167" t="s">
        <v>1678</v>
      </c>
      <c r="O396" s="167">
        <v>23757</v>
      </c>
      <c r="P396" s="167" t="s">
        <v>1386</v>
      </c>
      <c r="R396" s="167">
        <v>60</v>
      </c>
      <c r="S396" s="167">
        <v>-60</v>
      </c>
      <c r="T396" s="167" t="s">
        <v>1361</v>
      </c>
    </row>
    <row r="397" spans="1:20">
      <c r="A397" s="167">
        <v>41300</v>
      </c>
      <c r="B397" s="168">
        <v>45901</v>
      </c>
      <c r="C397" s="168">
        <v>45901</v>
      </c>
      <c r="D397" s="167">
        <v>179779</v>
      </c>
      <c r="E397" s="167" t="s">
        <v>1695</v>
      </c>
      <c r="F397" s="167" t="s">
        <v>1408</v>
      </c>
      <c r="G397" s="167" t="s">
        <v>1409</v>
      </c>
      <c r="I397" s="167" t="s">
        <v>1405</v>
      </c>
      <c r="J397" s="167" t="s">
        <v>1696</v>
      </c>
      <c r="K397" s="167" t="s">
        <v>832</v>
      </c>
      <c r="L397" s="167" t="s">
        <v>1697</v>
      </c>
      <c r="M397" s="167" t="s">
        <v>1678</v>
      </c>
      <c r="O397" s="167">
        <v>23479</v>
      </c>
      <c r="P397" s="167" t="s">
        <v>1386</v>
      </c>
      <c r="R397" s="167">
        <v>60</v>
      </c>
      <c r="S397" s="167">
        <v>-60</v>
      </c>
      <c r="T397" s="167" t="s">
        <v>1361</v>
      </c>
    </row>
    <row r="398" spans="1:20">
      <c r="A398" s="167">
        <v>41300</v>
      </c>
      <c r="B398" s="168">
        <v>45931</v>
      </c>
      <c r="C398" s="168">
        <v>45931</v>
      </c>
      <c r="D398" s="167">
        <v>180332</v>
      </c>
      <c r="E398" s="167" t="s">
        <v>1695</v>
      </c>
      <c r="F398" s="167" t="s">
        <v>1408</v>
      </c>
      <c r="G398" s="167" t="s">
        <v>1409</v>
      </c>
      <c r="I398" s="167" t="s">
        <v>1405</v>
      </c>
      <c r="J398" s="167" t="s">
        <v>1696</v>
      </c>
      <c r="K398" s="167" t="s">
        <v>832</v>
      </c>
      <c r="L398" s="167" t="s">
        <v>1697</v>
      </c>
      <c r="M398" s="167" t="s">
        <v>1678</v>
      </c>
      <c r="O398" s="167">
        <v>23757</v>
      </c>
      <c r="P398" s="167" t="s">
        <v>1386</v>
      </c>
      <c r="R398" s="167">
        <v>60</v>
      </c>
      <c r="S398" s="167">
        <v>-60</v>
      </c>
      <c r="T398" s="167" t="s">
        <v>1361</v>
      </c>
    </row>
    <row r="399" spans="1:20">
      <c r="A399" s="167">
        <v>42100</v>
      </c>
      <c r="B399" s="168">
        <v>45901</v>
      </c>
      <c r="C399" s="168">
        <v>45901</v>
      </c>
      <c r="D399" s="167">
        <v>179780</v>
      </c>
      <c r="E399" s="167" t="s">
        <v>1698</v>
      </c>
      <c r="F399" s="167" t="s">
        <v>1408</v>
      </c>
      <c r="G399" s="167" t="s">
        <v>1409</v>
      </c>
      <c r="I399" s="167" t="s">
        <v>1405</v>
      </c>
      <c r="J399" s="167" t="s">
        <v>1410</v>
      </c>
      <c r="K399" s="167" t="s">
        <v>835</v>
      </c>
      <c r="L399" s="167" t="s">
        <v>1411</v>
      </c>
      <c r="M399" s="167" t="s">
        <v>1699</v>
      </c>
      <c r="O399" s="167">
        <v>23529</v>
      </c>
      <c r="P399" s="167" t="s">
        <v>1386</v>
      </c>
      <c r="R399" s="167">
        <v>350</v>
      </c>
      <c r="S399" s="167">
        <v>-350</v>
      </c>
      <c r="T399" s="167" t="s">
        <v>1361</v>
      </c>
    </row>
    <row r="400" spans="1:20">
      <c r="A400" s="167">
        <v>42100</v>
      </c>
      <c r="B400" s="168">
        <v>45931</v>
      </c>
      <c r="C400" s="168">
        <v>45931</v>
      </c>
      <c r="D400" s="167">
        <v>180333</v>
      </c>
      <c r="E400" s="167" t="s">
        <v>1698</v>
      </c>
      <c r="F400" s="167" t="s">
        <v>1408</v>
      </c>
      <c r="G400" s="167" t="s">
        <v>1409</v>
      </c>
      <c r="I400" s="167" t="s">
        <v>1405</v>
      </c>
      <c r="J400" s="167" t="s">
        <v>1410</v>
      </c>
      <c r="K400" s="167" t="s">
        <v>835</v>
      </c>
      <c r="L400" s="167" t="s">
        <v>1411</v>
      </c>
      <c r="M400" s="167" t="s">
        <v>1699</v>
      </c>
      <c r="O400" s="167">
        <v>23758</v>
      </c>
      <c r="P400" s="167" t="s">
        <v>1386</v>
      </c>
      <c r="R400" s="167">
        <v>350</v>
      </c>
      <c r="S400" s="167">
        <v>-350</v>
      </c>
      <c r="T400" s="167" t="s">
        <v>1361</v>
      </c>
    </row>
    <row r="401" spans="1:20">
      <c r="A401" s="167">
        <v>42100</v>
      </c>
      <c r="B401" s="168">
        <v>45901</v>
      </c>
      <c r="C401" s="168">
        <v>45901</v>
      </c>
      <c r="D401" s="167">
        <v>179780</v>
      </c>
      <c r="E401" s="167" t="s">
        <v>1700</v>
      </c>
      <c r="F401" s="167" t="s">
        <v>1408</v>
      </c>
      <c r="G401" s="167" t="s">
        <v>1409</v>
      </c>
      <c r="I401" s="167" t="s">
        <v>1405</v>
      </c>
      <c r="J401" s="167" t="s">
        <v>1413</v>
      </c>
      <c r="K401" s="167" t="s">
        <v>835</v>
      </c>
      <c r="L401" s="167" t="s">
        <v>1414</v>
      </c>
      <c r="M401" s="167" t="s">
        <v>1699</v>
      </c>
      <c r="O401" s="167">
        <v>23529</v>
      </c>
      <c r="P401" s="167" t="s">
        <v>1386</v>
      </c>
      <c r="R401" s="167">
        <v>834</v>
      </c>
      <c r="S401" s="167">
        <v>-834</v>
      </c>
      <c r="T401" s="167" t="s">
        <v>1361</v>
      </c>
    </row>
    <row r="402" spans="1:20">
      <c r="A402" s="167">
        <v>42100</v>
      </c>
      <c r="B402" s="168">
        <v>45931</v>
      </c>
      <c r="C402" s="168">
        <v>45931</v>
      </c>
      <c r="D402" s="167">
        <v>180333</v>
      </c>
      <c r="E402" s="167" t="s">
        <v>1700</v>
      </c>
      <c r="F402" s="167" t="s">
        <v>1408</v>
      </c>
      <c r="G402" s="167" t="s">
        <v>1409</v>
      </c>
      <c r="I402" s="167" t="s">
        <v>1405</v>
      </c>
      <c r="J402" s="167" t="s">
        <v>1413</v>
      </c>
      <c r="K402" s="167" t="s">
        <v>835</v>
      </c>
      <c r="L402" s="167" t="s">
        <v>1414</v>
      </c>
      <c r="M402" s="167" t="s">
        <v>1699</v>
      </c>
      <c r="O402" s="167">
        <v>23758</v>
      </c>
      <c r="P402" s="167" t="s">
        <v>1386</v>
      </c>
      <c r="R402" s="167">
        <v>834</v>
      </c>
      <c r="S402" s="167">
        <v>-834</v>
      </c>
      <c r="T402" s="167" t="s">
        <v>1361</v>
      </c>
    </row>
    <row r="403" spans="1:20">
      <c r="A403" s="167">
        <v>42100</v>
      </c>
      <c r="B403" s="168">
        <v>45901</v>
      </c>
      <c r="C403" s="168">
        <v>45901</v>
      </c>
      <c r="D403" s="167">
        <v>179780</v>
      </c>
      <c r="E403" s="167" t="s">
        <v>1701</v>
      </c>
      <c r="F403" s="167" t="s">
        <v>1408</v>
      </c>
      <c r="G403" s="167" t="s">
        <v>1409</v>
      </c>
      <c r="I403" s="167" t="s">
        <v>1405</v>
      </c>
      <c r="J403" s="167" t="s">
        <v>1416</v>
      </c>
      <c r="K403" s="167" t="s">
        <v>835</v>
      </c>
      <c r="L403" s="167" t="s">
        <v>1417</v>
      </c>
      <c r="M403" s="167" t="s">
        <v>1699</v>
      </c>
      <c r="O403" s="167">
        <v>23529</v>
      </c>
      <c r="P403" s="167" t="s">
        <v>1386</v>
      </c>
      <c r="R403" s="167">
        <v>100</v>
      </c>
      <c r="S403" s="167">
        <v>-100</v>
      </c>
      <c r="T403" s="167" t="s">
        <v>1361</v>
      </c>
    </row>
    <row r="404" spans="1:20">
      <c r="A404" s="167">
        <v>42100</v>
      </c>
      <c r="B404" s="168">
        <v>45931</v>
      </c>
      <c r="C404" s="168">
        <v>45931</v>
      </c>
      <c r="D404" s="167">
        <v>180333</v>
      </c>
      <c r="E404" s="167" t="s">
        <v>1701</v>
      </c>
      <c r="F404" s="167" t="s">
        <v>1408</v>
      </c>
      <c r="G404" s="167" t="s">
        <v>1409</v>
      </c>
      <c r="I404" s="167" t="s">
        <v>1405</v>
      </c>
      <c r="J404" s="167" t="s">
        <v>1416</v>
      </c>
      <c r="K404" s="167" t="s">
        <v>835</v>
      </c>
      <c r="L404" s="167" t="s">
        <v>1417</v>
      </c>
      <c r="M404" s="167" t="s">
        <v>1699</v>
      </c>
      <c r="O404" s="167">
        <v>23758</v>
      </c>
      <c r="P404" s="167" t="s">
        <v>1386</v>
      </c>
      <c r="R404" s="167">
        <v>100</v>
      </c>
      <c r="S404" s="167">
        <v>-100</v>
      </c>
      <c r="T404" s="167" t="s">
        <v>1361</v>
      </c>
    </row>
    <row r="405" spans="1:20">
      <c r="A405" s="167">
        <v>41300</v>
      </c>
      <c r="B405" s="168">
        <v>45901</v>
      </c>
      <c r="C405" s="168">
        <v>45901</v>
      </c>
      <c r="D405" s="167">
        <v>179780</v>
      </c>
      <c r="E405" s="167" t="s">
        <v>1702</v>
      </c>
      <c r="F405" s="167" t="s">
        <v>1408</v>
      </c>
      <c r="G405" s="167" t="s">
        <v>1409</v>
      </c>
      <c r="I405" s="167" t="s">
        <v>1405</v>
      </c>
      <c r="J405" s="167" t="s">
        <v>1419</v>
      </c>
      <c r="K405" s="167" t="s">
        <v>835</v>
      </c>
      <c r="L405" s="167" t="s">
        <v>1420</v>
      </c>
      <c r="M405" s="167" t="s">
        <v>1699</v>
      </c>
      <c r="O405" s="167">
        <v>23529</v>
      </c>
      <c r="P405" s="167" t="s">
        <v>1386</v>
      </c>
      <c r="R405" s="167">
        <v>548</v>
      </c>
      <c r="S405" s="167">
        <v>-548</v>
      </c>
      <c r="T405" s="167" t="s">
        <v>1361</v>
      </c>
    </row>
    <row r="406" spans="1:20">
      <c r="A406" s="167">
        <v>41300</v>
      </c>
      <c r="B406" s="168">
        <v>45931</v>
      </c>
      <c r="C406" s="168">
        <v>45931</v>
      </c>
      <c r="D406" s="167">
        <v>180333</v>
      </c>
      <c r="E406" s="167" t="s">
        <v>1702</v>
      </c>
      <c r="F406" s="167" t="s">
        <v>1408</v>
      </c>
      <c r="G406" s="167" t="s">
        <v>1409</v>
      </c>
      <c r="I406" s="167" t="s">
        <v>1405</v>
      </c>
      <c r="J406" s="167" t="s">
        <v>1419</v>
      </c>
      <c r="K406" s="167" t="s">
        <v>835</v>
      </c>
      <c r="L406" s="167" t="s">
        <v>1420</v>
      </c>
      <c r="M406" s="167" t="s">
        <v>1699</v>
      </c>
      <c r="O406" s="167">
        <v>23758</v>
      </c>
      <c r="P406" s="167" t="s">
        <v>1386</v>
      </c>
      <c r="R406" s="167">
        <v>592</v>
      </c>
      <c r="S406" s="167">
        <v>-592</v>
      </c>
      <c r="T406" s="167" t="s">
        <v>1361</v>
      </c>
    </row>
    <row r="407" spans="1:20">
      <c r="A407" s="167">
        <v>41450</v>
      </c>
      <c r="B407" s="168">
        <v>45901</v>
      </c>
      <c r="C407" s="168">
        <v>45901</v>
      </c>
      <c r="D407" s="167">
        <v>179780</v>
      </c>
      <c r="E407" s="167" t="s">
        <v>1703</v>
      </c>
      <c r="F407" s="167" t="s">
        <v>1425</v>
      </c>
      <c r="G407" s="167" t="s">
        <v>1426</v>
      </c>
      <c r="I407" s="167" t="s">
        <v>1405</v>
      </c>
      <c r="J407" s="167" t="s">
        <v>1704</v>
      </c>
      <c r="K407" s="167" t="s">
        <v>835</v>
      </c>
      <c r="L407" s="167" t="s">
        <v>1705</v>
      </c>
      <c r="M407" s="167" t="s">
        <v>1699</v>
      </c>
      <c r="O407" s="167">
        <v>23529</v>
      </c>
      <c r="P407" s="167" t="s">
        <v>1386</v>
      </c>
      <c r="R407" s="167">
        <v>100</v>
      </c>
      <c r="S407" s="167">
        <v>-100</v>
      </c>
      <c r="T407" s="167" t="s">
        <v>1361</v>
      </c>
    </row>
    <row r="408" spans="1:20">
      <c r="A408" s="167">
        <v>41450</v>
      </c>
      <c r="B408" s="168">
        <v>45931</v>
      </c>
      <c r="C408" s="168">
        <v>45931</v>
      </c>
      <c r="D408" s="167">
        <v>180333</v>
      </c>
      <c r="E408" s="167" t="s">
        <v>1703</v>
      </c>
      <c r="F408" s="167" t="s">
        <v>1425</v>
      </c>
      <c r="G408" s="167" t="s">
        <v>1426</v>
      </c>
      <c r="I408" s="167" t="s">
        <v>1405</v>
      </c>
      <c r="J408" s="167" t="s">
        <v>1704</v>
      </c>
      <c r="K408" s="167" t="s">
        <v>835</v>
      </c>
      <c r="L408" s="167" t="s">
        <v>1705</v>
      </c>
      <c r="M408" s="167" t="s">
        <v>1699</v>
      </c>
      <c r="O408" s="167">
        <v>23758</v>
      </c>
      <c r="P408" s="167" t="s">
        <v>1386</v>
      </c>
      <c r="R408" s="167">
        <v>100</v>
      </c>
      <c r="S408" s="167">
        <v>-100</v>
      </c>
      <c r="T408" s="167" t="s">
        <v>1361</v>
      </c>
    </row>
    <row r="409" spans="1:20">
      <c r="A409" s="167">
        <v>41365</v>
      </c>
      <c r="B409" s="168">
        <v>45901</v>
      </c>
      <c r="C409" s="168">
        <v>45901</v>
      </c>
      <c r="D409" s="167">
        <v>179780</v>
      </c>
      <c r="E409" s="167" t="s">
        <v>1706</v>
      </c>
      <c r="F409" s="167" t="s">
        <v>1425</v>
      </c>
      <c r="G409" s="167" t="s">
        <v>1426</v>
      </c>
      <c r="I409" s="167" t="s">
        <v>1405</v>
      </c>
      <c r="J409" s="167" t="s">
        <v>1707</v>
      </c>
      <c r="K409" s="167" t="s">
        <v>835</v>
      </c>
      <c r="L409" s="167" t="s">
        <v>1705</v>
      </c>
      <c r="M409" s="167" t="s">
        <v>1699</v>
      </c>
      <c r="O409" s="167">
        <v>23529</v>
      </c>
      <c r="P409" s="167" t="s">
        <v>1386</v>
      </c>
      <c r="R409" s="167">
        <v>60</v>
      </c>
      <c r="S409" s="167">
        <v>-60</v>
      </c>
      <c r="T409" s="167" t="s">
        <v>1361</v>
      </c>
    </row>
    <row r="410" spans="1:20">
      <c r="A410" s="167">
        <v>41365</v>
      </c>
      <c r="B410" s="168">
        <v>45931</v>
      </c>
      <c r="C410" s="168">
        <v>45931</v>
      </c>
      <c r="D410" s="167">
        <v>180333</v>
      </c>
      <c r="E410" s="167" t="s">
        <v>1706</v>
      </c>
      <c r="F410" s="167" t="s">
        <v>1425</v>
      </c>
      <c r="G410" s="167" t="s">
        <v>1426</v>
      </c>
      <c r="I410" s="167" t="s">
        <v>1405</v>
      </c>
      <c r="J410" s="167" t="s">
        <v>1707</v>
      </c>
      <c r="K410" s="167" t="s">
        <v>835</v>
      </c>
      <c r="L410" s="167" t="s">
        <v>1705</v>
      </c>
      <c r="M410" s="167" t="s">
        <v>1699</v>
      </c>
      <c r="O410" s="167">
        <v>23758</v>
      </c>
      <c r="P410" s="167" t="s">
        <v>1386</v>
      </c>
      <c r="R410" s="167">
        <v>60</v>
      </c>
      <c r="S410" s="167">
        <v>-60</v>
      </c>
      <c r="T410" s="167" t="s">
        <v>1361</v>
      </c>
    </row>
    <row r="411" spans="1:20">
      <c r="A411" s="167">
        <v>42100</v>
      </c>
      <c r="B411" s="168">
        <v>45901</v>
      </c>
      <c r="C411" s="168">
        <v>45901</v>
      </c>
      <c r="D411" s="167">
        <v>179780</v>
      </c>
      <c r="E411" s="167" t="s">
        <v>1708</v>
      </c>
      <c r="F411" s="167" t="s">
        <v>1408</v>
      </c>
      <c r="G411" s="167" t="s">
        <v>1409</v>
      </c>
      <c r="I411" s="167" t="s">
        <v>1405</v>
      </c>
      <c r="J411" s="167" t="s">
        <v>1422</v>
      </c>
      <c r="K411" s="167" t="s">
        <v>835</v>
      </c>
      <c r="L411" s="167" t="s">
        <v>1423</v>
      </c>
      <c r="M411" s="167" t="s">
        <v>1699</v>
      </c>
      <c r="O411" s="167">
        <v>23529</v>
      </c>
      <c r="P411" s="167" t="s">
        <v>1386</v>
      </c>
      <c r="R411" s="167">
        <v>600</v>
      </c>
      <c r="S411" s="167">
        <v>-600</v>
      </c>
      <c r="T411" s="167" t="s">
        <v>1361</v>
      </c>
    </row>
    <row r="412" spans="1:20">
      <c r="A412" s="167">
        <v>42100</v>
      </c>
      <c r="B412" s="168">
        <v>45931</v>
      </c>
      <c r="C412" s="168">
        <v>45931</v>
      </c>
      <c r="D412" s="167">
        <v>180333</v>
      </c>
      <c r="E412" s="167" t="s">
        <v>1708</v>
      </c>
      <c r="F412" s="167" t="s">
        <v>1408</v>
      </c>
      <c r="G412" s="167" t="s">
        <v>1409</v>
      </c>
      <c r="I412" s="167" t="s">
        <v>1405</v>
      </c>
      <c r="J412" s="167" t="s">
        <v>1422</v>
      </c>
      <c r="K412" s="167" t="s">
        <v>835</v>
      </c>
      <c r="L412" s="167" t="s">
        <v>1423</v>
      </c>
      <c r="M412" s="167" t="s">
        <v>1699</v>
      </c>
      <c r="O412" s="167">
        <v>23758</v>
      </c>
      <c r="P412" s="167" t="s">
        <v>1386</v>
      </c>
      <c r="R412" s="167">
        <v>600</v>
      </c>
      <c r="S412" s="167">
        <v>-600</v>
      </c>
      <c r="T412" s="167" t="s">
        <v>1361</v>
      </c>
    </row>
    <row r="413" spans="1:20">
      <c r="A413" s="167">
        <v>41450</v>
      </c>
      <c r="B413" s="168">
        <v>45901</v>
      </c>
      <c r="C413" s="168">
        <v>45901</v>
      </c>
      <c r="D413" s="167">
        <v>179780</v>
      </c>
      <c r="E413" s="167" t="s">
        <v>1709</v>
      </c>
      <c r="F413" s="167" t="s">
        <v>1425</v>
      </c>
      <c r="G413" s="167" t="s">
        <v>1426</v>
      </c>
      <c r="I413" s="167" t="s">
        <v>1405</v>
      </c>
      <c r="J413" s="167" t="s">
        <v>1510</v>
      </c>
      <c r="K413" s="167" t="s">
        <v>835</v>
      </c>
      <c r="L413" s="167" t="s">
        <v>1511</v>
      </c>
      <c r="M413" s="167" t="s">
        <v>1699</v>
      </c>
      <c r="O413" s="167">
        <v>23529</v>
      </c>
      <c r="P413" s="167" t="s">
        <v>1386</v>
      </c>
      <c r="R413" s="167">
        <v>144</v>
      </c>
      <c r="S413" s="167">
        <v>-144</v>
      </c>
      <c r="T413" s="167" t="s">
        <v>1361</v>
      </c>
    </row>
    <row r="414" spans="1:20">
      <c r="A414" s="167">
        <v>41450</v>
      </c>
      <c r="B414" s="168">
        <v>45931</v>
      </c>
      <c r="C414" s="168">
        <v>45931</v>
      </c>
      <c r="D414" s="167">
        <v>180333</v>
      </c>
      <c r="E414" s="167" t="s">
        <v>1709</v>
      </c>
      <c r="F414" s="167" t="s">
        <v>1425</v>
      </c>
      <c r="G414" s="167" t="s">
        <v>1426</v>
      </c>
      <c r="I414" s="167" t="s">
        <v>1405</v>
      </c>
      <c r="J414" s="167" t="s">
        <v>1510</v>
      </c>
      <c r="K414" s="167" t="s">
        <v>835</v>
      </c>
      <c r="L414" s="167" t="s">
        <v>1511</v>
      </c>
      <c r="M414" s="167" t="s">
        <v>1699</v>
      </c>
      <c r="O414" s="167">
        <v>23758</v>
      </c>
      <c r="P414" s="167" t="s">
        <v>1386</v>
      </c>
      <c r="R414" s="167">
        <v>144</v>
      </c>
      <c r="S414" s="167">
        <v>-144</v>
      </c>
      <c r="T414" s="167" t="s">
        <v>1361</v>
      </c>
    </row>
    <row r="415" spans="1:20">
      <c r="A415" s="167">
        <v>41450</v>
      </c>
      <c r="B415" s="168">
        <v>45901</v>
      </c>
      <c r="C415" s="168">
        <v>45901</v>
      </c>
      <c r="D415" s="167">
        <v>179780</v>
      </c>
      <c r="E415" s="167" t="s">
        <v>1710</v>
      </c>
      <c r="F415" s="167" t="s">
        <v>1425</v>
      </c>
      <c r="G415" s="167" t="s">
        <v>1426</v>
      </c>
      <c r="I415" s="167" t="s">
        <v>1405</v>
      </c>
      <c r="J415" s="167" t="s">
        <v>1711</v>
      </c>
      <c r="K415" s="167" t="s">
        <v>835</v>
      </c>
      <c r="L415" s="167" t="s">
        <v>1712</v>
      </c>
      <c r="M415" s="167" t="s">
        <v>1699</v>
      </c>
      <c r="O415" s="167">
        <v>23529</v>
      </c>
      <c r="P415" s="167" t="s">
        <v>1386</v>
      </c>
      <c r="R415" s="167">
        <v>6</v>
      </c>
      <c r="S415" s="167">
        <v>-6</v>
      </c>
      <c r="T415" s="167" t="s">
        <v>1361</v>
      </c>
    </row>
    <row r="416" spans="1:20">
      <c r="A416" s="167">
        <v>41450</v>
      </c>
      <c r="B416" s="168">
        <v>45931</v>
      </c>
      <c r="C416" s="168">
        <v>45931</v>
      </c>
      <c r="D416" s="167">
        <v>180333</v>
      </c>
      <c r="E416" s="167" t="s">
        <v>1710</v>
      </c>
      <c r="F416" s="167" t="s">
        <v>1425</v>
      </c>
      <c r="G416" s="167" t="s">
        <v>1426</v>
      </c>
      <c r="I416" s="167" t="s">
        <v>1405</v>
      </c>
      <c r="J416" s="167" t="s">
        <v>1711</v>
      </c>
      <c r="K416" s="167" t="s">
        <v>835</v>
      </c>
      <c r="L416" s="167" t="s">
        <v>1712</v>
      </c>
      <c r="M416" s="167" t="s">
        <v>1699</v>
      </c>
      <c r="O416" s="167">
        <v>23758</v>
      </c>
      <c r="P416" s="167" t="s">
        <v>1386</v>
      </c>
      <c r="R416" s="167">
        <v>6</v>
      </c>
      <c r="S416" s="167">
        <v>-6</v>
      </c>
      <c r="T416" s="167" t="s">
        <v>1361</v>
      </c>
    </row>
    <row r="417" spans="1:20">
      <c r="A417" s="167">
        <v>41320</v>
      </c>
      <c r="B417" s="168">
        <v>45901</v>
      </c>
      <c r="C417" s="168">
        <v>45901</v>
      </c>
      <c r="D417" s="167">
        <v>179780</v>
      </c>
      <c r="E417" s="167" t="s">
        <v>1713</v>
      </c>
      <c r="F417" s="167" t="s">
        <v>1425</v>
      </c>
      <c r="G417" s="167" t="s">
        <v>1426</v>
      </c>
      <c r="I417" s="167" t="s">
        <v>1405</v>
      </c>
      <c r="J417" s="167" t="s">
        <v>1427</v>
      </c>
      <c r="K417" s="167" t="s">
        <v>835</v>
      </c>
      <c r="L417" s="167" t="s">
        <v>1428</v>
      </c>
      <c r="M417" s="167" t="s">
        <v>1699</v>
      </c>
      <c r="O417" s="167">
        <v>23529</v>
      </c>
      <c r="P417" s="167" t="s">
        <v>1386</v>
      </c>
      <c r="R417" s="167">
        <v>60</v>
      </c>
      <c r="S417" s="167">
        <v>-60</v>
      </c>
      <c r="T417" s="167" t="s">
        <v>1361</v>
      </c>
    </row>
    <row r="418" spans="1:20">
      <c r="A418" s="167">
        <v>41320</v>
      </c>
      <c r="B418" s="168">
        <v>45931</v>
      </c>
      <c r="C418" s="168">
        <v>45931</v>
      </c>
      <c r="D418" s="167">
        <v>180333</v>
      </c>
      <c r="E418" s="167" t="s">
        <v>1713</v>
      </c>
      <c r="F418" s="167" t="s">
        <v>1425</v>
      </c>
      <c r="G418" s="167" t="s">
        <v>1426</v>
      </c>
      <c r="I418" s="167" t="s">
        <v>1405</v>
      </c>
      <c r="J418" s="167" t="s">
        <v>1427</v>
      </c>
      <c r="K418" s="167" t="s">
        <v>835</v>
      </c>
      <c r="L418" s="167" t="s">
        <v>1428</v>
      </c>
      <c r="M418" s="167" t="s">
        <v>1699</v>
      </c>
      <c r="O418" s="167">
        <v>23758</v>
      </c>
      <c r="P418" s="167" t="s">
        <v>1386</v>
      </c>
      <c r="R418" s="167">
        <v>60</v>
      </c>
      <c r="S418" s="167">
        <v>-60</v>
      </c>
      <c r="T418" s="167" t="s">
        <v>1361</v>
      </c>
    </row>
    <row r="419" spans="1:20">
      <c r="A419" s="167">
        <v>41300</v>
      </c>
      <c r="B419" s="168">
        <v>45901</v>
      </c>
      <c r="C419" s="168">
        <v>45901</v>
      </c>
      <c r="D419" s="167">
        <v>179780</v>
      </c>
      <c r="E419" s="167" t="s">
        <v>1714</v>
      </c>
      <c r="F419" s="167" t="s">
        <v>1425</v>
      </c>
      <c r="G419" s="167" t="s">
        <v>1426</v>
      </c>
      <c r="I419" s="167" t="s">
        <v>1405</v>
      </c>
      <c r="J419" s="167" t="s">
        <v>1430</v>
      </c>
      <c r="K419" s="167" t="s">
        <v>835</v>
      </c>
      <c r="L419" s="167" t="s">
        <v>1430</v>
      </c>
      <c r="M419" s="167" t="s">
        <v>1699</v>
      </c>
      <c r="O419" s="167">
        <v>23529</v>
      </c>
      <c r="P419" s="167" t="s">
        <v>1386</v>
      </c>
      <c r="R419" s="167">
        <v>63.46</v>
      </c>
      <c r="S419" s="167">
        <v>-63.46</v>
      </c>
      <c r="T419" s="167" t="s">
        <v>1361</v>
      </c>
    </row>
    <row r="420" spans="1:20">
      <c r="A420" s="167">
        <v>41300</v>
      </c>
      <c r="B420" s="168">
        <v>45931</v>
      </c>
      <c r="C420" s="168">
        <v>45931</v>
      </c>
      <c r="D420" s="167">
        <v>180333</v>
      </c>
      <c r="E420" s="167" t="s">
        <v>1714</v>
      </c>
      <c r="F420" s="167" t="s">
        <v>1425</v>
      </c>
      <c r="G420" s="167" t="s">
        <v>1426</v>
      </c>
      <c r="I420" s="167" t="s">
        <v>1405</v>
      </c>
      <c r="J420" s="167" t="s">
        <v>1430</v>
      </c>
      <c r="K420" s="167" t="s">
        <v>835</v>
      </c>
      <c r="L420" s="167" t="s">
        <v>1430</v>
      </c>
      <c r="M420" s="167" t="s">
        <v>1699</v>
      </c>
      <c r="O420" s="167">
        <v>23758</v>
      </c>
      <c r="P420" s="167" t="s">
        <v>1386</v>
      </c>
      <c r="R420" s="167">
        <v>66.900000000000006</v>
      </c>
      <c r="S420" s="167">
        <v>-66.900000000000006</v>
      </c>
      <c r="T420" s="167" t="s">
        <v>1361</v>
      </c>
    </row>
    <row r="421" spans="1:20">
      <c r="A421" s="167">
        <v>41200</v>
      </c>
      <c r="B421" s="168">
        <v>45901</v>
      </c>
      <c r="C421" s="168">
        <v>45901</v>
      </c>
      <c r="D421" s="167">
        <v>179780</v>
      </c>
      <c r="E421" s="167" t="s">
        <v>1715</v>
      </c>
      <c r="F421" s="167" t="s">
        <v>1425</v>
      </c>
      <c r="G421" s="167" t="s">
        <v>1426</v>
      </c>
      <c r="I421" s="167" t="s">
        <v>1405</v>
      </c>
      <c r="J421" s="167" t="s">
        <v>1636</v>
      </c>
      <c r="K421" s="167" t="s">
        <v>835</v>
      </c>
      <c r="L421" s="167" t="s">
        <v>1637</v>
      </c>
      <c r="M421" s="167" t="s">
        <v>1699</v>
      </c>
      <c r="O421" s="167">
        <v>23529</v>
      </c>
      <c r="P421" s="167" t="s">
        <v>1386</v>
      </c>
      <c r="R421" s="167">
        <v>75</v>
      </c>
      <c r="S421" s="167">
        <v>-75</v>
      </c>
      <c r="T421" s="167" t="s">
        <v>1361</v>
      </c>
    </row>
    <row r="422" spans="1:20">
      <c r="A422" s="167">
        <v>41200</v>
      </c>
      <c r="B422" s="168">
        <v>45931</v>
      </c>
      <c r="C422" s="168">
        <v>45931</v>
      </c>
      <c r="D422" s="167">
        <v>180333</v>
      </c>
      <c r="E422" s="167" t="s">
        <v>1715</v>
      </c>
      <c r="F422" s="167" t="s">
        <v>1425</v>
      </c>
      <c r="G422" s="167" t="s">
        <v>1426</v>
      </c>
      <c r="I422" s="167" t="s">
        <v>1405</v>
      </c>
      <c r="J422" s="167" t="s">
        <v>1636</v>
      </c>
      <c r="K422" s="167" t="s">
        <v>835</v>
      </c>
      <c r="L422" s="167" t="s">
        <v>1637</v>
      </c>
      <c r="M422" s="167" t="s">
        <v>1699</v>
      </c>
      <c r="O422" s="167">
        <v>23758</v>
      </c>
      <c r="P422" s="167" t="s">
        <v>1386</v>
      </c>
      <c r="R422" s="167">
        <v>75</v>
      </c>
      <c r="S422" s="167">
        <v>-75</v>
      </c>
      <c r="T422" s="167" t="s">
        <v>1361</v>
      </c>
    </row>
    <row r="423" spans="1:20">
      <c r="A423" s="167">
        <v>42100</v>
      </c>
      <c r="B423" s="168">
        <v>45901</v>
      </c>
      <c r="C423" s="168">
        <v>45901</v>
      </c>
      <c r="D423" s="167">
        <v>179780</v>
      </c>
      <c r="E423" s="167" t="s">
        <v>1716</v>
      </c>
      <c r="F423" s="167" t="s">
        <v>1408</v>
      </c>
      <c r="G423" s="167" t="s">
        <v>1409</v>
      </c>
      <c r="I423" s="167" t="s">
        <v>1405</v>
      </c>
      <c r="J423" s="167" t="s">
        <v>1432</v>
      </c>
      <c r="K423" s="167" t="s">
        <v>835</v>
      </c>
      <c r="L423" s="167" t="s">
        <v>1433</v>
      </c>
      <c r="M423" s="167" t="s">
        <v>1699</v>
      </c>
      <c r="O423" s="167">
        <v>23529</v>
      </c>
      <c r="P423" s="167" t="s">
        <v>1386</v>
      </c>
      <c r="R423" s="167">
        <v>576</v>
      </c>
      <c r="S423" s="167">
        <v>-576</v>
      </c>
      <c r="T423" s="167" t="s">
        <v>1361</v>
      </c>
    </row>
    <row r="424" spans="1:20">
      <c r="A424" s="167">
        <v>42100</v>
      </c>
      <c r="B424" s="168">
        <v>45931</v>
      </c>
      <c r="C424" s="168">
        <v>45931</v>
      </c>
      <c r="D424" s="167">
        <v>180333</v>
      </c>
      <c r="E424" s="167" t="s">
        <v>1716</v>
      </c>
      <c r="F424" s="167" t="s">
        <v>1408</v>
      </c>
      <c r="G424" s="167" t="s">
        <v>1409</v>
      </c>
      <c r="I424" s="167" t="s">
        <v>1405</v>
      </c>
      <c r="J424" s="167" t="s">
        <v>1432</v>
      </c>
      <c r="K424" s="167" t="s">
        <v>835</v>
      </c>
      <c r="L424" s="167" t="s">
        <v>1433</v>
      </c>
      <c r="M424" s="167" t="s">
        <v>1699</v>
      </c>
      <c r="O424" s="167">
        <v>23758</v>
      </c>
      <c r="P424" s="167" t="s">
        <v>1386</v>
      </c>
      <c r="R424" s="167">
        <v>620</v>
      </c>
      <c r="S424" s="167">
        <v>-620</v>
      </c>
      <c r="T424" s="167" t="s">
        <v>1361</v>
      </c>
    </row>
    <row r="425" spans="1:20">
      <c r="A425" s="167">
        <v>42100</v>
      </c>
      <c r="B425" s="168">
        <v>45901</v>
      </c>
      <c r="C425" s="168">
        <v>45901</v>
      </c>
      <c r="D425" s="167">
        <v>179780</v>
      </c>
      <c r="E425" s="167" t="s">
        <v>1717</v>
      </c>
      <c r="F425" s="167" t="s">
        <v>1408</v>
      </c>
      <c r="G425" s="167" t="s">
        <v>1409</v>
      </c>
      <c r="I425" s="167" t="s">
        <v>1405</v>
      </c>
      <c r="J425" s="167" t="s">
        <v>1718</v>
      </c>
      <c r="K425" s="167" t="s">
        <v>835</v>
      </c>
      <c r="L425" s="167" t="s">
        <v>1719</v>
      </c>
      <c r="M425" s="167" t="s">
        <v>1699</v>
      </c>
      <c r="O425" s="167">
        <v>23529</v>
      </c>
      <c r="P425" s="167" t="s">
        <v>1386</v>
      </c>
      <c r="R425" s="167">
        <v>286</v>
      </c>
      <c r="S425" s="167">
        <v>-286</v>
      </c>
      <c r="T425" s="167" t="s">
        <v>1361</v>
      </c>
    </row>
    <row r="426" spans="1:20">
      <c r="A426" s="167">
        <v>42100</v>
      </c>
      <c r="B426" s="168">
        <v>45931</v>
      </c>
      <c r="C426" s="168">
        <v>45931</v>
      </c>
      <c r="D426" s="167">
        <v>180333</v>
      </c>
      <c r="E426" s="167" t="s">
        <v>1717</v>
      </c>
      <c r="F426" s="167" t="s">
        <v>1408</v>
      </c>
      <c r="G426" s="167" t="s">
        <v>1409</v>
      </c>
      <c r="I426" s="167" t="s">
        <v>1405</v>
      </c>
      <c r="J426" s="167" t="s">
        <v>1718</v>
      </c>
      <c r="K426" s="167" t="s">
        <v>835</v>
      </c>
      <c r="L426" s="167" t="s">
        <v>1719</v>
      </c>
      <c r="M426" s="167" t="s">
        <v>1699</v>
      </c>
      <c r="O426" s="167">
        <v>23758</v>
      </c>
      <c r="P426" s="167" t="s">
        <v>1386</v>
      </c>
      <c r="R426" s="167">
        <v>286</v>
      </c>
      <c r="S426" s="167">
        <v>-286</v>
      </c>
      <c r="T426" s="167" t="s">
        <v>1361</v>
      </c>
    </row>
    <row r="427" spans="1:20">
      <c r="A427" s="167">
        <v>42100</v>
      </c>
      <c r="B427" s="168">
        <v>45901</v>
      </c>
      <c r="C427" s="168">
        <v>45901</v>
      </c>
      <c r="D427" s="167">
        <v>179780</v>
      </c>
      <c r="E427" s="167" t="s">
        <v>1720</v>
      </c>
      <c r="F427" s="167" t="s">
        <v>1408</v>
      </c>
      <c r="G427" s="167" t="s">
        <v>1409</v>
      </c>
      <c r="I427" s="167" t="s">
        <v>1405</v>
      </c>
      <c r="J427" s="167" t="s">
        <v>1435</v>
      </c>
      <c r="K427" s="167" t="s">
        <v>835</v>
      </c>
      <c r="L427" s="167" t="s">
        <v>1436</v>
      </c>
      <c r="M427" s="167" t="s">
        <v>1699</v>
      </c>
      <c r="O427" s="167">
        <v>23529</v>
      </c>
      <c r="P427" s="167" t="s">
        <v>1386</v>
      </c>
      <c r="R427" s="167">
        <v>324</v>
      </c>
      <c r="S427" s="167">
        <v>-324</v>
      </c>
      <c r="T427" s="167" t="s">
        <v>1361</v>
      </c>
    </row>
    <row r="428" spans="1:20">
      <c r="A428" s="167">
        <v>42100</v>
      </c>
      <c r="B428" s="168">
        <v>45931</v>
      </c>
      <c r="C428" s="168">
        <v>45931</v>
      </c>
      <c r="D428" s="167">
        <v>180333</v>
      </c>
      <c r="E428" s="167" t="s">
        <v>1720</v>
      </c>
      <c r="F428" s="167" t="s">
        <v>1408</v>
      </c>
      <c r="G428" s="167" t="s">
        <v>1409</v>
      </c>
      <c r="I428" s="167" t="s">
        <v>1405</v>
      </c>
      <c r="J428" s="167" t="s">
        <v>1435</v>
      </c>
      <c r="K428" s="167" t="s">
        <v>835</v>
      </c>
      <c r="L428" s="167" t="s">
        <v>1436</v>
      </c>
      <c r="M428" s="167" t="s">
        <v>1699</v>
      </c>
      <c r="O428" s="167">
        <v>23758</v>
      </c>
      <c r="P428" s="167" t="s">
        <v>1386</v>
      </c>
      <c r="R428" s="167">
        <v>357</v>
      </c>
      <c r="S428" s="167">
        <v>-357</v>
      </c>
      <c r="T428" s="167" t="s">
        <v>1361</v>
      </c>
    </row>
    <row r="429" spans="1:20">
      <c r="A429" s="167">
        <v>40000</v>
      </c>
      <c r="B429" s="168">
        <v>45901</v>
      </c>
      <c r="C429" s="168">
        <v>45901</v>
      </c>
      <c r="D429" s="167">
        <v>179780</v>
      </c>
      <c r="E429" s="167" t="s">
        <v>1721</v>
      </c>
      <c r="F429" s="167" t="s">
        <v>1425</v>
      </c>
      <c r="G429" s="167" t="s">
        <v>1426</v>
      </c>
      <c r="I429" s="167" t="s">
        <v>1405</v>
      </c>
      <c r="J429" s="167" t="s">
        <v>1438</v>
      </c>
      <c r="K429" s="167" t="s">
        <v>835</v>
      </c>
      <c r="L429" s="167" t="s">
        <v>1439</v>
      </c>
      <c r="M429" s="167" t="s">
        <v>1699</v>
      </c>
      <c r="O429" s="167">
        <v>23529</v>
      </c>
      <c r="P429" s="167" t="s">
        <v>1386</v>
      </c>
      <c r="R429" s="167">
        <v>465</v>
      </c>
      <c r="S429" s="167">
        <v>-465</v>
      </c>
      <c r="T429" s="167" t="s">
        <v>1361</v>
      </c>
    </row>
    <row r="430" spans="1:20">
      <c r="A430" s="167">
        <v>40000</v>
      </c>
      <c r="B430" s="168">
        <v>45931</v>
      </c>
      <c r="C430" s="168">
        <v>45931</v>
      </c>
      <c r="D430" s="167">
        <v>180333</v>
      </c>
      <c r="E430" s="167" t="s">
        <v>1721</v>
      </c>
      <c r="F430" s="167" t="s">
        <v>1425</v>
      </c>
      <c r="G430" s="167" t="s">
        <v>1426</v>
      </c>
      <c r="I430" s="167" t="s">
        <v>1405</v>
      </c>
      <c r="J430" s="167" t="s">
        <v>1438</v>
      </c>
      <c r="K430" s="167" t="s">
        <v>835</v>
      </c>
      <c r="L430" s="167" t="s">
        <v>1439</v>
      </c>
      <c r="M430" s="167" t="s">
        <v>1699</v>
      </c>
      <c r="O430" s="167">
        <v>23758</v>
      </c>
      <c r="P430" s="167" t="s">
        <v>1386</v>
      </c>
      <c r="R430" s="167">
        <v>465</v>
      </c>
      <c r="S430" s="167">
        <v>-465</v>
      </c>
      <c r="T430" s="167" t="s">
        <v>1361</v>
      </c>
    </row>
    <row r="431" spans="1:20">
      <c r="A431" s="167">
        <v>40000</v>
      </c>
      <c r="B431" s="168">
        <v>45901</v>
      </c>
      <c r="C431" s="168">
        <v>45901</v>
      </c>
      <c r="D431" s="167">
        <v>179780</v>
      </c>
      <c r="E431" s="167" t="s">
        <v>1722</v>
      </c>
      <c r="F431" s="167" t="s">
        <v>1425</v>
      </c>
      <c r="G431" s="167" t="s">
        <v>1426</v>
      </c>
      <c r="I431" s="167" t="s">
        <v>1405</v>
      </c>
      <c r="J431" s="167" t="s">
        <v>1441</v>
      </c>
      <c r="K431" s="167" t="s">
        <v>835</v>
      </c>
      <c r="L431" s="167" t="s">
        <v>1442</v>
      </c>
      <c r="M431" s="167" t="s">
        <v>1699</v>
      </c>
      <c r="O431" s="167">
        <v>23529</v>
      </c>
      <c r="P431" s="167" t="s">
        <v>1386</v>
      </c>
      <c r="R431" s="167">
        <v>600</v>
      </c>
      <c r="S431" s="167">
        <v>-600</v>
      </c>
      <c r="T431" s="167" t="s">
        <v>1361</v>
      </c>
    </row>
    <row r="432" spans="1:20">
      <c r="A432" s="167">
        <v>40000</v>
      </c>
      <c r="B432" s="168">
        <v>45931</v>
      </c>
      <c r="C432" s="168">
        <v>45931</v>
      </c>
      <c r="D432" s="167">
        <v>180333</v>
      </c>
      <c r="E432" s="167" t="s">
        <v>1722</v>
      </c>
      <c r="F432" s="167" t="s">
        <v>1425</v>
      </c>
      <c r="G432" s="167" t="s">
        <v>1426</v>
      </c>
      <c r="I432" s="167" t="s">
        <v>1405</v>
      </c>
      <c r="J432" s="167" t="s">
        <v>1441</v>
      </c>
      <c r="K432" s="167" t="s">
        <v>835</v>
      </c>
      <c r="L432" s="167" t="s">
        <v>1442</v>
      </c>
      <c r="M432" s="167" t="s">
        <v>1699</v>
      </c>
      <c r="O432" s="167">
        <v>23758</v>
      </c>
      <c r="P432" s="167" t="s">
        <v>1386</v>
      </c>
      <c r="R432" s="167">
        <v>600</v>
      </c>
      <c r="S432" s="167">
        <v>-600</v>
      </c>
      <c r="T432" s="167" t="s">
        <v>1361</v>
      </c>
    </row>
    <row r="433" spans="1:20">
      <c r="A433" s="167">
        <v>40000</v>
      </c>
      <c r="B433" s="168">
        <v>45901</v>
      </c>
      <c r="C433" s="168">
        <v>45901</v>
      </c>
      <c r="D433" s="167">
        <v>179780</v>
      </c>
      <c r="E433" s="167" t="s">
        <v>1723</v>
      </c>
      <c r="F433" s="167" t="s">
        <v>1425</v>
      </c>
      <c r="G433" s="167" t="s">
        <v>1426</v>
      </c>
      <c r="I433" s="167" t="s">
        <v>1405</v>
      </c>
      <c r="J433" s="167" t="s">
        <v>1444</v>
      </c>
      <c r="K433" s="167" t="s">
        <v>835</v>
      </c>
      <c r="L433" s="167" t="s">
        <v>1445</v>
      </c>
      <c r="M433" s="167" t="s">
        <v>1699</v>
      </c>
      <c r="O433" s="167">
        <v>23529</v>
      </c>
      <c r="P433" s="167" t="s">
        <v>1386</v>
      </c>
      <c r="R433" s="167">
        <v>570</v>
      </c>
      <c r="S433" s="167">
        <v>-570</v>
      </c>
      <c r="T433" s="167" t="s">
        <v>1361</v>
      </c>
    </row>
    <row r="434" spans="1:20">
      <c r="A434" s="167">
        <v>40000</v>
      </c>
      <c r="B434" s="168">
        <v>45931</v>
      </c>
      <c r="C434" s="168">
        <v>45931</v>
      </c>
      <c r="D434" s="167">
        <v>180333</v>
      </c>
      <c r="E434" s="167" t="s">
        <v>1723</v>
      </c>
      <c r="F434" s="167" t="s">
        <v>1425</v>
      </c>
      <c r="G434" s="167" t="s">
        <v>1426</v>
      </c>
      <c r="I434" s="167" t="s">
        <v>1405</v>
      </c>
      <c r="J434" s="167" t="s">
        <v>1444</v>
      </c>
      <c r="K434" s="167" t="s">
        <v>835</v>
      </c>
      <c r="L434" s="167" t="s">
        <v>1445</v>
      </c>
      <c r="M434" s="167" t="s">
        <v>1699</v>
      </c>
      <c r="O434" s="167">
        <v>23758</v>
      </c>
      <c r="P434" s="167" t="s">
        <v>1386</v>
      </c>
      <c r="R434" s="167">
        <v>570</v>
      </c>
      <c r="S434" s="167">
        <v>-570</v>
      </c>
      <c r="T434" s="167" t="s">
        <v>1361</v>
      </c>
    </row>
    <row r="435" spans="1:20">
      <c r="A435" s="167">
        <v>40000</v>
      </c>
      <c r="B435" s="168">
        <v>45901</v>
      </c>
      <c r="C435" s="168">
        <v>45901</v>
      </c>
      <c r="D435" s="167">
        <v>179780</v>
      </c>
      <c r="E435" s="167" t="s">
        <v>1724</v>
      </c>
      <c r="F435" s="167" t="s">
        <v>1425</v>
      </c>
      <c r="G435" s="167" t="s">
        <v>1426</v>
      </c>
      <c r="I435" s="167" t="s">
        <v>1405</v>
      </c>
      <c r="J435" s="167" t="s">
        <v>1447</v>
      </c>
      <c r="K435" s="167" t="s">
        <v>835</v>
      </c>
      <c r="L435" s="167" t="s">
        <v>1448</v>
      </c>
      <c r="M435" s="167" t="s">
        <v>1699</v>
      </c>
      <c r="O435" s="167">
        <v>23529</v>
      </c>
      <c r="P435" s="167" t="s">
        <v>1386</v>
      </c>
      <c r="R435" s="167">
        <v>7535</v>
      </c>
      <c r="S435" s="167">
        <v>-7535</v>
      </c>
      <c r="T435" s="167" t="s">
        <v>1361</v>
      </c>
    </row>
    <row r="436" spans="1:20">
      <c r="A436" s="167">
        <v>40000</v>
      </c>
      <c r="B436" s="168">
        <v>45931</v>
      </c>
      <c r="C436" s="168">
        <v>45931</v>
      </c>
      <c r="D436" s="167">
        <v>180333</v>
      </c>
      <c r="E436" s="167" t="s">
        <v>1724</v>
      </c>
      <c r="F436" s="167" t="s">
        <v>1425</v>
      </c>
      <c r="G436" s="167" t="s">
        <v>1426</v>
      </c>
      <c r="I436" s="167" t="s">
        <v>1405</v>
      </c>
      <c r="J436" s="167" t="s">
        <v>1447</v>
      </c>
      <c r="K436" s="167" t="s">
        <v>835</v>
      </c>
      <c r="L436" s="167" t="s">
        <v>1448</v>
      </c>
      <c r="M436" s="167" t="s">
        <v>1699</v>
      </c>
      <c r="O436" s="167">
        <v>23758</v>
      </c>
      <c r="P436" s="167" t="s">
        <v>1386</v>
      </c>
      <c r="R436" s="167">
        <v>8140</v>
      </c>
      <c r="S436" s="167">
        <v>-8140</v>
      </c>
      <c r="T436" s="167" t="s">
        <v>1361</v>
      </c>
    </row>
    <row r="437" spans="1:20">
      <c r="A437" s="167">
        <v>41450</v>
      </c>
      <c r="B437" s="168">
        <v>45901</v>
      </c>
      <c r="C437" s="168">
        <v>45901</v>
      </c>
      <c r="D437" s="167">
        <v>179780</v>
      </c>
      <c r="E437" s="167" t="s">
        <v>1725</v>
      </c>
      <c r="F437" s="167" t="s">
        <v>1425</v>
      </c>
      <c r="G437" s="167" t="s">
        <v>1426</v>
      </c>
      <c r="I437" s="167" t="s">
        <v>1405</v>
      </c>
      <c r="J437" s="167" t="s">
        <v>1522</v>
      </c>
      <c r="K437" s="167" t="s">
        <v>835</v>
      </c>
      <c r="L437" s="167" t="s">
        <v>1523</v>
      </c>
      <c r="M437" s="167" t="s">
        <v>1699</v>
      </c>
      <c r="O437" s="167">
        <v>23529</v>
      </c>
      <c r="P437" s="167" t="s">
        <v>1386</v>
      </c>
      <c r="R437" s="167">
        <v>24</v>
      </c>
      <c r="S437" s="167">
        <v>-24</v>
      </c>
      <c r="T437" s="167" t="s">
        <v>1361</v>
      </c>
    </row>
    <row r="438" spans="1:20">
      <c r="A438" s="167">
        <v>41450</v>
      </c>
      <c r="B438" s="168">
        <v>45931</v>
      </c>
      <c r="C438" s="168">
        <v>45931</v>
      </c>
      <c r="D438" s="167">
        <v>180333</v>
      </c>
      <c r="E438" s="167" t="s">
        <v>1725</v>
      </c>
      <c r="F438" s="167" t="s">
        <v>1425</v>
      </c>
      <c r="G438" s="167" t="s">
        <v>1426</v>
      </c>
      <c r="I438" s="167" t="s">
        <v>1405</v>
      </c>
      <c r="J438" s="167" t="s">
        <v>1522</v>
      </c>
      <c r="K438" s="167" t="s">
        <v>835</v>
      </c>
      <c r="L438" s="167" t="s">
        <v>1523</v>
      </c>
      <c r="M438" s="167" t="s">
        <v>1699</v>
      </c>
      <c r="O438" s="167">
        <v>23758</v>
      </c>
      <c r="P438" s="167" t="s">
        <v>1386</v>
      </c>
      <c r="R438" s="167">
        <v>18</v>
      </c>
      <c r="S438" s="167">
        <v>-18</v>
      </c>
      <c r="T438" s="167" t="s">
        <v>1361</v>
      </c>
    </row>
    <row r="439" spans="1:20">
      <c r="A439" s="167">
        <v>41450</v>
      </c>
      <c r="B439" s="168">
        <v>45901</v>
      </c>
      <c r="C439" s="168">
        <v>45901</v>
      </c>
      <c r="D439" s="167">
        <v>179780</v>
      </c>
      <c r="E439" s="167" t="s">
        <v>1726</v>
      </c>
      <c r="F439" s="167" t="s">
        <v>1425</v>
      </c>
      <c r="G439" s="167" t="s">
        <v>1426</v>
      </c>
      <c r="I439" s="167" t="s">
        <v>1405</v>
      </c>
      <c r="J439" s="167" t="s">
        <v>1501</v>
      </c>
      <c r="K439" s="167" t="s">
        <v>835</v>
      </c>
      <c r="L439" s="167" t="s">
        <v>1502</v>
      </c>
      <c r="M439" s="167" t="s">
        <v>1699</v>
      </c>
      <c r="O439" s="167">
        <v>23529</v>
      </c>
      <c r="P439" s="167" t="s">
        <v>1386</v>
      </c>
      <c r="R439" s="167">
        <v>3102</v>
      </c>
      <c r="S439" s="167">
        <v>-3102</v>
      </c>
      <c r="T439" s="167" t="s">
        <v>1361</v>
      </c>
    </row>
    <row r="440" spans="1:20">
      <c r="A440" s="167">
        <v>41450</v>
      </c>
      <c r="B440" s="168">
        <v>45931</v>
      </c>
      <c r="C440" s="168">
        <v>45931</v>
      </c>
      <c r="D440" s="167">
        <v>180333</v>
      </c>
      <c r="E440" s="167" t="s">
        <v>1726</v>
      </c>
      <c r="F440" s="167" t="s">
        <v>1425</v>
      </c>
      <c r="G440" s="167" t="s">
        <v>1426</v>
      </c>
      <c r="I440" s="167" t="s">
        <v>1405</v>
      </c>
      <c r="J440" s="167" t="s">
        <v>1501</v>
      </c>
      <c r="K440" s="167" t="s">
        <v>835</v>
      </c>
      <c r="L440" s="167" t="s">
        <v>1502</v>
      </c>
      <c r="M440" s="167" t="s">
        <v>1699</v>
      </c>
      <c r="O440" s="167">
        <v>23758</v>
      </c>
      <c r="P440" s="167" t="s">
        <v>1386</v>
      </c>
      <c r="R440" s="167">
        <v>3256</v>
      </c>
      <c r="S440" s="167">
        <v>-3256</v>
      </c>
      <c r="T440" s="167" t="s">
        <v>1361</v>
      </c>
    </row>
    <row r="441" spans="1:20">
      <c r="A441" s="167">
        <v>41450</v>
      </c>
      <c r="B441" s="168">
        <v>45901</v>
      </c>
      <c r="C441" s="168">
        <v>45901</v>
      </c>
      <c r="D441" s="167">
        <v>179780</v>
      </c>
      <c r="E441" s="167" t="s">
        <v>1727</v>
      </c>
      <c r="F441" s="167" t="s">
        <v>1425</v>
      </c>
      <c r="G441" s="167" t="s">
        <v>1426</v>
      </c>
      <c r="I441" s="167" t="s">
        <v>1405</v>
      </c>
      <c r="J441" s="167" t="s">
        <v>1728</v>
      </c>
      <c r="K441" s="167" t="s">
        <v>835</v>
      </c>
      <c r="L441" s="167" t="s">
        <v>1729</v>
      </c>
      <c r="M441" s="167" t="s">
        <v>1699</v>
      </c>
      <c r="O441" s="167">
        <v>23529</v>
      </c>
      <c r="P441" s="167" t="s">
        <v>1386</v>
      </c>
      <c r="R441" s="167">
        <v>40</v>
      </c>
      <c r="S441" s="167">
        <v>-40</v>
      </c>
      <c r="T441" s="167" t="s">
        <v>1361</v>
      </c>
    </row>
    <row r="442" spans="1:20">
      <c r="A442" s="167">
        <v>41450</v>
      </c>
      <c r="B442" s="168">
        <v>45931</v>
      </c>
      <c r="C442" s="168">
        <v>45931</v>
      </c>
      <c r="D442" s="167">
        <v>180333</v>
      </c>
      <c r="E442" s="167" t="s">
        <v>1727</v>
      </c>
      <c r="F442" s="167" t="s">
        <v>1425</v>
      </c>
      <c r="G442" s="167" t="s">
        <v>1426</v>
      </c>
      <c r="I442" s="167" t="s">
        <v>1405</v>
      </c>
      <c r="J442" s="167" t="s">
        <v>1728</v>
      </c>
      <c r="K442" s="167" t="s">
        <v>835</v>
      </c>
      <c r="L442" s="167" t="s">
        <v>1729</v>
      </c>
      <c r="M442" s="167" t="s">
        <v>1699</v>
      </c>
      <c r="O442" s="167">
        <v>23758</v>
      </c>
      <c r="P442" s="167" t="s">
        <v>1386</v>
      </c>
      <c r="R442" s="167">
        <v>40</v>
      </c>
      <c r="S442" s="167">
        <v>-40</v>
      </c>
      <c r="T442" s="167" t="s">
        <v>1361</v>
      </c>
    </row>
    <row r="443" spans="1:20">
      <c r="A443" s="167">
        <v>41450</v>
      </c>
      <c r="B443" s="168">
        <v>45901</v>
      </c>
      <c r="C443" s="168">
        <v>45901</v>
      </c>
      <c r="D443" s="167">
        <v>179780</v>
      </c>
      <c r="E443" s="167" t="s">
        <v>1730</v>
      </c>
      <c r="F443" s="167" t="s">
        <v>1425</v>
      </c>
      <c r="G443" s="167" t="s">
        <v>1426</v>
      </c>
      <c r="I443" s="167" t="s">
        <v>1405</v>
      </c>
      <c r="J443" s="167" t="s">
        <v>1731</v>
      </c>
      <c r="K443" s="167" t="s">
        <v>835</v>
      </c>
      <c r="L443" s="167" t="s">
        <v>1732</v>
      </c>
      <c r="M443" s="167" t="s">
        <v>1699</v>
      </c>
      <c r="O443" s="167">
        <v>23529</v>
      </c>
      <c r="P443" s="167" t="s">
        <v>1386</v>
      </c>
      <c r="R443" s="167">
        <v>6</v>
      </c>
      <c r="S443" s="167">
        <v>-6</v>
      </c>
      <c r="T443" s="167" t="s">
        <v>1361</v>
      </c>
    </row>
    <row r="444" spans="1:20">
      <c r="A444" s="167">
        <v>41450</v>
      </c>
      <c r="B444" s="168">
        <v>45931</v>
      </c>
      <c r="C444" s="168">
        <v>45931</v>
      </c>
      <c r="D444" s="167">
        <v>180333</v>
      </c>
      <c r="E444" s="167" t="s">
        <v>1730</v>
      </c>
      <c r="F444" s="167" t="s">
        <v>1425</v>
      </c>
      <c r="G444" s="167" t="s">
        <v>1426</v>
      </c>
      <c r="I444" s="167" t="s">
        <v>1405</v>
      </c>
      <c r="J444" s="167" t="s">
        <v>1731</v>
      </c>
      <c r="K444" s="167" t="s">
        <v>835</v>
      </c>
      <c r="L444" s="167" t="s">
        <v>1732</v>
      </c>
      <c r="M444" s="167" t="s">
        <v>1699</v>
      </c>
      <c r="O444" s="167">
        <v>23758</v>
      </c>
      <c r="P444" s="167" t="s">
        <v>1386</v>
      </c>
      <c r="R444" s="167">
        <v>6</v>
      </c>
      <c r="S444" s="167">
        <v>-6</v>
      </c>
      <c r="T444" s="167" t="s">
        <v>1361</v>
      </c>
    </row>
    <row r="445" spans="1:20">
      <c r="A445" s="167">
        <v>41200</v>
      </c>
      <c r="B445" s="168">
        <v>45901</v>
      </c>
      <c r="C445" s="168">
        <v>45901</v>
      </c>
      <c r="D445" s="167">
        <v>179780</v>
      </c>
      <c r="E445" s="167" t="s">
        <v>1733</v>
      </c>
      <c r="F445" s="167" t="s">
        <v>1408</v>
      </c>
      <c r="G445" s="167" t="s">
        <v>1409</v>
      </c>
      <c r="I445" s="167" t="s">
        <v>1405</v>
      </c>
      <c r="J445" s="167" t="s">
        <v>1478</v>
      </c>
      <c r="K445" s="167" t="s">
        <v>835</v>
      </c>
      <c r="L445" s="167" t="s">
        <v>1479</v>
      </c>
      <c r="M445" s="167" t="s">
        <v>1699</v>
      </c>
      <c r="O445" s="167">
        <v>23529</v>
      </c>
      <c r="P445" s="167" t="s">
        <v>1386</v>
      </c>
      <c r="R445" s="167">
        <v>250</v>
      </c>
      <c r="S445" s="167">
        <v>-250</v>
      </c>
      <c r="T445" s="167" t="s">
        <v>1361</v>
      </c>
    </row>
    <row r="446" spans="1:20">
      <c r="A446" s="167">
        <v>41200</v>
      </c>
      <c r="B446" s="168">
        <v>45931</v>
      </c>
      <c r="C446" s="168">
        <v>45931</v>
      </c>
      <c r="D446" s="167">
        <v>180333</v>
      </c>
      <c r="E446" s="167" t="s">
        <v>1733</v>
      </c>
      <c r="F446" s="167" t="s">
        <v>1408</v>
      </c>
      <c r="G446" s="167" t="s">
        <v>1409</v>
      </c>
      <c r="I446" s="167" t="s">
        <v>1405</v>
      </c>
      <c r="J446" s="167" t="s">
        <v>1478</v>
      </c>
      <c r="K446" s="167" t="s">
        <v>835</v>
      </c>
      <c r="L446" s="167" t="s">
        <v>1479</v>
      </c>
      <c r="M446" s="167" t="s">
        <v>1699</v>
      </c>
      <c r="O446" s="167">
        <v>23758</v>
      </c>
      <c r="P446" s="167" t="s">
        <v>1386</v>
      </c>
      <c r="R446" s="167">
        <v>250</v>
      </c>
      <c r="S446" s="167">
        <v>-250</v>
      </c>
      <c r="T446" s="167" t="s">
        <v>1361</v>
      </c>
    </row>
    <row r="447" spans="1:20">
      <c r="A447" s="167">
        <v>41365</v>
      </c>
      <c r="B447" s="168">
        <v>45901</v>
      </c>
      <c r="C447" s="168">
        <v>45901</v>
      </c>
      <c r="D447" s="167">
        <v>179780</v>
      </c>
      <c r="E447" s="167" t="s">
        <v>1734</v>
      </c>
      <c r="F447" s="167" t="s">
        <v>1425</v>
      </c>
      <c r="G447" s="167" t="s">
        <v>1426</v>
      </c>
      <c r="I447" s="167" t="s">
        <v>1405</v>
      </c>
      <c r="J447" s="167" t="s">
        <v>1735</v>
      </c>
      <c r="K447" s="167" t="s">
        <v>835</v>
      </c>
      <c r="L447" s="167" t="s">
        <v>1736</v>
      </c>
      <c r="M447" s="167" t="s">
        <v>1699</v>
      </c>
      <c r="O447" s="167">
        <v>23529</v>
      </c>
      <c r="P447" s="167" t="s">
        <v>1386</v>
      </c>
      <c r="R447" s="167">
        <v>200</v>
      </c>
      <c r="S447" s="167">
        <v>-200</v>
      </c>
      <c r="T447" s="167" t="s">
        <v>1361</v>
      </c>
    </row>
    <row r="448" spans="1:20">
      <c r="A448" s="167">
        <v>41365</v>
      </c>
      <c r="B448" s="168">
        <v>45931</v>
      </c>
      <c r="C448" s="168">
        <v>45931</v>
      </c>
      <c r="D448" s="167">
        <v>180333</v>
      </c>
      <c r="E448" s="167" t="s">
        <v>1734</v>
      </c>
      <c r="F448" s="167" t="s">
        <v>1425</v>
      </c>
      <c r="G448" s="167" t="s">
        <v>1426</v>
      </c>
      <c r="I448" s="167" t="s">
        <v>1405</v>
      </c>
      <c r="J448" s="167" t="s">
        <v>1735</v>
      </c>
      <c r="K448" s="167" t="s">
        <v>835</v>
      </c>
      <c r="L448" s="167" t="s">
        <v>1736</v>
      </c>
      <c r="M448" s="167" t="s">
        <v>1699</v>
      </c>
      <c r="O448" s="167">
        <v>23758</v>
      </c>
      <c r="P448" s="167" t="s">
        <v>1386</v>
      </c>
      <c r="R448" s="167">
        <v>200</v>
      </c>
      <c r="S448" s="167">
        <v>-200</v>
      </c>
      <c r="T448" s="167" t="s">
        <v>1361</v>
      </c>
    </row>
    <row r="449" spans="1:20">
      <c r="A449" s="167">
        <v>41450</v>
      </c>
      <c r="B449" s="168">
        <v>45901</v>
      </c>
      <c r="C449" s="168">
        <v>45901</v>
      </c>
      <c r="D449" s="167">
        <v>179780</v>
      </c>
      <c r="E449" s="167" t="s">
        <v>1737</v>
      </c>
      <c r="F449" s="167" t="s">
        <v>1425</v>
      </c>
      <c r="G449" s="167" t="s">
        <v>1426</v>
      </c>
      <c r="I449" s="167" t="s">
        <v>1405</v>
      </c>
      <c r="J449" s="167" t="s">
        <v>1738</v>
      </c>
      <c r="K449" s="167" t="s">
        <v>835</v>
      </c>
      <c r="L449" s="167" t="s">
        <v>1739</v>
      </c>
      <c r="M449" s="167" t="s">
        <v>1699</v>
      </c>
      <c r="O449" s="167">
        <v>23529</v>
      </c>
      <c r="P449" s="167" t="s">
        <v>1386</v>
      </c>
      <c r="R449" s="167">
        <v>90</v>
      </c>
      <c r="S449" s="167">
        <v>-90</v>
      </c>
      <c r="T449" s="167" t="s">
        <v>1361</v>
      </c>
    </row>
    <row r="450" spans="1:20">
      <c r="A450" s="167">
        <v>41450</v>
      </c>
      <c r="B450" s="168">
        <v>45931</v>
      </c>
      <c r="C450" s="168">
        <v>45931</v>
      </c>
      <c r="D450" s="167">
        <v>180333</v>
      </c>
      <c r="E450" s="167" t="s">
        <v>1737</v>
      </c>
      <c r="F450" s="167" t="s">
        <v>1425</v>
      </c>
      <c r="G450" s="167" t="s">
        <v>1426</v>
      </c>
      <c r="I450" s="167" t="s">
        <v>1405</v>
      </c>
      <c r="J450" s="167" t="s">
        <v>1738</v>
      </c>
      <c r="K450" s="167" t="s">
        <v>835</v>
      </c>
      <c r="L450" s="167" t="s">
        <v>1739</v>
      </c>
      <c r="M450" s="167" t="s">
        <v>1699</v>
      </c>
      <c r="O450" s="167">
        <v>23758</v>
      </c>
      <c r="P450" s="167" t="s">
        <v>1386</v>
      </c>
      <c r="R450" s="167">
        <v>90</v>
      </c>
      <c r="S450" s="167">
        <v>-90</v>
      </c>
      <c r="T450" s="167" t="s">
        <v>1361</v>
      </c>
    </row>
    <row r="451" spans="1:20">
      <c r="A451" s="167">
        <v>41450</v>
      </c>
      <c r="B451" s="168">
        <v>45901</v>
      </c>
      <c r="C451" s="168">
        <v>45901</v>
      </c>
      <c r="D451" s="167">
        <v>179780</v>
      </c>
      <c r="E451" s="167" t="s">
        <v>1740</v>
      </c>
      <c r="F451" s="167" t="s">
        <v>1425</v>
      </c>
      <c r="G451" s="167" t="s">
        <v>1426</v>
      </c>
      <c r="I451" s="167" t="s">
        <v>1405</v>
      </c>
      <c r="J451" s="167" t="s">
        <v>1741</v>
      </c>
      <c r="K451" s="167" t="s">
        <v>835</v>
      </c>
      <c r="L451" s="167" t="s">
        <v>1742</v>
      </c>
      <c r="M451" s="167" t="s">
        <v>1699</v>
      </c>
      <c r="O451" s="167">
        <v>23529</v>
      </c>
      <c r="P451" s="167" t="s">
        <v>1386</v>
      </c>
      <c r="R451" s="167">
        <v>105</v>
      </c>
      <c r="S451" s="167">
        <v>-105</v>
      </c>
      <c r="T451" s="167" t="s">
        <v>1361</v>
      </c>
    </row>
    <row r="452" spans="1:20">
      <c r="A452" s="167">
        <v>41450</v>
      </c>
      <c r="B452" s="168">
        <v>45931</v>
      </c>
      <c r="C452" s="168">
        <v>45931</v>
      </c>
      <c r="D452" s="167">
        <v>180333</v>
      </c>
      <c r="E452" s="167" t="s">
        <v>1740</v>
      </c>
      <c r="F452" s="167" t="s">
        <v>1425</v>
      </c>
      <c r="G452" s="167" t="s">
        <v>1426</v>
      </c>
      <c r="I452" s="167" t="s">
        <v>1405</v>
      </c>
      <c r="J452" s="167" t="s">
        <v>1741</v>
      </c>
      <c r="K452" s="167" t="s">
        <v>835</v>
      </c>
      <c r="L452" s="167" t="s">
        <v>1742</v>
      </c>
      <c r="M452" s="167" t="s">
        <v>1699</v>
      </c>
      <c r="O452" s="167">
        <v>23758</v>
      </c>
      <c r="P452" s="167" t="s">
        <v>1386</v>
      </c>
      <c r="R452" s="167">
        <v>105</v>
      </c>
      <c r="S452" s="167">
        <v>-105</v>
      </c>
      <c r="T452" s="167" t="s">
        <v>1361</v>
      </c>
    </row>
    <row r="453" spans="1:20">
      <c r="A453" s="167">
        <v>42100</v>
      </c>
      <c r="B453" s="168">
        <v>45901</v>
      </c>
      <c r="C453" s="168">
        <v>45901</v>
      </c>
      <c r="D453" s="167">
        <v>179781</v>
      </c>
      <c r="E453" s="167" t="s">
        <v>1743</v>
      </c>
      <c r="F453" s="167" t="s">
        <v>1408</v>
      </c>
      <c r="G453" s="167" t="s">
        <v>1409</v>
      </c>
      <c r="I453" s="167" t="s">
        <v>1405</v>
      </c>
      <c r="J453" s="167" t="s">
        <v>1413</v>
      </c>
      <c r="K453" s="167" t="s">
        <v>838</v>
      </c>
      <c r="L453" s="167" t="s">
        <v>1414</v>
      </c>
      <c r="M453" s="167" t="s">
        <v>1744</v>
      </c>
      <c r="O453" s="167">
        <v>23453</v>
      </c>
      <c r="P453" s="167" t="s">
        <v>1386</v>
      </c>
      <c r="R453" s="167">
        <v>72</v>
      </c>
      <c r="S453" s="167">
        <v>-72</v>
      </c>
      <c r="T453" s="167" t="s">
        <v>1361</v>
      </c>
    </row>
    <row r="454" spans="1:20">
      <c r="A454" s="167">
        <v>42100</v>
      </c>
      <c r="B454" s="168">
        <v>45931</v>
      </c>
      <c r="C454" s="168">
        <v>45931</v>
      </c>
      <c r="D454" s="167">
        <v>180334</v>
      </c>
      <c r="E454" s="167" t="s">
        <v>1743</v>
      </c>
      <c r="F454" s="167" t="s">
        <v>1408</v>
      </c>
      <c r="G454" s="167" t="s">
        <v>1409</v>
      </c>
      <c r="I454" s="167" t="s">
        <v>1405</v>
      </c>
      <c r="J454" s="167" t="s">
        <v>1413</v>
      </c>
      <c r="K454" s="167" t="s">
        <v>838</v>
      </c>
      <c r="L454" s="167" t="s">
        <v>1414</v>
      </c>
      <c r="M454" s="167" t="s">
        <v>1744</v>
      </c>
      <c r="O454" s="167">
        <v>23759</v>
      </c>
      <c r="P454" s="167" t="s">
        <v>1386</v>
      </c>
      <c r="R454" s="167">
        <v>72</v>
      </c>
      <c r="S454" s="167">
        <v>-72</v>
      </c>
      <c r="T454" s="167" t="s">
        <v>1361</v>
      </c>
    </row>
    <row r="455" spans="1:20">
      <c r="A455" s="167">
        <v>42100</v>
      </c>
      <c r="B455" s="168">
        <v>45901</v>
      </c>
      <c r="C455" s="168">
        <v>45901</v>
      </c>
      <c r="D455" s="167">
        <v>179781</v>
      </c>
      <c r="E455" s="167" t="s">
        <v>1745</v>
      </c>
      <c r="F455" s="167" t="s">
        <v>1408</v>
      </c>
      <c r="G455" s="167" t="s">
        <v>1409</v>
      </c>
      <c r="I455" s="167" t="s">
        <v>1405</v>
      </c>
      <c r="J455" s="167" t="s">
        <v>1416</v>
      </c>
      <c r="K455" s="167" t="s">
        <v>838</v>
      </c>
      <c r="L455" s="167" t="s">
        <v>1417</v>
      </c>
      <c r="M455" s="167" t="s">
        <v>1744</v>
      </c>
      <c r="O455" s="167">
        <v>23453</v>
      </c>
      <c r="P455" s="167" t="s">
        <v>1386</v>
      </c>
      <c r="R455" s="167">
        <v>100</v>
      </c>
      <c r="S455" s="167">
        <v>-100</v>
      </c>
      <c r="T455" s="167" t="s">
        <v>1361</v>
      </c>
    </row>
    <row r="456" spans="1:20">
      <c r="A456" s="167">
        <v>42100</v>
      </c>
      <c r="B456" s="168">
        <v>45931</v>
      </c>
      <c r="C456" s="168">
        <v>45931</v>
      </c>
      <c r="D456" s="167">
        <v>180334</v>
      </c>
      <c r="E456" s="167" t="s">
        <v>1745</v>
      </c>
      <c r="F456" s="167" t="s">
        <v>1408</v>
      </c>
      <c r="G456" s="167" t="s">
        <v>1409</v>
      </c>
      <c r="I456" s="167" t="s">
        <v>1405</v>
      </c>
      <c r="J456" s="167" t="s">
        <v>1416</v>
      </c>
      <c r="K456" s="167" t="s">
        <v>838</v>
      </c>
      <c r="L456" s="167" t="s">
        <v>1417</v>
      </c>
      <c r="M456" s="167" t="s">
        <v>1744</v>
      </c>
      <c r="O456" s="167">
        <v>23759</v>
      </c>
      <c r="P456" s="167" t="s">
        <v>1386</v>
      </c>
      <c r="R456" s="167">
        <v>100</v>
      </c>
      <c r="S456" s="167">
        <v>-100</v>
      </c>
      <c r="T456" s="167" t="s">
        <v>1361</v>
      </c>
    </row>
    <row r="457" spans="1:20">
      <c r="A457" s="167">
        <v>41300</v>
      </c>
      <c r="B457" s="168">
        <v>45901</v>
      </c>
      <c r="C457" s="168">
        <v>45901</v>
      </c>
      <c r="D457" s="167">
        <v>179781</v>
      </c>
      <c r="E457" s="167" t="s">
        <v>1746</v>
      </c>
      <c r="F457" s="167" t="s">
        <v>1425</v>
      </c>
      <c r="G457" s="167" t="s">
        <v>1426</v>
      </c>
      <c r="I457" s="167" t="s">
        <v>1405</v>
      </c>
      <c r="J457" s="167" t="s">
        <v>1419</v>
      </c>
      <c r="K457" s="167" t="s">
        <v>838</v>
      </c>
      <c r="L457" s="167" t="s">
        <v>1420</v>
      </c>
      <c r="M457" s="167" t="s">
        <v>1744</v>
      </c>
      <c r="O457" s="167">
        <v>23453</v>
      </c>
      <c r="P457" s="167" t="s">
        <v>1386</v>
      </c>
      <c r="R457" s="167">
        <v>52</v>
      </c>
      <c r="S457" s="167">
        <v>-52</v>
      </c>
      <c r="T457" s="167" t="s">
        <v>1361</v>
      </c>
    </row>
    <row r="458" spans="1:20">
      <c r="A458" s="167">
        <v>41300</v>
      </c>
      <c r="B458" s="168">
        <v>45931</v>
      </c>
      <c r="C458" s="168">
        <v>45931</v>
      </c>
      <c r="D458" s="167">
        <v>180334</v>
      </c>
      <c r="E458" s="167" t="s">
        <v>1746</v>
      </c>
      <c r="F458" s="167" t="s">
        <v>1425</v>
      </c>
      <c r="G458" s="167" t="s">
        <v>1426</v>
      </c>
      <c r="I458" s="167" t="s">
        <v>1405</v>
      </c>
      <c r="J458" s="167" t="s">
        <v>1419</v>
      </c>
      <c r="K458" s="167" t="s">
        <v>838</v>
      </c>
      <c r="L458" s="167" t="s">
        <v>1420</v>
      </c>
      <c r="M458" s="167" t="s">
        <v>1744</v>
      </c>
      <c r="O458" s="167">
        <v>23759</v>
      </c>
      <c r="P458" s="167" t="s">
        <v>1386</v>
      </c>
      <c r="R458" s="167">
        <v>52</v>
      </c>
      <c r="S458" s="167">
        <v>-52</v>
      </c>
      <c r="T458" s="167" t="s">
        <v>1361</v>
      </c>
    </row>
    <row r="459" spans="1:20">
      <c r="A459" s="167">
        <v>42100</v>
      </c>
      <c r="B459" s="168">
        <v>45901</v>
      </c>
      <c r="C459" s="168">
        <v>45901</v>
      </c>
      <c r="D459" s="167">
        <v>179781</v>
      </c>
      <c r="E459" s="167" t="s">
        <v>1747</v>
      </c>
      <c r="F459" s="167" t="s">
        <v>1408</v>
      </c>
      <c r="G459" s="167" t="s">
        <v>1409</v>
      </c>
      <c r="I459" s="167" t="s">
        <v>1405</v>
      </c>
      <c r="J459" s="167" t="s">
        <v>1422</v>
      </c>
      <c r="K459" s="167" t="s">
        <v>838</v>
      </c>
      <c r="L459" s="167" t="s">
        <v>1423</v>
      </c>
      <c r="M459" s="167" t="s">
        <v>1744</v>
      </c>
      <c r="O459" s="167">
        <v>23453</v>
      </c>
      <c r="P459" s="167" t="s">
        <v>1386</v>
      </c>
      <c r="R459" s="167">
        <v>55</v>
      </c>
      <c r="S459" s="167">
        <v>-55</v>
      </c>
      <c r="T459" s="167" t="s">
        <v>1361</v>
      </c>
    </row>
    <row r="460" spans="1:20">
      <c r="A460" s="167">
        <v>42100</v>
      </c>
      <c r="B460" s="168">
        <v>45931</v>
      </c>
      <c r="C460" s="168">
        <v>45931</v>
      </c>
      <c r="D460" s="167">
        <v>180334</v>
      </c>
      <c r="E460" s="167" t="s">
        <v>1747</v>
      </c>
      <c r="F460" s="167" t="s">
        <v>1408</v>
      </c>
      <c r="G460" s="167" t="s">
        <v>1409</v>
      </c>
      <c r="I460" s="167" t="s">
        <v>1405</v>
      </c>
      <c r="J460" s="167" t="s">
        <v>1422</v>
      </c>
      <c r="K460" s="167" t="s">
        <v>838</v>
      </c>
      <c r="L460" s="167" t="s">
        <v>1423</v>
      </c>
      <c r="M460" s="167" t="s">
        <v>1744</v>
      </c>
      <c r="O460" s="167">
        <v>23759</v>
      </c>
      <c r="P460" s="167" t="s">
        <v>1386</v>
      </c>
      <c r="R460" s="167">
        <v>55</v>
      </c>
      <c r="S460" s="167">
        <v>-55</v>
      </c>
      <c r="T460" s="167" t="s">
        <v>1361</v>
      </c>
    </row>
    <row r="461" spans="1:20">
      <c r="A461" s="167">
        <v>42100</v>
      </c>
      <c r="B461" s="168">
        <v>45901</v>
      </c>
      <c r="C461" s="168">
        <v>45901</v>
      </c>
      <c r="D461" s="167">
        <v>179781</v>
      </c>
      <c r="E461" s="167" t="s">
        <v>1748</v>
      </c>
      <c r="F461" s="167" t="s">
        <v>1408</v>
      </c>
      <c r="G461" s="167" t="s">
        <v>1409</v>
      </c>
      <c r="I461" s="167" t="s">
        <v>1405</v>
      </c>
      <c r="J461" s="167" t="s">
        <v>1432</v>
      </c>
      <c r="K461" s="167" t="s">
        <v>838</v>
      </c>
      <c r="L461" s="167" t="s">
        <v>1433</v>
      </c>
      <c r="M461" s="167" t="s">
        <v>1744</v>
      </c>
      <c r="O461" s="167">
        <v>23453</v>
      </c>
      <c r="P461" s="167" t="s">
        <v>1386</v>
      </c>
      <c r="R461" s="167">
        <v>48</v>
      </c>
      <c r="S461" s="167">
        <v>-48</v>
      </c>
      <c r="T461" s="167" t="s">
        <v>1361</v>
      </c>
    </row>
    <row r="462" spans="1:20">
      <c r="A462" s="167">
        <v>42100</v>
      </c>
      <c r="B462" s="168">
        <v>45931</v>
      </c>
      <c r="C462" s="168">
        <v>45931</v>
      </c>
      <c r="D462" s="167">
        <v>180334</v>
      </c>
      <c r="E462" s="167" t="s">
        <v>1748</v>
      </c>
      <c r="F462" s="167" t="s">
        <v>1408</v>
      </c>
      <c r="G462" s="167" t="s">
        <v>1409</v>
      </c>
      <c r="I462" s="167" t="s">
        <v>1405</v>
      </c>
      <c r="J462" s="167" t="s">
        <v>1432</v>
      </c>
      <c r="K462" s="167" t="s">
        <v>838</v>
      </c>
      <c r="L462" s="167" t="s">
        <v>1433</v>
      </c>
      <c r="M462" s="167" t="s">
        <v>1744</v>
      </c>
      <c r="O462" s="167">
        <v>23759</v>
      </c>
      <c r="P462" s="167" t="s">
        <v>1386</v>
      </c>
      <c r="R462" s="167">
        <v>52</v>
      </c>
      <c r="S462" s="167">
        <v>-52</v>
      </c>
      <c r="T462" s="167" t="s">
        <v>1361</v>
      </c>
    </row>
    <row r="463" spans="1:20">
      <c r="A463" s="167">
        <v>40000</v>
      </c>
      <c r="B463" s="168">
        <v>45901</v>
      </c>
      <c r="C463" s="168">
        <v>45901</v>
      </c>
      <c r="D463" s="167">
        <v>179781</v>
      </c>
      <c r="E463" s="167" t="s">
        <v>1749</v>
      </c>
      <c r="F463" s="167" t="s">
        <v>1425</v>
      </c>
      <c r="G463" s="167" t="s">
        <v>1426</v>
      </c>
      <c r="I463" s="167" t="s">
        <v>1405</v>
      </c>
      <c r="J463" s="167" t="s">
        <v>1514</v>
      </c>
      <c r="K463" s="167" t="s">
        <v>838</v>
      </c>
      <c r="L463" s="167" t="s">
        <v>1515</v>
      </c>
      <c r="M463" s="167" t="s">
        <v>1744</v>
      </c>
      <c r="O463" s="167">
        <v>23453</v>
      </c>
      <c r="P463" s="167" t="s">
        <v>1386</v>
      </c>
      <c r="R463" s="167">
        <v>77</v>
      </c>
      <c r="S463" s="167">
        <v>-77</v>
      </c>
      <c r="T463" s="167" t="s">
        <v>1361</v>
      </c>
    </row>
    <row r="464" spans="1:20">
      <c r="A464" s="167">
        <v>40000</v>
      </c>
      <c r="B464" s="168">
        <v>45931</v>
      </c>
      <c r="C464" s="168">
        <v>45931</v>
      </c>
      <c r="D464" s="167">
        <v>180334</v>
      </c>
      <c r="E464" s="167" t="s">
        <v>1749</v>
      </c>
      <c r="F464" s="167" t="s">
        <v>1425</v>
      </c>
      <c r="G464" s="167" t="s">
        <v>1426</v>
      </c>
      <c r="I464" s="167" t="s">
        <v>1405</v>
      </c>
      <c r="J464" s="167" t="s">
        <v>1514</v>
      </c>
      <c r="K464" s="167" t="s">
        <v>838</v>
      </c>
      <c r="L464" s="167" t="s">
        <v>1515</v>
      </c>
      <c r="M464" s="167" t="s">
        <v>1744</v>
      </c>
      <c r="O464" s="167">
        <v>23759</v>
      </c>
      <c r="P464" s="167" t="s">
        <v>1386</v>
      </c>
      <c r="R464" s="167">
        <v>77</v>
      </c>
      <c r="S464" s="167">
        <v>-77</v>
      </c>
      <c r="T464" s="167" t="s">
        <v>1361</v>
      </c>
    </row>
    <row r="465" spans="1:20">
      <c r="A465" s="167">
        <v>42100</v>
      </c>
      <c r="B465" s="168">
        <v>45901</v>
      </c>
      <c r="C465" s="168">
        <v>45901</v>
      </c>
      <c r="D465" s="167">
        <v>179781</v>
      </c>
      <c r="E465" s="167" t="s">
        <v>1750</v>
      </c>
      <c r="F465" s="167" t="s">
        <v>1408</v>
      </c>
      <c r="G465" s="167" t="s">
        <v>1409</v>
      </c>
      <c r="I465" s="167" t="s">
        <v>1405</v>
      </c>
      <c r="J465" s="167" t="s">
        <v>1435</v>
      </c>
      <c r="K465" s="167" t="s">
        <v>838</v>
      </c>
      <c r="L465" s="167" t="s">
        <v>1436</v>
      </c>
      <c r="M465" s="167" t="s">
        <v>1744</v>
      </c>
      <c r="O465" s="167">
        <v>23453</v>
      </c>
      <c r="P465" s="167" t="s">
        <v>1386</v>
      </c>
      <c r="R465" s="167">
        <v>65</v>
      </c>
      <c r="S465" s="167">
        <v>-65</v>
      </c>
      <c r="T465" s="167" t="s">
        <v>1361</v>
      </c>
    </row>
    <row r="466" spans="1:20">
      <c r="A466" s="167">
        <v>42100</v>
      </c>
      <c r="B466" s="168">
        <v>45931</v>
      </c>
      <c r="C466" s="168">
        <v>45931</v>
      </c>
      <c r="D466" s="167">
        <v>180334</v>
      </c>
      <c r="E466" s="167" t="s">
        <v>1750</v>
      </c>
      <c r="F466" s="167" t="s">
        <v>1408</v>
      </c>
      <c r="G466" s="167" t="s">
        <v>1409</v>
      </c>
      <c r="I466" s="167" t="s">
        <v>1405</v>
      </c>
      <c r="J466" s="167" t="s">
        <v>1435</v>
      </c>
      <c r="K466" s="167" t="s">
        <v>838</v>
      </c>
      <c r="L466" s="167" t="s">
        <v>1436</v>
      </c>
      <c r="M466" s="167" t="s">
        <v>1744</v>
      </c>
      <c r="O466" s="167">
        <v>23759</v>
      </c>
      <c r="P466" s="167" t="s">
        <v>1386</v>
      </c>
      <c r="R466" s="167">
        <v>65</v>
      </c>
      <c r="S466" s="167">
        <v>-65</v>
      </c>
      <c r="T466" s="167" t="s">
        <v>1361</v>
      </c>
    </row>
    <row r="467" spans="1:20">
      <c r="A467" s="167">
        <v>40000</v>
      </c>
      <c r="B467" s="168">
        <v>45901</v>
      </c>
      <c r="C467" s="168">
        <v>45901</v>
      </c>
      <c r="D467" s="167">
        <v>179781</v>
      </c>
      <c r="E467" s="167" t="s">
        <v>1751</v>
      </c>
      <c r="F467" s="167" t="s">
        <v>1425</v>
      </c>
      <c r="G467" s="167" t="s">
        <v>1426</v>
      </c>
      <c r="I467" s="167" t="s">
        <v>1405</v>
      </c>
      <c r="J467" s="167" t="s">
        <v>1444</v>
      </c>
      <c r="K467" s="167" t="s">
        <v>838</v>
      </c>
      <c r="L467" s="167" t="s">
        <v>1445</v>
      </c>
      <c r="M467" s="167" t="s">
        <v>1744</v>
      </c>
      <c r="O467" s="167">
        <v>23453</v>
      </c>
      <c r="P467" s="167" t="s">
        <v>1386</v>
      </c>
      <c r="R467" s="167">
        <v>190</v>
      </c>
      <c r="S467" s="167">
        <v>-190</v>
      </c>
      <c r="T467" s="167" t="s">
        <v>1361</v>
      </c>
    </row>
    <row r="468" spans="1:20">
      <c r="A468" s="167">
        <v>40000</v>
      </c>
      <c r="B468" s="168">
        <v>45931</v>
      </c>
      <c r="C468" s="168">
        <v>45931</v>
      </c>
      <c r="D468" s="167">
        <v>180334</v>
      </c>
      <c r="E468" s="167" t="s">
        <v>1751</v>
      </c>
      <c r="F468" s="167" t="s">
        <v>1425</v>
      </c>
      <c r="G468" s="167" t="s">
        <v>1426</v>
      </c>
      <c r="I468" s="167" t="s">
        <v>1405</v>
      </c>
      <c r="J468" s="167" t="s">
        <v>1444</v>
      </c>
      <c r="K468" s="167" t="s">
        <v>838</v>
      </c>
      <c r="L468" s="167" t="s">
        <v>1445</v>
      </c>
      <c r="M468" s="167" t="s">
        <v>1744</v>
      </c>
      <c r="O468" s="167">
        <v>23759</v>
      </c>
      <c r="P468" s="167" t="s">
        <v>1386</v>
      </c>
      <c r="R468" s="167">
        <v>190</v>
      </c>
      <c r="S468" s="167">
        <v>-190</v>
      </c>
      <c r="T468" s="167" t="s">
        <v>1361</v>
      </c>
    </row>
    <row r="469" spans="1:20">
      <c r="A469" s="167">
        <v>40000</v>
      </c>
      <c r="B469" s="168">
        <v>45901</v>
      </c>
      <c r="C469" s="168">
        <v>45901</v>
      </c>
      <c r="D469" s="167">
        <v>179781</v>
      </c>
      <c r="E469" s="167" t="s">
        <v>1752</v>
      </c>
      <c r="F469" s="167" t="s">
        <v>1425</v>
      </c>
      <c r="G469" s="167" t="s">
        <v>1426</v>
      </c>
      <c r="I469" s="167" t="s">
        <v>1405</v>
      </c>
      <c r="J469" s="167" t="s">
        <v>1447</v>
      </c>
      <c r="K469" s="167" t="s">
        <v>838</v>
      </c>
      <c r="L469" s="167" t="s">
        <v>1448</v>
      </c>
      <c r="M469" s="167" t="s">
        <v>1744</v>
      </c>
      <c r="O469" s="167">
        <v>23453</v>
      </c>
      <c r="P469" s="167" t="s">
        <v>1386</v>
      </c>
      <c r="R469" s="167">
        <v>715</v>
      </c>
      <c r="S469" s="167">
        <v>-715</v>
      </c>
      <c r="T469" s="167" t="s">
        <v>1361</v>
      </c>
    </row>
    <row r="470" spans="1:20">
      <c r="A470" s="167">
        <v>40000</v>
      </c>
      <c r="B470" s="168">
        <v>45931</v>
      </c>
      <c r="C470" s="168">
        <v>45931</v>
      </c>
      <c r="D470" s="167">
        <v>180334</v>
      </c>
      <c r="E470" s="167" t="s">
        <v>1752</v>
      </c>
      <c r="F470" s="167" t="s">
        <v>1425</v>
      </c>
      <c r="G470" s="167" t="s">
        <v>1426</v>
      </c>
      <c r="I470" s="167" t="s">
        <v>1405</v>
      </c>
      <c r="J470" s="167" t="s">
        <v>1447</v>
      </c>
      <c r="K470" s="167" t="s">
        <v>838</v>
      </c>
      <c r="L470" s="167" t="s">
        <v>1448</v>
      </c>
      <c r="M470" s="167" t="s">
        <v>1744</v>
      </c>
      <c r="O470" s="167">
        <v>23759</v>
      </c>
      <c r="P470" s="167" t="s">
        <v>1386</v>
      </c>
      <c r="R470" s="167">
        <v>715</v>
      </c>
      <c r="S470" s="167">
        <v>-715</v>
      </c>
      <c r="T470" s="167" t="s">
        <v>1361</v>
      </c>
    </row>
    <row r="471" spans="1:20">
      <c r="A471" s="167">
        <v>41450</v>
      </c>
      <c r="B471" s="168">
        <v>45901</v>
      </c>
      <c r="C471" s="168">
        <v>45901</v>
      </c>
      <c r="D471" s="167">
        <v>179781</v>
      </c>
      <c r="E471" s="167" t="s">
        <v>1753</v>
      </c>
      <c r="F471" s="167" t="s">
        <v>1425</v>
      </c>
      <c r="G471" s="167" t="s">
        <v>1426</v>
      </c>
      <c r="I471" s="167" t="s">
        <v>1405</v>
      </c>
      <c r="J471" s="167" t="s">
        <v>1540</v>
      </c>
      <c r="K471" s="167" t="s">
        <v>838</v>
      </c>
      <c r="L471" s="167" t="s">
        <v>1541</v>
      </c>
      <c r="M471" s="167" t="s">
        <v>1744</v>
      </c>
      <c r="O471" s="167">
        <v>23453</v>
      </c>
      <c r="P471" s="167" t="s">
        <v>1386</v>
      </c>
      <c r="R471" s="167">
        <v>343.2</v>
      </c>
      <c r="S471" s="167">
        <v>-343.2</v>
      </c>
      <c r="T471" s="167" t="s">
        <v>1361</v>
      </c>
    </row>
    <row r="472" spans="1:20">
      <c r="A472" s="167">
        <v>41450</v>
      </c>
      <c r="B472" s="168">
        <v>45931</v>
      </c>
      <c r="C472" s="168">
        <v>45931</v>
      </c>
      <c r="D472" s="167">
        <v>180334</v>
      </c>
      <c r="E472" s="167" t="s">
        <v>1753</v>
      </c>
      <c r="F472" s="167" t="s">
        <v>1425</v>
      </c>
      <c r="G472" s="167" t="s">
        <v>1426</v>
      </c>
      <c r="I472" s="167" t="s">
        <v>1405</v>
      </c>
      <c r="J472" s="167" t="s">
        <v>1540</v>
      </c>
      <c r="K472" s="167" t="s">
        <v>838</v>
      </c>
      <c r="L472" s="167" t="s">
        <v>1541</v>
      </c>
      <c r="M472" s="167" t="s">
        <v>1744</v>
      </c>
      <c r="O472" s="167">
        <v>23759</v>
      </c>
      <c r="P472" s="167" t="s">
        <v>1386</v>
      </c>
      <c r="R472" s="167">
        <v>343.2</v>
      </c>
      <c r="S472" s="167">
        <v>-343.2</v>
      </c>
      <c r="T472" s="167" t="s">
        <v>1361</v>
      </c>
    </row>
    <row r="473" spans="1:20">
      <c r="A473" s="167">
        <v>41300</v>
      </c>
      <c r="B473" s="168">
        <v>45901</v>
      </c>
      <c r="C473" s="168">
        <v>45901</v>
      </c>
      <c r="D473" s="167">
        <v>179781</v>
      </c>
      <c r="E473" s="167" t="s">
        <v>1754</v>
      </c>
      <c r="F473" s="167" t="s">
        <v>1408</v>
      </c>
      <c r="G473" s="167" t="s">
        <v>1409</v>
      </c>
      <c r="I473" s="167" t="s">
        <v>1405</v>
      </c>
      <c r="J473" s="167" t="s">
        <v>1696</v>
      </c>
      <c r="K473" s="167" t="s">
        <v>838</v>
      </c>
      <c r="L473" s="167" t="s">
        <v>1697</v>
      </c>
      <c r="M473" s="167" t="s">
        <v>1744</v>
      </c>
      <c r="O473" s="167">
        <v>23453</v>
      </c>
      <c r="P473" s="167" t="s">
        <v>1386</v>
      </c>
      <c r="R473" s="167">
        <v>60</v>
      </c>
      <c r="S473" s="167">
        <v>-60</v>
      </c>
      <c r="T473" s="167" t="s">
        <v>1361</v>
      </c>
    </row>
    <row r="474" spans="1:20">
      <c r="A474" s="167">
        <v>41300</v>
      </c>
      <c r="B474" s="168">
        <v>45931</v>
      </c>
      <c r="C474" s="168">
        <v>45931</v>
      </c>
      <c r="D474" s="167">
        <v>180334</v>
      </c>
      <c r="E474" s="167" t="s">
        <v>1754</v>
      </c>
      <c r="F474" s="167" t="s">
        <v>1408</v>
      </c>
      <c r="G474" s="167" t="s">
        <v>1409</v>
      </c>
      <c r="I474" s="167" t="s">
        <v>1405</v>
      </c>
      <c r="J474" s="167" t="s">
        <v>1696</v>
      </c>
      <c r="K474" s="167" t="s">
        <v>838</v>
      </c>
      <c r="L474" s="167" t="s">
        <v>1697</v>
      </c>
      <c r="M474" s="167" t="s">
        <v>1744</v>
      </c>
      <c r="O474" s="167">
        <v>23759</v>
      </c>
      <c r="P474" s="167" t="s">
        <v>1386</v>
      </c>
      <c r="R474" s="167">
        <v>60</v>
      </c>
      <c r="S474" s="167">
        <v>-60</v>
      </c>
      <c r="T474" s="167" t="s">
        <v>1361</v>
      </c>
    </row>
    <row r="475" spans="1:20">
      <c r="A475" s="167">
        <v>41200</v>
      </c>
      <c r="B475" s="168">
        <v>45915</v>
      </c>
      <c r="C475" s="168">
        <v>45915</v>
      </c>
      <c r="D475" s="167">
        <v>180182</v>
      </c>
      <c r="E475" s="167" t="s">
        <v>1755</v>
      </c>
      <c r="F475" s="167" t="s">
        <v>1465</v>
      </c>
      <c r="G475" s="167" t="s">
        <v>1466</v>
      </c>
      <c r="I475" s="167" t="s">
        <v>1384</v>
      </c>
      <c r="J475" s="167" t="s">
        <v>1756</v>
      </c>
      <c r="K475" s="167" t="s">
        <v>842</v>
      </c>
      <c r="L475" s="167" t="s">
        <v>1756</v>
      </c>
      <c r="M475" s="167" t="s">
        <v>1395</v>
      </c>
      <c r="O475" s="167">
        <v>23612</v>
      </c>
      <c r="P475" s="167" t="s">
        <v>1386</v>
      </c>
      <c r="R475" s="167">
        <v>162.22999999999999</v>
      </c>
      <c r="S475" s="167">
        <v>-162.22999999999999</v>
      </c>
      <c r="T475" s="167" t="s">
        <v>1361</v>
      </c>
    </row>
    <row r="476" spans="1:20">
      <c r="A476" s="167">
        <v>41200</v>
      </c>
      <c r="B476" s="168">
        <v>45945</v>
      </c>
      <c r="C476" s="168">
        <v>45945</v>
      </c>
      <c r="D476" s="167">
        <v>180749</v>
      </c>
      <c r="E476" s="167" t="s">
        <v>1755</v>
      </c>
      <c r="F476" s="167" t="s">
        <v>1465</v>
      </c>
      <c r="G476" s="167" t="s">
        <v>1466</v>
      </c>
      <c r="I476" s="167" t="s">
        <v>1384</v>
      </c>
      <c r="J476" s="167" t="s">
        <v>1756</v>
      </c>
      <c r="K476" s="167" t="s">
        <v>842</v>
      </c>
      <c r="L476" s="167" t="s">
        <v>1756</v>
      </c>
      <c r="M476" s="167" t="s">
        <v>1395</v>
      </c>
      <c r="O476" s="167">
        <v>24086</v>
      </c>
      <c r="P476" s="167" t="s">
        <v>1386</v>
      </c>
      <c r="R476" s="167">
        <v>162.22999999999999</v>
      </c>
      <c r="S476" s="167">
        <v>-162.22999999999999</v>
      </c>
      <c r="T476" s="167" t="s">
        <v>1361</v>
      </c>
    </row>
    <row r="477" spans="1:20">
      <c r="A477" s="167">
        <v>41300</v>
      </c>
      <c r="B477" s="168">
        <v>45915</v>
      </c>
      <c r="C477" s="168">
        <v>45915</v>
      </c>
      <c r="D477" s="167">
        <v>180182</v>
      </c>
      <c r="E477" s="167" t="s">
        <v>1757</v>
      </c>
      <c r="F477" s="167" t="s">
        <v>1425</v>
      </c>
      <c r="G477" s="167" t="s">
        <v>1426</v>
      </c>
      <c r="I477" s="167" t="s">
        <v>1384</v>
      </c>
      <c r="J477" s="167" t="s">
        <v>1758</v>
      </c>
      <c r="K477" s="167" t="s">
        <v>842</v>
      </c>
      <c r="L477" s="167" t="s">
        <v>1759</v>
      </c>
      <c r="M477" s="167" t="s">
        <v>1395</v>
      </c>
      <c r="O477" s="167">
        <v>23612</v>
      </c>
      <c r="P477" s="167" t="s">
        <v>1386</v>
      </c>
      <c r="R477" s="167">
        <v>1540</v>
      </c>
      <c r="S477" s="167">
        <v>-1540</v>
      </c>
      <c r="T477" s="167" t="s">
        <v>1361</v>
      </c>
    </row>
    <row r="478" spans="1:20">
      <c r="A478" s="167">
        <v>41300</v>
      </c>
      <c r="B478" s="168">
        <v>45945</v>
      </c>
      <c r="C478" s="168">
        <v>45945</v>
      </c>
      <c r="D478" s="167">
        <v>180749</v>
      </c>
      <c r="E478" s="167" t="s">
        <v>1757</v>
      </c>
      <c r="F478" s="167" t="s">
        <v>1425</v>
      </c>
      <c r="G478" s="167" t="s">
        <v>1426</v>
      </c>
      <c r="I478" s="167" t="s">
        <v>1384</v>
      </c>
      <c r="J478" s="167" t="s">
        <v>1758</v>
      </c>
      <c r="K478" s="167" t="s">
        <v>842</v>
      </c>
      <c r="L478" s="167" t="s">
        <v>1759</v>
      </c>
      <c r="M478" s="167" t="s">
        <v>1395</v>
      </c>
      <c r="O478" s="167">
        <v>24086</v>
      </c>
      <c r="P478" s="167" t="s">
        <v>1386</v>
      </c>
      <c r="R478" s="167">
        <v>1540</v>
      </c>
      <c r="S478" s="167">
        <v>-1540</v>
      </c>
      <c r="T478" s="167" t="s">
        <v>1361</v>
      </c>
    </row>
    <row r="479" spans="1:20">
      <c r="A479" s="167">
        <v>40000</v>
      </c>
      <c r="B479" s="168">
        <v>45915</v>
      </c>
      <c r="C479" s="168">
        <v>45915</v>
      </c>
      <c r="D479" s="167">
        <v>180182</v>
      </c>
      <c r="E479" s="167" t="s">
        <v>1760</v>
      </c>
      <c r="F479" s="167" t="s">
        <v>1425</v>
      </c>
      <c r="G479" s="167" t="s">
        <v>1426</v>
      </c>
      <c r="I479" s="167" t="s">
        <v>1384</v>
      </c>
      <c r="J479" s="167" t="s">
        <v>1761</v>
      </c>
      <c r="K479" s="167" t="s">
        <v>842</v>
      </c>
      <c r="L479" s="167" t="s">
        <v>1439</v>
      </c>
      <c r="M479" s="167" t="s">
        <v>1395</v>
      </c>
      <c r="O479" s="167">
        <v>23612</v>
      </c>
      <c r="P479" s="167" t="s">
        <v>1386</v>
      </c>
      <c r="R479" s="167">
        <v>2206.2600000000002</v>
      </c>
      <c r="S479" s="167">
        <v>-2206.2600000000002</v>
      </c>
      <c r="T479" s="167" t="s">
        <v>1361</v>
      </c>
    </row>
    <row r="480" spans="1:20">
      <c r="A480" s="167">
        <v>40000</v>
      </c>
      <c r="B480" s="168">
        <v>45945</v>
      </c>
      <c r="C480" s="168">
        <v>45945</v>
      </c>
      <c r="D480" s="167">
        <v>180749</v>
      </c>
      <c r="E480" s="167" t="s">
        <v>1760</v>
      </c>
      <c r="F480" s="167" t="s">
        <v>1425</v>
      </c>
      <c r="G480" s="167" t="s">
        <v>1426</v>
      </c>
      <c r="I480" s="167" t="s">
        <v>1384</v>
      </c>
      <c r="J480" s="167" t="s">
        <v>1761</v>
      </c>
      <c r="K480" s="167" t="s">
        <v>842</v>
      </c>
      <c r="L480" s="167" t="s">
        <v>1439</v>
      </c>
      <c r="M480" s="167" t="s">
        <v>1395</v>
      </c>
      <c r="O480" s="167">
        <v>24086</v>
      </c>
      <c r="P480" s="167" t="s">
        <v>1386</v>
      </c>
      <c r="R480" s="167">
        <v>2206.2600000000002</v>
      </c>
      <c r="S480" s="167">
        <v>-2206.2600000000002</v>
      </c>
      <c r="T480" s="167" t="s">
        <v>1361</v>
      </c>
    </row>
    <row r="481" spans="1:20">
      <c r="A481" s="167">
        <v>40000</v>
      </c>
      <c r="B481" s="168">
        <v>45915</v>
      </c>
      <c r="C481" s="168">
        <v>45915</v>
      </c>
      <c r="D481" s="167">
        <v>180182</v>
      </c>
      <c r="E481" s="167" t="s">
        <v>1762</v>
      </c>
      <c r="F481" s="167" t="s">
        <v>1425</v>
      </c>
      <c r="G481" s="167" t="s">
        <v>1426</v>
      </c>
      <c r="I481" s="167" t="s">
        <v>1384</v>
      </c>
      <c r="J481" s="167" t="s">
        <v>1444</v>
      </c>
      <c r="K481" s="167" t="s">
        <v>842</v>
      </c>
      <c r="L481" s="167" t="s">
        <v>1445</v>
      </c>
      <c r="M481" s="167" t="s">
        <v>1395</v>
      </c>
      <c r="O481" s="167">
        <v>23612</v>
      </c>
      <c r="P481" s="167" t="s">
        <v>1386</v>
      </c>
      <c r="R481" s="167">
        <v>389.34</v>
      </c>
      <c r="S481" s="167">
        <v>-389.34</v>
      </c>
      <c r="T481" s="167" t="s">
        <v>1361</v>
      </c>
    </row>
    <row r="482" spans="1:20">
      <c r="A482" s="167">
        <v>40000</v>
      </c>
      <c r="B482" s="168">
        <v>45945</v>
      </c>
      <c r="C482" s="168">
        <v>45945</v>
      </c>
      <c r="D482" s="167">
        <v>180749</v>
      </c>
      <c r="E482" s="167" t="s">
        <v>1762</v>
      </c>
      <c r="F482" s="167" t="s">
        <v>1425</v>
      </c>
      <c r="G482" s="167" t="s">
        <v>1426</v>
      </c>
      <c r="I482" s="167" t="s">
        <v>1384</v>
      </c>
      <c r="J482" s="167" t="s">
        <v>1444</v>
      </c>
      <c r="K482" s="167" t="s">
        <v>842</v>
      </c>
      <c r="L482" s="167" t="s">
        <v>1445</v>
      </c>
      <c r="M482" s="167" t="s">
        <v>1395</v>
      </c>
      <c r="O482" s="167">
        <v>24086</v>
      </c>
      <c r="P482" s="167" t="s">
        <v>1386</v>
      </c>
      <c r="R482" s="167">
        <v>389.34</v>
      </c>
      <c r="S482" s="167">
        <v>-389.34</v>
      </c>
      <c r="T482" s="167" t="s">
        <v>1361</v>
      </c>
    </row>
    <row r="483" spans="1:20">
      <c r="A483" s="167">
        <v>41200</v>
      </c>
      <c r="B483" s="168">
        <v>45915</v>
      </c>
      <c r="C483" s="168">
        <v>45915</v>
      </c>
      <c r="D483" s="167">
        <v>180182</v>
      </c>
      <c r="E483" s="167" t="s">
        <v>1763</v>
      </c>
      <c r="F483" s="167" t="s">
        <v>1465</v>
      </c>
      <c r="G483" s="167" t="s">
        <v>1466</v>
      </c>
      <c r="I483" s="167" t="s">
        <v>1384</v>
      </c>
      <c r="J483" s="167" t="s">
        <v>1472</v>
      </c>
      <c r="K483" s="167" t="s">
        <v>842</v>
      </c>
      <c r="L483" s="167" t="s">
        <v>1473</v>
      </c>
      <c r="M483" s="167" t="s">
        <v>1395</v>
      </c>
      <c r="O483" s="167">
        <v>23612</v>
      </c>
      <c r="P483" s="167" t="s">
        <v>1386</v>
      </c>
      <c r="R483" s="167">
        <v>64.89</v>
      </c>
      <c r="S483" s="167">
        <v>-64.89</v>
      </c>
      <c r="T483" s="167" t="s">
        <v>1361</v>
      </c>
    </row>
    <row r="484" spans="1:20">
      <c r="A484" s="167">
        <v>41200</v>
      </c>
      <c r="B484" s="168">
        <v>45945</v>
      </c>
      <c r="C484" s="168">
        <v>45945</v>
      </c>
      <c r="D484" s="167">
        <v>180749</v>
      </c>
      <c r="E484" s="167" t="s">
        <v>1763</v>
      </c>
      <c r="F484" s="167" t="s">
        <v>1465</v>
      </c>
      <c r="G484" s="167" t="s">
        <v>1466</v>
      </c>
      <c r="I484" s="167" t="s">
        <v>1384</v>
      </c>
      <c r="J484" s="167" t="s">
        <v>1472</v>
      </c>
      <c r="K484" s="167" t="s">
        <v>842</v>
      </c>
      <c r="L484" s="167" t="s">
        <v>1473</v>
      </c>
      <c r="M484" s="167" t="s">
        <v>1395</v>
      </c>
      <c r="O484" s="167">
        <v>24086</v>
      </c>
      <c r="P484" s="167" t="s">
        <v>1386</v>
      </c>
      <c r="R484" s="167">
        <v>64.89</v>
      </c>
      <c r="S484" s="167">
        <v>-64.89</v>
      </c>
      <c r="T484" s="167" t="s">
        <v>1361</v>
      </c>
    </row>
    <row r="485" spans="1:20">
      <c r="A485" s="167">
        <v>41300</v>
      </c>
      <c r="B485" s="168">
        <v>45915</v>
      </c>
      <c r="C485" s="168">
        <v>45915</v>
      </c>
      <c r="D485" s="167">
        <v>180182</v>
      </c>
      <c r="E485" s="167" t="s">
        <v>1764</v>
      </c>
      <c r="F485" s="167" t="s">
        <v>1465</v>
      </c>
      <c r="G485" s="167" t="s">
        <v>1466</v>
      </c>
      <c r="I485" s="167" t="s">
        <v>1384</v>
      </c>
      <c r="J485" s="167" t="s">
        <v>1765</v>
      </c>
      <c r="K485" s="167" t="s">
        <v>842</v>
      </c>
      <c r="L485" s="167" t="s">
        <v>1766</v>
      </c>
      <c r="M485" s="167" t="s">
        <v>1395</v>
      </c>
      <c r="O485" s="167">
        <v>23612</v>
      </c>
      <c r="P485" s="167" t="s">
        <v>1386</v>
      </c>
      <c r="R485" s="167">
        <v>257.5</v>
      </c>
      <c r="S485" s="167">
        <v>-257.5</v>
      </c>
      <c r="T485" s="167" t="s">
        <v>1361</v>
      </c>
    </row>
    <row r="486" spans="1:20">
      <c r="A486" s="167">
        <v>41300</v>
      </c>
      <c r="B486" s="168">
        <v>45945</v>
      </c>
      <c r="C486" s="168">
        <v>45945</v>
      </c>
      <c r="D486" s="167">
        <v>180749</v>
      </c>
      <c r="E486" s="167" t="s">
        <v>1764</v>
      </c>
      <c r="F486" s="167" t="s">
        <v>1465</v>
      </c>
      <c r="G486" s="167" t="s">
        <v>1466</v>
      </c>
      <c r="I486" s="167" t="s">
        <v>1384</v>
      </c>
      <c r="J486" s="167" t="s">
        <v>1765</v>
      </c>
      <c r="K486" s="167" t="s">
        <v>842</v>
      </c>
      <c r="L486" s="167" t="s">
        <v>1766</v>
      </c>
      <c r="M486" s="167" t="s">
        <v>1395</v>
      </c>
      <c r="O486" s="167">
        <v>24086</v>
      </c>
      <c r="P486" s="167" t="s">
        <v>1386</v>
      </c>
      <c r="R486" s="167">
        <v>257.5</v>
      </c>
      <c r="S486" s="167">
        <v>-257.5</v>
      </c>
      <c r="T486" s="167" t="s">
        <v>1361</v>
      </c>
    </row>
    <row r="487" spans="1:20">
      <c r="A487" s="167">
        <v>41200</v>
      </c>
      <c r="B487" s="168">
        <v>45915</v>
      </c>
      <c r="C487" s="168">
        <v>45915</v>
      </c>
      <c r="D487" s="167">
        <v>180182</v>
      </c>
      <c r="E487" s="167" t="s">
        <v>1767</v>
      </c>
      <c r="F487" s="167" t="s">
        <v>1408</v>
      </c>
      <c r="G487" s="167" t="s">
        <v>1409</v>
      </c>
      <c r="I487" s="167" t="s">
        <v>1384</v>
      </c>
      <c r="J487" s="167" t="s">
        <v>1478</v>
      </c>
      <c r="K487" s="167" t="s">
        <v>842</v>
      </c>
      <c r="L487" s="167" t="s">
        <v>1479</v>
      </c>
      <c r="M487" s="167" t="s">
        <v>1395</v>
      </c>
      <c r="O487" s="167">
        <v>23612</v>
      </c>
      <c r="P487" s="167" t="s">
        <v>1386</v>
      </c>
      <c r="R487" s="167">
        <v>250</v>
      </c>
      <c r="S487" s="167">
        <v>-250</v>
      </c>
      <c r="T487" s="167" t="s">
        <v>1361</v>
      </c>
    </row>
    <row r="488" spans="1:20">
      <c r="A488" s="167">
        <v>41200</v>
      </c>
      <c r="B488" s="168">
        <v>45945</v>
      </c>
      <c r="C488" s="168">
        <v>45945</v>
      </c>
      <c r="D488" s="167">
        <v>180749</v>
      </c>
      <c r="E488" s="167" t="s">
        <v>1767</v>
      </c>
      <c r="F488" s="167" t="s">
        <v>1408</v>
      </c>
      <c r="G488" s="167" t="s">
        <v>1409</v>
      </c>
      <c r="I488" s="167" t="s">
        <v>1384</v>
      </c>
      <c r="J488" s="167" t="s">
        <v>1478</v>
      </c>
      <c r="K488" s="167" t="s">
        <v>842</v>
      </c>
      <c r="L488" s="167" t="s">
        <v>1479</v>
      </c>
      <c r="M488" s="167" t="s">
        <v>1395</v>
      </c>
      <c r="O488" s="167">
        <v>24086</v>
      </c>
      <c r="P488" s="167" t="s">
        <v>1386</v>
      </c>
      <c r="R488" s="167">
        <v>250</v>
      </c>
      <c r="S488" s="167">
        <v>-250</v>
      </c>
      <c r="T488" s="167" t="s">
        <v>1361</v>
      </c>
    </row>
    <row r="489" spans="1:20">
      <c r="A489" s="167">
        <v>42100</v>
      </c>
      <c r="B489" s="168">
        <v>45901</v>
      </c>
      <c r="C489" s="168">
        <v>45901</v>
      </c>
      <c r="D489" s="167">
        <v>179782</v>
      </c>
      <c r="E489" s="167" t="s">
        <v>1768</v>
      </c>
      <c r="F489" s="167" t="s">
        <v>1408</v>
      </c>
      <c r="G489" s="167" t="s">
        <v>1409</v>
      </c>
      <c r="I489" s="167" t="s">
        <v>1405</v>
      </c>
      <c r="J489" s="167" t="s">
        <v>1410</v>
      </c>
      <c r="K489" s="167" t="s">
        <v>846</v>
      </c>
      <c r="L489" s="167" t="s">
        <v>1411</v>
      </c>
      <c r="M489" s="167" t="s">
        <v>1769</v>
      </c>
      <c r="O489" s="167">
        <v>23484</v>
      </c>
      <c r="P489" s="167" t="s">
        <v>1386</v>
      </c>
      <c r="R489" s="167">
        <v>350</v>
      </c>
      <c r="S489" s="167">
        <v>-350</v>
      </c>
      <c r="T489" s="167" t="s">
        <v>1361</v>
      </c>
    </row>
    <row r="490" spans="1:20">
      <c r="A490" s="167">
        <v>42100</v>
      </c>
      <c r="B490" s="168">
        <v>45931</v>
      </c>
      <c r="C490" s="168">
        <v>45931</v>
      </c>
      <c r="D490" s="167">
        <v>180335</v>
      </c>
      <c r="E490" s="167" t="s">
        <v>1768</v>
      </c>
      <c r="F490" s="167" t="s">
        <v>1408</v>
      </c>
      <c r="G490" s="167" t="s">
        <v>1409</v>
      </c>
      <c r="I490" s="167" t="s">
        <v>1405</v>
      </c>
      <c r="J490" s="167" t="s">
        <v>1410</v>
      </c>
      <c r="K490" s="167" t="s">
        <v>846</v>
      </c>
      <c r="L490" s="167" t="s">
        <v>1411</v>
      </c>
      <c r="M490" s="167" t="s">
        <v>1769</v>
      </c>
      <c r="O490" s="167">
        <v>23760</v>
      </c>
      <c r="P490" s="167" t="s">
        <v>1386</v>
      </c>
      <c r="R490" s="167">
        <v>350</v>
      </c>
      <c r="S490" s="167">
        <v>-350</v>
      </c>
      <c r="T490" s="167" t="s">
        <v>1361</v>
      </c>
    </row>
    <row r="491" spans="1:20">
      <c r="A491" s="167">
        <v>42100</v>
      </c>
      <c r="B491" s="168">
        <v>45901</v>
      </c>
      <c r="C491" s="168">
        <v>45901</v>
      </c>
      <c r="D491" s="167">
        <v>179782</v>
      </c>
      <c r="E491" s="167" t="s">
        <v>1770</v>
      </c>
      <c r="F491" s="167" t="s">
        <v>1408</v>
      </c>
      <c r="G491" s="167" t="s">
        <v>1409</v>
      </c>
      <c r="I491" s="167" t="s">
        <v>1405</v>
      </c>
      <c r="J491" s="167" t="s">
        <v>1413</v>
      </c>
      <c r="K491" s="167" t="s">
        <v>846</v>
      </c>
      <c r="L491" s="167" t="s">
        <v>1414</v>
      </c>
      <c r="M491" s="167" t="s">
        <v>1769</v>
      </c>
      <c r="O491" s="167">
        <v>23484</v>
      </c>
      <c r="P491" s="167" t="s">
        <v>1386</v>
      </c>
      <c r="R491" s="167">
        <v>114</v>
      </c>
      <c r="S491" s="167">
        <v>-114</v>
      </c>
      <c r="T491" s="167" t="s">
        <v>1361</v>
      </c>
    </row>
    <row r="492" spans="1:20">
      <c r="A492" s="167">
        <v>42100</v>
      </c>
      <c r="B492" s="168">
        <v>45931</v>
      </c>
      <c r="C492" s="168">
        <v>45931</v>
      </c>
      <c r="D492" s="167">
        <v>180335</v>
      </c>
      <c r="E492" s="167" t="s">
        <v>1770</v>
      </c>
      <c r="F492" s="167" t="s">
        <v>1408</v>
      </c>
      <c r="G492" s="167" t="s">
        <v>1409</v>
      </c>
      <c r="I492" s="167" t="s">
        <v>1405</v>
      </c>
      <c r="J492" s="167" t="s">
        <v>1413</v>
      </c>
      <c r="K492" s="167" t="s">
        <v>846</v>
      </c>
      <c r="L492" s="167" t="s">
        <v>1414</v>
      </c>
      <c r="M492" s="167" t="s">
        <v>1769</v>
      </c>
      <c r="O492" s="167">
        <v>23760</v>
      </c>
      <c r="P492" s="167" t="s">
        <v>1386</v>
      </c>
      <c r="R492" s="167">
        <v>114</v>
      </c>
      <c r="S492" s="167">
        <v>-114</v>
      </c>
      <c r="T492" s="167" t="s">
        <v>1361</v>
      </c>
    </row>
    <row r="493" spans="1:20">
      <c r="A493" s="167">
        <v>42100</v>
      </c>
      <c r="B493" s="168">
        <v>45901</v>
      </c>
      <c r="C493" s="168">
        <v>45901</v>
      </c>
      <c r="D493" s="167">
        <v>179782</v>
      </c>
      <c r="E493" s="167" t="s">
        <v>1771</v>
      </c>
      <c r="F493" s="167" t="s">
        <v>1408</v>
      </c>
      <c r="G493" s="167" t="s">
        <v>1409</v>
      </c>
      <c r="I493" s="167" t="s">
        <v>1405</v>
      </c>
      <c r="J493" s="167" t="s">
        <v>1416</v>
      </c>
      <c r="K493" s="167" t="s">
        <v>846</v>
      </c>
      <c r="L493" s="167" t="s">
        <v>1417</v>
      </c>
      <c r="M493" s="167" t="s">
        <v>1769</v>
      </c>
      <c r="O493" s="167">
        <v>23484</v>
      </c>
      <c r="P493" s="167" t="s">
        <v>1386</v>
      </c>
      <c r="R493" s="167">
        <v>100</v>
      </c>
      <c r="S493" s="167">
        <v>-100</v>
      </c>
      <c r="T493" s="167" t="s">
        <v>1361</v>
      </c>
    </row>
    <row r="494" spans="1:20">
      <c r="A494" s="167">
        <v>42100</v>
      </c>
      <c r="B494" s="168">
        <v>45931</v>
      </c>
      <c r="C494" s="168">
        <v>45931</v>
      </c>
      <c r="D494" s="167">
        <v>180335</v>
      </c>
      <c r="E494" s="167" t="s">
        <v>1771</v>
      </c>
      <c r="F494" s="167" t="s">
        <v>1408</v>
      </c>
      <c r="G494" s="167" t="s">
        <v>1409</v>
      </c>
      <c r="I494" s="167" t="s">
        <v>1405</v>
      </c>
      <c r="J494" s="167" t="s">
        <v>1416</v>
      </c>
      <c r="K494" s="167" t="s">
        <v>846</v>
      </c>
      <c r="L494" s="167" t="s">
        <v>1417</v>
      </c>
      <c r="M494" s="167" t="s">
        <v>1769</v>
      </c>
      <c r="O494" s="167">
        <v>23760</v>
      </c>
      <c r="P494" s="167" t="s">
        <v>1386</v>
      </c>
      <c r="R494" s="167">
        <v>100</v>
      </c>
      <c r="S494" s="167">
        <v>-100</v>
      </c>
      <c r="T494" s="167" t="s">
        <v>1361</v>
      </c>
    </row>
    <row r="495" spans="1:20">
      <c r="A495" s="167">
        <v>42100</v>
      </c>
      <c r="B495" s="168">
        <v>45901</v>
      </c>
      <c r="C495" s="168">
        <v>45901</v>
      </c>
      <c r="D495" s="167">
        <v>179782</v>
      </c>
      <c r="E495" s="167" t="s">
        <v>1772</v>
      </c>
      <c r="F495" s="167" t="s">
        <v>1408</v>
      </c>
      <c r="G495" s="167" t="s">
        <v>1409</v>
      </c>
      <c r="I495" s="167" t="s">
        <v>1405</v>
      </c>
      <c r="J495" s="167" t="s">
        <v>1422</v>
      </c>
      <c r="K495" s="167" t="s">
        <v>846</v>
      </c>
      <c r="L495" s="167" t="s">
        <v>1423</v>
      </c>
      <c r="M495" s="167" t="s">
        <v>1769</v>
      </c>
      <c r="O495" s="167">
        <v>23484</v>
      </c>
      <c r="P495" s="167" t="s">
        <v>1386</v>
      </c>
      <c r="R495" s="167">
        <v>196</v>
      </c>
      <c r="S495" s="167">
        <v>-196</v>
      </c>
      <c r="T495" s="167" t="s">
        <v>1361</v>
      </c>
    </row>
    <row r="496" spans="1:20">
      <c r="A496" s="167">
        <v>42100</v>
      </c>
      <c r="B496" s="168">
        <v>45931</v>
      </c>
      <c r="C496" s="168">
        <v>45931</v>
      </c>
      <c r="D496" s="167">
        <v>180335</v>
      </c>
      <c r="E496" s="167" t="s">
        <v>1772</v>
      </c>
      <c r="F496" s="167" t="s">
        <v>1408</v>
      </c>
      <c r="G496" s="167" t="s">
        <v>1409</v>
      </c>
      <c r="I496" s="167" t="s">
        <v>1405</v>
      </c>
      <c r="J496" s="167" t="s">
        <v>1422</v>
      </c>
      <c r="K496" s="167" t="s">
        <v>846</v>
      </c>
      <c r="L496" s="167" t="s">
        <v>1423</v>
      </c>
      <c r="M496" s="167" t="s">
        <v>1769</v>
      </c>
      <c r="O496" s="167">
        <v>23760</v>
      </c>
      <c r="P496" s="167" t="s">
        <v>1386</v>
      </c>
      <c r="R496" s="167">
        <v>196</v>
      </c>
      <c r="S496" s="167">
        <v>-196</v>
      </c>
      <c r="T496" s="167" t="s">
        <v>1361</v>
      </c>
    </row>
    <row r="497" spans="1:20">
      <c r="A497" s="167">
        <v>41200</v>
      </c>
      <c r="B497" s="168">
        <v>45901</v>
      </c>
      <c r="C497" s="168">
        <v>45901</v>
      </c>
      <c r="D497" s="167">
        <v>179782</v>
      </c>
      <c r="E497" s="167" t="s">
        <v>1773</v>
      </c>
      <c r="F497" s="167" t="s">
        <v>1425</v>
      </c>
      <c r="G497" s="167" t="s">
        <v>1426</v>
      </c>
      <c r="I497" s="167" t="s">
        <v>1405</v>
      </c>
      <c r="J497" s="167" t="s">
        <v>1774</v>
      </c>
      <c r="K497" s="167" t="s">
        <v>846</v>
      </c>
      <c r="L497" s="167" t="s">
        <v>1775</v>
      </c>
      <c r="M497" s="167" t="s">
        <v>1769</v>
      </c>
      <c r="O497" s="167">
        <v>23484</v>
      </c>
      <c r="P497" s="167" t="s">
        <v>1386</v>
      </c>
      <c r="R497" s="167">
        <v>125</v>
      </c>
      <c r="S497" s="167">
        <v>-125</v>
      </c>
      <c r="T497" s="167" t="s">
        <v>1361</v>
      </c>
    </row>
    <row r="498" spans="1:20">
      <c r="A498" s="167">
        <v>41200</v>
      </c>
      <c r="B498" s="168">
        <v>45931</v>
      </c>
      <c r="C498" s="168">
        <v>45931</v>
      </c>
      <c r="D498" s="167">
        <v>180335</v>
      </c>
      <c r="E498" s="167" t="s">
        <v>1773</v>
      </c>
      <c r="F498" s="167" t="s">
        <v>1425</v>
      </c>
      <c r="G498" s="167" t="s">
        <v>1426</v>
      </c>
      <c r="I498" s="167" t="s">
        <v>1405</v>
      </c>
      <c r="J498" s="167" t="s">
        <v>1774</v>
      </c>
      <c r="K498" s="167" t="s">
        <v>846</v>
      </c>
      <c r="L498" s="167" t="s">
        <v>1775</v>
      </c>
      <c r="M498" s="167" t="s">
        <v>1769</v>
      </c>
      <c r="O498" s="167">
        <v>23760</v>
      </c>
      <c r="P498" s="167" t="s">
        <v>1386</v>
      </c>
      <c r="R498" s="167">
        <v>125</v>
      </c>
      <c r="S498" s="167">
        <v>-125</v>
      </c>
      <c r="T498" s="167" t="s">
        <v>1361</v>
      </c>
    </row>
    <row r="499" spans="1:20">
      <c r="A499" s="167">
        <v>41450</v>
      </c>
      <c r="B499" s="168">
        <v>45901</v>
      </c>
      <c r="C499" s="168">
        <v>45901</v>
      </c>
      <c r="D499" s="167">
        <v>179782</v>
      </c>
      <c r="E499" s="167" t="s">
        <v>1776</v>
      </c>
      <c r="F499" s="167" t="s">
        <v>1425</v>
      </c>
      <c r="G499" s="167" t="s">
        <v>1426</v>
      </c>
      <c r="I499" s="167" t="s">
        <v>1405</v>
      </c>
      <c r="J499" s="167" t="s">
        <v>1777</v>
      </c>
      <c r="K499" s="167" t="s">
        <v>846</v>
      </c>
      <c r="L499" s="167" t="s">
        <v>1778</v>
      </c>
      <c r="M499" s="167" t="s">
        <v>1769</v>
      </c>
      <c r="O499" s="167">
        <v>23484</v>
      </c>
      <c r="P499" s="167" t="s">
        <v>1386</v>
      </c>
      <c r="R499" s="167">
        <v>190.8</v>
      </c>
      <c r="S499" s="167">
        <v>-190.8</v>
      </c>
      <c r="T499" s="167" t="s">
        <v>1361</v>
      </c>
    </row>
    <row r="500" spans="1:20">
      <c r="A500" s="167">
        <v>41450</v>
      </c>
      <c r="B500" s="168">
        <v>45931</v>
      </c>
      <c r="C500" s="168">
        <v>45931</v>
      </c>
      <c r="D500" s="167">
        <v>180335</v>
      </c>
      <c r="E500" s="167" t="s">
        <v>1776</v>
      </c>
      <c r="F500" s="167" t="s">
        <v>1425</v>
      </c>
      <c r="G500" s="167" t="s">
        <v>1426</v>
      </c>
      <c r="I500" s="167" t="s">
        <v>1405</v>
      </c>
      <c r="J500" s="167" t="s">
        <v>1777</v>
      </c>
      <c r="K500" s="167" t="s">
        <v>846</v>
      </c>
      <c r="L500" s="167" t="s">
        <v>1778</v>
      </c>
      <c r="M500" s="167" t="s">
        <v>1769</v>
      </c>
      <c r="O500" s="167">
        <v>23760</v>
      </c>
      <c r="P500" s="167" t="s">
        <v>1386</v>
      </c>
      <c r="R500" s="167">
        <v>190.8</v>
      </c>
      <c r="S500" s="167">
        <v>-190.8</v>
      </c>
      <c r="T500" s="167" t="s">
        <v>1361</v>
      </c>
    </row>
    <row r="501" spans="1:20">
      <c r="A501" s="167">
        <v>42100</v>
      </c>
      <c r="B501" s="168">
        <v>45901</v>
      </c>
      <c r="C501" s="168">
        <v>45901</v>
      </c>
      <c r="D501" s="167">
        <v>179782</v>
      </c>
      <c r="E501" s="167" t="s">
        <v>1779</v>
      </c>
      <c r="F501" s="167" t="s">
        <v>1408</v>
      </c>
      <c r="G501" s="167" t="s">
        <v>1409</v>
      </c>
      <c r="I501" s="167" t="s">
        <v>1405</v>
      </c>
      <c r="J501" s="167" t="s">
        <v>1432</v>
      </c>
      <c r="K501" s="167" t="s">
        <v>846</v>
      </c>
      <c r="L501" s="167" t="s">
        <v>1433</v>
      </c>
      <c r="M501" s="167" t="s">
        <v>1769</v>
      </c>
      <c r="O501" s="167">
        <v>23484</v>
      </c>
      <c r="P501" s="167" t="s">
        <v>1386</v>
      </c>
      <c r="R501" s="167">
        <v>76</v>
      </c>
      <c r="S501" s="167">
        <v>-76</v>
      </c>
      <c r="T501" s="167" t="s">
        <v>1361</v>
      </c>
    </row>
    <row r="502" spans="1:20">
      <c r="A502" s="167">
        <v>42100</v>
      </c>
      <c r="B502" s="168">
        <v>45931</v>
      </c>
      <c r="C502" s="168">
        <v>45931</v>
      </c>
      <c r="D502" s="167">
        <v>180335</v>
      </c>
      <c r="E502" s="167" t="s">
        <v>1779</v>
      </c>
      <c r="F502" s="167" t="s">
        <v>1408</v>
      </c>
      <c r="G502" s="167" t="s">
        <v>1409</v>
      </c>
      <c r="I502" s="167" t="s">
        <v>1405</v>
      </c>
      <c r="J502" s="167" t="s">
        <v>1432</v>
      </c>
      <c r="K502" s="167" t="s">
        <v>846</v>
      </c>
      <c r="L502" s="167" t="s">
        <v>1433</v>
      </c>
      <c r="M502" s="167" t="s">
        <v>1769</v>
      </c>
      <c r="O502" s="167">
        <v>23760</v>
      </c>
      <c r="P502" s="167" t="s">
        <v>1386</v>
      </c>
      <c r="R502" s="167">
        <v>72</v>
      </c>
      <c r="S502" s="167">
        <v>-72</v>
      </c>
      <c r="T502" s="167" t="s">
        <v>1361</v>
      </c>
    </row>
    <row r="503" spans="1:20">
      <c r="A503" s="167">
        <v>41300</v>
      </c>
      <c r="B503" s="168">
        <v>45901</v>
      </c>
      <c r="C503" s="168">
        <v>45901</v>
      </c>
      <c r="D503" s="167">
        <v>179782</v>
      </c>
      <c r="E503" s="167" t="s">
        <v>1780</v>
      </c>
      <c r="F503" s="167" t="s">
        <v>1425</v>
      </c>
      <c r="G503" s="167" t="s">
        <v>1426</v>
      </c>
      <c r="I503" s="167" t="s">
        <v>1405</v>
      </c>
      <c r="J503" s="167" t="s">
        <v>1592</v>
      </c>
      <c r="K503" s="167" t="s">
        <v>846</v>
      </c>
      <c r="L503" s="167" t="s">
        <v>1593</v>
      </c>
      <c r="M503" s="167" t="s">
        <v>1769</v>
      </c>
      <c r="O503" s="167">
        <v>23484</v>
      </c>
      <c r="P503" s="167" t="s">
        <v>1386</v>
      </c>
      <c r="R503" s="167">
        <v>85</v>
      </c>
      <c r="S503" s="167">
        <v>-85</v>
      </c>
      <c r="T503" s="167" t="s">
        <v>1361</v>
      </c>
    </row>
    <row r="504" spans="1:20">
      <c r="A504" s="167">
        <v>41300</v>
      </c>
      <c r="B504" s="168">
        <v>45931</v>
      </c>
      <c r="C504" s="168">
        <v>45931</v>
      </c>
      <c r="D504" s="167">
        <v>180335</v>
      </c>
      <c r="E504" s="167" t="s">
        <v>1780</v>
      </c>
      <c r="F504" s="167" t="s">
        <v>1425</v>
      </c>
      <c r="G504" s="167" t="s">
        <v>1426</v>
      </c>
      <c r="I504" s="167" t="s">
        <v>1405</v>
      </c>
      <c r="J504" s="167" t="s">
        <v>1592</v>
      </c>
      <c r="K504" s="167" t="s">
        <v>846</v>
      </c>
      <c r="L504" s="167" t="s">
        <v>1593</v>
      </c>
      <c r="M504" s="167" t="s">
        <v>1769</v>
      </c>
      <c r="O504" s="167">
        <v>23760</v>
      </c>
      <c r="P504" s="167" t="s">
        <v>1386</v>
      </c>
      <c r="R504" s="167">
        <v>85</v>
      </c>
      <c r="S504" s="167">
        <v>-85</v>
      </c>
      <c r="T504" s="167" t="s">
        <v>1361</v>
      </c>
    </row>
    <row r="505" spans="1:20">
      <c r="A505" s="167">
        <v>42100</v>
      </c>
      <c r="B505" s="168">
        <v>45901</v>
      </c>
      <c r="C505" s="168">
        <v>45901</v>
      </c>
      <c r="D505" s="167">
        <v>179782</v>
      </c>
      <c r="E505" s="167" t="s">
        <v>1781</v>
      </c>
      <c r="F505" s="167" t="s">
        <v>1408</v>
      </c>
      <c r="G505" s="167" t="s">
        <v>1409</v>
      </c>
      <c r="I505" s="167" t="s">
        <v>1405</v>
      </c>
      <c r="J505" s="167" t="s">
        <v>1435</v>
      </c>
      <c r="K505" s="167" t="s">
        <v>846</v>
      </c>
      <c r="L505" s="167" t="s">
        <v>1436</v>
      </c>
      <c r="M505" s="167" t="s">
        <v>1769</v>
      </c>
      <c r="O505" s="167">
        <v>23484</v>
      </c>
      <c r="P505" s="167" t="s">
        <v>1386</v>
      </c>
      <c r="R505" s="167">
        <v>70</v>
      </c>
      <c r="S505" s="167">
        <v>-70</v>
      </c>
      <c r="T505" s="167" t="s">
        <v>1361</v>
      </c>
    </row>
    <row r="506" spans="1:20">
      <c r="A506" s="167">
        <v>42100</v>
      </c>
      <c r="B506" s="168">
        <v>45931</v>
      </c>
      <c r="C506" s="168">
        <v>45931</v>
      </c>
      <c r="D506" s="167">
        <v>180335</v>
      </c>
      <c r="E506" s="167" t="s">
        <v>1781</v>
      </c>
      <c r="F506" s="167" t="s">
        <v>1408</v>
      </c>
      <c r="G506" s="167" t="s">
        <v>1409</v>
      </c>
      <c r="I506" s="167" t="s">
        <v>1405</v>
      </c>
      <c r="J506" s="167" t="s">
        <v>1435</v>
      </c>
      <c r="K506" s="167" t="s">
        <v>846</v>
      </c>
      <c r="L506" s="167" t="s">
        <v>1436</v>
      </c>
      <c r="M506" s="167" t="s">
        <v>1769</v>
      </c>
      <c r="O506" s="167">
        <v>23760</v>
      </c>
      <c r="P506" s="167" t="s">
        <v>1386</v>
      </c>
      <c r="R506" s="167">
        <v>65</v>
      </c>
      <c r="S506" s="167">
        <v>-65</v>
      </c>
      <c r="T506" s="167" t="s">
        <v>1361</v>
      </c>
    </row>
    <row r="507" spans="1:20">
      <c r="A507" s="167">
        <v>40000</v>
      </c>
      <c r="B507" s="168">
        <v>45901</v>
      </c>
      <c r="C507" s="168">
        <v>45901</v>
      </c>
      <c r="D507" s="167">
        <v>179782</v>
      </c>
      <c r="E507" s="167" t="s">
        <v>1782</v>
      </c>
      <c r="F507" s="167" t="s">
        <v>1425</v>
      </c>
      <c r="G507" s="167" t="s">
        <v>1426</v>
      </c>
      <c r="I507" s="167" t="s">
        <v>1405</v>
      </c>
      <c r="J507" s="167" t="s">
        <v>1783</v>
      </c>
      <c r="K507" s="167" t="s">
        <v>846</v>
      </c>
      <c r="L507" s="167" t="s">
        <v>1784</v>
      </c>
      <c r="M507" s="167" t="s">
        <v>1769</v>
      </c>
      <c r="O507" s="167">
        <v>23484</v>
      </c>
      <c r="P507" s="167" t="s">
        <v>1386</v>
      </c>
      <c r="R507" s="167">
        <v>400</v>
      </c>
      <c r="S507" s="167">
        <v>-400</v>
      </c>
      <c r="T507" s="167" t="s">
        <v>1361</v>
      </c>
    </row>
    <row r="508" spans="1:20">
      <c r="A508" s="167">
        <v>40000</v>
      </c>
      <c r="B508" s="168">
        <v>45931</v>
      </c>
      <c r="C508" s="168">
        <v>45931</v>
      </c>
      <c r="D508" s="167">
        <v>180335</v>
      </c>
      <c r="E508" s="167" t="s">
        <v>1782</v>
      </c>
      <c r="F508" s="167" t="s">
        <v>1425</v>
      </c>
      <c r="G508" s="167" t="s">
        <v>1426</v>
      </c>
      <c r="I508" s="167" t="s">
        <v>1405</v>
      </c>
      <c r="J508" s="167" t="s">
        <v>1783</v>
      </c>
      <c r="K508" s="167" t="s">
        <v>846</v>
      </c>
      <c r="L508" s="167" t="s">
        <v>1784</v>
      </c>
      <c r="M508" s="167" t="s">
        <v>1769</v>
      </c>
      <c r="O508" s="167">
        <v>23760</v>
      </c>
      <c r="P508" s="167" t="s">
        <v>1386</v>
      </c>
      <c r="R508" s="167">
        <v>400</v>
      </c>
      <c r="S508" s="167">
        <v>-400</v>
      </c>
      <c r="T508" s="167" t="s">
        <v>1361</v>
      </c>
    </row>
    <row r="509" spans="1:20">
      <c r="A509" s="167">
        <v>40000</v>
      </c>
      <c r="B509" s="168">
        <v>45901</v>
      </c>
      <c r="C509" s="168">
        <v>45901</v>
      </c>
      <c r="D509" s="167">
        <v>179782</v>
      </c>
      <c r="E509" s="167" t="s">
        <v>1785</v>
      </c>
      <c r="F509" s="167" t="s">
        <v>1425</v>
      </c>
      <c r="G509" s="167" t="s">
        <v>1426</v>
      </c>
      <c r="I509" s="167" t="s">
        <v>1405</v>
      </c>
      <c r="J509" s="167" t="s">
        <v>1640</v>
      </c>
      <c r="K509" s="167" t="s">
        <v>846</v>
      </c>
      <c r="L509" s="167" t="s">
        <v>1640</v>
      </c>
      <c r="M509" s="167" t="s">
        <v>1769</v>
      </c>
      <c r="O509" s="167">
        <v>23484</v>
      </c>
      <c r="P509" s="167" t="s">
        <v>1386</v>
      </c>
      <c r="R509" s="167">
        <v>1147.3699999999999</v>
      </c>
      <c r="S509" s="167">
        <v>-1147.3699999999999</v>
      </c>
      <c r="T509" s="167" t="s">
        <v>1361</v>
      </c>
    </row>
    <row r="510" spans="1:20">
      <c r="A510" s="167">
        <v>40000</v>
      </c>
      <c r="B510" s="168">
        <v>45931</v>
      </c>
      <c r="C510" s="168">
        <v>45931</v>
      </c>
      <c r="D510" s="167">
        <v>180335</v>
      </c>
      <c r="E510" s="167" t="s">
        <v>1785</v>
      </c>
      <c r="F510" s="167" t="s">
        <v>1425</v>
      </c>
      <c r="G510" s="167" t="s">
        <v>1426</v>
      </c>
      <c r="I510" s="167" t="s">
        <v>1405</v>
      </c>
      <c r="J510" s="167" t="s">
        <v>1640</v>
      </c>
      <c r="K510" s="167" t="s">
        <v>846</v>
      </c>
      <c r="L510" s="167" t="s">
        <v>1640</v>
      </c>
      <c r="M510" s="167" t="s">
        <v>1769</v>
      </c>
      <c r="O510" s="167">
        <v>23760</v>
      </c>
      <c r="P510" s="167" t="s">
        <v>1386</v>
      </c>
      <c r="R510" s="167">
        <v>1181.79</v>
      </c>
      <c r="S510" s="167">
        <v>-1181.79</v>
      </c>
      <c r="T510" s="167" t="s">
        <v>1361</v>
      </c>
    </row>
    <row r="511" spans="1:20">
      <c r="A511" s="167">
        <v>42100</v>
      </c>
      <c r="B511" s="168">
        <v>45901</v>
      </c>
      <c r="C511" s="168">
        <v>45901</v>
      </c>
      <c r="D511" s="167">
        <v>179782</v>
      </c>
      <c r="E511" s="167" t="s">
        <v>1786</v>
      </c>
      <c r="F511" s="167" t="s">
        <v>1425</v>
      </c>
      <c r="G511" s="167" t="s">
        <v>1426</v>
      </c>
      <c r="I511" s="167" t="s">
        <v>1405</v>
      </c>
      <c r="J511" s="167" t="s">
        <v>1450</v>
      </c>
      <c r="K511" s="167" t="s">
        <v>846</v>
      </c>
      <c r="L511" s="167" t="s">
        <v>1451</v>
      </c>
      <c r="M511" s="167" t="s">
        <v>1769</v>
      </c>
      <c r="O511" s="167">
        <v>23484</v>
      </c>
      <c r="P511" s="167" t="s">
        <v>1386</v>
      </c>
      <c r="R511" s="167">
        <v>10.5</v>
      </c>
      <c r="S511" s="167">
        <v>-10.5</v>
      </c>
      <c r="T511" s="167" t="s">
        <v>1361</v>
      </c>
    </row>
    <row r="512" spans="1:20">
      <c r="A512" s="167">
        <v>42100</v>
      </c>
      <c r="B512" s="168">
        <v>45931</v>
      </c>
      <c r="C512" s="168">
        <v>45931</v>
      </c>
      <c r="D512" s="167">
        <v>180335</v>
      </c>
      <c r="E512" s="167" t="s">
        <v>1786</v>
      </c>
      <c r="F512" s="167" t="s">
        <v>1425</v>
      </c>
      <c r="G512" s="167" t="s">
        <v>1426</v>
      </c>
      <c r="I512" s="167" t="s">
        <v>1405</v>
      </c>
      <c r="J512" s="167" t="s">
        <v>1450</v>
      </c>
      <c r="K512" s="167" t="s">
        <v>846</v>
      </c>
      <c r="L512" s="167" t="s">
        <v>1451</v>
      </c>
      <c r="M512" s="167" t="s">
        <v>1769</v>
      </c>
      <c r="O512" s="167">
        <v>23760</v>
      </c>
      <c r="P512" s="167" t="s">
        <v>1386</v>
      </c>
      <c r="R512" s="167">
        <v>10.5</v>
      </c>
      <c r="S512" s="167">
        <v>-10.5</v>
      </c>
      <c r="T512" s="167" t="s">
        <v>1361</v>
      </c>
    </row>
    <row r="513" spans="1:20">
      <c r="A513" s="167">
        <v>41450</v>
      </c>
      <c r="B513" s="168">
        <v>45901</v>
      </c>
      <c r="C513" s="168">
        <v>45901</v>
      </c>
      <c r="D513" s="167">
        <v>179782</v>
      </c>
      <c r="E513" s="167" t="s">
        <v>1787</v>
      </c>
      <c r="F513" s="167" t="s">
        <v>1425</v>
      </c>
      <c r="G513" s="167" t="s">
        <v>1426</v>
      </c>
      <c r="I513" s="167" t="s">
        <v>1405</v>
      </c>
      <c r="J513" s="167" t="s">
        <v>1788</v>
      </c>
      <c r="K513" s="167" t="s">
        <v>846</v>
      </c>
      <c r="L513" s="167" t="s">
        <v>1789</v>
      </c>
      <c r="M513" s="167" t="s">
        <v>1769</v>
      </c>
      <c r="O513" s="167">
        <v>23484</v>
      </c>
      <c r="P513" s="167" t="s">
        <v>1386</v>
      </c>
      <c r="R513" s="167">
        <v>414</v>
      </c>
      <c r="S513" s="167">
        <v>-414</v>
      </c>
      <c r="T513" s="167" t="s">
        <v>1361</v>
      </c>
    </row>
    <row r="514" spans="1:20">
      <c r="A514" s="167">
        <v>41450</v>
      </c>
      <c r="B514" s="168">
        <v>45931</v>
      </c>
      <c r="C514" s="168">
        <v>45931</v>
      </c>
      <c r="D514" s="167">
        <v>180335</v>
      </c>
      <c r="E514" s="167" t="s">
        <v>1787</v>
      </c>
      <c r="F514" s="167" t="s">
        <v>1425</v>
      </c>
      <c r="G514" s="167" t="s">
        <v>1426</v>
      </c>
      <c r="I514" s="167" t="s">
        <v>1405</v>
      </c>
      <c r="J514" s="167" t="s">
        <v>1788</v>
      </c>
      <c r="K514" s="167" t="s">
        <v>846</v>
      </c>
      <c r="L514" s="167" t="s">
        <v>1789</v>
      </c>
      <c r="M514" s="167" t="s">
        <v>1769</v>
      </c>
      <c r="O514" s="167">
        <v>23760</v>
      </c>
      <c r="P514" s="167" t="s">
        <v>1386</v>
      </c>
      <c r="R514" s="167">
        <v>414</v>
      </c>
      <c r="S514" s="167">
        <v>-414</v>
      </c>
      <c r="T514" s="167" t="s">
        <v>1361</v>
      </c>
    </row>
    <row r="515" spans="1:20">
      <c r="A515" s="167">
        <v>41200</v>
      </c>
      <c r="B515" s="168">
        <v>45901</v>
      </c>
      <c r="C515" s="168">
        <v>45901</v>
      </c>
      <c r="D515" s="167">
        <v>179782</v>
      </c>
      <c r="E515" s="167" t="s">
        <v>1790</v>
      </c>
      <c r="F515" s="167" t="s">
        <v>1408</v>
      </c>
      <c r="G515" s="167" t="s">
        <v>1409</v>
      </c>
      <c r="I515" s="167" t="s">
        <v>1405</v>
      </c>
      <c r="J515" s="167" t="s">
        <v>1478</v>
      </c>
      <c r="K515" s="167" t="s">
        <v>846</v>
      </c>
      <c r="L515" s="167" t="s">
        <v>1479</v>
      </c>
      <c r="M515" s="167" t="s">
        <v>1769</v>
      </c>
      <c r="O515" s="167">
        <v>23484</v>
      </c>
      <c r="P515" s="167" t="s">
        <v>1386</v>
      </c>
      <c r="R515" s="167">
        <v>250</v>
      </c>
      <c r="S515" s="167">
        <v>-250</v>
      </c>
      <c r="T515" s="167" t="s">
        <v>1361</v>
      </c>
    </row>
    <row r="516" spans="1:20">
      <c r="A516" s="167">
        <v>41200</v>
      </c>
      <c r="B516" s="168">
        <v>45931</v>
      </c>
      <c r="C516" s="168">
        <v>45931</v>
      </c>
      <c r="D516" s="167">
        <v>180335</v>
      </c>
      <c r="E516" s="167" t="s">
        <v>1790</v>
      </c>
      <c r="F516" s="167" t="s">
        <v>1408</v>
      </c>
      <c r="G516" s="167" t="s">
        <v>1409</v>
      </c>
      <c r="I516" s="167" t="s">
        <v>1405</v>
      </c>
      <c r="J516" s="167" t="s">
        <v>1478</v>
      </c>
      <c r="K516" s="167" t="s">
        <v>846</v>
      </c>
      <c r="L516" s="167" t="s">
        <v>1479</v>
      </c>
      <c r="M516" s="167" t="s">
        <v>1769</v>
      </c>
      <c r="O516" s="167">
        <v>23760</v>
      </c>
      <c r="P516" s="167" t="s">
        <v>1386</v>
      </c>
      <c r="R516" s="167">
        <v>250</v>
      </c>
      <c r="S516" s="167">
        <v>-250</v>
      </c>
      <c r="T516" s="167" t="s">
        <v>1361</v>
      </c>
    </row>
    <row r="517" spans="1:20">
      <c r="A517" s="167">
        <v>41365</v>
      </c>
      <c r="B517" s="168">
        <v>45901</v>
      </c>
      <c r="C517" s="168">
        <v>45901</v>
      </c>
      <c r="D517" s="167">
        <v>179782</v>
      </c>
      <c r="E517" s="167" t="s">
        <v>1791</v>
      </c>
      <c r="F517" s="167" t="s">
        <v>1465</v>
      </c>
      <c r="G517" s="167" t="s">
        <v>1466</v>
      </c>
      <c r="I517" s="167" t="s">
        <v>1405</v>
      </c>
      <c r="J517" s="167" t="s">
        <v>1481</v>
      </c>
      <c r="K517" s="167" t="s">
        <v>846</v>
      </c>
      <c r="L517" s="167" t="s">
        <v>1482</v>
      </c>
      <c r="M517" s="167" t="s">
        <v>1769</v>
      </c>
      <c r="O517" s="167">
        <v>23484</v>
      </c>
      <c r="P517" s="167" t="s">
        <v>1386</v>
      </c>
      <c r="R517" s="167">
        <v>500</v>
      </c>
      <c r="S517" s="167">
        <v>-500</v>
      </c>
      <c r="T517" s="167" t="s">
        <v>1361</v>
      </c>
    </row>
    <row r="518" spans="1:20">
      <c r="A518" s="167">
        <v>41365</v>
      </c>
      <c r="B518" s="168">
        <v>45931</v>
      </c>
      <c r="C518" s="168">
        <v>45931</v>
      </c>
      <c r="D518" s="167">
        <v>180335</v>
      </c>
      <c r="E518" s="167" t="s">
        <v>1791</v>
      </c>
      <c r="F518" s="167" t="s">
        <v>1465</v>
      </c>
      <c r="G518" s="167" t="s">
        <v>1466</v>
      </c>
      <c r="I518" s="167" t="s">
        <v>1405</v>
      </c>
      <c r="J518" s="167" t="s">
        <v>1481</v>
      </c>
      <c r="K518" s="167" t="s">
        <v>846</v>
      </c>
      <c r="L518" s="167" t="s">
        <v>1482</v>
      </c>
      <c r="M518" s="167" t="s">
        <v>1769</v>
      </c>
      <c r="O518" s="167">
        <v>23760</v>
      </c>
      <c r="P518" s="167" t="s">
        <v>1386</v>
      </c>
      <c r="R518" s="167">
        <v>500</v>
      </c>
      <c r="S518" s="167">
        <v>-500</v>
      </c>
      <c r="T518" s="167" t="s">
        <v>1361</v>
      </c>
    </row>
    <row r="519" spans="1:20">
      <c r="A519" s="167">
        <v>41450</v>
      </c>
      <c r="B519" s="168">
        <v>45901</v>
      </c>
      <c r="C519" s="168">
        <v>45901</v>
      </c>
      <c r="D519" s="167">
        <v>179782</v>
      </c>
      <c r="E519" s="167" t="s">
        <v>1792</v>
      </c>
      <c r="F519" s="167" t="s">
        <v>1425</v>
      </c>
      <c r="G519" s="167" t="s">
        <v>1426</v>
      </c>
      <c r="I519" s="167" t="s">
        <v>1405</v>
      </c>
      <c r="J519" s="167" t="s">
        <v>1738</v>
      </c>
      <c r="K519" s="167" t="s">
        <v>846</v>
      </c>
      <c r="L519" s="167" t="s">
        <v>1739</v>
      </c>
      <c r="M519" s="167" t="s">
        <v>1769</v>
      </c>
      <c r="O519" s="167">
        <v>23484</v>
      </c>
      <c r="P519" s="167" t="s">
        <v>1386</v>
      </c>
      <c r="R519" s="167">
        <v>60</v>
      </c>
      <c r="S519" s="167">
        <v>-60</v>
      </c>
      <c r="T519" s="167" t="s">
        <v>1361</v>
      </c>
    </row>
    <row r="520" spans="1:20">
      <c r="A520" s="167">
        <v>41450</v>
      </c>
      <c r="B520" s="168">
        <v>45931</v>
      </c>
      <c r="C520" s="168">
        <v>45931</v>
      </c>
      <c r="D520" s="167">
        <v>180335</v>
      </c>
      <c r="E520" s="167" t="s">
        <v>1792</v>
      </c>
      <c r="F520" s="167" t="s">
        <v>1425</v>
      </c>
      <c r="G520" s="167" t="s">
        <v>1426</v>
      </c>
      <c r="I520" s="167" t="s">
        <v>1405</v>
      </c>
      <c r="J520" s="167" t="s">
        <v>1738</v>
      </c>
      <c r="K520" s="167" t="s">
        <v>846</v>
      </c>
      <c r="L520" s="167" t="s">
        <v>1739</v>
      </c>
      <c r="M520" s="167" t="s">
        <v>1769</v>
      </c>
      <c r="O520" s="167">
        <v>23760</v>
      </c>
      <c r="P520" s="167" t="s">
        <v>1386</v>
      </c>
      <c r="R520" s="167">
        <v>60</v>
      </c>
      <c r="S520" s="167">
        <v>-60</v>
      </c>
      <c r="T520" s="167" t="s">
        <v>1361</v>
      </c>
    </row>
    <row r="521" spans="1:20">
      <c r="A521" s="167">
        <v>40000</v>
      </c>
      <c r="B521" s="168">
        <v>45901</v>
      </c>
      <c r="C521" s="168">
        <v>45901</v>
      </c>
      <c r="D521" s="167" t="s">
        <v>1793</v>
      </c>
      <c r="E521" s="167" t="s">
        <v>1794</v>
      </c>
      <c r="F521" s="167" t="s">
        <v>1425</v>
      </c>
      <c r="G521" s="167" t="s">
        <v>1426</v>
      </c>
      <c r="I521" s="167" t="s">
        <v>1650</v>
      </c>
      <c r="J521" s="167" t="s">
        <v>1795</v>
      </c>
      <c r="K521" s="167" t="s">
        <v>546</v>
      </c>
      <c r="L521" s="167" t="s">
        <v>1796</v>
      </c>
      <c r="M521" s="167" t="s">
        <v>1797</v>
      </c>
      <c r="O521" s="167">
        <v>23332</v>
      </c>
      <c r="P521" s="167" t="s">
        <v>1386</v>
      </c>
      <c r="R521" s="167">
        <v>555</v>
      </c>
      <c r="S521" s="167">
        <v>-555</v>
      </c>
      <c r="T521" s="167" t="s">
        <v>1361</v>
      </c>
    </row>
    <row r="522" spans="1:20">
      <c r="A522" s="167">
        <v>40000</v>
      </c>
      <c r="B522" s="168">
        <v>45931</v>
      </c>
      <c r="C522" s="168">
        <v>45931</v>
      </c>
      <c r="D522" s="167" t="s">
        <v>547</v>
      </c>
      <c r="E522" s="167" t="s">
        <v>1794</v>
      </c>
      <c r="F522" s="167" t="s">
        <v>1425</v>
      </c>
      <c r="G522" s="167" t="s">
        <v>1426</v>
      </c>
      <c r="I522" s="167" t="s">
        <v>1650</v>
      </c>
      <c r="J522" s="167" t="s">
        <v>1795</v>
      </c>
      <c r="K522" s="167" t="s">
        <v>546</v>
      </c>
      <c r="L522" s="167" t="s">
        <v>1796</v>
      </c>
      <c r="M522" s="167" t="s">
        <v>1797</v>
      </c>
      <c r="O522" s="167">
        <v>23866</v>
      </c>
      <c r="P522" s="167" t="s">
        <v>1386</v>
      </c>
      <c r="R522" s="167">
        <v>555</v>
      </c>
      <c r="S522" s="167">
        <v>-555</v>
      </c>
      <c r="T522" s="167" t="s">
        <v>1361</v>
      </c>
    </row>
    <row r="523" spans="1:20">
      <c r="A523" s="167">
        <v>40000</v>
      </c>
      <c r="B523" s="168">
        <v>45901</v>
      </c>
      <c r="C523" s="168">
        <v>45901</v>
      </c>
      <c r="D523" s="167" t="s">
        <v>1793</v>
      </c>
      <c r="E523" s="167" t="s">
        <v>1798</v>
      </c>
      <c r="F523" s="167" t="s">
        <v>1425</v>
      </c>
      <c r="G523" s="167" t="s">
        <v>1426</v>
      </c>
      <c r="I523" s="167" t="s">
        <v>1650</v>
      </c>
      <c r="J523" s="167" t="s">
        <v>1799</v>
      </c>
      <c r="K523" s="167" t="s">
        <v>546</v>
      </c>
      <c r="L523" s="167" t="s">
        <v>1800</v>
      </c>
      <c r="M523" s="167" t="s">
        <v>1797</v>
      </c>
      <c r="O523" s="167">
        <v>23332</v>
      </c>
      <c r="P523" s="167" t="s">
        <v>1386</v>
      </c>
      <c r="R523" s="167">
        <v>252</v>
      </c>
      <c r="S523" s="167">
        <v>-252</v>
      </c>
      <c r="T523" s="167" t="s">
        <v>1361</v>
      </c>
    </row>
    <row r="524" spans="1:20">
      <c r="A524" s="167">
        <v>40000</v>
      </c>
      <c r="B524" s="168">
        <v>45931</v>
      </c>
      <c r="C524" s="168">
        <v>45931</v>
      </c>
      <c r="D524" s="167" t="s">
        <v>547</v>
      </c>
      <c r="E524" s="167" t="s">
        <v>1798</v>
      </c>
      <c r="F524" s="167" t="s">
        <v>1425</v>
      </c>
      <c r="G524" s="167" t="s">
        <v>1426</v>
      </c>
      <c r="I524" s="167" t="s">
        <v>1650</v>
      </c>
      <c r="J524" s="167" t="s">
        <v>1799</v>
      </c>
      <c r="K524" s="167" t="s">
        <v>546</v>
      </c>
      <c r="L524" s="167" t="s">
        <v>1800</v>
      </c>
      <c r="M524" s="167" t="s">
        <v>1797</v>
      </c>
      <c r="O524" s="167">
        <v>23866</v>
      </c>
      <c r="P524" s="167" t="s">
        <v>1386</v>
      </c>
      <c r="R524" s="167">
        <v>252</v>
      </c>
      <c r="S524" s="167">
        <v>-252</v>
      </c>
      <c r="T524" s="167" t="s">
        <v>1361</v>
      </c>
    </row>
    <row r="525" spans="1:20">
      <c r="A525" s="167">
        <v>40000</v>
      </c>
      <c r="B525" s="168">
        <v>45901</v>
      </c>
      <c r="C525" s="168">
        <v>45901</v>
      </c>
      <c r="D525" s="167" t="s">
        <v>1793</v>
      </c>
      <c r="E525" s="167" t="s">
        <v>1801</v>
      </c>
      <c r="F525" s="167" t="s">
        <v>1425</v>
      </c>
      <c r="G525" s="167" t="s">
        <v>1426</v>
      </c>
      <c r="I525" s="167" t="s">
        <v>1650</v>
      </c>
      <c r="J525" s="167" t="s">
        <v>1802</v>
      </c>
      <c r="K525" s="167" t="s">
        <v>546</v>
      </c>
      <c r="L525" s="167" t="s">
        <v>1803</v>
      </c>
      <c r="M525" s="167" t="s">
        <v>1797</v>
      </c>
      <c r="O525" s="167">
        <v>23332</v>
      </c>
      <c r="P525" s="167" t="s">
        <v>1386</v>
      </c>
      <c r="R525" s="167">
        <v>322</v>
      </c>
      <c r="S525" s="167">
        <v>-322</v>
      </c>
      <c r="T525" s="167" t="s">
        <v>1361</v>
      </c>
    </row>
    <row r="526" spans="1:20">
      <c r="A526" s="167">
        <v>40000</v>
      </c>
      <c r="B526" s="168">
        <v>45931</v>
      </c>
      <c r="C526" s="168">
        <v>45931</v>
      </c>
      <c r="D526" s="167" t="s">
        <v>547</v>
      </c>
      <c r="E526" s="167" t="s">
        <v>1801</v>
      </c>
      <c r="F526" s="167" t="s">
        <v>1425</v>
      </c>
      <c r="G526" s="167" t="s">
        <v>1426</v>
      </c>
      <c r="I526" s="167" t="s">
        <v>1650</v>
      </c>
      <c r="J526" s="167" t="s">
        <v>1802</v>
      </c>
      <c r="K526" s="167" t="s">
        <v>546</v>
      </c>
      <c r="L526" s="167" t="s">
        <v>1803</v>
      </c>
      <c r="M526" s="167" t="s">
        <v>1797</v>
      </c>
      <c r="O526" s="167">
        <v>23866</v>
      </c>
      <c r="P526" s="167" t="s">
        <v>1386</v>
      </c>
      <c r="R526" s="167">
        <v>322</v>
      </c>
      <c r="S526" s="167">
        <v>-322</v>
      </c>
      <c r="T526" s="167" t="s">
        <v>1361</v>
      </c>
    </row>
    <row r="527" spans="1:20">
      <c r="A527" s="167">
        <v>40000</v>
      </c>
      <c r="B527" s="168">
        <v>45901</v>
      </c>
      <c r="C527" s="168">
        <v>45901</v>
      </c>
      <c r="D527" s="167" t="s">
        <v>1793</v>
      </c>
      <c r="E527" s="167" t="s">
        <v>1804</v>
      </c>
      <c r="F527" s="167" t="s">
        <v>1425</v>
      </c>
      <c r="G527" s="167" t="s">
        <v>1426</v>
      </c>
      <c r="I527" s="167" t="s">
        <v>1650</v>
      </c>
      <c r="J527" s="167" t="s">
        <v>1805</v>
      </c>
      <c r="K527" s="167" t="s">
        <v>546</v>
      </c>
      <c r="L527" s="167" t="s">
        <v>1806</v>
      </c>
      <c r="M527" s="167" t="s">
        <v>1797</v>
      </c>
      <c r="O527" s="167">
        <v>23332</v>
      </c>
      <c r="P527" s="167" t="s">
        <v>1386</v>
      </c>
      <c r="R527" s="167">
        <v>32</v>
      </c>
      <c r="S527" s="167">
        <v>-32</v>
      </c>
      <c r="T527" s="167" t="s">
        <v>1361</v>
      </c>
    </row>
    <row r="528" spans="1:20">
      <c r="A528" s="167">
        <v>40000</v>
      </c>
      <c r="B528" s="168">
        <v>45931</v>
      </c>
      <c r="C528" s="168">
        <v>45931</v>
      </c>
      <c r="D528" s="167" t="s">
        <v>547</v>
      </c>
      <c r="E528" s="167" t="s">
        <v>1804</v>
      </c>
      <c r="F528" s="167" t="s">
        <v>1425</v>
      </c>
      <c r="G528" s="167" t="s">
        <v>1426</v>
      </c>
      <c r="I528" s="167" t="s">
        <v>1650</v>
      </c>
      <c r="J528" s="167" t="s">
        <v>1805</v>
      </c>
      <c r="K528" s="167" t="s">
        <v>546</v>
      </c>
      <c r="L528" s="167" t="s">
        <v>1806</v>
      </c>
      <c r="M528" s="167" t="s">
        <v>1797</v>
      </c>
      <c r="O528" s="167">
        <v>23866</v>
      </c>
      <c r="P528" s="167" t="s">
        <v>1386</v>
      </c>
      <c r="R528" s="167">
        <v>32</v>
      </c>
      <c r="S528" s="167">
        <v>-32</v>
      </c>
      <c r="T528" s="167" t="s">
        <v>1361</v>
      </c>
    </row>
    <row r="529" spans="1:20">
      <c r="A529" s="167">
        <v>40000</v>
      </c>
      <c r="B529" s="168">
        <v>45901</v>
      </c>
      <c r="C529" s="168">
        <v>45901</v>
      </c>
      <c r="D529" s="167" t="s">
        <v>1807</v>
      </c>
      <c r="E529" s="167" t="s">
        <v>1808</v>
      </c>
      <c r="F529" s="167" t="s">
        <v>1425</v>
      </c>
      <c r="G529" s="167" t="s">
        <v>1426</v>
      </c>
      <c r="I529" s="167" t="s">
        <v>1650</v>
      </c>
      <c r="J529" s="167" t="s">
        <v>1657</v>
      </c>
      <c r="K529" s="167" t="s">
        <v>549</v>
      </c>
      <c r="L529" s="167" t="s">
        <v>1658</v>
      </c>
      <c r="M529" s="167" t="s">
        <v>1809</v>
      </c>
      <c r="O529" s="167">
        <v>23334</v>
      </c>
      <c r="P529" s="167" t="s">
        <v>1386</v>
      </c>
      <c r="R529" s="167">
        <v>220</v>
      </c>
      <c r="S529" s="167">
        <v>-220</v>
      </c>
      <c r="T529" s="167" t="s">
        <v>1361</v>
      </c>
    </row>
    <row r="530" spans="1:20">
      <c r="A530" s="167">
        <v>40000</v>
      </c>
      <c r="B530" s="168">
        <v>45931</v>
      </c>
      <c r="C530" s="168">
        <v>45931</v>
      </c>
      <c r="D530" s="167" t="s">
        <v>554</v>
      </c>
      <c r="E530" s="167" t="s">
        <v>1808</v>
      </c>
      <c r="F530" s="167" t="s">
        <v>1425</v>
      </c>
      <c r="G530" s="167" t="s">
        <v>1426</v>
      </c>
      <c r="I530" s="167" t="s">
        <v>1650</v>
      </c>
      <c r="J530" s="167" t="s">
        <v>1657</v>
      </c>
      <c r="K530" s="167" t="s">
        <v>549</v>
      </c>
      <c r="L530" s="167" t="s">
        <v>1658</v>
      </c>
      <c r="M530" s="167" t="s">
        <v>1809</v>
      </c>
      <c r="O530" s="167">
        <v>23868</v>
      </c>
      <c r="P530" s="167" t="s">
        <v>1386</v>
      </c>
      <c r="R530" s="167">
        <v>220</v>
      </c>
      <c r="S530" s="167">
        <v>-220</v>
      </c>
      <c r="T530" s="167" t="s">
        <v>1361</v>
      </c>
    </row>
    <row r="531" spans="1:20">
      <c r="A531" s="167">
        <v>40000</v>
      </c>
      <c r="B531" s="168">
        <v>45901</v>
      </c>
      <c r="C531" s="168">
        <v>45901</v>
      </c>
      <c r="D531" s="167" t="s">
        <v>1807</v>
      </c>
      <c r="E531" s="167" t="s">
        <v>1810</v>
      </c>
      <c r="F531" s="167" t="s">
        <v>1425</v>
      </c>
      <c r="G531" s="167" t="s">
        <v>1426</v>
      </c>
      <c r="I531" s="167" t="s">
        <v>1650</v>
      </c>
      <c r="J531" s="167" t="s">
        <v>1546</v>
      </c>
      <c r="K531" s="167" t="s">
        <v>549</v>
      </c>
      <c r="L531" s="167" t="s">
        <v>1547</v>
      </c>
      <c r="M531" s="167" t="s">
        <v>1809</v>
      </c>
      <c r="O531" s="167">
        <v>23334</v>
      </c>
      <c r="P531" s="167" t="s">
        <v>1386</v>
      </c>
      <c r="R531" s="167">
        <v>75</v>
      </c>
      <c r="S531" s="167">
        <v>-75</v>
      </c>
      <c r="T531" s="167" t="s">
        <v>1361</v>
      </c>
    </row>
    <row r="532" spans="1:20">
      <c r="A532" s="167">
        <v>40000</v>
      </c>
      <c r="B532" s="168">
        <v>45931</v>
      </c>
      <c r="C532" s="168">
        <v>45931</v>
      </c>
      <c r="D532" s="167" t="s">
        <v>554</v>
      </c>
      <c r="E532" s="167" t="s">
        <v>1810</v>
      </c>
      <c r="F532" s="167" t="s">
        <v>1425</v>
      </c>
      <c r="G532" s="167" t="s">
        <v>1426</v>
      </c>
      <c r="I532" s="167" t="s">
        <v>1650</v>
      </c>
      <c r="J532" s="167" t="s">
        <v>1546</v>
      </c>
      <c r="K532" s="167" t="s">
        <v>549</v>
      </c>
      <c r="L532" s="167" t="s">
        <v>1547</v>
      </c>
      <c r="M532" s="167" t="s">
        <v>1809</v>
      </c>
      <c r="O532" s="167">
        <v>23868</v>
      </c>
      <c r="P532" s="167" t="s">
        <v>1386</v>
      </c>
      <c r="R532" s="167">
        <v>75</v>
      </c>
      <c r="S532" s="167">
        <v>-75</v>
      </c>
      <c r="T532" s="167" t="s">
        <v>1361</v>
      </c>
    </row>
    <row r="533" spans="1:20">
      <c r="A533" s="167">
        <v>40000</v>
      </c>
      <c r="B533" s="168">
        <v>45901</v>
      </c>
      <c r="C533" s="168">
        <v>45901</v>
      </c>
      <c r="D533" s="167" t="s">
        <v>1807</v>
      </c>
      <c r="E533" s="167" t="s">
        <v>1811</v>
      </c>
      <c r="F533" s="167" t="s">
        <v>1425</v>
      </c>
      <c r="G533" s="167" t="s">
        <v>1426</v>
      </c>
      <c r="I533" s="167" t="s">
        <v>1650</v>
      </c>
      <c r="J533" s="167" t="s">
        <v>1812</v>
      </c>
      <c r="K533" s="167" t="s">
        <v>549</v>
      </c>
      <c r="L533" s="167" t="s">
        <v>1813</v>
      </c>
      <c r="M533" s="167" t="s">
        <v>1809</v>
      </c>
      <c r="O533" s="167">
        <v>23334</v>
      </c>
      <c r="P533" s="167" t="s">
        <v>1386</v>
      </c>
      <c r="R533" s="167">
        <v>339</v>
      </c>
      <c r="S533" s="167">
        <v>-339</v>
      </c>
      <c r="T533" s="167" t="s">
        <v>1361</v>
      </c>
    </row>
    <row r="534" spans="1:20">
      <c r="A534" s="167">
        <v>40000</v>
      </c>
      <c r="B534" s="168">
        <v>45931</v>
      </c>
      <c r="C534" s="168">
        <v>45931</v>
      </c>
      <c r="D534" s="167" t="s">
        <v>554</v>
      </c>
      <c r="E534" s="167" t="s">
        <v>1811</v>
      </c>
      <c r="F534" s="167" t="s">
        <v>1425</v>
      </c>
      <c r="G534" s="167" t="s">
        <v>1426</v>
      </c>
      <c r="I534" s="167" t="s">
        <v>1650</v>
      </c>
      <c r="J534" s="167" t="s">
        <v>1812</v>
      </c>
      <c r="K534" s="167" t="s">
        <v>549</v>
      </c>
      <c r="L534" s="167" t="s">
        <v>1813</v>
      </c>
      <c r="M534" s="167" t="s">
        <v>1809</v>
      </c>
      <c r="O534" s="167">
        <v>23868</v>
      </c>
      <c r="P534" s="167" t="s">
        <v>1386</v>
      </c>
      <c r="R534" s="167">
        <v>339</v>
      </c>
      <c r="S534" s="167">
        <v>-339</v>
      </c>
      <c r="T534" s="167" t="s">
        <v>1361</v>
      </c>
    </row>
    <row r="535" spans="1:20">
      <c r="A535" s="167">
        <v>42100</v>
      </c>
      <c r="B535" s="168">
        <v>45901</v>
      </c>
      <c r="C535" s="168">
        <v>45901</v>
      </c>
      <c r="D535" s="167" t="s">
        <v>1807</v>
      </c>
      <c r="E535" s="167" t="s">
        <v>1814</v>
      </c>
      <c r="F535" s="167" t="s">
        <v>1408</v>
      </c>
      <c r="G535" s="167" t="s">
        <v>1409</v>
      </c>
      <c r="I535" s="167" t="s">
        <v>1650</v>
      </c>
      <c r="J535" s="167" t="s">
        <v>1422</v>
      </c>
      <c r="K535" s="167" t="s">
        <v>549</v>
      </c>
      <c r="L535" s="167" t="s">
        <v>1423</v>
      </c>
      <c r="M535" s="167" t="s">
        <v>1809</v>
      </c>
      <c r="O535" s="167">
        <v>23334</v>
      </c>
      <c r="P535" s="167" t="s">
        <v>1386</v>
      </c>
      <c r="R535" s="167">
        <v>35</v>
      </c>
      <c r="S535" s="167">
        <v>-35</v>
      </c>
      <c r="T535" s="167" t="s">
        <v>1361</v>
      </c>
    </row>
    <row r="536" spans="1:20">
      <c r="A536" s="167">
        <v>42100</v>
      </c>
      <c r="B536" s="168">
        <v>45931</v>
      </c>
      <c r="C536" s="168">
        <v>45931</v>
      </c>
      <c r="D536" s="167" t="s">
        <v>554</v>
      </c>
      <c r="E536" s="167" t="s">
        <v>1814</v>
      </c>
      <c r="F536" s="167" t="s">
        <v>1408</v>
      </c>
      <c r="G536" s="167" t="s">
        <v>1409</v>
      </c>
      <c r="I536" s="167" t="s">
        <v>1650</v>
      </c>
      <c r="J536" s="167" t="s">
        <v>1422</v>
      </c>
      <c r="K536" s="167" t="s">
        <v>549</v>
      </c>
      <c r="L536" s="167" t="s">
        <v>1423</v>
      </c>
      <c r="M536" s="167" t="s">
        <v>1809</v>
      </c>
      <c r="O536" s="167">
        <v>23868</v>
      </c>
      <c r="P536" s="167" t="s">
        <v>1386</v>
      </c>
      <c r="R536" s="167">
        <v>35</v>
      </c>
      <c r="S536" s="167">
        <v>-35</v>
      </c>
      <c r="T536" s="167" t="s">
        <v>1361</v>
      </c>
    </row>
    <row r="537" spans="1:20">
      <c r="A537" s="167">
        <v>40000</v>
      </c>
      <c r="B537" s="168">
        <v>45901</v>
      </c>
      <c r="C537" s="168">
        <v>45901</v>
      </c>
      <c r="D537" s="167" t="s">
        <v>1815</v>
      </c>
      <c r="E537" s="167" t="s">
        <v>1816</v>
      </c>
      <c r="F537" s="167" t="s">
        <v>1425</v>
      </c>
      <c r="G537" s="167" t="s">
        <v>1426</v>
      </c>
      <c r="I537" s="167" t="s">
        <v>1650</v>
      </c>
      <c r="J537" s="167" t="s">
        <v>1799</v>
      </c>
      <c r="K537" s="167" t="s">
        <v>549</v>
      </c>
      <c r="L537" s="167" t="s">
        <v>1800</v>
      </c>
      <c r="M537" s="167" t="s">
        <v>1809</v>
      </c>
      <c r="O537" s="167">
        <v>23333</v>
      </c>
      <c r="P537" s="167" t="s">
        <v>1386</v>
      </c>
      <c r="R537" s="167">
        <v>111.5</v>
      </c>
      <c r="S537" s="167">
        <v>-111.5</v>
      </c>
      <c r="T537" s="167" t="s">
        <v>1361</v>
      </c>
    </row>
    <row r="538" spans="1:20">
      <c r="A538" s="167">
        <v>40000</v>
      </c>
      <c r="B538" s="168">
        <v>45931</v>
      </c>
      <c r="C538" s="168">
        <v>45931</v>
      </c>
      <c r="D538" s="167" t="s">
        <v>552</v>
      </c>
      <c r="E538" s="167" t="s">
        <v>1816</v>
      </c>
      <c r="F538" s="167" t="s">
        <v>1425</v>
      </c>
      <c r="G538" s="167" t="s">
        <v>1426</v>
      </c>
      <c r="I538" s="167" t="s">
        <v>1650</v>
      </c>
      <c r="J538" s="167" t="s">
        <v>1799</v>
      </c>
      <c r="K538" s="167" t="s">
        <v>549</v>
      </c>
      <c r="L538" s="167" t="s">
        <v>1800</v>
      </c>
      <c r="M538" s="167" t="s">
        <v>1809</v>
      </c>
      <c r="O538" s="167">
        <v>23867</v>
      </c>
      <c r="P538" s="167" t="s">
        <v>1386</v>
      </c>
      <c r="R538" s="167">
        <v>111.5</v>
      </c>
      <c r="S538" s="167">
        <v>-111.5</v>
      </c>
      <c r="T538" s="167" t="s">
        <v>1361</v>
      </c>
    </row>
    <row r="539" spans="1:20">
      <c r="A539" s="167">
        <v>40000</v>
      </c>
      <c r="B539" s="168">
        <v>45901</v>
      </c>
      <c r="C539" s="168">
        <v>45901</v>
      </c>
      <c r="D539" s="167" t="s">
        <v>1807</v>
      </c>
      <c r="E539" s="167" t="s">
        <v>1817</v>
      </c>
      <c r="F539" s="167" t="s">
        <v>1425</v>
      </c>
      <c r="G539" s="167" t="s">
        <v>1426</v>
      </c>
      <c r="I539" s="167" t="s">
        <v>1650</v>
      </c>
      <c r="J539" s="167" t="s">
        <v>1663</v>
      </c>
      <c r="K539" s="167" t="s">
        <v>549</v>
      </c>
      <c r="L539" s="167" t="s">
        <v>1664</v>
      </c>
      <c r="M539" s="167" t="s">
        <v>1809</v>
      </c>
      <c r="O539" s="167">
        <v>23334</v>
      </c>
      <c r="P539" s="167" t="s">
        <v>1386</v>
      </c>
      <c r="R539" s="167">
        <v>15</v>
      </c>
      <c r="S539" s="167">
        <v>-15</v>
      </c>
      <c r="T539" s="167" t="s">
        <v>1361</v>
      </c>
    </row>
    <row r="540" spans="1:20">
      <c r="A540" s="167">
        <v>40000</v>
      </c>
      <c r="B540" s="168">
        <v>45931</v>
      </c>
      <c r="C540" s="168">
        <v>45931</v>
      </c>
      <c r="D540" s="167" t="s">
        <v>554</v>
      </c>
      <c r="E540" s="167" t="s">
        <v>1817</v>
      </c>
      <c r="F540" s="167" t="s">
        <v>1425</v>
      </c>
      <c r="G540" s="167" t="s">
        <v>1426</v>
      </c>
      <c r="I540" s="167" t="s">
        <v>1650</v>
      </c>
      <c r="J540" s="167" t="s">
        <v>1663</v>
      </c>
      <c r="K540" s="167" t="s">
        <v>549</v>
      </c>
      <c r="L540" s="167" t="s">
        <v>1664</v>
      </c>
      <c r="M540" s="167" t="s">
        <v>1809</v>
      </c>
      <c r="O540" s="167">
        <v>23868</v>
      </c>
      <c r="P540" s="167" t="s">
        <v>1386</v>
      </c>
      <c r="R540" s="167">
        <v>15</v>
      </c>
      <c r="S540" s="167">
        <v>-15</v>
      </c>
      <c r="T540" s="167" t="s">
        <v>1361</v>
      </c>
    </row>
    <row r="541" spans="1:20">
      <c r="A541" s="167">
        <v>41320</v>
      </c>
      <c r="B541" s="168">
        <v>45901</v>
      </c>
      <c r="C541" s="168">
        <v>45901</v>
      </c>
      <c r="D541" s="167" t="s">
        <v>1807</v>
      </c>
      <c r="E541" s="167" t="s">
        <v>1818</v>
      </c>
      <c r="F541" s="167" t="s">
        <v>1425</v>
      </c>
      <c r="G541" s="167" t="s">
        <v>1426</v>
      </c>
      <c r="I541" s="167" t="s">
        <v>1650</v>
      </c>
      <c r="J541" s="167" t="s">
        <v>1492</v>
      </c>
      <c r="K541" s="167" t="s">
        <v>549</v>
      </c>
      <c r="L541" s="167" t="s">
        <v>1493</v>
      </c>
      <c r="M541" s="167" t="s">
        <v>1809</v>
      </c>
      <c r="O541" s="167">
        <v>23334</v>
      </c>
      <c r="P541" s="167" t="s">
        <v>1386</v>
      </c>
      <c r="R541" s="167">
        <v>150</v>
      </c>
      <c r="S541" s="167">
        <v>-150</v>
      </c>
      <c r="T541" s="167" t="s">
        <v>1361</v>
      </c>
    </row>
    <row r="542" spans="1:20">
      <c r="A542" s="167">
        <v>41320</v>
      </c>
      <c r="B542" s="168">
        <v>45931</v>
      </c>
      <c r="C542" s="168">
        <v>45931</v>
      </c>
      <c r="D542" s="167" t="s">
        <v>554</v>
      </c>
      <c r="E542" s="167" t="s">
        <v>1818</v>
      </c>
      <c r="F542" s="167" t="s">
        <v>1425</v>
      </c>
      <c r="G542" s="167" t="s">
        <v>1426</v>
      </c>
      <c r="I542" s="167" t="s">
        <v>1650</v>
      </c>
      <c r="J542" s="167" t="s">
        <v>1492</v>
      </c>
      <c r="K542" s="167" t="s">
        <v>549</v>
      </c>
      <c r="L542" s="167" t="s">
        <v>1493</v>
      </c>
      <c r="M542" s="167" t="s">
        <v>1809</v>
      </c>
      <c r="O542" s="167">
        <v>23868</v>
      </c>
      <c r="P542" s="167" t="s">
        <v>1386</v>
      </c>
      <c r="R542" s="167">
        <v>150</v>
      </c>
      <c r="S542" s="167">
        <v>-150</v>
      </c>
      <c r="T542" s="167" t="s">
        <v>1361</v>
      </c>
    </row>
    <row r="543" spans="1:20">
      <c r="A543" s="167">
        <v>41320</v>
      </c>
      <c r="B543" s="168">
        <v>45901</v>
      </c>
      <c r="C543" s="168">
        <v>45901</v>
      </c>
      <c r="D543" s="167" t="s">
        <v>1807</v>
      </c>
      <c r="E543" s="167" t="s">
        <v>1819</v>
      </c>
      <c r="F543" s="167" t="s">
        <v>1425</v>
      </c>
      <c r="G543" s="167" t="s">
        <v>1426</v>
      </c>
      <c r="I543" s="167" t="s">
        <v>1650</v>
      </c>
      <c r="J543" s="167" t="s">
        <v>1427</v>
      </c>
      <c r="K543" s="167" t="s">
        <v>549</v>
      </c>
      <c r="L543" s="167" t="s">
        <v>1428</v>
      </c>
      <c r="M543" s="167" t="s">
        <v>1809</v>
      </c>
      <c r="O543" s="167">
        <v>23334</v>
      </c>
      <c r="P543" s="167" t="s">
        <v>1386</v>
      </c>
      <c r="R543" s="167">
        <v>40</v>
      </c>
      <c r="S543" s="167">
        <v>-40</v>
      </c>
      <c r="T543" s="167" t="s">
        <v>1361</v>
      </c>
    </row>
    <row r="544" spans="1:20">
      <c r="A544" s="167">
        <v>41320</v>
      </c>
      <c r="B544" s="168">
        <v>45931</v>
      </c>
      <c r="C544" s="168">
        <v>45931</v>
      </c>
      <c r="D544" s="167" t="s">
        <v>554</v>
      </c>
      <c r="E544" s="167" t="s">
        <v>1819</v>
      </c>
      <c r="F544" s="167" t="s">
        <v>1425</v>
      </c>
      <c r="G544" s="167" t="s">
        <v>1426</v>
      </c>
      <c r="I544" s="167" t="s">
        <v>1650</v>
      </c>
      <c r="J544" s="167" t="s">
        <v>1427</v>
      </c>
      <c r="K544" s="167" t="s">
        <v>549</v>
      </c>
      <c r="L544" s="167" t="s">
        <v>1428</v>
      </c>
      <c r="M544" s="167" t="s">
        <v>1809</v>
      </c>
      <c r="O544" s="167">
        <v>23868</v>
      </c>
      <c r="P544" s="167" t="s">
        <v>1386</v>
      </c>
      <c r="R544" s="167">
        <v>40</v>
      </c>
      <c r="S544" s="167">
        <v>-40</v>
      </c>
      <c r="T544" s="167" t="s">
        <v>1361</v>
      </c>
    </row>
    <row r="545" spans="1:20">
      <c r="A545" s="167">
        <v>41300</v>
      </c>
      <c r="B545" s="168">
        <v>45901</v>
      </c>
      <c r="C545" s="168">
        <v>45901</v>
      </c>
      <c r="D545" s="167" t="s">
        <v>1807</v>
      </c>
      <c r="E545" s="167" t="s">
        <v>1820</v>
      </c>
      <c r="F545" s="167" t="s">
        <v>1425</v>
      </c>
      <c r="G545" s="167" t="s">
        <v>1426</v>
      </c>
      <c r="I545" s="167" t="s">
        <v>1650</v>
      </c>
      <c r="J545" s="167" t="s">
        <v>1430</v>
      </c>
      <c r="K545" s="167" t="s">
        <v>549</v>
      </c>
      <c r="L545" s="167" t="s">
        <v>1430</v>
      </c>
      <c r="M545" s="167" t="s">
        <v>1809</v>
      </c>
      <c r="O545" s="167">
        <v>23334</v>
      </c>
      <c r="P545" s="167" t="s">
        <v>1386</v>
      </c>
      <c r="R545" s="167">
        <v>90</v>
      </c>
      <c r="S545" s="167">
        <v>-90</v>
      </c>
      <c r="T545" s="167" t="s">
        <v>1361</v>
      </c>
    </row>
    <row r="546" spans="1:20">
      <c r="A546" s="167">
        <v>41300</v>
      </c>
      <c r="B546" s="168">
        <v>45931</v>
      </c>
      <c r="C546" s="168">
        <v>45931</v>
      </c>
      <c r="D546" s="167" t="s">
        <v>554</v>
      </c>
      <c r="E546" s="167" t="s">
        <v>1820</v>
      </c>
      <c r="F546" s="167" t="s">
        <v>1425</v>
      </c>
      <c r="G546" s="167" t="s">
        <v>1426</v>
      </c>
      <c r="I546" s="167" t="s">
        <v>1650</v>
      </c>
      <c r="J546" s="167" t="s">
        <v>1430</v>
      </c>
      <c r="K546" s="167" t="s">
        <v>549</v>
      </c>
      <c r="L546" s="167" t="s">
        <v>1430</v>
      </c>
      <c r="M546" s="167" t="s">
        <v>1809</v>
      </c>
      <c r="O546" s="167">
        <v>23868</v>
      </c>
      <c r="P546" s="167" t="s">
        <v>1386</v>
      </c>
      <c r="R546" s="167">
        <v>90</v>
      </c>
      <c r="S546" s="167">
        <v>-90</v>
      </c>
      <c r="T546" s="167" t="s">
        <v>1361</v>
      </c>
    </row>
    <row r="547" spans="1:20">
      <c r="A547" s="167">
        <v>40000</v>
      </c>
      <c r="B547" s="168">
        <v>45901</v>
      </c>
      <c r="C547" s="168">
        <v>45901</v>
      </c>
      <c r="D547" s="167" t="s">
        <v>1807</v>
      </c>
      <c r="E547" s="167" t="s">
        <v>1821</v>
      </c>
      <c r="F547" s="167" t="s">
        <v>1425</v>
      </c>
      <c r="G547" s="167" t="s">
        <v>1426</v>
      </c>
      <c r="I547" s="167" t="s">
        <v>1650</v>
      </c>
      <c r="J547" s="167" t="s">
        <v>1822</v>
      </c>
      <c r="K547" s="167" t="s">
        <v>549</v>
      </c>
      <c r="L547" s="167" t="s">
        <v>1823</v>
      </c>
      <c r="M547" s="167" t="s">
        <v>1809</v>
      </c>
      <c r="O547" s="167">
        <v>23334</v>
      </c>
      <c r="P547" s="167" t="s">
        <v>1386</v>
      </c>
      <c r="R547" s="167">
        <v>447</v>
      </c>
      <c r="S547" s="167">
        <v>-447</v>
      </c>
      <c r="T547" s="167" t="s">
        <v>1361</v>
      </c>
    </row>
    <row r="548" spans="1:20">
      <c r="A548" s="167">
        <v>40000</v>
      </c>
      <c r="B548" s="168">
        <v>45931</v>
      </c>
      <c r="C548" s="168">
        <v>45931</v>
      </c>
      <c r="D548" s="167" t="s">
        <v>554</v>
      </c>
      <c r="E548" s="167" t="s">
        <v>1821</v>
      </c>
      <c r="F548" s="167" t="s">
        <v>1425</v>
      </c>
      <c r="G548" s="167" t="s">
        <v>1426</v>
      </c>
      <c r="I548" s="167" t="s">
        <v>1650</v>
      </c>
      <c r="J548" s="167" t="s">
        <v>1822</v>
      </c>
      <c r="K548" s="167" t="s">
        <v>549</v>
      </c>
      <c r="L548" s="167" t="s">
        <v>1823</v>
      </c>
      <c r="M548" s="167" t="s">
        <v>1809</v>
      </c>
      <c r="O548" s="167">
        <v>23868</v>
      </c>
      <c r="P548" s="167" t="s">
        <v>1386</v>
      </c>
      <c r="R548" s="167">
        <v>447</v>
      </c>
      <c r="S548" s="167">
        <v>-447</v>
      </c>
      <c r="T548" s="167" t="s">
        <v>1361</v>
      </c>
    </row>
    <row r="549" spans="1:20">
      <c r="A549" s="167">
        <v>42000</v>
      </c>
      <c r="B549" s="168">
        <v>45922</v>
      </c>
      <c r="C549" s="168">
        <v>45922</v>
      </c>
      <c r="D549" s="167" t="s">
        <v>1824</v>
      </c>
      <c r="E549" s="167" t="s">
        <v>1825</v>
      </c>
      <c r="F549" s="167" t="s">
        <v>1557</v>
      </c>
      <c r="G549" s="167" t="s">
        <v>134</v>
      </c>
      <c r="I549" s="167" t="s">
        <v>1650</v>
      </c>
      <c r="J549" s="167" t="s">
        <v>1826</v>
      </c>
      <c r="K549" s="167" t="s">
        <v>549</v>
      </c>
      <c r="L549" s="167" t="s">
        <v>1827</v>
      </c>
      <c r="M549" s="167" t="s">
        <v>1809</v>
      </c>
      <c r="O549" s="167">
        <v>23659</v>
      </c>
      <c r="P549" s="167" t="s">
        <v>1386</v>
      </c>
      <c r="R549" s="167">
        <v>2948.4</v>
      </c>
      <c r="S549" s="167">
        <v>-2948.4</v>
      </c>
      <c r="T549" s="167" t="s">
        <v>1361</v>
      </c>
    </row>
    <row r="550" spans="1:20">
      <c r="A550" s="167">
        <v>40000</v>
      </c>
      <c r="B550" s="168">
        <v>45901</v>
      </c>
      <c r="C550" s="168">
        <v>45901</v>
      </c>
      <c r="D550" s="167" t="s">
        <v>1807</v>
      </c>
      <c r="E550" s="167" t="s">
        <v>1828</v>
      </c>
      <c r="F550" s="167" t="s">
        <v>1425</v>
      </c>
      <c r="G550" s="167" t="s">
        <v>1426</v>
      </c>
      <c r="I550" s="167" t="s">
        <v>1650</v>
      </c>
      <c r="J550" s="167" t="s">
        <v>1829</v>
      </c>
      <c r="K550" s="167" t="s">
        <v>549</v>
      </c>
      <c r="L550" s="167" t="s">
        <v>1830</v>
      </c>
      <c r="M550" s="167" t="s">
        <v>1809</v>
      </c>
      <c r="O550" s="167">
        <v>23334</v>
      </c>
      <c r="P550" s="167" t="s">
        <v>1386</v>
      </c>
      <c r="R550" s="167">
        <v>250</v>
      </c>
      <c r="S550" s="167">
        <v>-250</v>
      </c>
      <c r="T550" s="167" t="s">
        <v>1361</v>
      </c>
    </row>
    <row r="551" spans="1:20">
      <c r="A551" s="167">
        <v>40000</v>
      </c>
      <c r="B551" s="168">
        <v>45931</v>
      </c>
      <c r="C551" s="168">
        <v>45931</v>
      </c>
      <c r="D551" s="167" t="s">
        <v>554</v>
      </c>
      <c r="E551" s="167" t="s">
        <v>1828</v>
      </c>
      <c r="F551" s="167" t="s">
        <v>1425</v>
      </c>
      <c r="G551" s="167" t="s">
        <v>1426</v>
      </c>
      <c r="I551" s="167" t="s">
        <v>1650</v>
      </c>
      <c r="J551" s="167" t="s">
        <v>1829</v>
      </c>
      <c r="K551" s="167" t="s">
        <v>549</v>
      </c>
      <c r="L551" s="167" t="s">
        <v>1830</v>
      </c>
      <c r="M551" s="167" t="s">
        <v>1809</v>
      </c>
      <c r="O551" s="167">
        <v>23868</v>
      </c>
      <c r="P551" s="167" t="s">
        <v>1386</v>
      </c>
      <c r="R551" s="167">
        <v>250</v>
      </c>
      <c r="S551" s="167">
        <v>-250</v>
      </c>
      <c r="T551" s="167" t="s">
        <v>1361</v>
      </c>
    </row>
    <row r="552" spans="1:20">
      <c r="A552" s="167">
        <v>40000</v>
      </c>
      <c r="B552" s="168">
        <v>45901</v>
      </c>
      <c r="C552" s="168">
        <v>45901</v>
      </c>
      <c r="D552" s="167" t="s">
        <v>1807</v>
      </c>
      <c r="E552" s="167" t="s">
        <v>1831</v>
      </c>
      <c r="F552" s="167" t="s">
        <v>1425</v>
      </c>
      <c r="G552" s="167" t="s">
        <v>1426</v>
      </c>
      <c r="I552" s="167" t="s">
        <v>1650</v>
      </c>
      <c r="J552" s="167" t="s">
        <v>1669</v>
      </c>
      <c r="K552" s="167" t="s">
        <v>549</v>
      </c>
      <c r="L552" s="167" t="s">
        <v>1670</v>
      </c>
      <c r="M552" s="167" t="s">
        <v>1809</v>
      </c>
      <c r="O552" s="167">
        <v>23334</v>
      </c>
      <c r="P552" s="167" t="s">
        <v>1386</v>
      </c>
      <c r="R552" s="167">
        <v>360</v>
      </c>
      <c r="S552" s="167">
        <v>-360</v>
      </c>
      <c r="T552" s="167" t="s">
        <v>1361</v>
      </c>
    </row>
    <row r="553" spans="1:20">
      <c r="A553" s="167">
        <v>40000</v>
      </c>
      <c r="B553" s="168">
        <v>45931</v>
      </c>
      <c r="C553" s="168">
        <v>45931</v>
      </c>
      <c r="D553" s="167" t="s">
        <v>554</v>
      </c>
      <c r="E553" s="167" t="s">
        <v>1831</v>
      </c>
      <c r="F553" s="167" t="s">
        <v>1425</v>
      </c>
      <c r="G553" s="167" t="s">
        <v>1426</v>
      </c>
      <c r="I553" s="167" t="s">
        <v>1650</v>
      </c>
      <c r="J553" s="167" t="s">
        <v>1669</v>
      </c>
      <c r="K553" s="167" t="s">
        <v>549</v>
      </c>
      <c r="L553" s="167" t="s">
        <v>1670</v>
      </c>
      <c r="M553" s="167" t="s">
        <v>1809</v>
      </c>
      <c r="O553" s="167">
        <v>23868</v>
      </c>
      <c r="P553" s="167" t="s">
        <v>1386</v>
      </c>
      <c r="R553" s="167">
        <v>360</v>
      </c>
      <c r="S553" s="167">
        <v>-360</v>
      </c>
      <c r="T553" s="167" t="s">
        <v>1361</v>
      </c>
    </row>
    <row r="554" spans="1:20">
      <c r="A554" s="167">
        <v>40000</v>
      </c>
      <c r="B554" s="168">
        <v>45901</v>
      </c>
      <c r="C554" s="168">
        <v>45901</v>
      </c>
      <c r="D554" s="167" t="s">
        <v>1807</v>
      </c>
      <c r="E554" s="167" t="s">
        <v>1832</v>
      </c>
      <c r="F554" s="167" t="s">
        <v>1425</v>
      </c>
      <c r="G554" s="167" t="s">
        <v>1426</v>
      </c>
      <c r="I554" s="167" t="s">
        <v>1650</v>
      </c>
      <c r="J554" s="167" t="s">
        <v>1672</v>
      </c>
      <c r="K554" s="167" t="s">
        <v>549</v>
      </c>
      <c r="L554" s="167" t="s">
        <v>1673</v>
      </c>
      <c r="M554" s="167" t="s">
        <v>1809</v>
      </c>
      <c r="O554" s="167">
        <v>23334</v>
      </c>
      <c r="P554" s="167" t="s">
        <v>1386</v>
      </c>
      <c r="R554" s="167">
        <v>952</v>
      </c>
      <c r="S554" s="167">
        <v>-952</v>
      </c>
      <c r="T554" s="167" t="s">
        <v>1361</v>
      </c>
    </row>
    <row r="555" spans="1:20">
      <c r="A555" s="167">
        <v>40000</v>
      </c>
      <c r="B555" s="168">
        <v>45931</v>
      </c>
      <c r="C555" s="168">
        <v>45931</v>
      </c>
      <c r="D555" s="167" t="s">
        <v>554</v>
      </c>
      <c r="E555" s="167" t="s">
        <v>1832</v>
      </c>
      <c r="F555" s="167" t="s">
        <v>1425</v>
      </c>
      <c r="G555" s="167" t="s">
        <v>1426</v>
      </c>
      <c r="I555" s="167" t="s">
        <v>1650</v>
      </c>
      <c r="J555" s="167" t="s">
        <v>1672</v>
      </c>
      <c r="K555" s="167" t="s">
        <v>549</v>
      </c>
      <c r="L555" s="167" t="s">
        <v>1673</v>
      </c>
      <c r="M555" s="167" t="s">
        <v>1809</v>
      </c>
      <c r="O555" s="167">
        <v>23868</v>
      </c>
      <c r="P555" s="167" t="s">
        <v>1386</v>
      </c>
      <c r="R555" s="167">
        <v>952</v>
      </c>
      <c r="S555" s="167">
        <v>-952</v>
      </c>
      <c r="T555" s="167" t="s">
        <v>1361</v>
      </c>
    </row>
    <row r="556" spans="1:20">
      <c r="A556" s="167">
        <v>42100</v>
      </c>
      <c r="B556" s="168">
        <v>45901</v>
      </c>
      <c r="C556" s="168">
        <v>45901</v>
      </c>
      <c r="D556" s="167">
        <v>179783</v>
      </c>
      <c r="E556" s="167" t="s">
        <v>1833</v>
      </c>
      <c r="F556" s="167" t="s">
        <v>1408</v>
      </c>
      <c r="G556" s="167" t="s">
        <v>1409</v>
      </c>
      <c r="I556" s="167" t="s">
        <v>1405</v>
      </c>
      <c r="J556" s="167" t="s">
        <v>1413</v>
      </c>
      <c r="K556" s="167" t="s">
        <v>849</v>
      </c>
      <c r="L556" s="167" t="s">
        <v>1414</v>
      </c>
      <c r="M556" s="167" t="s">
        <v>1834</v>
      </c>
      <c r="O556" s="167">
        <v>23478</v>
      </c>
      <c r="P556" s="167" t="s">
        <v>1386</v>
      </c>
      <c r="R556" s="167">
        <v>234</v>
      </c>
      <c r="S556" s="167">
        <v>-234</v>
      </c>
      <c r="T556" s="167" t="s">
        <v>1361</v>
      </c>
    </row>
    <row r="557" spans="1:20">
      <c r="A557" s="167">
        <v>42100</v>
      </c>
      <c r="B557" s="168">
        <v>45931</v>
      </c>
      <c r="C557" s="168">
        <v>45931</v>
      </c>
      <c r="D557" s="167">
        <v>180336</v>
      </c>
      <c r="E557" s="167" t="s">
        <v>1833</v>
      </c>
      <c r="F557" s="167" t="s">
        <v>1408</v>
      </c>
      <c r="G557" s="167" t="s">
        <v>1409</v>
      </c>
      <c r="I557" s="167" t="s">
        <v>1405</v>
      </c>
      <c r="J557" s="167" t="s">
        <v>1413</v>
      </c>
      <c r="K557" s="167" t="s">
        <v>849</v>
      </c>
      <c r="L557" s="167" t="s">
        <v>1414</v>
      </c>
      <c r="M557" s="167" t="s">
        <v>1834</v>
      </c>
      <c r="O557" s="167">
        <v>23761</v>
      </c>
      <c r="P557" s="167" t="s">
        <v>1386</v>
      </c>
      <c r="R557" s="167">
        <v>234</v>
      </c>
      <c r="S557" s="167">
        <v>-234</v>
      </c>
      <c r="T557" s="167" t="s">
        <v>1361</v>
      </c>
    </row>
    <row r="558" spans="1:20">
      <c r="A558" s="167">
        <v>42100</v>
      </c>
      <c r="B558" s="168">
        <v>45901</v>
      </c>
      <c r="C558" s="168">
        <v>45901</v>
      </c>
      <c r="D558" s="167">
        <v>179783</v>
      </c>
      <c r="E558" s="167" t="s">
        <v>1835</v>
      </c>
      <c r="F558" s="167" t="s">
        <v>1408</v>
      </c>
      <c r="G558" s="167" t="s">
        <v>1409</v>
      </c>
      <c r="I558" s="167" t="s">
        <v>1405</v>
      </c>
      <c r="J558" s="167" t="s">
        <v>1416</v>
      </c>
      <c r="K558" s="167" t="s">
        <v>849</v>
      </c>
      <c r="L558" s="167" t="s">
        <v>1417</v>
      </c>
      <c r="M558" s="167" t="s">
        <v>1834</v>
      </c>
      <c r="O558" s="167">
        <v>23478</v>
      </c>
      <c r="P558" s="167" t="s">
        <v>1386</v>
      </c>
      <c r="R558" s="167">
        <v>100</v>
      </c>
      <c r="S558" s="167">
        <v>-100</v>
      </c>
      <c r="T558" s="167" t="s">
        <v>1361</v>
      </c>
    </row>
    <row r="559" spans="1:20">
      <c r="A559" s="167">
        <v>42100</v>
      </c>
      <c r="B559" s="168">
        <v>45931</v>
      </c>
      <c r="C559" s="168">
        <v>45931</v>
      </c>
      <c r="D559" s="167">
        <v>180336</v>
      </c>
      <c r="E559" s="167" t="s">
        <v>1835</v>
      </c>
      <c r="F559" s="167" t="s">
        <v>1408</v>
      </c>
      <c r="G559" s="167" t="s">
        <v>1409</v>
      </c>
      <c r="I559" s="167" t="s">
        <v>1405</v>
      </c>
      <c r="J559" s="167" t="s">
        <v>1416</v>
      </c>
      <c r="K559" s="167" t="s">
        <v>849</v>
      </c>
      <c r="L559" s="167" t="s">
        <v>1417</v>
      </c>
      <c r="M559" s="167" t="s">
        <v>1834</v>
      </c>
      <c r="O559" s="167">
        <v>23761</v>
      </c>
      <c r="P559" s="167" t="s">
        <v>1386</v>
      </c>
      <c r="R559" s="167">
        <v>100</v>
      </c>
      <c r="S559" s="167">
        <v>-100</v>
      </c>
      <c r="T559" s="167" t="s">
        <v>1361</v>
      </c>
    </row>
    <row r="560" spans="1:20">
      <c r="A560" s="167">
        <v>42100</v>
      </c>
      <c r="B560" s="168">
        <v>45901</v>
      </c>
      <c r="C560" s="168">
        <v>45901</v>
      </c>
      <c r="D560" s="167">
        <v>179783</v>
      </c>
      <c r="E560" s="167" t="s">
        <v>1836</v>
      </c>
      <c r="F560" s="167" t="s">
        <v>1408</v>
      </c>
      <c r="G560" s="167" t="s">
        <v>1409</v>
      </c>
      <c r="I560" s="167" t="s">
        <v>1405</v>
      </c>
      <c r="J560" s="167" t="s">
        <v>1422</v>
      </c>
      <c r="K560" s="167" t="s">
        <v>849</v>
      </c>
      <c r="L560" s="167" t="s">
        <v>1423</v>
      </c>
      <c r="M560" s="167" t="s">
        <v>1834</v>
      </c>
      <c r="O560" s="167">
        <v>23478</v>
      </c>
      <c r="P560" s="167" t="s">
        <v>1386</v>
      </c>
      <c r="R560" s="167">
        <v>195</v>
      </c>
      <c r="S560" s="167">
        <v>-195</v>
      </c>
      <c r="T560" s="167" t="s">
        <v>1361</v>
      </c>
    </row>
    <row r="561" spans="1:20">
      <c r="A561" s="167">
        <v>42100</v>
      </c>
      <c r="B561" s="168">
        <v>45931</v>
      </c>
      <c r="C561" s="168">
        <v>45931</v>
      </c>
      <c r="D561" s="167">
        <v>180336</v>
      </c>
      <c r="E561" s="167" t="s">
        <v>1836</v>
      </c>
      <c r="F561" s="167" t="s">
        <v>1408</v>
      </c>
      <c r="G561" s="167" t="s">
        <v>1409</v>
      </c>
      <c r="I561" s="167" t="s">
        <v>1405</v>
      </c>
      <c r="J561" s="167" t="s">
        <v>1422</v>
      </c>
      <c r="K561" s="167" t="s">
        <v>849</v>
      </c>
      <c r="L561" s="167" t="s">
        <v>1423</v>
      </c>
      <c r="M561" s="167" t="s">
        <v>1834</v>
      </c>
      <c r="O561" s="167">
        <v>23761</v>
      </c>
      <c r="P561" s="167" t="s">
        <v>1386</v>
      </c>
      <c r="R561" s="167">
        <v>190</v>
      </c>
      <c r="S561" s="167">
        <v>-190</v>
      </c>
      <c r="T561" s="167" t="s">
        <v>1361</v>
      </c>
    </row>
    <row r="562" spans="1:20">
      <c r="A562" s="167">
        <v>40000</v>
      </c>
      <c r="B562" s="168">
        <v>45901</v>
      </c>
      <c r="C562" s="168">
        <v>45901</v>
      </c>
      <c r="D562" s="167">
        <v>179783</v>
      </c>
      <c r="E562" s="167" t="s">
        <v>1837</v>
      </c>
      <c r="F562" s="167" t="s">
        <v>1425</v>
      </c>
      <c r="G562" s="167" t="s">
        <v>1426</v>
      </c>
      <c r="I562" s="167" t="s">
        <v>1405</v>
      </c>
      <c r="J562" s="167" t="s">
        <v>1514</v>
      </c>
      <c r="K562" s="167" t="s">
        <v>849</v>
      </c>
      <c r="L562" s="167" t="s">
        <v>1515</v>
      </c>
      <c r="M562" s="167" t="s">
        <v>1834</v>
      </c>
      <c r="O562" s="167">
        <v>23478</v>
      </c>
      <c r="P562" s="167" t="s">
        <v>1386</v>
      </c>
      <c r="R562" s="167">
        <v>245</v>
      </c>
      <c r="S562" s="167">
        <v>-245</v>
      </c>
      <c r="T562" s="167" t="s">
        <v>1361</v>
      </c>
    </row>
    <row r="563" spans="1:20">
      <c r="A563" s="167">
        <v>40000</v>
      </c>
      <c r="B563" s="168">
        <v>45931</v>
      </c>
      <c r="C563" s="168">
        <v>45931</v>
      </c>
      <c r="D563" s="167">
        <v>180336</v>
      </c>
      <c r="E563" s="167" t="s">
        <v>1837</v>
      </c>
      <c r="F563" s="167" t="s">
        <v>1425</v>
      </c>
      <c r="G563" s="167" t="s">
        <v>1426</v>
      </c>
      <c r="I563" s="167" t="s">
        <v>1405</v>
      </c>
      <c r="J563" s="167" t="s">
        <v>1514</v>
      </c>
      <c r="K563" s="167" t="s">
        <v>849</v>
      </c>
      <c r="L563" s="167" t="s">
        <v>1515</v>
      </c>
      <c r="M563" s="167" t="s">
        <v>1834</v>
      </c>
      <c r="O563" s="167">
        <v>23761</v>
      </c>
      <c r="P563" s="167" t="s">
        <v>1386</v>
      </c>
      <c r="R563" s="167">
        <v>350</v>
      </c>
      <c r="S563" s="167">
        <v>-350</v>
      </c>
      <c r="T563" s="167" t="s">
        <v>1361</v>
      </c>
    </row>
    <row r="564" spans="1:20">
      <c r="A564" s="167">
        <v>42100</v>
      </c>
      <c r="B564" s="168">
        <v>45901</v>
      </c>
      <c r="C564" s="168">
        <v>45901</v>
      </c>
      <c r="D564" s="167">
        <v>179783</v>
      </c>
      <c r="E564" s="167" t="s">
        <v>1838</v>
      </c>
      <c r="F564" s="167" t="s">
        <v>1408</v>
      </c>
      <c r="G564" s="167" t="s">
        <v>1409</v>
      </c>
      <c r="I564" s="167" t="s">
        <v>1405</v>
      </c>
      <c r="J564" s="167" t="s">
        <v>1435</v>
      </c>
      <c r="K564" s="167" t="s">
        <v>849</v>
      </c>
      <c r="L564" s="167" t="s">
        <v>1436</v>
      </c>
      <c r="M564" s="167" t="s">
        <v>1834</v>
      </c>
      <c r="O564" s="167">
        <v>23478</v>
      </c>
      <c r="P564" s="167" t="s">
        <v>1386</v>
      </c>
      <c r="R564" s="167">
        <v>200</v>
      </c>
      <c r="S564" s="167">
        <v>-200</v>
      </c>
      <c r="T564" s="167" t="s">
        <v>1361</v>
      </c>
    </row>
    <row r="565" spans="1:20">
      <c r="A565" s="167">
        <v>42100</v>
      </c>
      <c r="B565" s="168">
        <v>45931</v>
      </c>
      <c r="C565" s="168">
        <v>45931</v>
      </c>
      <c r="D565" s="167">
        <v>180336</v>
      </c>
      <c r="E565" s="167" t="s">
        <v>1838</v>
      </c>
      <c r="F565" s="167" t="s">
        <v>1408</v>
      </c>
      <c r="G565" s="167" t="s">
        <v>1409</v>
      </c>
      <c r="I565" s="167" t="s">
        <v>1405</v>
      </c>
      <c r="J565" s="167" t="s">
        <v>1435</v>
      </c>
      <c r="K565" s="167" t="s">
        <v>849</v>
      </c>
      <c r="L565" s="167" t="s">
        <v>1436</v>
      </c>
      <c r="M565" s="167" t="s">
        <v>1834</v>
      </c>
      <c r="O565" s="167">
        <v>23761</v>
      </c>
      <c r="P565" s="167" t="s">
        <v>1386</v>
      </c>
      <c r="R565" s="167">
        <v>200</v>
      </c>
      <c r="S565" s="167">
        <v>-200</v>
      </c>
      <c r="T565" s="167" t="s">
        <v>1361</v>
      </c>
    </row>
    <row r="566" spans="1:20">
      <c r="A566" s="167">
        <v>40000</v>
      </c>
      <c r="B566" s="168">
        <v>45901</v>
      </c>
      <c r="C566" s="168">
        <v>45901</v>
      </c>
      <c r="D566" s="167">
        <v>179783</v>
      </c>
      <c r="E566" s="167" t="s">
        <v>1839</v>
      </c>
      <c r="F566" s="167" t="s">
        <v>1425</v>
      </c>
      <c r="G566" s="167" t="s">
        <v>1426</v>
      </c>
      <c r="I566" s="167" t="s">
        <v>1405</v>
      </c>
      <c r="J566" s="167" t="s">
        <v>1444</v>
      </c>
      <c r="K566" s="167" t="s">
        <v>849</v>
      </c>
      <c r="L566" s="167" t="s">
        <v>1445</v>
      </c>
      <c r="M566" s="167" t="s">
        <v>1834</v>
      </c>
      <c r="O566" s="167">
        <v>23478</v>
      </c>
      <c r="P566" s="167" t="s">
        <v>1386</v>
      </c>
      <c r="R566" s="167">
        <v>190</v>
      </c>
      <c r="S566" s="167">
        <v>-190</v>
      </c>
      <c r="T566" s="167" t="s">
        <v>1361</v>
      </c>
    </row>
    <row r="567" spans="1:20">
      <c r="A567" s="167">
        <v>40000</v>
      </c>
      <c r="B567" s="168">
        <v>45931</v>
      </c>
      <c r="C567" s="168">
        <v>45931</v>
      </c>
      <c r="D567" s="167">
        <v>180336</v>
      </c>
      <c r="E567" s="167" t="s">
        <v>1839</v>
      </c>
      <c r="F567" s="167" t="s">
        <v>1425</v>
      </c>
      <c r="G567" s="167" t="s">
        <v>1426</v>
      </c>
      <c r="I567" s="167" t="s">
        <v>1405</v>
      </c>
      <c r="J567" s="167" t="s">
        <v>1444</v>
      </c>
      <c r="K567" s="167" t="s">
        <v>849</v>
      </c>
      <c r="L567" s="167" t="s">
        <v>1445</v>
      </c>
      <c r="M567" s="167" t="s">
        <v>1834</v>
      </c>
      <c r="O567" s="167">
        <v>23761</v>
      </c>
      <c r="P567" s="167" t="s">
        <v>1386</v>
      </c>
      <c r="R567" s="167">
        <v>190</v>
      </c>
      <c r="S567" s="167">
        <v>-190</v>
      </c>
      <c r="T567" s="167" t="s">
        <v>1361</v>
      </c>
    </row>
    <row r="568" spans="1:20">
      <c r="A568" s="167">
        <v>40000</v>
      </c>
      <c r="B568" s="168">
        <v>45901</v>
      </c>
      <c r="C568" s="168">
        <v>45901</v>
      </c>
      <c r="D568" s="167">
        <v>179783</v>
      </c>
      <c r="E568" s="167" t="s">
        <v>1840</v>
      </c>
      <c r="F568" s="167" t="s">
        <v>1425</v>
      </c>
      <c r="G568" s="167" t="s">
        <v>1426</v>
      </c>
      <c r="I568" s="167" t="s">
        <v>1405</v>
      </c>
      <c r="J568" s="167" t="s">
        <v>1447</v>
      </c>
      <c r="K568" s="167" t="s">
        <v>849</v>
      </c>
      <c r="L568" s="167" t="s">
        <v>1448</v>
      </c>
      <c r="M568" s="167" t="s">
        <v>1834</v>
      </c>
      <c r="O568" s="167">
        <v>23478</v>
      </c>
      <c r="P568" s="167" t="s">
        <v>1386</v>
      </c>
      <c r="R568" s="167">
        <v>2255</v>
      </c>
      <c r="S568" s="167">
        <v>-2255</v>
      </c>
      <c r="T568" s="167" t="s">
        <v>1361</v>
      </c>
    </row>
    <row r="569" spans="1:20">
      <c r="A569" s="167">
        <v>40000</v>
      </c>
      <c r="B569" s="168">
        <v>45931</v>
      </c>
      <c r="C569" s="168">
        <v>45931</v>
      </c>
      <c r="D569" s="167">
        <v>180336</v>
      </c>
      <c r="E569" s="167" t="s">
        <v>1840</v>
      </c>
      <c r="F569" s="167" t="s">
        <v>1425</v>
      </c>
      <c r="G569" s="167" t="s">
        <v>1426</v>
      </c>
      <c r="I569" s="167" t="s">
        <v>1405</v>
      </c>
      <c r="J569" s="167" t="s">
        <v>1447</v>
      </c>
      <c r="K569" s="167" t="s">
        <v>849</v>
      </c>
      <c r="L569" s="167" t="s">
        <v>1448</v>
      </c>
      <c r="M569" s="167" t="s">
        <v>1834</v>
      </c>
      <c r="O569" s="167">
        <v>23761</v>
      </c>
      <c r="P569" s="167" t="s">
        <v>1386</v>
      </c>
      <c r="R569" s="167">
        <v>2255</v>
      </c>
      <c r="S569" s="167">
        <v>-2255</v>
      </c>
      <c r="T569" s="167" t="s">
        <v>1361</v>
      </c>
    </row>
    <row r="570" spans="1:20">
      <c r="A570" s="167">
        <v>41300</v>
      </c>
      <c r="B570" s="168">
        <v>45901</v>
      </c>
      <c r="C570" s="168">
        <v>45901</v>
      </c>
      <c r="D570" s="167">
        <v>179783</v>
      </c>
      <c r="E570" s="167" t="s">
        <v>1841</v>
      </c>
      <c r="F570" s="167" t="s">
        <v>1408</v>
      </c>
      <c r="G570" s="167" t="s">
        <v>1409</v>
      </c>
      <c r="I570" s="167" t="s">
        <v>1405</v>
      </c>
      <c r="J570" s="167" t="s">
        <v>1696</v>
      </c>
      <c r="K570" s="167" t="s">
        <v>849</v>
      </c>
      <c r="L570" s="167" t="s">
        <v>1697</v>
      </c>
      <c r="M570" s="167" t="s">
        <v>1834</v>
      </c>
      <c r="O570" s="167">
        <v>23478</v>
      </c>
      <c r="P570" s="167" t="s">
        <v>1386</v>
      </c>
      <c r="R570" s="167">
        <v>60</v>
      </c>
      <c r="S570" s="167">
        <v>-60</v>
      </c>
      <c r="T570" s="167" t="s">
        <v>1361</v>
      </c>
    </row>
    <row r="571" spans="1:20">
      <c r="A571" s="167">
        <v>41300</v>
      </c>
      <c r="B571" s="168">
        <v>45931</v>
      </c>
      <c r="C571" s="168">
        <v>45931</v>
      </c>
      <c r="D571" s="167">
        <v>180336</v>
      </c>
      <c r="E571" s="167" t="s">
        <v>1841</v>
      </c>
      <c r="F571" s="167" t="s">
        <v>1408</v>
      </c>
      <c r="G571" s="167" t="s">
        <v>1409</v>
      </c>
      <c r="I571" s="167" t="s">
        <v>1405</v>
      </c>
      <c r="J571" s="167" t="s">
        <v>1696</v>
      </c>
      <c r="K571" s="167" t="s">
        <v>849</v>
      </c>
      <c r="L571" s="167" t="s">
        <v>1697</v>
      </c>
      <c r="M571" s="167" t="s">
        <v>1834</v>
      </c>
      <c r="O571" s="167">
        <v>23761</v>
      </c>
      <c r="P571" s="167" t="s">
        <v>1386</v>
      </c>
      <c r="R571" s="167">
        <v>60</v>
      </c>
      <c r="S571" s="167">
        <v>-60</v>
      </c>
      <c r="T571" s="167" t="s">
        <v>1361</v>
      </c>
    </row>
    <row r="572" spans="1:20">
      <c r="A572" s="167">
        <v>42100</v>
      </c>
      <c r="B572" s="168">
        <v>45901</v>
      </c>
      <c r="C572" s="168">
        <v>45901</v>
      </c>
      <c r="D572" s="167">
        <v>179742</v>
      </c>
      <c r="E572" s="167" t="s">
        <v>1842</v>
      </c>
      <c r="F572" s="167" t="s">
        <v>1408</v>
      </c>
      <c r="G572" s="167" t="s">
        <v>1409</v>
      </c>
      <c r="I572" s="167" t="s">
        <v>1618</v>
      </c>
      <c r="J572" s="167" t="s">
        <v>1410</v>
      </c>
      <c r="K572" s="167" t="s">
        <v>852</v>
      </c>
      <c r="L572" s="167" t="s">
        <v>1411</v>
      </c>
      <c r="M572" s="167" t="s">
        <v>1843</v>
      </c>
      <c r="O572" s="167">
        <v>23301</v>
      </c>
      <c r="P572" s="167" t="s">
        <v>1386</v>
      </c>
      <c r="R572" s="167">
        <v>250</v>
      </c>
      <c r="S572" s="167">
        <v>-250</v>
      </c>
      <c r="T572" s="167" t="s">
        <v>1361</v>
      </c>
    </row>
    <row r="573" spans="1:20">
      <c r="A573" s="167">
        <v>42100</v>
      </c>
      <c r="B573" s="168">
        <v>45931</v>
      </c>
      <c r="C573" s="168">
        <v>45931</v>
      </c>
      <c r="D573" s="167">
        <v>180294</v>
      </c>
      <c r="E573" s="167" t="s">
        <v>1842</v>
      </c>
      <c r="F573" s="167" t="s">
        <v>1408</v>
      </c>
      <c r="G573" s="167" t="s">
        <v>1409</v>
      </c>
      <c r="I573" s="167" t="s">
        <v>1618</v>
      </c>
      <c r="J573" s="167" t="s">
        <v>1410</v>
      </c>
      <c r="K573" s="167" t="s">
        <v>852</v>
      </c>
      <c r="L573" s="167" t="s">
        <v>1411</v>
      </c>
      <c r="M573" s="167" t="s">
        <v>1843</v>
      </c>
      <c r="O573" s="167">
        <v>23718</v>
      </c>
      <c r="P573" s="167" t="s">
        <v>1386</v>
      </c>
      <c r="R573" s="167">
        <v>250</v>
      </c>
      <c r="S573" s="167">
        <v>-250</v>
      </c>
      <c r="T573" s="167" t="s">
        <v>1361</v>
      </c>
    </row>
    <row r="574" spans="1:20">
      <c r="A574" s="167">
        <v>42000</v>
      </c>
      <c r="B574" s="168">
        <v>45917</v>
      </c>
      <c r="C574" s="168">
        <v>45917</v>
      </c>
      <c r="D574" s="167">
        <v>180228</v>
      </c>
      <c r="E574" s="167" t="s">
        <v>1844</v>
      </c>
      <c r="F574" s="167" t="s">
        <v>1557</v>
      </c>
      <c r="G574" s="167" t="s">
        <v>134</v>
      </c>
      <c r="I574" s="167" t="s">
        <v>1618</v>
      </c>
      <c r="J574" s="167" t="s">
        <v>1845</v>
      </c>
      <c r="K574" s="167" t="s">
        <v>852</v>
      </c>
      <c r="L574" s="167" t="s">
        <v>1846</v>
      </c>
      <c r="M574" s="167" t="s">
        <v>1843</v>
      </c>
      <c r="O574" s="167">
        <v>23646</v>
      </c>
      <c r="P574" s="167" t="s">
        <v>1386</v>
      </c>
      <c r="R574" s="167">
        <v>1259.1600000000001</v>
      </c>
      <c r="S574" s="167">
        <v>-1259.1600000000001</v>
      </c>
      <c r="T574" s="167" t="s">
        <v>1361</v>
      </c>
    </row>
    <row r="575" spans="1:20">
      <c r="A575" s="167">
        <v>42000</v>
      </c>
      <c r="B575" s="168">
        <v>45936</v>
      </c>
      <c r="C575" s="168">
        <v>45936</v>
      </c>
      <c r="D575" s="167">
        <v>180604</v>
      </c>
      <c r="E575" s="167" t="s">
        <v>1847</v>
      </c>
      <c r="F575" s="167" t="s">
        <v>1557</v>
      </c>
      <c r="G575" s="167" t="s">
        <v>134</v>
      </c>
      <c r="I575" s="167" t="s">
        <v>1618</v>
      </c>
      <c r="J575" s="167" t="s">
        <v>1848</v>
      </c>
      <c r="K575" s="167" t="s">
        <v>852</v>
      </c>
      <c r="L575" s="167" t="s">
        <v>1849</v>
      </c>
      <c r="M575" s="167" t="s">
        <v>1843</v>
      </c>
      <c r="O575" s="167">
        <v>23987</v>
      </c>
      <c r="P575" s="167" t="s">
        <v>1386</v>
      </c>
      <c r="R575" s="167">
        <v>328.32</v>
      </c>
      <c r="S575" s="167">
        <v>-328.32</v>
      </c>
      <c r="T575" s="167" t="s">
        <v>1361</v>
      </c>
    </row>
    <row r="576" spans="1:20">
      <c r="A576" s="167">
        <v>42000</v>
      </c>
      <c r="B576" s="168">
        <v>45936</v>
      </c>
      <c r="C576" s="168">
        <v>45936</v>
      </c>
      <c r="D576" s="167">
        <v>180604</v>
      </c>
      <c r="E576" s="167" t="s">
        <v>1850</v>
      </c>
      <c r="F576" s="167" t="s">
        <v>1557</v>
      </c>
      <c r="G576" s="167" t="s">
        <v>134</v>
      </c>
      <c r="I576" s="167" t="s">
        <v>1618</v>
      </c>
      <c r="J576" s="167" t="s">
        <v>1851</v>
      </c>
      <c r="K576" s="167" t="s">
        <v>852</v>
      </c>
      <c r="L576" s="167" t="s">
        <v>1852</v>
      </c>
      <c r="M576" s="167" t="s">
        <v>1843</v>
      </c>
      <c r="O576" s="167">
        <v>23987</v>
      </c>
      <c r="P576" s="167" t="s">
        <v>1386</v>
      </c>
      <c r="R576" s="167">
        <v>328.32</v>
      </c>
      <c r="S576" s="167">
        <v>-328.32</v>
      </c>
      <c r="T576" s="167" t="s">
        <v>1361</v>
      </c>
    </row>
    <row r="577" spans="1:20">
      <c r="A577" s="167">
        <v>42100</v>
      </c>
      <c r="B577" s="168">
        <v>45901</v>
      </c>
      <c r="C577" s="168">
        <v>45901</v>
      </c>
      <c r="D577" s="167">
        <v>179742</v>
      </c>
      <c r="E577" s="167" t="s">
        <v>1853</v>
      </c>
      <c r="F577" s="167" t="s">
        <v>1408</v>
      </c>
      <c r="G577" s="167" t="s">
        <v>1409</v>
      </c>
      <c r="I577" s="167" t="s">
        <v>1618</v>
      </c>
      <c r="J577" s="167" t="s">
        <v>1422</v>
      </c>
      <c r="K577" s="167" t="s">
        <v>852</v>
      </c>
      <c r="L577" s="167" t="s">
        <v>1423</v>
      </c>
      <c r="M577" s="167" t="s">
        <v>1843</v>
      </c>
      <c r="O577" s="167">
        <v>23301</v>
      </c>
      <c r="P577" s="167" t="s">
        <v>1386</v>
      </c>
      <c r="R577" s="167">
        <v>273</v>
      </c>
      <c r="S577" s="167">
        <v>-273</v>
      </c>
      <c r="T577" s="167" t="s">
        <v>1361</v>
      </c>
    </row>
    <row r="578" spans="1:20">
      <c r="A578" s="167">
        <v>42100</v>
      </c>
      <c r="B578" s="168">
        <v>45931</v>
      </c>
      <c r="C578" s="168">
        <v>45931</v>
      </c>
      <c r="D578" s="167">
        <v>180294</v>
      </c>
      <c r="E578" s="167" t="s">
        <v>1853</v>
      </c>
      <c r="F578" s="167" t="s">
        <v>1408</v>
      </c>
      <c r="G578" s="167" t="s">
        <v>1409</v>
      </c>
      <c r="I578" s="167" t="s">
        <v>1618</v>
      </c>
      <c r="J578" s="167" t="s">
        <v>1422</v>
      </c>
      <c r="K578" s="167" t="s">
        <v>852</v>
      </c>
      <c r="L578" s="167" t="s">
        <v>1423</v>
      </c>
      <c r="M578" s="167" t="s">
        <v>1843</v>
      </c>
      <c r="O578" s="167">
        <v>23718</v>
      </c>
      <c r="P578" s="167" t="s">
        <v>1386</v>
      </c>
      <c r="R578" s="167">
        <v>273</v>
      </c>
      <c r="S578" s="167">
        <v>-273</v>
      </c>
      <c r="T578" s="167" t="s">
        <v>1361</v>
      </c>
    </row>
    <row r="579" spans="1:20">
      <c r="A579" s="167">
        <v>41200</v>
      </c>
      <c r="B579" s="168">
        <v>45901</v>
      </c>
      <c r="C579" s="168">
        <v>45901</v>
      </c>
      <c r="D579" s="167">
        <v>179742</v>
      </c>
      <c r="E579" s="167" t="s">
        <v>1854</v>
      </c>
      <c r="F579" s="167" t="s">
        <v>1425</v>
      </c>
      <c r="G579" s="167" t="s">
        <v>1426</v>
      </c>
      <c r="I579" s="167" t="s">
        <v>1618</v>
      </c>
      <c r="J579" s="167" t="s">
        <v>1855</v>
      </c>
      <c r="K579" s="167" t="s">
        <v>852</v>
      </c>
      <c r="L579" s="167" t="s">
        <v>1581</v>
      </c>
      <c r="M579" s="167" t="s">
        <v>1843</v>
      </c>
      <c r="O579" s="167">
        <v>23301</v>
      </c>
      <c r="P579" s="167" t="s">
        <v>1386</v>
      </c>
      <c r="R579" s="167">
        <v>70</v>
      </c>
      <c r="S579" s="167">
        <v>-70</v>
      </c>
      <c r="T579" s="167" t="s">
        <v>1361</v>
      </c>
    </row>
    <row r="580" spans="1:20">
      <c r="A580" s="167">
        <v>41200</v>
      </c>
      <c r="B580" s="168">
        <v>45931</v>
      </c>
      <c r="C580" s="168">
        <v>45931</v>
      </c>
      <c r="D580" s="167">
        <v>180294</v>
      </c>
      <c r="E580" s="167" t="s">
        <v>1854</v>
      </c>
      <c r="F580" s="167" t="s">
        <v>1425</v>
      </c>
      <c r="G580" s="167" t="s">
        <v>1426</v>
      </c>
      <c r="I580" s="167" t="s">
        <v>1618</v>
      </c>
      <c r="J580" s="167" t="s">
        <v>1855</v>
      </c>
      <c r="K580" s="167" t="s">
        <v>852</v>
      </c>
      <c r="L580" s="167" t="s">
        <v>1581</v>
      </c>
      <c r="M580" s="167" t="s">
        <v>1843</v>
      </c>
      <c r="O580" s="167">
        <v>23718</v>
      </c>
      <c r="P580" s="167" t="s">
        <v>1386</v>
      </c>
      <c r="R580" s="167">
        <v>70</v>
      </c>
      <c r="S580" s="167">
        <v>-70</v>
      </c>
      <c r="T580" s="167" t="s">
        <v>1361</v>
      </c>
    </row>
    <row r="581" spans="1:20">
      <c r="A581" s="167">
        <v>41450</v>
      </c>
      <c r="B581" s="168">
        <v>45901</v>
      </c>
      <c r="C581" s="168">
        <v>45901</v>
      </c>
      <c r="D581" s="167">
        <v>179742</v>
      </c>
      <c r="E581" s="167" t="s">
        <v>1856</v>
      </c>
      <c r="F581" s="167" t="s">
        <v>1425</v>
      </c>
      <c r="G581" s="167" t="s">
        <v>1426</v>
      </c>
      <c r="I581" s="167" t="s">
        <v>1618</v>
      </c>
      <c r="J581" s="167" t="s">
        <v>1583</v>
      </c>
      <c r="K581" s="167" t="s">
        <v>852</v>
      </c>
      <c r="L581" s="167" t="s">
        <v>1584</v>
      </c>
      <c r="M581" s="167" t="s">
        <v>1843</v>
      </c>
      <c r="O581" s="167">
        <v>23301</v>
      </c>
      <c r="P581" s="167" t="s">
        <v>1386</v>
      </c>
      <c r="R581" s="167">
        <v>12</v>
      </c>
      <c r="S581" s="167">
        <v>-12</v>
      </c>
      <c r="T581" s="167" t="s">
        <v>1361</v>
      </c>
    </row>
    <row r="582" spans="1:20">
      <c r="A582" s="167">
        <v>41450</v>
      </c>
      <c r="B582" s="168">
        <v>45931</v>
      </c>
      <c r="C582" s="168">
        <v>45931</v>
      </c>
      <c r="D582" s="167">
        <v>180294</v>
      </c>
      <c r="E582" s="167" t="s">
        <v>1856</v>
      </c>
      <c r="F582" s="167" t="s">
        <v>1425</v>
      </c>
      <c r="G582" s="167" t="s">
        <v>1426</v>
      </c>
      <c r="I582" s="167" t="s">
        <v>1618</v>
      </c>
      <c r="J582" s="167" t="s">
        <v>1583</v>
      </c>
      <c r="K582" s="167" t="s">
        <v>852</v>
      </c>
      <c r="L582" s="167" t="s">
        <v>1584</v>
      </c>
      <c r="M582" s="167" t="s">
        <v>1843</v>
      </c>
      <c r="O582" s="167">
        <v>23718</v>
      </c>
      <c r="P582" s="167" t="s">
        <v>1386</v>
      </c>
      <c r="R582" s="167">
        <v>12</v>
      </c>
      <c r="S582" s="167">
        <v>-12</v>
      </c>
      <c r="T582" s="167" t="s">
        <v>1361</v>
      </c>
    </row>
    <row r="583" spans="1:20">
      <c r="A583" s="167">
        <v>41450</v>
      </c>
      <c r="B583" s="168">
        <v>45901</v>
      </c>
      <c r="C583" s="168">
        <v>45901</v>
      </c>
      <c r="D583" s="167">
        <v>179742</v>
      </c>
      <c r="E583" s="167" t="s">
        <v>1857</v>
      </c>
      <c r="F583" s="167" t="s">
        <v>1425</v>
      </c>
      <c r="G583" s="167" t="s">
        <v>1426</v>
      </c>
      <c r="I583" s="167" t="s">
        <v>1618</v>
      </c>
      <c r="J583" s="167" t="s">
        <v>1510</v>
      </c>
      <c r="K583" s="167" t="s">
        <v>852</v>
      </c>
      <c r="L583" s="167" t="s">
        <v>1511</v>
      </c>
      <c r="M583" s="167" t="s">
        <v>1843</v>
      </c>
      <c r="O583" s="167">
        <v>23301</v>
      </c>
      <c r="P583" s="167" t="s">
        <v>1386</v>
      </c>
      <c r="R583" s="167">
        <v>16</v>
      </c>
      <c r="S583" s="167">
        <v>-16</v>
      </c>
      <c r="T583" s="167" t="s">
        <v>1361</v>
      </c>
    </row>
    <row r="584" spans="1:20">
      <c r="A584" s="167">
        <v>41450</v>
      </c>
      <c r="B584" s="168">
        <v>45931</v>
      </c>
      <c r="C584" s="168">
        <v>45931</v>
      </c>
      <c r="D584" s="167">
        <v>180294</v>
      </c>
      <c r="E584" s="167" t="s">
        <v>1857</v>
      </c>
      <c r="F584" s="167" t="s">
        <v>1425</v>
      </c>
      <c r="G584" s="167" t="s">
        <v>1426</v>
      </c>
      <c r="I584" s="167" t="s">
        <v>1618</v>
      </c>
      <c r="J584" s="167" t="s">
        <v>1510</v>
      </c>
      <c r="K584" s="167" t="s">
        <v>852</v>
      </c>
      <c r="L584" s="167" t="s">
        <v>1511</v>
      </c>
      <c r="M584" s="167" t="s">
        <v>1843</v>
      </c>
      <c r="O584" s="167">
        <v>23718</v>
      </c>
      <c r="P584" s="167" t="s">
        <v>1386</v>
      </c>
      <c r="R584" s="167">
        <v>16</v>
      </c>
      <c r="S584" s="167">
        <v>-16</v>
      </c>
      <c r="T584" s="167" t="s">
        <v>1361</v>
      </c>
    </row>
    <row r="585" spans="1:20">
      <c r="A585" s="167">
        <v>41320</v>
      </c>
      <c r="B585" s="168">
        <v>45901</v>
      </c>
      <c r="C585" s="168">
        <v>45901</v>
      </c>
      <c r="D585" s="167">
        <v>179742</v>
      </c>
      <c r="E585" s="167" t="s">
        <v>1858</v>
      </c>
      <c r="F585" s="167" t="s">
        <v>1425</v>
      </c>
      <c r="G585" s="167" t="s">
        <v>1426</v>
      </c>
      <c r="I585" s="167" t="s">
        <v>1618</v>
      </c>
      <c r="J585" s="167" t="s">
        <v>1427</v>
      </c>
      <c r="K585" s="167" t="s">
        <v>852</v>
      </c>
      <c r="L585" s="167" t="s">
        <v>1428</v>
      </c>
      <c r="M585" s="167" t="s">
        <v>1843</v>
      </c>
      <c r="O585" s="167">
        <v>23301</v>
      </c>
      <c r="P585" s="167" t="s">
        <v>1386</v>
      </c>
      <c r="R585" s="167">
        <v>100</v>
      </c>
      <c r="S585" s="167">
        <v>-100</v>
      </c>
      <c r="T585" s="167" t="s">
        <v>1361</v>
      </c>
    </row>
    <row r="586" spans="1:20">
      <c r="A586" s="167">
        <v>41320</v>
      </c>
      <c r="B586" s="168">
        <v>45931</v>
      </c>
      <c r="C586" s="168">
        <v>45931</v>
      </c>
      <c r="D586" s="167">
        <v>180294</v>
      </c>
      <c r="E586" s="167" t="s">
        <v>1858</v>
      </c>
      <c r="F586" s="167" t="s">
        <v>1425</v>
      </c>
      <c r="G586" s="167" t="s">
        <v>1426</v>
      </c>
      <c r="I586" s="167" t="s">
        <v>1618</v>
      </c>
      <c r="J586" s="167" t="s">
        <v>1427</v>
      </c>
      <c r="K586" s="167" t="s">
        <v>852</v>
      </c>
      <c r="L586" s="167" t="s">
        <v>1428</v>
      </c>
      <c r="M586" s="167" t="s">
        <v>1843</v>
      </c>
      <c r="O586" s="167">
        <v>23718</v>
      </c>
      <c r="P586" s="167" t="s">
        <v>1386</v>
      </c>
      <c r="R586" s="167">
        <v>100</v>
      </c>
      <c r="S586" s="167">
        <v>-100</v>
      </c>
      <c r="T586" s="167" t="s">
        <v>1361</v>
      </c>
    </row>
    <row r="587" spans="1:20">
      <c r="A587" s="167">
        <v>41300</v>
      </c>
      <c r="B587" s="168">
        <v>45901</v>
      </c>
      <c r="C587" s="168">
        <v>45901</v>
      </c>
      <c r="D587" s="167">
        <v>179742</v>
      </c>
      <c r="E587" s="167" t="s">
        <v>1859</v>
      </c>
      <c r="F587" s="167" t="s">
        <v>1425</v>
      </c>
      <c r="G587" s="167" t="s">
        <v>1426</v>
      </c>
      <c r="I587" s="167" t="s">
        <v>1618</v>
      </c>
      <c r="J587" s="167" t="s">
        <v>1430</v>
      </c>
      <c r="K587" s="167" t="s">
        <v>852</v>
      </c>
      <c r="L587" s="167" t="s">
        <v>1430</v>
      </c>
      <c r="M587" s="167" t="s">
        <v>1843</v>
      </c>
      <c r="O587" s="167">
        <v>23301</v>
      </c>
      <c r="P587" s="167" t="s">
        <v>1386</v>
      </c>
      <c r="R587" s="167">
        <v>444.14</v>
      </c>
      <c r="S587" s="167">
        <v>-444.14</v>
      </c>
      <c r="T587" s="167" t="s">
        <v>1361</v>
      </c>
    </row>
    <row r="588" spans="1:20">
      <c r="A588" s="167">
        <v>41300</v>
      </c>
      <c r="B588" s="168">
        <v>45931</v>
      </c>
      <c r="C588" s="168">
        <v>45931</v>
      </c>
      <c r="D588" s="167">
        <v>180294</v>
      </c>
      <c r="E588" s="167" t="s">
        <v>1859</v>
      </c>
      <c r="F588" s="167" t="s">
        <v>1425</v>
      </c>
      <c r="G588" s="167" t="s">
        <v>1426</v>
      </c>
      <c r="I588" s="167" t="s">
        <v>1618</v>
      </c>
      <c r="J588" s="167" t="s">
        <v>1430</v>
      </c>
      <c r="K588" s="167" t="s">
        <v>852</v>
      </c>
      <c r="L588" s="167" t="s">
        <v>1430</v>
      </c>
      <c r="M588" s="167" t="s">
        <v>1843</v>
      </c>
      <c r="O588" s="167">
        <v>23718</v>
      </c>
      <c r="P588" s="167" t="s">
        <v>1386</v>
      </c>
      <c r="R588" s="167">
        <v>448.41</v>
      </c>
      <c r="S588" s="167">
        <v>-448.41</v>
      </c>
      <c r="T588" s="167" t="s">
        <v>1361</v>
      </c>
    </row>
    <row r="589" spans="1:20">
      <c r="A589" s="167">
        <v>41300</v>
      </c>
      <c r="B589" s="168">
        <v>45901</v>
      </c>
      <c r="C589" s="168">
        <v>45901</v>
      </c>
      <c r="D589" s="167">
        <v>179742</v>
      </c>
      <c r="E589" s="167" t="s">
        <v>1860</v>
      </c>
      <c r="F589" s="167" t="s">
        <v>1425</v>
      </c>
      <c r="G589" s="167" t="s">
        <v>1426</v>
      </c>
      <c r="I589" s="167" t="s">
        <v>1618</v>
      </c>
      <c r="J589" s="167" t="s">
        <v>1592</v>
      </c>
      <c r="K589" s="167" t="s">
        <v>852</v>
      </c>
      <c r="L589" s="167" t="s">
        <v>1593</v>
      </c>
      <c r="M589" s="167" t="s">
        <v>1843</v>
      </c>
      <c r="O589" s="167">
        <v>23301</v>
      </c>
      <c r="P589" s="167" t="s">
        <v>1386</v>
      </c>
      <c r="R589" s="167">
        <v>220</v>
      </c>
      <c r="S589" s="167">
        <v>-220</v>
      </c>
      <c r="T589" s="167" t="s">
        <v>1361</v>
      </c>
    </row>
    <row r="590" spans="1:20">
      <c r="A590" s="167">
        <v>41300</v>
      </c>
      <c r="B590" s="168">
        <v>45931</v>
      </c>
      <c r="C590" s="168">
        <v>45931</v>
      </c>
      <c r="D590" s="167">
        <v>180294</v>
      </c>
      <c r="E590" s="167" t="s">
        <v>1860</v>
      </c>
      <c r="F590" s="167" t="s">
        <v>1425</v>
      </c>
      <c r="G590" s="167" t="s">
        <v>1426</v>
      </c>
      <c r="I590" s="167" t="s">
        <v>1618</v>
      </c>
      <c r="J590" s="167" t="s">
        <v>1592</v>
      </c>
      <c r="K590" s="167" t="s">
        <v>852</v>
      </c>
      <c r="L590" s="167" t="s">
        <v>1593</v>
      </c>
      <c r="M590" s="167" t="s">
        <v>1843</v>
      </c>
      <c r="O590" s="167">
        <v>23718</v>
      </c>
      <c r="P590" s="167" t="s">
        <v>1386</v>
      </c>
      <c r="R590" s="167">
        <v>220</v>
      </c>
      <c r="S590" s="167">
        <v>-220</v>
      </c>
      <c r="T590" s="167" t="s">
        <v>1361</v>
      </c>
    </row>
    <row r="591" spans="1:20">
      <c r="A591" s="167">
        <v>40100</v>
      </c>
      <c r="B591" s="168">
        <v>45901</v>
      </c>
      <c r="C591" s="168">
        <v>45901</v>
      </c>
      <c r="D591" s="167">
        <v>179742</v>
      </c>
      <c r="E591" s="167" t="s">
        <v>1861</v>
      </c>
      <c r="F591" s="167" t="s">
        <v>1408</v>
      </c>
      <c r="G591" s="167" t="s">
        <v>1409</v>
      </c>
      <c r="I591" s="167" t="s">
        <v>1618</v>
      </c>
      <c r="J591" s="167" t="s">
        <v>1862</v>
      </c>
      <c r="K591" s="167" t="s">
        <v>852</v>
      </c>
      <c r="L591" s="167" t="s">
        <v>1863</v>
      </c>
      <c r="M591" s="167" t="s">
        <v>1843</v>
      </c>
      <c r="O591" s="167">
        <v>23301</v>
      </c>
      <c r="P591" s="167" t="s">
        <v>1386</v>
      </c>
      <c r="R591" s="167">
        <v>55</v>
      </c>
      <c r="S591" s="167">
        <v>-55</v>
      </c>
      <c r="T591" s="167" t="s">
        <v>1361</v>
      </c>
    </row>
    <row r="592" spans="1:20">
      <c r="A592" s="167">
        <v>40100</v>
      </c>
      <c r="B592" s="168">
        <v>45931</v>
      </c>
      <c r="C592" s="168">
        <v>45931</v>
      </c>
      <c r="D592" s="167">
        <v>180294</v>
      </c>
      <c r="E592" s="167" t="s">
        <v>1861</v>
      </c>
      <c r="F592" s="167" t="s">
        <v>1408</v>
      </c>
      <c r="G592" s="167" t="s">
        <v>1409</v>
      </c>
      <c r="I592" s="167" t="s">
        <v>1618</v>
      </c>
      <c r="J592" s="167" t="s">
        <v>1862</v>
      </c>
      <c r="K592" s="167" t="s">
        <v>852</v>
      </c>
      <c r="L592" s="167" t="s">
        <v>1863</v>
      </c>
      <c r="M592" s="167" t="s">
        <v>1843</v>
      </c>
      <c r="O592" s="167">
        <v>23718</v>
      </c>
      <c r="P592" s="167" t="s">
        <v>1386</v>
      </c>
      <c r="R592" s="167">
        <v>55</v>
      </c>
      <c r="S592" s="167">
        <v>-55</v>
      </c>
      <c r="T592" s="167" t="s">
        <v>1361</v>
      </c>
    </row>
    <row r="593" spans="1:20">
      <c r="A593" s="167">
        <v>42100</v>
      </c>
      <c r="B593" s="168">
        <v>45901</v>
      </c>
      <c r="C593" s="168">
        <v>45901</v>
      </c>
      <c r="D593" s="167">
        <v>179742</v>
      </c>
      <c r="E593" s="167" t="s">
        <v>1864</v>
      </c>
      <c r="F593" s="167" t="s">
        <v>1408</v>
      </c>
      <c r="G593" s="167" t="s">
        <v>1409</v>
      </c>
      <c r="I593" s="167" t="s">
        <v>1618</v>
      </c>
      <c r="J593" s="167" t="s">
        <v>1435</v>
      </c>
      <c r="K593" s="167" t="s">
        <v>852</v>
      </c>
      <c r="L593" s="167" t="s">
        <v>1436</v>
      </c>
      <c r="M593" s="167" t="s">
        <v>1843</v>
      </c>
      <c r="O593" s="167">
        <v>23301</v>
      </c>
      <c r="P593" s="167" t="s">
        <v>1386</v>
      </c>
      <c r="R593" s="167">
        <v>210</v>
      </c>
      <c r="S593" s="167">
        <v>-210</v>
      </c>
      <c r="T593" s="167" t="s">
        <v>1361</v>
      </c>
    </row>
    <row r="594" spans="1:20">
      <c r="A594" s="167">
        <v>42100</v>
      </c>
      <c r="B594" s="168">
        <v>45931</v>
      </c>
      <c r="C594" s="168">
        <v>45931</v>
      </c>
      <c r="D594" s="167">
        <v>180294</v>
      </c>
      <c r="E594" s="167" t="s">
        <v>1864</v>
      </c>
      <c r="F594" s="167" t="s">
        <v>1408</v>
      </c>
      <c r="G594" s="167" t="s">
        <v>1409</v>
      </c>
      <c r="I594" s="167" t="s">
        <v>1618</v>
      </c>
      <c r="J594" s="167" t="s">
        <v>1435</v>
      </c>
      <c r="K594" s="167" t="s">
        <v>852</v>
      </c>
      <c r="L594" s="167" t="s">
        <v>1436</v>
      </c>
      <c r="M594" s="167" t="s">
        <v>1843</v>
      </c>
      <c r="O594" s="167">
        <v>23718</v>
      </c>
      <c r="P594" s="167" t="s">
        <v>1386</v>
      </c>
      <c r="R594" s="167">
        <v>210</v>
      </c>
      <c r="S594" s="167">
        <v>-210</v>
      </c>
      <c r="T594" s="167" t="s">
        <v>1361</v>
      </c>
    </row>
    <row r="595" spans="1:20">
      <c r="A595" s="167">
        <v>40000</v>
      </c>
      <c r="B595" s="168">
        <v>45901</v>
      </c>
      <c r="C595" s="168">
        <v>45901</v>
      </c>
      <c r="D595" s="167">
        <v>179742</v>
      </c>
      <c r="E595" s="167" t="s">
        <v>1865</v>
      </c>
      <c r="F595" s="167" t="s">
        <v>1425</v>
      </c>
      <c r="G595" s="167" t="s">
        <v>1426</v>
      </c>
      <c r="I595" s="167" t="s">
        <v>1618</v>
      </c>
      <c r="J595" s="167" t="s">
        <v>1640</v>
      </c>
      <c r="K595" s="167" t="s">
        <v>852</v>
      </c>
      <c r="L595" s="167" t="s">
        <v>1640</v>
      </c>
      <c r="M595" s="167" t="s">
        <v>1843</v>
      </c>
      <c r="O595" s="167">
        <v>23301</v>
      </c>
      <c r="P595" s="167" t="s">
        <v>1386</v>
      </c>
      <c r="R595" s="167">
        <v>2638.94</v>
      </c>
      <c r="S595" s="167">
        <v>-2638.94</v>
      </c>
      <c r="T595" s="167" t="s">
        <v>1361</v>
      </c>
    </row>
    <row r="596" spans="1:20">
      <c r="A596" s="167">
        <v>40000</v>
      </c>
      <c r="B596" s="168">
        <v>45931</v>
      </c>
      <c r="C596" s="168">
        <v>45931</v>
      </c>
      <c r="D596" s="167">
        <v>180294</v>
      </c>
      <c r="E596" s="167" t="s">
        <v>1865</v>
      </c>
      <c r="F596" s="167" t="s">
        <v>1425</v>
      </c>
      <c r="G596" s="167" t="s">
        <v>1426</v>
      </c>
      <c r="I596" s="167" t="s">
        <v>1618</v>
      </c>
      <c r="J596" s="167" t="s">
        <v>1640</v>
      </c>
      <c r="K596" s="167" t="s">
        <v>852</v>
      </c>
      <c r="L596" s="167" t="s">
        <v>1640</v>
      </c>
      <c r="M596" s="167" t="s">
        <v>1843</v>
      </c>
      <c r="O596" s="167">
        <v>23718</v>
      </c>
      <c r="P596" s="167" t="s">
        <v>1386</v>
      </c>
      <c r="R596" s="167">
        <v>2638.94</v>
      </c>
      <c r="S596" s="167">
        <v>-2638.94</v>
      </c>
      <c r="T596" s="167" t="s">
        <v>1361</v>
      </c>
    </row>
    <row r="597" spans="1:20">
      <c r="A597" s="167">
        <v>42100</v>
      </c>
      <c r="B597" s="168">
        <v>45901</v>
      </c>
      <c r="C597" s="168">
        <v>45901</v>
      </c>
      <c r="D597" s="167">
        <v>179742</v>
      </c>
      <c r="E597" s="167" t="s">
        <v>1866</v>
      </c>
      <c r="F597" s="167" t="s">
        <v>1425</v>
      </c>
      <c r="G597" s="167" t="s">
        <v>1426</v>
      </c>
      <c r="I597" s="167" t="s">
        <v>1618</v>
      </c>
      <c r="J597" s="167" t="s">
        <v>1450</v>
      </c>
      <c r="K597" s="167" t="s">
        <v>852</v>
      </c>
      <c r="L597" s="167" t="s">
        <v>1451</v>
      </c>
      <c r="M597" s="167" t="s">
        <v>1843</v>
      </c>
      <c r="O597" s="167">
        <v>23301</v>
      </c>
      <c r="P597" s="167" t="s">
        <v>1386</v>
      </c>
      <c r="R597" s="167">
        <v>10.5</v>
      </c>
      <c r="S597" s="167">
        <v>-10.5</v>
      </c>
      <c r="T597" s="167" t="s">
        <v>1361</v>
      </c>
    </row>
    <row r="598" spans="1:20">
      <c r="A598" s="167">
        <v>42100</v>
      </c>
      <c r="B598" s="168">
        <v>45931</v>
      </c>
      <c r="C598" s="168">
        <v>45931</v>
      </c>
      <c r="D598" s="167">
        <v>180294</v>
      </c>
      <c r="E598" s="167" t="s">
        <v>1866</v>
      </c>
      <c r="F598" s="167" t="s">
        <v>1425</v>
      </c>
      <c r="G598" s="167" t="s">
        <v>1426</v>
      </c>
      <c r="I598" s="167" t="s">
        <v>1618</v>
      </c>
      <c r="J598" s="167" t="s">
        <v>1450</v>
      </c>
      <c r="K598" s="167" t="s">
        <v>852</v>
      </c>
      <c r="L598" s="167" t="s">
        <v>1451</v>
      </c>
      <c r="M598" s="167" t="s">
        <v>1843</v>
      </c>
      <c r="O598" s="167">
        <v>23718</v>
      </c>
      <c r="P598" s="167" t="s">
        <v>1386</v>
      </c>
      <c r="R598" s="167">
        <v>10.5</v>
      </c>
      <c r="S598" s="167">
        <v>-10.5</v>
      </c>
      <c r="T598" s="167" t="s">
        <v>1361</v>
      </c>
    </row>
    <row r="599" spans="1:20">
      <c r="A599" s="167">
        <v>41450</v>
      </c>
      <c r="B599" s="168">
        <v>45901</v>
      </c>
      <c r="C599" s="168">
        <v>45901</v>
      </c>
      <c r="D599" s="167">
        <v>179742</v>
      </c>
      <c r="E599" s="167" t="s">
        <v>1867</v>
      </c>
      <c r="F599" s="167" t="s">
        <v>1425</v>
      </c>
      <c r="G599" s="167" t="s">
        <v>1426</v>
      </c>
      <c r="I599" s="167" t="s">
        <v>1618</v>
      </c>
      <c r="J599" s="167" t="s">
        <v>1501</v>
      </c>
      <c r="K599" s="167" t="s">
        <v>852</v>
      </c>
      <c r="L599" s="167" t="s">
        <v>1502</v>
      </c>
      <c r="M599" s="167" t="s">
        <v>1843</v>
      </c>
      <c r="O599" s="167">
        <v>23301</v>
      </c>
      <c r="P599" s="167" t="s">
        <v>1386</v>
      </c>
      <c r="R599" s="167">
        <v>968</v>
      </c>
      <c r="S599" s="167">
        <v>-968</v>
      </c>
      <c r="T599" s="167" t="s">
        <v>1361</v>
      </c>
    </row>
    <row r="600" spans="1:20">
      <c r="A600" s="167">
        <v>41450</v>
      </c>
      <c r="B600" s="168">
        <v>45931</v>
      </c>
      <c r="C600" s="168">
        <v>45931</v>
      </c>
      <c r="D600" s="167">
        <v>180294</v>
      </c>
      <c r="E600" s="167" t="s">
        <v>1867</v>
      </c>
      <c r="F600" s="167" t="s">
        <v>1425</v>
      </c>
      <c r="G600" s="167" t="s">
        <v>1426</v>
      </c>
      <c r="I600" s="167" t="s">
        <v>1618</v>
      </c>
      <c r="J600" s="167" t="s">
        <v>1501</v>
      </c>
      <c r="K600" s="167" t="s">
        <v>852</v>
      </c>
      <c r="L600" s="167" t="s">
        <v>1502</v>
      </c>
      <c r="M600" s="167" t="s">
        <v>1843</v>
      </c>
      <c r="O600" s="167">
        <v>23718</v>
      </c>
      <c r="P600" s="167" t="s">
        <v>1386</v>
      </c>
      <c r="R600" s="167">
        <v>968</v>
      </c>
      <c r="S600" s="167">
        <v>-968</v>
      </c>
      <c r="T600" s="167" t="s">
        <v>1361</v>
      </c>
    </row>
    <row r="601" spans="1:20">
      <c r="A601" s="167">
        <v>42000</v>
      </c>
      <c r="B601" s="168">
        <v>45936</v>
      </c>
      <c r="C601" s="168">
        <v>45936</v>
      </c>
      <c r="D601" s="167">
        <v>180604</v>
      </c>
      <c r="E601" s="167" t="s">
        <v>1868</v>
      </c>
      <c r="F601" s="167" t="s">
        <v>1557</v>
      </c>
      <c r="G601" s="167" t="s">
        <v>134</v>
      </c>
      <c r="I601" s="167" t="s">
        <v>1618</v>
      </c>
      <c r="J601" s="167" t="s">
        <v>1869</v>
      </c>
      <c r="K601" s="167" t="s">
        <v>852</v>
      </c>
      <c r="L601" s="167" t="s">
        <v>1870</v>
      </c>
      <c r="M601" s="167" t="s">
        <v>1843</v>
      </c>
      <c r="O601" s="167">
        <v>23987</v>
      </c>
      <c r="P601" s="167" t="s">
        <v>1386</v>
      </c>
      <c r="R601" s="167">
        <v>274.56</v>
      </c>
      <c r="S601" s="167">
        <v>-274.56</v>
      </c>
      <c r="T601" s="167" t="s">
        <v>1361</v>
      </c>
    </row>
    <row r="602" spans="1:20">
      <c r="A602" s="167">
        <v>42000</v>
      </c>
      <c r="B602" s="168">
        <v>45936</v>
      </c>
      <c r="C602" s="168">
        <v>45936</v>
      </c>
      <c r="D602" s="167">
        <v>180604</v>
      </c>
      <c r="E602" s="167" t="s">
        <v>1871</v>
      </c>
      <c r="F602" s="167" t="s">
        <v>1557</v>
      </c>
      <c r="G602" s="167" t="s">
        <v>134</v>
      </c>
      <c r="I602" s="167" t="s">
        <v>1618</v>
      </c>
      <c r="J602" s="167" t="s">
        <v>1872</v>
      </c>
      <c r="K602" s="167" t="s">
        <v>852</v>
      </c>
      <c r="L602" s="167" t="s">
        <v>1873</v>
      </c>
      <c r="M602" s="167" t="s">
        <v>1843</v>
      </c>
      <c r="O602" s="167">
        <v>23987</v>
      </c>
      <c r="P602" s="167" t="s">
        <v>1386</v>
      </c>
      <c r="R602" s="167">
        <v>328.32</v>
      </c>
      <c r="S602" s="167">
        <v>-328.32</v>
      </c>
      <c r="T602" s="167" t="s">
        <v>1361</v>
      </c>
    </row>
    <row r="603" spans="1:20">
      <c r="A603" s="167">
        <v>42000</v>
      </c>
      <c r="B603" s="168">
        <v>45936</v>
      </c>
      <c r="C603" s="168">
        <v>45936</v>
      </c>
      <c r="D603" s="167">
        <v>180604</v>
      </c>
      <c r="E603" s="167" t="s">
        <v>1874</v>
      </c>
      <c r="F603" s="167" t="s">
        <v>1557</v>
      </c>
      <c r="G603" s="167" t="s">
        <v>134</v>
      </c>
      <c r="I603" s="167" t="s">
        <v>1618</v>
      </c>
      <c r="J603" s="167" t="s">
        <v>1875</v>
      </c>
      <c r="K603" s="167" t="s">
        <v>852</v>
      </c>
      <c r="L603" s="167" t="s">
        <v>1876</v>
      </c>
      <c r="M603" s="167" t="s">
        <v>1843</v>
      </c>
      <c r="O603" s="167">
        <v>23987</v>
      </c>
      <c r="P603" s="167" t="s">
        <v>1386</v>
      </c>
      <c r="R603" s="167">
        <v>228</v>
      </c>
      <c r="S603" s="167">
        <v>-228</v>
      </c>
      <c r="T603" s="167" t="s">
        <v>1361</v>
      </c>
    </row>
    <row r="604" spans="1:20">
      <c r="A604" s="167">
        <v>41450</v>
      </c>
      <c r="B604" s="168">
        <v>45901</v>
      </c>
      <c r="C604" s="168">
        <v>45901</v>
      </c>
      <c r="D604" s="167">
        <v>179742</v>
      </c>
      <c r="E604" s="167" t="s">
        <v>1877</v>
      </c>
      <c r="F604" s="167" t="s">
        <v>1425</v>
      </c>
      <c r="G604" s="167" t="s">
        <v>1426</v>
      </c>
      <c r="I604" s="167" t="s">
        <v>1618</v>
      </c>
      <c r="J604" s="167" t="s">
        <v>1738</v>
      </c>
      <c r="K604" s="167" t="s">
        <v>852</v>
      </c>
      <c r="L604" s="167" t="s">
        <v>1739</v>
      </c>
      <c r="M604" s="167" t="s">
        <v>1843</v>
      </c>
      <c r="O604" s="167">
        <v>23301</v>
      </c>
      <c r="P604" s="167" t="s">
        <v>1386</v>
      </c>
      <c r="R604" s="167">
        <v>30</v>
      </c>
      <c r="S604" s="167">
        <v>-30</v>
      </c>
      <c r="T604" s="167" t="s">
        <v>1361</v>
      </c>
    </row>
    <row r="605" spans="1:20">
      <c r="A605" s="167">
        <v>41450</v>
      </c>
      <c r="B605" s="168">
        <v>45931</v>
      </c>
      <c r="C605" s="168">
        <v>45931</v>
      </c>
      <c r="D605" s="167">
        <v>180294</v>
      </c>
      <c r="E605" s="167" t="s">
        <v>1877</v>
      </c>
      <c r="F605" s="167" t="s">
        <v>1425</v>
      </c>
      <c r="G605" s="167" t="s">
        <v>1426</v>
      </c>
      <c r="I605" s="167" t="s">
        <v>1618</v>
      </c>
      <c r="J605" s="167" t="s">
        <v>1738</v>
      </c>
      <c r="K605" s="167" t="s">
        <v>852</v>
      </c>
      <c r="L605" s="167" t="s">
        <v>1739</v>
      </c>
      <c r="M605" s="167" t="s">
        <v>1843</v>
      </c>
      <c r="O605" s="167">
        <v>23718</v>
      </c>
      <c r="P605" s="167" t="s">
        <v>1386</v>
      </c>
      <c r="R605" s="167">
        <v>30</v>
      </c>
      <c r="S605" s="167">
        <v>-30</v>
      </c>
      <c r="T605" s="167" t="s">
        <v>1361</v>
      </c>
    </row>
    <row r="606" spans="1:20">
      <c r="A606" s="167">
        <v>42100</v>
      </c>
      <c r="B606" s="168">
        <v>45901</v>
      </c>
      <c r="C606" s="168">
        <v>45901</v>
      </c>
      <c r="D606" s="167">
        <v>179784</v>
      </c>
      <c r="E606" s="167" t="s">
        <v>1878</v>
      </c>
      <c r="F606" s="167" t="s">
        <v>1408</v>
      </c>
      <c r="G606" s="167" t="s">
        <v>1409</v>
      </c>
      <c r="I606" s="167" t="s">
        <v>1405</v>
      </c>
      <c r="J606" s="167" t="s">
        <v>1416</v>
      </c>
      <c r="K606" s="167" t="s">
        <v>856</v>
      </c>
      <c r="L606" s="167" t="s">
        <v>1417</v>
      </c>
      <c r="M606" s="167" t="s">
        <v>1879</v>
      </c>
      <c r="O606" s="167">
        <v>23517</v>
      </c>
      <c r="P606" s="167" t="s">
        <v>1386</v>
      </c>
      <c r="R606" s="167">
        <v>210</v>
      </c>
      <c r="S606" s="167">
        <v>-210</v>
      </c>
      <c r="T606" s="167" t="s">
        <v>1361</v>
      </c>
    </row>
    <row r="607" spans="1:20">
      <c r="A607" s="167">
        <v>42100</v>
      </c>
      <c r="B607" s="168">
        <v>45931</v>
      </c>
      <c r="C607" s="168">
        <v>45931</v>
      </c>
      <c r="D607" s="167">
        <v>180337</v>
      </c>
      <c r="E607" s="167" t="s">
        <v>1878</v>
      </c>
      <c r="F607" s="167" t="s">
        <v>1408</v>
      </c>
      <c r="G607" s="167" t="s">
        <v>1409</v>
      </c>
      <c r="I607" s="167" t="s">
        <v>1405</v>
      </c>
      <c r="J607" s="167" t="s">
        <v>1416</v>
      </c>
      <c r="K607" s="167" t="s">
        <v>856</v>
      </c>
      <c r="L607" s="167" t="s">
        <v>1417</v>
      </c>
      <c r="M607" s="167" t="s">
        <v>1879</v>
      </c>
      <c r="O607" s="167">
        <v>23762</v>
      </c>
      <c r="P607" s="167" t="s">
        <v>1386</v>
      </c>
      <c r="R607" s="167">
        <v>210</v>
      </c>
      <c r="S607" s="167">
        <v>-210</v>
      </c>
      <c r="T607" s="167" t="s">
        <v>1361</v>
      </c>
    </row>
    <row r="608" spans="1:20">
      <c r="A608" s="167">
        <v>42100</v>
      </c>
      <c r="B608" s="168">
        <v>45901</v>
      </c>
      <c r="C608" s="168">
        <v>45901</v>
      </c>
      <c r="D608" s="167">
        <v>179784</v>
      </c>
      <c r="E608" s="167" t="s">
        <v>1880</v>
      </c>
      <c r="F608" s="167" t="s">
        <v>1408</v>
      </c>
      <c r="G608" s="167" t="s">
        <v>1409</v>
      </c>
      <c r="I608" s="167" t="s">
        <v>1405</v>
      </c>
      <c r="J608" s="167" t="s">
        <v>1422</v>
      </c>
      <c r="K608" s="167" t="s">
        <v>856</v>
      </c>
      <c r="L608" s="167" t="s">
        <v>1423</v>
      </c>
      <c r="M608" s="167" t="s">
        <v>1879</v>
      </c>
      <c r="O608" s="167">
        <v>23517</v>
      </c>
      <c r="P608" s="167" t="s">
        <v>1386</v>
      </c>
      <c r="R608" s="167">
        <v>715</v>
      </c>
      <c r="S608" s="167">
        <v>-715</v>
      </c>
      <c r="T608" s="167" t="s">
        <v>1361</v>
      </c>
    </row>
    <row r="609" spans="1:20">
      <c r="A609" s="167">
        <v>42100</v>
      </c>
      <c r="B609" s="168">
        <v>45931</v>
      </c>
      <c r="C609" s="168">
        <v>45931</v>
      </c>
      <c r="D609" s="167">
        <v>180337</v>
      </c>
      <c r="E609" s="167" t="s">
        <v>1880</v>
      </c>
      <c r="F609" s="167" t="s">
        <v>1408</v>
      </c>
      <c r="G609" s="167" t="s">
        <v>1409</v>
      </c>
      <c r="I609" s="167" t="s">
        <v>1405</v>
      </c>
      <c r="J609" s="167" t="s">
        <v>1422</v>
      </c>
      <c r="K609" s="167" t="s">
        <v>856</v>
      </c>
      <c r="L609" s="167" t="s">
        <v>1423</v>
      </c>
      <c r="M609" s="167" t="s">
        <v>1879</v>
      </c>
      <c r="O609" s="167">
        <v>23762</v>
      </c>
      <c r="P609" s="167" t="s">
        <v>1386</v>
      </c>
      <c r="R609" s="167">
        <v>750</v>
      </c>
      <c r="S609" s="167">
        <v>-750</v>
      </c>
      <c r="T609" s="167" t="s">
        <v>1361</v>
      </c>
    </row>
    <row r="610" spans="1:20">
      <c r="A610" s="167">
        <v>41320</v>
      </c>
      <c r="B610" s="168">
        <v>45901</v>
      </c>
      <c r="C610" s="168">
        <v>45901</v>
      </c>
      <c r="D610" s="167">
        <v>179784</v>
      </c>
      <c r="E610" s="167" t="s">
        <v>1881</v>
      </c>
      <c r="F610" s="167" t="s">
        <v>1425</v>
      </c>
      <c r="G610" s="167" t="s">
        <v>1426</v>
      </c>
      <c r="I610" s="167" t="s">
        <v>1405</v>
      </c>
      <c r="J610" s="167" t="s">
        <v>1427</v>
      </c>
      <c r="K610" s="167" t="s">
        <v>856</v>
      </c>
      <c r="L610" s="167" t="s">
        <v>1428</v>
      </c>
      <c r="M610" s="167" t="s">
        <v>1879</v>
      </c>
      <c r="O610" s="167">
        <v>23517</v>
      </c>
      <c r="P610" s="167" t="s">
        <v>1386</v>
      </c>
      <c r="R610" s="167">
        <v>37.5</v>
      </c>
      <c r="S610" s="167">
        <v>-37.5</v>
      </c>
      <c r="T610" s="167" t="s">
        <v>1361</v>
      </c>
    </row>
    <row r="611" spans="1:20">
      <c r="A611" s="167">
        <v>41320</v>
      </c>
      <c r="B611" s="168">
        <v>45931</v>
      </c>
      <c r="C611" s="168">
        <v>45931</v>
      </c>
      <c r="D611" s="167">
        <v>180337</v>
      </c>
      <c r="E611" s="167" t="s">
        <v>1881</v>
      </c>
      <c r="F611" s="167" t="s">
        <v>1425</v>
      </c>
      <c r="G611" s="167" t="s">
        <v>1426</v>
      </c>
      <c r="I611" s="167" t="s">
        <v>1405</v>
      </c>
      <c r="J611" s="167" t="s">
        <v>1427</v>
      </c>
      <c r="K611" s="167" t="s">
        <v>856</v>
      </c>
      <c r="L611" s="167" t="s">
        <v>1428</v>
      </c>
      <c r="M611" s="167" t="s">
        <v>1879</v>
      </c>
      <c r="O611" s="167">
        <v>23762</v>
      </c>
      <c r="P611" s="167" t="s">
        <v>1386</v>
      </c>
      <c r="R611" s="167">
        <v>37.5</v>
      </c>
      <c r="S611" s="167">
        <v>-37.5</v>
      </c>
      <c r="T611" s="167" t="s">
        <v>1361</v>
      </c>
    </row>
    <row r="612" spans="1:20">
      <c r="A612" s="167">
        <v>41300</v>
      </c>
      <c r="B612" s="168">
        <v>45901</v>
      </c>
      <c r="C612" s="168">
        <v>45901</v>
      </c>
      <c r="D612" s="167">
        <v>179784</v>
      </c>
      <c r="E612" s="167" t="s">
        <v>1882</v>
      </c>
      <c r="F612" s="167" t="s">
        <v>1425</v>
      </c>
      <c r="G612" s="167" t="s">
        <v>1426</v>
      </c>
      <c r="I612" s="167" t="s">
        <v>1405</v>
      </c>
      <c r="J612" s="167" t="s">
        <v>1430</v>
      </c>
      <c r="K612" s="167" t="s">
        <v>856</v>
      </c>
      <c r="L612" s="167" t="s">
        <v>1430</v>
      </c>
      <c r="M612" s="167" t="s">
        <v>1879</v>
      </c>
      <c r="O612" s="167">
        <v>23517</v>
      </c>
      <c r="P612" s="167" t="s">
        <v>1386</v>
      </c>
      <c r="R612" s="167">
        <v>50.82</v>
      </c>
      <c r="S612" s="167">
        <v>-50.82</v>
      </c>
      <c r="T612" s="167" t="s">
        <v>1361</v>
      </c>
    </row>
    <row r="613" spans="1:20">
      <c r="A613" s="167">
        <v>41300</v>
      </c>
      <c r="B613" s="168">
        <v>45931</v>
      </c>
      <c r="C613" s="168">
        <v>45931</v>
      </c>
      <c r="D613" s="167">
        <v>180337</v>
      </c>
      <c r="E613" s="167" t="s">
        <v>1882</v>
      </c>
      <c r="F613" s="167" t="s">
        <v>1425</v>
      </c>
      <c r="G613" s="167" t="s">
        <v>1426</v>
      </c>
      <c r="I613" s="167" t="s">
        <v>1405</v>
      </c>
      <c r="J613" s="167" t="s">
        <v>1430</v>
      </c>
      <c r="K613" s="167" t="s">
        <v>856</v>
      </c>
      <c r="L613" s="167" t="s">
        <v>1430</v>
      </c>
      <c r="M613" s="167" t="s">
        <v>1879</v>
      </c>
      <c r="O613" s="167">
        <v>23762</v>
      </c>
      <c r="P613" s="167" t="s">
        <v>1386</v>
      </c>
      <c r="R613" s="167">
        <v>50.77</v>
      </c>
      <c r="S613" s="167">
        <v>-50.77</v>
      </c>
      <c r="T613" s="167" t="s">
        <v>1361</v>
      </c>
    </row>
    <row r="614" spans="1:20">
      <c r="A614" s="167">
        <v>41300</v>
      </c>
      <c r="B614" s="168">
        <v>45901</v>
      </c>
      <c r="C614" s="168">
        <v>45901</v>
      </c>
      <c r="D614" s="167">
        <v>179784</v>
      </c>
      <c r="E614" s="167" t="s">
        <v>1883</v>
      </c>
      <c r="F614" s="167" t="s">
        <v>1425</v>
      </c>
      <c r="G614" s="167" t="s">
        <v>1426</v>
      </c>
      <c r="I614" s="167" t="s">
        <v>1405</v>
      </c>
      <c r="J614" s="167" t="s">
        <v>1592</v>
      </c>
      <c r="K614" s="167" t="s">
        <v>856</v>
      </c>
      <c r="L614" s="167" t="s">
        <v>1593</v>
      </c>
      <c r="M614" s="167" t="s">
        <v>1879</v>
      </c>
      <c r="O614" s="167">
        <v>23517</v>
      </c>
      <c r="P614" s="167" t="s">
        <v>1386</v>
      </c>
      <c r="R614" s="167">
        <v>420</v>
      </c>
      <c r="S614" s="167">
        <v>-420</v>
      </c>
      <c r="T614" s="167" t="s">
        <v>1361</v>
      </c>
    </row>
    <row r="615" spans="1:20">
      <c r="A615" s="167">
        <v>41300</v>
      </c>
      <c r="B615" s="168">
        <v>45931</v>
      </c>
      <c r="C615" s="168">
        <v>45931</v>
      </c>
      <c r="D615" s="167">
        <v>180337</v>
      </c>
      <c r="E615" s="167" t="s">
        <v>1883</v>
      </c>
      <c r="F615" s="167" t="s">
        <v>1425</v>
      </c>
      <c r="G615" s="167" t="s">
        <v>1426</v>
      </c>
      <c r="I615" s="167" t="s">
        <v>1405</v>
      </c>
      <c r="J615" s="167" t="s">
        <v>1592</v>
      </c>
      <c r="K615" s="167" t="s">
        <v>856</v>
      </c>
      <c r="L615" s="167" t="s">
        <v>1593</v>
      </c>
      <c r="M615" s="167" t="s">
        <v>1879</v>
      </c>
      <c r="O615" s="167">
        <v>23762</v>
      </c>
      <c r="P615" s="167" t="s">
        <v>1386</v>
      </c>
      <c r="R615" s="167">
        <v>412</v>
      </c>
      <c r="S615" s="167">
        <v>-412</v>
      </c>
      <c r="T615" s="167" t="s">
        <v>1361</v>
      </c>
    </row>
    <row r="616" spans="1:20">
      <c r="A616" s="167">
        <v>40000</v>
      </c>
      <c r="B616" s="168">
        <v>45901</v>
      </c>
      <c r="C616" s="168">
        <v>45901</v>
      </c>
      <c r="D616" s="167">
        <v>179784</v>
      </c>
      <c r="E616" s="167" t="s">
        <v>1884</v>
      </c>
      <c r="F616" s="167" t="s">
        <v>1425</v>
      </c>
      <c r="G616" s="167" t="s">
        <v>1426</v>
      </c>
      <c r="I616" s="167" t="s">
        <v>1405</v>
      </c>
      <c r="J616" s="167" t="s">
        <v>1620</v>
      </c>
      <c r="K616" s="167" t="s">
        <v>856</v>
      </c>
      <c r="L616" s="167" t="s">
        <v>1620</v>
      </c>
      <c r="M616" s="167" t="s">
        <v>1879</v>
      </c>
      <c r="O616" s="167">
        <v>23517</v>
      </c>
      <c r="P616" s="167" t="s">
        <v>1386</v>
      </c>
      <c r="R616" s="167">
        <v>7435.58</v>
      </c>
      <c r="S616" s="167">
        <v>-7435.58</v>
      </c>
      <c r="T616" s="167" t="s">
        <v>1361</v>
      </c>
    </row>
    <row r="617" spans="1:20">
      <c r="A617" s="167">
        <v>40000</v>
      </c>
      <c r="B617" s="168">
        <v>45931</v>
      </c>
      <c r="C617" s="168">
        <v>45931</v>
      </c>
      <c r="D617" s="167">
        <v>180337</v>
      </c>
      <c r="E617" s="167" t="s">
        <v>1884</v>
      </c>
      <c r="F617" s="167" t="s">
        <v>1425</v>
      </c>
      <c r="G617" s="167" t="s">
        <v>1426</v>
      </c>
      <c r="I617" s="167" t="s">
        <v>1405</v>
      </c>
      <c r="J617" s="167" t="s">
        <v>1620</v>
      </c>
      <c r="K617" s="167" t="s">
        <v>856</v>
      </c>
      <c r="L617" s="167" t="s">
        <v>1620</v>
      </c>
      <c r="M617" s="167" t="s">
        <v>1879</v>
      </c>
      <c r="O617" s="167">
        <v>23762</v>
      </c>
      <c r="P617" s="167" t="s">
        <v>1386</v>
      </c>
      <c r="R617" s="167">
        <v>7435.58</v>
      </c>
      <c r="S617" s="167">
        <v>-7435.58</v>
      </c>
      <c r="T617" s="167" t="s">
        <v>1361</v>
      </c>
    </row>
    <row r="618" spans="1:20">
      <c r="A618" s="167">
        <v>42100</v>
      </c>
      <c r="B618" s="168">
        <v>45901</v>
      </c>
      <c r="C618" s="168">
        <v>45901</v>
      </c>
      <c r="D618" s="167">
        <v>179784</v>
      </c>
      <c r="E618" s="167" t="s">
        <v>1885</v>
      </c>
      <c r="F618" s="167" t="s">
        <v>1425</v>
      </c>
      <c r="G618" s="167" t="s">
        <v>1426</v>
      </c>
      <c r="I618" s="167" t="s">
        <v>1405</v>
      </c>
      <c r="J618" s="167" t="s">
        <v>1886</v>
      </c>
      <c r="K618" s="167" t="s">
        <v>856</v>
      </c>
      <c r="L618" s="167" t="s">
        <v>1887</v>
      </c>
      <c r="M618" s="167" t="s">
        <v>1879</v>
      </c>
      <c r="O618" s="167">
        <v>23517</v>
      </c>
      <c r="P618" s="167" t="s">
        <v>1386</v>
      </c>
      <c r="R618" s="167">
        <v>52.5</v>
      </c>
      <c r="S618" s="167">
        <v>-52.5</v>
      </c>
      <c r="T618" s="167" t="s">
        <v>1361</v>
      </c>
    </row>
    <row r="619" spans="1:20">
      <c r="A619" s="167">
        <v>42100</v>
      </c>
      <c r="B619" s="168">
        <v>45931</v>
      </c>
      <c r="C619" s="168">
        <v>45931</v>
      </c>
      <c r="D619" s="167">
        <v>180337</v>
      </c>
      <c r="E619" s="167" t="s">
        <v>1885</v>
      </c>
      <c r="F619" s="167" t="s">
        <v>1425</v>
      </c>
      <c r="G619" s="167" t="s">
        <v>1426</v>
      </c>
      <c r="I619" s="167" t="s">
        <v>1405</v>
      </c>
      <c r="J619" s="167" t="s">
        <v>1886</v>
      </c>
      <c r="K619" s="167" t="s">
        <v>856</v>
      </c>
      <c r="L619" s="167" t="s">
        <v>1887</v>
      </c>
      <c r="M619" s="167" t="s">
        <v>1879</v>
      </c>
      <c r="O619" s="167">
        <v>23762</v>
      </c>
      <c r="P619" s="167" t="s">
        <v>1386</v>
      </c>
      <c r="R619" s="167">
        <v>52.5</v>
      </c>
      <c r="S619" s="167">
        <v>-52.5</v>
      </c>
      <c r="T619" s="167" t="s">
        <v>1361</v>
      </c>
    </row>
    <row r="620" spans="1:20">
      <c r="A620" s="167">
        <v>41450</v>
      </c>
      <c r="B620" s="168">
        <v>45901</v>
      </c>
      <c r="C620" s="168">
        <v>45901</v>
      </c>
      <c r="D620" s="167">
        <v>179784</v>
      </c>
      <c r="E620" s="167" t="s">
        <v>1888</v>
      </c>
      <c r="F620" s="167" t="s">
        <v>1425</v>
      </c>
      <c r="G620" s="167" t="s">
        <v>1426</v>
      </c>
      <c r="I620" s="167" t="s">
        <v>1405</v>
      </c>
      <c r="J620" s="167" t="s">
        <v>1889</v>
      </c>
      <c r="K620" s="167" t="s">
        <v>856</v>
      </c>
      <c r="L620" s="167" t="s">
        <v>1890</v>
      </c>
      <c r="M620" s="167" t="s">
        <v>1879</v>
      </c>
      <c r="O620" s="167">
        <v>23517</v>
      </c>
      <c r="P620" s="167" t="s">
        <v>1386</v>
      </c>
      <c r="R620" s="167">
        <v>27</v>
      </c>
      <c r="S620" s="167">
        <v>-27</v>
      </c>
      <c r="T620" s="167" t="s">
        <v>1361</v>
      </c>
    </row>
    <row r="621" spans="1:20">
      <c r="A621" s="167">
        <v>41450</v>
      </c>
      <c r="B621" s="168">
        <v>45931</v>
      </c>
      <c r="C621" s="168">
        <v>45931</v>
      </c>
      <c r="D621" s="167">
        <v>180337</v>
      </c>
      <c r="E621" s="167" t="s">
        <v>1888</v>
      </c>
      <c r="F621" s="167" t="s">
        <v>1425</v>
      </c>
      <c r="G621" s="167" t="s">
        <v>1426</v>
      </c>
      <c r="I621" s="167" t="s">
        <v>1405</v>
      </c>
      <c r="J621" s="167" t="s">
        <v>1889</v>
      </c>
      <c r="K621" s="167" t="s">
        <v>856</v>
      </c>
      <c r="L621" s="167" t="s">
        <v>1890</v>
      </c>
      <c r="M621" s="167" t="s">
        <v>1879</v>
      </c>
      <c r="O621" s="167">
        <v>23762</v>
      </c>
      <c r="P621" s="167" t="s">
        <v>1386</v>
      </c>
      <c r="R621" s="167">
        <v>27</v>
      </c>
      <c r="S621" s="167">
        <v>-27</v>
      </c>
      <c r="T621" s="167" t="s">
        <v>1361</v>
      </c>
    </row>
    <row r="622" spans="1:20">
      <c r="A622" s="167">
        <v>42100</v>
      </c>
      <c r="B622" s="168">
        <v>45901</v>
      </c>
      <c r="C622" s="168">
        <v>45901</v>
      </c>
      <c r="D622" s="167">
        <v>179743</v>
      </c>
      <c r="E622" s="167" t="s">
        <v>1891</v>
      </c>
      <c r="F622" s="167" t="s">
        <v>1408</v>
      </c>
      <c r="G622" s="167" t="s">
        <v>1409</v>
      </c>
      <c r="I622" s="167" t="s">
        <v>1618</v>
      </c>
      <c r="J622" s="167" t="s">
        <v>1422</v>
      </c>
      <c r="K622" s="167" t="s">
        <v>859</v>
      </c>
      <c r="L622" s="167" t="s">
        <v>1423</v>
      </c>
      <c r="M622" s="167" t="s">
        <v>1892</v>
      </c>
      <c r="O622" s="167">
        <v>23302</v>
      </c>
      <c r="P622" s="167" t="s">
        <v>1386</v>
      </c>
      <c r="R622" s="167">
        <v>119</v>
      </c>
      <c r="S622" s="167">
        <v>-119</v>
      </c>
      <c r="T622" s="167" t="s">
        <v>1361</v>
      </c>
    </row>
    <row r="623" spans="1:20">
      <c r="A623" s="167">
        <v>42100</v>
      </c>
      <c r="B623" s="168">
        <v>45931</v>
      </c>
      <c r="C623" s="168">
        <v>45931</v>
      </c>
      <c r="D623" s="167">
        <v>180295</v>
      </c>
      <c r="E623" s="167" t="s">
        <v>1891</v>
      </c>
      <c r="F623" s="167" t="s">
        <v>1408</v>
      </c>
      <c r="G623" s="167" t="s">
        <v>1409</v>
      </c>
      <c r="I623" s="167" t="s">
        <v>1618</v>
      </c>
      <c r="J623" s="167" t="s">
        <v>1422</v>
      </c>
      <c r="K623" s="167" t="s">
        <v>859</v>
      </c>
      <c r="L623" s="167" t="s">
        <v>1423</v>
      </c>
      <c r="M623" s="167" t="s">
        <v>1892</v>
      </c>
      <c r="O623" s="167">
        <v>23719</v>
      </c>
      <c r="P623" s="167" t="s">
        <v>1386</v>
      </c>
      <c r="R623" s="167">
        <v>126</v>
      </c>
      <c r="S623" s="167">
        <v>-126</v>
      </c>
      <c r="T623" s="167" t="s">
        <v>1361</v>
      </c>
    </row>
    <row r="624" spans="1:20">
      <c r="A624" s="167">
        <v>41450</v>
      </c>
      <c r="B624" s="168">
        <v>45901</v>
      </c>
      <c r="C624" s="168">
        <v>45901</v>
      </c>
      <c r="D624" s="167">
        <v>179743</v>
      </c>
      <c r="E624" s="167" t="s">
        <v>1893</v>
      </c>
      <c r="F624" s="167" t="s">
        <v>1425</v>
      </c>
      <c r="G624" s="167" t="s">
        <v>1426</v>
      </c>
      <c r="I624" s="167" t="s">
        <v>1618</v>
      </c>
      <c r="J624" s="167" t="s">
        <v>1583</v>
      </c>
      <c r="K624" s="167" t="s">
        <v>859</v>
      </c>
      <c r="L624" s="167" t="s">
        <v>1584</v>
      </c>
      <c r="M624" s="167" t="s">
        <v>1892</v>
      </c>
      <c r="O624" s="167">
        <v>23302</v>
      </c>
      <c r="P624" s="167" t="s">
        <v>1386</v>
      </c>
      <c r="R624" s="167">
        <v>4</v>
      </c>
      <c r="S624" s="167">
        <v>-4</v>
      </c>
      <c r="T624" s="167" t="s">
        <v>1361</v>
      </c>
    </row>
    <row r="625" spans="1:20">
      <c r="A625" s="167">
        <v>41450</v>
      </c>
      <c r="B625" s="168">
        <v>45931</v>
      </c>
      <c r="C625" s="168">
        <v>45931</v>
      </c>
      <c r="D625" s="167">
        <v>180295</v>
      </c>
      <c r="E625" s="167" t="s">
        <v>1893</v>
      </c>
      <c r="F625" s="167" t="s">
        <v>1425</v>
      </c>
      <c r="G625" s="167" t="s">
        <v>1426</v>
      </c>
      <c r="I625" s="167" t="s">
        <v>1618</v>
      </c>
      <c r="J625" s="167" t="s">
        <v>1583</v>
      </c>
      <c r="K625" s="167" t="s">
        <v>859</v>
      </c>
      <c r="L625" s="167" t="s">
        <v>1584</v>
      </c>
      <c r="M625" s="167" t="s">
        <v>1892</v>
      </c>
      <c r="O625" s="167">
        <v>23719</v>
      </c>
      <c r="P625" s="167" t="s">
        <v>1386</v>
      </c>
      <c r="R625" s="167">
        <v>4</v>
      </c>
      <c r="S625" s="167">
        <v>-4</v>
      </c>
      <c r="T625" s="167" t="s">
        <v>1361</v>
      </c>
    </row>
    <row r="626" spans="1:20">
      <c r="A626" s="167">
        <v>41450</v>
      </c>
      <c r="B626" s="168">
        <v>45901</v>
      </c>
      <c r="C626" s="168">
        <v>45901</v>
      </c>
      <c r="D626" s="167">
        <v>179743</v>
      </c>
      <c r="E626" s="167" t="s">
        <v>1894</v>
      </c>
      <c r="F626" s="167" t="s">
        <v>1425</v>
      </c>
      <c r="G626" s="167" t="s">
        <v>1426</v>
      </c>
      <c r="I626" s="167" t="s">
        <v>1618</v>
      </c>
      <c r="J626" s="167" t="s">
        <v>1510</v>
      </c>
      <c r="K626" s="167" t="s">
        <v>859</v>
      </c>
      <c r="L626" s="167" t="s">
        <v>1511</v>
      </c>
      <c r="M626" s="167" t="s">
        <v>1892</v>
      </c>
      <c r="O626" s="167">
        <v>23302</v>
      </c>
      <c r="P626" s="167" t="s">
        <v>1386</v>
      </c>
      <c r="R626" s="167">
        <v>32</v>
      </c>
      <c r="S626" s="167">
        <v>-32</v>
      </c>
      <c r="T626" s="167" t="s">
        <v>1361</v>
      </c>
    </row>
    <row r="627" spans="1:20">
      <c r="A627" s="167">
        <v>41450</v>
      </c>
      <c r="B627" s="168">
        <v>45931</v>
      </c>
      <c r="C627" s="168">
        <v>45931</v>
      </c>
      <c r="D627" s="167">
        <v>180295</v>
      </c>
      <c r="E627" s="167" t="s">
        <v>1894</v>
      </c>
      <c r="F627" s="167" t="s">
        <v>1425</v>
      </c>
      <c r="G627" s="167" t="s">
        <v>1426</v>
      </c>
      <c r="I627" s="167" t="s">
        <v>1618</v>
      </c>
      <c r="J627" s="167" t="s">
        <v>1510</v>
      </c>
      <c r="K627" s="167" t="s">
        <v>859</v>
      </c>
      <c r="L627" s="167" t="s">
        <v>1511</v>
      </c>
      <c r="M627" s="167" t="s">
        <v>1892</v>
      </c>
      <c r="O627" s="167">
        <v>23719</v>
      </c>
      <c r="P627" s="167" t="s">
        <v>1386</v>
      </c>
      <c r="R627" s="167">
        <v>32</v>
      </c>
      <c r="S627" s="167">
        <v>-32</v>
      </c>
      <c r="T627" s="167" t="s">
        <v>1361</v>
      </c>
    </row>
    <row r="628" spans="1:20">
      <c r="A628" s="167">
        <v>42000</v>
      </c>
      <c r="B628" s="168">
        <v>45922</v>
      </c>
      <c r="C628" s="168">
        <v>45922</v>
      </c>
      <c r="D628" s="167">
        <v>180231</v>
      </c>
      <c r="E628" s="167" t="s">
        <v>1895</v>
      </c>
      <c r="F628" s="167" t="s">
        <v>1504</v>
      </c>
      <c r="G628" s="167" t="s">
        <v>297</v>
      </c>
      <c r="I628" s="167" t="s">
        <v>1618</v>
      </c>
      <c r="J628" s="167" t="s">
        <v>1896</v>
      </c>
      <c r="K628" s="167" t="s">
        <v>859</v>
      </c>
      <c r="L628" s="167" t="s">
        <v>1897</v>
      </c>
      <c r="M628" s="167" t="s">
        <v>1892</v>
      </c>
      <c r="O628" s="167">
        <v>23663</v>
      </c>
      <c r="P628" s="167" t="s">
        <v>1386</v>
      </c>
      <c r="R628" s="167">
        <v>679.92</v>
      </c>
      <c r="S628" s="167">
        <v>-679.92</v>
      </c>
      <c r="T628" s="167" t="s">
        <v>1361</v>
      </c>
    </row>
    <row r="629" spans="1:20">
      <c r="A629" s="167">
        <v>42000</v>
      </c>
      <c r="B629" s="168">
        <v>45922</v>
      </c>
      <c r="C629" s="168">
        <v>45922</v>
      </c>
      <c r="D629" s="167">
        <v>180231</v>
      </c>
      <c r="E629" s="167" t="s">
        <v>1898</v>
      </c>
      <c r="F629" s="167" t="s">
        <v>1504</v>
      </c>
      <c r="G629" s="167" t="s">
        <v>297</v>
      </c>
      <c r="I629" s="167" t="s">
        <v>1618</v>
      </c>
      <c r="J629" s="167" t="s">
        <v>1899</v>
      </c>
      <c r="K629" s="167" t="s">
        <v>859</v>
      </c>
      <c r="L629" s="167" t="s">
        <v>1900</v>
      </c>
      <c r="M629" s="167" t="s">
        <v>1892</v>
      </c>
      <c r="O629" s="167">
        <v>23663</v>
      </c>
      <c r="P629" s="167" t="s">
        <v>1386</v>
      </c>
      <c r="R629" s="167">
        <v>1776.34</v>
      </c>
      <c r="S629" s="167">
        <v>-1776.34</v>
      </c>
      <c r="T629" s="167" t="s">
        <v>1361</v>
      </c>
    </row>
    <row r="630" spans="1:20">
      <c r="A630" s="167">
        <v>42000</v>
      </c>
      <c r="B630" s="168">
        <v>45922</v>
      </c>
      <c r="C630" s="168">
        <v>45922</v>
      </c>
      <c r="D630" s="167">
        <v>180231</v>
      </c>
      <c r="E630" s="167" t="s">
        <v>1901</v>
      </c>
      <c r="F630" s="167" t="s">
        <v>1504</v>
      </c>
      <c r="G630" s="167" t="s">
        <v>297</v>
      </c>
      <c r="I630" s="167" t="s">
        <v>1618</v>
      </c>
      <c r="J630" s="167" t="s">
        <v>1902</v>
      </c>
      <c r="K630" s="167" t="s">
        <v>859</v>
      </c>
      <c r="L630" s="167" t="s">
        <v>1903</v>
      </c>
      <c r="M630" s="167" t="s">
        <v>1892</v>
      </c>
      <c r="O630" s="167">
        <v>23663</v>
      </c>
      <c r="P630" s="167" t="s">
        <v>1386</v>
      </c>
      <c r="R630" s="167">
        <v>73.13</v>
      </c>
      <c r="S630" s="167">
        <v>-73.13</v>
      </c>
      <c r="T630" s="167" t="s">
        <v>1361</v>
      </c>
    </row>
    <row r="631" spans="1:20">
      <c r="A631" s="167">
        <v>41320</v>
      </c>
      <c r="B631" s="168">
        <v>45901</v>
      </c>
      <c r="C631" s="168">
        <v>45901</v>
      </c>
      <c r="D631" s="167">
        <v>179743</v>
      </c>
      <c r="E631" s="167" t="s">
        <v>1904</v>
      </c>
      <c r="F631" s="167" t="s">
        <v>1425</v>
      </c>
      <c r="G631" s="167" t="s">
        <v>1426</v>
      </c>
      <c r="I631" s="167" t="s">
        <v>1618</v>
      </c>
      <c r="J631" s="167" t="s">
        <v>1427</v>
      </c>
      <c r="K631" s="167" t="s">
        <v>859</v>
      </c>
      <c r="L631" s="167" t="s">
        <v>1428</v>
      </c>
      <c r="M631" s="167" t="s">
        <v>1892</v>
      </c>
      <c r="O631" s="167">
        <v>23302</v>
      </c>
      <c r="P631" s="167" t="s">
        <v>1386</v>
      </c>
      <c r="R631" s="167">
        <v>157.5</v>
      </c>
      <c r="S631" s="167">
        <v>-157.5</v>
      </c>
      <c r="T631" s="167" t="s">
        <v>1361</v>
      </c>
    </row>
    <row r="632" spans="1:20">
      <c r="A632" s="167">
        <v>41320</v>
      </c>
      <c r="B632" s="168">
        <v>45931</v>
      </c>
      <c r="C632" s="168">
        <v>45931</v>
      </c>
      <c r="D632" s="167">
        <v>180295</v>
      </c>
      <c r="E632" s="167" t="s">
        <v>1904</v>
      </c>
      <c r="F632" s="167" t="s">
        <v>1425</v>
      </c>
      <c r="G632" s="167" t="s">
        <v>1426</v>
      </c>
      <c r="I632" s="167" t="s">
        <v>1618</v>
      </c>
      <c r="J632" s="167" t="s">
        <v>1427</v>
      </c>
      <c r="K632" s="167" t="s">
        <v>859</v>
      </c>
      <c r="L632" s="167" t="s">
        <v>1428</v>
      </c>
      <c r="M632" s="167" t="s">
        <v>1892</v>
      </c>
      <c r="O632" s="167">
        <v>23719</v>
      </c>
      <c r="P632" s="167" t="s">
        <v>1386</v>
      </c>
      <c r="R632" s="167">
        <v>157.5</v>
      </c>
      <c r="S632" s="167">
        <v>-157.5</v>
      </c>
      <c r="T632" s="167" t="s">
        <v>1361</v>
      </c>
    </row>
    <row r="633" spans="1:20">
      <c r="A633" s="167">
        <v>41300</v>
      </c>
      <c r="B633" s="168">
        <v>45901</v>
      </c>
      <c r="C633" s="168">
        <v>45901</v>
      </c>
      <c r="D633" s="167">
        <v>179743</v>
      </c>
      <c r="E633" s="167" t="s">
        <v>1905</v>
      </c>
      <c r="F633" s="167" t="s">
        <v>1425</v>
      </c>
      <c r="G633" s="167" t="s">
        <v>1426</v>
      </c>
      <c r="I633" s="167" t="s">
        <v>1618</v>
      </c>
      <c r="J633" s="167" t="s">
        <v>1430</v>
      </c>
      <c r="K633" s="167" t="s">
        <v>859</v>
      </c>
      <c r="L633" s="167" t="s">
        <v>1430</v>
      </c>
      <c r="M633" s="167" t="s">
        <v>1892</v>
      </c>
      <c r="O633" s="167">
        <v>23302</v>
      </c>
      <c r="P633" s="167" t="s">
        <v>1386</v>
      </c>
      <c r="R633" s="167">
        <v>154.22</v>
      </c>
      <c r="S633" s="167">
        <v>-154.22</v>
      </c>
      <c r="T633" s="167" t="s">
        <v>1361</v>
      </c>
    </row>
    <row r="634" spans="1:20">
      <c r="A634" s="167">
        <v>41300</v>
      </c>
      <c r="B634" s="168">
        <v>45931</v>
      </c>
      <c r="C634" s="168">
        <v>45931</v>
      </c>
      <c r="D634" s="167">
        <v>180295</v>
      </c>
      <c r="E634" s="167" t="s">
        <v>1905</v>
      </c>
      <c r="F634" s="167" t="s">
        <v>1425</v>
      </c>
      <c r="G634" s="167" t="s">
        <v>1426</v>
      </c>
      <c r="I634" s="167" t="s">
        <v>1618</v>
      </c>
      <c r="J634" s="167" t="s">
        <v>1430</v>
      </c>
      <c r="K634" s="167" t="s">
        <v>859</v>
      </c>
      <c r="L634" s="167" t="s">
        <v>1430</v>
      </c>
      <c r="M634" s="167" t="s">
        <v>1892</v>
      </c>
      <c r="O634" s="167">
        <v>23719</v>
      </c>
      <c r="P634" s="167" t="s">
        <v>1386</v>
      </c>
      <c r="R634" s="167">
        <v>155.71</v>
      </c>
      <c r="S634" s="167">
        <v>-155.71</v>
      </c>
      <c r="T634" s="167" t="s">
        <v>1361</v>
      </c>
    </row>
    <row r="635" spans="1:20">
      <c r="A635" s="167">
        <v>41300</v>
      </c>
      <c r="B635" s="168">
        <v>45901</v>
      </c>
      <c r="C635" s="168">
        <v>45901</v>
      </c>
      <c r="D635" s="167">
        <v>179743</v>
      </c>
      <c r="E635" s="167" t="s">
        <v>1906</v>
      </c>
      <c r="F635" s="167" t="s">
        <v>1425</v>
      </c>
      <c r="G635" s="167" t="s">
        <v>1426</v>
      </c>
      <c r="I635" s="167" t="s">
        <v>1618</v>
      </c>
      <c r="J635" s="167" t="s">
        <v>1592</v>
      </c>
      <c r="K635" s="167" t="s">
        <v>859</v>
      </c>
      <c r="L635" s="167" t="s">
        <v>1593</v>
      </c>
      <c r="M635" s="167" t="s">
        <v>1892</v>
      </c>
      <c r="O635" s="167">
        <v>23302</v>
      </c>
      <c r="P635" s="167" t="s">
        <v>1386</v>
      </c>
      <c r="R635" s="167">
        <v>75</v>
      </c>
      <c r="S635" s="167">
        <v>-75</v>
      </c>
      <c r="T635" s="167" t="s">
        <v>1361</v>
      </c>
    </row>
    <row r="636" spans="1:20">
      <c r="A636" s="167">
        <v>41300</v>
      </c>
      <c r="B636" s="168">
        <v>45931</v>
      </c>
      <c r="C636" s="168">
        <v>45931</v>
      </c>
      <c r="D636" s="167">
        <v>180295</v>
      </c>
      <c r="E636" s="167" t="s">
        <v>1906</v>
      </c>
      <c r="F636" s="167" t="s">
        <v>1425</v>
      </c>
      <c r="G636" s="167" t="s">
        <v>1426</v>
      </c>
      <c r="I636" s="167" t="s">
        <v>1618</v>
      </c>
      <c r="J636" s="167" t="s">
        <v>1592</v>
      </c>
      <c r="K636" s="167" t="s">
        <v>859</v>
      </c>
      <c r="L636" s="167" t="s">
        <v>1593</v>
      </c>
      <c r="M636" s="167" t="s">
        <v>1892</v>
      </c>
      <c r="O636" s="167">
        <v>23719</v>
      </c>
      <c r="P636" s="167" t="s">
        <v>1386</v>
      </c>
      <c r="R636" s="167">
        <v>75</v>
      </c>
      <c r="S636" s="167">
        <v>-75</v>
      </c>
      <c r="T636" s="167" t="s">
        <v>1361</v>
      </c>
    </row>
    <row r="637" spans="1:20">
      <c r="A637" s="167">
        <v>40000</v>
      </c>
      <c r="B637" s="168">
        <v>45901</v>
      </c>
      <c r="C637" s="168">
        <v>45901</v>
      </c>
      <c r="D637" s="167">
        <v>179743</v>
      </c>
      <c r="E637" s="167" t="s">
        <v>1907</v>
      </c>
      <c r="F637" s="167" t="s">
        <v>1425</v>
      </c>
      <c r="G637" s="167" t="s">
        <v>1426</v>
      </c>
      <c r="I637" s="167" t="s">
        <v>1618</v>
      </c>
      <c r="J637" s="167" t="s">
        <v>1640</v>
      </c>
      <c r="K637" s="167" t="s">
        <v>859</v>
      </c>
      <c r="L637" s="167" t="s">
        <v>1640</v>
      </c>
      <c r="M637" s="167" t="s">
        <v>1892</v>
      </c>
      <c r="O637" s="167">
        <v>23302</v>
      </c>
      <c r="P637" s="167" t="s">
        <v>1386</v>
      </c>
      <c r="R637" s="167">
        <v>1451.47</v>
      </c>
      <c r="S637" s="167">
        <v>-1451.47</v>
      </c>
      <c r="T637" s="167" t="s">
        <v>1361</v>
      </c>
    </row>
    <row r="638" spans="1:20">
      <c r="A638" s="167">
        <v>40000</v>
      </c>
      <c r="B638" s="168">
        <v>45931</v>
      </c>
      <c r="C638" s="168">
        <v>45931</v>
      </c>
      <c r="D638" s="167">
        <v>180295</v>
      </c>
      <c r="E638" s="167" t="s">
        <v>1907</v>
      </c>
      <c r="F638" s="167" t="s">
        <v>1425</v>
      </c>
      <c r="G638" s="167" t="s">
        <v>1426</v>
      </c>
      <c r="I638" s="167" t="s">
        <v>1618</v>
      </c>
      <c r="J638" s="167" t="s">
        <v>1640</v>
      </c>
      <c r="K638" s="167" t="s">
        <v>859</v>
      </c>
      <c r="L638" s="167" t="s">
        <v>1640</v>
      </c>
      <c r="M638" s="167" t="s">
        <v>1892</v>
      </c>
      <c r="O638" s="167">
        <v>23719</v>
      </c>
      <c r="P638" s="167" t="s">
        <v>1386</v>
      </c>
      <c r="R638" s="167">
        <v>1451.47</v>
      </c>
      <c r="S638" s="167">
        <v>-1451.47</v>
      </c>
      <c r="T638" s="167" t="s">
        <v>1361</v>
      </c>
    </row>
    <row r="639" spans="1:20">
      <c r="A639" s="167">
        <v>42100</v>
      </c>
      <c r="B639" s="168">
        <v>45901</v>
      </c>
      <c r="C639" s="168">
        <v>45901</v>
      </c>
      <c r="D639" s="167">
        <v>179743</v>
      </c>
      <c r="E639" s="167" t="s">
        <v>1908</v>
      </c>
      <c r="F639" s="167" t="s">
        <v>1425</v>
      </c>
      <c r="G639" s="167" t="s">
        <v>1426</v>
      </c>
      <c r="I639" s="167" t="s">
        <v>1618</v>
      </c>
      <c r="J639" s="167" t="s">
        <v>1450</v>
      </c>
      <c r="K639" s="167" t="s">
        <v>859</v>
      </c>
      <c r="L639" s="167" t="s">
        <v>1451</v>
      </c>
      <c r="M639" s="167" t="s">
        <v>1892</v>
      </c>
      <c r="O639" s="167">
        <v>23302</v>
      </c>
      <c r="P639" s="167" t="s">
        <v>1386</v>
      </c>
      <c r="R639" s="167">
        <v>10.5</v>
      </c>
      <c r="S639" s="167">
        <v>-10.5</v>
      </c>
      <c r="T639" s="167" t="s">
        <v>1361</v>
      </c>
    </row>
    <row r="640" spans="1:20">
      <c r="A640" s="167">
        <v>42100</v>
      </c>
      <c r="B640" s="168">
        <v>45931</v>
      </c>
      <c r="C640" s="168">
        <v>45931</v>
      </c>
      <c r="D640" s="167">
        <v>180295</v>
      </c>
      <c r="E640" s="167" t="s">
        <v>1908</v>
      </c>
      <c r="F640" s="167" t="s">
        <v>1425</v>
      </c>
      <c r="G640" s="167" t="s">
        <v>1426</v>
      </c>
      <c r="I640" s="167" t="s">
        <v>1618</v>
      </c>
      <c r="J640" s="167" t="s">
        <v>1450</v>
      </c>
      <c r="K640" s="167" t="s">
        <v>859</v>
      </c>
      <c r="L640" s="167" t="s">
        <v>1451</v>
      </c>
      <c r="M640" s="167" t="s">
        <v>1892</v>
      </c>
      <c r="O640" s="167">
        <v>23719</v>
      </c>
      <c r="P640" s="167" t="s">
        <v>1386</v>
      </c>
      <c r="R640" s="167">
        <v>10.5</v>
      </c>
      <c r="S640" s="167">
        <v>-10.5</v>
      </c>
      <c r="T640" s="167" t="s">
        <v>1361</v>
      </c>
    </row>
    <row r="641" spans="1:20">
      <c r="A641" s="167">
        <v>41450</v>
      </c>
      <c r="B641" s="168">
        <v>45901</v>
      </c>
      <c r="C641" s="168">
        <v>45901</v>
      </c>
      <c r="D641" s="167">
        <v>179743</v>
      </c>
      <c r="E641" s="167" t="s">
        <v>1909</v>
      </c>
      <c r="F641" s="167" t="s">
        <v>1425</v>
      </c>
      <c r="G641" s="167" t="s">
        <v>1426</v>
      </c>
      <c r="I641" s="167" t="s">
        <v>1618</v>
      </c>
      <c r="J641" s="167" t="s">
        <v>1501</v>
      </c>
      <c r="K641" s="167" t="s">
        <v>859</v>
      </c>
      <c r="L641" s="167" t="s">
        <v>1502</v>
      </c>
      <c r="M641" s="167" t="s">
        <v>1892</v>
      </c>
      <c r="O641" s="167">
        <v>23302</v>
      </c>
      <c r="P641" s="167" t="s">
        <v>1386</v>
      </c>
      <c r="R641" s="167">
        <v>352</v>
      </c>
      <c r="S641" s="167">
        <v>-352</v>
      </c>
      <c r="T641" s="167" t="s">
        <v>1361</v>
      </c>
    </row>
    <row r="642" spans="1:20">
      <c r="A642" s="167">
        <v>41450</v>
      </c>
      <c r="B642" s="168">
        <v>45931</v>
      </c>
      <c r="C642" s="168">
        <v>45931</v>
      </c>
      <c r="D642" s="167">
        <v>180295</v>
      </c>
      <c r="E642" s="167" t="s">
        <v>1909</v>
      </c>
      <c r="F642" s="167" t="s">
        <v>1425</v>
      </c>
      <c r="G642" s="167" t="s">
        <v>1426</v>
      </c>
      <c r="I642" s="167" t="s">
        <v>1618</v>
      </c>
      <c r="J642" s="167" t="s">
        <v>1501</v>
      </c>
      <c r="K642" s="167" t="s">
        <v>859</v>
      </c>
      <c r="L642" s="167" t="s">
        <v>1502</v>
      </c>
      <c r="M642" s="167" t="s">
        <v>1892</v>
      </c>
      <c r="O642" s="167">
        <v>23719</v>
      </c>
      <c r="P642" s="167" t="s">
        <v>1386</v>
      </c>
      <c r="R642" s="167">
        <v>352</v>
      </c>
      <c r="S642" s="167">
        <v>-352</v>
      </c>
      <c r="T642" s="167" t="s">
        <v>1361</v>
      </c>
    </row>
    <row r="643" spans="1:20">
      <c r="A643" s="167">
        <v>44000</v>
      </c>
      <c r="B643" s="168">
        <v>45922</v>
      </c>
      <c r="C643" s="168">
        <v>45922</v>
      </c>
      <c r="D643" s="167">
        <v>180231</v>
      </c>
      <c r="E643" s="167" t="s">
        <v>1910</v>
      </c>
      <c r="F643" s="167" t="s">
        <v>1504</v>
      </c>
      <c r="G643" s="167" t="s">
        <v>297</v>
      </c>
      <c r="I643" s="167" t="s">
        <v>1618</v>
      </c>
      <c r="J643" s="167" t="s">
        <v>1911</v>
      </c>
      <c r="K643" s="167" t="s">
        <v>859</v>
      </c>
      <c r="L643" s="167" t="s">
        <v>1912</v>
      </c>
      <c r="M643" s="167" t="s">
        <v>1892</v>
      </c>
      <c r="O643" s="167">
        <v>23663</v>
      </c>
      <c r="P643" s="167" t="s">
        <v>1386</v>
      </c>
      <c r="R643" s="167">
        <v>50.4</v>
      </c>
      <c r="S643" s="167">
        <v>-50.4</v>
      </c>
      <c r="T643" s="167" t="s">
        <v>1361</v>
      </c>
    </row>
    <row r="644" spans="1:20">
      <c r="A644" s="167">
        <v>41500</v>
      </c>
      <c r="B644" s="168">
        <v>45959</v>
      </c>
      <c r="C644" s="168">
        <v>45959</v>
      </c>
      <c r="D644" s="167" t="s">
        <v>1913</v>
      </c>
      <c r="E644" s="167" t="s">
        <v>1914</v>
      </c>
      <c r="F644" s="167" t="s">
        <v>1648</v>
      </c>
      <c r="G644" s="167" t="s">
        <v>1649</v>
      </c>
      <c r="I644" s="167" t="s">
        <v>1650</v>
      </c>
      <c r="K644" s="167" t="s">
        <v>562</v>
      </c>
      <c r="M644" s="167" t="s">
        <v>1915</v>
      </c>
      <c r="O644" s="167">
        <v>24196</v>
      </c>
      <c r="P644" s="167" t="s">
        <v>1386</v>
      </c>
      <c r="R644" s="167">
        <v>1800</v>
      </c>
      <c r="S644" s="167">
        <v>-1800</v>
      </c>
      <c r="T644" s="167" t="s">
        <v>1361</v>
      </c>
    </row>
    <row r="645" spans="1:20">
      <c r="A645" s="167">
        <v>42000</v>
      </c>
      <c r="B645" s="168">
        <v>45931</v>
      </c>
      <c r="C645" s="168">
        <v>45931</v>
      </c>
      <c r="D645" s="167" t="s">
        <v>1916</v>
      </c>
      <c r="E645" s="167" t="s">
        <v>1917</v>
      </c>
      <c r="F645" s="167" t="s">
        <v>1504</v>
      </c>
      <c r="G645" s="167" t="s">
        <v>297</v>
      </c>
      <c r="I645" s="167" t="s">
        <v>1650</v>
      </c>
      <c r="J645" s="167" t="s">
        <v>1918</v>
      </c>
      <c r="K645" s="167" t="s">
        <v>562</v>
      </c>
      <c r="L645" s="167" t="s">
        <v>1919</v>
      </c>
      <c r="M645" s="167" t="s">
        <v>1915</v>
      </c>
      <c r="O645" s="167">
        <v>23946</v>
      </c>
      <c r="P645" s="167" t="s">
        <v>1386</v>
      </c>
      <c r="R645" s="167">
        <v>720</v>
      </c>
      <c r="S645" s="167">
        <v>-720</v>
      </c>
      <c r="T645" s="167" t="s">
        <v>1361</v>
      </c>
    </row>
    <row r="646" spans="1:20">
      <c r="A646" s="167">
        <v>42000</v>
      </c>
      <c r="B646" s="168">
        <v>45908</v>
      </c>
      <c r="C646" s="168">
        <v>45908</v>
      </c>
      <c r="D646" s="167" t="s">
        <v>1920</v>
      </c>
      <c r="E646" s="167" t="s">
        <v>1921</v>
      </c>
      <c r="F646" s="167" t="s">
        <v>1557</v>
      </c>
      <c r="G646" s="167" t="s">
        <v>134</v>
      </c>
      <c r="I646" s="167" t="s">
        <v>1650</v>
      </c>
      <c r="J646" s="167" t="s">
        <v>1922</v>
      </c>
      <c r="K646" s="167" t="s">
        <v>562</v>
      </c>
      <c r="L646" s="167" t="s">
        <v>1923</v>
      </c>
      <c r="M646" s="167" t="s">
        <v>1915</v>
      </c>
      <c r="O646" s="167">
        <v>23582</v>
      </c>
      <c r="P646" s="167" t="s">
        <v>1386</v>
      </c>
      <c r="R646" s="167">
        <v>1620</v>
      </c>
      <c r="S646" s="167">
        <v>-1620</v>
      </c>
      <c r="T646" s="167" t="s">
        <v>1361</v>
      </c>
    </row>
    <row r="647" spans="1:20">
      <c r="A647" s="167">
        <v>42000</v>
      </c>
      <c r="B647" s="168">
        <v>45908</v>
      </c>
      <c r="C647" s="168">
        <v>45908</v>
      </c>
      <c r="D647" s="167" t="s">
        <v>1920</v>
      </c>
      <c r="E647" s="167" t="s">
        <v>1924</v>
      </c>
      <c r="F647" s="167" t="s">
        <v>1557</v>
      </c>
      <c r="G647" s="167" t="s">
        <v>134</v>
      </c>
      <c r="I647" s="167" t="s">
        <v>1650</v>
      </c>
      <c r="J647" s="167" t="s">
        <v>1925</v>
      </c>
      <c r="K647" s="167" t="s">
        <v>562</v>
      </c>
      <c r="L647" s="167" t="s">
        <v>1926</v>
      </c>
      <c r="M647" s="167" t="s">
        <v>1915</v>
      </c>
      <c r="O647" s="167">
        <v>23582</v>
      </c>
      <c r="P647" s="167" t="s">
        <v>1386</v>
      </c>
      <c r="R647" s="167">
        <v>2040</v>
      </c>
      <c r="S647" s="167">
        <v>-2040</v>
      </c>
      <c r="T647" s="167" t="s">
        <v>1361</v>
      </c>
    </row>
    <row r="648" spans="1:20">
      <c r="A648" s="167">
        <v>40000</v>
      </c>
      <c r="B648" s="168">
        <v>45901</v>
      </c>
      <c r="C648" s="168">
        <v>45901</v>
      </c>
      <c r="D648" s="167" t="s">
        <v>1927</v>
      </c>
      <c r="E648" s="167" t="s">
        <v>1928</v>
      </c>
      <c r="F648" s="167" t="s">
        <v>1425</v>
      </c>
      <c r="G648" s="167" t="s">
        <v>1426</v>
      </c>
      <c r="I648" s="167" t="s">
        <v>1650</v>
      </c>
      <c r="J648" s="167" t="s">
        <v>1799</v>
      </c>
      <c r="K648" s="167" t="s">
        <v>562</v>
      </c>
      <c r="L648" s="167" t="s">
        <v>1800</v>
      </c>
      <c r="M648" s="167" t="s">
        <v>1915</v>
      </c>
      <c r="O648" s="167">
        <v>23335</v>
      </c>
      <c r="P648" s="167" t="s">
        <v>1386</v>
      </c>
      <c r="R648" s="167">
        <v>288.60000000000002</v>
      </c>
      <c r="S648" s="167">
        <v>-288.60000000000002</v>
      </c>
      <c r="T648" s="167" t="s">
        <v>1361</v>
      </c>
    </row>
    <row r="649" spans="1:20">
      <c r="A649" s="167">
        <v>40000</v>
      </c>
      <c r="B649" s="168">
        <v>45931</v>
      </c>
      <c r="C649" s="168">
        <v>45931</v>
      </c>
      <c r="D649" s="167" t="s">
        <v>563</v>
      </c>
      <c r="E649" s="167" t="s">
        <v>1928</v>
      </c>
      <c r="F649" s="167" t="s">
        <v>1425</v>
      </c>
      <c r="G649" s="167" t="s">
        <v>1426</v>
      </c>
      <c r="I649" s="167" t="s">
        <v>1650</v>
      </c>
      <c r="J649" s="167" t="s">
        <v>1799</v>
      </c>
      <c r="K649" s="167" t="s">
        <v>562</v>
      </c>
      <c r="L649" s="167" t="s">
        <v>1800</v>
      </c>
      <c r="M649" s="167" t="s">
        <v>1915</v>
      </c>
      <c r="O649" s="167">
        <v>23869</v>
      </c>
      <c r="P649" s="167" t="s">
        <v>1386</v>
      </c>
      <c r="R649" s="167">
        <v>288.60000000000002</v>
      </c>
      <c r="S649" s="167">
        <v>-288.60000000000002</v>
      </c>
      <c r="T649" s="167" t="s">
        <v>1361</v>
      </c>
    </row>
    <row r="650" spans="1:20">
      <c r="A650" s="167">
        <v>42000</v>
      </c>
      <c r="B650" s="168">
        <v>45959</v>
      </c>
      <c r="C650" s="168">
        <v>45959</v>
      </c>
      <c r="D650" s="167" t="s">
        <v>1913</v>
      </c>
      <c r="E650" s="167" t="s">
        <v>1929</v>
      </c>
      <c r="F650" s="167" t="s">
        <v>1557</v>
      </c>
      <c r="G650" s="167" t="s">
        <v>134</v>
      </c>
      <c r="I650" s="167" t="s">
        <v>1650</v>
      </c>
      <c r="J650" s="167">
        <v>22143</v>
      </c>
      <c r="K650" s="167" t="s">
        <v>562</v>
      </c>
      <c r="L650" s="167" t="s">
        <v>1930</v>
      </c>
      <c r="M650" s="167" t="s">
        <v>1915</v>
      </c>
      <c r="O650" s="167">
        <v>24196</v>
      </c>
      <c r="P650" s="167" t="s">
        <v>1386</v>
      </c>
      <c r="R650" s="167">
        <v>34</v>
      </c>
      <c r="S650" s="167">
        <v>-34</v>
      </c>
      <c r="T650" s="167" t="s">
        <v>1361</v>
      </c>
    </row>
    <row r="651" spans="1:20">
      <c r="A651" s="167">
        <v>42000</v>
      </c>
      <c r="B651" s="168">
        <v>45959</v>
      </c>
      <c r="C651" s="168">
        <v>45959</v>
      </c>
      <c r="D651" s="167" t="s">
        <v>1913</v>
      </c>
      <c r="E651" s="167" t="s">
        <v>1931</v>
      </c>
      <c r="F651" s="167" t="s">
        <v>1557</v>
      </c>
      <c r="G651" s="167" t="s">
        <v>134</v>
      </c>
      <c r="I651" s="167" t="s">
        <v>1650</v>
      </c>
      <c r="J651" s="167" t="s">
        <v>1932</v>
      </c>
      <c r="K651" s="167" t="s">
        <v>562</v>
      </c>
      <c r="L651" s="167" t="s">
        <v>1933</v>
      </c>
      <c r="M651" s="167" t="s">
        <v>1915</v>
      </c>
      <c r="O651" s="167">
        <v>24196</v>
      </c>
      <c r="P651" s="167" t="s">
        <v>1386</v>
      </c>
      <c r="R651" s="167">
        <v>3250</v>
      </c>
      <c r="S651" s="167">
        <v>-3250</v>
      </c>
      <c r="T651" s="167" t="s">
        <v>1361</v>
      </c>
    </row>
    <row r="652" spans="1:20">
      <c r="A652" s="167">
        <v>42000</v>
      </c>
      <c r="B652" s="168">
        <v>45959</v>
      </c>
      <c r="C652" s="168">
        <v>45959</v>
      </c>
      <c r="D652" s="167" t="s">
        <v>1913</v>
      </c>
      <c r="E652" s="167" t="s">
        <v>1934</v>
      </c>
      <c r="F652" s="167" t="s">
        <v>1557</v>
      </c>
      <c r="G652" s="167" t="s">
        <v>134</v>
      </c>
      <c r="I652" s="167" t="s">
        <v>1650</v>
      </c>
      <c r="J652" s="167" t="s">
        <v>1935</v>
      </c>
      <c r="K652" s="167" t="s">
        <v>562</v>
      </c>
      <c r="L652" s="167" t="s">
        <v>1936</v>
      </c>
      <c r="M652" s="167" t="s">
        <v>1915</v>
      </c>
      <c r="O652" s="167">
        <v>24196</v>
      </c>
      <c r="P652" s="167" t="s">
        <v>1386</v>
      </c>
      <c r="R652" s="167">
        <v>4837</v>
      </c>
      <c r="S652" s="167">
        <v>-4837</v>
      </c>
      <c r="T652" s="167" t="s">
        <v>1361</v>
      </c>
    </row>
    <row r="653" spans="1:20">
      <c r="A653" s="167">
        <v>42000</v>
      </c>
      <c r="B653" s="168">
        <v>45908</v>
      </c>
      <c r="C653" s="168">
        <v>45908</v>
      </c>
      <c r="D653" s="167" t="s">
        <v>1920</v>
      </c>
      <c r="E653" s="167" t="s">
        <v>1937</v>
      </c>
      <c r="F653" s="167" t="s">
        <v>1557</v>
      </c>
      <c r="G653" s="167" t="s">
        <v>134</v>
      </c>
      <c r="I653" s="167" t="s">
        <v>1650</v>
      </c>
      <c r="J653" s="167" t="s">
        <v>1938</v>
      </c>
      <c r="K653" s="167" t="s">
        <v>562</v>
      </c>
      <c r="L653" s="167" t="s">
        <v>1939</v>
      </c>
      <c r="M653" s="167" t="s">
        <v>1915</v>
      </c>
      <c r="O653" s="167">
        <v>23582</v>
      </c>
      <c r="P653" s="167" t="s">
        <v>1386</v>
      </c>
      <c r="R653" s="167">
        <v>17400</v>
      </c>
      <c r="S653" s="167">
        <v>-17400</v>
      </c>
      <c r="T653" s="167" t="s">
        <v>1361</v>
      </c>
    </row>
    <row r="654" spans="1:20">
      <c r="A654" s="167">
        <v>41700</v>
      </c>
      <c r="B654" s="168">
        <v>45959</v>
      </c>
      <c r="C654" s="168">
        <v>45959</v>
      </c>
      <c r="D654" s="167" t="s">
        <v>1913</v>
      </c>
      <c r="E654" s="167" t="s">
        <v>1940</v>
      </c>
      <c r="F654" s="167" t="s">
        <v>1557</v>
      </c>
      <c r="G654" s="167" t="s">
        <v>134</v>
      </c>
      <c r="I654" s="167" t="s">
        <v>1650</v>
      </c>
      <c r="J654" s="167" t="s">
        <v>1941</v>
      </c>
      <c r="K654" s="167" t="s">
        <v>562</v>
      </c>
      <c r="L654" s="167" t="s">
        <v>1942</v>
      </c>
      <c r="M654" s="167" t="s">
        <v>1915</v>
      </c>
      <c r="O654" s="167">
        <v>24196</v>
      </c>
      <c r="P654" s="167" t="s">
        <v>1386</v>
      </c>
      <c r="R654" s="167">
        <v>815</v>
      </c>
      <c r="S654" s="167">
        <v>-815</v>
      </c>
      <c r="T654" s="167" t="s">
        <v>1361</v>
      </c>
    </row>
    <row r="655" spans="1:20">
      <c r="A655" s="167">
        <v>40000</v>
      </c>
      <c r="B655" s="168">
        <v>45901</v>
      </c>
      <c r="C655" s="168">
        <v>45901</v>
      </c>
      <c r="D655" s="167" t="s">
        <v>1943</v>
      </c>
      <c r="E655" s="167" t="s">
        <v>1944</v>
      </c>
      <c r="F655" s="167" t="s">
        <v>1945</v>
      </c>
      <c r="G655" s="167" t="s">
        <v>1946</v>
      </c>
      <c r="I655" s="167" t="s">
        <v>1650</v>
      </c>
      <c r="J655" s="167" t="s">
        <v>1947</v>
      </c>
      <c r="K655" s="167" t="s">
        <v>562</v>
      </c>
      <c r="L655" s="167" t="s">
        <v>1948</v>
      </c>
      <c r="M655" s="167" t="s">
        <v>1915</v>
      </c>
      <c r="O655" s="167">
        <v>23336</v>
      </c>
      <c r="P655" s="167" t="s">
        <v>1386</v>
      </c>
      <c r="R655" s="167">
        <v>1058</v>
      </c>
      <c r="S655" s="167">
        <v>-1058</v>
      </c>
      <c r="T655" s="167" t="s">
        <v>1361</v>
      </c>
    </row>
    <row r="656" spans="1:20">
      <c r="A656" s="167">
        <v>40000</v>
      </c>
      <c r="B656" s="168">
        <v>45931</v>
      </c>
      <c r="C656" s="168">
        <v>45931</v>
      </c>
      <c r="D656" s="167" t="s">
        <v>566</v>
      </c>
      <c r="E656" s="167" t="s">
        <v>1944</v>
      </c>
      <c r="F656" s="167" t="s">
        <v>1945</v>
      </c>
      <c r="G656" s="167" t="s">
        <v>1946</v>
      </c>
      <c r="I656" s="167" t="s">
        <v>1650</v>
      </c>
      <c r="J656" s="167" t="s">
        <v>1947</v>
      </c>
      <c r="K656" s="167" t="s">
        <v>562</v>
      </c>
      <c r="L656" s="167" t="s">
        <v>1948</v>
      </c>
      <c r="M656" s="167" t="s">
        <v>1915</v>
      </c>
      <c r="O656" s="167">
        <v>23870</v>
      </c>
      <c r="P656" s="167" t="s">
        <v>1386</v>
      </c>
      <c r="R656" s="167">
        <v>1058</v>
      </c>
      <c r="S656" s="167">
        <v>-1058</v>
      </c>
      <c r="T656" s="167" t="s">
        <v>1361</v>
      </c>
    </row>
    <row r="657" spans="1:20">
      <c r="A657" s="167">
        <v>40200</v>
      </c>
      <c r="B657" s="168">
        <v>45901</v>
      </c>
      <c r="C657" s="168">
        <v>45901</v>
      </c>
      <c r="D657" s="167" t="s">
        <v>1949</v>
      </c>
      <c r="E657" s="167" t="s">
        <v>1950</v>
      </c>
      <c r="F657" s="167" t="s">
        <v>1557</v>
      </c>
      <c r="G657" s="167" t="s">
        <v>134</v>
      </c>
      <c r="I657" s="167" t="s">
        <v>1650</v>
      </c>
      <c r="J657" s="167" t="s">
        <v>1951</v>
      </c>
      <c r="K657" s="167" t="s">
        <v>562</v>
      </c>
      <c r="L657" s="167" t="s">
        <v>1952</v>
      </c>
      <c r="M657" s="167" t="s">
        <v>1915</v>
      </c>
      <c r="O657" s="167">
        <v>23337</v>
      </c>
      <c r="P657" s="167" t="s">
        <v>1386</v>
      </c>
      <c r="R657" s="167">
        <v>530</v>
      </c>
      <c r="S657" s="167">
        <v>-530</v>
      </c>
      <c r="T657" s="167" t="s">
        <v>1361</v>
      </c>
    </row>
    <row r="658" spans="1:20">
      <c r="A658" s="167">
        <v>40200</v>
      </c>
      <c r="B658" s="168">
        <v>45931</v>
      </c>
      <c r="C658" s="168">
        <v>45931</v>
      </c>
      <c r="D658" s="167" t="s">
        <v>568</v>
      </c>
      <c r="E658" s="167" t="s">
        <v>1950</v>
      </c>
      <c r="F658" s="167" t="s">
        <v>1557</v>
      </c>
      <c r="G658" s="167" t="s">
        <v>134</v>
      </c>
      <c r="I658" s="167" t="s">
        <v>1650</v>
      </c>
      <c r="J658" s="167" t="s">
        <v>1951</v>
      </c>
      <c r="K658" s="167" t="s">
        <v>562</v>
      </c>
      <c r="L658" s="167" t="s">
        <v>1952</v>
      </c>
      <c r="M658" s="167" t="s">
        <v>1915</v>
      </c>
      <c r="O658" s="167">
        <v>23871</v>
      </c>
      <c r="P658" s="167" t="s">
        <v>1386</v>
      </c>
      <c r="R658" s="167">
        <v>530</v>
      </c>
      <c r="S658" s="167">
        <v>-530</v>
      </c>
      <c r="T658" s="167" t="s">
        <v>1361</v>
      </c>
    </row>
    <row r="659" spans="1:20">
      <c r="A659" s="167">
        <v>42000</v>
      </c>
      <c r="B659" s="168">
        <v>45959</v>
      </c>
      <c r="C659" s="168">
        <v>45959</v>
      </c>
      <c r="D659" s="167" t="s">
        <v>1913</v>
      </c>
      <c r="E659" s="167" t="s">
        <v>1953</v>
      </c>
      <c r="F659" s="167" t="s">
        <v>1557</v>
      </c>
      <c r="G659" s="167" t="s">
        <v>134</v>
      </c>
      <c r="I659" s="167" t="s">
        <v>1650</v>
      </c>
      <c r="J659" s="167" t="s">
        <v>1954</v>
      </c>
      <c r="K659" s="167" t="s">
        <v>562</v>
      </c>
      <c r="L659" s="167" t="s">
        <v>1955</v>
      </c>
      <c r="M659" s="167" t="s">
        <v>1915</v>
      </c>
      <c r="O659" s="167">
        <v>24196</v>
      </c>
      <c r="P659" s="167" t="s">
        <v>1386</v>
      </c>
      <c r="R659" s="167">
        <v>450</v>
      </c>
      <c r="S659" s="167">
        <v>-450</v>
      </c>
      <c r="T659" s="167" t="s">
        <v>1361</v>
      </c>
    </row>
    <row r="660" spans="1:20">
      <c r="A660" s="167">
        <v>42000</v>
      </c>
      <c r="B660" s="168">
        <v>45959</v>
      </c>
      <c r="C660" s="168">
        <v>45959</v>
      </c>
      <c r="D660" s="167" t="s">
        <v>1913</v>
      </c>
      <c r="E660" s="167" t="s">
        <v>1956</v>
      </c>
      <c r="F660" s="167" t="s">
        <v>1557</v>
      </c>
      <c r="G660" s="167" t="s">
        <v>134</v>
      </c>
      <c r="I660" s="167" t="s">
        <v>1650</v>
      </c>
      <c r="J660" s="167" t="s">
        <v>1957</v>
      </c>
      <c r="K660" s="167" t="s">
        <v>562</v>
      </c>
      <c r="L660" s="167" t="s">
        <v>1958</v>
      </c>
      <c r="M660" s="167" t="s">
        <v>1915</v>
      </c>
      <c r="O660" s="167">
        <v>24196</v>
      </c>
      <c r="P660" s="167" t="s">
        <v>1386</v>
      </c>
      <c r="R660" s="167">
        <v>142</v>
      </c>
      <c r="S660" s="167">
        <v>-142</v>
      </c>
      <c r="T660" s="167" t="s">
        <v>1361</v>
      </c>
    </row>
    <row r="661" spans="1:20">
      <c r="A661" s="167">
        <v>42000</v>
      </c>
      <c r="B661" s="168">
        <v>45959</v>
      </c>
      <c r="C661" s="168">
        <v>45959</v>
      </c>
      <c r="D661" s="167" t="s">
        <v>1913</v>
      </c>
      <c r="E661" s="167" t="s">
        <v>1959</v>
      </c>
      <c r="F661" s="167" t="s">
        <v>1648</v>
      </c>
      <c r="G661" s="167" t="s">
        <v>1649</v>
      </c>
      <c r="I661" s="167" t="s">
        <v>1650</v>
      </c>
      <c r="J661" s="167" t="s">
        <v>1960</v>
      </c>
      <c r="K661" s="167" t="s">
        <v>562</v>
      </c>
      <c r="L661" s="167" t="s">
        <v>1961</v>
      </c>
      <c r="M661" s="167" t="s">
        <v>1915</v>
      </c>
      <c r="O661" s="167">
        <v>24196</v>
      </c>
      <c r="P661" s="167" t="s">
        <v>1386</v>
      </c>
      <c r="R661" s="167">
        <v>1400</v>
      </c>
      <c r="S661" s="167">
        <v>-1400</v>
      </c>
      <c r="T661" s="167" t="s">
        <v>1361</v>
      </c>
    </row>
    <row r="662" spans="1:20">
      <c r="A662" s="167">
        <v>41300</v>
      </c>
      <c r="B662" s="168">
        <v>45901</v>
      </c>
      <c r="C662" s="168">
        <v>45901</v>
      </c>
      <c r="D662" s="167">
        <v>179785</v>
      </c>
      <c r="E662" s="167" t="s">
        <v>1962</v>
      </c>
      <c r="F662" s="167" t="s">
        <v>1425</v>
      </c>
      <c r="G662" s="167" t="s">
        <v>1426</v>
      </c>
      <c r="I662" s="167" t="s">
        <v>1405</v>
      </c>
      <c r="J662" s="167" t="s">
        <v>1550</v>
      </c>
      <c r="K662" s="167" t="s">
        <v>862</v>
      </c>
      <c r="L662" s="167" t="s">
        <v>1551</v>
      </c>
      <c r="M662" s="167" t="s">
        <v>1963</v>
      </c>
      <c r="O662" s="167">
        <v>23492</v>
      </c>
      <c r="P662" s="167" t="s">
        <v>1386</v>
      </c>
      <c r="R662" s="167">
        <v>75</v>
      </c>
      <c r="S662" s="167">
        <v>-75</v>
      </c>
      <c r="T662" s="167" t="s">
        <v>1361</v>
      </c>
    </row>
    <row r="663" spans="1:20">
      <c r="A663" s="167">
        <v>41300</v>
      </c>
      <c r="B663" s="168">
        <v>45931</v>
      </c>
      <c r="C663" s="168">
        <v>45931</v>
      </c>
      <c r="D663" s="167">
        <v>180338</v>
      </c>
      <c r="E663" s="167" t="s">
        <v>1962</v>
      </c>
      <c r="F663" s="167" t="s">
        <v>1425</v>
      </c>
      <c r="G663" s="167" t="s">
        <v>1426</v>
      </c>
      <c r="I663" s="167" t="s">
        <v>1405</v>
      </c>
      <c r="J663" s="167" t="s">
        <v>1550</v>
      </c>
      <c r="K663" s="167" t="s">
        <v>862</v>
      </c>
      <c r="L663" s="167" t="s">
        <v>1551</v>
      </c>
      <c r="M663" s="167" t="s">
        <v>1963</v>
      </c>
      <c r="O663" s="167">
        <v>23763</v>
      </c>
      <c r="P663" s="167" t="s">
        <v>1386</v>
      </c>
      <c r="R663" s="167">
        <v>75</v>
      </c>
      <c r="S663" s="167">
        <v>-75</v>
      </c>
      <c r="T663" s="167" t="s">
        <v>1361</v>
      </c>
    </row>
    <row r="664" spans="1:20">
      <c r="A664" s="167">
        <v>42100</v>
      </c>
      <c r="B664" s="168">
        <v>45901</v>
      </c>
      <c r="C664" s="168">
        <v>45901</v>
      </c>
      <c r="D664" s="167">
        <v>179785</v>
      </c>
      <c r="E664" s="167" t="s">
        <v>1964</v>
      </c>
      <c r="F664" s="167" t="s">
        <v>1408</v>
      </c>
      <c r="G664" s="167" t="s">
        <v>1409</v>
      </c>
      <c r="I664" s="167" t="s">
        <v>1405</v>
      </c>
      <c r="J664" s="167" t="s">
        <v>1422</v>
      </c>
      <c r="K664" s="167" t="s">
        <v>862</v>
      </c>
      <c r="L664" s="167" t="s">
        <v>1423</v>
      </c>
      <c r="M664" s="167" t="s">
        <v>1963</v>
      </c>
      <c r="O664" s="167">
        <v>23492</v>
      </c>
      <c r="P664" s="167" t="s">
        <v>1386</v>
      </c>
      <c r="R664" s="167">
        <v>105</v>
      </c>
      <c r="S664" s="167">
        <v>-105</v>
      </c>
      <c r="T664" s="167" t="s">
        <v>1361</v>
      </c>
    </row>
    <row r="665" spans="1:20">
      <c r="A665" s="167">
        <v>42100</v>
      </c>
      <c r="B665" s="168">
        <v>45931</v>
      </c>
      <c r="C665" s="168">
        <v>45931</v>
      </c>
      <c r="D665" s="167">
        <v>180338</v>
      </c>
      <c r="E665" s="167" t="s">
        <v>1964</v>
      </c>
      <c r="F665" s="167" t="s">
        <v>1408</v>
      </c>
      <c r="G665" s="167" t="s">
        <v>1409</v>
      </c>
      <c r="I665" s="167" t="s">
        <v>1405</v>
      </c>
      <c r="J665" s="167" t="s">
        <v>1422</v>
      </c>
      <c r="K665" s="167" t="s">
        <v>862</v>
      </c>
      <c r="L665" s="167" t="s">
        <v>1423</v>
      </c>
      <c r="M665" s="167" t="s">
        <v>1963</v>
      </c>
      <c r="O665" s="167">
        <v>23763</v>
      </c>
      <c r="P665" s="167" t="s">
        <v>1386</v>
      </c>
      <c r="R665" s="167">
        <v>105</v>
      </c>
      <c r="S665" s="167">
        <v>-105</v>
      </c>
      <c r="T665" s="167" t="s">
        <v>1361</v>
      </c>
    </row>
    <row r="666" spans="1:20">
      <c r="A666" s="167">
        <v>41200</v>
      </c>
      <c r="B666" s="168">
        <v>45901</v>
      </c>
      <c r="C666" s="168">
        <v>45901</v>
      </c>
      <c r="D666" s="167">
        <v>179785</v>
      </c>
      <c r="E666" s="167" t="s">
        <v>1965</v>
      </c>
      <c r="F666" s="167" t="s">
        <v>1425</v>
      </c>
      <c r="G666" s="167" t="s">
        <v>1426</v>
      </c>
      <c r="I666" s="167" t="s">
        <v>1405</v>
      </c>
      <c r="J666" s="167" t="s">
        <v>1966</v>
      </c>
      <c r="K666" s="167" t="s">
        <v>862</v>
      </c>
      <c r="L666" s="167" t="s">
        <v>1775</v>
      </c>
      <c r="M666" s="167" t="s">
        <v>1963</v>
      </c>
      <c r="O666" s="167">
        <v>23492</v>
      </c>
      <c r="P666" s="167" t="s">
        <v>1386</v>
      </c>
      <c r="R666" s="167">
        <v>960</v>
      </c>
      <c r="S666" s="167">
        <v>-960</v>
      </c>
      <c r="T666" s="167" t="s">
        <v>1361</v>
      </c>
    </row>
    <row r="667" spans="1:20">
      <c r="A667" s="167">
        <v>41200</v>
      </c>
      <c r="B667" s="168">
        <v>45931</v>
      </c>
      <c r="C667" s="168">
        <v>45931</v>
      </c>
      <c r="D667" s="167">
        <v>180338</v>
      </c>
      <c r="E667" s="167" t="s">
        <v>1965</v>
      </c>
      <c r="F667" s="167" t="s">
        <v>1425</v>
      </c>
      <c r="G667" s="167" t="s">
        <v>1426</v>
      </c>
      <c r="I667" s="167" t="s">
        <v>1405</v>
      </c>
      <c r="J667" s="167" t="s">
        <v>1966</v>
      </c>
      <c r="K667" s="167" t="s">
        <v>862</v>
      </c>
      <c r="L667" s="167" t="s">
        <v>1775</v>
      </c>
      <c r="M667" s="167" t="s">
        <v>1963</v>
      </c>
      <c r="O667" s="167">
        <v>23763</v>
      </c>
      <c r="P667" s="167" t="s">
        <v>1386</v>
      </c>
      <c r="R667" s="167">
        <v>960</v>
      </c>
      <c r="S667" s="167">
        <v>-960</v>
      </c>
      <c r="T667" s="167" t="s">
        <v>1361</v>
      </c>
    </row>
    <row r="668" spans="1:20">
      <c r="A668" s="167">
        <v>41200</v>
      </c>
      <c r="B668" s="168">
        <v>45901</v>
      </c>
      <c r="C668" s="168">
        <v>45901</v>
      </c>
      <c r="D668" s="167">
        <v>179785</v>
      </c>
      <c r="E668" s="167" t="s">
        <v>1967</v>
      </c>
      <c r="F668" s="167" t="s">
        <v>1425</v>
      </c>
      <c r="G668" s="167" t="s">
        <v>1426</v>
      </c>
      <c r="I668" s="167" t="s">
        <v>1405</v>
      </c>
      <c r="J668" s="167" t="s">
        <v>1968</v>
      </c>
      <c r="K668" s="167" t="s">
        <v>862</v>
      </c>
      <c r="L668" s="167" t="s">
        <v>1775</v>
      </c>
      <c r="M668" s="167" t="s">
        <v>1963</v>
      </c>
      <c r="O668" s="167">
        <v>23492</v>
      </c>
      <c r="P668" s="167" t="s">
        <v>1386</v>
      </c>
      <c r="R668" s="167">
        <v>375</v>
      </c>
      <c r="S668" s="167">
        <v>-375</v>
      </c>
      <c r="T668" s="167" t="s">
        <v>1361</v>
      </c>
    </row>
    <row r="669" spans="1:20">
      <c r="A669" s="167">
        <v>41200</v>
      </c>
      <c r="B669" s="168">
        <v>45931</v>
      </c>
      <c r="C669" s="168">
        <v>45931</v>
      </c>
      <c r="D669" s="167">
        <v>180338</v>
      </c>
      <c r="E669" s="167" t="s">
        <v>1967</v>
      </c>
      <c r="F669" s="167" t="s">
        <v>1425</v>
      </c>
      <c r="G669" s="167" t="s">
        <v>1426</v>
      </c>
      <c r="I669" s="167" t="s">
        <v>1405</v>
      </c>
      <c r="J669" s="167" t="s">
        <v>1968</v>
      </c>
      <c r="K669" s="167" t="s">
        <v>862</v>
      </c>
      <c r="L669" s="167" t="s">
        <v>1775</v>
      </c>
      <c r="M669" s="167" t="s">
        <v>1963</v>
      </c>
      <c r="O669" s="167">
        <v>23763</v>
      </c>
      <c r="P669" s="167" t="s">
        <v>1386</v>
      </c>
      <c r="R669" s="167">
        <v>375</v>
      </c>
      <c r="S669" s="167">
        <v>-375</v>
      </c>
      <c r="T669" s="167" t="s">
        <v>1361</v>
      </c>
    </row>
    <row r="670" spans="1:20">
      <c r="A670" s="167">
        <v>41200</v>
      </c>
      <c r="B670" s="168">
        <v>45901</v>
      </c>
      <c r="C670" s="168">
        <v>45901</v>
      </c>
      <c r="D670" s="167">
        <v>179785</v>
      </c>
      <c r="E670" s="167" t="s">
        <v>1969</v>
      </c>
      <c r="F670" s="167" t="s">
        <v>1425</v>
      </c>
      <c r="G670" s="167" t="s">
        <v>1426</v>
      </c>
      <c r="I670" s="167" t="s">
        <v>1405</v>
      </c>
      <c r="J670" s="167" t="s">
        <v>1636</v>
      </c>
      <c r="K670" s="167" t="s">
        <v>862</v>
      </c>
      <c r="L670" s="167" t="s">
        <v>1637</v>
      </c>
      <c r="M670" s="167" t="s">
        <v>1963</v>
      </c>
      <c r="O670" s="167">
        <v>23492</v>
      </c>
      <c r="P670" s="167" t="s">
        <v>1386</v>
      </c>
      <c r="R670" s="167">
        <v>150</v>
      </c>
      <c r="S670" s="167">
        <v>-150</v>
      </c>
      <c r="T670" s="167" t="s">
        <v>1361</v>
      </c>
    </row>
    <row r="671" spans="1:20">
      <c r="A671" s="167">
        <v>41200</v>
      </c>
      <c r="B671" s="168">
        <v>45931</v>
      </c>
      <c r="C671" s="168">
        <v>45931</v>
      </c>
      <c r="D671" s="167">
        <v>180338</v>
      </c>
      <c r="E671" s="167" t="s">
        <v>1969</v>
      </c>
      <c r="F671" s="167" t="s">
        <v>1425</v>
      </c>
      <c r="G671" s="167" t="s">
        <v>1426</v>
      </c>
      <c r="I671" s="167" t="s">
        <v>1405</v>
      </c>
      <c r="J671" s="167" t="s">
        <v>1636</v>
      </c>
      <c r="K671" s="167" t="s">
        <v>862</v>
      </c>
      <c r="L671" s="167" t="s">
        <v>1637</v>
      </c>
      <c r="M671" s="167" t="s">
        <v>1963</v>
      </c>
      <c r="O671" s="167">
        <v>23763</v>
      </c>
      <c r="P671" s="167" t="s">
        <v>1386</v>
      </c>
      <c r="R671" s="167">
        <v>150</v>
      </c>
      <c r="S671" s="167">
        <v>-150</v>
      </c>
      <c r="T671" s="167" t="s">
        <v>1361</v>
      </c>
    </row>
    <row r="672" spans="1:20">
      <c r="A672" s="167">
        <v>41300</v>
      </c>
      <c r="B672" s="168">
        <v>45901</v>
      </c>
      <c r="C672" s="168">
        <v>45901</v>
      </c>
      <c r="D672" s="167">
        <v>179785</v>
      </c>
      <c r="E672" s="167" t="s">
        <v>1970</v>
      </c>
      <c r="F672" s="167" t="s">
        <v>1425</v>
      </c>
      <c r="G672" s="167" t="s">
        <v>1426</v>
      </c>
      <c r="I672" s="167" t="s">
        <v>1405</v>
      </c>
      <c r="J672" s="167" t="s">
        <v>1592</v>
      </c>
      <c r="K672" s="167" t="s">
        <v>862</v>
      </c>
      <c r="L672" s="167" t="s">
        <v>1593</v>
      </c>
      <c r="M672" s="167" t="s">
        <v>1963</v>
      </c>
      <c r="O672" s="167">
        <v>23492</v>
      </c>
      <c r="P672" s="167" t="s">
        <v>1386</v>
      </c>
      <c r="R672" s="167">
        <v>34</v>
      </c>
      <c r="S672" s="167">
        <v>-34</v>
      </c>
      <c r="T672" s="167" t="s">
        <v>1361</v>
      </c>
    </row>
    <row r="673" spans="1:20">
      <c r="A673" s="167">
        <v>41300</v>
      </c>
      <c r="B673" s="168">
        <v>45931</v>
      </c>
      <c r="C673" s="168">
        <v>45931</v>
      </c>
      <c r="D673" s="167">
        <v>180338</v>
      </c>
      <c r="E673" s="167" t="s">
        <v>1970</v>
      </c>
      <c r="F673" s="167" t="s">
        <v>1425</v>
      </c>
      <c r="G673" s="167" t="s">
        <v>1426</v>
      </c>
      <c r="I673" s="167" t="s">
        <v>1405</v>
      </c>
      <c r="J673" s="167" t="s">
        <v>1592</v>
      </c>
      <c r="K673" s="167" t="s">
        <v>862</v>
      </c>
      <c r="L673" s="167" t="s">
        <v>1593</v>
      </c>
      <c r="M673" s="167" t="s">
        <v>1963</v>
      </c>
      <c r="O673" s="167">
        <v>23763</v>
      </c>
      <c r="P673" s="167" t="s">
        <v>1386</v>
      </c>
      <c r="R673" s="167">
        <v>34</v>
      </c>
      <c r="S673" s="167">
        <v>-34</v>
      </c>
      <c r="T673" s="167" t="s">
        <v>1361</v>
      </c>
    </row>
    <row r="674" spans="1:20">
      <c r="A674" s="167">
        <v>40000</v>
      </c>
      <c r="B674" s="168">
        <v>45901</v>
      </c>
      <c r="C674" s="168">
        <v>45901</v>
      </c>
      <c r="D674" s="167">
        <v>179785</v>
      </c>
      <c r="E674" s="167" t="s">
        <v>1971</v>
      </c>
      <c r="F674" s="167" t="s">
        <v>1425</v>
      </c>
      <c r="G674" s="167" t="s">
        <v>1426</v>
      </c>
      <c r="I674" s="167" t="s">
        <v>1405</v>
      </c>
      <c r="J674" s="167" t="s">
        <v>1640</v>
      </c>
      <c r="K674" s="167" t="s">
        <v>862</v>
      </c>
      <c r="L674" s="167" t="s">
        <v>1640</v>
      </c>
      <c r="M674" s="167" t="s">
        <v>1963</v>
      </c>
      <c r="O674" s="167">
        <v>23492</v>
      </c>
      <c r="P674" s="167" t="s">
        <v>1386</v>
      </c>
      <c r="R674" s="167">
        <v>2737.21</v>
      </c>
      <c r="S674" s="167">
        <v>-2737.21</v>
      </c>
      <c r="T674" s="167" t="s">
        <v>1361</v>
      </c>
    </row>
    <row r="675" spans="1:20">
      <c r="A675" s="167">
        <v>40000</v>
      </c>
      <c r="B675" s="168">
        <v>45931</v>
      </c>
      <c r="C675" s="168">
        <v>45931</v>
      </c>
      <c r="D675" s="167">
        <v>180338</v>
      </c>
      <c r="E675" s="167" t="s">
        <v>1971</v>
      </c>
      <c r="F675" s="167" t="s">
        <v>1425</v>
      </c>
      <c r="G675" s="167" t="s">
        <v>1426</v>
      </c>
      <c r="I675" s="167" t="s">
        <v>1405</v>
      </c>
      <c r="J675" s="167" t="s">
        <v>1640</v>
      </c>
      <c r="K675" s="167" t="s">
        <v>862</v>
      </c>
      <c r="L675" s="167" t="s">
        <v>1640</v>
      </c>
      <c r="M675" s="167" t="s">
        <v>1963</v>
      </c>
      <c r="O675" s="167">
        <v>23763</v>
      </c>
      <c r="P675" s="167" t="s">
        <v>1386</v>
      </c>
      <c r="R675" s="167">
        <v>2737.21</v>
      </c>
      <c r="S675" s="167">
        <v>-2737.21</v>
      </c>
      <c r="T675" s="167" t="s">
        <v>1361</v>
      </c>
    </row>
    <row r="676" spans="1:20">
      <c r="A676" s="167">
        <v>40000</v>
      </c>
      <c r="B676" s="168">
        <v>45901</v>
      </c>
      <c r="C676" s="168">
        <v>45901</v>
      </c>
      <c r="D676" s="167">
        <v>179785</v>
      </c>
      <c r="E676" s="167" t="s">
        <v>1972</v>
      </c>
      <c r="F676" s="167" t="s">
        <v>1425</v>
      </c>
      <c r="G676" s="167" t="s">
        <v>1426</v>
      </c>
      <c r="I676" s="167" t="s">
        <v>1405</v>
      </c>
      <c r="J676" s="167" t="s">
        <v>1441</v>
      </c>
      <c r="K676" s="167" t="s">
        <v>862</v>
      </c>
      <c r="L676" s="167" t="s">
        <v>1442</v>
      </c>
      <c r="M676" s="167" t="s">
        <v>1963</v>
      </c>
      <c r="O676" s="167">
        <v>23492</v>
      </c>
      <c r="P676" s="167" t="s">
        <v>1386</v>
      </c>
      <c r="R676" s="167">
        <v>300</v>
      </c>
      <c r="S676" s="167">
        <v>-300</v>
      </c>
      <c r="T676" s="167" t="s">
        <v>1361</v>
      </c>
    </row>
    <row r="677" spans="1:20">
      <c r="A677" s="167">
        <v>40000</v>
      </c>
      <c r="B677" s="168">
        <v>45931</v>
      </c>
      <c r="C677" s="168">
        <v>45931</v>
      </c>
      <c r="D677" s="167">
        <v>180338</v>
      </c>
      <c r="E677" s="167" t="s">
        <v>1972</v>
      </c>
      <c r="F677" s="167" t="s">
        <v>1425</v>
      </c>
      <c r="G677" s="167" t="s">
        <v>1426</v>
      </c>
      <c r="I677" s="167" t="s">
        <v>1405</v>
      </c>
      <c r="J677" s="167" t="s">
        <v>1441</v>
      </c>
      <c r="K677" s="167" t="s">
        <v>862</v>
      </c>
      <c r="L677" s="167" t="s">
        <v>1442</v>
      </c>
      <c r="M677" s="167" t="s">
        <v>1963</v>
      </c>
      <c r="O677" s="167">
        <v>23763</v>
      </c>
      <c r="P677" s="167" t="s">
        <v>1386</v>
      </c>
      <c r="R677" s="167">
        <v>300</v>
      </c>
      <c r="S677" s="167">
        <v>-300</v>
      </c>
      <c r="T677" s="167" t="s">
        <v>1361</v>
      </c>
    </row>
    <row r="678" spans="1:20">
      <c r="A678" s="167">
        <v>42100</v>
      </c>
      <c r="B678" s="168">
        <v>45901</v>
      </c>
      <c r="C678" s="168">
        <v>45901</v>
      </c>
      <c r="D678" s="167">
        <v>179785</v>
      </c>
      <c r="E678" s="167" t="s">
        <v>1973</v>
      </c>
      <c r="F678" s="167" t="s">
        <v>1425</v>
      </c>
      <c r="G678" s="167" t="s">
        <v>1426</v>
      </c>
      <c r="I678" s="167" t="s">
        <v>1405</v>
      </c>
      <c r="J678" s="167" t="s">
        <v>1450</v>
      </c>
      <c r="K678" s="167" t="s">
        <v>862</v>
      </c>
      <c r="L678" s="167" t="s">
        <v>1451</v>
      </c>
      <c r="M678" s="167" t="s">
        <v>1963</v>
      </c>
      <c r="O678" s="167">
        <v>23492</v>
      </c>
      <c r="P678" s="167" t="s">
        <v>1386</v>
      </c>
      <c r="R678" s="167">
        <v>10.5</v>
      </c>
      <c r="S678" s="167">
        <v>-10.5</v>
      </c>
      <c r="T678" s="167" t="s">
        <v>1361</v>
      </c>
    </row>
    <row r="679" spans="1:20">
      <c r="A679" s="167">
        <v>42100</v>
      </c>
      <c r="B679" s="168">
        <v>45931</v>
      </c>
      <c r="C679" s="168">
        <v>45931</v>
      </c>
      <c r="D679" s="167">
        <v>180338</v>
      </c>
      <c r="E679" s="167" t="s">
        <v>1973</v>
      </c>
      <c r="F679" s="167" t="s">
        <v>1425</v>
      </c>
      <c r="G679" s="167" t="s">
        <v>1426</v>
      </c>
      <c r="I679" s="167" t="s">
        <v>1405</v>
      </c>
      <c r="J679" s="167" t="s">
        <v>1450</v>
      </c>
      <c r="K679" s="167" t="s">
        <v>862</v>
      </c>
      <c r="L679" s="167" t="s">
        <v>1451</v>
      </c>
      <c r="M679" s="167" t="s">
        <v>1963</v>
      </c>
      <c r="O679" s="167">
        <v>23763</v>
      </c>
      <c r="P679" s="167" t="s">
        <v>1386</v>
      </c>
      <c r="R679" s="167">
        <v>10.5</v>
      </c>
      <c r="S679" s="167">
        <v>-10.5</v>
      </c>
      <c r="T679" s="167" t="s">
        <v>1361</v>
      </c>
    </row>
    <row r="680" spans="1:20">
      <c r="A680" s="167">
        <v>41450</v>
      </c>
      <c r="B680" s="168">
        <v>45901</v>
      </c>
      <c r="C680" s="168">
        <v>45901</v>
      </c>
      <c r="D680" s="167">
        <v>179785</v>
      </c>
      <c r="E680" s="167" t="s">
        <v>1974</v>
      </c>
      <c r="F680" s="167" t="s">
        <v>1425</v>
      </c>
      <c r="G680" s="167" t="s">
        <v>1426</v>
      </c>
      <c r="I680" s="167" t="s">
        <v>1405</v>
      </c>
      <c r="J680" s="167" t="s">
        <v>1501</v>
      </c>
      <c r="K680" s="167" t="s">
        <v>862</v>
      </c>
      <c r="L680" s="167" t="s">
        <v>1502</v>
      </c>
      <c r="M680" s="167" t="s">
        <v>1963</v>
      </c>
      <c r="O680" s="167">
        <v>23492</v>
      </c>
      <c r="P680" s="167" t="s">
        <v>1386</v>
      </c>
      <c r="R680" s="167">
        <v>352</v>
      </c>
      <c r="S680" s="167">
        <v>-352</v>
      </c>
      <c r="T680" s="167" t="s">
        <v>1361</v>
      </c>
    </row>
    <row r="681" spans="1:20">
      <c r="A681" s="167">
        <v>41450</v>
      </c>
      <c r="B681" s="168">
        <v>45931</v>
      </c>
      <c r="C681" s="168">
        <v>45931</v>
      </c>
      <c r="D681" s="167">
        <v>180338</v>
      </c>
      <c r="E681" s="167" t="s">
        <v>1974</v>
      </c>
      <c r="F681" s="167" t="s">
        <v>1425</v>
      </c>
      <c r="G681" s="167" t="s">
        <v>1426</v>
      </c>
      <c r="I681" s="167" t="s">
        <v>1405</v>
      </c>
      <c r="J681" s="167" t="s">
        <v>1501</v>
      </c>
      <c r="K681" s="167" t="s">
        <v>862</v>
      </c>
      <c r="L681" s="167" t="s">
        <v>1502</v>
      </c>
      <c r="M681" s="167" t="s">
        <v>1963</v>
      </c>
      <c r="O681" s="167">
        <v>23763</v>
      </c>
      <c r="P681" s="167" t="s">
        <v>1386</v>
      </c>
      <c r="R681" s="167">
        <v>352</v>
      </c>
      <c r="S681" s="167">
        <v>-352</v>
      </c>
      <c r="T681" s="167" t="s">
        <v>1361</v>
      </c>
    </row>
    <row r="682" spans="1:20">
      <c r="A682" s="167">
        <v>41200</v>
      </c>
      <c r="B682" s="168">
        <v>45901</v>
      </c>
      <c r="C682" s="168">
        <v>45901</v>
      </c>
      <c r="D682" s="167">
        <v>179785</v>
      </c>
      <c r="E682" s="167" t="s">
        <v>1975</v>
      </c>
      <c r="F682" s="167" t="s">
        <v>1408</v>
      </c>
      <c r="G682" s="167" t="s">
        <v>1409</v>
      </c>
      <c r="I682" s="167" t="s">
        <v>1405</v>
      </c>
      <c r="J682" s="167" t="s">
        <v>1478</v>
      </c>
      <c r="K682" s="167" t="s">
        <v>862</v>
      </c>
      <c r="L682" s="167" t="s">
        <v>1479</v>
      </c>
      <c r="M682" s="167" t="s">
        <v>1963</v>
      </c>
      <c r="O682" s="167">
        <v>23492</v>
      </c>
      <c r="P682" s="167" t="s">
        <v>1386</v>
      </c>
      <c r="R682" s="167">
        <v>250</v>
      </c>
      <c r="S682" s="167">
        <v>-250</v>
      </c>
      <c r="T682" s="167" t="s">
        <v>1361</v>
      </c>
    </row>
    <row r="683" spans="1:20">
      <c r="A683" s="167">
        <v>41200</v>
      </c>
      <c r="B683" s="168">
        <v>45931</v>
      </c>
      <c r="C683" s="168">
        <v>45931</v>
      </c>
      <c r="D683" s="167">
        <v>180338</v>
      </c>
      <c r="E683" s="167" t="s">
        <v>1975</v>
      </c>
      <c r="F683" s="167" t="s">
        <v>1408</v>
      </c>
      <c r="G683" s="167" t="s">
        <v>1409</v>
      </c>
      <c r="I683" s="167" t="s">
        <v>1405</v>
      </c>
      <c r="J683" s="167" t="s">
        <v>1478</v>
      </c>
      <c r="K683" s="167" t="s">
        <v>862</v>
      </c>
      <c r="L683" s="167" t="s">
        <v>1479</v>
      </c>
      <c r="M683" s="167" t="s">
        <v>1963</v>
      </c>
      <c r="O683" s="167">
        <v>23763</v>
      </c>
      <c r="P683" s="167" t="s">
        <v>1386</v>
      </c>
      <c r="R683" s="167">
        <v>250</v>
      </c>
      <c r="S683" s="167">
        <v>-250</v>
      </c>
      <c r="T683" s="167" t="s">
        <v>1361</v>
      </c>
    </row>
    <row r="684" spans="1:20">
      <c r="A684" s="167">
        <v>41365</v>
      </c>
      <c r="B684" s="168">
        <v>45901</v>
      </c>
      <c r="C684" s="168">
        <v>45901</v>
      </c>
      <c r="D684" s="167">
        <v>179785</v>
      </c>
      <c r="E684" s="167" t="s">
        <v>1976</v>
      </c>
      <c r="F684" s="167" t="s">
        <v>1465</v>
      </c>
      <c r="G684" s="167" t="s">
        <v>1466</v>
      </c>
      <c r="I684" s="167" t="s">
        <v>1405</v>
      </c>
      <c r="J684" s="167" t="s">
        <v>1735</v>
      </c>
      <c r="K684" s="167" t="s">
        <v>862</v>
      </c>
      <c r="L684" s="167" t="s">
        <v>1736</v>
      </c>
      <c r="M684" s="167" t="s">
        <v>1963</v>
      </c>
      <c r="O684" s="167">
        <v>23492</v>
      </c>
      <c r="P684" s="167" t="s">
        <v>1386</v>
      </c>
      <c r="R684" s="167">
        <v>501.79</v>
      </c>
      <c r="S684" s="167">
        <v>-501.79</v>
      </c>
      <c r="T684" s="167" t="s">
        <v>1361</v>
      </c>
    </row>
    <row r="685" spans="1:20">
      <c r="A685" s="167">
        <v>41365</v>
      </c>
      <c r="B685" s="168">
        <v>45931</v>
      </c>
      <c r="C685" s="168">
        <v>45931</v>
      </c>
      <c r="D685" s="167">
        <v>180338</v>
      </c>
      <c r="E685" s="167" t="s">
        <v>1976</v>
      </c>
      <c r="F685" s="167" t="s">
        <v>1465</v>
      </c>
      <c r="G685" s="167" t="s">
        <v>1466</v>
      </c>
      <c r="I685" s="167" t="s">
        <v>1405</v>
      </c>
      <c r="J685" s="167" t="s">
        <v>1735</v>
      </c>
      <c r="K685" s="167" t="s">
        <v>862</v>
      </c>
      <c r="L685" s="167" t="s">
        <v>1736</v>
      </c>
      <c r="M685" s="167" t="s">
        <v>1963</v>
      </c>
      <c r="O685" s="167">
        <v>23763</v>
      </c>
      <c r="P685" s="167" t="s">
        <v>1386</v>
      </c>
      <c r="R685" s="167">
        <v>501.79</v>
      </c>
      <c r="S685" s="167">
        <v>-501.79</v>
      </c>
      <c r="T685" s="167" t="s">
        <v>1361</v>
      </c>
    </row>
    <row r="686" spans="1:20">
      <c r="A686" s="167">
        <v>42100</v>
      </c>
      <c r="B686" s="168">
        <v>45915</v>
      </c>
      <c r="C686" s="168">
        <v>45915</v>
      </c>
      <c r="D686" s="167">
        <v>180184</v>
      </c>
      <c r="E686" s="167" t="s">
        <v>1977</v>
      </c>
      <c r="F686" s="167" t="s">
        <v>1425</v>
      </c>
      <c r="G686" s="167" t="s">
        <v>1426</v>
      </c>
      <c r="I686" s="167" t="s">
        <v>1405</v>
      </c>
      <c r="J686" s="167" t="s">
        <v>1577</v>
      </c>
      <c r="K686" s="167" t="s">
        <v>867</v>
      </c>
      <c r="L686" s="167" t="s">
        <v>1577</v>
      </c>
      <c r="M686" s="167" t="s">
        <v>1392</v>
      </c>
      <c r="O686" s="167">
        <v>23626</v>
      </c>
      <c r="P686" s="167" t="s">
        <v>1386</v>
      </c>
      <c r="R686" s="167">
        <v>4.17</v>
      </c>
      <c r="S686" s="167">
        <v>-4.17</v>
      </c>
      <c r="T686" s="167" t="s">
        <v>1361</v>
      </c>
    </row>
    <row r="687" spans="1:20">
      <c r="A687" s="167">
        <v>42100</v>
      </c>
      <c r="B687" s="168">
        <v>45945</v>
      </c>
      <c r="C687" s="168">
        <v>45945</v>
      </c>
      <c r="D687" s="167">
        <v>180751</v>
      </c>
      <c r="E687" s="167" t="s">
        <v>1977</v>
      </c>
      <c r="F687" s="167" t="s">
        <v>1425</v>
      </c>
      <c r="G687" s="167" t="s">
        <v>1426</v>
      </c>
      <c r="I687" s="167" t="s">
        <v>1405</v>
      </c>
      <c r="J687" s="167" t="s">
        <v>1577</v>
      </c>
      <c r="K687" s="167" t="s">
        <v>867</v>
      </c>
      <c r="L687" s="167" t="s">
        <v>1577</v>
      </c>
      <c r="M687" s="167" t="s">
        <v>1392</v>
      </c>
      <c r="O687" s="167">
        <v>24101</v>
      </c>
      <c r="P687" s="167" t="s">
        <v>1386</v>
      </c>
      <c r="R687" s="167">
        <v>4.17</v>
      </c>
      <c r="S687" s="167">
        <v>-4.17</v>
      </c>
      <c r="T687" s="167" t="s">
        <v>1361</v>
      </c>
    </row>
    <row r="688" spans="1:20">
      <c r="A688" s="167">
        <v>42100</v>
      </c>
      <c r="B688" s="168">
        <v>45915</v>
      </c>
      <c r="C688" s="168">
        <v>45915</v>
      </c>
      <c r="D688" s="167">
        <v>180183</v>
      </c>
      <c r="E688" s="167" t="s">
        <v>1978</v>
      </c>
      <c r="F688" s="167" t="s">
        <v>1408</v>
      </c>
      <c r="G688" s="167" t="s">
        <v>1409</v>
      </c>
      <c r="I688" s="167" t="s">
        <v>1384</v>
      </c>
      <c r="J688" s="167" t="s">
        <v>1422</v>
      </c>
      <c r="K688" s="167" t="s">
        <v>867</v>
      </c>
      <c r="L688" s="167" t="s">
        <v>1423</v>
      </c>
      <c r="M688" s="167" t="s">
        <v>1392</v>
      </c>
      <c r="O688" s="167">
        <v>23613</v>
      </c>
      <c r="P688" s="167" t="s">
        <v>1386</v>
      </c>
      <c r="R688" s="167">
        <v>49</v>
      </c>
      <c r="S688" s="167">
        <v>-49</v>
      </c>
      <c r="T688" s="167" t="s">
        <v>1361</v>
      </c>
    </row>
    <row r="689" spans="1:20">
      <c r="A689" s="167">
        <v>42100</v>
      </c>
      <c r="B689" s="168">
        <v>45945</v>
      </c>
      <c r="C689" s="168">
        <v>45945</v>
      </c>
      <c r="D689" s="167">
        <v>180750</v>
      </c>
      <c r="E689" s="167" t="s">
        <v>1978</v>
      </c>
      <c r="F689" s="167" t="s">
        <v>1408</v>
      </c>
      <c r="G689" s="167" t="s">
        <v>1409</v>
      </c>
      <c r="I689" s="167" t="s">
        <v>1384</v>
      </c>
      <c r="J689" s="167" t="s">
        <v>1422</v>
      </c>
      <c r="K689" s="167" t="s">
        <v>867</v>
      </c>
      <c r="L689" s="167" t="s">
        <v>1423</v>
      </c>
      <c r="M689" s="167" t="s">
        <v>1392</v>
      </c>
      <c r="O689" s="167">
        <v>24087</v>
      </c>
      <c r="P689" s="167" t="s">
        <v>1386</v>
      </c>
      <c r="R689" s="167">
        <v>49</v>
      </c>
      <c r="S689" s="167">
        <v>-49</v>
      </c>
      <c r="T689" s="167" t="s">
        <v>1361</v>
      </c>
    </row>
    <row r="690" spans="1:20">
      <c r="A690" s="167">
        <v>40000</v>
      </c>
      <c r="B690" s="168">
        <v>45915</v>
      </c>
      <c r="C690" s="168">
        <v>45915</v>
      </c>
      <c r="D690" s="167">
        <v>180183</v>
      </c>
      <c r="E690" s="167" t="s">
        <v>1979</v>
      </c>
      <c r="F690" s="167" t="s">
        <v>1425</v>
      </c>
      <c r="G690" s="167" t="s">
        <v>1426</v>
      </c>
      <c r="I690" s="167" t="s">
        <v>1384</v>
      </c>
      <c r="J690" s="167" t="s">
        <v>1761</v>
      </c>
      <c r="K690" s="167" t="s">
        <v>867</v>
      </c>
      <c r="L690" s="167" t="s">
        <v>1439</v>
      </c>
      <c r="M690" s="167" t="s">
        <v>1392</v>
      </c>
      <c r="O690" s="167">
        <v>23613</v>
      </c>
      <c r="P690" s="167" t="s">
        <v>1386</v>
      </c>
      <c r="R690" s="167">
        <v>703</v>
      </c>
      <c r="S690" s="167">
        <v>-703</v>
      </c>
      <c r="T690" s="167" t="s">
        <v>1361</v>
      </c>
    </row>
    <row r="691" spans="1:20">
      <c r="A691" s="167">
        <v>40000</v>
      </c>
      <c r="B691" s="168">
        <v>45945</v>
      </c>
      <c r="C691" s="168">
        <v>45945</v>
      </c>
      <c r="D691" s="167">
        <v>180750</v>
      </c>
      <c r="E691" s="167" t="s">
        <v>1979</v>
      </c>
      <c r="F691" s="167" t="s">
        <v>1425</v>
      </c>
      <c r="G691" s="167" t="s">
        <v>1426</v>
      </c>
      <c r="I691" s="167" t="s">
        <v>1384</v>
      </c>
      <c r="J691" s="167" t="s">
        <v>1761</v>
      </c>
      <c r="K691" s="167" t="s">
        <v>867</v>
      </c>
      <c r="L691" s="167" t="s">
        <v>1439</v>
      </c>
      <c r="M691" s="167" t="s">
        <v>1392</v>
      </c>
      <c r="O691" s="167">
        <v>24087</v>
      </c>
      <c r="P691" s="167" t="s">
        <v>1386</v>
      </c>
      <c r="R691" s="167">
        <v>703</v>
      </c>
      <c r="S691" s="167">
        <v>-703</v>
      </c>
      <c r="T691" s="167" t="s">
        <v>1361</v>
      </c>
    </row>
    <row r="692" spans="1:20">
      <c r="A692" s="167">
        <v>40000</v>
      </c>
      <c r="B692" s="168">
        <v>45915</v>
      </c>
      <c r="C692" s="168">
        <v>45915</v>
      </c>
      <c r="D692" s="167">
        <v>180183</v>
      </c>
      <c r="E692" s="167" t="s">
        <v>1980</v>
      </c>
      <c r="F692" s="167" t="s">
        <v>1465</v>
      </c>
      <c r="G692" s="167" t="s">
        <v>1466</v>
      </c>
      <c r="I692" s="167" t="s">
        <v>1384</v>
      </c>
      <c r="J692" s="167" t="s">
        <v>1441</v>
      </c>
      <c r="K692" s="167" t="s">
        <v>867</v>
      </c>
      <c r="L692" s="167" t="s">
        <v>1442</v>
      </c>
      <c r="M692" s="167" t="s">
        <v>1392</v>
      </c>
      <c r="O692" s="167">
        <v>23613</v>
      </c>
      <c r="P692" s="167" t="s">
        <v>1386</v>
      </c>
      <c r="R692" s="167">
        <v>206</v>
      </c>
      <c r="S692" s="167">
        <v>-206</v>
      </c>
      <c r="T692" s="167" t="s">
        <v>1361</v>
      </c>
    </row>
    <row r="693" spans="1:20">
      <c r="A693" s="167">
        <v>40000</v>
      </c>
      <c r="B693" s="168">
        <v>45945</v>
      </c>
      <c r="C693" s="168">
        <v>45945</v>
      </c>
      <c r="D693" s="167">
        <v>180750</v>
      </c>
      <c r="E693" s="167" t="s">
        <v>1980</v>
      </c>
      <c r="F693" s="167" t="s">
        <v>1465</v>
      </c>
      <c r="G693" s="167" t="s">
        <v>1466</v>
      </c>
      <c r="I693" s="167" t="s">
        <v>1384</v>
      </c>
      <c r="J693" s="167" t="s">
        <v>1441</v>
      </c>
      <c r="K693" s="167" t="s">
        <v>867</v>
      </c>
      <c r="L693" s="167" t="s">
        <v>1442</v>
      </c>
      <c r="M693" s="167" t="s">
        <v>1392</v>
      </c>
      <c r="O693" s="167">
        <v>24087</v>
      </c>
      <c r="P693" s="167" t="s">
        <v>1386</v>
      </c>
      <c r="R693" s="167">
        <v>206</v>
      </c>
      <c r="S693" s="167">
        <v>-206</v>
      </c>
      <c r="T693" s="167" t="s">
        <v>1361</v>
      </c>
    </row>
    <row r="694" spans="1:20">
      <c r="A694" s="167">
        <v>40000</v>
      </c>
      <c r="B694" s="168">
        <v>45915</v>
      </c>
      <c r="C694" s="168">
        <v>45915</v>
      </c>
      <c r="D694" s="167">
        <v>180183</v>
      </c>
      <c r="E694" s="167" t="s">
        <v>1981</v>
      </c>
      <c r="F694" s="167" t="s">
        <v>1425</v>
      </c>
      <c r="G694" s="167" t="s">
        <v>1426</v>
      </c>
      <c r="I694" s="167" t="s">
        <v>1384</v>
      </c>
      <c r="J694" s="167" t="s">
        <v>1444</v>
      </c>
      <c r="K694" s="167" t="s">
        <v>867</v>
      </c>
      <c r="L694" s="167" t="s">
        <v>1445</v>
      </c>
      <c r="M694" s="167" t="s">
        <v>1392</v>
      </c>
      <c r="O694" s="167">
        <v>23613</v>
      </c>
      <c r="P694" s="167" t="s">
        <v>1386</v>
      </c>
      <c r="R694" s="167">
        <v>216.3</v>
      </c>
      <c r="S694" s="167">
        <v>-216.3</v>
      </c>
      <c r="T694" s="167" t="s">
        <v>1361</v>
      </c>
    </row>
    <row r="695" spans="1:20">
      <c r="A695" s="167">
        <v>40000</v>
      </c>
      <c r="B695" s="168">
        <v>45945</v>
      </c>
      <c r="C695" s="168">
        <v>45945</v>
      </c>
      <c r="D695" s="167">
        <v>180750</v>
      </c>
      <c r="E695" s="167" t="s">
        <v>1981</v>
      </c>
      <c r="F695" s="167" t="s">
        <v>1425</v>
      </c>
      <c r="G695" s="167" t="s">
        <v>1426</v>
      </c>
      <c r="I695" s="167" t="s">
        <v>1384</v>
      </c>
      <c r="J695" s="167" t="s">
        <v>1444</v>
      </c>
      <c r="K695" s="167" t="s">
        <v>867</v>
      </c>
      <c r="L695" s="167" t="s">
        <v>1445</v>
      </c>
      <c r="M695" s="167" t="s">
        <v>1392</v>
      </c>
      <c r="O695" s="167">
        <v>24087</v>
      </c>
      <c r="P695" s="167" t="s">
        <v>1386</v>
      </c>
      <c r="R695" s="167">
        <v>216.3</v>
      </c>
      <c r="S695" s="167">
        <v>-216.3</v>
      </c>
      <c r="T695" s="167" t="s">
        <v>1361</v>
      </c>
    </row>
    <row r="696" spans="1:20">
      <c r="A696" s="167">
        <v>41200</v>
      </c>
      <c r="B696" s="168">
        <v>45915</v>
      </c>
      <c r="C696" s="168">
        <v>45915</v>
      </c>
      <c r="D696" s="167">
        <v>180183</v>
      </c>
      <c r="E696" s="167" t="s">
        <v>1982</v>
      </c>
      <c r="F696" s="167" t="s">
        <v>1408</v>
      </c>
      <c r="G696" s="167" t="s">
        <v>1409</v>
      </c>
      <c r="I696" s="167" t="s">
        <v>1384</v>
      </c>
      <c r="J696" s="167" t="s">
        <v>1478</v>
      </c>
      <c r="K696" s="167" t="s">
        <v>867</v>
      </c>
      <c r="L696" s="167" t="s">
        <v>1479</v>
      </c>
      <c r="M696" s="167" t="s">
        <v>1392</v>
      </c>
      <c r="O696" s="167">
        <v>23613</v>
      </c>
      <c r="P696" s="167" t="s">
        <v>1386</v>
      </c>
      <c r="R696" s="167">
        <v>250</v>
      </c>
      <c r="S696" s="167">
        <v>-250</v>
      </c>
      <c r="T696" s="167" t="s">
        <v>1361</v>
      </c>
    </row>
    <row r="697" spans="1:20">
      <c r="A697" s="167">
        <v>41200</v>
      </c>
      <c r="B697" s="168">
        <v>45945</v>
      </c>
      <c r="C697" s="168">
        <v>45945</v>
      </c>
      <c r="D697" s="167">
        <v>180750</v>
      </c>
      <c r="E697" s="167" t="s">
        <v>1982</v>
      </c>
      <c r="F697" s="167" t="s">
        <v>1408</v>
      </c>
      <c r="G697" s="167" t="s">
        <v>1409</v>
      </c>
      <c r="I697" s="167" t="s">
        <v>1384</v>
      </c>
      <c r="J697" s="167" t="s">
        <v>1478</v>
      </c>
      <c r="K697" s="167" t="s">
        <v>867</v>
      </c>
      <c r="L697" s="167" t="s">
        <v>1479</v>
      </c>
      <c r="M697" s="167" t="s">
        <v>1392</v>
      </c>
      <c r="O697" s="167">
        <v>24087</v>
      </c>
      <c r="P697" s="167" t="s">
        <v>1386</v>
      </c>
      <c r="R697" s="167">
        <v>250</v>
      </c>
      <c r="S697" s="167">
        <v>-250</v>
      </c>
      <c r="T697" s="167" t="s">
        <v>1361</v>
      </c>
    </row>
    <row r="698" spans="1:20">
      <c r="A698" s="167">
        <v>41365</v>
      </c>
      <c r="B698" s="168">
        <v>45915</v>
      </c>
      <c r="C698" s="168">
        <v>45915</v>
      </c>
      <c r="D698" s="167">
        <v>180183</v>
      </c>
      <c r="E698" s="167" t="s">
        <v>1983</v>
      </c>
      <c r="F698" s="167" t="s">
        <v>1465</v>
      </c>
      <c r="G698" s="167" t="s">
        <v>1466</v>
      </c>
      <c r="I698" s="167" t="s">
        <v>1384</v>
      </c>
      <c r="J698" s="167" t="s">
        <v>1481</v>
      </c>
      <c r="K698" s="167" t="s">
        <v>867</v>
      </c>
      <c r="L698" s="167" t="s">
        <v>1482</v>
      </c>
      <c r="M698" s="167" t="s">
        <v>1392</v>
      </c>
      <c r="O698" s="167">
        <v>23613</v>
      </c>
      <c r="P698" s="167" t="s">
        <v>1386</v>
      </c>
      <c r="R698" s="167">
        <v>128.75</v>
      </c>
      <c r="S698" s="167">
        <v>-128.75</v>
      </c>
      <c r="T698" s="167" t="s">
        <v>1361</v>
      </c>
    </row>
    <row r="699" spans="1:20">
      <c r="A699" s="167">
        <v>41365</v>
      </c>
      <c r="B699" s="168">
        <v>45945</v>
      </c>
      <c r="C699" s="168">
        <v>45945</v>
      </c>
      <c r="D699" s="167">
        <v>180750</v>
      </c>
      <c r="E699" s="167" t="s">
        <v>1983</v>
      </c>
      <c r="F699" s="167" t="s">
        <v>1465</v>
      </c>
      <c r="G699" s="167" t="s">
        <v>1466</v>
      </c>
      <c r="I699" s="167" t="s">
        <v>1384</v>
      </c>
      <c r="J699" s="167" t="s">
        <v>1481</v>
      </c>
      <c r="K699" s="167" t="s">
        <v>867</v>
      </c>
      <c r="L699" s="167" t="s">
        <v>1482</v>
      </c>
      <c r="M699" s="167" t="s">
        <v>1392</v>
      </c>
      <c r="O699" s="167">
        <v>24087</v>
      </c>
      <c r="P699" s="167" t="s">
        <v>1386</v>
      </c>
      <c r="R699" s="167">
        <v>128.75</v>
      </c>
      <c r="S699" s="167">
        <v>-128.75</v>
      </c>
      <c r="T699" s="167" t="s">
        <v>1361</v>
      </c>
    </row>
    <row r="700" spans="1:20">
      <c r="A700" s="167">
        <v>41500</v>
      </c>
      <c r="B700" s="168">
        <v>45929</v>
      </c>
      <c r="C700" s="168">
        <v>45929</v>
      </c>
      <c r="D700" s="167">
        <v>180535</v>
      </c>
      <c r="E700" s="167" t="s">
        <v>1984</v>
      </c>
      <c r="F700" s="167" t="s">
        <v>1403</v>
      </c>
      <c r="G700" s="167" t="s">
        <v>1404</v>
      </c>
      <c r="I700" s="167" t="s">
        <v>1405</v>
      </c>
      <c r="K700" s="167" t="s">
        <v>872</v>
      </c>
      <c r="M700" s="167" t="s">
        <v>1985</v>
      </c>
      <c r="O700" s="167">
        <v>23708</v>
      </c>
      <c r="P700" s="167" t="s">
        <v>1386</v>
      </c>
      <c r="R700" s="167">
        <v>4100</v>
      </c>
      <c r="S700" s="167">
        <v>-4100</v>
      </c>
      <c r="T700" s="167" t="s">
        <v>1361</v>
      </c>
    </row>
    <row r="701" spans="1:20">
      <c r="A701" s="167">
        <v>41300</v>
      </c>
      <c r="B701" s="168">
        <v>45901</v>
      </c>
      <c r="C701" s="168">
        <v>45901</v>
      </c>
      <c r="D701" s="167">
        <v>179786</v>
      </c>
      <c r="E701" s="167" t="s">
        <v>1986</v>
      </c>
      <c r="F701" s="167" t="s">
        <v>1425</v>
      </c>
      <c r="G701" s="167" t="s">
        <v>1426</v>
      </c>
      <c r="I701" s="167" t="s">
        <v>1405</v>
      </c>
      <c r="J701" s="167" t="s">
        <v>1430</v>
      </c>
      <c r="K701" s="167" t="s">
        <v>872</v>
      </c>
      <c r="L701" s="167" t="s">
        <v>1430</v>
      </c>
      <c r="M701" s="167" t="s">
        <v>1985</v>
      </c>
      <c r="O701" s="167">
        <v>23514</v>
      </c>
      <c r="P701" s="167" t="s">
        <v>1386</v>
      </c>
      <c r="R701" s="167">
        <v>828.15</v>
      </c>
      <c r="S701" s="167">
        <v>-828.15</v>
      </c>
      <c r="T701" s="167" t="s">
        <v>1361</v>
      </c>
    </row>
    <row r="702" spans="1:20">
      <c r="A702" s="167">
        <v>41300</v>
      </c>
      <c r="B702" s="168">
        <v>45931</v>
      </c>
      <c r="C702" s="168">
        <v>45931</v>
      </c>
      <c r="D702" s="167">
        <v>180339</v>
      </c>
      <c r="E702" s="167" t="s">
        <v>1986</v>
      </c>
      <c r="F702" s="167" t="s">
        <v>1425</v>
      </c>
      <c r="G702" s="167" t="s">
        <v>1426</v>
      </c>
      <c r="I702" s="167" t="s">
        <v>1405</v>
      </c>
      <c r="J702" s="167" t="s">
        <v>1430</v>
      </c>
      <c r="K702" s="167" t="s">
        <v>872</v>
      </c>
      <c r="L702" s="167" t="s">
        <v>1430</v>
      </c>
      <c r="M702" s="167" t="s">
        <v>1985</v>
      </c>
      <c r="O702" s="167">
        <v>23764</v>
      </c>
      <c r="P702" s="167" t="s">
        <v>1386</v>
      </c>
      <c r="R702" s="167">
        <v>858.83</v>
      </c>
      <c r="S702" s="167">
        <v>-858.83</v>
      </c>
      <c r="T702" s="167" t="s">
        <v>1361</v>
      </c>
    </row>
    <row r="703" spans="1:20">
      <c r="A703" s="167">
        <v>40000</v>
      </c>
      <c r="B703" s="168">
        <v>45901</v>
      </c>
      <c r="C703" s="168">
        <v>45901</v>
      </c>
      <c r="D703" s="167">
        <v>179786</v>
      </c>
      <c r="E703" s="167" t="s">
        <v>1987</v>
      </c>
      <c r="F703" s="167" t="s">
        <v>1425</v>
      </c>
      <c r="G703" s="167" t="s">
        <v>1426</v>
      </c>
      <c r="I703" s="167" t="s">
        <v>1405</v>
      </c>
      <c r="J703" s="167" t="s">
        <v>1514</v>
      </c>
      <c r="K703" s="167" t="s">
        <v>872</v>
      </c>
      <c r="L703" s="167" t="s">
        <v>1515</v>
      </c>
      <c r="M703" s="167" t="s">
        <v>1985</v>
      </c>
      <c r="O703" s="167">
        <v>23514</v>
      </c>
      <c r="P703" s="167" t="s">
        <v>1386</v>
      </c>
      <c r="R703" s="167">
        <v>2195</v>
      </c>
      <c r="S703" s="167">
        <v>-2195</v>
      </c>
      <c r="T703" s="167" t="s">
        <v>1361</v>
      </c>
    </row>
    <row r="704" spans="1:20">
      <c r="A704" s="167">
        <v>40000</v>
      </c>
      <c r="B704" s="168">
        <v>45931</v>
      </c>
      <c r="C704" s="168">
        <v>45931</v>
      </c>
      <c r="D704" s="167">
        <v>180339</v>
      </c>
      <c r="E704" s="167" t="s">
        <v>1987</v>
      </c>
      <c r="F704" s="167" t="s">
        <v>1425</v>
      </c>
      <c r="G704" s="167" t="s">
        <v>1426</v>
      </c>
      <c r="I704" s="167" t="s">
        <v>1405</v>
      </c>
      <c r="J704" s="167" t="s">
        <v>1514</v>
      </c>
      <c r="K704" s="167" t="s">
        <v>872</v>
      </c>
      <c r="L704" s="167" t="s">
        <v>1515</v>
      </c>
      <c r="M704" s="167" t="s">
        <v>1985</v>
      </c>
      <c r="O704" s="167">
        <v>23764</v>
      </c>
      <c r="P704" s="167" t="s">
        <v>1386</v>
      </c>
      <c r="R704" s="167">
        <v>2195</v>
      </c>
      <c r="S704" s="167">
        <v>-2195</v>
      </c>
      <c r="T704" s="167" t="s">
        <v>1361</v>
      </c>
    </row>
    <row r="705" spans="1:20">
      <c r="A705" s="167">
        <v>40000</v>
      </c>
      <c r="B705" s="168">
        <v>45901</v>
      </c>
      <c r="C705" s="168">
        <v>45901</v>
      </c>
      <c r="D705" s="167">
        <v>179786</v>
      </c>
      <c r="E705" s="167" t="s">
        <v>1988</v>
      </c>
      <c r="F705" s="167" t="s">
        <v>1425</v>
      </c>
      <c r="G705" s="167" t="s">
        <v>1426</v>
      </c>
      <c r="I705" s="167" t="s">
        <v>1405</v>
      </c>
      <c r="J705" s="167" t="s">
        <v>1441</v>
      </c>
      <c r="K705" s="167" t="s">
        <v>872</v>
      </c>
      <c r="L705" s="167" t="s">
        <v>1442</v>
      </c>
      <c r="M705" s="167" t="s">
        <v>1985</v>
      </c>
      <c r="O705" s="167">
        <v>23514</v>
      </c>
      <c r="P705" s="167" t="s">
        <v>1386</v>
      </c>
      <c r="R705" s="167">
        <v>3850</v>
      </c>
      <c r="S705" s="167">
        <v>-3850</v>
      </c>
      <c r="T705" s="167" t="s">
        <v>1361</v>
      </c>
    </row>
    <row r="706" spans="1:20">
      <c r="A706" s="167">
        <v>40000</v>
      </c>
      <c r="B706" s="168">
        <v>45931</v>
      </c>
      <c r="C706" s="168">
        <v>45931</v>
      </c>
      <c r="D706" s="167">
        <v>180339</v>
      </c>
      <c r="E706" s="167" t="s">
        <v>1988</v>
      </c>
      <c r="F706" s="167" t="s">
        <v>1425</v>
      </c>
      <c r="G706" s="167" t="s">
        <v>1426</v>
      </c>
      <c r="I706" s="167" t="s">
        <v>1405</v>
      </c>
      <c r="J706" s="167" t="s">
        <v>1441</v>
      </c>
      <c r="K706" s="167" t="s">
        <v>872</v>
      </c>
      <c r="L706" s="167" t="s">
        <v>1442</v>
      </c>
      <c r="M706" s="167" t="s">
        <v>1985</v>
      </c>
      <c r="O706" s="167">
        <v>23764</v>
      </c>
      <c r="P706" s="167" t="s">
        <v>1386</v>
      </c>
      <c r="R706" s="167">
        <v>3850</v>
      </c>
      <c r="S706" s="167">
        <v>-3850</v>
      </c>
      <c r="T706" s="167" t="s">
        <v>1361</v>
      </c>
    </row>
    <row r="707" spans="1:20">
      <c r="A707" s="167">
        <v>40000</v>
      </c>
      <c r="B707" s="168">
        <v>45901</v>
      </c>
      <c r="C707" s="168">
        <v>45901</v>
      </c>
      <c r="D707" s="167">
        <v>179786</v>
      </c>
      <c r="E707" s="167" t="s">
        <v>1989</v>
      </c>
      <c r="F707" s="167" t="s">
        <v>1425</v>
      </c>
      <c r="G707" s="167" t="s">
        <v>1426</v>
      </c>
      <c r="I707" s="167" t="s">
        <v>1405</v>
      </c>
      <c r="J707" s="167" t="s">
        <v>1444</v>
      </c>
      <c r="K707" s="167" t="s">
        <v>872</v>
      </c>
      <c r="L707" s="167" t="s">
        <v>1445</v>
      </c>
      <c r="M707" s="167" t="s">
        <v>1985</v>
      </c>
      <c r="O707" s="167">
        <v>23514</v>
      </c>
      <c r="P707" s="167" t="s">
        <v>1386</v>
      </c>
      <c r="R707" s="167">
        <v>1800</v>
      </c>
      <c r="S707" s="167">
        <v>-1800</v>
      </c>
      <c r="T707" s="167" t="s">
        <v>1361</v>
      </c>
    </row>
    <row r="708" spans="1:20">
      <c r="A708" s="167">
        <v>40000</v>
      </c>
      <c r="B708" s="168">
        <v>45931</v>
      </c>
      <c r="C708" s="168">
        <v>45931</v>
      </c>
      <c r="D708" s="167">
        <v>180339</v>
      </c>
      <c r="E708" s="167" t="s">
        <v>1989</v>
      </c>
      <c r="F708" s="167" t="s">
        <v>1425</v>
      </c>
      <c r="G708" s="167" t="s">
        <v>1426</v>
      </c>
      <c r="I708" s="167" t="s">
        <v>1405</v>
      </c>
      <c r="J708" s="167" t="s">
        <v>1444</v>
      </c>
      <c r="K708" s="167" t="s">
        <v>872</v>
      </c>
      <c r="L708" s="167" t="s">
        <v>1445</v>
      </c>
      <c r="M708" s="167" t="s">
        <v>1985</v>
      </c>
      <c r="O708" s="167">
        <v>23764</v>
      </c>
      <c r="P708" s="167" t="s">
        <v>1386</v>
      </c>
      <c r="R708" s="167">
        <v>1800</v>
      </c>
      <c r="S708" s="167">
        <v>-1800</v>
      </c>
      <c r="T708" s="167" t="s">
        <v>1361</v>
      </c>
    </row>
    <row r="709" spans="1:20">
      <c r="A709" s="167">
        <v>42100</v>
      </c>
      <c r="B709" s="168">
        <v>45901</v>
      </c>
      <c r="C709" s="168">
        <v>45901</v>
      </c>
      <c r="D709" s="167">
        <v>179787</v>
      </c>
      <c r="E709" s="167" t="s">
        <v>1990</v>
      </c>
      <c r="F709" s="167" t="s">
        <v>1408</v>
      </c>
      <c r="G709" s="167" t="s">
        <v>1409</v>
      </c>
      <c r="I709" s="167" t="s">
        <v>1405</v>
      </c>
      <c r="J709" s="167" t="s">
        <v>1410</v>
      </c>
      <c r="K709" s="167" t="s">
        <v>875</v>
      </c>
      <c r="L709" s="167" t="s">
        <v>1411</v>
      </c>
      <c r="M709" s="167" t="s">
        <v>1991</v>
      </c>
      <c r="O709" s="167">
        <v>23480</v>
      </c>
      <c r="P709" s="167" t="s">
        <v>1386</v>
      </c>
      <c r="R709" s="167">
        <v>250</v>
      </c>
      <c r="S709" s="167">
        <v>-250</v>
      </c>
      <c r="T709" s="167" t="s">
        <v>1361</v>
      </c>
    </row>
    <row r="710" spans="1:20">
      <c r="A710" s="167">
        <v>42100</v>
      </c>
      <c r="B710" s="168">
        <v>45931</v>
      </c>
      <c r="C710" s="168">
        <v>45931</v>
      </c>
      <c r="D710" s="167">
        <v>180340</v>
      </c>
      <c r="E710" s="167" t="s">
        <v>1990</v>
      </c>
      <c r="F710" s="167" t="s">
        <v>1408</v>
      </c>
      <c r="G710" s="167" t="s">
        <v>1409</v>
      </c>
      <c r="I710" s="167" t="s">
        <v>1405</v>
      </c>
      <c r="J710" s="167" t="s">
        <v>1410</v>
      </c>
      <c r="K710" s="167" t="s">
        <v>875</v>
      </c>
      <c r="L710" s="167" t="s">
        <v>1411</v>
      </c>
      <c r="M710" s="167" t="s">
        <v>1991</v>
      </c>
      <c r="O710" s="167">
        <v>23765</v>
      </c>
      <c r="P710" s="167" t="s">
        <v>1386</v>
      </c>
      <c r="R710" s="167">
        <v>250</v>
      </c>
      <c r="S710" s="167">
        <v>-250</v>
      </c>
      <c r="T710" s="167" t="s">
        <v>1361</v>
      </c>
    </row>
    <row r="711" spans="1:20">
      <c r="A711" s="167">
        <v>42100</v>
      </c>
      <c r="B711" s="168">
        <v>45901</v>
      </c>
      <c r="C711" s="168">
        <v>45901</v>
      </c>
      <c r="D711" s="167">
        <v>179787</v>
      </c>
      <c r="E711" s="167" t="s">
        <v>1992</v>
      </c>
      <c r="F711" s="167" t="s">
        <v>1408</v>
      </c>
      <c r="G711" s="167" t="s">
        <v>1409</v>
      </c>
      <c r="I711" s="167" t="s">
        <v>1405</v>
      </c>
      <c r="J711" s="167" t="s">
        <v>1422</v>
      </c>
      <c r="K711" s="167" t="s">
        <v>875</v>
      </c>
      <c r="L711" s="167" t="s">
        <v>1423</v>
      </c>
      <c r="M711" s="167" t="s">
        <v>1991</v>
      </c>
      <c r="O711" s="167">
        <v>23480</v>
      </c>
      <c r="P711" s="167" t="s">
        <v>1386</v>
      </c>
      <c r="R711" s="167">
        <v>259</v>
      </c>
      <c r="S711" s="167">
        <v>-259</v>
      </c>
      <c r="T711" s="167" t="s">
        <v>1361</v>
      </c>
    </row>
    <row r="712" spans="1:20">
      <c r="A712" s="167">
        <v>42100</v>
      </c>
      <c r="B712" s="168">
        <v>45931</v>
      </c>
      <c r="C712" s="168">
        <v>45931</v>
      </c>
      <c r="D712" s="167">
        <v>180340</v>
      </c>
      <c r="E712" s="167" t="s">
        <v>1992</v>
      </c>
      <c r="F712" s="167" t="s">
        <v>1408</v>
      </c>
      <c r="G712" s="167" t="s">
        <v>1409</v>
      </c>
      <c r="I712" s="167" t="s">
        <v>1405</v>
      </c>
      <c r="J712" s="167" t="s">
        <v>1422</v>
      </c>
      <c r="K712" s="167" t="s">
        <v>875</v>
      </c>
      <c r="L712" s="167" t="s">
        <v>1423</v>
      </c>
      <c r="M712" s="167" t="s">
        <v>1991</v>
      </c>
      <c r="O712" s="167">
        <v>23765</v>
      </c>
      <c r="P712" s="167" t="s">
        <v>1386</v>
      </c>
      <c r="R712" s="167">
        <v>252</v>
      </c>
      <c r="S712" s="167">
        <v>-252</v>
      </c>
      <c r="T712" s="167" t="s">
        <v>1361</v>
      </c>
    </row>
    <row r="713" spans="1:20">
      <c r="A713" s="167">
        <v>41300</v>
      </c>
      <c r="B713" s="168">
        <v>45901</v>
      </c>
      <c r="C713" s="168">
        <v>45901</v>
      </c>
      <c r="D713" s="167">
        <v>179787</v>
      </c>
      <c r="E713" s="167" t="s">
        <v>1993</v>
      </c>
      <c r="F713" s="167" t="s">
        <v>1425</v>
      </c>
      <c r="G713" s="167" t="s">
        <v>1426</v>
      </c>
      <c r="I713" s="167" t="s">
        <v>1405</v>
      </c>
      <c r="J713" s="167" t="s">
        <v>1430</v>
      </c>
      <c r="K713" s="167" t="s">
        <v>875</v>
      </c>
      <c r="L713" s="167" t="s">
        <v>1430</v>
      </c>
      <c r="M713" s="167" t="s">
        <v>1991</v>
      </c>
      <c r="O713" s="167">
        <v>23480</v>
      </c>
      <c r="P713" s="167" t="s">
        <v>1386</v>
      </c>
      <c r="R713" s="167">
        <v>211.37</v>
      </c>
      <c r="S713" s="167">
        <v>-211.37</v>
      </c>
      <c r="T713" s="167" t="s">
        <v>1361</v>
      </c>
    </row>
    <row r="714" spans="1:20">
      <c r="A714" s="167">
        <v>41300</v>
      </c>
      <c r="B714" s="168">
        <v>45931</v>
      </c>
      <c r="C714" s="168">
        <v>45931</v>
      </c>
      <c r="D714" s="167">
        <v>180340</v>
      </c>
      <c r="E714" s="167" t="s">
        <v>1993</v>
      </c>
      <c r="F714" s="167" t="s">
        <v>1425</v>
      </c>
      <c r="G714" s="167" t="s">
        <v>1426</v>
      </c>
      <c r="I714" s="167" t="s">
        <v>1405</v>
      </c>
      <c r="J714" s="167" t="s">
        <v>1430</v>
      </c>
      <c r="K714" s="167" t="s">
        <v>875</v>
      </c>
      <c r="L714" s="167" t="s">
        <v>1430</v>
      </c>
      <c r="M714" s="167" t="s">
        <v>1991</v>
      </c>
      <c r="O714" s="167">
        <v>23765</v>
      </c>
      <c r="P714" s="167" t="s">
        <v>1386</v>
      </c>
      <c r="R714" s="167">
        <v>207.63</v>
      </c>
      <c r="S714" s="167">
        <v>-207.63</v>
      </c>
      <c r="T714" s="167" t="s">
        <v>1361</v>
      </c>
    </row>
    <row r="715" spans="1:20">
      <c r="A715" s="167">
        <v>40100</v>
      </c>
      <c r="B715" s="168">
        <v>45901</v>
      </c>
      <c r="C715" s="168">
        <v>45901</v>
      </c>
      <c r="D715" s="167">
        <v>179787</v>
      </c>
      <c r="E715" s="167" t="s">
        <v>1994</v>
      </c>
      <c r="F715" s="167" t="s">
        <v>1425</v>
      </c>
      <c r="G715" s="167" t="s">
        <v>1426</v>
      </c>
      <c r="I715" s="167" t="s">
        <v>1405</v>
      </c>
      <c r="J715" s="167" t="s">
        <v>1862</v>
      </c>
      <c r="K715" s="167" t="s">
        <v>875</v>
      </c>
      <c r="L715" s="167" t="s">
        <v>1863</v>
      </c>
      <c r="M715" s="167" t="s">
        <v>1991</v>
      </c>
      <c r="O715" s="167">
        <v>23480</v>
      </c>
      <c r="P715" s="167" t="s">
        <v>1386</v>
      </c>
      <c r="R715" s="167">
        <v>326.47000000000003</v>
      </c>
      <c r="S715" s="167">
        <v>-326.47000000000003</v>
      </c>
      <c r="T715" s="167" t="s">
        <v>1361</v>
      </c>
    </row>
    <row r="716" spans="1:20">
      <c r="A716" s="167">
        <v>40100</v>
      </c>
      <c r="B716" s="168">
        <v>45931</v>
      </c>
      <c r="C716" s="168">
        <v>45931</v>
      </c>
      <c r="D716" s="167">
        <v>180340</v>
      </c>
      <c r="E716" s="167" t="s">
        <v>1994</v>
      </c>
      <c r="F716" s="167" t="s">
        <v>1425</v>
      </c>
      <c r="G716" s="167" t="s">
        <v>1426</v>
      </c>
      <c r="I716" s="167" t="s">
        <v>1405</v>
      </c>
      <c r="J716" s="167" t="s">
        <v>1862</v>
      </c>
      <c r="K716" s="167" t="s">
        <v>875</v>
      </c>
      <c r="L716" s="167" t="s">
        <v>1863</v>
      </c>
      <c r="M716" s="167" t="s">
        <v>1991</v>
      </c>
      <c r="O716" s="167">
        <v>23765</v>
      </c>
      <c r="P716" s="167" t="s">
        <v>1386</v>
      </c>
      <c r="R716" s="167">
        <v>326.47000000000003</v>
      </c>
      <c r="S716" s="167">
        <v>-326.47000000000003</v>
      </c>
      <c r="T716" s="167" t="s">
        <v>1361</v>
      </c>
    </row>
    <row r="717" spans="1:20">
      <c r="A717" s="167">
        <v>40000</v>
      </c>
      <c r="B717" s="168">
        <v>45901</v>
      </c>
      <c r="C717" s="168">
        <v>45901</v>
      </c>
      <c r="D717" s="167">
        <v>179787</v>
      </c>
      <c r="E717" s="167" t="s">
        <v>1995</v>
      </c>
      <c r="F717" s="167" t="s">
        <v>1425</v>
      </c>
      <c r="G717" s="167" t="s">
        <v>1426</v>
      </c>
      <c r="I717" s="167" t="s">
        <v>1405</v>
      </c>
      <c r="J717" s="167" t="s">
        <v>1640</v>
      </c>
      <c r="K717" s="167" t="s">
        <v>875</v>
      </c>
      <c r="L717" s="167" t="s">
        <v>1640</v>
      </c>
      <c r="M717" s="167" t="s">
        <v>1991</v>
      </c>
      <c r="O717" s="167">
        <v>23480</v>
      </c>
      <c r="P717" s="167" t="s">
        <v>1386</v>
      </c>
      <c r="R717" s="167">
        <v>2506.38</v>
      </c>
      <c r="S717" s="167">
        <v>-2506.38</v>
      </c>
      <c r="T717" s="167" t="s">
        <v>1361</v>
      </c>
    </row>
    <row r="718" spans="1:20">
      <c r="A718" s="167">
        <v>40000</v>
      </c>
      <c r="B718" s="168">
        <v>45931</v>
      </c>
      <c r="C718" s="168">
        <v>45931</v>
      </c>
      <c r="D718" s="167">
        <v>180340</v>
      </c>
      <c r="E718" s="167" t="s">
        <v>1995</v>
      </c>
      <c r="F718" s="167" t="s">
        <v>1425</v>
      </c>
      <c r="G718" s="167" t="s">
        <v>1426</v>
      </c>
      <c r="I718" s="167" t="s">
        <v>1405</v>
      </c>
      <c r="J718" s="167" t="s">
        <v>1640</v>
      </c>
      <c r="K718" s="167" t="s">
        <v>875</v>
      </c>
      <c r="L718" s="167" t="s">
        <v>1640</v>
      </c>
      <c r="M718" s="167" t="s">
        <v>1991</v>
      </c>
      <c r="O718" s="167">
        <v>23765</v>
      </c>
      <c r="P718" s="167" t="s">
        <v>1386</v>
      </c>
      <c r="R718" s="167">
        <v>2506.38</v>
      </c>
      <c r="S718" s="167">
        <v>-2506.38</v>
      </c>
      <c r="T718" s="167" t="s">
        <v>1361</v>
      </c>
    </row>
    <row r="719" spans="1:20">
      <c r="A719" s="167">
        <v>40000</v>
      </c>
      <c r="B719" s="168">
        <v>45953</v>
      </c>
      <c r="C719" s="168">
        <v>45953</v>
      </c>
      <c r="D719" s="167" t="s">
        <v>1996</v>
      </c>
      <c r="E719" s="167" t="s">
        <v>1997</v>
      </c>
      <c r="F719" s="167" t="s">
        <v>1504</v>
      </c>
      <c r="G719" s="167" t="s">
        <v>297</v>
      </c>
      <c r="I719" s="167" t="s">
        <v>1405</v>
      </c>
      <c r="J719" s="167" t="s">
        <v>1438</v>
      </c>
      <c r="K719" s="167" t="s">
        <v>875</v>
      </c>
      <c r="L719" s="167" t="s">
        <v>1439</v>
      </c>
      <c r="M719" s="167" t="s">
        <v>1991</v>
      </c>
      <c r="O719" s="167">
        <v>24161</v>
      </c>
      <c r="P719" s="167" t="s">
        <v>1386</v>
      </c>
      <c r="R719" s="167">
        <v>3810.44</v>
      </c>
      <c r="S719" s="167">
        <v>-3810.44</v>
      </c>
      <c r="T719" s="167" t="s">
        <v>1361</v>
      </c>
    </row>
    <row r="720" spans="1:20">
      <c r="A720" s="167">
        <v>41200</v>
      </c>
      <c r="B720" s="168">
        <v>45901</v>
      </c>
      <c r="C720" s="168">
        <v>45901</v>
      </c>
      <c r="D720" s="167">
        <v>179787</v>
      </c>
      <c r="E720" s="167" t="s">
        <v>1998</v>
      </c>
      <c r="F720" s="167" t="s">
        <v>1408</v>
      </c>
      <c r="G720" s="167" t="s">
        <v>1409</v>
      </c>
      <c r="I720" s="167" t="s">
        <v>1405</v>
      </c>
      <c r="J720" s="167" t="s">
        <v>1999</v>
      </c>
      <c r="K720" s="167" t="s">
        <v>875</v>
      </c>
      <c r="L720" s="167" t="s">
        <v>2000</v>
      </c>
      <c r="M720" s="167" t="s">
        <v>1991</v>
      </c>
      <c r="O720" s="167">
        <v>23480</v>
      </c>
      <c r="P720" s="167" t="s">
        <v>1386</v>
      </c>
      <c r="R720" s="167">
        <v>236.25</v>
      </c>
      <c r="S720" s="167">
        <v>-236.25</v>
      </c>
      <c r="T720" s="167" t="s">
        <v>1361</v>
      </c>
    </row>
    <row r="721" spans="1:20">
      <c r="A721" s="167">
        <v>41200</v>
      </c>
      <c r="B721" s="168">
        <v>45931</v>
      </c>
      <c r="C721" s="168">
        <v>45931</v>
      </c>
      <c r="D721" s="167">
        <v>180340</v>
      </c>
      <c r="E721" s="167" t="s">
        <v>1998</v>
      </c>
      <c r="F721" s="167" t="s">
        <v>1408</v>
      </c>
      <c r="G721" s="167" t="s">
        <v>1409</v>
      </c>
      <c r="I721" s="167" t="s">
        <v>1405</v>
      </c>
      <c r="J721" s="167" t="s">
        <v>1999</v>
      </c>
      <c r="K721" s="167" t="s">
        <v>875</v>
      </c>
      <c r="L721" s="167" t="s">
        <v>2000</v>
      </c>
      <c r="M721" s="167" t="s">
        <v>1991</v>
      </c>
      <c r="O721" s="167">
        <v>23765</v>
      </c>
      <c r="P721" s="167" t="s">
        <v>1386</v>
      </c>
      <c r="R721" s="167">
        <v>236.25</v>
      </c>
      <c r="S721" s="167">
        <v>-236.25</v>
      </c>
      <c r="T721" s="167" t="s">
        <v>1361</v>
      </c>
    </row>
    <row r="722" spans="1:20">
      <c r="A722" s="167">
        <v>41500</v>
      </c>
      <c r="B722" s="168">
        <v>45925</v>
      </c>
      <c r="C722" s="168">
        <v>45925</v>
      </c>
      <c r="D722" s="167">
        <v>180269</v>
      </c>
      <c r="E722" s="167" t="s">
        <v>2001</v>
      </c>
      <c r="F722" s="167" t="s">
        <v>1403</v>
      </c>
      <c r="G722" s="167" t="s">
        <v>1404</v>
      </c>
      <c r="I722" s="167" t="s">
        <v>1405</v>
      </c>
      <c r="K722" s="167" t="s">
        <v>879</v>
      </c>
      <c r="M722" s="167" t="s">
        <v>2002</v>
      </c>
      <c r="O722" s="167">
        <v>23657</v>
      </c>
      <c r="P722" s="167" t="s">
        <v>1386</v>
      </c>
      <c r="R722" s="167">
        <v>1000</v>
      </c>
      <c r="S722" s="167">
        <v>-1000</v>
      </c>
      <c r="T722" s="167" t="s">
        <v>1361</v>
      </c>
    </row>
    <row r="723" spans="1:20">
      <c r="A723" s="167">
        <v>41450</v>
      </c>
      <c r="B723" s="168">
        <v>45931</v>
      </c>
      <c r="C723" s="168">
        <v>45931</v>
      </c>
      <c r="D723" s="167">
        <v>180341</v>
      </c>
      <c r="E723" s="167" t="s">
        <v>2003</v>
      </c>
      <c r="F723" s="167" t="s">
        <v>1425</v>
      </c>
      <c r="G723" s="167" t="s">
        <v>1426</v>
      </c>
      <c r="I723" s="167" t="s">
        <v>1405</v>
      </c>
      <c r="J723" s="167" t="s">
        <v>1583</v>
      </c>
      <c r="K723" s="167" t="s">
        <v>879</v>
      </c>
      <c r="L723" s="167" t="s">
        <v>1584</v>
      </c>
      <c r="M723" s="167" t="s">
        <v>2002</v>
      </c>
      <c r="O723" s="167">
        <v>23766</v>
      </c>
      <c r="P723" s="167" t="s">
        <v>1386</v>
      </c>
      <c r="R723" s="167">
        <v>42</v>
      </c>
      <c r="S723" s="167">
        <v>-42</v>
      </c>
      <c r="T723" s="167" t="s">
        <v>1361</v>
      </c>
    </row>
    <row r="724" spans="1:20">
      <c r="A724" s="167">
        <v>41450</v>
      </c>
      <c r="B724" s="168">
        <v>45931</v>
      </c>
      <c r="C724" s="168">
        <v>45931</v>
      </c>
      <c r="D724" s="167">
        <v>180341</v>
      </c>
      <c r="E724" s="167" t="s">
        <v>2004</v>
      </c>
      <c r="F724" s="167" t="s">
        <v>1425</v>
      </c>
      <c r="G724" s="167" t="s">
        <v>1426</v>
      </c>
      <c r="I724" s="167" t="s">
        <v>1405</v>
      </c>
      <c r="J724" s="167" t="s">
        <v>2005</v>
      </c>
      <c r="K724" s="167" t="s">
        <v>879</v>
      </c>
      <c r="L724" s="167" t="s">
        <v>2006</v>
      </c>
      <c r="M724" s="167" t="s">
        <v>2002</v>
      </c>
      <c r="O724" s="167">
        <v>23766</v>
      </c>
      <c r="P724" s="167" t="s">
        <v>1386</v>
      </c>
      <c r="R724" s="167">
        <v>43.6</v>
      </c>
      <c r="S724" s="167">
        <v>-43.6</v>
      </c>
      <c r="T724" s="167" t="s">
        <v>1361</v>
      </c>
    </row>
    <row r="725" spans="1:20">
      <c r="A725" s="167">
        <v>42100</v>
      </c>
      <c r="B725" s="168">
        <v>45901</v>
      </c>
      <c r="C725" s="168">
        <v>45901</v>
      </c>
      <c r="D725" s="167">
        <v>179788</v>
      </c>
      <c r="E725" s="167" t="s">
        <v>2007</v>
      </c>
      <c r="F725" s="167" t="s">
        <v>1408</v>
      </c>
      <c r="G725" s="167" t="s">
        <v>1409</v>
      </c>
      <c r="I725" s="167" t="s">
        <v>1405</v>
      </c>
      <c r="J725" s="167" t="s">
        <v>1422</v>
      </c>
      <c r="K725" s="167" t="s">
        <v>882</v>
      </c>
      <c r="L725" s="167" t="s">
        <v>1423</v>
      </c>
      <c r="M725" s="167" t="s">
        <v>2008</v>
      </c>
      <c r="O725" s="167">
        <v>23485</v>
      </c>
      <c r="P725" s="167" t="s">
        <v>1386</v>
      </c>
      <c r="R725" s="167">
        <v>461.5</v>
      </c>
      <c r="S725" s="167">
        <v>-461.5</v>
      </c>
      <c r="T725" s="167" t="s">
        <v>1361</v>
      </c>
    </row>
    <row r="726" spans="1:20">
      <c r="A726" s="167">
        <v>42100</v>
      </c>
      <c r="B726" s="168">
        <v>45931</v>
      </c>
      <c r="C726" s="168">
        <v>45931</v>
      </c>
      <c r="D726" s="167">
        <v>180342</v>
      </c>
      <c r="E726" s="167" t="s">
        <v>2007</v>
      </c>
      <c r="F726" s="167" t="s">
        <v>1408</v>
      </c>
      <c r="G726" s="167" t="s">
        <v>1409</v>
      </c>
      <c r="I726" s="167" t="s">
        <v>1405</v>
      </c>
      <c r="J726" s="167" t="s">
        <v>1422</v>
      </c>
      <c r="K726" s="167" t="s">
        <v>882</v>
      </c>
      <c r="L726" s="167" t="s">
        <v>1423</v>
      </c>
      <c r="M726" s="167" t="s">
        <v>2008</v>
      </c>
      <c r="O726" s="167">
        <v>23767</v>
      </c>
      <c r="P726" s="167" t="s">
        <v>1386</v>
      </c>
      <c r="R726" s="167">
        <v>481</v>
      </c>
      <c r="S726" s="167">
        <v>-481</v>
      </c>
      <c r="T726" s="167" t="s">
        <v>1361</v>
      </c>
    </row>
    <row r="727" spans="1:20">
      <c r="A727" s="167">
        <v>41300</v>
      </c>
      <c r="B727" s="168">
        <v>45901</v>
      </c>
      <c r="C727" s="168">
        <v>45901</v>
      </c>
      <c r="D727" s="167">
        <v>179788</v>
      </c>
      <c r="E727" s="167" t="s">
        <v>2009</v>
      </c>
      <c r="F727" s="167" t="s">
        <v>1425</v>
      </c>
      <c r="G727" s="167" t="s">
        <v>1426</v>
      </c>
      <c r="I727" s="167" t="s">
        <v>1405</v>
      </c>
      <c r="J727" s="167" t="s">
        <v>1430</v>
      </c>
      <c r="K727" s="167" t="s">
        <v>882</v>
      </c>
      <c r="L727" s="167" t="s">
        <v>1430</v>
      </c>
      <c r="M727" s="167" t="s">
        <v>2008</v>
      </c>
      <c r="O727" s="167">
        <v>23485</v>
      </c>
      <c r="P727" s="167" t="s">
        <v>1386</v>
      </c>
      <c r="R727" s="167">
        <v>302.05</v>
      </c>
      <c r="S727" s="167">
        <v>-302.05</v>
      </c>
      <c r="T727" s="167" t="s">
        <v>1361</v>
      </c>
    </row>
    <row r="728" spans="1:20">
      <c r="A728" s="167">
        <v>41300</v>
      </c>
      <c r="B728" s="168">
        <v>45931</v>
      </c>
      <c r="C728" s="168">
        <v>45931</v>
      </c>
      <c r="D728" s="167">
        <v>180342</v>
      </c>
      <c r="E728" s="167" t="s">
        <v>2009</v>
      </c>
      <c r="F728" s="167" t="s">
        <v>1425</v>
      </c>
      <c r="G728" s="167" t="s">
        <v>1426</v>
      </c>
      <c r="I728" s="167" t="s">
        <v>1405</v>
      </c>
      <c r="J728" s="167" t="s">
        <v>1430</v>
      </c>
      <c r="K728" s="167" t="s">
        <v>882</v>
      </c>
      <c r="L728" s="167" t="s">
        <v>1430</v>
      </c>
      <c r="M728" s="167" t="s">
        <v>2008</v>
      </c>
      <c r="O728" s="167">
        <v>23767</v>
      </c>
      <c r="P728" s="167" t="s">
        <v>1386</v>
      </c>
      <c r="R728" s="167">
        <v>302.41000000000003</v>
      </c>
      <c r="S728" s="167">
        <v>-302.41000000000003</v>
      </c>
      <c r="T728" s="167" t="s">
        <v>1361</v>
      </c>
    </row>
    <row r="729" spans="1:20">
      <c r="A729" s="167">
        <v>40000</v>
      </c>
      <c r="B729" s="168">
        <v>45901</v>
      </c>
      <c r="C729" s="168">
        <v>45901</v>
      </c>
      <c r="D729" s="167">
        <v>179788</v>
      </c>
      <c r="E729" s="167" t="s">
        <v>2010</v>
      </c>
      <c r="F729" s="167" t="s">
        <v>1425</v>
      </c>
      <c r="G729" s="167" t="s">
        <v>1426</v>
      </c>
      <c r="I729" s="167" t="s">
        <v>1405</v>
      </c>
      <c r="J729" s="167" t="s">
        <v>1514</v>
      </c>
      <c r="K729" s="167" t="s">
        <v>882</v>
      </c>
      <c r="L729" s="167" t="s">
        <v>1515</v>
      </c>
      <c r="M729" s="167" t="s">
        <v>2008</v>
      </c>
      <c r="O729" s="167">
        <v>23485</v>
      </c>
      <c r="P729" s="167" t="s">
        <v>1386</v>
      </c>
      <c r="R729" s="167">
        <v>1785</v>
      </c>
      <c r="S729" s="167">
        <v>-1785</v>
      </c>
      <c r="T729" s="167" t="s">
        <v>1361</v>
      </c>
    </row>
    <row r="730" spans="1:20">
      <c r="A730" s="167">
        <v>40000</v>
      </c>
      <c r="B730" s="168">
        <v>45931</v>
      </c>
      <c r="C730" s="168">
        <v>45931</v>
      </c>
      <c r="D730" s="167">
        <v>180342</v>
      </c>
      <c r="E730" s="167" t="s">
        <v>2010</v>
      </c>
      <c r="F730" s="167" t="s">
        <v>1425</v>
      </c>
      <c r="G730" s="167" t="s">
        <v>1426</v>
      </c>
      <c r="I730" s="167" t="s">
        <v>1405</v>
      </c>
      <c r="J730" s="167" t="s">
        <v>1514</v>
      </c>
      <c r="K730" s="167" t="s">
        <v>882</v>
      </c>
      <c r="L730" s="167" t="s">
        <v>1515</v>
      </c>
      <c r="M730" s="167" t="s">
        <v>2008</v>
      </c>
      <c r="O730" s="167">
        <v>23767</v>
      </c>
      <c r="P730" s="167" t="s">
        <v>1386</v>
      </c>
      <c r="R730" s="167">
        <v>1785</v>
      </c>
      <c r="S730" s="167">
        <v>-1785</v>
      </c>
      <c r="T730" s="167" t="s">
        <v>1361</v>
      </c>
    </row>
    <row r="731" spans="1:20">
      <c r="A731" s="167">
        <v>40000</v>
      </c>
      <c r="B731" s="168">
        <v>45901</v>
      </c>
      <c r="C731" s="168">
        <v>45901</v>
      </c>
      <c r="D731" s="167">
        <v>179788</v>
      </c>
      <c r="E731" s="167" t="s">
        <v>2011</v>
      </c>
      <c r="F731" s="167" t="s">
        <v>1425</v>
      </c>
      <c r="G731" s="167" t="s">
        <v>1426</v>
      </c>
      <c r="I731" s="167" t="s">
        <v>1405</v>
      </c>
      <c r="J731" s="167" t="s">
        <v>1441</v>
      </c>
      <c r="K731" s="167" t="s">
        <v>882</v>
      </c>
      <c r="L731" s="167" t="s">
        <v>1442</v>
      </c>
      <c r="M731" s="167" t="s">
        <v>2008</v>
      </c>
      <c r="O731" s="167">
        <v>23485</v>
      </c>
      <c r="P731" s="167" t="s">
        <v>1386</v>
      </c>
      <c r="R731" s="167">
        <v>1200</v>
      </c>
      <c r="S731" s="167">
        <v>-1200</v>
      </c>
      <c r="T731" s="167" t="s">
        <v>1361</v>
      </c>
    </row>
    <row r="732" spans="1:20">
      <c r="A732" s="167">
        <v>40000</v>
      </c>
      <c r="B732" s="168">
        <v>45931</v>
      </c>
      <c r="C732" s="168">
        <v>45931</v>
      </c>
      <c r="D732" s="167">
        <v>180342</v>
      </c>
      <c r="E732" s="167" t="s">
        <v>2011</v>
      </c>
      <c r="F732" s="167" t="s">
        <v>1425</v>
      </c>
      <c r="G732" s="167" t="s">
        <v>1426</v>
      </c>
      <c r="I732" s="167" t="s">
        <v>1405</v>
      </c>
      <c r="J732" s="167" t="s">
        <v>1441</v>
      </c>
      <c r="K732" s="167" t="s">
        <v>882</v>
      </c>
      <c r="L732" s="167" t="s">
        <v>1442</v>
      </c>
      <c r="M732" s="167" t="s">
        <v>2008</v>
      </c>
      <c r="O732" s="167">
        <v>23767</v>
      </c>
      <c r="P732" s="167" t="s">
        <v>1386</v>
      </c>
      <c r="R732" s="167">
        <v>1200</v>
      </c>
      <c r="S732" s="167">
        <v>-1200</v>
      </c>
      <c r="T732" s="167" t="s">
        <v>1361</v>
      </c>
    </row>
    <row r="733" spans="1:20">
      <c r="A733" s="167">
        <v>40000</v>
      </c>
      <c r="B733" s="168">
        <v>45901</v>
      </c>
      <c r="C733" s="168">
        <v>45901</v>
      </c>
      <c r="D733" s="167">
        <v>179788</v>
      </c>
      <c r="E733" s="167" t="s">
        <v>2012</v>
      </c>
      <c r="F733" s="167" t="s">
        <v>1425</v>
      </c>
      <c r="G733" s="167" t="s">
        <v>1426</v>
      </c>
      <c r="I733" s="167" t="s">
        <v>1405</v>
      </c>
      <c r="J733" s="167" t="s">
        <v>1444</v>
      </c>
      <c r="K733" s="167" t="s">
        <v>882</v>
      </c>
      <c r="L733" s="167" t="s">
        <v>1445</v>
      </c>
      <c r="M733" s="167" t="s">
        <v>2008</v>
      </c>
      <c r="O733" s="167">
        <v>23485</v>
      </c>
      <c r="P733" s="167" t="s">
        <v>1386</v>
      </c>
      <c r="R733" s="167">
        <v>400</v>
      </c>
      <c r="S733" s="167">
        <v>-400</v>
      </c>
      <c r="T733" s="167" t="s">
        <v>1361</v>
      </c>
    </row>
    <row r="734" spans="1:20">
      <c r="A734" s="167">
        <v>40000</v>
      </c>
      <c r="B734" s="168">
        <v>45931</v>
      </c>
      <c r="C734" s="168">
        <v>45931</v>
      </c>
      <c r="D734" s="167">
        <v>180342</v>
      </c>
      <c r="E734" s="167" t="s">
        <v>2012</v>
      </c>
      <c r="F734" s="167" t="s">
        <v>1425</v>
      </c>
      <c r="G734" s="167" t="s">
        <v>1426</v>
      </c>
      <c r="I734" s="167" t="s">
        <v>1405</v>
      </c>
      <c r="J734" s="167" t="s">
        <v>1444</v>
      </c>
      <c r="K734" s="167" t="s">
        <v>882</v>
      </c>
      <c r="L734" s="167" t="s">
        <v>1445</v>
      </c>
      <c r="M734" s="167" t="s">
        <v>2008</v>
      </c>
      <c r="O734" s="167">
        <v>23767</v>
      </c>
      <c r="P734" s="167" t="s">
        <v>1386</v>
      </c>
      <c r="R734" s="167">
        <v>400</v>
      </c>
      <c r="S734" s="167">
        <v>-400</v>
      </c>
      <c r="T734" s="167" t="s">
        <v>1361</v>
      </c>
    </row>
    <row r="735" spans="1:20">
      <c r="A735" s="167">
        <v>42100</v>
      </c>
      <c r="B735" s="168">
        <v>45901</v>
      </c>
      <c r="C735" s="168">
        <v>45901</v>
      </c>
      <c r="D735" s="167">
        <v>179788</v>
      </c>
      <c r="E735" s="167" t="s">
        <v>2013</v>
      </c>
      <c r="F735" s="167" t="s">
        <v>1425</v>
      </c>
      <c r="G735" s="167" t="s">
        <v>1426</v>
      </c>
      <c r="I735" s="167" t="s">
        <v>1405</v>
      </c>
      <c r="J735" s="167" t="s">
        <v>1450</v>
      </c>
      <c r="K735" s="167" t="s">
        <v>882</v>
      </c>
      <c r="L735" s="167" t="s">
        <v>1451</v>
      </c>
      <c r="M735" s="167" t="s">
        <v>2008</v>
      </c>
      <c r="O735" s="167">
        <v>23485</v>
      </c>
      <c r="P735" s="167" t="s">
        <v>1386</v>
      </c>
      <c r="R735" s="167">
        <v>10.5</v>
      </c>
      <c r="S735" s="167">
        <v>-10.5</v>
      </c>
      <c r="T735" s="167" t="s">
        <v>1361</v>
      </c>
    </row>
    <row r="736" spans="1:20">
      <c r="A736" s="167">
        <v>42100</v>
      </c>
      <c r="B736" s="168">
        <v>45931</v>
      </c>
      <c r="C736" s="168">
        <v>45931</v>
      </c>
      <c r="D736" s="167">
        <v>180342</v>
      </c>
      <c r="E736" s="167" t="s">
        <v>2013</v>
      </c>
      <c r="F736" s="167" t="s">
        <v>1425</v>
      </c>
      <c r="G736" s="167" t="s">
        <v>1426</v>
      </c>
      <c r="I736" s="167" t="s">
        <v>1405</v>
      </c>
      <c r="J736" s="167" t="s">
        <v>1450</v>
      </c>
      <c r="K736" s="167" t="s">
        <v>882</v>
      </c>
      <c r="L736" s="167" t="s">
        <v>1451</v>
      </c>
      <c r="M736" s="167" t="s">
        <v>2008</v>
      </c>
      <c r="O736" s="167">
        <v>23767</v>
      </c>
      <c r="P736" s="167" t="s">
        <v>1386</v>
      </c>
      <c r="R736" s="167">
        <v>10.5</v>
      </c>
      <c r="S736" s="167">
        <v>-10.5</v>
      </c>
      <c r="T736" s="167" t="s">
        <v>1361</v>
      </c>
    </row>
    <row r="737" spans="1:20">
      <c r="A737" s="167">
        <v>42100</v>
      </c>
      <c r="B737" s="168">
        <v>45901</v>
      </c>
      <c r="C737" s="168">
        <v>45901</v>
      </c>
      <c r="D737" s="167">
        <v>179789</v>
      </c>
      <c r="E737" s="167" t="s">
        <v>2014</v>
      </c>
      <c r="F737" s="167" t="s">
        <v>1408</v>
      </c>
      <c r="G737" s="167" t="s">
        <v>1409</v>
      </c>
      <c r="I737" s="167" t="s">
        <v>1405</v>
      </c>
      <c r="J737" s="167" t="s">
        <v>1413</v>
      </c>
      <c r="K737" s="167" t="s">
        <v>885</v>
      </c>
      <c r="L737" s="167" t="s">
        <v>1414</v>
      </c>
      <c r="M737" s="167" t="s">
        <v>2015</v>
      </c>
      <c r="O737" s="167">
        <v>23456</v>
      </c>
      <c r="P737" s="167" t="s">
        <v>1386</v>
      </c>
      <c r="R737" s="167">
        <v>96</v>
      </c>
      <c r="S737" s="167">
        <v>-96</v>
      </c>
      <c r="T737" s="167" t="s">
        <v>1361</v>
      </c>
    </row>
    <row r="738" spans="1:20">
      <c r="A738" s="167">
        <v>42100</v>
      </c>
      <c r="B738" s="168">
        <v>45931</v>
      </c>
      <c r="C738" s="168">
        <v>45931</v>
      </c>
      <c r="D738" s="167">
        <v>180343</v>
      </c>
      <c r="E738" s="167" t="s">
        <v>2014</v>
      </c>
      <c r="F738" s="167" t="s">
        <v>1408</v>
      </c>
      <c r="G738" s="167" t="s">
        <v>1409</v>
      </c>
      <c r="I738" s="167" t="s">
        <v>1405</v>
      </c>
      <c r="J738" s="167" t="s">
        <v>1413</v>
      </c>
      <c r="K738" s="167" t="s">
        <v>885</v>
      </c>
      <c r="L738" s="167" t="s">
        <v>1414</v>
      </c>
      <c r="M738" s="167" t="s">
        <v>2015</v>
      </c>
      <c r="O738" s="167">
        <v>23768</v>
      </c>
      <c r="P738" s="167" t="s">
        <v>1386</v>
      </c>
      <c r="R738" s="167">
        <v>96</v>
      </c>
      <c r="S738" s="167">
        <v>-96</v>
      </c>
      <c r="T738" s="167" t="s">
        <v>1361</v>
      </c>
    </row>
    <row r="739" spans="1:20">
      <c r="A739" s="167">
        <v>42100</v>
      </c>
      <c r="B739" s="168">
        <v>45901</v>
      </c>
      <c r="C739" s="168">
        <v>45901</v>
      </c>
      <c r="D739" s="167">
        <v>179789</v>
      </c>
      <c r="E739" s="167" t="s">
        <v>2016</v>
      </c>
      <c r="F739" s="167" t="s">
        <v>1408</v>
      </c>
      <c r="G739" s="167" t="s">
        <v>1409</v>
      </c>
      <c r="I739" s="167" t="s">
        <v>1405</v>
      </c>
      <c r="J739" s="167" t="s">
        <v>1416</v>
      </c>
      <c r="K739" s="167" t="s">
        <v>885</v>
      </c>
      <c r="L739" s="167" t="s">
        <v>1417</v>
      </c>
      <c r="M739" s="167" t="s">
        <v>2015</v>
      </c>
      <c r="O739" s="167">
        <v>23456</v>
      </c>
      <c r="P739" s="167" t="s">
        <v>1386</v>
      </c>
      <c r="R739" s="167">
        <v>100</v>
      </c>
      <c r="S739" s="167">
        <v>-100</v>
      </c>
      <c r="T739" s="167" t="s">
        <v>1361</v>
      </c>
    </row>
    <row r="740" spans="1:20">
      <c r="A740" s="167">
        <v>42100</v>
      </c>
      <c r="B740" s="168">
        <v>45931</v>
      </c>
      <c r="C740" s="168">
        <v>45931</v>
      </c>
      <c r="D740" s="167">
        <v>180343</v>
      </c>
      <c r="E740" s="167" t="s">
        <v>2016</v>
      </c>
      <c r="F740" s="167" t="s">
        <v>1408</v>
      </c>
      <c r="G740" s="167" t="s">
        <v>1409</v>
      </c>
      <c r="I740" s="167" t="s">
        <v>1405</v>
      </c>
      <c r="J740" s="167" t="s">
        <v>1416</v>
      </c>
      <c r="K740" s="167" t="s">
        <v>885</v>
      </c>
      <c r="L740" s="167" t="s">
        <v>1417</v>
      </c>
      <c r="M740" s="167" t="s">
        <v>2015</v>
      </c>
      <c r="O740" s="167">
        <v>23768</v>
      </c>
      <c r="P740" s="167" t="s">
        <v>1386</v>
      </c>
      <c r="R740" s="167">
        <v>100</v>
      </c>
      <c r="S740" s="167">
        <v>-100</v>
      </c>
      <c r="T740" s="167" t="s">
        <v>1361</v>
      </c>
    </row>
    <row r="741" spans="1:20">
      <c r="A741" s="167">
        <v>42100</v>
      </c>
      <c r="B741" s="168">
        <v>45901</v>
      </c>
      <c r="C741" s="168">
        <v>45901</v>
      </c>
      <c r="D741" s="167">
        <v>179789</v>
      </c>
      <c r="E741" s="167" t="s">
        <v>2017</v>
      </c>
      <c r="F741" s="167" t="s">
        <v>1408</v>
      </c>
      <c r="G741" s="167" t="s">
        <v>1409</v>
      </c>
      <c r="I741" s="167" t="s">
        <v>1405</v>
      </c>
      <c r="J741" s="167" t="s">
        <v>1422</v>
      </c>
      <c r="K741" s="167" t="s">
        <v>885</v>
      </c>
      <c r="L741" s="167" t="s">
        <v>1423</v>
      </c>
      <c r="M741" s="167" t="s">
        <v>2015</v>
      </c>
      <c r="O741" s="167">
        <v>23456</v>
      </c>
      <c r="P741" s="167" t="s">
        <v>1386</v>
      </c>
      <c r="R741" s="167">
        <v>40</v>
      </c>
      <c r="S741" s="167">
        <v>-40</v>
      </c>
      <c r="T741" s="167" t="s">
        <v>1361</v>
      </c>
    </row>
    <row r="742" spans="1:20">
      <c r="A742" s="167">
        <v>42100</v>
      </c>
      <c r="B742" s="168">
        <v>45931</v>
      </c>
      <c r="C742" s="168">
        <v>45931</v>
      </c>
      <c r="D742" s="167">
        <v>180343</v>
      </c>
      <c r="E742" s="167" t="s">
        <v>2017</v>
      </c>
      <c r="F742" s="167" t="s">
        <v>1408</v>
      </c>
      <c r="G742" s="167" t="s">
        <v>1409</v>
      </c>
      <c r="I742" s="167" t="s">
        <v>1405</v>
      </c>
      <c r="J742" s="167" t="s">
        <v>1422</v>
      </c>
      <c r="K742" s="167" t="s">
        <v>885</v>
      </c>
      <c r="L742" s="167" t="s">
        <v>1423</v>
      </c>
      <c r="M742" s="167" t="s">
        <v>2015</v>
      </c>
      <c r="O742" s="167">
        <v>23768</v>
      </c>
      <c r="P742" s="167" t="s">
        <v>1386</v>
      </c>
      <c r="R742" s="167">
        <v>40</v>
      </c>
      <c r="S742" s="167">
        <v>-40</v>
      </c>
      <c r="T742" s="167" t="s">
        <v>1361</v>
      </c>
    </row>
    <row r="743" spans="1:20">
      <c r="A743" s="167">
        <v>41320</v>
      </c>
      <c r="B743" s="168">
        <v>45901</v>
      </c>
      <c r="C743" s="168">
        <v>45901</v>
      </c>
      <c r="D743" s="167">
        <v>179789</v>
      </c>
      <c r="E743" s="167" t="s">
        <v>2018</v>
      </c>
      <c r="F743" s="167" t="s">
        <v>1425</v>
      </c>
      <c r="G743" s="167" t="s">
        <v>1426</v>
      </c>
      <c r="I743" s="167" t="s">
        <v>1405</v>
      </c>
      <c r="J743" s="167" t="s">
        <v>2019</v>
      </c>
      <c r="K743" s="167" t="s">
        <v>885</v>
      </c>
      <c r="L743" s="167" t="s">
        <v>2020</v>
      </c>
      <c r="M743" s="167" t="s">
        <v>2015</v>
      </c>
      <c r="O743" s="167">
        <v>23456</v>
      </c>
      <c r="P743" s="167" t="s">
        <v>1386</v>
      </c>
      <c r="R743" s="167">
        <v>70</v>
      </c>
      <c r="S743" s="167">
        <v>-70</v>
      </c>
      <c r="T743" s="167" t="s">
        <v>1361</v>
      </c>
    </row>
    <row r="744" spans="1:20">
      <c r="A744" s="167">
        <v>41320</v>
      </c>
      <c r="B744" s="168">
        <v>45931</v>
      </c>
      <c r="C744" s="168">
        <v>45931</v>
      </c>
      <c r="D744" s="167">
        <v>180343</v>
      </c>
      <c r="E744" s="167" t="s">
        <v>2018</v>
      </c>
      <c r="F744" s="167" t="s">
        <v>1425</v>
      </c>
      <c r="G744" s="167" t="s">
        <v>1426</v>
      </c>
      <c r="I744" s="167" t="s">
        <v>1405</v>
      </c>
      <c r="J744" s="167" t="s">
        <v>2019</v>
      </c>
      <c r="K744" s="167" t="s">
        <v>885</v>
      </c>
      <c r="L744" s="167" t="s">
        <v>2020</v>
      </c>
      <c r="M744" s="167" t="s">
        <v>2015</v>
      </c>
      <c r="O744" s="167">
        <v>23768</v>
      </c>
      <c r="P744" s="167" t="s">
        <v>1386</v>
      </c>
      <c r="R744" s="167">
        <v>70</v>
      </c>
      <c r="S744" s="167">
        <v>-70</v>
      </c>
      <c r="T744" s="167" t="s">
        <v>1361</v>
      </c>
    </row>
    <row r="745" spans="1:20">
      <c r="A745" s="167">
        <v>41300</v>
      </c>
      <c r="B745" s="168">
        <v>45901</v>
      </c>
      <c r="C745" s="168">
        <v>45901</v>
      </c>
      <c r="D745" s="167">
        <v>179789</v>
      </c>
      <c r="E745" s="167" t="s">
        <v>2021</v>
      </c>
      <c r="F745" s="167" t="s">
        <v>1425</v>
      </c>
      <c r="G745" s="167" t="s">
        <v>1426</v>
      </c>
      <c r="I745" s="167" t="s">
        <v>1405</v>
      </c>
      <c r="J745" s="167" t="s">
        <v>1430</v>
      </c>
      <c r="K745" s="167" t="s">
        <v>885</v>
      </c>
      <c r="L745" s="167" t="s">
        <v>1430</v>
      </c>
      <c r="M745" s="167" t="s">
        <v>2015</v>
      </c>
      <c r="O745" s="167">
        <v>23456</v>
      </c>
      <c r="P745" s="167" t="s">
        <v>1386</v>
      </c>
      <c r="R745" s="167">
        <v>103.31</v>
      </c>
      <c r="S745" s="167">
        <v>-103.31</v>
      </c>
      <c r="T745" s="167" t="s">
        <v>1361</v>
      </c>
    </row>
    <row r="746" spans="1:20">
      <c r="A746" s="167">
        <v>41300</v>
      </c>
      <c r="B746" s="168">
        <v>45931</v>
      </c>
      <c r="C746" s="168">
        <v>45931</v>
      </c>
      <c r="D746" s="167">
        <v>180343</v>
      </c>
      <c r="E746" s="167" t="s">
        <v>2021</v>
      </c>
      <c r="F746" s="167" t="s">
        <v>1425</v>
      </c>
      <c r="G746" s="167" t="s">
        <v>1426</v>
      </c>
      <c r="I746" s="167" t="s">
        <v>1405</v>
      </c>
      <c r="J746" s="167" t="s">
        <v>1430</v>
      </c>
      <c r="K746" s="167" t="s">
        <v>885</v>
      </c>
      <c r="L746" s="167" t="s">
        <v>1430</v>
      </c>
      <c r="M746" s="167" t="s">
        <v>2015</v>
      </c>
      <c r="O746" s="167">
        <v>23768</v>
      </c>
      <c r="P746" s="167" t="s">
        <v>1386</v>
      </c>
      <c r="R746" s="167">
        <v>103.31</v>
      </c>
      <c r="S746" s="167">
        <v>-103.31</v>
      </c>
      <c r="T746" s="167" t="s">
        <v>1361</v>
      </c>
    </row>
    <row r="747" spans="1:20">
      <c r="A747" s="167">
        <v>42100</v>
      </c>
      <c r="B747" s="168">
        <v>45901</v>
      </c>
      <c r="C747" s="168">
        <v>45901</v>
      </c>
      <c r="D747" s="167">
        <v>179789</v>
      </c>
      <c r="E747" s="167" t="s">
        <v>2022</v>
      </c>
      <c r="F747" s="167" t="s">
        <v>1408</v>
      </c>
      <c r="G747" s="167" t="s">
        <v>1409</v>
      </c>
      <c r="I747" s="167" t="s">
        <v>1405</v>
      </c>
      <c r="J747" s="167" t="s">
        <v>1432</v>
      </c>
      <c r="K747" s="167" t="s">
        <v>885</v>
      </c>
      <c r="L747" s="167" t="s">
        <v>1433</v>
      </c>
      <c r="M747" s="167" t="s">
        <v>2015</v>
      </c>
      <c r="O747" s="167">
        <v>23456</v>
      </c>
      <c r="P747" s="167" t="s">
        <v>1386</v>
      </c>
      <c r="R747" s="167">
        <v>56</v>
      </c>
      <c r="S747" s="167">
        <v>-56</v>
      </c>
      <c r="T747" s="167" t="s">
        <v>1361</v>
      </c>
    </row>
    <row r="748" spans="1:20">
      <c r="A748" s="167">
        <v>42100</v>
      </c>
      <c r="B748" s="168">
        <v>45931</v>
      </c>
      <c r="C748" s="168">
        <v>45931</v>
      </c>
      <c r="D748" s="167">
        <v>180343</v>
      </c>
      <c r="E748" s="167" t="s">
        <v>2022</v>
      </c>
      <c r="F748" s="167" t="s">
        <v>1408</v>
      </c>
      <c r="G748" s="167" t="s">
        <v>1409</v>
      </c>
      <c r="I748" s="167" t="s">
        <v>1405</v>
      </c>
      <c r="J748" s="167" t="s">
        <v>1432</v>
      </c>
      <c r="K748" s="167" t="s">
        <v>885</v>
      </c>
      <c r="L748" s="167" t="s">
        <v>1433</v>
      </c>
      <c r="M748" s="167" t="s">
        <v>2015</v>
      </c>
      <c r="O748" s="167">
        <v>23768</v>
      </c>
      <c r="P748" s="167" t="s">
        <v>1386</v>
      </c>
      <c r="R748" s="167">
        <v>56</v>
      </c>
      <c r="S748" s="167">
        <v>-56</v>
      </c>
      <c r="T748" s="167" t="s">
        <v>1361</v>
      </c>
    </row>
    <row r="749" spans="1:20">
      <c r="A749" s="167">
        <v>40000</v>
      </c>
      <c r="B749" s="168">
        <v>45901</v>
      </c>
      <c r="C749" s="168">
        <v>45901</v>
      </c>
      <c r="D749" s="167">
        <v>179789</v>
      </c>
      <c r="E749" s="167" t="s">
        <v>2023</v>
      </c>
      <c r="F749" s="167" t="s">
        <v>1425</v>
      </c>
      <c r="G749" s="167" t="s">
        <v>1426</v>
      </c>
      <c r="I749" s="167" t="s">
        <v>1405</v>
      </c>
      <c r="J749" s="167" t="s">
        <v>1514</v>
      </c>
      <c r="K749" s="167" t="s">
        <v>885</v>
      </c>
      <c r="L749" s="167" t="s">
        <v>1515</v>
      </c>
      <c r="M749" s="167" t="s">
        <v>2015</v>
      </c>
      <c r="O749" s="167">
        <v>23456</v>
      </c>
      <c r="P749" s="167" t="s">
        <v>1386</v>
      </c>
      <c r="R749" s="167">
        <v>40</v>
      </c>
      <c r="S749" s="167">
        <v>-40</v>
      </c>
      <c r="T749" s="167" t="s">
        <v>1361</v>
      </c>
    </row>
    <row r="750" spans="1:20">
      <c r="A750" s="167">
        <v>40000</v>
      </c>
      <c r="B750" s="168">
        <v>45931</v>
      </c>
      <c r="C750" s="168">
        <v>45931</v>
      </c>
      <c r="D750" s="167">
        <v>180343</v>
      </c>
      <c r="E750" s="167" t="s">
        <v>2023</v>
      </c>
      <c r="F750" s="167" t="s">
        <v>1425</v>
      </c>
      <c r="G750" s="167" t="s">
        <v>1426</v>
      </c>
      <c r="I750" s="167" t="s">
        <v>1405</v>
      </c>
      <c r="J750" s="167" t="s">
        <v>1514</v>
      </c>
      <c r="K750" s="167" t="s">
        <v>885</v>
      </c>
      <c r="L750" s="167" t="s">
        <v>1515</v>
      </c>
      <c r="M750" s="167" t="s">
        <v>2015</v>
      </c>
      <c r="O750" s="167">
        <v>23768</v>
      </c>
      <c r="P750" s="167" t="s">
        <v>1386</v>
      </c>
      <c r="R750" s="167">
        <v>40</v>
      </c>
      <c r="S750" s="167">
        <v>-40</v>
      </c>
      <c r="T750" s="167" t="s">
        <v>1361</v>
      </c>
    </row>
    <row r="751" spans="1:20">
      <c r="A751" s="167">
        <v>41300</v>
      </c>
      <c r="B751" s="168">
        <v>45901</v>
      </c>
      <c r="C751" s="168">
        <v>45901</v>
      </c>
      <c r="D751" s="167">
        <v>179789</v>
      </c>
      <c r="E751" s="167" t="s">
        <v>2024</v>
      </c>
      <c r="F751" s="167" t="s">
        <v>1425</v>
      </c>
      <c r="G751" s="167" t="s">
        <v>1426</v>
      </c>
      <c r="I751" s="167" t="s">
        <v>1405</v>
      </c>
      <c r="J751" s="167" t="s">
        <v>1592</v>
      </c>
      <c r="K751" s="167" t="s">
        <v>885</v>
      </c>
      <c r="L751" s="167" t="s">
        <v>1593</v>
      </c>
      <c r="M751" s="167" t="s">
        <v>2015</v>
      </c>
      <c r="O751" s="167">
        <v>23456</v>
      </c>
      <c r="P751" s="167" t="s">
        <v>1386</v>
      </c>
      <c r="R751" s="167">
        <v>48</v>
      </c>
      <c r="S751" s="167">
        <v>-48</v>
      </c>
      <c r="T751" s="167" t="s">
        <v>1361</v>
      </c>
    </row>
    <row r="752" spans="1:20">
      <c r="A752" s="167">
        <v>41300</v>
      </c>
      <c r="B752" s="168">
        <v>45931</v>
      </c>
      <c r="C752" s="168">
        <v>45931</v>
      </c>
      <c r="D752" s="167">
        <v>180343</v>
      </c>
      <c r="E752" s="167" t="s">
        <v>2024</v>
      </c>
      <c r="F752" s="167" t="s">
        <v>1425</v>
      </c>
      <c r="G752" s="167" t="s">
        <v>1426</v>
      </c>
      <c r="I752" s="167" t="s">
        <v>1405</v>
      </c>
      <c r="J752" s="167" t="s">
        <v>1592</v>
      </c>
      <c r="K752" s="167" t="s">
        <v>885</v>
      </c>
      <c r="L752" s="167" t="s">
        <v>1593</v>
      </c>
      <c r="M752" s="167" t="s">
        <v>2015</v>
      </c>
      <c r="O752" s="167">
        <v>23768</v>
      </c>
      <c r="P752" s="167" t="s">
        <v>1386</v>
      </c>
      <c r="R752" s="167">
        <v>48</v>
      </c>
      <c r="S752" s="167">
        <v>-48</v>
      </c>
      <c r="T752" s="167" t="s">
        <v>1361</v>
      </c>
    </row>
    <row r="753" spans="1:20">
      <c r="A753" s="167">
        <v>42100</v>
      </c>
      <c r="B753" s="168">
        <v>45901</v>
      </c>
      <c r="C753" s="168">
        <v>45901</v>
      </c>
      <c r="D753" s="167">
        <v>179789</v>
      </c>
      <c r="E753" s="167" t="s">
        <v>2025</v>
      </c>
      <c r="F753" s="167" t="s">
        <v>1408</v>
      </c>
      <c r="G753" s="167" t="s">
        <v>1409</v>
      </c>
      <c r="I753" s="167" t="s">
        <v>1405</v>
      </c>
      <c r="J753" s="167" t="s">
        <v>1435</v>
      </c>
      <c r="K753" s="167" t="s">
        <v>885</v>
      </c>
      <c r="L753" s="167" t="s">
        <v>1436</v>
      </c>
      <c r="M753" s="167" t="s">
        <v>2015</v>
      </c>
      <c r="O753" s="167">
        <v>23456</v>
      </c>
      <c r="P753" s="167" t="s">
        <v>1386</v>
      </c>
      <c r="R753" s="167">
        <v>60</v>
      </c>
      <c r="S753" s="167">
        <v>-60</v>
      </c>
      <c r="T753" s="167" t="s">
        <v>1361</v>
      </c>
    </row>
    <row r="754" spans="1:20">
      <c r="A754" s="167">
        <v>42100</v>
      </c>
      <c r="B754" s="168">
        <v>45931</v>
      </c>
      <c r="C754" s="168">
        <v>45931</v>
      </c>
      <c r="D754" s="167">
        <v>180343</v>
      </c>
      <c r="E754" s="167" t="s">
        <v>2025</v>
      </c>
      <c r="F754" s="167" t="s">
        <v>1408</v>
      </c>
      <c r="G754" s="167" t="s">
        <v>1409</v>
      </c>
      <c r="I754" s="167" t="s">
        <v>1405</v>
      </c>
      <c r="J754" s="167" t="s">
        <v>1435</v>
      </c>
      <c r="K754" s="167" t="s">
        <v>885</v>
      </c>
      <c r="L754" s="167" t="s">
        <v>1436</v>
      </c>
      <c r="M754" s="167" t="s">
        <v>2015</v>
      </c>
      <c r="O754" s="167">
        <v>23768</v>
      </c>
      <c r="P754" s="167" t="s">
        <v>1386</v>
      </c>
      <c r="R754" s="167">
        <v>60</v>
      </c>
      <c r="S754" s="167">
        <v>-60</v>
      </c>
      <c r="T754" s="167" t="s">
        <v>1361</v>
      </c>
    </row>
    <row r="755" spans="1:20">
      <c r="A755" s="167">
        <v>40000</v>
      </c>
      <c r="B755" s="168">
        <v>45901</v>
      </c>
      <c r="C755" s="168">
        <v>45901</v>
      </c>
      <c r="D755" s="167">
        <v>179789</v>
      </c>
      <c r="E755" s="167" t="s">
        <v>2026</v>
      </c>
      <c r="F755" s="167" t="s">
        <v>1425</v>
      </c>
      <c r="G755" s="167" t="s">
        <v>1426</v>
      </c>
      <c r="I755" s="167" t="s">
        <v>1405</v>
      </c>
      <c r="J755" s="167" t="s">
        <v>1444</v>
      </c>
      <c r="K755" s="167" t="s">
        <v>885</v>
      </c>
      <c r="L755" s="167" t="s">
        <v>1445</v>
      </c>
      <c r="M755" s="167" t="s">
        <v>2015</v>
      </c>
      <c r="O755" s="167">
        <v>23456</v>
      </c>
      <c r="P755" s="167" t="s">
        <v>1386</v>
      </c>
      <c r="R755" s="167">
        <v>195.7</v>
      </c>
      <c r="S755" s="167">
        <v>-195.7</v>
      </c>
      <c r="T755" s="167" t="s">
        <v>1361</v>
      </c>
    </row>
    <row r="756" spans="1:20">
      <c r="A756" s="167">
        <v>40000</v>
      </c>
      <c r="B756" s="168">
        <v>45931</v>
      </c>
      <c r="C756" s="168">
        <v>45931</v>
      </c>
      <c r="D756" s="167">
        <v>180343</v>
      </c>
      <c r="E756" s="167" t="s">
        <v>2026</v>
      </c>
      <c r="F756" s="167" t="s">
        <v>1425</v>
      </c>
      <c r="G756" s="167" t="s">
        <v>1426</v>
      </c>
      <c r="I756" s="167" t="s">
        <v>1405</v>
      </c>
      <c r="J756" s="167" t="s">
        <v>1444</v>
      </c>
      <c r="K756" s="167" t="s">
        <v>885</v>
      </c>
      <c r="L756" s="167" t="s">
        <v>1445</v>
      </c>
      <c r="M756" s="167" t="s">
        <v>2015</v>
      </c>
      <c r="O756" s="167">
        <v>23768</v>
      </c>
      <c r="P756" s="167" t="s">
        <v>1386</v>
      </c>
      <c r="R756" s="167">
        <v>195.7</v>
      </c>
      <c r="S756" s="167">
        <v>-195.7</v>
      </c>
      <c r="T756" s="167" t="s">
        <v>1361</v>
      </c>
    </row>
    <row r="757" spans="1:20">
      <c r="A757" s="167">
        <v>40000</v>
      </c>
      <c r="B757" s="168">
        <v>45901</v>
      </c>
      <c r="C757" s="168">
        <v>45901</v>
      </c>
      <c r="D757" s="167">
        <v>179789</v>
      </c>
      <c r="E757" s="167" t="s">
        <v>2027</v>
      </c>
      <c r="F757" s="167" t="s">
        <v>1425</v>
      </c>
      <c r="G757" s="167" t="s">
        <v>1426</v>
      </c>
      <c r="I757" s="167" t="s">
        <v>1405</v>
      </c>
      <c r="J757" s="167" t="s">
        <v>1447</v>
      </c>
      <c r="K757" s="167" t="s">
        <v>885</v>
      </c>
      <c r="L757" s="167" t="s">
        <v>1448</v>
      </c>
      <c r="M757" s="167" t="s">
        <v>2015</v>
      </c>
      <c r="O757" s="167">
        <v>23456</v>
      </c>
      <c r="P757" s="167" t="s">
        <v>1386</v>
      </c>
      <c r="R757" s="167">
        <v>679.8</v>
      </c>
      <c r="S757" s="167">
        <v>-679.8</v>
      </c>
      <c r="T757" s="167" t="s">
        <v>1361</v>
      </c>
    </row>
    <row r="758" spans="1:20">
      <c r="A758" s="167">
        <v>40000</v>
      </c>
      <c r="B758" s="168">
        <v>45931</v>
      </c>
      <c r="C758" s="168">
        <v>45931</v>
      </c>
      <c r="D758" s="167">
        <v>180343</v>
      </c>
      <c r="E758" s="167" t="s">
        <v>2027</v>
      </c>
      <c r="F758" s="167" t="s">
        <v>1425</v>
      </c>
      <c r="G758" s="167" t="s">
        <v>1426</v>
      </c>
      <c r="I758" s="167" t="s">
        <v>1405</v>
      </c>
      <c r="J758" s="167" t="s">
        <v>1447</v>
      </c>
      <c r="K758" s="167" t="s">
        <v>885</v>
      </c>
      <c r="L758" s="167" t="s">
        <v>1448</v>
      </c>
      <c r="M758" s="167" t="s">
        <v>2015</v>
      </c>
      <c r="O758" s="167">
        <v>23768</v>
      </c>
      <c r="P758" s="167" t="s">
        <v>1386</v>
      </c>
      <c r="R758" s="167">
        <v>679.8</v>
      </c>
      <c r="S758" s="167">
        <v>-679.8</v>
      </c>
      <c r="T758" s="167" t="s">
        <v>1361</v>
      </c>
    </row>
    <row r="759" spans="1:20">
      <c r="A759" s="167">
        <v>41450</v>
      </c>
      <c r="B759" s="168">
        <v>45901</v>
      </c>
      <c r="C759" s="168">
        <v>45901</v>
      </c>
      <c r="D759" s="167">
        <v>179789</v>
      </c>
      <c r="E759" s="167" t="s">
        <v>2028</v>
      </c>
      <c r="F759" s="167" t="s">
        <v>1425</v>
      </c>
      <c r="G759" s="167" t="s">
        <v>1426</v>
      </c>
      <c r="I759" s="167" t="s">
        <v>1405</v>
      </c>
      <c r="J759" s="167" t="s">
        <v>1540</v>
      </c>
      <c r="K759" s="167" t="s">
        <v>885</v>
      </c>
      <c r="L759" s="167" t="s">
        <v>1541</v>
      </c>
      <c r="M759" s="167" t="s">
        <v>2015</v>
      </c>
      <c r="O759" s="167">
        <v>23456</v>
      </c>
      <c r="P759" s="167" t="s">
        <v>1386</v>
      </c>
      <c r="R759" s="167">
        <v>316.8</v>
      </c>
      <c r="S759" s="167">
        <v>-316.8</v>
      </c>
      <c r="T759" s="167" t="s">
        <v>1361</v>
      </c>
    </row>
    <row r="760" spans="1:20">
      <c r="A760" s="167">
        <v>41450</v>
      </c>
      <c r="B760" s="168">
        <v>45931</v>
      </c>
      <c r="C760" s="168">
        <v>45931</v>
      </c>
      <c r="D760" s="167">
        <v>180343</v>
      </c>
      <c r="E760" s="167" t="s">
        <v>2028</v>
      </c>
      <c r="F760" s="167" t="s">
        <v>1425</v>
      </c>
      <c r="G760" s="167" t="s">
        <v>1426</v>
      </c>
      <c r="I760" s="167" t="s">
        <v>1405</v>
      </c>
      <c r="J760" s="167" t="s">
        <v>1540</v>
      </c>
      <c r="K760" s="167" t="s">
        <v>885</v>
      </c>
      <c r="L760" s="167" t="s">
        <v>1541</v>
      </c>
      <c r="M760" s="167" t="s">
        <v>2015</v>
      </c>
      <c r="O760" s="167">
        <v>23768</v>
      </c>
      <c r="P760" s="167" t="s">
        <v>1386</v>
      </c>
      <c r="R760" s="167">
        <v>316.8</v>
      </c>
      <c r="S760" s="167">
        <v>-316.8</v>
      </c>
      <c r="T760" s="167" t="s">
        <v>1361</v>
      </c>
    </row>
    <row r="761" spans="1:20">
      <c r="A761" s="167">
        <v>41450</v>
      </c>
      <c r="B761" s="168">
        <v>45901</v>
      </c>
      <c r="C761" s="168">
        <v>45901</v>
      </c>
      <c r="D761" s="167">
        <v>179789</v>
      </c>
      <c r="E761" s="167" t="s">
        <v>2029</v>
      </c>
      <c r="F761" s="167" t="s">
        <v>1425</v>
      </c>
      <c r="G761" s="167" t="s">
        <v>1426</v>
      </c>
      <c r="I761" s="167" t="s">
        <v>1405</v>
      </c>
      <c r="J761" s="167" t="s">
        <v>2030</v>
      </c>
      <c r="K761" s="167" t="s">
        <v>885</v>
      </c>
      <c r="L761" s="167" t="s">
        <v>2031</v>
      </c>
      <c r="M761" s="167" t="s">
        <v>2015</v>
      </c>
      <c r="O761" s="167">
        <v>23456</v>
      </c>
      <c r="P761" s="167" t="s">
        <v>1386</v>
      </c>
      <c r="R761" s="167">
        <v>39.6</v>
      </c>
      <c r="S761" s="167">
        <v>-39.6</v>
      </c>
      <c r="T761" s="167" t="s">
        <v>1361</v>
      </c>
    </row>
    <row r="762" spans="1:20">
      <c r="A762" s="167">
        <v>41450</v>
      </c>
      <c r="B762" s="168">
        <v>45931</v>
      </c>
      <c r="C762" s="168">
        <v>45931</v>
      </c>
      <c r="D762" s="167">
        <v>180343</v>
      </c>
      <c r="E762" s="167" t="s">
        <v>2029</v>
      </c>
      <c r="F762" s="167" t="s">
        <v>1425</v>
      </c>
      <c r="G762" s="167" t="s">
        <v>1426</v>
      </c>
      <c r="I762" s="167" t="s">
        <v>1405</v>
      </c>
      <c r="J762" s="167" t="s">
        <v>2030</v>
      </c>
      <c r="K762" s="167" t="s">
        <v>885</v>
      </c>
      <c r="L762" s="167" t="s">
        <v>2031</v>
      </c>
      <c r="M762" s="167" t="s">
        <v>2015</v>
      </c>
      <c r="O762" s="167">
        <v>23768</v>
      </c>
      <c r="P762" s="167" t="s">
        <v>1386</v>
      </c>
      <c r="R762" s="167">
        <v>39.6</v>
      </c>
      <c r="S762" s="167">
        <v>-39.6</v>
      </c>
      <c r="T762" s="167" t="s">
        <v>1361</v>
      </c>
    </row>
    <row r="763" spans="1:20">
      <c r="A763" s="167">
        <v>41450</v>
      </c>
      <c r="B763" s="168">
        <v>45901</v>
      </c>
      <c r="C763" s="168">
        <v>45901</v>
      </c>
      <c r="D763" s="167">
        <v>179789</v>
      </c>
      <c r="E763" s="167" t="s">
        <v>2032</v>
      </c>
      <c r="F763" s="167" t="s">
        <v>1425</v>
      </c>
      <c r="G763" s="167" t="s">
        <v>1426</v>
      </c>
      <c r="I763" s="167" t="s">
        <v>1405</v>
      </c>
      <c r="J763" s="167" t="s">
        <v>2033</v>
      </c>
      <c r="K763" s="167" t="s">
        <v>885</v>
      </c>
      <c r="L763" s="167" t="s">
        <v>2034</v>
      </c>
      <c r="M763" s="167" t="s">
        <v>2015</v>
      </c>
      <c r="O763" s="167">
        <v>23456</v>
      </c>
      <c r="P763" s="167" t="s">
        <v>1386</v>
      </c>
      <c r="R763" s="167">
        <v>4.8</v>
      </c>
      <c r="S763" s="167">
        <v>-4.8</v>
      </c>
      <c r="T763" s="167" t="s">
        <v>1361</v>
      </c>
    </row>
    <row r="764" spans="1:20">
      <c r="A764" s="167">
        <v>41450</v>
      </c>
      <c r="B764" s="168">
        <v>45931</v>
      </c>
      <c r="C764" s="168">
        <v>45931</v>
      </c>
      <c r="D764" s="167">
        <v>180343</v>
      </c>
      <c r="E764" s="167" t="s">
        <v>2032</v>
      </c>
      <c r="F764" s="167" t="s">
        <v>1425</v>
      </c>
      <c r="G764" s="167" t="s">
        <v>1426</v>
      </c>
      <c r="I764" s="167" t="s">
        <v>1405</v>
      </c>
      <c r="J764" s="167" t="s">
        <v>2033</v>
      </c>
      <c r="K764" s="167" t="s">
        <v>885</v>
      </c>
      <c r="L764" s="167" t="s">
        <v>2034</v>
      </c>
      <c r="M764" s="167" t="s">
        <v>2015</v>
      </c>
      <c r="O764" s="167">
        <v>23768</v>
      </c>
      <c r="P764" s="167" t="s">
        <v>1386</v>
      </c>
      <c r="R764" s="167">
        <v>4.8</v>
      </c>
      <c r="S764" s="167">
        <v>-4.8</v>
      </c>
      <c r="T764" s="167" t="s">
        <v>1361</v>
      </c>
    </row>
    <row r="765" spans="1:20">
      <c r="A765" s="167">
        <v>41300</v>
      </c>
      <c r="B765" s="168">
        <v>45901</v>
      </c>
      <c r="C765" s="168">
        <v>45901</v>
      </c>
      <c r="D765" s="167">
        <v>179789</v>
      </c>
      <c r="E765" s="167" t="s">
        <v>2035</v>
      </c>
      <c r="F765" s="167" t="s">
        <v>1408</v>
      </c>
      <c r="G765" s="167" t="s">
        <v>1409</v>
      </c>
      <c r="I765" s="167" t="s">
        <v>1405</v>
      </c>
      <c r="J765" s="167" t="s">
        <v>1696</v>
      </c>
      <c r="K765" s="167" t="s">
        <v>885</v>
      </c>
      <c r="L765" s="167" t="s">
        <v>1697</v>
      </c>
      <c r="M765" s="167" t="s">
        <v>2015</v>
      </c>
      <c r="O765" s="167">
        <v>23456</v>
      </c>
      <c r="P765" s="167" t="s">
        <v>1386</v>
      </c>
      <c r="R765" s="167">
        <v>60</v>
      </c>
      <c r="S765" s="167">
        <v>-60</v>
      </c>
      <c r="T765" s="167" t="s">
        <v>1361</v>
      </c>
    </row>
    <row r="766" spans="1:20">
      <c r="A766" s="167">
        <v>41300</v>
      </c>
      <c r="B766" s="168">
        <v>45931</v>
      </c>
      <c r="C766" s="168">
        <v>45931</v>
      </c>
      <c r="D766" s="167">
        <v>180343</v>
      </c>
      <c r="E766" s="167" t="s">
        <v>2035</v>
      </c>
      <c r="F766" s="167" t="s">
        <v>1408</v>
      </c>
      <c r="G766" s="167" t="s">
        <v>1409</v>
      </c>
      <c r="I766" s="167" t="s">
        <v>1405</v>
      </c>
      <c r="J766" s="167" t="s">
        <v>1696</v>
      </c>
      <c r="K766" s="167" t="s">
        <v>885</v>
      </c>
      <c r="L766" s="167" t="s">
        <v>1697</v>
      </c>
      <c r="M766" s="167" t="s">
        <v>2015</v>
      </c>
      <c r="O766" s="167">
        <v>23768</v>
      </c>
      <c r="P766" s="167" t="s">
        <v>1386</v>
      </c>
      <c r="R766" s="167">
        <v>60</v>
      </c>
      <c r="S766" s="167">
        <v>-60</v>
      </c>
      <c r="T766" s="167" t="s">
        <v>1361</v>
      </c>
    </row>
    <row r="767" spans="1:20">
      <c r="A767" s="167">
        <v>42000</v>
      </c>
      <c r="B767" s="168">
        <v>45902</v>
      </c>
      <c r="C767" s="168">
        <v>45902</v>
      </c>
      <c r="D767" s="167">
        <v>180093</v>
      </c>
      <c r="E767" s="167" t="s">
        <v>2036</v>
      </c>
      <c r="F767" s="167" t="s">
        <v>1500</v>
      </c>
      <c r="G767" s="167" t="s">
        <v>508</v>
      </c>
      <c r="I767" s="167" t="s">
        <v>1405</v>
      </c>
      <c r="J767" s="167" t="s">
        <v>1845</v>
      </c>
      <c r="K767" s="167" t="s">
        <v>888</v>
      </c>
      <c r="L767" s="167" t="s">
        <v>1846</v>
      </c>
      <c r="M767" s="167" t="s">
        <v>2037</v>
      </c>
      <c r="O767" s="167">
        <v>23544</v>
      </c>
      <c r="P767" s="167" t="s">
        <v>1386</v>
      </c>
      <c r="R767" s="167">
        <v>319.39999999999998</v>
      </c>
      <c r="S767" s="167">
        <v>-319.39999999999998</v>
      </c>
      <c r="T767" s="167" t="s">
        <v>1361</v>
      </c>
    </row>
    <row r="768" spans="1:20">
      <c r="A768" s="167">
        <v>42000</v>
      </c>
      <c r="B768" s="168">
        <v>45915</v>
      </c>
      <c r="C768" s="168">
        <v>45915</v>
      </c>
      <c r="D768" s="167">
        <v>180214</v>
      </c>
      <c r="E768" s="167" t="s">
        <v>2036</v>
      </c>
      <c r="F768" s="167" t="s">
        <v>1500</v>
      </c>
      <c r="G768" s="167" t="s">
        <v>508</v>
      </c>
      <c r="I768" s="167" t="s">
        <v>1405</v>
      </c>
      <c r="J768" s="167" t="s">
        <v>1845</v>
      </c>
      <c r="K768" s="167" t="s">
        <v>888</v>
      </c>
      <c r="L768" s="167" t="s">
        <v>1846</v>
      </c>
      <c r="M768" s="167" t="s">
        <v>2037</v>
      </c>
      <c r="O768" s="167">
        <v>23632</v>
      </c>
      <c r="P768" s="167" t="s">
        <v>1386</v>
      </c>
      <c r="R768" s="167">
        <v>139.69</v>
      </c>
      <c r="S768" s="167">
        <v>-139.69</v>
      </c>
      <c r="T768" s="167" t="s">
        <v>1361</v>
      </c>
    </row>
    <row r="769" spans="1:20">
      <c r="A769" s="167">
        <v>42000</v>
      </c>
      <c r="B769" s="168">
        <v>45917</v>
      </c>
      <c r="C769" s="168">
        <v>45917</v>
      </c>
      <c r="D769" s="167">
        <v>180222</v>
      </c>
      <c r="E769" s="167" t="s">
        <v>2036</v>
      </c>
      <c r="F769" s="167" t="s">
        <v>1500</v>
      </c>
      <c r="G769" s="167" t="s">
        <v>508</v>
      </c>
      <c r="I769" s="167" t="s">
        <v>1405</v>
      </c>
      <c r="J769" s="167" t="s">
        <v>1845</v>
      </c>
      <c r="K769" s="167" t="s">
        <v>888</v>
      </c>
      <c r="L769" s="167" t="s">
        <v>1846</v>
      </c>
      <c r="M769" s="167" t="s">
        <v>2037</v>
      </c>
      <c r="O769" s="167">
        <v>23641</v>
      </c>
      <c r="P769" s="167" t="s">
        <v>1386</v>
      </c>
      <c r="R769" s="167">
        <v>139.25</v>
      </c>
      <c r="S769" s="167">
        <v>-139.25</v>
      </c>
      <c r="T769" s="167" t="s">
        <v>1361</v>
      </c>
    </row>
    <row r="770" spans="1:20">
      <c r="A770" s="167">
        <v>42000</v>
      </c>
      <c r="B770" s="168">
        <v>45903</v>
      </c>
      <c r="C770" s="168">
        <v>45903</v>
      </c>
      <c r="D770" s="167">
        <v>180105</v>
      </c>
      <c r="E770" s="167" t="s">
        <v>2038</v>
      </c>
      <c r="F770" s="167" t="s">
        <v>1557</v>
      </c>
      <c r="G770" s="167" t="s">
        <v>134</v>
      </c>
      <c r="I770" s="167" t="s">
        <v>1405</v>
      </c>
      <c r="J770" s="167" t="s">
        <v>2039</v>
      </c>
      <c r="K770" s="167" t="s">
        <v>888</v>
      </c>
      <c r="L770" s="167" t="s">
        <v>2040</v>
      </c>
      <c r="M770" s="167" t="s">
        <v>2037</v>
      </c>
      <c r="O770" s="167">
        <v>23552</v>
      </c>
      <c r="P770" s="167" t="s">
        <v>1386</v>
      </c>
      <c r="R770" s="167">
        <v>65.430000000000007</v>
      </c>
      <c r="S770" s="167">
        <v>-65.430000000000007</v>
      </c>
      <c r="T770" s="167" t="s">
        <v>1361</v>
      </c>
    </row>
    <row r="771" spans="1:20">
      <c r="A771" s="167">
        <v>42000</v>
      </c>
      <c r="B771" s="168">
        <v>45939</v>
      </c>
      <c r="C771" s="168">
        <v>45939</v>
      </c>
      <c r="D771" s="167">
        <v>180742</v>
      </c>
      <c r="E771" s="167" t="s">
        <v>2038</v>
      </c>
      <c r="F771" s="167" t="s">
        <v>1500</v>
      </c>
      <c r="G771" s="167" t="s">
        <v>508</v>
      </c>
      <c r="I771" s="167" t="s">
        <v>1405</v>
      </c>
      <c r="J771" s="167" t="s">
        <v>2039</v>
      </c>
      <c r="K771" s="167" t="s">
        <v>888</v>
      </c>
      <c r="L771" s="167" t="s">
        <v>2040</v>
      </c>
      <c r="M771" s="167" t="s">
        <v>2037</v>
      </c>
      <c r="O771" s="167">
        <v>24070</v>
      </c>
      <c r="P771" s="167" t="s">
        <v>1386</v>
      </c>
      <c r="R771" s="167">
        <v>206.15</v>
      </c>
      <c r="S771" s="167">
        <v>-206.15</v>
      </c>
      <c r="T771" s="167" t="s">
        <v>1361</v>
      </c>
    </row>
    <row r="772" spans="1:20">
      <c r="A772" s="167">
        <v>42100</v>
      </c>
      <c r="B772" s="168">
        <v>45901</v>
      </c>
      <c r="C772" s="168">
        <v>45901</v>
      </c>
      <c r="D772" s="167">
        <v>179790</v>
      </c>
      <c r="E772" s="167" t="s">
        <v>2041</v>
      </c>
      <c r="F772" s="167" t="s">
        <v>1408</v>
      </c>
      <c r="G772" s="167" t="s">
        <v>1409</v>
      </c>
      <c r="I772" s="167" t="s">
        <v>1405</v>
      </c>
      <c r="J772" s="167" t="s">
        <v>1413</v>
      </c>
      <c r="K772" s="167" t="s">
        <v>888</v>
      </c>
      <c r="L772" s="167" t="s">
        <v>1414</v>
      </c>
      <c r="M772" s="167" t="s">
        <v>2037</v>
      </c>
      <c r="O772" s="167">
        <v>23532</v>
      </c>
      <c r="P772" s="167" t="s">
        <v>1386</v>
      </c>
      <c r="R772" s="167">
        <v>1230</v>
      </c>
      <c r="S772" s="167">
        <v>-1230</v>
      </c>
      <c r="T772" s="167" t="s">
        <v>1361</v>
      </c>
    </row>
    <row r="773" spans="1:20">
      <c r="A773" s="167">
        <v>42100</v>
      </c>
      <c r="B773" s="168">
        <v>45931</v>
      </c>
      <c r="C773" s="168">
        <v>45931</v>
      </c>
      <c r="D773" s="167">
        <v>180344</v>
      </c>
      <c r="E773" s="167" t="s">
        <v>2041</v>
      </c>
      <c r="F773" s="167" t="s">
        <v>1408</v>
      </c>
      <c r="G773" s="167" t="s">
        <v>1409</v>
      </c>
      <c r="I773" s="167" t="s">
        <v>1405</v>
      </c>
      <c r="J773" s="167" t="s">
        <v>1413</v>
      </c>
      <c r="K773" s="167" t="s">
        <v>888</v>
      </c>
      <c r="L773" s="167" t="s">
        <v>1414</v>
      </c>
      <c r="M773" s="167" t="s">
        <v>2037</v>
      </c>
      <c r="O773" s="167">
        <v>23769</v>
      </c>
      <c r="P773" s="167" t="s">
        <v>1386</v>
      </c>
      <c r="R773" s="167">
        <v>1230</v>
      </c>
      <c r="S773" s="167">
        <v>-1230</v>
      </c>
      <c r="T773" s="167" t="s">
        <v>1361</v>
      </c>
    </row>
    <row r="774" spans="1:20">
      <c r="A774" s="167">
        <v>42000</v>
      </c>
      <c r="B774" s="168">
        <v>45947</v>
      </c>
      <c r="C774" s="168">
        <v>45947</v>
      </c>
      <c r="D774" s="167">
        <v>180801</v>
      </c>
      <c r="E774" s="167" t="s">
        <v>2042</v>
      </c>
      <c r="F774" s="167" t="s">
        <v>1500</v>
      </c>
      <c r="G774" s="167" t="s">
        <v>508</v>
      </c>
      <c r="I774" s="167" t="s">
        <v>1405</v>
      </c>
      <c r="J774" s="167" t="s">
        <v>2043</v>
      </c>
      <c r="K774" s="167" t="s">
        <v>888</v>
      </c>
      <c r="L774" s="167" t="s">
        <v>2044</v>
      </c>
      <c r="M774" s="167" t="s">
        <v>2037</v>
      </c>
      <c r="O774" s="167">
        <v>24119</v>
      </c>
      <c r="P774" s="167" t="s">
        <v>1386</v>
      </c>
      <c r="R774" s="167">
        <v>1140.99</v>
      </c>
      <c r="S774" s="167">
        <v>-1140.99</v>
      </c>
      <c r="T774" s="167" t="s">
        <v>1361</v>
      </c>
    </row>
    <row r="775" spans="1:20">
      <c r="A775" s="167">
        <v>42100</v>
      </c>
      <c r="B775" s="168">
        <v>45901</v>
      </c>
      <c r="C775" s="168">
        <v>45901</v>
      </c>
      <c r="D775" s="167">
        <v>179790</v>
      </c>
      <c r="E775" s="167" t="s">
        <v>2045</v>
      </c>
      <c r="F775" s="167" t="s">
        <v>1408</v>
      </c>
      <c r="G775" s="167" t="s">
        <v>1409</v>
      </c>
      <c r="I775" s="167" t="s">
        <v>1405</v>
      </c>
      <c r="J775" s="167" t="s">
        <v>1416</v>
      </c>
      <c r="K775" s="167" t="s">
        <v>888</v>
      </c>
      <c r="L775" s="167" t="s">
        <v>1417</v>
      </c>
      <c r="M775" s="167" t="s">
        <v>2037</v>
      </c>
      <c r="O775" s="167">
        <v>23532</v>
      </c>
      <c r="P775" s="167" t="s">
        <v>1386</v>
      </c>
      <c r="R775" s="167">
        <v>100</v>
      </c>
      <c r="S775" s="167">
        <v>-100</v>
      </c>
      <c r="T775" s="167" t="s">
        <v>1361</v>
      </c>
    </row>
    <row r="776" spans="1:20">
      <c r="A776" s="167">
        <v>42100</v>
      </c>
      <c r="B776" s="168">
        <v>45931</v>
      </c>
      <c r="C776" s="168">
        <v>45931</v>
      </c>
      <c r="D776" s="167">
        <v>180344</v>
      </c>
      <c r="E776" s="167" t="s">
        <v>2045</v>
      </c>
      <c r="F776" s="167" t="s">
        <v>1408</v>
      </c>
      <c r="G776" s="167" t="s">
        <v>1409</v>
      </c>
      <c r="I776" s="167" t="s">
        <v>1405</v>
      </c>
      <c r="J776" s="167" t="s">
        <v>1416</v>
      </c>
      <c r="K776" s="167" t="s">
        <v>888</v>
      </c>
      <c r="L776" s="167" t="s">
        <v>1417</v>
      </c>
      <c r="M776" s="167" t="s">
        <v>2037</v>
      </c>
      <c r="O776" s="167">
        <v>23769</v>
      </c>
      <c r="P776" s="167" t="s">
        <v>1386</v>
      </c>
      <c r="R776" s="167">
        <v>100</v>
      </c>
      <c r="S776" s="167">
        <v>-100</v>
      </c>
      <c r="T776" s="167" t="s">
        <v>1361</v>
      </c>
    </row>
    <row r="777" spans="1:20">
      <c r="A777" s="167">
        <v>42100</v>
      </c>
      <c r="B777" s="168">
        <v>45901</v>
      </c>
      <c r="C777" s="168">
        <v>45901</v>
      </c>
      <c r="D777" s="167">
        <v>179790</v>
      </c>
      <c r="E777" s="167" t="s">
        <v>2046</v>
      </c>
      <c r="F777" s="167" t="s">
        <v>1408</v>
      </c>
      <c r="G777" s="167" t="s">
        <v>1409</v>
      </c>
      <c r="I777" s="167" t="s">
        <v>1405</v>
      </c>
      <c r="J777" s="167" t="s">
        <v>1422</v>
      </c>
      <c r="K777" s="167" t="s">
        <v>888</v>
      </c>
      <c r="L777" s="167" t="s">
        <v>1423</v>
      </c>
      <c r="M777" s="167" t="s">
        <v>2037</v>
      </c>
      <c r="O777" s="167">
        <v>23532</v>
      </c>
      <c r="P777" s="167" t="s">
        <v>1386</v>
      </c>
      <c r="R777" s="167">
        <v>995</v>
      </c>
      <c r="S777" s="167">
        <v>-995</v>
      </c>
      <c r="T777" s="167" t="s">
        <v>1361</v>
      </c>
    </row>
    <row r="778" spans="1:20">
      <c r="A778" s="167">
        <v>42100</v>
      </c>
      <c r="B778" s="168">
        <v>45931</v>
      </c>
      <c r="C778" s="168">
        <v>45931</v>
      </c>
      <c r="D778" s="167">
        <v>180344</v>
      </c>
      <c r="E778" s="167" t="s">
        <v>2046</v>
      </c>
      <c r="F778" s="167" t="s">
        <v>1408</v>
      </c>
      <c r="G778" s="167" t="s">
        <v>1409</v>
      </c>
      <c r="I778" s="167" t="s">
        <v>1405</v>
      </c>
      <c r="J778" s="167" t="s">
        <v>1422</v>
      </c>
      <c r="K778" s="167" t="s">
        <v>888</v>
      </c>
      <c r="L778" s="167" t="s">
        <v>1423</v>
      </c>
      <c r="M778" s="167" t="s">
        <v>2037</v>
      </c>
      <c r="O778" s="167">
        <v>23769</v>
      </c>
      <c r="P778" s="167" t="s">
        <v>1386</v>
      </c>
      <c r="R778" s="167">
        <v>1015</v>
      </c>
      <c r="S778" s="167">
        <v>-1015</v>
      </c>
      <c r="T778" s="167" t="s">
        <v>1361</v>
      </c>
    </row>
    <row r="779" spans="1:20">
      <c r="A779" s="167">
        <v>41450</v>
      </c>
      <c r="B779" s="168">
        <v>45901</v>
      </c>
      <c r="C779" s="168">
        <v>45901</v>
      </c>
      <c r="D779" s="167">
        <v>179790</v>
      </c>
      <c r="E779" s="167" t="s">
        <v>2047</v>
      </c>
      <c r="F779" s="167" t="s">
        <v>1425</v>
      </c>
      <c r="G779" s="167" t="s">
        <v>1426</v>
      </c>
      <c r="I779" s="167" t="s">
        <v>1405</v>
      </c>
      <c r="J779" s="167" t="s">
        <v>1583</v>
      </c>
      <c r="K779" s="167" t="s">
        <v>888</v>
      </c>
      <c r="L779" s="167" t="s">
        <v>1584</v>
      </c>
      <c r="M779" s="167" t="s">
        <v>2037</v>
      </c>
      <c r="O779" s="167">
        <v>23532</v>
      </c>
      <c r="P779" s="167" t="s">
        <v>1386</v>
      </c>
      <c r="R779" s="167">
        <v>72.2</v>
      </c>
      <c r="S779" s="167">
        <v>-72.2</v>
      </c>
      <c r="T779" s="167" t="s">
        <v>1361</v>
      </c>
    </row>
    <row r="780" spans="1:20">
      <c r="A780" s="167">
        <v>41450</v>
      </c>
      <c r="B780" s="168">
        <v>45931</v>
      </c>
      <c r="C780" s="168">
        <v>45931</v>
      </c>
      <c r="D780" s="167">
        <v>180344</v>
      </c>
      <c r="E780" s="167" t="s">
        <v>2047</v>
      </c>
      <c r="F780" s="167" t="s">
        <v>1425</v>
      </c>
      <c r="G780" s="167" t="s">
        <v>1426</v>
      </c>
      <c r="I780" s="167" t="s">
        <v>1405</v>
      </c>
      <c r="J780" s="167" t="s">
        <v>1583</v>
      </c>
      <c r="K780" s="167" t="s">
        <v>888</v>
      </c>
      <c r="L780" s="167" t="s">
        <v>1584</v>
      </c>
      <c r="M780" s="167" t="s">
        <v>2037</v>
      </c>
      <c r="O780" s="167">
        <v>23769</v>
      </c>
      <c r="P780" s="167" t="s">
        <v>1386</v>
      </c>
      <c r="R780" s="167">
        <v>72.2</v>
      </c>
      <c r="S780" s="167">
        <v>-72.2</v>
      </c>
      <c r="T780" s="167" t="s">
        <v>1361</v>
      </c>
    </row>
    <row r="781" spans="1:20">
      <c r="A781" s="167">
        <v>41450</v>
      </c>
      <c r="B781" s="168">
        <v>45901</v>
      </c>
      <c r="C781" s="168">
        <v>45901</v>
      </c>
      <c r="D781" s="167">
        <v>179790</v>
      </c>
      <c r="E781" s="167" t="s">
        <v>2048</v>
      </c>
      <c r="F781" s="167" t="s">
        <v>1425</v>
      </c>
      <c r="G781" s="167" t="s">
        <v>1426</v>
      </c>
      <c r="I781" s="167" t="s">
        <v>1405</v>
      </c>
      <c r="J781" s="167" t="s">
        <v>1510</v>
      </c>
      <c r="K781" s="167" t="s">
        <v>888</v>
      </c>
      <c r="L781" s="167" t="s">
        <v>1511</v>
      </c>
      <c r="M781" s="167" t="s">
        <v>2037</v>
      </c>
      <c r="O781" s="167">
        <v>23532</v>
      </c>
      <c r="P781" s="167" t="s">
        <v>1386</v>
      </c>
      <c r="R781" s="167">
        <v>15.2</v>
      </c>
      <c r="S781" s="167">
        <v>-15.2</v>
      </c>
      <c r="T781" s="167" t="s">
        <v>1361</v>
      </c>
    </row>
    <row r="782" spans="1:20">
      <c r="A782" s="167">
        <v>41450</v>
      </c>
      <c r="B782" s="168">
        <v>45931</v>
      </c>
      <c r="C782" s="168">
        <v>45931</v>
      </c>
      <c r="D782" s="167">
        <v>180344</v>
      </c>
      <c r="E782" s="167" t="s">
        <v>2048</v>
      </c>
      <c r="F782" s="167" t="s">
        <v>1425</v>
      </c>
      <c r="G782" s="167" t="s">
        <v>1426</v>
      </c>
      <c r="I782" s="167" t="s">
        <v>1405</v>
      </c>
      <c r="J782" s="167" t="s">
        <v>1510</v>
      </c>
      <c r="K782" s="167" t="s">
        <v>888</v>
      </c>
      <c r="L782" s="167" t="s">
        <v>1511</v>
      </c>
      <c r="M782" s="167" t="s">
        <v>2037</v>
      </c>
      <c r="O782" s="167">
        <v>23769</v>
      </c>
      <c r="P782" s="167" t="s">
        <v>1386</v>
      </c>
      <c r="R782" s="167">
        <v>15.2</v>
      </c>
      <c r="S782" s="167">
        <v>-15.2</v>
      </c>
      <c r="T782" s="167" t="s">
        <v>1361</v>
      </c>
    </row>
    <row r="783" spans="1:20">
      <c r="A783" s="167">
        <v>42000</v>
      </c>
      <c r="B783" s="168">
        <v>45903</v>
      </c>
      <c r="C783" s="168">
        <v>45903</v>
      </c>
      <c r="D783" s="167">
        <v>180105</v>
      </c>
      <c r="E783" s="167" t="s">
        <v>2049</v>
      </c>
      <c r="F783" s="167" t="s">
        <v>1557</v>
      </c>
      <c r="G783" s="167" t="s">
        <v>134</v>
      </c>
      <c r="I783" s="167" t="s">
        <v>1405</v>
      </c>
      <c r="J783" s="167" t="s">
        <v>2050</v>
      </c>
      <c r="K783" s="167" t="s">
        <v>888</v>
      </c>
      <c r="L783" s="167" t="s">
        <v>2051</v>
      </c>
      <c r="M783" s="167" t="s">
        <v>2037</v>
      </c>
      <c r="O783" s="167">
        <v>23552</v>
      </c>
      <c r="P783" s="167" t="s">
        <v>1386</v>
      </c>
      <c r="R783" s="167">
        <v>123.25</v>
      </c>
      <c r="S783" s="167">
        <v>-123.25</v>
      </c>
      <c r="T783" s="167" t="s">
        <v>1361</v>
      </c>
    </row>
    <row r="784" spans="1:20">
      <c r="A784" s="167">
        <v>42000</v>
      </c>
      <c r="B784" s="168">
        <v>45903</v>
      </c>
      <c r="C784" s="168">
        <v>45903</v>
      </c>
      <c r="D784" s="167">
        <v>180105</v>
      </c>
      <c r="E784" s="167" t="s">
        <v>2052</v>
      </c>
      <c r="F784" s="167" t="s">
        <v>1557</v>
      </c>
      <c r="G784" s="167" t="s">
        <v>134</v>
      </c>
      <c r="I784" s="167" t="s">
        <v>1405</v>
      </c>
      <c r="J784" s="167" t="s">
        <v>2053</v>
      </c>
      <c r="K784" s="167" t="s">
        <v>888</v>
      </c>
      <c r="L784" s="167" t="s">
        <v>2054</v>
      </c>
      <c r="M784" s="167" t="s">
        <v>2037</v>
      </c>
      <c r="O784" s="167">
        <v>23552</v>
      </c>
      <c r="P784" s="167" t="s">
        <v>1386</v>
      </c>
      <c r="R784" s="167">
        <v>123.25</v>
      </c>
      <c r="S784" s="167">
        <v>-123.25</v>
      </c>
      <c r="T784" s="167" t="s">
        <v>1361</v>
      </c>
    </row>
    <row r="785" spans="1:20">
      <c r="A785" s="167">
        <v>42000</v>
      </c>
      <c r="B785" s="168">
        <v>45922</v>
      </c>
      <c r="C785" s="168">
        <v>45922</v>
      </c>
      <c r="D785" s="167">
        <v>180257</v>
      </c>
      <c r="E785" s="167" t="s">
        <v>2055</v>
      </c>
      <c r="F785" s="167" t="s">
        <v>1557</v>
      </c>
      <c r="G785" s="167" t="s">
        <v>134</v>
      </c>
      <c r="I785" s="167" t="s">
        <v>1405</v>
      </c>
      <c r="J785" s="167" t="s">
        <v>2056</v>
      </c>
      <c r="K785" s="167" t="s">
        <v>888</v>
      </c>
      <c r="L785" s="167" t="s">
        <v>2056</v>
      </c>
      <c r="M785" s="167" t="s">
        <v>2037</v>
      </c>
      <c r="O785" s="167">
        <v>23668</v>
      </c>
      <c r="P785" s="167" t="s">
        <v>1386</v>
      </c>
      <c r="R785" s="167">
        <v>937.87</v>
      </c>
      <c r="S785" s="167">
        <v>-937.87</v>
      </c>
      <c r="T785" s="167" t="s">
        <v>1361</v>
      </c>
    </row>
    <row r="786" spans="1:20">
      <c r="A786" s="167">
        <v>42000</v>
      </c>
      <c r="B786" s="168">
        <v>45922</v>
      </c>
      <c r="C786" s="168">
        <v>45922</v>
      </c>
      <c r="D786" s="167">
        <v>180257</v>
      </c>
      <c r="E786" s="167" t="s">
        <v>2057</v>
      </c>
      <c r="F786" s="167" t="s">
        <v>1557</v>
      </c>
      <c r="G786" s="167" t="s">
        <v>134</v>
      </c>
      <c r="I786" s="167" t="s">
        <v>1405</v>
      </c>
      <c r="J786" s="167" t="s">
        <v>2058</v>
      </c>
      <c r="K786" s="167" t="s">
        <v>888</v>
      </c>
      <c r="L786" s="167" t="s">
        <v>2059</v>
      </c>
      <c r="M786" s="167" t="s">
        <v>2037</v>
      </c>
      <c r="O786" s="167">
        <v>23668</v>
      </c>
      <c r="P786" s="167" t="s">
        <v>1386</v>
      </c>
      <c r="R786" s="167">
        <v>271.98</v>
      </c>
      <c r="S786" s="167">
        <v>-271.98</v>
      </c>
      <c r="T786" s="167" t="s">
        <v>1361</v>
      </c>
    </row>
    <row r="787" spans="1:20">
      <c r="A787" s="167">
        <v>42100</v>
      </c>
      <c r="B787" s="168">
        <v>45901</v>
      </c>
      <c r="C787" s="168">
        <v>45901</v>
      </c>
      <c r="D787" s="167">
        <v>179790</v>
      </c>
      <c r="E787" s="167" t="s">
        <v>2060</v>
      </c>
      <c r="F787" s="167" t="s">
        <v>1408</v>
      </c>
      <c r="G787" s="167" t="s">
        <v>1409</v>
      </c>
      <c r="I787" s="167" t="s">
        <v>1405</v>
      </c>
      <c r="J787" s="167" t="s">
        <v>1432</v>
      </c>
      <c r="K787" s="167" t="s">
        <v>888</v>
      </c>
      <c r="L787" s="167" t="s">
        <v>1433</v>
      </c>
      <c r="M787" s="167" t="s">
        <v>2037</v>
      </c>
      <c r="O787" s="167">
        <v>23532</v>
      </c>
      <c r="P787" s="167" t="s">
        <v>1386</v>
      </c>
      <c r="R787" s="167">
        <v>936</v>
      </c>
      <c r="S787" s="167">
        <v>-936</v>
      </c>
      <c r="T787" s="167" t="s">
        <v>1361</v>
      </c>
    </row>
    <row r="788" spans="1:20">
      <c r="A788" s="167">
        <v>42100</v>
      </c>
      <c r="B788" s="168">
        <v>45931</v>
      </c>
      <c r="C788" s="168">
        <v>45931</v>
      </c>
      <c r="D788" s="167">
        <v>180344</v>
      </c>
      <c r="E788" s="167" t="s">
        <v>2060</v>
      </c>
      <c r="F788" s="167" t="s">
        <v>1408</v>
      </c>
      <c r="G788" s="167" t="s">
        <v>1409</v>
      </c>
      <c r="I788" s="167" t="s">
        <v>1405</v>
      </c>
      <c r="J788" s="167" t="s">
        <v>1432</v>
      </c>
      <c r="K788" s="167" t="s">
        <v>888</v>
      </c>
      <c r="L788" s="167" t="s">
        <v>1433</v>
      </c>
      <c r="M788" s="167" t="s">
        <v>2037</v>
      </c>
      <c r="O788" s="167">
        <v>23769</v>
      </c>
      <c r="P788" s="167" t="s">
        <v>1386</v>
      </c>
      <c r="R788" s="167">
        <v>944</v>
      </c>
      <c r="S788" s="167">
        <v>-944</v>
      </c>
      <c r="T788" s="167" t="s">
        <v>1361</v>
      </c>
    </row>
    <row r="789" spans="1:20">
      <c r="A789" s="167">
        <v>40000</v>
      </c>
      <c r="B789" s="168">
        <v>45901</v>
      </c>
      <c r="C789" s="168">
        <v>45901</v>
      </c>
      <c r="D789" s="167">
        <v>179790</v>
      </c>
      <c r="E789" s="167" t="s">
        <v>2061</v>
      </c>
      <c r="F789" s="167" t="s">
        <v>1425</v>
      </c>
      <c r="G789" s="167" t="s">
        <v>1426</v>
      </c>
      <c r="I789" s="167" t="s">
        <v>1405</v>
      </c>
      <c r="J789" s="167" t="s">
        <v>1514</v>
      </c>
      <c r="K789" s="167" t="s">
        <v>888</v>
      </c>
      <c r="L789" s="167" t="s">
        <v>1515</v>
      </c>
      <c r="M789" s="167" t="s">
        <v>2037</v>
      </c>
      <c r="O789" s="167">
        <v>23532</v>
      </c>
      <c r="P789" s="167" t="s">
        <v>1386</v>
      </c>
      <c r="R789" s="167">
        <v>1050</v>
      </c>
      <c r="S789" s="167">
        <v>-1050</v>
      </c>
      <c r="T789" s="167" t="s">
        <v>1361</v>
      </c>
    </row>
    <row r="790" spans="1:20">
      <c r="A790" s="167">
        <v>40000</v>
      </c>
      <c r="B790" s="168">
        <v>45931</v>
      </c>
      <c r="C790" s="168">
        <v>45931</v>
      </c>
      <c r="D790" s="167">
        <v>180344</v>
      </c>
      <c r="E790" s="167" t="s">
        <v>2061</v>
      </c>
      <c r="F790" s="167" t="s">
        <v>1425</v>
      </c>
      <c r="G790" s="167" t="s">
        <v>1426</v>
      </c>
      <c r="I790" s="167" t="s">
        <v>1405</v>
      </c>
      <c r="J790" s="167" t="s">
        <v>1514</v>
      </c>
      <c r="K790" s="167" t="s">
        <v>888</v>
      </c>
      <c r="L790" s="167" t="s">
        <v>1515</v>
      </c>
      <c r="M790" s="167" t="s">
        <v>2037</v>
      </c>
      <c r="O790" s="167">
        <v>23769</v>
      </c>
      <c r="P790" s="167" t="s">
        <v>1386</v>
      </c>
      <c r="R790" s="167">
        <v>1040</v>
      </c>
      <c r="S790" s="167">
        <v>-1040</v>
      </c>
      <c r="T790" s="167" t="s">
        <v>1361</v>
      </c>
    </row>
    <row r="791" spans="1:20">
      <c r="A791" s="167">
        <v>41300</v>
      </c>
      <c r="B791" s="168">
        <v>45901</v>
      </c>
      <c r="C791" s="168">
        <v>45901</v>
      </c>
      <c r="D791" s="167">
        <v>179790</v>
      </c>
      <c r="E791" s="167" t="s">
        <v>2062</v>
      </c>
      <c r="F791" s="167" t="s">
        <v>1425</v>
      </c>
      <c r="G791" s="167" t="s">
        <v>1426</v>
      </c>
      <c r="I791" s="167" t="s">
        <v>1405</v>
      </c>
      <c r="J791" s="167" t="s">
        <v>1592</v>
      </c>
      <c r="K791" s="167" t="s">
        <v>888</v>
      </c>
      <c r="L791" s="167" t="s">
        <v>1593</v>
      </c>
      <c r="M791" s="167" t="s">
        <v>2037</v>
      </c>
      <c r="O791" s="167">
        <v>23532</v>
      </c>
      <c r="P791" s="167" t="s">
        <v>1386</v>
      </c>
      <c r="R791" s="167">
        <v>908</v>
      </c>
      <c r="S791" s="167">
        <v>-908</v>
      </c>
      <c r="T791" s="167" t="s">
        <v>1361</v>
      </c>
    </row>
    <row r="792" spans="1:20">
      <c r="A792" s="167">
        <v>41300</v>
      </c>
      <c r="B792" s="168">
        <v>45931</v>
      </c>
      <c r="C792" s="168">
        <v>45931</v>
      </c>
      <c r="D792" s="167">
        <v>180344</v>
      </c>
      <c r="E792" s="167" t="s">
        <v>2062</v>
      </c>
      <c r="F792" s="167" t="s">
        <v>1425</v>
      </c>
      <c r="G792" s="167" t="s">
        <v>1426</v>
      </c>
      <c r="I792" s="167" t="s">
        <v>1405</v>
      </c>
      <c r="J792" s="167" t="s">
        <v>1592</v>
      </c>
      <c r="K792" s="167" t="s">
        <v>888</v>
      </c>
      <c r="L792" s="167" t="s">
        <v>1593</v>
      </c>
      <c r="M792" s="167" t="s">
        <v>2037</v>
      </c>
      <c r="O792" s="167">
        <v>23769</v>
      </c>
      <c r="P792" s="167" t="s">
        <v>1386</v>
      </c>
      <c r="R792" s="167">
        <v>924</v>
      </c>
      <c r="S792" s="167">
        <v>-924</v>
      </c>
      <c r="T792" s="167" t="s">
        <v>1361</v>
      </c>
    </row>
    <row r="793" spans="1:20">
      <c r="A793" s="167">
        <v>42100</v>
      </c>
      <c r="B793" s="168">
        <v>45901</v>
      </c>
      <c r="C793" s="168">
        <v>45901</v>
      </c>
      <c r="D793" s="167">
        <v>179790</v>
      </c>
      <c r="E793" s="167" t="s">
        <v>2063</v>
      </c>
      <c r="F793" s="167" t="s">
        <v>1408</v>
      </c>
      <c r="G793" s="167" t="s">
        <v>1409</v>
      </c>
      <c r="I793" s="167" t="s">
        <v>1405</v>
      </c>
      <c r="J793" s="167" t="s">
        <v>1435</v>
      </c>
      <c r="K793" s="167" t="s">
        <v>888</v>
      </c>
      <c r="L793" s="167" t="s">
        <v>1436</v>
      </c>
      <c r="M793" s="167" t="s">
        <v>2037</v>
      </c>
      <c r="O793" s="167">
        <v>23532</v>
      </c>
      <c r="P793" s="167" t="s">
        <v>1386</v>
      </c>
      <c r="R793" s="167">
        <v>534</v>
      </c>
      <c r="S793" s="167">
        <v>-534</v>
      </c>
      <c r="T793" s="167" t="s">
        <v>1361</v>
      </c>
    </row>
    <row r="794" spans="1:20">
      <c r="A794" s="167">
        <v>42100</v>
      </c>
      <c r="B794" s="168">
        <v>45931</v>
      </c>
      <c r="C794" s="168">
        <v>45931</v>
      </c>
      <c r="D794" s="167">
        <v>180344</v>
      </c>
      <c r="E794" s="167" t="s">
        <v>2063</v>
      </c>
      <c r="F794" s="167" t="s">
        <v>1408</v>
      </c>
      <c r="G794" s="167" t="s">
        <v>1409</v>
      </c>
      <c r="I794" s="167" t="s">
        <v>1405</v>
      </c>
      <c r="J794" s="167" t="s">
        <v>1435</v>
      </c>
      <c r="K794" s="167" t="s">
        <v>888</v>
      </c>
      <c r="L794" s="167" t="s">
        <v>1436</v>
      </c>
      <c r="M794" s="167" t="s">
        <v>2037</v>
      </c>
      <c r="O794" s="167">
        <v>23769</v>
      </c>
      <c r="P794" s="167" t="s">
        <v>1386</v>
      </c>
      <c r="R794" s="167">
        <v>540</v>
      </c>
      <c r="S794" s="167">
        <v>-540</v>
      </c>
      <c r="T794" s="167" t="s">
        <v>1361</v>
      </c>
    </row>
    <row r="795" spans="1:20">
      <c r="A795" s="167">
        <v>40000</v>
      </c>
      <c r="B795" s="168">
        <v>45901</v>
      </c>
      <c r="C795" s="168">
        <v>45901</v>
      </c>
      <c r="D795" s="167">
        <v>179790</v>
      </c>
      <c r="E795" s="167" t="s">
        <v>2064</v>
      </c>
      <c r="F795" s="167" t="s">
        <v>1425</v>
      </c>
      <c r="G795" s="167" t="s">
        <v>1426</v>
      </c>
      <c r="I795" s="167" t="s">
        <v>1405</v>
      </c>
      <c r="J795" s="167" t="s">
        <v>1444</v>
      </c>
      <c r="K795" s="167" t="s">
        <v>888</v>
      </c>
      <c r="L795" s="167" t="s">
        <v>1445</v>
      </c>
      <c r="M795" s="167" t="s">
        <v>2037</v>
      </c>
      <c r="O795" s="167">
        <v>23532</v>
      </c>
      <c r="P795" s="167" t="s">
        <v>1386</v>
      </c>
      <c r="R795" s="167">
        <v>760</v>
      </c>
      <c r="S795" s="167">
        <v>-760</v>
      </c>
      <c r="T795" s="167" t="s">
        <v>1361</v>
      </c>
    </row>
    <row r="796" spans="1:20">
      <c r="A796" s="167">
        <v>40000</v>
      </c>
      <c r="B796" s="168">
        <v>45931</v>
      </c>
      <c r="C796" s="168">
        <v>45931</v>
      </c>
      <c r="D796" s="167">
        <v>180344</v>
      </c>
      <c r="E796" s="167" t="s">
        <v>2064</v>
      </c>
      <c r="F796" s="167" t="s">
        <v>1425</v>
      </c>
      <c r="G796" s="167" t="s">
        <v>1426</v>
      </c>
      <c r="I796" s="167" t="s">
        <v>1405</v>
      </c>
      <c r="J796" s="167" t="s">
        <v>1444</v>
      </c>
      <c r="K796" s="167" t="s">
        <v>888</v>
      </c>
      <c r="L796" s="167" t="s">
        <v>1445</v>
      </c>
      <c r="M796" s="167" t="s">
        <v>2037</v>
      </c>
      <c r="O796" s="167">
        <v>23769</v>
      </c>
      <c r="P796" s="167" t="s">
        <v>1386</v>
      </c>
      <c r="R796" s="167">
        <v>760</v>
      </c>
      <c r="S796" s="167">
        <v>-760</v>
      </c>
      <c r="T796" s="167" t="s">
        <v>1361</v>
      </c>
    </row>
    <row r="797" spans="1:20">
      <c r="A797" s="167">
        <v>40000</v>
      </c>
      <c r="B797" s="168">
        <v>45901</v>
      </c>
      <c r="C797" s="168">
        <v>45901</v>
      </c>
      <c r="D797" s="167">
        <v>179790</v>
      </c>
      <c r="E797" s="167" t="s">
        <v>2065</v>
      </c>
      <c r="F797" s="167" t="s">
        <v>1425</v>
      </c>
      <c r="G797" s="167" t="s">
        <v>1426</v>
      </c>
      <c r="I797" s="167" t="s">
        <v>1405</v>
      </c>
      <c r="J797" s="167" t="s">
        <v>1447</v>
      </c>
      <c r="K797" s="167" t="s">
        <v>888</v>
      </c>
      <c r="L797" s="167" t="s">
        <v>1448</v>
      </c>
      <c r="M797" s="167" t="s">
        <v>2037</v>
      </c>
      <c r="O797" s="167">
        <v>23532</v>
      </c>
      <c r="P797" s="167" t="s">
        <v>1386</v>
      </c>
      <c r="R797" s="167">
        <v>12859.55</v>
      </c>
      <c r="S797" s="167">
        <v>-12859.55</v>
      </c>
      <c r="T797" s="167" t="s">
        <v>1361</v>
      </c>
    </row>
    <row r="798" spans="1:20">
      <c r="A798" s="167">
        <v>40000</v>
      </c>
      <c r="B798" s="168">
        <v>45931</v>
      </c>
      <c r="C798" s="168">
        <v>45931</v>
      </c>
      <c r="D798" s="167">
        <v>180344</v>
      </c>
      <c r="E798" s="167" t="s">
        <v>2065</v>
      </c>
      <c r="F798" s="167" t="s">
        <v>1425</v>
      </c>
      <c r="G798" s="167" t="s">
        <v>1426</v>
      </c>
      <c r="I798" s="167" t="s">
        <v>1405</v>
      </c>
      <c r="J798" s="167" t="s">
        <v>1447</v>
      </c>
      <c r="K798" s="167" t="s">
        <v>888</v>
      </c>
      <c r="L798" s="167" t="s">
        <v>1448</v>
      </c>
      <c r="M798" s="167" t="s">
        <v>2037</v>
      </c>
      <c r="O798" s="167">
        <v>23769</v>
      </c>
      <c r="P798" s="167" t="s">
        <v>1386</v>
      </c>
      <c r="R798" s="167">
        <v>13086.15</v>
      </c>
      <c r="S798" s="167">
        <v>-13086.15</v>
      </c>
      <c r="T798" s="167" t="s">
        <v>1361</v>
      </c>
    </row>
    <row r="799" spans="1:20">
      <c r="A799" s="167">
        <v>41450</v>
      </c>
      <c r="B799" s="168">
        <v>45901</v>
      </c>
      <c r="C799" s="168">
        <v>45901</v>
      </c>
      <c r="D799" s="167">
        <v>179790</v>
      </c>
      <c r="E799" s="167" t="s">
        <v>2066</v>
      </c>
      <c r="F799" s="167" t="s">
        <v>1425</v>
      </c>
      <c r="G799" s="167" t="s">
        <v>1426</v>
      </c>
      <c r="I799" s="167" t="s">
        <v>1405</v>
      </c>
      <c r="J799" s="167" t="s">
        <v>1501</v>
      </c>
      <c r="K799" s="167" t="s">
        <v>888</v>
      </c>
      <c r="L799" s="167" t="s">
        <v>1502</v>
      </c>
      <c r="M799" s="167" t="s">
        <v>2037</v>
      </c>
      <c r="O799" s="167">
        <v>23532</v>
      </c>
      <c r="P799" s="167" t="s">
        <v>1386</v>
      </c>
      <c r="R799" s="167">
        <v>4536.3999999999996</v>
      </c>
      <c r="S799" s="167">
        <v>-4536.3999999999996</v>
      </c>
      <c r="T799" s="167" t="s">
        <v>1361</v>
      </c>
    </row>
    <row r="800" spans="1:20">
      <c r="A800" s="167">
        <v>41450</v>
      </c>
      <c r="B800" s="168">
        <v>45931</v>
      </c>
      <c r="C800" s="168">
        <v>45931</v>
      </c>
      <c r="D800" s="167">
        <v>180344</v>
      </c>
      <c r="E800" s="167" t="s">
        <v>2066</v>
      </c>
      <c r="F800" s="167" t="s">
        <v>1425</v>
      </c>
      <c r="G800" s="167" t="s">
        <v>1426</v>
      </c>
      <c r="I800" s="167" t="s">
        <v>1405</v>
      </c>
      <c r="J800" s="167" t="s">
        <v>1501</v>
      </c>
      <c r="K800" s="167" t="s">
        <v>888</v>
      </c>
      <c r="L800" s="167" t="s">
        <v>1502</v>
      </c>
      <c r="M800" s="167" t="s">
        <v>2037</v>
      </c>
      <c r="O800" s="167">
        <v>23769</v>
      </c>
      <c r="P800" s="167" t="s">
        <v>1386</v>
      </c>
      <c r="R800" s="167">
        <v>4578.2</v>
      </c>
      <c r="S800" s="167">
        <v>-4578.2</v>
      </c>
      <c r="T800" s="167" t="s">
        <v>1361</v>
      </c>
    </row>
    <row r="801" spans="1:20">
      <c r="A801" s="167">
        <v>42000</v>
      </c>
      <c r="B801" s="168">
        <v>45903</v>
      </c>
      <c r="C801" s="168">
        <v>45903</v>
      </c>
      <c r="D801" s="167">
        <v>180105</v>
      </c>
      <c r="E801" s="167" t="s">
        <v>2067</v>
      </c>
      <c r="F801" s="167" t="s">
        <v>1557</v>
      </c>
      <c r="G801" s="167" t="s">
        <v>134</v>
      </c>
      <c r="I801" s="167" t="s">
        <v>1405</v>
      </c>
      <c r="J801" s="167" t="s">
        <v>2068</v>
      </c>
      <c r="K801" s="167" t="s">
        <v>888</v>
      </c>
      <c r="L801" s="167" t="s">
        <v>2069</v>
      </c>
      <c r="M801" s="167" t="s">
        <v>2037</v>
      </c>
      <c r="O801" s="167">
        <v>23552</v>
      </c>
      <c r="P801" s="167" t="s">
        <v>1386</v>
      </c>
      <c r="R801" s="167">
        <v>143.35</v>
      </c>
      <c r="S801" s="167">
        <v>-143.35</v>
      </c>
      <c r="T801" s="167" t="s">
        <v>1361</v>
      </c>
    </row>
    <row r="802" spans="1:20">
      <c r="A802" s="167">
        <v>41450</v>
      </c>
      <c r="B802" s="168">
        <v>45901</v>
      </c>
      <c r="C802" s="168">
        <v>45901</v>
      </c>
      <c r="D802" s="167">
        <v>179790</v>
      </c>
      <c r="E802" s="167" t="s">
        <v>2070</v>
      </c>
      <c r="F802" s="167" t="s">
        <v>1425</v>
      </c>
      <c r="G802" s="167" t="s">
        <v>1426</v>
      </c>
      <c r="I802" s="167" t="s">
        <v>1405</v>
      </c>
      <c r="J802" s="167" t="s">
        <v>1693</v>
      </c>
      <c r="K802" s="167" t="s">
        <v>888</v>
      </c>
      <c r="L802" s="167" t="s">
        <v>1694</v>
      </c>
      <c r="M802" s="167" t="s">
        <v>2037</v>
      </c>
      <c r="O802" s="167">
        <v>23532</v>
      </c>
      <c r="P802" s="167" t="s">
        <v>1386</v>
      </c>
      <c r="R802" s="167">
        <v>28.5</v>
      </c>
      <c r="S802" s="167">
        <v>-28.5</v>
      </c>
      <c r="T802" s="167" t="s">
        <v>1361</v>
      </c>
    </row>
    <row r="803" spans="1:20">
      <c r="A803" s="167">
        <v>41450</v>
      </c>
      <c r="B803" s="168">
        <v>45931</v>
      </c>
      <c r="C803" s="168">
        <v>45931</v>
      </c>
      <c r="D803" s="167">
        <v>180344</v>
      </c>
      <c r="E803" s="167" t="s">
        <v>2070</v>
      </c>
      <c r="F803" s="167" t="s">
        <v>1425</v>
      </c>
      <c r="G803" s="167" t="s">
        <v>1426</v>
      </c>
      <c r="I803" s="167" t="s">
        <v>1405</v>
      </c>
      <c r="J803" s="167" t="s">
        <v>1693</v>
      </c>
      <c r="K803" s="167" t="s">
        <v>888</v>
      </c>
      <c r="L803" s="167" t="s">
        <v>1694</v>
      </c>
      <c r="M803" s="167" t="s">
        <v>2037</v>
      </c>
      <c r="O803" s="167">
        <v>23769</v>
      </c>
      <c r="P803" s="167" t="s">
        <v>1386</v>
      </c>
      <c r="R803" s="167">
        <v>28.5</v>
      </c>
      <c r="S803" s="167">
        <v>-28.5</v>
      </c>
      <c r="T803" s="167" t="s">
        <v>1361</v>
      </c>
    </row>
    <row r="804" spans="1:20">
      <c r="A804" s="167">
        <v>41300</v>
      </c>
      <c r="B804" s="168">
        <v>45901</v>
      </c>
      <c r="C804" s="168">
        <v>45901</v>
      </c>
      <c r="D804" s="167">
        <v>179790</v>
      </c>
      <c r="E804" s="167" t="s">
        <v>2071</v>
      </c>
      <c r="F804" s="167" t="s">
        <v>1408</v>
      </c>
      <c r="G804" s="167" t="s">
        <v>1409</v>
      </c>
      <c r="I804" s="167" t="s">
        <v>1405</v>
      </c>
      <c r="J804" s="167" t="s">
        <v>1696</v>
      </c>
      <c r="K804" s="167" t="s">
        <v>888</v>
      </c>
      <c r="L804" s="167" t="s">
        <v>1697</v>
      </c>
      <c r="M804" s="167" t="s">
        <v>2037</v>
      </c>
      <c r="O804" s="167">
        <v>23532</v>
      </c>
      <c r="P804" s="167" t="s">
        <v>1386</v>
      </c>
      <c r="R804" s="167">
        <v>60</v>
      </c>
      <c r="S804" s="167">
        <v>-60</v>
      </c>
      <c r="T804" s="167" t="s">
        <v>1361</v>
      </c>
    </row>
    <row r="805" spans="1:20">
      <c r="A805" s="167">
        <v>41300</v>
      </c>
      <c r="B805" s="168">
        <v>45931</v>
      </c>
      <c r="C805" s="168">
        <v>45931</v>
      </c>
      <c r="D805" s="167">
        <v>180344</v>
      </c>
      <c r="E805" s="167" t="s">
        <v>2071</v>
      </c>
      <c r="F805" s="167" t="s">
        <v>1408</v>
      </c>
      <c r="G805" s="167" t="s">
        <v>1409</v>
      </c>
      <c r="I805" s="167" t="s">
        <v>1405</v>
      </c>
      <c r="J805" s="167" t="s">
        <v>1696</v>
      </c>
      <c r="K805" s="167" t="s">
        <v>888</v>
      </c>
      <c r="L805" s="167" t="s">
        <v>1697</v>
      </c>
      <c r="M805" s="167" t="s">
        <v>2037</v>
      </c>
      <c r="O805" s="167">
        <v>23769</v>
      </c>
      <c r="P805" s="167" t="s">
        <v>1386</v>
      </c>
      <c r="R805" s="167">
        <v>60</v>
      </c>
      <c r="S805" s="167">
        <v>-60</v>
      </c>
      <c r="T805" s="167" t="s">
        <v>1361</v>
      </c>
    </row>
    <row r="806" spans="1:20">
      <c r="A806" s="167">
        <v>44000</v>
      </c>
      <c r="B806" s="168">
        <v>45922</v>
      </c>
      <c r="C806" s="168">
        <v>45922</v>
      </c>
      <c r="D806" s="167">
        <v>180257</v>
      </c>
      <c r="E806" s="167" t="s">
        <v>2072</v>
      </c>
      <c r="F806" s="167" t="s">
        <v>1557</v>
      </c>
      <c r="G806" s="167" t="s">
        <v>134</v>
      </c>
      <c r="I806" s="167" t="s">
        <v>1405</v>
      </c>
      <c r="J806" s="167" t="s">
        <v>1911</v>
      </c>
      <c r="K806" s="167" t="s">
        <v>888</v>
      </c>
      <c r="L806" s="167" t="s">
        <v>1912</v>
      </c>
      <c r="M806" s="167" t="s">
        <v>2037</v>
      </c>
      <c r="O806" s="167">
        <v>23668</v>
      </c>
      <c r="P806" s="167" t="s">
        <v>1386</v>
      </c>
      <c r="R806" s="167">
        <v>80.5</v>
      </c>
      <c r="S806" s="167">
        <v>-80.5</v>
      </c>
      <c r="T806" s="167" t="s">
        <v>1361</v>
      </c>
    </row>
    <row r="807" spans="1:20">
      <c r="A807" s="167">
        <v>42000</v>
      </c>
      <c r="B807" s="168">
        <v>45922</v>
      </c>
      <c r="C807" s="168">
        <v>45922</v>
      </c>
      <c r="D807" s="167">
        <v>180257</v>
      </c>
      <c r="E807" s="167" t="s">
        <v>2073</v>
      </c>
      <c r="F807" s="167" t="s">
        <v>1557</v>
      </c>
      <c r="G807" s="167" t="s">
        <v>134</v>
      </c>
      <c r="I807" s="167" t="s">
        <v>1405</v>
      </c>
      <c r="J807" s="167" t="s">
        <v>2074</v>
      </c>
      <c r="K807" s="167" t="s">
        <v>888</v>
      </c>
      <c r="L807" s="167" t="s">
        <v>2075</v>
      </c>
      <c r="M807" s="167" t="s">
        <v>2037</v>
      </c>
      <c r="O807" s="167">
        <v>23668</v>
      </c>
      <c r="P807" s="167" t="s">
        <v>1386</v>
      </c>
      <c r="R807" s="167">
        <v>412.58</v>
      </c>
      <c r="S807" s="167">
        <v>-412.58</v>
      </c>
      <c r="T807" s="167" t="s">
        <v>1361</v>
      </c>
    </row>
    <row r="808" spans="1:20">
      <c r="A808" s="167">
        <v>42000</v>
      </c>
      <c r="B808" s="168">
        <v>45922</v>
      </c>
      <c r="C808" s="168">
        <v>45922</v>
      </c>
      <c r="D808" s="167">
        <v>180257</v>
      </c>
      <c r="E808" s="167" t="s">
        <v>2076</v>
      </c>
      <c r="F808" s="167" t="s">
        <v>1557</v>
      </c>
      <c r="G808" s="167" t="s">
        <v>134</v>
      </c>
      <c r="I808" s="167" t="s">
        <v>1405</v>
      </c>
      <c r="J808" s="167" t="s">
        <v>2077</v>
      </c>
      <c r="K808" s="167" t="s">
        <v>888</v>
      </c>
      <c r="L808" s="167" t="s">
        <v>2078</v>
      </c>
      <c r="M808" s="167" t="s">
        <v>2037</v>
      </c>
      <c r="O808" s="167">
        <v>23668</v>
      </c>
      <c r="P808" s="167" t="s">
        <v>1386</v>
      </c>
      <c r="R808" s="167">
        <v>42.12</v>
      </c>
      <c r="S808" s="167">
        <v>-42.12</v>
      </c>
      <c r="T808" s="167" t="s">
        <v>1361</v>
      </c>
    </row>
    <row r="809" spans="1:20">
      <c r="A809" s="167">
        <v>41500</v>
      </c>
      <c r="B809" s="168">
        <v>45917</v>
      </c>
      <c r="C809" s="168">
        <v>45917</v>
      </c>
      <c r="D809" s="167" t="s">
        <v>2079</v>
      </c>
      <c r="E809" s="167" t="s">
        <v>2080</v>
      </c>
      <c r="F809" s="167" t="s">
        <v>1425</v>
      </c>
      <c r="G809" s="167" t="s">
        <v>1426</v>
      </c>
      <c r="I809" s="167" t="s">
        <v>1650</v>
      </c>
      <c r="K809" s="167" t="s">
        <v>570</v>
      </c>
      <c r="M809" s="167" t="s">
        <v>2081</v>
      </c>
      <c r="O809" s="167">
        <v>23645</v>
      </c>
      <c r="P809" s="167" t="s">
        <v>1386</v>
      </c>
      <c r="R809" s="167">
        <v>240</v>
      </c>
      <c r="S809" s="167">
        <v>-240</v>
      </c>
      <c r="T809" s="167" t="s">
        <v>1361</v>
      </c>
    </row>
    <row r="810" spans="1:20">
      <c r="A810" s="167">
        <v>42000</v>
      </c>
      <c r="B810" s="168">
        <v>45936</v>
      </c>
      <c r="C810" s="168">
        <v>45936</v>
      </c>
      <c r="D810" s="167" t="s">
        <v>2082</v>
      </c>
      <c r="E810" s="167" t="s">
        <v>2083</v>
      </c>
      <c r="F810" s="167" t="s">
        <v>1425</v>
      </c>
      <c r="G810" s="167" t="s">
        <v>1426</v>
      </c>
      <c r="I810" s="167" t="s">
        <v>1650</v>
      </c>
      <c r="J810" s="167" t="s">
        <v>2084</v>
      </c>
      <c r="K810" s="167" t="s">
        <v>570</v>
      </c>
      <c r="L810" s="167" t="s">
        <v>2085</v>
      </c>
      <c r="M810" s="167" t="s">
        <v>2081</v>
      </c>
      <c r="O810" s="167">
        <v>23991</v>
      </c>
      <c r="P810" s="167" t="s">
        <v>1386</v>
      </c>
      <c r="R810" s="167">
        <v>151.18</v>
      </c>
      <c r="S810" s="167">
        <v>-151.18</v>
      </c>
      <c r="T810" s="167" t="s">
        <v>1361</v>
      </c>
    </row>
    <row r="811" spans="1:20">
      <c r="A811" s="167">
        <v>42000</v>
      </c>
      <c r="B811" s="168">
        <v>45929</v>
      </c>
      <c r="C811" s="168">
        <v>45929</v>
      </c>
      <c r="D811" s="167" t="s">
        <v>2086</v>
      </c>
      <c r="E811" s="167" t="s">
        <v>2087</v>
      </c>
      <c r="F811" s="167" t="s">
        <v>1557</v>
      </c>
      <c r="G811" s="167" t="s">
        <v>134</v>
      </c>
      <c r="I811" s="167" t="s">
        <v>1650</v>
      </c>
      <c r="J811" s="167" t="s">
        <v>2088</v>
      </c>
      <c r="K811" s="167" t="s">
        <v>570</v>
      </c>
      <c r="L811" s="167" t="s">
        <v>2089</v>
      </c>
      <c r="M811" s="167" t="s">
        <v>2081</v>
      </c>
      <c r="O811" s="167">
        <v>23697</v>
      </c>
      <c r="P811" s="167" t="s">
        <v>1386</v>
      </c>
      <c r="R811" s="167">
        <v>153</v>
      </c>
      <c r="S811" s="167">
        <v>-153</v>
      </c>
      <c r="T811" s="167" t="s">
        <v>1361</v>
      </c>
    </row>
    <row r="812" spans="1:20">
      <c r="A812" s="167">
        <v>42000</v>
      </c>
      <c r="B812" s="168">
        <v>45952</v>
      </c>
      <c r="C812" s="168">
        <v>45952</v>
      </c>
      <c r="D812" s="167" t="s">
        <v>2090</v>
      </c>
      <c r="E812" s="167" t="s">
        <v>2087</v>
      </c>
      <c r="F812" s="167" t="s">
        <v>1557</v>
      </c>
      <c r="G812" s="167" t="s">
        <v>134</v>
      </c>
      <c r="I812" s="167" t="s">
        <v>1650</v>
      </c>
      <c r="J812" s="167" t="s">
        <v>2088</v>
      </c>
      <c r="K812" s="167" t="s">
        <v>570</v>
      </c>
      <c r="L812" s="167" t="s">
        <v>2089</v>
      </c>
      <c r="M812" s="167" t="s">
        <v>2081</v>
      </c>
      <c r="O812" s="167">
        <v>24149</v>
      </c>
      <c r="P812" s="167" t="s">
        <v>1386</v>
      </c>
      <c r="R812" s="167">
        <v>1126.8</v>
      </c>
      <c r="S812" s="167">
        <v>-1126.8</v>
      </c>
      <c r="T812" s="167" t="s">
        <v>1361</v>
      </c>
    </row>
    <row r="813" spans="1:20">
      <c r="A813" s="167">
        <v>40000</v>
      </c>
      <c r="B813" s="168">
        <v>45901</v>
      </c>
      <c r="C813" s="168">
        <v>45901</v>
      </c>
      <c r="D813" s="167" t="s">
        <v>2091</v>
      </c>
      <c r="E813" s="167" t="s">
        <v>2092</v>
      </c>
      <c r="F813" s="167" t="s">
        <v>1425</v>
      </c>
      <c r="G813" s="167" t="s">
        <v>1426</v>
      </c>
      <c r="I813" s="167" t="s">
        <v>1650</v>
      </c>
      <c r="J813" s="167" t="s">
        <v>1657</v>
      </c>
      <c r="K813" s="167" t="s">
        <v>570</v>
      </c>
      <c r="L813" s="167" t="s">
        <v>1658</v>
      </c>
      <c r="M813" s="167" t="s">
        <v>2081</v>
      </c>
      <c r="O813" s="167">
        <v>23339</v>
      </c>
      <c r="P813" s="167" t="s">
        <v>1386</v>
      </c>
      <c r="R813" s="167">
        <v>43.32</v>
      </c>
      <c r="S813" s="167">
        <v>-43.32</v>
      </c>
      <c r="T813" s="167" t="s">
        <v>1361</v>
      </c>
    </row>
    <row r="814" spans="1:20">
      <c r="A814" s="167">
        <v>40000</v>
      </c>
      <c r="B814" s="168">
        <v>45931</v>
      </c>
      <c r="C814" s="168">
        <v>45931</v>
      </c>
      <c r="D814" s="167" t="s">
        <v>573</v>
      </c>
      <c r="E814" s="167" t="s">
        <v>2092</v>
      </c>
      <c r="F814" s="167" t="s">
        <v>1425</v>
      </c>
      <c r="G814" s="167" t="s">
        <v>1426</v>
      </c>
      <c r="I814" s="167" t="s">
        <v>1650</v>
      </c>
      <c r="J814" s="167" t="s">
        <v>1657</v>
      </c>
      <c r="K814" s="167" t="s">
        <v>570</v>
      </c>
      <c r="L814" s="167" t="s">
        <v>1658</v>
      </c>
      <c r="M814" s="167" t="s">
        <v>2081</v>
      </c>
      <c r="O814" s="167">
        <v>23872</v>
      </c>
      <c r="P814" s="167" t="s">
        <v>1386</v>
      </c>
      <c r="R814" s="167">
        <v>43.32</v>
      </c>
      <c r="S814" s="167">
        <v>-43.32</v>
      </c>
      <c r="T814" s="167" t="s">
        <v>1361</v>
      </c>
    </row>
    <row r="815" spans="1:20">
      <c r="A815" s="167">
        <v>40000</v>
      </c>
      <c r="B815" s="168">
        <v>45901</v>
      </c>
      <c r="C815" s="168">
        <v>45901</v>
      </c>
      <c r="D815" s="167" t="s">
        <v>2091</v>
      </c>
      <c r="E815" s="167" t="s">
        <v>2093</v>
      </c>
      <c r="F815" s="167" t="s">
        <v>1425</v>
      </c>
      <c r="G815" s="167" t="s">
        <v>1426</v>
      </c>
      <c r="I815" s="167" t="s">
        <v>1650</v>
      </c>
      <c r="J815" s="167" t="s">
        <v>1546</v>
      </c>
      <c r="K815" s="167" t="s">
        <v>570</v>
      </c>
      <c r="L815" s="167" t="s">
        <v>1547</v>
      </c>
      <c r="M815" s="167" t="s">
        <v>2081</v>
      </c>
      <c r="O815" s="167">
        <v>23339</v>
      </c>
      <c r="P815" s="167" t="s">
        <v>1386</v>
      </c>
      <c r="R815" s="167">
        <v>103</v>
      </c>
      <c r="S815" s="167">
        <v>-103</v>
      </c>
      <c r="T815" s="167" t="s">
        <v>1361</v>
      </c>
    </row>
    <row r="816" spans="1:20">
      <c r="A816" s="167">
        <v>40000</v>
      </c>
      <c r="B816" s="168">
        <v>45931</v>
      </c>
      <c r="C816" s="168">
        <v>45931</v>
      </c>
      <c r="D816" s="167" t="s">
        <v>573</v>
      </c>
      <c r="E816" s="167" t="s">
        <v>2093</v>
      </c>
      <c r="F816" s="167" t="s">
        <v>1425</v>
      </c>
      <c r="G816" s="167" t="s">
        <v>1426</v>
      </c>
      <c r="I816" s="167" t="s">
        <v>1650</v>
      </c>
      <c r="J816" s="167" t="s">
        <v>1546</v>
      </c>
      <c r="K816" s="167" t="s">
        <v>570</v>
      </c>
      <c r="L816" s="167" t="s">
        <v>1547</v>
      </c>
      <c r="M816" s="167" t="s">
        <v>2081</v>
      </c>
      <c r="O816" s="167">
        <v>23872</v>
      </c>
      <c r="P816" s="167" t="s">
        <v>1386</v>
      </c>
      <c r="R816" s="167">
        <v>103</v>
      </c>
      <c r="S816" s="167">
        <v>-103</v>
      </c>
      <c r="T816" s="167" t="s">
        <v>1361</v>
      </c>
    </row>
    <row r="817" spans="1:20">
      <c r="A817" s="167">
        <v>42000</v>
      </c>
      <c r="B817" s="168">
        <v>45917</v>
      </c>
      <c r="C817" s="168">
        <v>45917</v>
      </c>
      <c r="D817" s="167" t="s">
        <v>2079</v>
      </c>
      <c r="E817" s="167" t="s">
        <v>2094</v>
      </c>
      <c r="F817" s="167" t="s">
        <v>1425</v>
      </c>
      <c r="G817" s="167" t="s">
        <v>1426</v>
      </c>
      <c r="I817" s="167" t="s">
        <v>1650</v>
      </c>
      <c r="J817" s="167" t="s">
        <v>2095</v>
      </c>
      <c r="K817" s="167" t="s">
        <v>570</v>
      </c>
      <c r="L817" s="167" t="s">
        <v>2096</v>
      </c>
      <c r="M817" s="167" t="s">
        <v>2081</v>
      </c>
      <c r="O817" s="167">
        <v>23645</v>
      </c>
      <c r="P817" s="167" t="s">
        <v>1386</v>
      </c>
      <c r="R817" s="167">
        <v>2676</v>
      </c>
      <c r="S817" s="167">
        <v>-2676</v>
      </c>
      <c r="T817" s="167" t="s">
        <v>1361</v>
      </c>
    </row>
    <row r="818" spans="1:20">
      <c r="A818" s="167">
        <v>42000</v>
      </c>
      <c r="B818" s="168">
        <v>45904</v>
      </c>
      <c r="C818" s="168">
        <v>45904</v>
      </c>
      <c r="D818" s="167" t="s">
        <v>2097</v>
      </c>
      <c r="E818" s="167" t="s">
        <v>2098</v>
      </c>
      <c r="F818" s="167" t="s">
        <v>1557</v>
      </c>
      <c r="G818" s="167" t="s">
        <v>134</v>
      </c>
      <c r="I818" s="167" t="s">
        <v>1650</v>
      </c>
      <c r="J818" s="167" t="s">
        <v>2099</v>
      </c>
      <c r="K818" s="167" t="s">
        <v>570</v>
      </c>
      <c r="L818" s="167" t="s">
        <v>2100</v>
      </c>
      <c r="M818" s="167" t="s">
        <v>2081</v>
      </c>
      <c r="O818" s="167">
        <v>23567</v>
      </c>
      <c r="P818" s="167" t="s">
        <v>1386</v>
      </c>
      <c r="R818" s="167">
        <v>838</v>
      </c>
      <c r="S818" s="167">
        <v>-838</v>
      </c>
      <c r="T818" s="167" t="s">
        <v>1361</v>
      </c>
    </row>
    <row r="819" spans="1:20">
      <c r="A819" s="167">
        <v>42000</v>
      </c>
      <c r="B819" s="168">
        <v>45936</v>
      </c>
      <c r="C819" s="168">
        <v>45936</v>
      </c>
      <c r="D819" s="167" t="s">
        <v>2101</v>
      </c>
      <c r="E819" s="167" t="s">
        <v>2102</v>
      </c>
      <c r="F819" s="167" t="s">
        <v>1425</v>
      </c>
      <c r="G819" s="167" t="s">
        <v>1426</v>
      </c>
      <c r="I819" s="167" t="s">
        <v>1650</v>
      </c>
      <c r="J819" s="167" t="s">
        <v>2103</v>
      </c>
      <c r="K819" s="167" t="s">
        <v>570</v>
      </c>
      <c r="L819" s="167" t="s">
        <v>2104</v>
      </c>
      <c r="M819" s="167" t="s">
        <v>2081</v>
      </c>
      <c r="O819" s="167">
        <v>23990</v>
      </c>
      <c r="P819" s="167" t="s">
        <v>1386</v>
      </c>
      <c r="R819" s="167">
        <v>77.95</v>
      </c>
      <c r="S819" s="167">
        <v>-77.95</v>
      </c>
      <c r="T819" s="167" t="s">
        <v>1361</v>
      </c>
    </row>
    <row r="820" spans="1:20">
      <c r="A820" s="167">
        <v>40000</v>
      </c>
      <c r="B820" s="168">
        <v>45901</v>
      </c>
      <c r="C820" s="168">
        <v>45901</v>
      </c>
      <c r="D820" s="167" t="s">
        <v>2091</v>
      </c>
      <c r="E820" s="167" t="s">
        <v>2105</v>
      </c>
      <c r="F820" s="167" t="s">
        <v>1425</v>
      </c>
      <c r="G820" s="167" t="s">
        <v>1426</v>
      </c>
      <c r="I820" s="167" t="s">
        <v>1650</v>
      </c>
      <c r="J820" s="167" t="s">
        <v>1812</v>
      </c>
      <c r="K820" s="167" t="s">
        <v>570</v>
      </c>
      <c r="L820" s="167" t="s">
        <v>1813</v>
      </c>
      <c r="M820" s="167" t="s">
        <v>2081</v>
      </c>
      <c r="O820" s="167">
        <v>23339</v>
      </c>
      <c r="P820" s="167" t="s">
        <v>1386</v>
      </c>
      <c r="R820" s="167">
        <v>373.89</v>
      </c>
      <c r="S820" s="167">
        <v>-373.89</v>
      </c>
      <c r="T820" s="167" t="s">
        <v>1361</v>
      </c>
    </row>
    <row r="821" spans="1:20">
      <c r="A821" s="167">
        <v>40000</v>
      </c>
      <c r="B821" s="168">
        <v>45931</v>
      </c>
      <c r="C821" s="168">
        <v>45931</v>
      </c>
      <c r="D821" s="167" t="s">
        <v>573</v>
      </c>
      <c r="E821" s="167" t="s">
        <v>2105</v>
      </c>
      <c r="F821" s="167" t="s">
        <v>1425</v>
      </c>
      <c r="G821" s="167" t="s">
        <v>1426</v>
      </c>
      <c r="I821" s="167" t="s">
        <v>1650</v>
      </c>
      <c r="J821" s="167" t="s">
        <v>1812</v>
      </c>
      <c r="K821" s="167" t="s">
        <v>570</v>
      </c>
      <c r="L821" s="167" t="s">
        <v>1813</v>
      </c>
      <c r="M821" s="167" t="s">
        <v>2081</v>
      </c>
      <c r="O821" s="167">
        <v>23872</v>
      </c>
      <c r="P821" s="167" t="s">
        <v>1386</v>
      </c>
      <c r="R821" s="167">
        <v>373.89</v>
      </c>
      <c r="S821" s="167">
        <v>-373.89</v>
      </c>
      <c r="T821" s="167" t="s">
        <v>1361</v>
      </c>
    </row>
    <row r="822" spans="1:20">
      <c r="A822" s="167">
        <v>42100</v>
      </c>
      <c r="B822" s="168">
        <v>45901</v>
      </c>
      <c r="C822" s="168">
        <v>45901</v>
      </c>
      <c r="D822" s="167" t="s">
        <v>2091</v>
      </c>
      <c r="E822" s="167" t="s">
        <v>2106</v>
      </c>
      <c r="F822" s="167" t="s">
        <v>1408</v>
      </c>
      <c r="G822" s="167" t="s">
        <v>1409</v>
      </c>
      <c r="I822" s="167" t="s">
        <v>1650</v>
      </c>
      <c r="J822" s="167" t="s">
        <v>1422</v>
      </c>
      <c r="K822" s="167" t="s">
        <v>570</v>
      </c>
      <c r="L822" s="167" t="s">
        <v>1423</v>
      </c>
      <c r="M822" s="167" t="s">
        <v>2081</v>
      </c>
      <c r="O822" s="167">
        <v>23339</v>
      </c>
      <c r="P822" s="167" t="s">
        <v>1386</v>
      </c>
      <c r="R822" s="167">
        <v>217</v>
      </c>
      <c r="S822" s="167">
        <v>-217</v>
      </c>
      <c r="T822" s="167" t="s">
        <v>1361</v>
      </c>
    </row>
    <row r="823" spans="1:20">
      <c r="A823" s="167">
        <v>42100</v>
      </c>
      <c r="B823" s="168">
        <v>45931</v>
      </c>
      <c r="C823" s="168">
        <v>45931</v>
      </c>
      <c r="D823" s="167" t="s">
        <v>573</v>
      </c>
      <c r="E823" s="167" t="s">
        <v>2106</v>
      </c>
      <c r="F823" s="167" t="s">
        <v>1408</v>
      </c>
      <c r="G823" s="167" t="s">
        <v>1409</v>
      </c>
      <c r="I823" s="167" t="s">
        <v>1650</v>
      </c>
      <c r="J823" s="167" t="s">
        <v>1422</v>
      </c>
      <c r="K823" s="167" t="s">
        <v>570</v>
      </c>
      <c r="L823" s="167" t="s">
        <v>1423</v>
      </c>
      <c r="M823" s="167" t="s">
        <v>2081</v>
      </c>
      <c r="O823" s="167">
        <v>23872</v>
      </c>
      <c r="P823" s="167" t="s">
        <v>1386</v>
      </c>
      <c r="R823" s="167">
        <v>217</v>
      </c>
      <c r="S823" s="167">
        <v>-217</v>
      </c>
      <c r="T823" s="167" t="s">
        <v>1361</v>
      </c>
    </row>
    <row r="824" spans="1:20">
      <c r="A824" s="167">
        <v>40000</v>
      </c>
      <c r="B824" s="168">
        <v>45901</v>
      </c>
      <c r="C824" s="168">
        <v>45901</v>
      </c>
      <c r="D824" s="167" t="s">
        <v>2107</v>
      </c>
      <c r="E824" s="167" t="s">
        <v>2108</v>
      </c>
      <c r="F824" s="167" t="s">
        <v>1425</v>
      </c>
      <c r="G824" s="167" t="s">
        <v>1426</v>
      </c>
      <c r="I824" s="167" t="s">
        <v>1650</v>
      </c>
      <c r="J824" s="167" t="s">
        <v>1799</v>
      </c>
      <c r="K824" s="167" t="s">
        <v>570</v>
      </c>
      <c r="L824" s="167" t="s">
        <v>1800</v>
      </c>
      <c r="M824" s="167" t="s">
        <v>2081</v>
      </c>
      <c r="O824" s="167">
        <v>23338</v>
      </c>
      <c r="P824" s="167" t="s">
        <v>1386</v>
      </c>
      <c r="R824" s="167">
        <v>40.1</v>
      </c>
      <c r="S824" s="167">
        <v>-40.1</v>
      </c>
      <c r="T824" s="167" t="s">
        <v>1361</v>
      </c>
    </row>
    <row r="825" spans="1:20">
      <c r="A825" s="167">
        <v>40000</v>
      </c>
      <c r="B825" s="168">
        <v>45931</v>
      </c>
      <c r="C825" s="168">
        <v>45931</v>
      </c>
      <c r="D825" s="167" t="s">
        <v>571</v>
      </c>
      <c r="E825" s="167" t="s">
        <v>2108</v>
      </c>
      <c r="F825" s="167" t="s">
        <v>1425</v>
      </c>
      <c r="G825" s="167" t="s">
        <v>1426</v>
      </c>
      <c r="I825" s="167" t="s">
        <v>1650</v>
      </c>
      <c r="J825" s="167" t="s">
        <v>1799</v>
      </c>
      <c r="K825" s="167" t="s">
        <v>570</v>
      </c>
      <c r="L825" s="167" t="s">
        <v>1800</v>
      </c>
      <c r="M825" s="167" t="s">
        <v>2081</v>
      </c>
      <c r="O825" s="167">
        <v>23873</v>
      </c>
      <c r="P825" s="167" t="s">
        <v>1386</v>
      </c>
      <c r="R825" s="167">
        <v>40.1</v>
      </c>
      <c r="S825" s="167">
        <v>-40.1</v>
      </c>
      <c r="T825" s="167" t="s">
        <v>1361</v>
      </c>
    </row>
    <row r="826" spans="1:20">
      <c r="A826" s="167">
        <v>41320</v>
      </c>
      <c r="B826" s="168">
        <v>45901</v>
      </c>
      <c r="C826" s="168">
        <v>45901</v>
      </c>
      <c r="D826" s="167" t="s">
        <v>2091</v>
      </c>
      <c r="E826" s="167" t="s">
        <v>2109</v>
      </c>
      <c r="F826" s="167" t="s">
        <v>1425</v>
      </c>
      <c r="G826" s="167" t="s">
        <v>1426</v>
      </c>
      <c r="I826" s="167" t="s">
        <v>1650</v>
      </c>
      <c r="J826" s="167" t="s">
        <v>1492</v>
      </c>
      <c r="K826" s="167" t="s">
        <v>570</v>
      </c>
      <c r="L826" s="167" t="s">
        <v>1493</v>
      </c>
      <c r="M826" s="167" t="s">
        <v>2081</v>
      </c>
      <c r="O826" s="167">
        <v>23339</v>
      </c>
      <c r="P826" s="167" t="s">
        <v>1386</v>
      </c>
      <c r="R826" s="167">
        <v>150</v>
      </c>
      <c r="S826" s="167">
        <v>-150</v>
      </c>
      <c r="T826" s="167" t="s">
        <v>1361</v>
      </c>
    </row>
    <row r="827" spans="1:20">
      <c r="A827" s="167">
        <v>41320</v>
      </c>
      <c r="B827" s="168">
        <v>45931</v>
      </c>
      <c r="C827" s="168">
        <v>45931</v>
      </c>
      <c r="D827" s="167" t="s">
        <v>573</v>
      </c>
      <c r="E827" s="167" t="s">
        <v>2109</v>
      </c>
      <c r="F827" s="167" t="s">
        <v>1425</v>
      </c>
      <c r="G827" s="167" t="s">
        <v>1426</v>
      </c>
      <c r="I827" s="167" t="s">
        <v>1650</v>
      </c>
      <c r="J827" s="167" t="s">
        <v>1492</v>
      </c>
      <c r="K827" s="167" t="s">
        <v>570</v>
      </c>
      <c r="L827" s="167" t="s">
        <v>1493</v>
      </c>
      <c r="M827" s="167" t="s">
        <v>2081</v>
      </c>
      <c r="O827" s="167">
        <v>23872</v>
      </c>
      <c r="P827" s="167" t="s">
        <v>1386</v>
      </c>
      <c r="R827" s="167">
        <v>150</v>
      </c>
      <c r="S827" s="167">
        <v>-150</v>
      </c>
      <c r="T827" s="167" t="s">
        <v>1361</v>
      </c>
    </row>
    <row r="828" spans="1:20">
      <c r="A828" s="167">
        <v>41320</v>
      </c>
      <c r="B828" s="168">
        <v>45901</v>
      </c>
      <c r="C828" s="168">
        <v>45901</v>
      </c>
      <c r="D828" s="167" t="s">
        <v>2091</v>
      </c>
      <c r="E828" s="167" t="s">
        <v>2110</v>
      </c>
      <c r="F828" s="167" t="s">
        <v>1425</v>
      </c>
      <c r="G828" s="167" t="s">
        <v>1426</v>
      </c>
      <c r="I828" s="167" t="s">
        <v>1650</v>
      </c>
      <c r="J828" s="167" t="s">
        <v>2019</v>
      </c>
      <c r="K828" s="167" t="s">
        <v>570</v>
      </c>
      <c r="L828" s="167" t="s">
        <v>2020</v>
      </c>
      <c r="M828" s="167" t="s">
        <v>2081</v>
      </c>
      <c r="O828" s="167">
        <v>23339</v>
      </c>
      <c r="P828" s="167" t="s">
        <v>1386</v>
      </c>
      <c r="R828" s="167">
        <v>7.5</v>
      </c>
      <c r="S828" s="167">
        <v>-7.5</v>
      </c>
      <c r="T828" s="167" t="s">
        <v>1361</v>
      </c>
    </row>
    <row r="829" spans="1:20">
      <c r="A829" s="167">
        <v>41320</v>
      </c>
      <c r="B829" s="168">
        <v>45931</v>
      </c>
      <c r="C829" s="168">
        <v>45931</v>
      </c>
      <c r="D829" s="167" t="s">
        <v>573</v>
      </c>
      <c r="E829" s="167" t="s">
        <v>2110</v>
      </c>
      <c r="F829" s="167" t="s">
        <v>1425</v>
      </c>
      <c r="G829" s="167" t="s">
        <v>1426</v>
      </c>
      <c r="I829" s="167" t="s">
        <v>1650</v>
      </c>
      <c r="J829" s="167" t="s">
        <v>2019</v>
      </c>
      <c r="K829" s="167" t="s">
        <v>570</v>
      </c>
      <c r="L829" s="167" t="s">
        <v>2020</v>
      </c>
      <c r="M829" s="167" t="s">
        <v>2081</v>
      </c>
      <c r="O829" s="167">
        <v>23872</v>
      </c>
      <c r="P829" s="167" t="s">
        <v>1386</v>
      </c>
      <c r="R829" s="167">
        <v>7.5</v>
      </c>
      <c r="S829" s="167">
        <v>-7.5</v>
      </c>
      <c r="T829" s="167" t="s">
        <v>1361</v>
      </c>
    </row>
    <row r="830" spans="1:20">
      <c r="A830" s="167">
        <v>41300</v>
      </c>
      <c r="B830" s="168">
        <v>45901</v>
      </c>
      <c r="C830" s="168">
        <v>45901</v>
      </c>
      <c r="D830" s="167" t="s">
        <v>2091</v>
      </c>
      <c r="E830" s="167" t="s">
        <v>2111</v>
      </c>
      <c r="F830" s="167" t="s">
        <v>1425</v>
      </c>
      <c r="G830" s="167" t="s">
        <v>1426</v>
      </c>
      <c r="I830" s="167" t="s">
        <v>1650</v>
      </c>
      <c r="J830" s="167" t="s">
        <v>1430</v>
      </c>
      <c r="K830" s="167" t="s">
        <v>570</v>
      </c>
      <c r="L830" s="167" t="s">
        <v>1430</v>
      </c>
      <c r="M830" s="167" t="s">
        <v>2081</v>
      </c>
      <c r="O830" s="167">
        <v>23339</v>
      </c>
      <c r="P830" s="167" t="s">
        <v>1386</v>
      </c>
      <c r="R830" s="167">
        <v>49.98</v>
      </c>
      <c r="S830" s="167">
        <v>-49.98</v>
      </c>
      <c r="T830" s="167" t="s">
        <v>1361</v>
      </c>
    </row>
    <row r="831" spans="1:20">
      <c r="A831" s="167">
        <v>41300</v>
      </c>
      <c r="B831" s="168">
        <v>45931</v>
      </c>
      <c r="C831" s="168">
        <v>45931</v>
      </c>
      <c r="D831" s="167" t="s">
        <v>573</v>
      </c>
      <c r="E831" s="167" t="s">
        <v>2111</v>
      </c>
      <c r="F831" s="167" t="s">
        <v>1425</v>
      </c>
      <c r="G831" s="167" t="s">
        <v>1426</v>
      </c>
      <c r="I831" s="167" t="s">
        <v>1650</v>
      </c>
      <c r="J831" s="167" t="s">
        <v>1430</v>
      </c>
      <c r="K831" s="167" t="s">
        <v>570</v>
      </c>
      <c r="L831" s="167" t="s">
        <v>1430</v>
      </c>
      <c r="M831" s="167" t="s">
        <v>2081</v>
      </c>
      <c r="O831" s="167">
        <v>23872</v>
      </c>
      <c r="P831" s="167" t="s">
        <v>1386</v>
      </c>
      <c r="R831" s="167">
        <v>49.98</v>
      </c>
      <c r="S831" s="167">
        <v>-49.98</v>
      </c>
      <c r="T831" s="167" t="s">
        <v>1361</v>
      </c>
    </row>
    <row r="832" spans="1:20">
      <c r="A832" s="167">
        <v>40200</v>
      </c>
      <c r="B832" s="168">
        <v>45901</v>
      </c>
      <c r="C832" s="168">
        <v>45901</v>
      </c>
      <c r="D832" s="167" t="s">
        <v>2091</v>
      </c>
      <c r="E832" s="167" t="s">
        <v>2112</v>
      </c>
      <c r="F832" s="167" t="s">
        <v>1425</v>
      </c>
      <c r="G832" s="167" t="s">
        <v>1426</v>
      </c>
      <c r="I832" s="167" t="s">
        <v>1650</v>
      </c>
      <c r="J832" s="167" t="s">
        <v>1951</v>
      </c>
      <c r="K832" s="167" t="s">
        <v>570</v>
      </c>
      <c r="L832" s="167" t="s">
        <v>1952</v>
      </c>
      <c r="M832" s="167" t="s">
        <v>2081</v>
      </c>
      <c r="O832" s="167">
        <v>23339</v>
      </c>
      <c r="P832" s="167" t="s">
        <v>1386</v>
      </c>
      <c r="R832" s="167">
        <v>283.25</v>
      </c>
      <c r="S832" s="167">
        <v>-283.25</v>
      </c>
      <c r="T832" s="167" t="s">
        <v>1361</v>
      </c>
    </row>
    <row r="833" spans="1:20">
      <c r="A833" s="167">
        <v>40200</v>
      </c>
      <c r="B833" s="168">
        <v>45931</v>
      </c>
      <c r="C833" s="168">
        <v>45931</v>
      </c>
      <c r="D833" s="167" t="s">
        <v>573</v>
      </c>
      <c r="E833" s="167" t="s">
        <v>2112</v>
      </c>
      <c r="F833" s="167" t="s">
        <v>1425</v>
      </c>
      <c r="G833" s="167" t="s">
        <v>1426</v>
      </c>
      <c r="I833" s="167" t="s">
        <v>1650</v>
      </c>
      <c r="J833" s="167" t="s">
        <v>1951</v>
      </c>
      <c r="K833" s="167" t="s">
        <v>570</v>
      </c>
      <c r="L833" s="167" t="s">
        <v>1952</v>
      </c>
      <c r="M833" s="167" t="s">
        <v>2081</v>
      </c>
      <c r="O833" s="167">
        <v>23872</v>
      </c>
      <c r="P833" s="167" t="s">
        <v>1386</v>
      </c>
      <c r="R833" s="167">
        <v>283.25</v>
      </c>
      <c r="S833" s="167">
        <v>-283.25</v>
      </c>
      <c r="T833" s="167" t="s">
        <v>1361</v>
      </c>
    </row>
    <row r="834" spans="1:20">
      <c r="A834" s="167">
        <v>41450</v>
      </c>
      <c r="B834" s="168">
        <v>45901</v>
      </c>
      <c r="C834" s="168">
        <v>45901</v>
      </c>
      <c r="D834" s="167" t="s">
        <v>2091</v>
      </c>
      <c r="E834" s="167" t="s">
        <v>2113</v>
      </c>
      <c r="F834" s="167" t="s">
        <v>1425</v>
      </c>
      <c r="G834" s="167" t="s">
        <v>1426</v>
      </c>
      <c r="I834" s="167" t="s">
        <v>1650</v>
      </c>
      <c r="J834" s="167" t="s">
        <v>2114</v>
      </c>
      <c r="K834" s="167" t="s">
        <v>570</v>
      </c>
      <c r="L834" s="167" t="s">
        <v>2115</v>
      </c>
      <c r="M834" s="167" t="s">
        <v>2081</v>
      </c>
      <c r="O834" s="167">
        <v>23339</v>
      </c>
      <c r="P834" s="167" t="s">
        <v>1386</v>
      </c>
      <c r="R834" s="167">
        <v>64.959999999999994</v>
      </c>
      <c r="S834" s="167">
        <v>-64.959999999999994</v>
      </c>
      <c r="T834" s="167" t="s">
        <v>1361</v>
      </c>
    </row>
    <row r="835" spans="1:20">
      <c r="A835" s="167">
        <v>41450</v>
      </c>
      <c r="B835" s="168">
        <v>45931</v>
      </c>
      <c r="C835" s="168">
        <v>45931</v>
      </c>
      <c r="D835" s="167" t="s">
        <v>573</v>
      </c>
      <c r="E835" s="167" t="s">
        <v>2113</v>
      </c>
      <c r="F835" s="167" t="s">
        <v>1425</v>
      </c>
      <c r="G835" s="167" t="s">
        <v>1426</v>
      </c>
      <c r="I835" s="167" t="s">
        <v>1650</v>
      </c>
      <c r="J835" s="167" t="s">
        <v>2114</v>
      </c>
      <c r="K835" s="167" t="s">
        <v>570</v>
      </c>
      <c r="L835" s="167" t="s">
        <v>2115</v>
      </c>
      <c r="M835" s="167" t="s">
        <v>2081</v>
      </c>
      <c r="O835" s="167">
        <v>23872</v>
      </c>
      <c r="P835" s="167" t="s">
        <v>1386</v>
      </c>
      <c r="R835" s="167">
        <v>64.959999999999994</v>
      </c>
      <c r="S835" s="167">
        <v>-64.959999999999994</v>
      </c>
      <c r="T835" s="167" t="s">
        <v>1361</v>
      </c>
    </row>
    <row r="836" spans="1:20">
      <c r="A836" s="167">
        <v>40000</v>
      </c>
      <c r="B836" s="168">
        <v>45901</v>
      </c>
      <c r="C836" s="168">
        <v>45901</v>
      </c>
      <c r="D836" s="167" t="s">
        <v>2091</v>
      </c>
      <c r="E836" s="167" t="s">
        <v>2116</v>
      </c>
      <c r="F836" s="167" t="s">
        <v>1425</v>
      </c>
      <c r="G836" s="167" t="s">
        <v>1426</v>
      </c>
      <c r="I836" s="167" t="s">
        <v>1650</v>
      </c>
      <c r="J836" s="167" t="s">
        <v>1822</v>
      </c>
      <c r="K836" s="167" t="s">
        <v>570</v>
      </c>
      <c r="L836" s="167" t="s">
        <v>1823</v>
      </c>
      <c r="M836" s="167" t="s">
        <v>2081</v>
      </c>
      <c r="O836" s="167">
        <v>23339</v>
      </c>
      <c r="P836" s="167" t="s">
        <v>1386</v>
      </c>
      <c r="R836" s="167">
        <v>153.47</v>
      </c>
      <c r="S836" s="167">
        <v>-153.47</v>
      </c>
      <c r="T836" s="167" t="s">
        <v>1361</v>
      </c>
    </row>
    <row r="837" spans="1:20">
      <c r="A837" s="167">
        <v>40000</v>
      </c>
      <c r="B837" s="168">
        <v>45931</v>
      </c>
      <c r="C837" s="168">
        <v>45931</v>
      </c>
      <c r="D837" s="167" t="s">
        <v>573</v>
      </c>
      <c r="E837" s="167" t="s">
        <v>2116</v>
      </c>
      <c r="F837" s="167" t="s">
        <v>1425</v>
      </c>
      <c r="G837" s="167" t="s">
        <v>1426</v>
      </c>
      <c r="I837" s="167" t="s">
        <v>1650</v>
      </c>
      <c r="J837" s="167" t="s">
        <v>1822</v>
      </c>
      <c r="K837" s="167" t="s">
        <v>570</v>
      </c>
      <c r="L837" s="167" t="s">
        <v>1823</v>
      </c>
      <c r="M837" s="167" t="s">
        <v>2081</v>
      </c>
      <c r="O837" s="167">
        <v>23872</v>
      </c>
      <c r="P837" s="167" t="s">
        <v>1386</v>
      </c>
      <c r="R837" s="167">
        <v>153.47</v>
      </c>
      <c r="S837" s="167">
        <v>-153.47</v>
      </c>
      <c r="T837" s="167" t="s">
        <v>1361</v>
      </c>
    </row>
    <row r="838" spans="1:20">
      <c r="A838" s="167">
        <v>44000</v>
      </c>
      <c r="B838" s="168">
        <v>45904</v>
      </c>
      <c r="C838" s="168">
        <v>45904</v>
      </c>
      <c r="D838" s="167" t="s">
        <v>2097</v>
      </c>
      <c r="E838" s="167" t="s">
        <v>2117</v>
      </c>
      <c r="F838" s="167" t="s">
        <v>1557</v>
      </c>
      <c r="G838" s="167" t="s">
        <v>134</v>
      </c>
      <c r="I838" s="167" t="s">
        <v>1650</v>
      </c>
      <c r="J838" s="167" t="s">
        <v>1911</v>
      </c>
      <c r="K838" s="167" t="s">
        <v>570</v>
      </c>
      <c r="L838" s="167" t="s">
        <v>1912</v>
      </c>
      <c r="M838" s="167" t="s">
        <v>2081</v>
      </c>
      <c r="O838" s="167">
        <v>23567</v>
      </c>
      <c r="P838" s="167" t="s">
        <v>1386</v>
      </c>
      <c r="R838" s="167">
        <v>12.2</v>
      </c>
      <c r="S838" s="167">
        <v>-12.2</v>
      </c>
      <c r="T838" s="167" t="s">
        <v>1361</v>
      </c>
    </row>
    <row r="839" spans="1:20">
      <c r="A839" s="167">
        <v>40000</v>
      </c>
      <c r="B839" s="168">
        <v>45901</v>
      </c>
      <c r="C839" s="168">
        <v>45901</v>
      </c>
      <c r="D839" s="167" t="s">
        <v>2091</v>
      </c>
      <c r="E839" s="167" t="s">
        <v>2118</v>
      </c>
      <c r="F839" s="167" t="s">
        <v>1425</v>
      </c>
      <c r="G839" s="167" t="s">
        <v>1426</v>
      </c>
      <c r="I839" s="167" t="s">
        <v>1650</v>
      </c>
      <c r="J839" s="167" t="s">
        <v>1669</v>
      </c>
      <c r="K839" s="167" t="s">
        <v>570</v>
      </c>
      <c r="L839" s="167" t="s">
        <v>1670</v>
      </c>
      <c r="M839" s="167" t="s">
        <v>2081</v>
      </c>
      <c r="O839" s="167">
        <v>23339</v>
      </c>
      <c r="P839" s="167" t="s">
        <v>1386</v>
      </c>
      <c r="R839" s="167">
        <v>747.78</v>
      </c>
      <c r="S839" s="167">
        <v>-747.78</v>
      </c>
      <c r="T839" s="167" t="s">
        <v>1361</v>
      </c>
    </row>
    <row r="840" spans="1:20">
      <c r="A840" s="167">
        <v>40000</v>
      </c>
      <c r="B840" s="168">
        <v>45931</v>
      </c>
      <c r="C840" s="168">
        <v>45931</v>
      </c>
      <c r="D840" s="167" t="s">
        <v>573</v>
      </c>
      <c r="E840" s="167" t="s">
        <v>2118</v>
      </c>
      <c r="F840" s="167" t="s">
        <v>1425</v>
      </c>
      <c r="G840" s="167" t="s">
        <v>1426</v>
      </c>
      <c r="I840" s="167" t="s">
        <v>1650</v>
      </c>
      <c r="J840" s="167" t="s">
        <v>1669</v>
      </c>
      <c r="K840" s="167" t="s">
        <v>570</v>
      </c>
      <c r="L840" s="167" t="s">
        <v>1670</v>
      </c>
      <c r="M840" s="167" t="s">
        <v>2081</v>
      </c>
      <c r="O840" s="167">
        <v>23872</v>
      </c>
      <c r="P840" s="167" t="s">
        <v>1386</v>
      </c>
      <c r="R840" s="167">
        <v>747.78</v>
      </c>
      <c r="S840" s="167">
        <v>-747.78</v>
      </c>
      <c r="T840" s="167" t="s">
        <v>1361</v>
      </c>
    </row>
    <row r="841" spans="1:20">
      <c r="A841" s="167">
        <v>40000</v>
      </c>
      <c r="B841" s="168">
        <v>45901</v>
      </c>
      <c r="C841" s="168">
        <v>45901</v>
      </c>
      <c r="D841" s="167" t="s">
        <v>2091</v>
      </c>
      <c r="E841" s="167" t="s">
        <v>2119</v>
      </c>
      <c r="F841" s="167" t="s">
        <v>1425</v>
      </c>
      <c r="G841" s="167" t="s">
        <v>1426</v>
      </c>
      <c r="I841" s="167" t="s">
        <v>1650</v>
      </c>
      <c r="J841" s="167" t="s">
        <v>1672</v>
      </c>
      <c r="K841" s="167" t="s">
        <v>570</v>
      </c>
      <c r="L841" s="167" t="s">
        <v>1673</v>
      </c>
      <c r="M841" s="167" t="s">
        <v>2081</v>
      </c>
      <c r="O841" s="167">
        <v>23339</v>
      </c>
      <c r="P841" s="167" t="s">
        <v>1386</v>
      </c>
      <c r="R841" s="167">
        <v>535.82000000000005</v>
      </c>
      <c r="S841" s="167">
        <v>-535.82000000000005</v>
      </c>
      <c r="T841" s="167" t="s">
        <v>1361</v>
      </c>
    </row>
    <row r="842" spans="1:20">
      <c r="A842" s="167">
        <v>40000</v>
      </c>
      <c r="B842" s="168">
        <v>45931</v>
      </c>
      <c r="C842" s="168">
        <v>45931</v>
      </c>
      <c r="D842" s="167" t="s">
        <v>573</v>
      </c>
      <c r="E842" s="167" t="s">
        <v>2119</v>
      </c>
      <c r="F842" s="167" t="s">
        <v>1425</v>
      </c>
      <c r="G842" s="167" t="s">
        <v>1426</v>
      </c>
      <c r="I842" s="167" t="s">
        <v>1650</v>
      </c>
      <c r="J842" s="167" t="s">
        <v>1672</v>
      </c>
      <c r="K842" s="167" t="s">
        <v>570</v>
      </c>
      <c r="L842" s="167" t="s">
        <v>1673</v>
      </c>
      <c r="M842" s="167" t="s">
        <v>2081</v>
      </c>
      <c r="O842" s="167">
        <v>23872</v>
      </c>
      <c r="P842" s="167" t="s">
        <v>1386</v>
      </c>
      <c r="R842" s="167">
        <v>535.82000000000005</v>
      </c>
      <c r="S842" s="167">
        <v>-535.82000000000005</v>
      </c>
      <c r="T842" s="167" t="s">
        <v>1361</v>
      </c>
    </row>
    <row r="843" spans="1:20">
      <c r="A843" s="167">
        <v>42000</v>
      </c>
      <c r="B843" s="168">
        <v>45904</v>
      </c>
      <c r="C843" s="168">
        <v>45904</v>
      </c>
      <c r="D843" s="167" t="s">
        <v>2097</v>
      </c>
      <c r="E843" s="167" t="s">
        <v>2120</v>
      </c>
      <c r="F843" s="167" t="s">
        <v>1557</v>
      </c>
      <c r="G843" s="167" t="s">
        <v>134</v>
      </c>
      <c r="I843" s="167" t="s">
        <v>1650</v>
      </c>
      <c r="J843" s="167" t="s">
        <v>2121</v>
      </c>
      <c r="K843" s="167" t="s">
        <v>570</v>
      </c>
      <c r="L843" s="167" t="s">
        <v>2122</v>
      </c>
      <c r="M843" s="167" t="s">
        <v>2081</v>
      </c>
      <c r="O843" s="167">
        <v>23567</v>
      </c>
      <c r="P843" s="167" t="s">
        <v>1386</v>
      </c>
      <c r="R843" s="167">
        <v>18.190000000000001</v>
      </c>
      <c r="S843" s="167">
        <v>-18.190000000000001</v>
      </c>
      <c r="T843" s="167" t="s">
        <v>1361</v>
      </c>
    </row>
    <row r="844" spans="1:20">
      <c r="A844" s="167">
        <v>41500</v>
      </c>
      <c r="B844" s="168">
        <v>45959</v>
      </c>
      <c r="C844" s="168">
        <v>45959</v>
      </c>
      <c r="D844" s="167">
        <v>181145</v>
      </c>
      <c r="E844" s="167" t="s">
        <v>2123</v>
      </c>
      <c r="F844" s="167" t="s">
        <v>1403</v>
      </c>
      <c r="G844" s="167" t="s">
        <v>1404</v>
      </c>
      <c r="I844" s="167" t="s">
        <v>1405</v>
      </c>
      <c r="K844" s="167" t="s">
        <v>892</v>
      </c>
      <c r="M844" s="167" t="s">
        <v>2124</v>
      </c>
      <c r="O844" s="167">
        <v>24199</v>
      </c>
      <c r="P844" s="167" t="s">
        <v>1386</v>
      </c>
      <c r="R844" s="167">
        <v>1170</v>
      </c>
      <c r="S844" s="167">
        <v>-1170</v>
      </c>
      <c r="T844" s="167" t="s">
        <v>1361</v>
      </c>
    </row>
    <row r="845" spans="1:20">
      <c r="A845" s="167">
        <v>42100</v>
      </c>
      <c r="B845" s="168">
        <v>45901</v>
      </c>
      <c r="C845" s="168">
        <v>45901</v>
      </c>
      <c r="D845" s="167">
        <v>179791</v>
      </c>
      <c r="E845" s="167" t="s">
        <v>2125</v>
      </c>
      <c r="F845" s="167" t="s">
        <v>1408</v>
      </c>
      <c r="G845" s="167" t="s">
        <v>1409</v>
      </c>
      <c r="I845" s="167" t="s">
        <v>1405</v>
      </c>
      <c r="J845" s="167" t="s">
        <v>1410</v>
      </c>
      <c r="K845" s="167" t="s">
        <v>892</v>
      </c>
      <c r="L845" s="167" t="s">
        <v>1411</v>
      </c>
      <c r="M845" s="167" t="s">
        <v>2124</v>
      </c>
      <c r="O845" s="167">
        <v>23464</v>
      </c>
      <c r="P845" s="167" t="s">
        <v>1386</v>
      </c>
      <c r="R845" s="167">
        <v>750</v>
      </c>
      <c r="S845" s="167">
        <v>-750</v>
      </c>
      <c r="T845" s="167" t="s">
        <v>1361</v>
      </c>
    </row>
    <row r="846" spans="1:20">
      <c r="A846" s="167">
        <v>42100</v>
      </c>
      <c r="B846" s="168">
        <v>45931</v>
      </c>
      <c r="C846" s="168">
        <v>45931</v>
      </c>
      <c r="D846" s="167">
        <v>180345</v>
      </c>
      <c r="E846" s="167" t="s">
        <v>2125</v>
      </c>
      <c r="F846" s="167" t="s">
        <v>1408</v>
      </c>
      <c r="G846" s="167" t="s">
        <v>1409</v>
      </c>
      <c r="I846" s="167" t="s">
        <v>1405</v>
      </c>
      <c r="J846" s="167" t="s">
        <v>1410</v>
      </c>
      <c r="K846" s="167" t="s">
        <v>892</v>
      </c>
      <c r="L846" s="167" t="s">
        <v>1411</v>
      </c>
      <c r="M846" s="167" t="s">
        <v>2124</v>
      </c>
      <c r="O846" s="167">
        <v>23770</v>
      </c>
      <c r="P846" s="167" t="s">
        <v>1386</v>
      </c>
      <c r="R846" s="167">
        <v>750</v>
      </c>
      <c r="S846" s="167">
        <v>-750</v>
      </c>
      <c r="T846" s="167" t="s">
        <v>1361</v>
      </c>
    </row>
    <row r="847" spans="1:20">
      <c r="A847" s="167">
        <v>41700</v>
      </c>
      <c r="B847" s="168">
        <v>45959</v>
      </c>
      <c r="C847" s="168">
        <v>45959</v>
      </c>
      <c r="D847" s="167">
        <v>181142</v>
      </c>
      <c r="E847" s="167" t="s">
        <v>2126</v>
      </c>
      <c r="F847" s="167" t="s">
        <v>1553</v>
      </c>
      <c r="G847" s="167" t="s">
        <v>1554</v>
      </c>
      <c r="I847" s="167" t="s">
        <v>1405</v>
      </c>
      <c r="J847" s="167" t="s">
        <v>2127</v>
      </c>
      <c r="K847" s="167" t="s">
        <v>892</v>
      </c>
      <c r="L847" s="167" t="s">
        <v>2128</v>
      </c>
      <c r="M847" s="167" t="s">
        <v>2124</v>
      </c>
      <c r="O847" s="167">
        <v>24197</v>
      </c>
      <c r="P847" s="167" t="s">
        <v>1386</v>
      </c>
      <c r="R847" s="167">
        <v>70</v>
      </c>
      <c r="S847" s="167">
        <v>-70</v>
      </c>
      <c r="T847" s="167" t="s">
        <v>1361</v>
      </c>
    </row>
    <row r="848" spans="1:20">
      <c r="A848" s="167">
        <v>42000</v>
      </c>
      <c r="B848" s="168">
        <v>45917</v>
      </c>
      <c r="C848" s="168">
        <v>45917</v>
      </c>
      <c r="D848" s="167">
        <v>180224</v>
      </c>
      <c r="E848" s="167" t="s">
        <v>2129</v>
      </c>
      <c r="F848" s="167" t="s">
        <v>1557</v>
      </c>
      <c r="G848" s="167" t="s">
        <v>134</v>
      </c>
      <c r="I848" s="167" t="s">
        <v>1405</v>
      </c>
      <c r="J848" s="167" t="s">
        <v>2130</v>
      </c>
      <c r="K848" s="167" t="s">
        <v>892</v>
      </c>
      <c r="L848" s="167" t="s">
        <v>2131</v>
      </c>
      <c r="M848" s="167" t="s">
        <v>2124</v>
      </c>
      <c r="O848" s="167">
        <v>23643</v>
      </c>
      <c r="P848" s="167" t="s">
        <v>1386</v>
      </c>
      <c r="R848" s="167">
        <v>100.83</v>
      </c>
      <c r="S848" s="167">
        <v>-100.83</v>
      </c>
      <c r="T848" s="167" t="s">
        <v>1361</v>
      </c>
    </row>
    <row r="849" spans="1:20">
      <c r="A849" s="167">
        <v>42100</v>
      </c>
      <c r="B849" s="168">
        <v>45901</v>
      </c>
      <c r="C849" s="168">
        <v>45901</v>
      </c>
      <c r="D849" s="167">
        <v>179791</v>
      </c>
      <c r="E849" s="167" t="s">
        <v>2132</v>
      </c>
      <c r="F849" s="167" t="s">
        <v>1408</v>
      </c>
      <c r="G849" s="167" t="s">
        <v>1409</v>
      </c>
      <c r="I849" s="167" t="s">
        <v>1405</v>
      </c>
      <c r="J849" s="167" t="s">
        <v>1416</v>
      </c>
      <c r="K849" s="167" t="s">
        <v>892</v>
      </c>
      <c r="L849" s="167" t="s">
        <v>1417</v>
      </c>
      <c r="M849" s="167" t="s">
        <v>2124</v>
      </c>
      <c r="O849" s="167">
        <v>23464</v>
      </c>
      <c r="P849" s="167" t="s">
        <v>1386</v>
      </c>
      <c r="R849" s="167">
        <v>100</v>
      </c>
      <c r="S849" s="167">
        <v>-100</v>
      </c>
      <c r="T849" s="167" t="s">
        <v>1361</v>
      </c>
    </row>
    <row r="850" spans="1:20">
      <c r="A850" s="167">
        <v>42100</v>
      </c>
      <c r="B850" s="168">
        <v>45931</v>
      </c>
      <c r="C850" s="168">
        <v>45931</v>
      </c>
      <c r="D850" s="167">
        <v>180345</v>
      </c>
      <c r="E850" s="167" t="s">
        <v>2132</v>
      </c>
      <c r="F850" s="167" t="s">
        <v>1408</v>
      </c>
      <c r="G850" s="167" t="s">
        <v>1409</v>
      </c>
      <c r="I850" s="167" t="s">
        <v>1405</v>
      </c>
      <c r="J850" s="167" t="s">
        <v>1416</v>
      </c>
      <c r="K850" s="167" t="s">
        <v>892</v>
      </c>
      <c r="L850" s="167" t="s">
        <v>1417</v>
      </c>
      <c r="M850" s="167" t="s">
        <v>2124</v>
      </c>
      <c r="O850" s="167">
        <v>23770</v>
      </c>
      <c r="P850" s="167" t="s">
        <v>1386</v>
      </c>
      <c r="R850" s="167">
        <v>100</v>
      </c>
      <c r="S850" s="167">
        <v>-100</v>
      </c>
      <c r="T850" s="167" t="s">
        <v>1361</v>
      </c>
    </row>
    <row r="851" spans="1:20">
      <c r="A851" s="167">
        <v>41300</v>
      </c>
      <c r="B851" s="168">
        <v>45901</v>
      </c>
      <c r="C851" s="168">
        <v>45901</v>
      </c>
      <c r="D851" s="167">
        <v>179795</v>
      </c>
      <c r="E851" s="167" t="s">
        <v>2133</v>
      </c>
      <c r="F851" s="167" t="s">
        <v>1425</v>
      </c>
      <c r="G851" s="167" t="s">
        <v>1426</v>
      </c>
      <c r="I851" s="167" t="s">
        <v>1405</v>
      </c>
      <c r="J851" s="167" t="s">
        <v>1550</v>
      </c>
      <c r="K851" s="167" t="s">
        <v>892</v>
      </c>
      <c r="L851" s="167" t="s">
        <v>1551</v>
      </c>
      <c r="M851" s="167" t="s">
        <v>2124</v>
      </c>
      <c r="O851" s="167">
        <v>23477</v>
      </c>
      <c r="P851" s="167" t="s">
        <v>1386</v>
      </c>
      <c r="R851" s="167">
        <v>600</v>
      </c>
      <c r="S851" s="167">
        <v>-600</v>
      </c>
      <c r="T851" s="167" t="s">
        <v>1361</v>
      </c>
    </row>
    <row r="852" spans="1:20">
      <c r="A852" s="167">
        <v>41300</v>
      </c>
      <c r="B852" s="168">
        <v>45931</v>
      </c>
      <c r="C852" s="168">
        <v>45931</v>
      </c>
      <c r="D852" s="167">
        <v>180349</v>
      </c>
      <c r="E852" s="167" t="s">
        <v>2133</v>
      </c>
      <c r="F852" s="167" t="s">
        <v>1425</v>
      </c>
      <c r="G852" s="167" t="s">
        <v>1426</v>
      </c>
      <c r="I852" s="167" t="s">
        <v>1405</v>
      </c>
      <c r="J852" s="167" t="s">
        <v>1550</v>
      </c>
      <c r="K852" s="167" t="s">
        <v>892</v>
      </c>
      <c r="L852" s="167" t="s">
        <v>1551</v>
      </c>
      <c r="M852" s="167" t="s">
        <v>2124</v>
      </c>
      <c r="O852" s="167">
        <v>23774</v>
      </c>
      <c r="P852" s="167" t="s">
        <v>1386</v>
      </c>
      <c r="R852" s="167">
        <v>600</v>
      </c>
      <c r="S852" s="167">
        <v>-600</v>
      </c>
      <c r="T852" s="167" t="s">
        <v>1361</v>
      </c>
    </row>
    <row r="853" spans="1:20">
      <c r="A853" s="167">
        <v>42100</v>
      </c>
      <c r="B853" s="168">
        <v>45901</v>
      </c>
      <c r="C853" s="168">
        <v>45901</v>
      </c>
      <c r="D853" s="167">
        <v>179791</v>
      </c>
      <c r="E853" s="167" t="s">
        <v>2134</v>
      </c>
      <c r="F853" s="167" t="s">
        <v>1408</v>
      </c>
      <c r="G853" s="167" t="s">
        <v>1409</v>
      </c>
      <c r="I853" s="167" t="s">
        <v>1405</v>
      </c>
      <c r="J853" s="167" t="s">
        <v>1422</v>
      </c>
      <c r="K853" s="167" t="s">
        <v>892</v>
      </c>
      <c r="L853" s="167" t="s">
        <v>1423</v>
      </c>
      <c r="M853" s="167" t="s">
        <v>2124</v>
      </c>
      <c r="O853" s="167">
        <v>23464</v>
      </c>
      <c r="P853" s="167" t="s">
        <v>1386</v>
      </c>
      <c r="R853" s="167">
        <v>504</v>
      </c>
      <c r="S853" s="167">
        <v>-504</v>
      </c>
      <c r="T853" s="167" t="s">
        <v>1361</v>
      </c>
    </row>
    <row r="854" spans="1:20">
      <c r="A854" s="167">
        <v>42100</v>
      </c>
      <c r="B854" s="168">
        <v>45931</v>
      </c>
      <c r="C854" s="168">
        <v>45931</v>
      </c>
      <c r="D854" s="167">
        <v>180345</v>
      </c>
      <c r="E854" s="167" t="s">
        <v>2134</v>
      </c>
      <c r="F854" s="167" t="s">
        <v>1408</v>
      </c>
      <c r="G854" s="167" t="s">
        <v>1409</v>
      </c>
      <c r="I854" s="167" t="s">
        <v>1405</v>
      </c>
      <c r="J854" s="167" t="s">
        <v>1422</v>
      </c>
      <c r="K854" s="167" t="s">
        <v>892</v>
      </c>
      <c r="L854" s="167" t="s">
        <v>1423</v>
      </c>
      <c r="M854" s="167" t="s">
        <v>2124</v>
      </c>
      <c r="O854" s="167">
        <v>23770</v>
      </c>
      <c r="P854" s="167" t="s">
        <v>1386</v>
      </c>
      <c r="R854" s="167">
        <v>525</v>
      </c>
      <c r="S854" s="167">
        <v>-525</v>
      </c>
      <c r="T854" s="167" t="s">
        <v>1361</v>
      </c>
    </row>
    <row r="855" spans="1:20">
      <c r="A855" s="167">
        <v>42000</v>
      </c>
      <c r="B855" s="168">
        <v>45959</v>
      </c>
      <c r="C855" s="168">
        <v>45959</v>
      </c>
      <c r="D855" s="167">
        <v>181142</v>
      </c>
      <c r="E855" s="167" t="s">
        <v>2135</v>
      </c>
      <c r="F855" s="167" t="s">
        <v>1553</v>
      </c>
      <c r="G855" s="167" t="s">
        <v>1554</v>
      </c>
      <c r="I855" s="167" t="s">
        <v>1405</v>
      </c>
      <c r="J855" s="167" t="s">
        <v>2136</v>
      </c>
      <c r="K855" s="167" t="s">
        <v>892</v>
      </c>
      <c r="L855" s="167" t="s">
        <v>2137</v>
      </c>
      <c r="M855" s="167" t="s">
        <v>2124</v>
      </c>
      <c r="O855" s="167">
        <v>24197</v>
      </c>
      <c r="P855" s="167" t="s">
        <v>1386</v>
      </c>
      <c r="R855" s="167">
        <v>135</v>
      </c>
      <c r="S855" s="167">
        <v>-135</v>
      </c>
      <c r="T855" s="167" t="s">
        <v>1361</v>
      </c>
    </row>
    <row r="856" spans="1:20">
      <c r="A856" s="167">
        <v>42000</v>
      </c>
      <c r="B856" s="168">
        <v>45959</v>
      </c>
      <c r="C856" s="168">
        <v>45959</v>
      </c>
      <c r="D856" s="167">
        <v>181142</v>
      </c>
      <c r="E856" s="167" t="s">
        <v>2138</v>
      </c>
      <c r="F856" s="167" t="s">
        <v>1553</v>
      </c>
      <c r="G856" s="167" t="s">
        <v>1554</v>
      </c>
      <c r="I856" s="167" t="s">
        <v>1405</v>
      </c>
      <c r="J856" s="167" t="s">
        <v>2139</v>
      </c>
      <c r="K856" s="167" t="s">
        <v>892</v>
      </c>
      <c r="L856" s="167" t="s">
        <v>2140</v>
      </c>
      <c r="M856" s="167" t="s">
        <v>2124</v>
      </c>
      <c r="O856" s="167">
        <v>24197</v>
      </c>
      <c r="P856" s="167" t="s">
        <v>1386</v>
      </c>
      <c r="R856" s="167">
        <v>810</v>
      </c>
      <c r="S856" s="167">
        <v>-810</v>
      </c>
      <c r="T856" s="167" t="s">
        <v>1361</v>
      </c>
    </row>
    <row r="857" spans="1:20">
      <c r="A857" s="167">
        <v>41450</v>
      </c>
      <c r="B857" s="168">
        <v>45901</v>
      </c>
      <c r="C857" s="168">
        <v>45901</v>
      </c>
      <c r="D857" s="167">
        <v>179796</v>
      </c>
      <c r="E857" s="167" t="s">
        <v>2141</v>
      </c>
      <c r="F857" s="167" t="s">
        <v>1425</v>
      </c>
      <c r="G857" s="167" t="s">
        <v>1426</v>
      </c>
      <c r="I857" s="167" t="s">
        <v>1405</v>
      </c>
      <c r="J857" s="167" t="s">
        <v>1583</v>
      </c>
      <c r="K857" s="167" t="s">
        <v>892</v>
      </c>
      <c r="L857" s="167" t="s">
        <v>1584</v>
      </c>
      <c r="M857" s="167" t="s">
        <v>2124</v>
      </c>
      <c r="O857" s="167">
        <v>23465</v>
      </c>
      <c r="P857" s="167" t="s">
        <v>1386</v>
      </c>
      <c r="R857" s="167">
        <v>12</v>
      </c>
      <c r="S857" s="167">
        <v>-12</v>
      </c>
      <c r="T857" s="167" t="s">
        <v>1361</v>
      </c>
    </row>
    <row r="858" spans="1:20">
      <c r="A858" s="167">
        <v>41450</v>
      </c>
      <c r="B858" s="168">
        <v>45931</v>
      </c>
      <c r="C858" s="168">
        <v>45931</v>
      </c>
      <c r="D858" s="167">
        <v>180350</v>
      </c>
      <c r="E858" s="167" t="s">
        <v>2141</v>
      </c>
      <c r="F858" s="167" t="s">
        <v>1425</v>
      </c>
      <c r="G858" s="167" t="s">
        <v>1426</v>
      </c>
      <c r="I858" s="167" t="s">
        <v>1405</v>
      </c>
      <c r="J858" s="167" t="s">
        <v>1583</v>
      </c>
      <c r="K858" s="167" t="s">
        <v>892</v>
      </c>
      <c r="L858" s="167" t="s">
        <v>1584</v>
      </c>
      <c r="M858" s="167" t="s">
        <v>2124</v>
      </c>
      <c r="O858" s="167">
        <v>23775</v>
      </c>
      <c r="P858" s="167" t="s">
        <v>1386</v>
      </c>
      <c r="R858" s="167">
        <v>12</v>
      </c>
      <c r="S858" s="167">
        <v>-12</v>
      </c>
      <c r="T858" s="167" t="s">
        <v>1361</v>
      </c>
    </row>
    <row r="859" spans="1:20">
      <c r="A859" s="167">
        <v>42000</v>
      </c>
      <c r="B859" s="168">
        <v>45959</v>
      </c>
      <c r="C859" s="168">
        <v>45959</v>
      </c>
      <c r="D859" s="167">
        <v>181142</v>
      </c>
      <c r="E859" s="167" t="s">
        <v>2142</v>
      </c>
      <c r="F859" s="167" t="s">
        <v>1553</v>
      </c>
      <c r="G859" s="167" t="s">
        <v>1554</v>
      </c>
      <c r="I859" s="167" t="s">
        <v>1405</v>
      </c>
      <c r="J859" s="167" t="s">
        <v>2143</v>
      </c>
      <c r="K859" s="167" t="s">
        <v>892</v>
      </c>
      <c r="L859" s="167" t="s">
        <v>2144</v>
      </c>
      <c r="M859" s="167" t="s">
        <v>2124</v>
      </c>
      <c r="O859" s="167">
        <v>24197</v>
      </c>
      <c r="P859" s="167" t="s">
        <v>1386</v>
      </c>
      <c r="R859" s="167">
        <v>2953.09</v>
      </c>
      <c r="S859" s="167">
        <v>-2953.09</v>
      </c>
      <c r="T859" s="167" t="s">
        <v>1361</v>
      </c>
    </row>
    <row r="860" spans="1:20">
      <c r="A860" s="167">
        <v>42000</v>
      </c>
      <c r="B860" s="168">
        <v>45959</v>
      </c>
      <c r="C860" s="168">
        <v>45959</v>
      </c>
      <c r="D860" s="167">
        <v>181142</v>
      </c>
      <c r="E860" s="167" t="s">
        <v>2145</v>
      </c>
      <c r="F860" s="167" t="s">
        <v>1553</v>
      </c>
      <c r="G860" s="167" t="s">
        <v>1554</v>
      </c>
      <c r="I860" s="167" t="s">
        <v>1405</v>
      </c>
      <c r="J860" s="167" t="s">
        <v>2146</v>
      </c>
      <c r="K860" s="167" t="s">
        <v>892</v>
      </c>
      <c r="L860" s="167" t="s">
        <v>2147</v>
      </c>
      <c r="M860" s="167" t="s">
        <v>2124</v>
      </c>
      <c r="O860" s="167">
        <v>24197</v>
      </c>
      <c r="P860" s="167" t="s">
        <v>1386</v>
      </c>
      <c r="R860" s="167">
        <v>888.6</v>
      </c>
      <c r="S860" s="167">
        <v>-888.6</v>
      </c>
      <c r="T860" s="167" t="s">
        <v>1361</v>
      </c>
    </row>
    <row r="861" spans="1:20">
      <c r="A861" s="167">
        <v>42000</v>
      </c>
      <c r="B861" s="168">
        <v>45959</v>
      </c>
      <c r="C861" s="168">
        <v>45959</v>
      </c>
      <c r="D861" s="167">
        <v>181142</v>
      </c>
      <c r="E861" s="167" t="s">
        <v>2148</v>
      </c>
      <c r="F861" s="167" t="s">
        <v>1553</v>
      </c>
      <c r="G861" s="167" t="s">
        <v>1554</v>
      </c>
      <c r="I861" s="167" t="s">
        <v>1405</v>
      </c>
      <c r="J861" s="167" t="s">
        <v>2149</v>
      </c>
      <c r="K861" s="167" t="s">
        <v>892</v>
      </c>
      <c r="L861" s="167" t="s">
        <v>2150</v>
      </c>
      <c r="M861" s="167" t="s">
        <v>2124</v>
      </c>
      <c r="O861" s="167">
        <v>24197</v>
      </c>
      <c r="P861" s="167" t="s">
        <v>1386</v>
      </c>
      <c r="R861" s="167">
        <v>181.82</v>
      </c>
      <c r="S861" s="167">
        <v>-181.82</v>
      </c>
      <c r="T861" s="167" t="s">
        <v>1361</v>
      </c>
    </row>
    <row r="862" spans="1:20">
      <c r="A862" s="167">
        <v>42000</v>
      </c>
      <c r="B862" s="168">
        <v>45959</v>
      </c>
      <c r="C862" s="168">
        <v>45959</v>
      </c>
      <c r="D862" s="167">
        <v>181142</v>
      </c>
      <c r="E862" s="167" t="s">
        <v>2151</v>
      </c>
      <c r="F862" s="167" t="s">
        <v>1553</v>
      </c>
      <c r="G862" s="167" t="s">
        <v>1554</v>
      </c>
      <c r="I862" s="167" t="s">
        <v>1405</v>
      </c>
      <c r="J862" s="167" t="s">
        <v>2152</v>
      </c>
      <c r="K862" s="167" t="s">
        <v>892</v>
      </c>
      <c r="L862" s="167" t="s">
        <v>2153</v>
      </c>
      <c r="M862" s="167" t="s">
        <v>2124</v>
      </c>
      <c r="O862" s="167">
        <v>24197</v>
      </c>
      <c r="P862" s="167" t="s">
        <v>1386</v>
      </c>
      <c r="R862" s="167">
        <v>7196.4</v>
      </c>
      <c r="S862" s="167">
        <v>-7196.4</v>
      </c>
      <c r="T862" s="167" t="s">
        <v>1361</v>
      </c>
    </row>
    <row r="863" spans="1:20">
      <c r="A863" s="167">
        <v>41700</v>
      </c>
      <c r="B863" s="168">
        <v>45922</v>
      </c>
      <c r="C863" s="168">
        <v>45922</v>
      </c>
      <c r="D863" s="167">
        <v>180247</v>
      </c>
      <c r="E863" s="167" t="s">
        <v>2154</v>
      </c>
      <c r="F863" s="167" t="s">
        <v>1557</v>
      </c>
      <c r="G863" s="167" t="s">
        <v>134</v>
      </c>
      <c r="I863" s="167" t="s">
        <v>1405</v>
      </c>
      <c r="J863" s="167" t="s">
        <v>1941</v>
      </c>
      <c r="K863" s="167" t="s">
        <v>892</v>
      </c>
      <c r="L863" s="167" t="s">
        <v>1942</v>
      </c>
      <c r="M863" s="167" t="s">
        <v>2124</v>
      </c>
      <c r="O863" s="167">
        <v>23662</v>
      </c>
      <c r="P863" s="167" t="s">
        <v>1386</v>
      </c>
      <c r="R863" s="167">
        <v>3456</v>
      </c>
      <c r="S863" s="167">
        <v>-3456</v>
      </c>
      <c r="T863" s="167" t="s">
        <v>1361</v>
      </c>
    </row>
    <row r="864" spans="1:20">
      <c r="A864" s="167">
        <v>41300</v>
      </c>
      <c r="B864" s="168">
        <v>45901</v>
      </c>
      <c r="C864" s="168">
        <v>45901</v>
      </c>
      <c r="D864" s="167">
        <v>179795</v>
      </c>
      <c r="E864" s="167" t="s">
        <v>2155</v>
      </c>
      <c r="F864" s="167" t="s">
        <v>1425</v>
      </c>
      <c r="G864" s="167" t="s">
        <v>1426</v>
      </c>
      <c r="I864" s="167" t="s">
        <v>1405</v>
      </c>
      <c r="J864" s="167" t="s">
        <v>1586</v>
      </c>
      <c r="K864" s="167" t="s">
        <v>892</v>
      </c>
      <c r="L864" s="167" t="s">
        <v>1587</v>
      </c>
      <c r="M864" s="167" t="s">
        <v>2124</v>
      </c>
      <c r="O864" s="167">
        <v>23477</v>
      </c>
      <c r="P864" s="167" t="s">
        <v>1386</v>
      </c>
      <c r="R864" s="167">
        <v>80</v>
      </c>
      <c r="S864" s="167">
        <v>-80</v>
      </c>
      <c r="T864" s="167" t="s">
        <v>1361</v>
      </c>
    </row>
    <row r="865" spans="1:20">
      <c r="A865" s="167">
        <v>41300</v>
      </c>
      <c r="B865" s="168">
        <v>45931</v>
      </c>
      <c r="C865" s="168">
        <v>45931</v>
      </c>
      <c r="D865" s="167">
        <v>180349</v>
      </c>
      <c r="E865" s="167" t="s">
        <v>2155</v>
      </c>
      <c r="F865" s="167" t="s">
        <v>1425</v>
      </c>
      <c r="G865" s="167" t="s">
        <v>1426</v>
      </c>
      <c r="I865" s="167" t="s">
        <v>1405</v>
      </c>
      <c r="J865" s="167" t="s">
        <v>1586</v>
      </c>
      <c r="K865" s="167" t="s">
        <v>892</v>
      </c>
      <c r="L865" s="167" t="s">
        <v>1587</v>
      </c>
      <c r="M865" s="167" t="s">
        <v>2124</v>
      </c>
      <c r="O865" s="167">
        <v>23774</v>
      </c>
      <c r="P865" s="167" t="s">
        <v>1386</v>
      </c>
      <c r="R865" s="167">
        <v>80</v>
      </c>
      <c r="S865" s="167">
        <v>-80</v>
      </c>
      <c r="T865" s="167" t="s">
        <v>1361</v>
      </c>
    </row>
    <row r="866" spans="1:20">
      <c r="A866" s="167">
        <v>41300</v>
      </c>
      <c r="B866" s="168">
        <v>45901</v>
      </c>
      <c r="C866" s="168">
        <v>45901</v>
      </c>
      <c r="D866" s="167">
        <v>179793</v>
      </c>
      <c r="E866" s="167" t="s">
        <v>2156</v>
      </c>
      <c r="F866" s="167" t="s">
        <v>1425</v>
      </c>
      <c r="G866" s="167" t="s">
        <v>1426</v>
      </c>
      <c r="I866" s="167" t="s">
        <v>1405</v>
      </c>
      <c r="J866" s="167" t="s">
        <v>1592</v>
      </c>
      <c r="K866" s="167" t="s">
        <v>892</v>
      </c>
      <c r="L866" s="167" t="s">
        <v>1593</v>
      </c>
      <c r="M866" s="167" t="s">
        <v>2124</v>
      </c>
      <c r="O866" s="167">
        <v>23437</v>
      </c>
      <c r="P866" s="167" t="s">
        <v>1386</v>
      </c>
      <c r="R866" s="167">
        <v>760</v>
      </c>
      <c r="S866" s="167">
        <v>-760</v>
      </c>
      <c r="T866" s="167" t="s">
        <v>1361</v>
      </c>
    </row>
    <row r="867" spans="1:20">
      <c r="A867" s="167">
        <v>41300</v>
      </c>
      <c r="B867" s="168">
        <v>45931</v>
      </c>
      <c r="C867" s="168">
        <v>45931</v>
      </c>
      <c r="D867" s="167">
        <v>180347</v>
      </c>
      <c r="E867" s="167" t="s">
        <v>2156</v>
      </c>
      <c r="F867" s="167" t="s">
        <v>1425</v>
      </c>
      <c r="G867" s="167" t="s">
        <v>1426</v>
      </c>
      <c r="I867" s="167" t="s">
        <v>1405</v>
      </c>
      <c r="J867" s="167" t="s">
        <v>1592</v>
      </c>
      <c r="K867" s="167" t="s">
        <v>892</v>
      </c>
      <c r="L867" s="167" t="s">
        <v>1593</v>
      </c>
      <c r="M867" s="167" t="s">
        <v>2124</v>
      </c>
      <c r="O867" s="167">
        <v>23772</v>
      </c>
      <c r="P867" s="167" t="s">
        <v>1386</v>
      </c>
      <c r="R867" s="167">
        <v>760</v>
      </c>
      <c r="S867" s="167">
        <v>-760</v>
      </c>
      <c r="T867" s="167" t="s">
        <v>1361</v>
      </c>
    </row>
    <row r="868" spans="1:20">
      <c r="A868" s="167">
        <v>42100</v>
      </c>
      <c r="B868" s="168">
        <v>45901</v>
      </c>
      <c r="C868" s="168">
        <v>45901</v>
      </c>
      <c r="D868" s="167">
        <v>179791</v>
      </c>
      <c r="E868" s="167" t="s">
        <v>2157</v>
      </c>
      <c r="F868" s="167" t="s">
        <v>1408</v>
      </c>
      <c r="G868" s="167" t="s">
        <v>1409</v>
      </c>
      <c r="I868" s="167" t="s">
        <v>1405</v>
      </c>
      <c r="J868" s="167" t="s">
        <v>1435</v>
      </c>
      <c r="K868" s="167" t="s">
        <v>892</v>
      </c>
      <c r="L868" s="167" t="s">
        <v>1436</v>
      </c>
      <c r="M868" s="167" t="s">
        <v>2124</v>
      </c>
      <c r="O868" s="167">
        <v>23464</v>
      </c>
      <c r="P868" s="167" t="s">
        <v>1386</v>
      </c>
      <c r="R868" s="167">
        <v>400</v>
      </c>
      <c r="S868" s="167">
        <v>-400</v>
      </c>
      <c r="T868" s="167" t="s">
        <v>1361</v>
      </c>
    </row>
    <row r="869" spans="1:20">
      <c r="A869" s="167">
        <v>42100</v>
      </c>
      <c r="B869" s="168">
        <v>45931</v>
      </c>
      <c r="C869" s="168">
        <v>45931</v>
      </c>
      <c r="D869" s="167">
        <v>180345</v>
      </c>
      <c r="E869" s="167" t="s">
        <v>2157</v>
      </c>
      <c r="F869" s="167" t="s">
        <v>1408</v>
      </c>
      <c r="G869" s="167" t="s">
        <v>1409</v>
      </c>
      <c r="I869" s="167" t="s">
        <v>1405</v>
      </c>
      <c r="J869" s="167" t="s">
        <v>1435</v>
      </c>
      <c r="K869" s="167" t="s">
        <v>892</v>
      </c>
      <c r="L869" s="167" t="s">
        <v>1436</v>
      </c>
      <c r="M869" s="167" t="s">
        <v>2124</v>
      </c>
      <c r="O869" s="167">
        <v>23770</v>
      </c>
      <c r="P869" s="167" t="s">
        <v>1386</v>
      </c>
      <c r="R869" s="167">
        <v>400</v>
      </c>
      <c r="S869" s="167">
        <v>-400</v>
      </c>
      <c r="T869" s="167" t="s">
        <v>1361</v>
      </c>
    </row>
    <row r="870" spans="1:20">
      <c r="A870" s="167">
        <v>40000</v>
      </c>
      <c r="B870" s="168">
        <v>45901</v>
      </c>
      <c r="C870" s="168">
        <v>45901</v>
      </c>
      <c r="D870" s="167">
        <v>179794</v>
      </c>
      <c r="E870" s="167" t="s">
        <v>2158</v>
      </c>
      <c r="F870" s="167" t="s">
        <v>1425</v>
      </c>
      <c r="G870" s="167" t="s">
        <v>1426</v>
      </c>
      <c r="I870" s="167" t="s">
        <v>1405</v>
      </c>
      <c r="J870" s="167" t="s">
        <v>1640</v>
      </c>
      <c r="K870" s="167" t="s">
        <v>892</v>
      </c>
      <c r="L870" s="167" t="s">
        <v>1640</v>
      </c>
      <c r="M870" s="167" t="s">
        <v>2124</v>
      </c>
      <c r="O870" s="167">
        <v>23511</v>
      </c>
      <c r="P870" s="167" t="s">
        <v>1386</v>
      </c>
      <c r="R870" s="167">
        <v>8321</v>
      </c>
      <c r="S870" s="167">
        <v>-8321</v>
      </c>
      <c r="T870" s="167" t="s">
        <v>1361</v>
      </c>
    </row>
    <row r="871" spans="1:20">
      <c r="A871" s="167">
        <v>40000</v>
      </c>
      <c r="B871" s="168">
        <v>45931</v>
      </c>
      <c r="C871" s="168">
        <v>45931</v>
      </c>
      <c r="D871" s="167">
        <v>180348</v>
      </c>
      <c r="E871" s="167" t="s">
        <v>2158</v>
      </c>
      <c r="F871" s="167" t="s">
        <v>1425</v>
      </c>
      <c r="G871" s="167" t="s">
        <v>1426</v>
      </c>
      <c r="I871" s="167" t="s">
        <v>1405</v>
      </c>
      <c r="J871" s="167" t="s">
        <v>1640</v>
      </c>
      <c r="K871" s="167" t="s">
        <v>892</v>
      </c>
      <c r="L871" s="167" t="s">
        <v>1640</v>
      </c>
      <c r="M871" s="167" t="s">
        <v>2124</v>
      </c>
      <c r="O871" s="167">
        <v>23773</v>
      </c>
      <c r="P871" s="167" t="s">
        <v>1386</v>
      </c>
      <c r="R871" s="167">
        <v>8321</v>
      </c>
      <c r="S871" s="167">
        <v>-8321</v>
      </c>
      <c r="T871" s="167" t="s">
        <v>1361</v>
      </c>
    </row>
    <row r="872" spans="1:20">
      <c r="A872" s="167">
        <v>40000</v>
      </c>
      <c r="B872" s="168">
        <v>45901</v>
      </c>
      <c r="C872" s="168">
        <v>45901</v>
      </c>
      <c r="D872" s="167">
        <v>179795</v>
      </c>
      <c r="E872" s="167" t="s">
        <v>2159</v>
      </c>
      <c r="F872" s="167" t="s">
        <v>1425</v>
      </c>
      <c r="G872" s="167" t="s">
        <v>1426</v>
      </c>
      <c r="I872" s="167" t="s">
        <v>1405</v>
      </c>
      <c r="J872" s="167" t="s">
        <v>1441</v>
      </c>
      <c r="K872" s="167" t="s">
        <v>892</v>
      </c>
      <c r="L872" s="167" t="s">
        <v>1442</v>
      </c>
      <c r="M872" s="167" t="s">
        <v>2124</v>
      </c>
      <c r="O872" s="167">
        <v>23477</v>
      </c>
      <c r="P872" s="167" t="s">
        <v>1386</v>
      </c>
      <c r="R872" s="167">
        <v>1050</v>
      </c>
      <c r="S872" s="167">
        <v>-1050</v>
      </c>
      <c r="T872" s="167" t="s">
        <v>1361</v>
      </c>
    </row>
    <row r="873" spans="1:20">
      <c r="A873" s="167">
        <v>40000</v>
      </c>
      <c r="B873" s="168">
        <v>45931</v>
      </c>
      <c r="C873" s="168">
        <v>45931</v>
      </c>
      <c r="D873" s="167">
        <v>180349</v>
      </c>
      <c r="E873" s="167" t="s">
        <v>2159</v>
      </c>
      <c r="F873" s="167" t="s">
        <v>1425</v>
      </c>
      <c r="G873" s="167" t="s">
        <v>1426</v>
      </c>
      <c r="I873" s="167" t="s">
        <v>1405</v>
      </c>
      <c r="J873" s="167" t="s">
        <v>1441</v>
      </c>
      <c r="K873" s="167" t="s">
        <v>892</v>
      </c>
      <c r="L873" s="167" t="s">
        <v>1442</v>
      </c>
      <c r="M873" s="167" t="s">
        <v>2124</v>
      </c>
      <c r="O873" s="167">
        <v>23774</v>
      </c>
      <c r="P873" s="167" t="s">
        <v>1386</v>
      </c>
      <c r="R873" s="167">
        <v>1050</v>
      </c>
      <c r="S873" s="167">
        <v>-1050</v>
      </c>
      <c r="T873" s="167" t="s">
        <v>1361</v>
      </c>
    </row>
    <row r="874" spans="1:20">
      <c r="A874" s="167">
        <v>41450</v>
      </c>
      <c r="B874" s="168">
        <v>45901</v>
      </c>
      <c r="C874" s="168">
        <v>45901</v>
      </c>
      <c r="D874" s="167">
        <v>179796</v>
      </c>
      <c r="E874" s="167" t="s">
        <v>2160</v>
      </c>
      <c r="F874" s="167" t="s">
        <v>1425</v>
      </c>
      <c r="G874" s="167" t="s">
        <v>1426</v>
      </c>
      <c r="I874" s="167" t="s">
        <v>1405</v>
      </c>
      <c r="J874" s="167" t="s">
        <v>2161</v>
      </c>
      <c r="K874" s="167" t="s">
        <v>892</v>
      </c>
      <c r="L874" s="167" t="s">
        <v>2162</v>
      </c>
      <c r="M874" s="167" t="s">
        <v>2124</v>
      </c>
      <c r="O874" s="167">
        <v>23465</v>
      </c>
      <c r="P874" s="167" t="s">
        <v>1386</v>
      </c>
      <c r="R874" s="167">
        <v>36</v>
      </c>
      <c r="S874" s="167">
        <v>-36</v>
      </c>
      <c r="T874" s="167" t="s">
        <v>1361</v>
      </c>
    </row>
    <row r="875" spans="1:20">
      <c r="A875" s="167">
        <v>41450</v>
      </c>
      <c r="B875" s="168">
        <v>45931</v>
      </c>
      <c r="C875" s="168">
        <v>45931</v>
      </c>
      <c r="D875" s="167">
        <v>180350</v>
      </c>
      <c r="E875" s="167" t="s">
        <v>2160</v>
      </c>
      <c r="F875" s="167" t="s">
        <v>1425</v>
      </c>
      <c r="G875" s="167" t="s">
        <v>1426</v>
      </c>
      <c r="I875" s="167" t="s">
        <v>1405</v>
      </c>
      <c r="J875" s="167" t="s">
        <v>2161</v>
      </c>
      <c r="K875" s="167" t="s">
        <v>892</v>
      </c>
      <c r="L875" s="167" t="s">
        <v>2162</v>
      </c>
      <c r="M875" s="167" t="s">
        <v>2124</v>
      </c>
      <c r="O875" s="167">
        <v>23775</v>
      </c>
      <c r="P875" s="167" t="s">
        <v>1386</v>
      </c>
      <c r="R875" s="167">
        <v>36</v>
      </c>
      <c r="S875" s="167">
        <v>-36</v>
      </c>
      <c r="T875" s="167" t="s">
        <v>1361</v>
      </c>
    </row>
    <row r="876" spans="1:20">
      <c r="A876" s="167">
        <v>41450</v>
      </c>
      <c r="B876" s="168">
        <v>45901</v>
      </c>
      <c r="C876" s="168">
        <v>45901</v>
      </c>
      <c r="D876" s="167">
        <v>179796</v>
      </c>
      <c r="E876" s="167" t="s">
        <v>2163</v>
      </c>
      <c r="F876" s="167" t="s">
        <v>1425</v>
      </c>
      <c r="G876" s="167" t="s">
        <v>1426</v>
      </c>
      <c r="I876" s="167" t="s">
        <v>1405</v>
      </c>
      <c r="J876" s="167" t="s">
        <v>2164</v>
      </c>
      <c r="K876" s="167" t="s">
        <v>892</v>
      </c>
      <c r="L876" s="167" t="s">
        <v>2165</v>
      </c>
      <c r="M876" s="167" t="s">
        <v>2124</v>
      </c>
      <c r="O876" s="167">
        <v>23465</v>
      </c>
      <c r="P876" s="167" t="s">
        <v>1386</v>
      </c>
      <c r="R876" s="167">
        <v>620</v>
      </c>
      <c r="S876" s="167">
        <v>-620</v>
      </c>
      <c r="T876" s="167" t="s">
        <v>1361</v>
      </c>
    </row>
    <row r="877" spans="1:20">
      <c r="A877" s="167">
        <v>41450</v>
      </c>
      <c r="B877" s="168">
        <v>45931</v>
      </c>
      <c r="C877" s="168">
        <v>45931</v>
      </c>
      <c r="D877" s="167">
        <v>180350</v>
      </c>
      <c r="E877" s="167" t="s">
        <v>2163</v>
      </c>
      <c r="F877" s="167" t="s">
        <v>1425</v>
      </c>
      <c r="G877" s="167" t="s">
        <v>1426</v>
      </c>
      <c r="I877" s="167" t="s">
        <v>1405</v>
      </c>
      <c r="J877" s="167" t="s">
        <v>2164</v>
      </c>
      <c r="K877" s="167" t="s">
        <v>892</v>
      </c>
      <c r="L877" s="167" t="s">
        <v>2165</v>
      </c>
      <c r="M877" s="167" t="s">
        <v>2124</v>
      </c>
      <c r="O877" s="167">
        <v>23775</v>
      </c>
      <c r="P877" s="167" t="s">
        <v>1386</v>
      </c>
      <c r="R877" s="167">
        <v>620</v>
      </c>
      <c r="S877" s="167">
        <v>-620</v>
      </c>
      <c r="T877" s="167" t="s">
        <v>1361</v>
      </c>
    </row>
    <row r="878" spans="1:20">
      <c r="A878" s="167">
        <v>41450</v>
      </c>
      <c r="B878" s="168">
        <v>45901</v>
      </c>
      <c r="C878" s="168">
        <v>45901</v>
      </c>
      <c r="D878" s="167">
        <v>179796</v>
      </c>
      <c r="E878" s="167" t="s">
        <v>2166</v>
      </c>
      <c r="F878" s="167" t="s">
        <v>1425</v>
      </c>
      <c r="G878" s="167" t="s">
        <v>1426</v>
      </c>
      <c r="I878" s="167" t="s">
        <v>1405</v>
      </c>
      <c r="J878" s="167" t="s">
        <v>1788</v>
      </c>
      <c r="K878" s="167" t="s">
        <v>892</v>
      </c>
      <c r="L878" s="167" t="s">
        <v>1789</v>
      </c>
      <c r="M878" s="167" t="s">
        <v>2124</v>
      </c>
      <c r="O878" s="167">
        <v>23465</v>
      </c>
      <c r="P878" s="167" t="s">
        <v>1386</v>
      </c>
      <c r="R878" s="167">
        <v>2093</v>
      </c>
      <c r="S878" s="167">
        <v>-2093</v>
      </c>
      <c r="T878" s="167" t="s">
        <v>1361</v>
      </c>
    </row>
    <row r="879" spans="1:20">
      <c r="A879" s="167">
        <v>41450</v>
      </c>
      <c r="B879" s="168">
        <v>45931</v>
      </c>
      <c r="C879" s="168">
        <v>45931</v>
      </c>
      <c r="D879" s="167">
        <v>180350</v>
      </c>
      <c r="E879" s="167" t="s">
        <v>2166</v>
      </c>
      <c r="F879" s="167" t="s">
        <v>1425</v>
      </c>
      <c r="G879" s="167" t="s">
        <v>1426</v>
      </c>
      <c r="I879" s="167" t="s">
        <v>1405</v>
      </c>
      <c r="J879" s="167" t="s">
        <v>1788</v>
      </c>
      <c r="K879" s="167" t="s">
        <v>892</v>
      </c>
      <c r="L879" s="167" t="s">
        <v>1789</v>
      </c>
      <c r="M879" s="167" t="s">
        <v>2124</v>
      </c>
      <c r="O879" s="167">
        <v>23775</v>
      </c>
      <c r="P879" s="167" t="s">
        <v>1386</v>
      </c>
      <c r="R879" s="167">
        <v>2093</v>
      </c>
      <c r="S879" s="167">
        <v>-2093</v>
      </c>
      <c r="T879" s="167" t="s">
        <v>1361</v>
      </c>
    </row>
    <row r="880" spans="1:20">
      <c r="A880" s="167">
        <v>41200</v>
      </c>
      <c r="B880" s="168">
        <v>45901</v>
      </c>
      <c r="C880" s="168">
        <v>45901</v>
      </c>
      <c r="D880" s="167">
        <v>179791</v>
      </c>
      <c r="E880" s="167" t="s">
        <v>2167</v>
      </c>
      <c r="F880" s="167" t="s">
        <v>1408</v>
      </c>
      <c r="G880" s="167" t="s">
        <v>1409</v>
      </c>
      <c r="I880" s="167" t="s">
        <v>1405</v>
      </c>
      <c r="J880" s="167" t="s">
        <v>1478</v>
      </c>
      <c r="K880" s="167" t="s">
        <v>892</v>
      </c>
      <c r="L880" s="167" t="s">
        <v>1479</v>
      </c>
      <c r="M880" s="167" t="s">
        <v>2124</v>
      </c>
      <c r="O880" s="167">
        <v>23464</v>
      </c>
      <c r="P880" s="167" t="s">
        <v>1386</v>
      </c>
      <c r="R880" s="167">
        <v>1000</v>
      </c>
      <c r="S880" s="167">
        <v>-1000</v>
      </c>
      <c r="T880" s="167" t="s">
        <v>1361</v>
      </c>
    </row>
    <row r="881" spans="1:20">
      <c r="A881" s="167">
        <v>41200</v>
      </c>
      <c r="B881" s="168">
        <v>45931</v>
      </c>
      <c r="C881" s="168">
        <v>45931</v>
      </c>
      <c r="D881" s="167">
        <v>180345</v>
      </c>
      <c r="E881" s="167" t="s">
        <v>2167</v>
      </c>
      <c r="F881" s="167" t="s">
        <v>1408</v>
      </c>
      <c r="G881" s="167" t="s">
        <v>1409</v>
      </c>
      <c r="I881" s="167" t="s">
        <v>1405</v>
      </c>
      <c r="J881" s="167" t="s">
        <v>1478</v>
      </c>
      <c r="K881" s="167" t="s">
        <v>892</v>
      </c>
      <c r="L881" s="167" t="s">
        <v>1479</v>
      </c>
      <c r="M881" s="167" t="s">
        <v>2124</v>
      </c>
      <c r="O881" s="167">
        <v>23770</v>
      </c>
      <c r="P881" s="167" t="s">
        <v>1386</v>
      </c>
      <c r="R881" s="167">
        <v>1000</v>
      </c>
      <c r="S881" s="167">
        <v>-1000</v>
      </c>
      <c r="T881" s="167" t="s">
        <v>1361</v>
      </c>
    </row>
    <row r="882" spans="1:20">
      <c r="A882" s="167">
        <v>41365</v>
      </c>
      <c r="B882" s="168">
        <v>45901</v>
      </c>
      <c r="C882" s="168">
        <v>45901</v>
      </c>
      <c r="D882" s="167">
        <v>179795</v>
      </c>
      <c r="E882" s="167" t="s">
        <v>2168</v>
      </c>
      <c r="F882" s="167" t="s">
        <v>1425</v>
      </c>
      <c r="G882" s="167" t="s">
        <v>1426</v>
      </c>
      <c r="I882" s="167" t="s">
        <v>1405</v>
      </c>
      <c r="J882" s="167" t="s">
        <v>2169</v>
      </c>
      <c r="K882" s="167" t="s">
        <v>892</v>
      </c>
      <c r="L882" s="167" t="s">
        <v>2170</v>
      </c>
      <c r="M882" s="167" t="s">
        <v>2124</v>
      </c>
      <c r="O882" s="167">
        <v>23477</v>
      </c>
      <c r="P882" s="167" t="s">
        <v>1386</v>
      </c>
      <c r="R882" s="167">
        <v>393</v>
      </c>
      <c r="S882" s="167">
        <v>-393</v>
      </c>
      <c r="T882" s="167" t="s">
        <v>1361</v>
      </c>
    </row>
    <row r="883" spans="1:20">
      <c r="A883" s="167">
        <v>41365</v>
      </c>
      <c r="B883" s="168">
        <v>45931</v>
      </c>
      <c r="C883" s="168">
        <v>45931</v>
      </c>
      <c r="D883" s="167">
        <v>180349</v>
      </c>
      <c r="E883" s="167" t="s">
        <v>2168</v>
      </c>
      <c r="F883" s="167" t="s">
        <v>1425</v>
      </c>
      <c r="G883" s="167" t="s">
        <v>1426</v>
      </c>
      <c r="I883" s="167" t="s">
        <v>1405</v>
      </c>
      <c r="J883" s="167" t="s">
        <v>2169</v>
      </c>
      <c r="K883" s="167" t="s">
        <v>892</v>
      </c>
      <c r="L883" s="167" t="s">
        <v>2170</v>
      </c>
      <c r="M883" s="167" t="s">
        <v>2124</v>
      </c>
      <c r="O883" s="167">
        <v>23774</v>
      </c>
      <c r="P883" s="167" t="s">
        <v>1386</v>
      </c>
      <c r="R883" s="167">
        <v>393</v>
      </c>
      <c r="S883" s="167">
        <v>-393</v>
      </c>
      <c r="T883" s="167" t="s">
        <v>1361</v>
      </c>
    </row>
    <row r="884" spans="1:20">
      <c r="A884" s="167">
        <v>41365</v>
      </c>
      <c r="B884" s="168">
        <v>45901</v>
      </c>
      <c r="C884" s="168">
        <v>45901</v>
      </c>
      <c r="D884" s="167">
        <v>179795</v>
      </c>
      <c r="E884" s="167" t="s">
        <v>2171</v>
      </c>
      <c r="F884" s="167" t="s">
        <v>1425</v>
      </c>
      <c r="G884" s="167" t="s">
        <v>1426</v>
      </c>
      <c r="I884" s="167" t="s">
        <v>1405</v>
      </c>
      <c r="J884" s="167" t="s">
        <v>1481</v>
      </c>
      <c r="K884" s="167" t="s">
        <v>892</v>
      </c>
      <c r="L884" s="167" t="s">
        <v>1482</v>
      </c>
      <c r="M884" s="167" t="s">
        <v>2124</v>
      </c>
      <c r="O884" s="167">
        <v>23477</v>
      </c>
      <c r="P884" s="167" t="s">
        <v>1386</v>
      </c>
      <c r="R884" s="167">
        <v>1158</v>
      </c>
      <c r="S884" s="167">
        <v>-1158</v>
      </c>
      <c r="T884" s="167" t="s">
        <v>1361</v>
      </c>
    </row>
    <row r="885" spans="1:20">
      <c r="A885" s="167">
        <v>41365</v>
      </c>
      <c r="B885" s="168">
        <v>45931</v>
      </c>
      <c r="C885" s="168">
        <v>45931</v>
      </c>
      <c r="D885" s="167">
        <v>180349</v>
      </c>
      <c r="E885" s="167" t="s">
        <v>2171</v>
      </c>
      <c r="F885" s="167" t="s">
        <v>1425</v>
      </c>
      <c r="G885" s="167" t="s">
        <v>1426</v>
      </c>
      <c r="I885" s="167" t="s">
        <v>1405</v>
      </c>
      <c r="J885" s="167" t="s">
        <v>1481</v>
      </c>
      <c r="K885" s="167" t="s">
        <v>892</v>
      </c>
      <c r="L885" s="167" t="s">
        <v>1482</v>
      </c>
      <c r="M885" s="167" t="s">
        <v>2124</v>
      </c>
      <c r="O885" s="167">
        <v>23774</v>
      </c>
      <c r="P885" s="167" t="s">
        <v>1386</v>
      </c>
      <c r="R885" s="167">
        <v>1158</v>
      </c>
      <c r="S885" s="167">
        <v>-1158</v>
      </c>
      <c r="T885" s="167" t="s">
        <v>1361</v>
      </c>
    </row>
    <row r="886" spans="1:20">
      <c r="A886" s="167">
        <v>41450</v>
      </c>
      <c r="B886" s="168">
        <v>45901</v>
      </c>
      <c r="C886" s="168">
        <v>45901</v>
      </c>
      <c r="D886" s="167">
        <v>179796</v>
      </c>
      <c r="E886" s="167" t="s">
        <v>2172</v>
      </c>
      <c r="F886" s="167" t="s">
        <v>1425</v>
      </c>
      <c r="G886" s="167" t="s">
        <v>1426</v>
      </c>
      <c r="I886" s="167" t="s">
        <v>1405</v>
      </c>
      <c r="J886" s="167" t="s">
        <v>1738</v>
      </c>
      <c r="K886" s="167" t="s">
        <v>892</v>
      </c>
      <c r="L886" s="167" t="s">
        <v>1739</v>
      </c>
      <c r="M886" s="167" t="s">
        <v>2124</v>
      </c>
      <c r="O886" s="167">
        <v>23465</v>
      </c>
      <c r="P886" s="167" t="s">
        <v>1386</v>
      </c>
      <c r="R886" s="167">
        <v>30</v>
      </c>
      <c r="S886" s="167">
        <v>-30</v>
      </c>
      <c r="T886" s="167" t="s">
        <v>1361</v>
      </c>
    </row>
    <row r="887" spans="1:20">
      <c r="A887" s="167">
        <v>41450</v>
      </c>
      <c r="B887" s="168">
        <v>45931</v>
      </c>
      <c r="C887" s="168">
        <v>45931</v>
      </c>
      <c r="D887" s="167">
        <v>180350</v>
      </c>
      <c r="E887" s="167" t="s">
        <v>2172</v>
      </c>
      <c r="F887" s="167" t="s">
        <v>1425</v>
      </c>
      <c r="G887" s="167" t="s">
        <v>1426</v>
      </c>
      <c r="I887" s="167" t="s">
        <v>1405</v>
      </c>
      <c r="J887" s="167" t="s">
        <v>1738</v>
      </c>
      <c r="K887" s="167" t="s">
        <v>892</v>
      </c>
      <c r="L887" s="167" t="s">
        <v>1739</v>
      </c>
      <c r="M887" s="167" t="s">
        <v>2124</v>
      </c>
      <c r="O887" s="167">
        <v>23775</v>
      </c>
      <c r="P887" s="167" t="s">
        <v>1386</v>
      </c>
      <c r="R887" s="167">
        <v>30</v>
      </c>
      <c r="S887" s="167">
        <v>-30</v>
      </c>
      <c r="T887" s="167" t="s">
        <v>1361</v>
      </c>
    </row>
    <row r="888" spans="1:20">
      <c r="A888" s="167">
        <v>41300</v>
      </c>
      <c r="B888" s="168">
        <v>45901</v>
      </c>
      <c r="C888" s="168">
        <v>45901</v>
      </c>
      <c r="D888" s="167">
        <v>179792</v>
      </c>
      <c r="E888" s="167" t="s">
        <v>2173</v>
      </c>
      <c r="F888" s="167" t="s">
        <v>1425</v>
      </c>
      <c r="G888" s="167" t="s">
        <v>1426</v>
      </c>
      <c r="I888" s="167" t="s">
        <v>1405</v>
      </c>
      <c r="J888" s="167" t="s">
        <v>2174</v>
      </c>
      <c r="K888" s="167" t="s">
        <v>892</v>
      </c>
      <c r="L888" s="167" t="s">
        <v>2175</v>
      </c>
      <c r="M888" s="167" t="s">
        <v>2124</v>
      </c>
      <c r="O888" s="167">
        <v>23443</v>
      </c>
      <c r="P888" s="167" t="s">
        <v>1386</v>
      </c>
      <c r="R888" s="167">
        <v>940.5</v>
      </c>
      <c r="S888" s="167">
        <v>-940.5</v>
      </c>
      <c r="T888" s="167" t="s">
        <v>1361</v>
      </c>
    </row>
    <row r="889" spans="1:20">
      <c r="A889" s="167">
        <v>41300</v>
      </c>
      <c r="B889" s="168">
        <v>45931</v>
      </c>
      <c r="C889" s="168">
        <v>45931</v>
      </c>
      <c r="D889" s="167">
        <v>180346</v>
      </c>
      <c r="E889" s="167" t="s">
        <v>2173</v>
      </c>
      <c r="F889" s="167" t="s">
        <v>1425</v>
      </c>
      <c r="G889" s="167" t="s">
        <v>1426</v>
      </c>
      <c r="I889" s="167" t="s">
        <v>1405</v>
      </c>
      <c r="J889" s="167" t="s">
        <v>2174</v>
      </c>
      <c r="K889" s="167" t="s">
        <v>892</v>
      </c>
      <c r="L889" s="167" t="s">
        <v>2175</v>
      </c>
      <c r="M889" s="167" t="s">
        <v>2124</v>
      </c>
      <c r="O889" s="167">
        <v>23771</v>
      </c>
      <c r="P889" s="167" t="s">
        <v>1386</v>
      </c>
      <c r="R889" s="167">
        <v>940.5</v>
      </c>
      <c r="S889" s="167">
        <v>-940.5</v>
      </c>
      <c r="T889" s="167" t="s">
        <v>1361</v>
      </c>
    </row>
    <row r="890" spans="1:20">
      <c r="A890" s="167">
        <v>41300</v>
      </c>
      <c r="B890" s="168">
        <v>45901</v>
      </c>
      <c r="C890" s="168">
        <v>45901</v>
      </c>
      <c r="D890" s="167">
        <v>179792</v>
      </c>
      <c r="E890" s="167" t="s">
        <v>2176</v>
      </c>
      <c r="F890" s="167" t="s">
        <v>1425</v>
      </c>
      <c r="G890" s="167" t="s">
        <v>1426</v>
      </c>
      <c r="I890" s="167" t="s">
        <v>1405</v>
      </c>
      <c r="J890" s="167" t="s">
        <v>2177</v>
      </c>
      <c r="K890" s="167" t="s">
        <v>892</v>
      </c>
      <c r="L890" s="167" t="s">
        <v>2178</v>
      </c>
      <c r="M890" s="167" t="s">
        <v>2124</v>
      </c>
      <c r="O890" s="167">
        <v>23443</v>
      </c>
      <c r="P890" s="167" t="s">
        <v>1386</v>
      </c>
      <c r="R890" s="167">
        <v>148.5</v>
      </c>
      <c r="S890" s="167">
        <v>-148.5</v>
      </c>
      <c r="T890" s="167" t="s">
        <v>1361</v>
      </c>
    </row>
    <row r="891" spans="1:20">
      <c r="A891" s="167">
        <v>41300</v>
      </c>
      <c r="B891" s="168">
        <v>45931</v>
      </c>
      <c r="C891" s="168">
        <v>45931</v>
      </c>
      <c r="D891" s="167">
        <v>180346</v>
      </c>
      <c r="E891" s="167" t="s">
        <v>2176</v>
      </c>
      <c r="F891" s="167" t="s">
        <v>1425</v>
      </c>
      <c r="G891" s="167" t="s">
        <v>1426</v>
      </c>
      <c r="I891" s="167" t="s">
        <v>1405</v>
      </c>
      <c r="J891" s="167" t="s">
        <v>2177</v>
      </c>
      <c r="K891" s="167" t="s">
        <v>892</v>
      </c>
      <c r="L891" s="167" t="s">
        <v>2178</v>
      </c>
      <c r="M891" s="167" t="s">
        <v>2124</v>
      </c>
      <c r="O891" s="167">
        <v>23771</v>
      </c>
      <c r="P891" s="167" t="s">
        <v>1386</v>
      </c>
      <c r="R891" s="167">
        <v>148.5</v>
      </c>
      <c r="S891" s="167">
        <v>-148.5</v>
      </c>
      <c r="T891" s="167" t="s">
        <v>1361</v>
      </c>
    </row>
    <row r="892" spans="1:20">
      <c r="A892" s="167">
        <v>41700</v>
      </c>
      <c r="B892" s="168">
        <v>45922</v>
      </c>
      <c r="C892" s="168">
        <v>45922</v>
      </c>
      <c r="D892" s="167">
        <v>180247</v>
      </c>
      <c r="E892" s="167" t="s">
        <v>2179</v>
      </c>
      <c r="F892" s="167" t="s">
        <v>1557</v>
      </c>
      <c r="G892" s="167" t="s">
        <v>134</v>
      </c>
      <c r="I892" s="167" t="s">
        <v>1405</v>
      </c>
      <c r="J892" s="167" t="s">
        <v>2180</v>
      </c>
      <c r="K892" s="167" t="s">
        <v>892</v>
      </c>
      <c r="L892" s="167" t="s">
        <v>2181</v>
      </c>
      <c r="M892" s="167" t="s">
        <v>2124</v>
      </c>
      <c r="O892" s="167">
        <v>23662</v>
      </c>
      <c r="P892" s="167" t="s">
        <v>1386</v>
      </c>
      <c r="R892" s="167">
        <v>706.76</v>
      </c>
      <c r="S892" s="167">
        <v>-706.76</v>
      </c>
      <c r="T892" s="167" t="s">
        <v>1361</v>
      </c>
    </row>
    <row r="893" spans="1:20">
      <c r="A893" s="167">
        <v>42200</v>
      </c>
      <c r="B893" s="168">
        <v>45901</v>
      </c>
      <c r="C893" s="168">
        <v>45901</v>
      </c>
      <c r="D893" s="167">
        <v>179795</v>
      </c>
      <c r="E893" s="167" t="s">
        <v>2182</v>
      </c>
      <c r="F893" s="167" t="s">
        <v>1425</v>
      </c>
      <c r="G893" s="167" t="s">
        <v>1426</v>
      </c>
      <c r="I893" s="167" t="s">
        <v>1405</v>
      </c>
      <c r="J893" s="167" t="s">
        <v>2183</v>
      </c>
      <c r="K893" s="167" t="s">
        <v>892</v>
      </c>
      <c r="L893" s="167" t="s">
        <v>2184</v>
      </c>
      <c r="M893" s="167" t="s">
        <v>2124</v>
      </c>
      <c r="O893" s="167">
        <v>23477</v>
      </c>
      <c r="P893" s="167" t="s">
        <v>1386</v>
      </c>
      <c r="R893" s="167">
        <v>150</v>
      </c>
      <c r="S893" s="167">
        <v>-150</v>
      </c>
      <c r="T893" s="167" t="s">
        <v>1361</v>
      </c>
    </row>
    <row r="894" spans="1:20">
      <c r="A894" s="167">
        <v>42200</v>
      </c>
      <c r="B894" s="168">
        <v>45931</v>
      </c>
      <c r="C894" s="168">
        <v>45931</v>
      </c>
      <c r="D894" s="167">
        <v>180349</v>
      </c>
      <c r="E894" s="167" t="s">
        <v>2182</v>
      </c>
      <c r="F894" s="167" t="s">
        <v>1425</v>
      </c>
      <c r="G894" s="167" t="s">
        <v>1426</v>
      </c>
      <c r="I894" s="167" t="s">
        <v>1405</v>
      </c>
      <c r="J894" s="167" t="s">
        <v>2183</v>
      </c>
      <c r="K894" s="167" t="s">
        <v>892</v>
      </c>
      <c r="L894" s="167" t="s">
        <v>2184</v>
      </c>
      <c r="M894" s="167" t="s">
        <v>2124</v>
      </c>
      <c r="O894" s="167">
        <v>23774</v>
      </c>
      <c r="P894" s="167" t="s">
        <v>1386</v>
      </c>
      <c r="R894" s="167">
        <v>150</v>
      </c>
      <c r="S894" s="167">
        <v>-150</v>
      </c>
      <c r="T894" s="167" t="s">
        <v>1361</v>
      </c>
    </row>
    <row r="895" spans="1:20">
      <c r="A895" s="167">
        <v>41450</v>
      </c>
      <c r="B895" s="168">
        <v>45901</v>
      </c>
      <c r="C895" s="168">
        <v>45901</v>
      </c>
      <c r="D895" s="167">
        <v>179796</v>
      </c>
      <c r="E895" s="167" t="s">
        <v>2185</v>
      </c>
      <c r="F895" s="167" t="s">
        <v>1425</v>
      </c>
      <c r="G895" s="167" t="s">
        <v>1426</v>
      </c>
      <c r="I895" s="167" t="s">
        <v>1405</v>
      </c>
      <c r="J895" s="167" t="s">
        <v>1741</v>
      </c>
      <c r="K895" s="167" t="s">
        <v>892</v>
      </c>
      <c r="L895" s="167" t="s">
        <v>1742</v>
      </c>
      <c r="M895" s="167" t="s">
        <v>2124</v>
      </c>
      <c r="O895" s="167">
        <v>23465</v>
      </c>
      <c r="P895" s="167" t="s">
        <v>1386</v>
      </c>
      <c r="R895" s="167">
        <v>15</v>
      </c>
      <c r="S895" s="167">
        <v>-15</v>
      </c>
      <c r="T895" s="167" t="s">
        <v>1361</v>
      </c>
    </row>
    <row r="896" spans="1:20">
      <c r="A896" s="167">
        <v>41450</v>
      </c>
      <c r="B896" s="168">
        <v>45931</v>
      </c>
      <c r="C896" s="168">
        <v>45931</v>
      </c>
      <c r="D896" s="167">
        <v>180350</v>
      </c>
      <c r="E896" s="167" t="s">
        <v>2185</v>
      </c>
      <c r="F896" s="167" t="s">
        <v>1425</v>
      </c>
      <c r="G896" s="167" t="s">
        <v>1426</v>
      </c>
      <c r="I896" s="167" t="s">
        <v>1405</v>
      </c>
      <c r="J896" s="167" t="s">
        <v>1741</v>
      </c>
      <c r="K896" s="167" t="s">
        <v>892</v>
      </c>
      <c r="L896" s="167" t="s">
        <v>1742</v>
      </c>
      <c r="M896" s="167" t="s">
        <v>2124</v>
      </c>
      <c r="O896" s="167">
        <v>23775</v>
      </c>
      <c r="P896" s="167" t="s">
        <v>1386</v>
      </c>
      <c r="R896" s="167">
        <v>15</v>
      </c>
      <c r="S896" s="167">
        <v>-15</v>
      </c>
      <c r="T896" s="167" t="s">
        <v>1361</v>
      </c>
    </row>
    <row r="897" spans="1:20">
      <c r="A897" s="167">
        <v>42000</v>
      </c>
      <c r="B897" s="168">
        <v>45915</v>
      </c>
      <c r="C897" s="168">
        <v>45915</v>
      </c>
      <c r="D897" s="167">
        <v>180212</v>
      </c>
      <c r="E897" s="167" t="s">
        <v>2186</v>
      </c>
      <c r="F897" s="167" t="s">
        <v>1557</v>
      </c>
      <c r="G897" s="167" t="s">
        <v>134</v>
      </c>
      <c r="I897" s="167" t="s">
        <v>1618</v>
      </c>
      <c r="J897" s="167" t="s">
        <v>2187</v>
      </c>
      <c r="K897" s="167" t="s">
        <v>2188</v>
      </c>
      <c r="L897" s="167" t="s">
        <v>2189</v>
      </c>
      <c r="M897" s="167" t="s">
        <v>2190</v>
      </c>
      <c r="O897" s="167">
        <v>23630</v>
      </c>
      <c r="P897" s="167" t="s">
        <v>1386</v>
      </c>
      <c r="R897" s="167">
        <v>14688</v>
      </c>
      <c r="S897" s="167">
        <v>-14688</v>
      </c>
      <c r="T897" s="167" t="s">
        <v>1361</v>
      </c>
    </row>
    <row r="898" spans="1:20">
      <c r="A898" s="167">
        <v>42000</v>
      </c>
      <c r="B898" s="168">
        <v>45915</v>
      </c>
      <c r="C898" s="168">
        <v>45915</v>
      </c>
      <c r="D898" s="167">
        <v>180212</v>
      </c>
      <c r="E898" s="167" t="s">
        <v>2191</v>
      </c>
      <c r="F898" s="167" t="s">
        <v>1557</v>
      </c>
      <c r="G898" s="167" t="s">
        <v>134</v>
      </c>
      <c r="I898" s="167" t="s">
        <v>1618</v>
      </c>
      <c r="J898" s="167" t="s">
        <v>2192</v>
      </c>
      <c r="K898" s="167" t="s">
        <v>2188</v>
      </c>
      <c r="L898" s="167" t="s">
        <v>2193</v>
      </c>
      <c r="M898" s="167" t="s">
        <v>2190</v>
      </c>
      <c r="O898" s="167">
        <v>23630</v>
      </c>
      <c r="P898" s="167" t="s">
        <v>1386</v>
      </c>
      <c r="R898" s="167">
        <v>14392.8</v>
      </c>
      <c r="S898" s="167">
        <v>-14392.8</v>
      </c>
      <c r="T898" s="167" t="s">
        <v>1361</v>
      </c>
    </row>
    <row r="899" spans="1:20">
      <c r="A899" s="167">
        <v>42000</v>
      </c>
      <c r="B899" s="168">
        <v>45915</v>
      </c>
      <c r="C899" s="168">
        <v>45915</v>
      </c>
      <c r="D899" s="167">
        <v>180212</v>
      </c>
      <c r="E899" s="167" t="s">
        <v>2194</v>
      </c>
      <c r="F899" s="167" t="s">
        <v>1557</v>
      </c>
      <c r="G899" s="167" t="s">
        <v>134</v>
      </c>
      <c r="I899" s="167" t="s">
        <v>1618</v>
      </c>
      <c r="J899" s="167" t="s">
        <v>2195</v>
      </c>
      <c r="K899" s="167" t="s">
        <v>2188</v>
      </c>
      <c r="L899" s="167" t="s">
        <v>2196</v>
      </c>
      <c r="M899" s="167" t="s">
        <v>2190</v>
      </c>
      <c r="O899" s="167">
        <v>23630</v>
      </c>
      <c r="P899" s="167" t="s">
        <v>1386</v>
      </c>
      <c r="R899" s="167">
        <v>4053.48</v>
      </c>
      <c r="S899" s="167">
        <v>-4053.48</v>
      </c>
      <c r="T899" s="167" t="s">
        <v>1361</v>
      </c>
    </row>
    <row r="900" spans="1:20">
      <c r="A900" s="167">
        <v>42000</v>
      </c>
      <c r="B900" s="168">
        <v>45915</v>
      </c>
      <c r="C900" s="168">
        <v>45915</v>
      </c>
      <c r="D900" s="167">
        <v>180212</v>
      </c>
      <c r="E900" s="167" t="s">
        <v>2197</v>
      </c>
      <c r="F900" s="167" t="s">
        <v>1557</v>
      </c>
      <c r="G900" s="167" t="s">
        <v>134</v>
      </c>
      <c r="I900" s="167" t="s">
        <v>1618</v>
      </c>
      <c r="J900" s="167" t="s">
        <v>2198</v>
      </c>
      <c r="K900" s="167" t="s">
        <v>2188</v>
      </c>
      <c r="L900" s="167" t="s">
        <v>2199</v>
      </c>
      <c r="M900" s="167" t="s">
        <v>2190</v>
      </c>
      <c r="O900" s="167">
        <v>23630</v>
      </c>
      <c r="P900" s="167" t="s">
        <v>1386</v>
      </c>
      <c r="R900" s="167">
        <v>3264</v>
      </c>
      <c r="S900" s="167">
        <v>-3264</v>
      </c>
      <c r="T900" s="167" t="s">
        <v>1361</v>
      </c>
    </row>
    <row r="901" spans="1:20">
      <c r="A901" s="167">
        <v>41500</v>
      </c>
      <c r="B901" s="168">
        <v>45926</v>
      </c>
      <c r="C901" s="168">
        <v>45926</v>
      </c>
      <c r="D901" s="167">
        <v>180283</v>
      </c>
      <c r="E901" s="167" t="s">
        <v>2200</v>
      </c>
      <c r="F901" s="167" t="s">
        <v>1403</v>
      </c>
      <c r="G901" s="167" t="s">
        <v>1404</v>
      </c>
      <c r="I901" s="167" t="s">
        <v>1618</v>
      </c>
      <c r="K901" s="167" t="s">
        <v>906</v>
      </c>
      <c r="M901" s="167" t="s">
        <v>2201</v>
      </c>
      <c r="O901" s="167">
        <v>23688</v>
      </c>
      <c r="P901" s="167" t="s">
        <v>1386</v>
      </c>
      <c r="R901" s="167">
        <v>1000</v>
      </c>
      <c r="S901" s="167">
        <v>-1000</v>
      </c>
      <c r="T901" s="167" t="s">
        <v>1361</v>
      </c>
    </row>
    <row r="902" spans="1:20">
      <c r="A902" s="167">
        <v>41500</v>
      </c>
      <c r="B902" s="168">
        <v>45929</v>
      </c>
      <c r="C902" s="168">
        <v>45929</v>
      </c>
      <c r="D902" s="167">
        <v>180290</v>
      </c>
      <c r="E902" s="167" t="s">
        <v>2200</v>
      </c>
      <c r="F902" s="167" t="s">
        <v>1403</v>
      </c>
      <c r="G902" s="167" t="s">
        <v>1404</v>
      </c>
      <c r="I902" s="167" t="s">
        <v>1618</v>
      </c>
      <c r="K902" s="167" t="s">
        <v>906</v>
      </c>
      <c r="M902" s="167" t="s">
        <v>2201</v>
      </c>
      <c r="O902" s="167">
        <v>23693</v>
      </c>
      <c r="P902" s="167" t="s">
        <v>1386</v>
      </c>
      <c r="R902" s="167">
        <v>10000</v>
      </c>
      <c r="S902" s="167">
        <v>-10000</v>
      </c>
      <c r="T902" s="167" t="s">
        <v>1361</v>
      </c>
    </row>
    <row r="903" spans="1:20">
      <c r="A903" s="167">
        <v>42000</v>
      </c>
      <c r="B903" s="168">
        <v>45929</v>
      </c>
      <c r="C903" s="168">
        <v>45929</v>
      </c>
      <c r="D903" s="167">
        <v>180290</v>
      </c>
      <c r="E903" s="167" t="s">
        <v>2202</v>
      </c>
      <c r="F903" s="167" t="s">
        <v>1557</v>
      </c>
      <c r="G903" s="167" t="s">
        <v>134</v>
      </c>
      <c r="I903" s="167" t="s">
        <v>1618</v>
      </c>
      <c r="J903" s="167" t="s">
        <v>2203</v>
      </c>
      <c r="K903" s="167" t="s">
        <v>906</v>
      </c>
      <c r="L903" s="167" t="s">
        <v>2204</v>
      </c>
      <c r="M903" s="167" t="s">
        <v>2201</v>
      </c>
      <c r="O903" s="167">
        <v>23693</v>
      </c>
      <c r="P903" s="167" t="s">
        <v>1386</v>
      </c>
      <c r="R903" s="167">
        <v>4042.1</v>
      </c>
      <c r="S903" s="167">
        <v>-4042.1</v>
      </c>
      <c r="T903" s="167" t="s">
        <v>1361</v>
      </c>
    </row>
    <row r="904" spans="1:20">
      <c r="A904" s="167">
        <v>42100</v>
      </c>
      <c r="B904" s="168">
        <v>45901</v>
      </c>
      <c r="C904" s="168">
        <v>45901</v>
      </c>
      <c r="D904" s="167">
        <v>179744</v>
      </c>
      <c r="E904" s="167" t="s">
        <v>2205</v>
      </c>
      <c r="F904" s="167" t="s">
        <v>1408</v>
      </c>
      <c r="G904" s="167" t="s">
        <v>1409</v>
      </c>
      <c r="I904" s="167" t="s">
        <v>1618</v>
      </c>
      <c r="J904" s="167" t="s">
        <v>1413</v>
      </c>
      <c r="K904" s="167" t="s">
        <v>906</v>
      </c>
      <c r="L904" s="167" t="s">
        <v>1414</v>
      </c>
      <c r="M904" s="167" t="s">
        <v>2201</v>
      </c>
      <c r="O904" s="167">
        <v>23303</v>
      </c>
      <c r="P904" s="167" t="s">
        <v>1386</v>
      </c>
      <c r="R904" s="167">
        <v>69</v>
      </c>
      <c r="S904" s="167">
        <v>-69</v>
      </c>
      <c r="T904" s="167" t="s">
        <v>1361</v>
      </c>
    </row>
    <row r="905" spans="1:20">
      <c r="A905" s="167">
        <v>42100</v>
      </c>
      <c r="B905" s="168">
        <v>45931</v>
      </c>
      <c r="C905" s="168">
        <v>45931</v>
      </c>
      <c r="D905" s="167">
        <v>180296</v>
      </c>
      <c r="E905" s="167" t="s">
        <v>2205</v>
      </c>
      <c r="F905" s="167" t="s">
        <v>1408</v>
      </c>
      <c r="G905" s="167" t="s">
        <v>1409</v>
      </c>
      <c r="I905" s="167" t="s">
        <v>1618</v>
      </c>
      <c r="J905" s="167" t="s">
        <v>1413</v>
      </c>
      <c r="K905" s="167" t="s">
        <v>906</v>
      </c>
      <c r="L905" s="167" t="s">
        <v>1414</v>
      </c>
      <c r="M905" s="167" t="s">
        <v>2201</v>
      </c>
      <c r="O905" s="167">
        <v>23720</v>
      </c>
      <c r="P905" s="167" t="s">
        <v>1386</v>
      </c>
      <c r="R905" s="167">
        <v>69</v>
      </c>
      <c r="S905" s="167">
        <v>-69</v>
      </c>
      <c r="T905" s="167" t="s">
        <v>1361</v>
      </c>
    </row>
    <row r="906" spans="1:20">
      <c r="A906" s="167">
        <v>42000</v>
      </c>
      <c r="B906" s="168">
        <v>45929</v>
      </c>
      <c r="C906" s="168">
        <v>45929</v>
      </c>
      <c r="D906" s="167">
        <v>180290</v>
      </c>
      <c r="E906" s="167" t="s">
        <v>2206</v>
      </c>
      <c r="F906" s="167" t="s">
        <v>1557</v>
      </c>
      <c r="G906" s="167" t="s">
        <v>134</v>
      </c>
      <c r="I906" s="167" t="s">
        <v>1618</v>
      </c>
      <c r="J906" s="167" t="s">
        <v>2207</v>
      </c>
      <c r="K906" s="167" t="s">
        <v>906</v>
      </c>
      <c r="L906" s="167" t="s">
        <v>2208</v>
      </c>
      <c r="M906" s="167" t="s">
        <v>2201</v>
      </c>
      <c r="O906" s="167">
        <v>23693</v>
      </c>
      <c r="P906" s="167" t="s">
        <v>1386</v>
      </c>
      <c r="R906" s="167">
        <v>1904.4</v>
      </c>
      <c r="S906" s="167">
        <v>-1904.4</v>
      </c>
      <c r="T906" s="167" t="s">
        <v>1361</v>
      </c>
    </row>
    <row r="907" spans="1:20">
      <c r="A907" s="167">
        <v>42000</v>
      </c>
      <c r="B907" s="168">
        <v>45929</v>
      </c>
      <c r="C907" s="168">
        <v>45929</v>
      </c>
      <c r="D907" s="167">
        <v>180290</v>
      </c>
      <c r="E907" s="167" t="s">
        <v>2209</v>
      </c>
      <c r="F907" s="167" t="s">
        <v>1557</v>
      </c>
      <c r="G907" s="167" t="s">
        <v>134</v>
      </c>
      <c r="I907" s="167" t="s">
        <v>1618</v>
      </c>
      <c r="J907" s="167" t="s">
        <v>2210</v>
      </c>
      <c r="K907" s="167" t="s">
        <v>906</v>
      </c>
      <c r="L907" s="167" t="s">
        <v>2211</v>
      </c>
      <c r="M907" s="167" t="s">
        <v>2201</v>
      </c>
      <c r="O907" s="167">
        <v>23693</v>
      </c>
      <c r="P907" s="167" t="s">
        <v>1386</v>
      </c>
      <c r="R907" s="167">
        <v>960.35</v>
      </c>
      <c r="S907" s="167">
        <v>-960.35</v>
      </c>
      <c r="T907" s="167" t="s">
        <v>1361</v>
      </c>
    </row>
    <row r="908" spans="1:20">
      <c r="A908" s="167">
        <v>41360</v>
      </c>
      <c r="B908" s="168">
        <v>45901</v>
      </c>
      <c r="C908" s="168">
        <v>45901</v>
      </c>
      <c r="D908" s="167">
        <v>179744</v>
      </c>
      <c r="E908" s="167" t="s">
        <v>2212</v>
      </c>
      <c r="F908" s="167" t="s">
        <v>1425</v>
      </c>
      <c r="G908" s="167" t="s">
        <v>1426</v>
      </c>
      <c r="I908" s="167" t="s">
        <v>1618</v>
      </c>
      <c r="J908" s="167" t="s">
        <v>2213</v>
      </c>
      <c r="K908" s="167" t="s">
        <v>906</v>
      </c>
      <c r="L908" s="167" t="s">
        <v>2214</v>
      </c>
      <c r="M908" s="167" t="s">
        <v>2201</v>
      </c>
      <c r="O908" s="167">
        <v>23303</v>
      </c>
      <c r="P908" s="167" t="s">
        <v>1386</v>
      </c>
      <c r="R908" s="167">
        <v>144</v>
      </c>
      <c r="S908" s="167">
        <v>-144</v>
      </c>
      <c r="T908" s="167" t="s">
        <v>1361</v>
      </c>
    </row>
    <row r="909" spans="1:20">
      <c r="A909" s="167">
        <v>41360</v>
      </c>
      <c r="B909" s="168">
        <v>45931</v>
      </c>
      <c r="C909" s="168">
        <v>45931</v>
      </c>
      <c r="D909" s="167">
        <v>180296</v>
      </c>
      <c r="E909" s="167" t="s">
        <v>2212</v>
      </c>
      <c r="F909" s="167" t="s">
        <v>1425</v>
      </c>
      <c r="G909" s="167" t="s">
        <v>1426</v>
      </c>
      <c r="I909" s="167" t="s">
        <v>1618</v>
      </c>
      <c r="J909" s="167" t="s">
        <v>2213</v>
      </c>
      <c r="K909" s="167" t="s">
        <v>906</v>
      </c>
      <c r="L909" s="167" t="s">
        <v>2214</v>
      </c>
      <c r="M909" s="167" t="s">
        <v>2201</v>
      </c>
      <c r="O909" s="167">
        <v>23720</v>
      </c>
      <c r="P909" s="167" t="s">
        <v>1386</v>
      </c>
      <c r="R909" s="167">
        <v>144</v>
      </c>
      <c r="S909" s="167">
        <v>-144</v>
      </c>
      <c r="T909" s="167" t="s">
        <v>1361</v>
      </c>
    </row>
    <row r="910" spans="1:20">
      <c r="A910" s="167">
        <v>41365</v>
      </c>
      <c r="B910" s="168">
        <v>45901</v>
      </c>
      <c r="C910" s="168">
        <v>45901</v>
      </c>
      <c r="D910" s="167">
        <v>179744</v>
      </c>
      <c r="E910" s="167" t="s">
        <v>2215</v>
      </c>
      <c r="F910" s="167" t="s">
        <v>1425</v>
      </c>
      <c r="G910" s="167" t="s">
        <v>1426</v>
      </c>
      <c r="I910" s="167" t="s">
        <v>1618</v>
      </c>
      <c r="J910" s="167" t="s">
        <v>2216</v>
      </c>
      <c r="K910" s="167" t="s">
        <v>906</v>
      </c>
      <c r="L910" s="167" t="s">
        <v>2217</v>
      </c>
      <c r="M910" s="167" t="s">
        <v>2201</v>
      </c>
      <c r="O910" s="167">
        <v>23303</v>
      </c>
      <c r="P910" s="167" t="s">
        <v>1386</v>
      </c>
      <c r="R910" s="167">
        <v>472.5</v>
      </c>
      <c r="S910" s="167">
        <v>-472.5</v>
      </c>
      <c r="T910" s="167" t="s">
        <v>1361</v>
      </c>
    </row>
    <row r="911" spans="1:20">
      <c r="A911" s="167">
        <v>41365</v>
      </c>
      <c r="B911" s="168">
        <v>45931</v>
      </c>
      <c r="C911" s="168">
        <v>45931</v>
      </c>
      <c r="D911" s="167">
        <v>180296</v>
      </c>
      <c r="E911" s="167" t="s">
        <v>2215</v>
      </c>
      <c r="F911" s="167" t="s">
        <v>1425</v>
      </c>
      <c r="G911" s="167" t="s">
        <v>1426</v>
      </c>
      <c r="I911" s="167" t="s">
        <v>1618</v>
      </c>
      <c r="J911" s="167" t="s">
        <v>2216</v>
      </c>
      <c r="K911" s="167" t="s">
        <v>906</v>
      </c>
      <c r="L911" s="167" t="s">
        <v>2217</v>
      </c>
      <c r="M911" s="167" t="s">
        <v>2201</v>
      </c>
      <c r="O911" s="167">
        <v>23720</v>
      </c>
      <c r="P911" s="167" t="s">
        <v>1386</v>
      </c>
      <c r="R911" s="167">
        <v>472.5</v>
      </c>
      <c r="S911" s="167">
        <v>-472.5</v>
      </c>
      <c r="T911" s="167" t="s">
        <v>1361</v>
      </c>
    </row>
    <row r="912" spans="1:20">
      <c r="A912" s="167">
        <v>42100</v>
      </c>
      <c r="B912" s="168">
        <v>45901</v>
      </c>
      <c r="C912" s="168">
        <v>45901</v>
      </c>
      <c r="D912" s="167">
        <v>179744</v>
      </c>
      <c r="E912" s="167" t="s">
        <v>2218</v>
      </c>
      <c r="F912" s="167" t="s">
        <v>1408</v>
      </c>
      <c r="G912" s="167" t="s">
        <v>1409</v>
      </c>
      <c r="I912" s="167" t="s">
        <v>1618</v>
      </c>
      <c r="J912" s="167" t="s">
        <v>1422</v>
      </c>
      <c r="K912" s="167" t="s">
        <v>906</v>
      </c>
      <c r="L912" s="167" t="s">
        <v>1423</v>
      </c>
      <c r="M912" s="167" t="s">
        <v>2201</v>
      </c>
      <c r="O912" s="167">
        <v>23303</v>
      </c>
      <c r="P912" s="167" t="s">
        <v>1386</v>
      </c>
      <c r="R912" s="167">
        <v>126</v>
      </c>
      <c r="S912" s="167">
        <v>-126</v>
      </c>
      <c r="T912" s="167" t="s">
        <v>1361</v>
      </c>
    </row>
    <row r="913" spans="1:20">
      <c r="A913" s="167">
        <v>42100</v>
      </c>
      <c r="B913" s="168">
        <v>45931</v>
      </c>
      <c r="C913" s="168">
        <v>45931</v>
      </c>
      <c r="D913" s="167">
        <v>180296</v>
      </c>
      <c r="E913" s="167" t="s">
        <v>2218</v>
      </c>
      <c r="F913" s="167" t="s">
        <v>1408</v>
      </c>
      <c r="G913" s="167" t="s">
        <v>1409</v>
      </c>
      <c r="I913" s="167" t="s">
        <v>1618</v>
      </c>
      <c r="J913" s="167" t="s">
        <v>1422</v>
      </c>
      <c r="K913" s="167" t="s">
        <v>906</v>
      </c>
      <c r="L913" s="167" t="s">
        <v>1423</v>
      </c>
      <c r="M913" s="167" t="s">
        <v>2201</v>
      </c>
      <c r="O913" s="167">
        <v>23720</v>
      </c>
      <c r="P913" s="167" t="s">
        <v>1386</v>
      </c>
      <c r="R913" s="167">
        <v>126</v>
      </c>
      <c r="S913" s="167">
        <v>-126</v>
      </c>
      <c r="T913" s="167" t="s">
        <v>1361</v>
      </c>
    </row>
    <row r="914" spans="1:20">
      <c r="A914" s="167">
        <v>42000</v>
      </c>
      <c r="B914" s="168">
        <v>45943</v>
      </c>
      <c r="C914" s="168">
        <v>45943</v>
      </c>
      <c r="D914" s="167">
        <v>180744</v>
      </c>
      <c r="E914" s="167" t="s">
        <v>2219</v>
      </c>
      <c r="F914" s="167" t="s">
        <v>1557</v>
      </c>
      <c r="G914" s="167" t="s">
        <v>134</v>
      </c>
      <c r="I914" s="167" t="s">
        <v>1618</v>
      </c>
      <c r="J914" s="167" t="s">
        <v>2220</v>
      </c>
      <c r="K914" s="167" t="s">
        <v>906</v>
      </c>
      <c r="L914" s="167" t="s">
        <v>2221</v>
      </c>
      <c r="M914" s="167" t="s">
        <v>2201</v>
      </c>
      <c r="O914" s="167">
        <v>24072</v>
      </c>
      <c r="P914" s="167" t="s">
        <v>1386</v>
      </c>
      <c r="R914" s="167">
        <v>9444.2000000000007</v>
      </c>
      <c r="S914" s="167">
        <v>-9444.2000000000007</v>
      </c>
      <c r="T914" s="167" t="s">
        <v>1361</v>
      </c>
    </row>
    <row r="915" spans="1:20">
      <c r="A915" s="167">
        <v>42000</v>
      </c>
      <c r="B915" s="168">
        <v>45929</v>
      </c>
      <c r="C915" s="168">
        <v>45929</v>
      </c>
      <c r="D915" s="167">
        <v>180290</v>
      </c>
      <c r="E915" s="167" t="s">
        <v>2222</v>
      </c>
      <c r="F915" s="167" t="s">
        <v>1557</v>
      </c>
      <c r="G915" s="167" t="s">
        <v>134</v>
      </c>
      <c r="I915" s="167" t="s">
        <v>1618</v>
      </c>
      <c r="J915" s="167" t="s">
        <v>2223</v>
      </c>
      <c r="K915" s="167" t="s">
        <v>906</v>
      </c>
      <c r="L915" s="167" t="s">
        <v>2224</v>
      </c>
      <c r="M915" s="167" t="s">
        <v>2201</v>
      </c>
      <c r="O915" s="167">
        <v>23693</v>
      </c>
      <c r="P915" s="167" t="s">
        <v>1386</v>
      </c>
      <c r="R915" s="167">
        <v>576</v>
      </c>
      <c r="S915" s="167">
        <v>-576</v>
      </c>
      <c r="T915" s="167" t="s">
        <v>1361</v>
      </c>
    </row>
    <row r="916" spans="1:20">
      <c r="A916" s="167">
        <v>42000</v>
      </c>
      <c r="B916" s="168">
        <v>45929</v>
      </c>
      <c r="C916" s="168">
        <v>45929</v>
      </c>
      <c r="D916" s="167">
        <v>180290</v>
      </c>
      <c r="E916" s="167" t="s">
        <v>2225</v>
      </c>
      <c r="F916" s="167" t="s">
        <v>1557</v>
      </c>
      <c r="G916" s="167" t="s">
        <v>134</v>
      </c>
      <c r="I916" s="167" t="s">
        <v>1618</v>
      </c>
      <c r="J916" s="167" t="s">
        <v>2226</v>
      </c>
      <c r="K916" s="167" t="s">
        <v>906</v>
      </c>
      <c r="L916" s="167" t="s">
        <v>2227</v>
      </c>
      <c r="M916" s="167" t="s">
        <v>2201</v>
      </c>
      <c r="O916" s="167">
        <v>23693</v>
      </c>
      <c r="P916" s="167" t="s">
        <v>1386</v>
      </c>
      <c r="R916" s="167">
        <v>674.41</v>
      </c>
      <c r="S916" s="167">
        <v>-674.41</v>
      </c>
      <c r="T916" s="167" t="s">
        <v>1361</v>
      </c>
    </row>
    <row r="917" spans="1:20">
      <c r="A917" s="167">
        <v>41700</v>
      </c>
      <c r="B917" s="168">
        <v>45926</v>
      </c>
      <c r="C917" s="168">
        <v>45926</v>
      </c>
      <c r="D917" s="167">
        <v>180283</v>
      </c>
      <c r="E917" s="167" t="s">
        <v>2228</v>
      </c>
      <c r="F917" s="167" t="s">
        <v>1557</v>
      </c>
      <c r="G917" s="167" t="s">
        <v>134</v>
      </c>
      <c r="I917" s="167" t="s">
        <v>1618</v>
      </c>
      <c r="J917" s="167" t="s">
        <v>1941</v>
      </c>
      <c r="K917" s="167" t="s">
        <v>906</v>
      </c>
      <c r="L917" s="167" t="s">
        <v>1942</v>
      </c>
      <c r="M917" s="167" t="s">
        <v>2201</v>
      </c>
      <c r="O917" s="167">
        <v>23688</v>
      </c>
      <c r="P917" s="167" t="s">
        <v>1386</v>
      </c>
      <c r="R917" s="167">
        <v>1728</v>
      </c>
      <c r="S917" s="167">
        <v>-1728</v>
      </c>
      <c r="T917" s="167" t="s">
        <v>1361</v>
      </c>
    </row>
    <row r="918" spans="1:20">
      <c r="A918" s="167">
        <v>41300</v>
      </c>
      <c r="B918" s="168">
        <v>45901</v>
      </c>
      <c r="C918" s="168">
        <v>45901</v>
      </c>
      <c r="D918" s="167">
        <v>179744</v>
      </c>
      <c r="E918" s="167" t="s">
        <v>2229</v>
      </c>
      <c r="F918" s="167" t="s">
        <v>1425</v>
      </c>
      <c r="G918" s="167" t="s">
        <v>1426</v>
      </c>
      <c r="I918" s="167" t="s">
        <v>1618</v>
      </c>
      <c r="J918" s="167" t="s">
        <v>1430</v>
      </c>
      <c r="K918" s="167" t="s">
        <v>906</v>
      </c>
      <c r="L918" s="167" t="s">
        <v>1430</v>
      </c>
      <c r="M918" s="167" t="s">
        <v>2201</v>
      </c>
      <c r="O918" s="167">
        <v>23303</v>
      </c>
      <c r="P918" s="167" t="s">
        <v>1386</v>
      </c>
      <c r="R918" s="167">
        <v>130.66999999999999</v>
      </c>
      <c r="S918" s="167">
        <v>-130.66999999999999</v>
      </c>
      <c r="T918" s="167" t="s">
        <v>1361</v>
      </c>
    </row>
    <row r="919" spans="1:20">
      <c r="A919" s="167">
        <v>41300</v>
      </c>
      <c r="B919" s="168">
        <v>45931</v>
      </c>
      <c r="C919" s="168">
        <v>45931</v>
      </c>
      <c r="D919" s="167">
        <v>180296</v>
      </c>
      <c r="E919" s="167" t="s">
        <v>2229</v>
      </c>
      <c r="F919" s="167" t="s">
        <v>1425</v>
      </c>
      <c r="G919" s="167" t="s">
        <v>1426</v>
      </c>
      <c r="I919" s="167" t="s">
        <v>1618</v>
      </c>
      <c r="J919" s="167" t="s">
        <v>1430</v>
      </c>
      <c r="K919" s="167" t="s">
        <v>906</v>
      </c>
      <c r="L919" s="167" t="s">
        <v>1430</v>
      </c>
      <c r="M919" s="167" t="s">
        <v>2201</v>
      </c>
      <c r="O919" s="167">
        <v>23720</v>
      </c>
      <c r="P919" s="167" t="s">
        <v>1386</v>
      </c>
      <c r="R919" s="167">
        <v>133.34</v>
      </c>
      <c r="S919" s="167">
        <v>-133.34</v>
      </c>
      <c r="T919" s="167" t="s">
        <v>1361</v>
      </c>
    </row>
    <row r="920" spans="1:20">
      <c r="A920" s="167">
        <v>40000</v>
      </c>
      <c r="B920" s="168">
        <v>45901</v>
      </c>
      <c r="C920" s="168">
        <v>45901</v>
      </c>
      <c r="D920" s="167">
        <v>179744</v>
      </c>
      <c r="E920" s="167" t="s">
        <v>2230</v>
      </c>
      <c r="F920" s="167" t="s">
        <v>1425</v>
      </c>
      <c r="G920" s="167" t="s">
        <v>1426</v>
      </c>
      <c r="I920" s="167" t="s">
        <v>1618</v>
      </c>
      <c r="J920" s="167" t="s">
        <v>1514</v>
      </c>
      <c r="K920" s="167" t="s">
        <v>906</v>
      </c>
      <c r="L920" s="167" t="s">
        <v>1515</v>
      </c>
      <c r="M920" s="167" t="s">
        <v>2201</v>
      </c>
      <c r="O920" s="167">
        <v>23303</v>
      </c>
      <c r="P920" s="167" t="s">
        <v>1386</v>
      </c>
      <c r="R920" s="167">
        <v>1023.75</v>
      </c>
      <c r="S920" s="167">
        <v>-1023.75</v>
      </c>
      <c r="T920" s="167" t="s">
        <v>1361</v>
      </c>
    </row>
    <row r="921" spans="1:20">
      <c r="A921" s="167">
        <v>40000</v>
      </c>
      <c r="B921" s="168">
        <v>45931</v>
      </c>
      <c r="C921" s="168">
        <v>45931</v>
      </c>
      <c r="D921" s="167">
        <v>180296</v>
      </c>
      <c r="E921" s="167" t="s">
        <v>2230</v>
      </c>
      <c r="F921" s="167" t="s">
        <v>1425</v>
      </c>
      <c r="G921" s="167" t="s">
        <v>1426</v>
      </c>
      <c r="I921" s="167" t="s">
        <v>1618</v>
      </c>
      <c r="J921" s="167" t="s">
        <v>1514</v>
      </c>
      <c r="K921" s="167" t="s">
        <v>906</v>
      </c>
      <c r="L921" s="167" t="s">
        <v>1515</v>
      </c>
      <c r="M921" s="167" t="s">
        <v>2201</v>
      </c>
      <c r="O921" s="167">
        <v>23720</v>
      </c>
      <c r="P921" s="167" t="s">
        <v>1386</v>
      </c>
      <c r="R921" s="167">
        <v>1706.25</v>
      </c>
      <c r="S921" s="167">
        <v>-1706.25</v>
      </c>
      <c r="T921" s="167" t="s">
        <v>1361</v>
      </c>
    </row>
    <row r="922" spans="1:20">
      <c r="A922" s="167">
        <v>42100</v>
      </c>
      <c r="B922" s="168">
        <v>45901</v>
      </c>
      <c r="C922" s="168">
        <v>45901</v>
      </c>
      <c r="D922" s="167">
        <v>179744</v>
      </c>
      <c r="E922" s="167" t="s">
        <v>2231</v>
      </c>
      <c r="F922" s="167" t="s">
        <v>1408</v>
      </c>
      <c r="G922" s="167" t="s">
        <v>1409</v>
      </c>
      <c r="I922" s="167" t="s">
        <v>1618</v>
      </c>
      <c r="J922" s="167" t="s">
        <v>1435</v>
      </c>
      <c r="K922" s="167" t="s">
        <v>906</v>
      </c>
      <c r="L922" s="167" t="s">
        <v>1436</v>
      </c>
      <c r="M922" s="167" t="s">
        <v>2201</v>
      </c>
      <c r="O922" s="167">
        <v>23303</v>
      </c>
      <c r="P922" s="167" t="s">
        <v>1386</v>
      </c>
      <c r="R922" s="167">
        <v>84</v>
      </c>
      <c r="S922" s="167">
        <v>-84</v>
      </c>
      <c r="T922" s="167" t="s">
        <v>1361</v>
      </c>
    </row>
    <row r="923" spans="1:20">
      <c r="A923" s="167">
        <v>42100</v>
      </c>
      <c r="B923" s="168">
        <v>45931</v>
      </c>
      <c r="C923" s="168">
        <v>45931</v>
      </c>
      <c r="D923" s="167">
        <v>180296</v>
      </c>
      <c r="E923" s="167" t="s">
        <v>2231</v>
      </c>
      <c r="F923" s="167" t="s">
        <v>1408</v>
      </c>
      <c r="G923" s="167" t="s">
        <v>1409</v>
      </c>
      <c r="I923" s="167" t="s">
        <v>1618</v>
      </c>
      <c r="J923" s="167" t="s">
        <v>1435</v>
      </c>
      <c r="K923" s="167" t="s">
        <v>906</v>
      </c>
      <c r="L923" s="167" t="s">
        <v>1436</v>
      </c>
      <c r="M923" s="167" t="s">
        <v>2201</v>
      </c>
      <c r="O923" s="167">
        <v>23720</v>
      </c>
      <c r="P923" s="167" t="s">
        <v>1386</v>
      </c>
      <c r="R923" s="167">
        <v>84</v>
      </c>
      <c r="S923" s="167">
        <v>-84</v>
      </c>
      <c r="T923" s="167" t="s">
        <v>1361</v>
      </c>
    </row>
    <row r="924" spans="1:20">
      <c r="A924" s="167">
        <v>40000</v>
      </c>
      <c r="B924" s="168">
        <v>45901</v>
      </c>
      <c r="C924" s="168">
        <v>45901</v>
      </c>
      <c r="D924" s="167">
        <v>179744</v>
      </c>
      <c r="E924" s="167" t="s">
        <v>2232</v>
      </c>
      <c r="F924" s="167" t="s">
        <v>1425</v>
      </c>
      <c r="G924" s="167" t="s">
        <v>1426</v>
      </c>
      <c r="I924" s="167" t="s">
        <v>1618</v>
      </c>
      <c r="J924" s="167" t="s">
        <v>1441</v>
      </c>
      <c r="K924" s="167" t="s">
        <v>906</v>
      </c>
      <c r="L924" s="167" t="s">
        <v>1442</v>
      </c>
      <c r="M924" s="167" t="s">
        <v>2201</v>
      </c>
      <c r="O924" s="167">
        <v>23303</v>
      </c>
      <c r="P924" s="167" t="s">
        <v>1386</v>
      </c>
      <c r="R924" s="167">
        <v>840</v>
      </c>
      <c r="S924" s="167">
        <v>-840</v>
      </c>
      <c r="T924" s="167" t="s">
        <v>1361</v>
      </c>
    </row>
    <row r="925" spans="1:20">
      <c r="A925" s="167">
        <v>40000</v>
      </c>
      <c r="B925" s="168">
        <v>45931</v>
      </c>
      <c r="C925" s="168">
        <v>45931</v>
      </c>
      <c r="D925" s="167">
        <v>180296</v>
      </c>
      <c r="E925" s="167" t="s">
        <v>2232</v>
      </c>
      <c r="F925" s="167" t="s">
        <v>1425</v>
      </c>
      <c r="G925" s="167" t="s">
        <v>1426</v>
      </c>
      <c r="I925" s="167" t="s">
        <v>1618</v>
      </c>
      <c r="J925" s="167" t="s">
        <v>1441</v>
      </c>
      <c r="K925" s="167" t="s">
        <v>906</v>
      </c>
      <c r="L925" s="167" t="s">
        <v>1442</v>
      </c>
      <c r="M925" s="167" t="s">
        <v>2201</v>
      </c>
      <c r="O925" s="167">
        <v>23720</v>
      </c>
      <c r="P925" s="167" t="s">
        <v>1386</v>
      </c>
      <c r="R925" s="167">
        <v>840</v>
      </c>
      <c r="S925" s="167">
        <v>-840</v>
      </c>
      <c r="T925" s="167" t="s">
        <v>1361</v>
      </c>
    </row>
    <row r="926" spans="1:20">
      <c r="A926" s="167">
        <v>40000</v>
      </c>
      <c r="B926" s="168">
        <v>45901</v>
      </c>
      <c r="C926" s="168">
        <v>45901</v>
      </c>
      <c r="D926" s="167">
        <v>179744</v>
      </c>
      <c r="E926" s="167" t="s">
        <v>2233</v>
      </c>
      <c r="F926" s="167" t="s">
        <v>1425</v>
      </c>
      <c r="G926" s="167" t="s">
        <v>1426</v>
      </c>
      <c r="I926" s="167" t="s">
        <v>1618</v>
      </c>
      <c r="J926" s="167" t="s">
        <v>1444</v>
      </c>
      <c r="K926" s="167" t="s">
        <v>906</v>
      </c>
      <c r="L926" s="167" t="s">
        <v>1445</v>
      </c>
      <c r="M926" s="167" t="s">
        <v>2201</v>
      </c>
      <c r="O926" s="167">
        <v>23303</v>
      </c>
      <c r="P926" s="167" t="s">
        <v>1386</v>
      </c>
      <c r="R926" s="167">
        <v>708.75</v>
      </c>
      <c r="S926" s="167">
        <v>-708.75</v>
      </c>
      <c r="T926" s="167" t="s">
        <v>1361</v>
      </c>
    </row>
    <row r="927" spans="1:20">
      <c r="A927" s="167">
        <v>40000</v>
      </c>
      <c r="B927" s="168">
        <v>45931</v>
      </c>
      <c r="C927" s="168">
        <v>45931</v>
      </c>
      <c r="D927" s="167">
        <v>180296</v>
      </c>
      <c r="E927" s="167" t="s">
        <v>2233</v>
      </c>
      <c r="F927" s="167" t="s">
        <v>1425</v>
      </c>
      <c r="G927" s="167" t="s">
        <v>1426</v>
      </c>
      <c r="I927" s="167" t="s">
        <v>1618</v>
      </c>
      <c r="J927" s="167" t="s">
        <v>1444</v>
      </c>
      <c r="K927" s="167" t="s">
        <v>906</v>
      </c>
      <c r="L927" s="167" t="s">
        <v>1445</v>
      </c>
      <c r="M927" s="167" t="s">
        <v>2201</v>
      </c>
      <c r="O927" s="167">
        <v>23720</v>
      </c>
      <c r="P927" s="167" t="s">
        <v>1386</v>
      </c>
      <c r="R927" s="167">
        <v>708.75</v>
      </c>
      <c r="S927" s="167">
        <v>-708.75</v>
      </c>
      <c r="T927" s="167" t="s">
        <v>1361</v>
      </c>
    </row>
    <row r="928" spans="1:20">
      <c r="A928" s="167">
        <v>42100</v>
      </c>
      <c r="B928" s="168">
        <v>45901</v>
      </c>
      <c r="C928" s="168">
        <v>45901</v>
      </c>
      <c r="D928" s="167">
        <v>179744</v>
      </c>
      <c r="E928" s="167" t="s">
        <v>2234</v>
      </c>
      <c r="F928" s="167" t="s">
        <v>1425</v>
      </c>
      <c r="G928" s="167" t="s">
        <v>1426</v>
      </c>
      <c r="I928" s="167" t="s">
        <v>1618</v>
      </c>
      <c r="J928" s="167" t="s">
        <v>1450</v>
      </c>
      <c r="K928" s="167" t="s">
        <v>906</v>
      </c>
      <c r="L928" s="167" t="s">
        <v>1451</v>
      </c>
      <c r="M928" s="167" t="s">
        <v>2201</v>
      </c>
      <c r="O928" s="167">
        <v>23303</v>
      </c>
      <c r="P928" s="167" t="s">
        <v>1386</v>
      </c>
      <c r="R928" s="167">
        <v>10</v>
      </c>
      <c r="S928" s="167">
        <v>-10</v>
      </c>
      <c r="T928" s="167" t="s">
        <v>1361</v>
      </c>
    </row>
    <row r="929" spans="1:20">
      <c r="A929" s="167">
        <v>42100</v>
      </c>
      <c r="B929" s="168">
        <v>45931</v>
      </c>
      <c r="C929" s="168">
        <v>45931</v>
      </c>
      <c r="D929" s="167">
        <v>180296</v>
      </c>
      <c r="E929" s="167" t="s">
        <v>2234</v>
      </c>
      <c r="F929" s="167" t="s">
        <v>1425</v>
      </c>
      <c r="G929" s="167" t="s">
        <v>1426</v>
      </c>
      <c r="I929" s="167" t="s">
        <v>1618</v>
      </c>
      <c r="J929" s="167" t="s">
        <v>1450</v>
      </c>
      <c r="K929" s="167" t="s">
        <v>906</v>
      </c>
      <c r="L929" s="167" t="s">
        <v>1451</v>
      </c>
      <c r="M929" s="167" t="s">
        <v>2201</v>
      </c>
      <c r="O929" s="167">
        <v>23720</v>
      </c>
      <c r="P929" s="167" t="s">
        <v>1386</v>
      </c>
      <c r="R929" s="167">
        <v>10</v>
      </c>
      <c r="S929" s="167">
        <v>-10</v>
      </c>
      <c r="T929" s="167" t="s">
        <v>1361</v>
      </c>
    </row>
    <row r="930" spans="1:20">
      <c r="A930" s="167">
        <v>41200</v>
      </c>
      <c r="B930" s="168">
        <v>45901</v>
      </c>
      <c r="C930" s="168">
        <v>45901</v>
      </c>
      <c r="D930" s="167">
        <v>179744</v>
      </c>
      <c r="E930" s="167" t="s">
        <v>2235</v>
      </c>
      <c r="F930" s="167" t="s">
        <v>1425</v>
      </c>
      <c r="G930" s="167" t="s">
        <v>1426</v>
      </c>
      <c r="I930" s="167" t="s">
        <v>1618</v>
      </c>
      <c r="J930" s="167" t="s">
        <v>1472</v>
      </c>
      <c r="K930" s="167" t="s">
        <v>906</v>
      </c>
      <c r="L930" s="167" t="s">
        <v>1473</v>
      </c>
      <c r="M930" s="167" t="s">
        <v>2201</v>
      </c>
      <c r="O930" s="167">
        <v>23303</v>
      </c>
      <c r="P930" s="167" t="s">
        <v>1386</v>
      </c>
      <c r="R930" s="167">
        <v>468.75</v>
      </c>
      <c r="S930" s="167">
        <v>-468.75</v>
      </c>
      <c r="T930" s="167" t="s">
        <v>1361</v>
      </c>
    </row>
    <row r="931" spans="1:20">
      <c r="A931" s="167">
        <v>41200</v>
      </c>
      <c r="B931" s="168">
        <v>45931</v>
      </c>
      <c r="C931" s="168">
        <v>45931</v>
      </c>
      <c r="D931" s="167">
        <v>180296</v>
      </c>
      <c r="E931" s="167" t="s">
        <v>2235</v>
      </c>
      <c r="F931" s="167" t="s">
        <v>1425</v>
      </c>
      <c r="G931" s="167" t="s">
        <v>1426</v>
      </c>
      <c r="I931" s="167" t="s">
        <v>1618</v>
      </c>
      <c r="J931" s="167" t="s">
        <v>1472</v>
      </c>
      <c r="K931" s="167" t="s">
        <v>906</v>
      </c>
      <c r="L931" s="167" t="s">
        <v>1473</v>
      </c>
      <c r="M931" s="167" t="s">
        <v>2201</v>
      </c>
      <c r="O931" s="167">
        <v>23720</v>
      </c>
      <c r="P931" s="167" t="s">
        <v>1386</v>
      </c>
      <c r="R931" s="167">
        <v>468.75</v>
      </c>
      <c r="S931" s="167">
        <v>-468.75</v>
      </c>
      <c r="T931" s="167" t="s">
        <v>1361</v>
      </c>
    </row>
    <row r="932" spans="1:20">
      <c r="A932" s="167">
        <v>40000</v>
      </c>
      <c r="B932" s="168">
        <v>45901</v>
      </c>
      <c r="C932" s="168">
        <v>45901</v>
      </c>
      <c r="D932" s="167">
        <v>179744</v>
      </c>
      <c r="E932" s="167" t="s">
        <v>2236</v>
      </c>
      <c r="F932" s="167" t="s">
        <v>1425</v>
      </c>
      <c r="G932" s="167" t="s">
        <v>1426</v>
      </c>
      <c r="I932" s="167" t="s">
        <v>1618</v>
      </c>
      <c r="J932" s="167" t="s">
        <v>2237</v>
      </c>
      <c r="K932" s="167" t="s">
        <v>906</v>
      </c>
      <c r="L932" s="167" t="s">
        <v>2237</v>
      </c>
      <c r="M932" s="167" t="s">
        <v>2201</v>
      </c>
      <c r="O932" s="167">
        <v>23303</v>
      </c>
      <c r="P932" s="167" t="s">
        <v>1386</v>
      </c>
      <c r="R932" s="167">
        <v>10</v>
      </c>
      <c r="S932" s="167">
        <v>-10</v>
      </c>
      <c r="T932" s="167" t="s">
        <v>1361</v>
      </c>
    </row>
    <row r="933" spans="1:20">
      <c r="A933" s="167">
        <v>40000</v>
      </c>
      <c r="B933" s="168">
        <v>45931</v>
      </c>
      <c r="C933" s="168">
        <v>45931</v>
      </c>
      <c r="D933" s="167">
        <v>180296</v>
      </c>
      <c r="E933" s="167" t="s">
        <v>2236</v>
      </c>
      <c r="F933" s="167" t="s">
        <v>1425</v>
      </c>
      <c r="G933" s="167" t="s">
        <v>1426</v>
      </c>
      <c r="I933" s="167" t="s">
        <v>1618</v>
      </c>
      <c r="J933" s="167" t="s">
        <v>2237</v>
      </c>
      <c r="K933" s="167" t="s">
        <v>906</v>
      </c>
      <c r="L933" s="167" t="s">
        <v>2237</v>
      </c>
      <c r="M933" s="167" t="s">
        <v>2201</v>
      </c>
      <c r="O933" s="167">
        <v>23720</v>
      </c>
      <c r="P933" s="167" t="s">
        <v>1386</v>
      </c>
      <c r="R933" s="167">
        <v>10</v>
      </c>
      <c r="S933" s="167">
        <v>-10</v>
      </c>
      <c r="T933" s="167" t="s">
        <v>1361</v>
      </c>
    </row>
    <row r="934" spans="1:20">
      <c r="A934" s="167">
        <v>41450</v>
      </c>
      <c r="B934" s="168">
        <v>45901</v>
      </c>
      <c r="C934" s="168">
        <v>45901</v>
      </c>
      <c r="D934" s="167">
        <v>179744</v>
      </c>
      <c r="E934" s="167" t="s">
        <v>2238</v>
      </c>
      <c r="F934" s="167" t="s">
        <v>1425</v>
      </c>
      <c r="G934" s="167" t="s">
        <v>1426</v>
      </c>
      <c r="I934" s="167" t="s">
        <v>1618</v>
      </c>
      <c r="J934" s="167" t="s">
        <v>2239</v>
      </c>
      <c r="K934" s="167" t="s">
        <v>906</v>
      </c>
      <c r="L934" s="167" t="s">
        <v>2240</v>
      </c>
      <c r="M934" s="167" t="s">
        <v>2201</v>
      </c>
      <c r="O934" s="167">
        <v>23303</v>
      </c>
      <c r="P934" s="167" t="s">
        <v>1386</v>
      </c>
      <c r="R934" s="167">
        <v>560</v>
      </c>
      <c r="S934" s="167">
        <v>-560</v>
      </c>
      <c r="T934" s="167" t="s">
        <v>1361</v>
      </c>
    </row>
    <row r="935" spans="1:20">
      <c r="A935" s="167">
        <v>41450</v>
      </c>
      <c r="B935" s="168">
        <v>45931</v>
      </c>
      <c r="C935" s="168">
        <v>45931</v>
      </c>
      <c r="D935" s="167">
        <v>180296</v>
      </c>
      <c r="E935" s="167" t="s">
        <v>2238</v>
      </c>
      <c r="F935" s="167" t="s">
        <v>1425</v>
      </c>
      <c r="G935" s="167" t="s">
        <v>1426</v>
      </c>
      <c r="I935" s="167" t="s">
        <v>1618</v>
      </c>
      <c r="J935" s="167" t="s">
        <v>2239</v>
      </c>
      <c r="K935" s="167" t="s">
        <v>906</v>
      </c>
      <c r="L935" s="167" t="s">
        <v>2240</v>
      </c>
      <c r="M935" s="167" t="s">
        <v>2201</v>
      </c>
      <c r="O935" s="167">
        <v>23720</v>
      </c>
      <c r="P935" s="167" t="s">
        <v>1386</v>
      </c>
      <c r="R935" s="167">
        <v>560</v>
      </c>
      <c r="S935" s="167">
        <v>-560</v>
      </c>
      <c r="T935" s="167" t="s">
        <v>1361</v>
      </c>
    </row>
    <row r="936" spans="1:20">
      <c r="A936" s="167">
        <v>41365</v>
      </c>
      <c r="B936" s="168">
        <v>45901</v>
      </c>
      <c r="C936" s="168">
        <v>45901</v>
      </c>
      <c r="D936" s="167">
        <v>179744</v>
      </c>
      <c r="E936" s="167" t="s">
        <v>2241</v>
      </c>
      <c r="F936" s="167" t="s">
        <v>1425</v>
      </c>
      <c r="G936" s="167" t="s">
        <v>1426</v>
      </c>
      <c r="I936" s="167" t="s">
        <v>1618</v>
      </c>
      <c r="J936" s="167" t="s">
        <v>2169</v>
      </c>
      <c r="K936" s="167" t="s">
        <v>906</v>
      </c>
      <c r="L936" s="167" t="s">
        <v>2170</v>
      </c>
      <c r="M936" s="167" t="s">
        <v>2201</v>
      </c>
      <c r="O936" s="167">
        <v>23303</v>
      </c>
      <c r="P936" s="167" t="s">
        <v>1386</v>
      </c>
      <c r="R936" s="167">
        <v>630</v>
      </c>
      <c r="S936" s="167">
        <v>-630</v>
      </c>
      <c r="T936" s="167" t="s">
        <v>1361</v>
      </c>
    </row>
    <row r="937" spans="1:20">
      <c r="A937" s="167">
        <v>41365</v>
      </c>
      <c r="B937" s="168">
        <v>45931</v>
      </c>
      <c r="C937" s="168">
        <v>45931</v>
      </c>
      <c r="D937" s="167">
        <v>180296</v>
      </c>
      <c r="E937" s="167" t="s">
        <v>2241</v>
      </c>
      <c r="F937" s="167" t="s">
        <v>1425</v>
      </c>
      <c r="G937" s="167" t="s">
        <v>1426</v>
      </c>
      <c r="I937" s="167" t="s">
        <v>1618</v>
      </c>
      <c r="J937" s="167" t="s">
        <v>2169</v>
      </c>
      <c r="K937" s="167" t="s">
        <v>906</v>
      </c>
      <c r="L937" s="167" t="s">
        <v>2170</v>
      </c>
      <c r="M937" s="167" t="s">
        <v>2201</v>
      </c>
      <c r="O937" s="167">
        <v>23720</v>
      </c>
      <c r="P937" s="167" t="s">
        <v>1386</v>
      </c>
      <c r="R937" s="167">
        <v>630</v>
      </c>
      <c r="S937" s="167">
        <v>-630</v>
      </c>
      <c r="T937" s="167" t="s">
        <v>1361</v>
      </c>
    </row>
    <row r="938" spans="1:20">
      <c r="A938" s="167">
        <v>41365</v>
      </c>
      <c r="B938" s="168">
        <v>45901</v>
      </c>
      <c r="C938" s="168">
        <v>45901</v>
      </c>
      <c r="D938" s="167">
        <v>179744</v>
      </c>
      <c r="E938" s="167" t="s">
        <v>2242</v>
      </c>
      <c r="F938" s="167" t="s">
        <v>1425</v>
      </c>
      <c r="G938" s="167" t="s">
        <v>1426</v>
      </c>
      <c r="I938" s="167" t="s">
        <v>1618</v>
      </c>
      <c r="J938" s="167" t="s">
        <v>1481</v>
      </c>
      <c r="K938" s="167" t="s">
        <v>906</v>
      </c>
      <c r="L938" s="167" t="s">
        <v>1482</v>
      </c>
      <c r="M938" s="167" t="s">
        <v>2201</v>
      </c>
      <c r="O938" s="167">
        <v>23303</v>
      </c>
      <c r="P938" s="167" t="s">
        <v>1386</v>
      </c>
      <c r="R938" s="167">
        <v>787.5</v>
      </c>
      <c r="S938" s="167">
        <v>-787.5</v>
      </c>
      <c r="T938" s="167" t="s">
        <v>1361</v>
      </c>
    </row>
    <row r="939" spans="1:20">
      <c r="A939" s="167">
        <v>41365</v>
      </c>
      <c r="B939" s="168">
        <v>45931</v>
      </c>
      <c r="C939" s="168">
        <v>45931</v>
      </c>
      <c r="D939" s="167">
        <v>180296</v>
      </c>
      <c r="E939" s="167" t="s">
        <v>2242</v>
      </c>
      <c r="F939" s="167" t="s">
        <v>1425</v>
      </c>
      <c r="G939" s="167" t="s">
        <v>1426</v>
      </c>
      <c r="I939" s="167" t="s">
        <v>1618</v>
      </c>
      <c r="J939" s="167" t="s">
        <v>1481</v>
      </c>
      <c r="K939" s="167" t="s">
        <v>906</v>
      </c>
      <c r="L939" s="167" t="s">
        <v>1482</v>
      </c>
      <c r="M939" s="167" t="s">
        <v>2201</v>
      </c>
      <c r="O939" s="167">
        <v>23720</v>
      </c>
      <c r="P939" s="167" t="s">
        <v>1386</v>
      </c>
      <c r="R939" s="167">
        <v>787.5</v>
      </c>
      <c r="S939" s="167">
        <v>-787.5</v>
      </c>
      <c r="T939" s="167" t="s">
        <v>1361</v>
      </c>
    </row>
    <row r="940" spans="1:20">
      <c r="A940" s="167">
        <v>41365</v>
      </c>
      <c r="B940" s="168">
        <v>45901</v>
      </c>
      <c r="C940" s="168">
        <v>45901</v>
      </c>
      <c r="D940" s="167">
        <v>179744</v>
      </c>
      <c r="E940" s="167" t="s">
        <v>2243</v>
      </c>
      <c r="F940" s="167" t="s">
        <v>1425</v>
      </c>
      <c r="G940" s="167" t="s">
        <v>1426</v>
      </c>
      <c r="I940" s="167" t="s">
        <v>1618</v>
      </c>
      <c r="J940" s="167" t="s">
        <v>2244</v>
      </c>
      <c r="K940" s="167" t="s">
        <v>906</v>
      </c>
      <c r="L940" s="167" t="s">
        <v>2245</v>
      </c>
      <c r="M940" s="167" t="s">
        <v>2201</v>
      </c>
      <c r="O940" s="167">
        <v>23303</v>
      </c>
      <c r="P940" s="167" t="s">
        <v>1386</v>
      </c>
      <c r="R940" s="167">
        <v>110.7</v>
      </c>
      <c r="S940" s="167">
        <v>-110.7</v>
      </c>
      <c r="T940" s="167" t="s">
        <v>1361</v>
      </c>
    </row>
    <row r="941" spans="1:20">
      <c r="A941" s="167">
        <v>41365</v>
      </c>
      <c r="B941" s="168">
        <v>45931</v>
      </c>
      <c r="C941" s="168">
        <v>45931</v>
      </c>
      <c r="D941" s="167">
        <v>180296</v>
      </c>
      <c r="E941" s="167" t="s">
        <v>2243</v>
      </c>
      <c r="F941" s="167" t="s">
        <v>1425</v>
      </c>
      <c r="G941" s="167" t="s">
        <v>1426</v>
      </c>
      <c r="I941" s="167" t="s">
        <v>1618</v>
      </c>
      <c r="J941" s="167" t="s">
        <v>2244</v>
      </c>
      <c r="K941" s="167" t="s">
        <v>906</v>
      </c>
      <c r="L941" s="167" t="s">
        <v>2245</v>
      </c>
      <c r="M941" s="167" t="s">
        <v>2201</v>
      </c>
      <c r="O941" s="167">
        <v>23720</v>
      </c>
      <c r="P941" s="167" t="s">
        <v>1386</v>
      </c>
      <c r="R941" s="167">
        <v>110.7</v>
      </c>
      <c r="S941" s="167">
        <v>-110.7</v>
      </c>
      <c r="T941" s="167" t="s">
        <v>1361</v>
      </c>
    </row>
    <row r="942" spans="1:20">
      <c r="A942" s="167">
        <v>42000</v>
      </c>
      <c r="B942" s="168">
        <v>45929</v>
      </c>
      <c r="C942" s="168">
        <v>45929</v>
      </c>
      <c r="D942" s="167">
        <v>180290</v>
      </c>
      <c r="E942" s="167" t="s">
        <v>2246</v>
      </c>
      <c r="F942" s="167" t="s">
        <v>1557</v>
      </c>
      <c r="G942" s="167" t="s">
        <v>134</v>
      </c>
      <c r="I942" s="167" t="s">
        <v>1618</v>
      </c>
      <c r="J942" s="167" t="s">
        <v>2247</v>
      </c>
      <c r="K942" s="167" t="s">
        <v>906</v>
      </c>
      <c r="L942" s="167" t="s">
        <v>2248</v>
      </c>
      <c r="M942" s="167" t="s">
        <v>2201</v>
      </c>
      <c r="O942" s="167">
        <v>23693</v>
      </c>
      <c r="P942" s="167" t="s">
        <v>1386</v>
      </c>
      <c r="R942" s="167">
        <v>415.08</v>
      </c>
      <c r="S942" s="167">
        <v>-415.08</v>
      </c>
      <c r="T942" s="167" t="s">
        <v>1361</v>
      </c>
    </row>
    <row r="943" spans="1:20">
      <c r="A943" s="167">
        <v>42000</v>
      </c>
      <c r="B943" s="168">
        <v>45929</v>
      </c>
      <c r="C943" s="168">
        <v>45929</v>
      </c>
      <c r="D943" s="167">
        <v>180290</v>
      </c>
      <c r="E943" s="167" t="s">
        <v>2249</v>
      </c>
      <c r="F943" s="167" t="s">
        <v>1557</v>
      </c>
      <c r="G943" s="167" t="s">
        <v>134</v>
      </c>
      <c r="I943" s="167" t="s">
        <v>1618</v>
      </c>
      <c r="J943" s="167" t="s">
        <v>2250</v>
      </c>
      <c r="K943" s="167" t="s">
        <v>906</v>
      </c>
      <c r="L943" s="167" t="s">
        <v>2251</v>
      </c>
      <c r="M943" s="167" t="s">
        <v>2201</v>
      </c>
      <c r="O943" s="167">
        <v>23693</v>
      </c>
      <c r="P943" s="167" t="s">
        <v>1386</v>
      </c>
      <c r="R943" s="167">
        <v>5018.28</v>
      </c>
      <c r="S943" s="167">
        <v>-5018.28</v>
      </c>
      <c r="T943" s="167" t="s">
        <v>1361</v>
      </c>
    </row>
    <row r="944" spans="1:20">
      <c r="A944" s="167">
        <v>42000</v>
      </c>
      <c r="B944" s="168">
        <v>45929</v>
      </c>
      <c r="C944" s="168">
        <v>45929</v>
      </c>
      <c r="D944" s="167">
        <v>180290</v>
      </c>
      <c r="E944" s="167" t="s">
        <v>2252</v>
      </c>
      <c r="F944" s="167" t="s">
        <v>1557</v>
      </c>
      <c r="G944" s="167" t="s">
        <v>134</v>
      </c>
      <c r="I944" s="167" t="s">
        <v>1618</v>
      </c>
      <c r="J944" s="167" t="s">
        <v>2253</v>
      </c>
      <c r="K944" s="167" t="s">
        <v>906</v>
      </c>
      <c r="L944" s="167" t="s">
        <v>2254</v>
      </c>
      <c r="M944" s="167" t="s">
        <v>2201</v>
      </c>
      <c r="O944" s="167">
        <v>23693</v>
      </c>
      <c r="P944" s="167" t="s">
        <v>1386</v>
      </c>
      <c r="R944" s="167">
        <v>202.08</v>
      </c>
      <c r="S944" s="167">
        <v>-202.08</v>
      </c>
      <c r="T944" s="167" t="s">
        <v>1361</v>
      </c>
    </row>
    <row r="945" spans="1:20">
      <c r="A945" s="167">
        <v>42000</v>
      </c>
      <c r="B945" s="168">
        <v>45929</v>
      </c>
      <c r="C945" s="168">
        <v>45929</v>
      </c>
      <c r="D945" s="167">
        <v>180290</v>
      </c>
      <c r="E945" s="167" t="s">
        <v>2255</v>
      </c>
      <c r="F945" s="167" t="s">
        <v>1557</v>
      </c>
      <c r="G945" s="167" t="s">
        <v>134</v>
      </c>
      <c r="I945" s="167" t="s">
        <v>1618</v>
      </c>
      <c r="J945" s="167" t="s">
        <v>2256</v>
      </c>
      <c r="K945" s="167" t="s">
        <v>906</v>
      </c>
      <c r="L945" s="167" t="s">
        <v>2257</v>
      </c>
      <c r="M945" s="167" t="s">
        <v>2201</v>
      </c>
      <c r="O945" s="167">
        <v>23693</v>
      </c>
      <c r="P945" s="167" t="s">
        <v>1386</v>
      </c>
      <c r="R945" s="167">
        <v>1576.42</v>
      </c>
      <c r="S945" s="167">
        <v>-1576.42</v>
      </c>
      <c r="T945" s="167" t="s">
        <v>1361</v>
      </c>
    </row>
    <row r="946" spans="1:20">
      <c r="A946" s="167">
        <v>41365</v>
      </c>
      <c r="B946" s="168">
        <v>45901</v>
      </c>
      <c r="C946" s="168">
        <v>45901</v>
      </c>
      <c r="D946" s="167">
        <v>179744</v>
      </c>
      <c r="E946" s="167" t="s">
        <v>2258</v>
      </c>
      <c r="F946" s="167" t="s">
        <v>1425</v>
      </c>
      <c r="G946" s="167" t="s">
        <v>1426</v>
      </c>
      <c r="I946" s="167" t="s">
        <v>1618</v>
      </c>
      <c r="J946" s="167" t="s">
        <v>2259</v>
      </c>
      <c r="K946" s="167" t="s">
        <v>906</v>
      </c>
      <c r="L946" s="167" t="s">
        <v>2260</v>
      </c>
      <c r="M946" s="167" t="s">
        <v>2201</v>
      </c>
      <c r="O946" s="167">
        <v>23303</v>
      </c>
      <c r="P946" s="167" t="s">
        <v>1386</v>
      </c>
      <c r="R946" s="167">
        <v>166.97</v>
      </c>
      <c r="S946" s="167">
        <v>-166.97</v>
      </c>
      <c r="T946" s="167" t="s">
        <v>1361</v>
      </c>
    </row>
    <row r="947" spans="1:20">
      <c r="A947" s="167">
        <v>41365</v>
      </c>
      <c r="B947" s="168">
        <v>45931</v>
      </c>
      <c r="C947" s="168">
        <v>45931</v>
      </c>
      <c r="D947" s="167">
        <v>180296</v>
      </c>
      <c r="E947" s="167" t="s">
        <v>2258</v>
      </c>
      <c r="F947" s="167" t="s">
        <v>1425</v>
      </c>
      <c r="G947" s="167" t="s">
        <v>1426</v>
      </c>
      <c r="I947" s="167" t="s">
        <v>1618</v>
      </c>
      <c r="J947" s="167" t="s">
        <v>2259</v>
      </c>
      <c r="K947" s="167" t="s">
        <v>906</v>
      </c>
      <c r="L947" s="167" t="s">
        <v>2260</v>
      </c>
      <c r="M947" s="167" t="s">
        <v>2201</v>
      </c>
      <c r="O947" s="167">
        <v>23720</v>
      </c>
      <c r="P947" s="167" t="s">
        <v>1386</v>
      </c>
      <c r="R947" s="167">
        <v>166.97</v>
      </c>
      <c r="S947" s="167">
        <v>-166.97</v>
      </c>
      <c r="T947" s="167" t="s">
        <v>1361</v>
      </c>
    </row>
    <row r="948" spans="1:20">
      <c r="A948" s="167">
        <v>41365</v>
      </c>
      <c r="B948" s="168">
        <v>45901</v>
      </c>
      <c r="C948" s="168">
        <v>45901</v>
      </c>
      <c r="D948" s="167">
        <v>179744</v>
      </c>
      <c r="E948" s="167" t="s">
        <v>2261</v>
      </c>
      <c r="F948" s="167" t="s">
        <v>1425</v>
      </c>
      <c r="G948" s="167" t="s">
        <v>1426</v>
      </c>
      <c r="I948" s="167" t="s">
        <v>1618</v>
      </c>
      <c r="J948" s="167" t="s">
        <v>2262</v>
      </c>
      <c r="K948" s="167" t="s">
        <v>906</v>
      </c>
      <c r="L948" s="167" t="s">
        <v>2263</v>
      </c>
      <c r="M948" s="167" t="s">
        <v>2201</v>
      </c>
      <c r="O948" s="167">
        <v>23303</v>
      </c>
      <c r="P948" s="167" t="s">
        <v>1386</v>
      </c>
      <c r="R948" s="167">
        <v>18.04</v>
      </c>
      <c r="S948" s="167">
        <v>-18.04</v>
      </c>
      <c r="T948" s="167" t="s">
        <v>1361</v>
      </c>
    </row>
    <row r="949" spans="1:20">
      <c r="A949" s="167">
        <v>41365</v>
      </c>
      <c r="B949" s="168">
        <v>45931</v>
      </c>
      <c r="C949" s="168">
        <v>45931</v>
      </c>
      <c r="D949" s="167">
        <v>180296</v>
      </c>
      <c r="E949" s="167" t="s">
        <v>2261</v>
      </c>
      <c r="F949" s="167" t="s">
        <v>1425</v>
      </c>
      <c r="G949" s="167" t="s">
        <v>1426</v>
      </c>
      <c r="I949" s="167" t="s">
        <v>1618</v>
      </c>
      <c r="J949" s="167" t="s">
        <v>2262</v>
      </c>
      <c r="K949" s="167" t="s">
        <v>906</v>
      </c>
      <c r="L949" s="167" t="s">
        <v>2263</v>
      </c>
      <c r="M949" s="167" t="s">
        <v>2201</v>
      </c>
      <c r="O949" s="167">
        <v>23720</v>
      </c>
      <c r="P949" s="167" t="s">
        <v>1386</v>
      </c>
      <c r="R949" s="167">
        <v>18.04</v>
      </c>
      <c r="S949" s="167">
        <v>-18.04</v>
      </c>
      <c r="T949" s="167" t="s">
        <v>1361</v>
      </c>
    </row>
    <row r="950" spans="1:20">
      <c r="A950" s="167">
        <v>41700</v>
      </c>
      <c r="B950" s="168">
        <v>45926</v>
      </c>
      <c r="C950" s="168">
        <v>45926</v>
      </c>
      <c r="D950" s="167">
        <v>180283</v>
      </c>
      <c r="E950" s="167" t="s">
        <v>2264</v>
      </c>
      <c r="F950" s="167" t="s">
        <v>1557</v>
      </c>
      <c r="G950" s="167" t="s">
        <v>134</v>
      </c>
      <c r="I950" s="167" t="s">
        <v>1618</v>
      </c>
      <c r="J950" s="167" t="s">
        <v>2180</v>
      </c>
      <c r="K950" s="167" t="s">
        <v>906</v>
      </c>
      <c r="L950" s="167" t="s">
        <v>2181</v>
      </c>
      <c r="M950" s="167" t="s">
        <v>2201</v>
      </c>
      <c r="O950" s="167">
        <v>23688</v>
      </c>
      <c r="P950" s="167" t="s">
        <v>1386</v>
      </c>
      <c r="R950" s="167">
        <v>108</v>
      </c>
      <c r="S950" s="167">
        <v>-108</v>
      </c>
      <c r="T950" s="167" t="s">
        <v>1361</v>
      </c>
    </row>
    <row r="951" spans="1:20">
      <c r="A951" s="167">
        <v>42000</v>
      </c>
      <c r="B951" s="168">
        <v>45926</v>
      </c>
      <c r="C951" s="168">
        <v>45926</v>
      </c>
      <c r="D951" s="167">
        <v>180283</v>
      </c>
      <c r="E951" s="167" t="s">
        <v>2265</v>
      </c>
      <c r="F951" s="167" t="s">
        <v>1557</v>
      </c>
      <c r="G951" s="167" t="s">
        <v>134</v>
      </c>
      <c r="I951" s="167" t="s">
        <v>1618</v>
      </c>
      <c r="J951" s="167" t="s">
        <v>2266</v>
      </c>
      <c r="K951" s="167" t="s">
        <v>906</v>
      </c>
      <c r="L951" s="167" t="s">
        <v>2267</v>
      </c>
      <c r="M951" s="167" t="s">
        <v>2201</v>
      </c>
      <c r="O951" s="167">
        <v>23688</v>
      </c>
      <c r="P951" s="167" t="s">
        <v>1386</v>
      </c>
      <c r="R951" s="167">
        <v>358</v>
      </c>
      <c r="S951" s="167">
        <v>-358</v>
      </c>
      <c r="T951" s="167" t="s">
        <v>1361</v>
      </c>
    </row>
    <row r="952" spans="1:20">
      <c r="A952" s="167">
        <v>42100</v>
      </c>
      <c r="B952" s="168">
        <v>45901</v>
      </c>
      <c r="C952" s="168">
        <v>45901</v>
      </c>
      <c r="D952" s="167">
        <v>179797</v>
      </c>
      <c r="E952" s="167" t="s">
        <v>2268</v>
      </c>
      <c r="F952" s="167" t="s">
        <v>1408</v>
      </c>
      <c r="G952" s="167" t="s">
        <v>1409</v>
      </c>
      <c r="I952" s="167" t="s">
        <v>1405</v>
      </c>
      <c r="J952" s="167" t="s">
        <v>1413</v>
      </c>
      <c r="K952" s="167" t="s">
        <v>911</v>
      </c>
      <c r="L952" s="167" t="s">
        <v>1414</v>
      </c>
      <c r="M952" s="167" t="s">
        <v>2269</v>
      </c>
      <c r="O952" s="167">
        <v>23487</v>
      </c>
      <c r="P952" s="167" t="s">
        <v>1386</v>
      </c>
      <c r="R952" s="167">
        <v>115</v>
      </c>
      <c r="S952" s="167">
        <v>-115</v>
      </c>
      <c r="T952" s="167" t="s">
        <v>1361</v>
      </c>
    </row>
    <row r="953" spans="1:20">
      <c r="A953" s="167">
        <v>42100</v>
      </c>
      <c r="B953" s="168">
        <v>45931</v>
      </c>
      <c r="C953" s="168">
        <v>45931</v>
      </c>
      <c r="D953" s="167">
        <v>180351</v>
      </c>
      <c r="E953" s="167" t="s">
        <v>2268</v>
      </c>
      <c r="F953" s="167" t="s">
        <v>1408</v>
      </c>
      <c r="G953" s="167" t="s">
        <v>1409</v>
      </c>
      <c r="I953" s="167" t="s">
        <v>1405</v>
      </c>
      <c r="J953" s="167" t="s">
        <v>1413</v>
      </c>
      <c r="K953" s="167" t="s">
        <v>911</v>
      </c>
      <c r="L953" s="167" t="s">
        <v>1414</v>
      </c>
      <c r="M953" s="167" t="s">
        <v>2269</v>
      </c>
      <c r="O953" s="167">
        <v>23776</v>
      </c>
      <c r="P953" s="167" t="s">
        <v>1386</v>
      </c>
      <c r="R953" s="167">
        <v>115</v>
      </c>
      <c r="S953" s="167">
        <v>-115</v>
      </c>
      <c r="T953" s="167" t="s">
        <v>1361</v>
      </c>
    </row>
    <row r="954" spans="1:20">
      <c r="A954" s="167">
        <v>42100</v>
      </c>
      <c r="B954" s="168">
        <v>45901</v>
      </c>
      <c r="C954" s="168">
        <v>45901</v>
      </c>
      <c r="D954" s="167">
        <v>179797</v>
      </c>
      <c r="E954" s="167" t="s">
        <v>2270</v>
      </c>
      <c r="F954" s="167" t="s">
        <v>1408</v>
      </c>
      <c r="G954" s="167" t="s">
        <v>1409</v>
      </c>
      <c r="I954" s="167" t="s">
        <v>1405</v>
      </c>
      <c r="J954" s="167" t="s">
        <v>1422</v>
      </c>
      <c r="K954" s="167" t="s">
        <v>911</v>
      </c>
      <c r="L954" s="167" t="s">
        <v>1423</v>
      </c>
      <c r="M954" s="167" t="s">
        <v>2269</v>
      </c>
      <c r="O954" s="167">
        <v>23487</v>
      </c>
      <c r="P954" s="167" t="s">
        <v>1386</v>
      </c>
      <c r="R954" s="167">
        <v>165</v>
      </c>
      <c r="S954" s="167">
        <v>-165</v>
      </c>
      <c r="T954" s="167" t="s">
        <v>1361</v>
      </c>
    </row>
    <row r="955" spans="1:20">
      <c r="A955" s="167">
        <v>42100</v>
      </c>
      <c r="B955" s="168">
        <v>45931</v>
      </c>
      <c r="C955" s="168">
        <v>45931</v>
      </c>
      <c r="D955" s="167">
        <v>180351</v>
      </c>
      <c r="E955" s="167" t="s">
        <v>2270</v>
      </c>
      <c r="F955" s="167" t="s">
        <v>1408</v>
      </c>
      <c r="G955" s="167" t="s">
        <v>1409</v>
      </c>
      <c r="I955" s="167" t="s">
        <v>1405</v>
      </c>
      <c r="J955" s="167" t="s">
        <v>1422</v>
      </c>
      <c r="K955" s="167" t="s">
        <v>911</v>
      </c>
      <c r="L955" s="167" t="s">
        <v>1423</v>
      </c>
      <c r="M955" s="167" t="s">
        <v>2269</v>
      </c>
      <c r="O955" s="167">
        <v>23776</v>
      </c>
      <c r="P955" s="167" t="s">
        <v>1386</v>
      </c>
      <c r="R955" s="167">
        <v>170</v>
      </c>
      <c r="S955" s="167">
        <v>-170</v>
      </c>
      <c r="T955" s="167" t="s">
        <v>1361</v>
      </c>
    </row>
    <row r="956" spans="1:20">
      <c r="A956" s="167">
        <v>41320</v>
      </c>
      <c r="B956" s="168">
        <v>45901</v>
      </c>
      <c r="C956" s="168">
        <v>45901</v>
      </c>
      <c r="D956" s="167">
        <v>179797</v>
      </c>
      <c r="E956" s="167" t="s">
        <v>2271</v>
      </c>
      <c r="F956" s="167" t="s">
        <v>1425</v>
      </c>
      <c r="G956" s="167" t="s">
        <v>1426</v>
      </c>
      <c r="I956" s="167" t="s">
        <v>1405</v>
      </c>
      <c r="J956" s="167" t="s">
        <v>1492</v>
      </c>
      <c r="K956" s="167" t="s">
        <v>911</v>
      </c>
      <c r="L956" s="167" t="s">
        <v>1493</v>
      </c>
      <c r="M956" s="167" t="s">
        <v>2269</v>
      </c>
      <c r="O956" s="167">
        <v>23487</v>
      </c>
      <c r="P956" s="167" t="s">
        <v>1386</v>
      </c>
      <c r="R956" s="167">
        <v>96</v>
      </c>
      <c r="S956" s="167">
        <v>-96</v>
      </c>
      <c r="T956" s="167" t="s">
        <v>1361</v>
      </c>
    </row>
    <row r="957" spans="1:20">
      <c r="A957" s="167">
        <v>41320</v>
      </c>
      <c r="B957" s="168">
        <v>45931</v>
      </c>
      <c r="C957" s="168">
        <v>45931</v>
      </c>
      <c r="D957" s="167">
        <v>180351</v>
      </c>
      <c r="E957" s="167" t="s">
        <v>2271</v>
      </c>
      <c r="F957" s="167" t="s">
        <v>1425</v>
      </c>
      <c r="G957" s="167" t="s">
        <v>1426</v>
      </c>
      <c r="I957" s="167" t="s">
        <v>1405</v>
      </c>
      <c r="J957" s="167" t="s">
        <v>1492</v>
      </c>
      <c r="K957" s="167" t="s">
        <v>911</v>
      </c>
      <c r="L957" s="167" t="s">
        <v>1493</v>
      </c>
      <c r="M957" s="167" t="s">
        <v>2269</v>
      </c>
      <c r="O957" s="167">
        <v>23776</v>
      </c>
      <c r="P957" s="167" t="s">
        <v>1386</v>
      </c>
      <c r="R957" s="167">
        <v>96</v>
      </c>
      <c r="S957" s="167">
        <v>-96</v>
      </c>
      <c r="T957" s="167" t="s">
        <v>1361</v>
      </c>
    </row>
    <row r="958" spans="1:20">
      <c r="A958" s="167">
        <v>41320</v>
      </c>
      <c r="B958" s="168">
        <v>45901</v>
      </c>
      <c r="C958" s="168">
        <v>45901</v>
      </c>
      <c r="D958" s="167">
        <v>179797</v>
      </c>
      <c r="E958" s="167" t="s">
        <v>2272</v>
      </c>
      <c r="F958" s="167" t="s">
        <v>1425</v>
      </c>
      <c r="G958" s="167" t="s">
        <v>1426</v>
      </c>
      <c r="I958" s="167" t="s">
        <v>1405</v>
      </c>
      <c r="J958" s="167" t="s">
        <v>1427</v>
      </c>
      <c r="K958" s="167" t="s">
        <v>911</v>
      </c>
      <c r="L958" s="167" t="s">
        <v>1428</v>
      </c>
      <c r="M958" s="167" t="s">
        <v>2269</v>
      </c>
      <c r="O958" s="167">
        <v>23487</v>
      </c>
      <c r="P958" s="167" t="s">
        <v>1386</v>
      </c>
      <c r="R958" s="167">
        <v>60</v>
      </c>
      <c r="S958" s="167">
        <v>-60</v>
      </c>
      <c r="T958" s="167" t="s">
        <v>1361</v>
      </c>
    </row>
    <row r="959" spans="1:20">
      <c r="A959" s="167">
        <v>41320</v>
      </c>
      <c r="B959" s="168">
        <v>45931</v>
      </c>
      <c r="C959" s="168">
        <v>45931</v>
      </c>
      <c r="D959" s="167">
        <v>180351</v>
      </c>
      <c r="E959" s="167" t="s">
        <v>2272</v>
      </c>
      <c r="F959" s="167" t="s">
        <v>1425</v>
      </c>
      <c r="G959" s="167" t="s">
        <v>1426</v>
      </c>
      <c r="I959" s="167" t="s">
        <v>1405</v>
      </c>
      <c r="J959" s="167" t="s">
        <v>1427</v>
      </c>
      <c r="K959" s="167" t="s">
        <v>911</v>
      </c>
      <c r="L959" s="167" t="s">
        <v>1428</v>
      </c>
      <c r="M959" s="167" t="s">
        <v>2269</v>
      </c>
      <c r="O959" s="167">
        <v>23776</v>
      </c>
      <c r="P959" s="167" t="s">
        <v>1386</v>
      </c>
      <c r="R959" s="167">
        <v>60</v>
      </c>
      <c r="S959" s="167">
        <v>-60</v>
      </c>
      <c r="T959" s="167" t="s">
        <v>1361</v>
      </c>
    </row>
    <row r="960" spans="1:20">
      <c r="A960" s="167">
        <v>41300</v>
      </c>
      <c r="B960" s="168">
        <v>45901</v>
      </c>
      <c r="C960" s="168">
        <v>45901</v>
      </c>
      <c r="D960" s="167">
        <v>179797</v>
      </c>
      <c r="E960" s="167" t="s">
        <v>2273</v>
      </c>
      <c r="F960" s="167" t="s">
        <v>1425</v>
      </c>
      <c r="G960" s="167" t="s">
        <v>1426</v>
      </c>
      <c r="I960" s="167" t="s">
        <v>1405</v>
      </c>
      <c r="J960" s="167" t="s">
        <v>1430</v>
      </c>
      <c r="K960" s="167" t="s">
        <v>911</v>
      </c>
      <c r="L960" s="167" t="s">
        <v>1430</v>
      </c>
      <c r="M960" s="167" t="s">
        <v>2269</v>
      </c>
      <c r="O960" s="167">
        <v>23487</v>
      </c>
      <c r="P960" s="167" t="s">
        <v>1386</v>
      </c>
      <c r="R960" s="167">
        <v>245.93</v>
      </c>
      <c r="S960" s="167">
        <v>-245.93</v>
      </c>
      <c r="T960" s="167" t="s">
        <v>1361</v>
      </c>
    </row>
    <row r="961" spans="1:20">
      <c r="A961" s="167">
        <v>41300</v>
      </c>
      <c r="B961" s="168">
        <v>45931</v>
      </c>
      <c r="C961" s="168">
        <v>45931</v>
      </c>
      <c r="D961" s="167">
        <v>180351</v>
      </c>
      <c r="E961" s="167" t="s">
        <v>2273</v>
      </c>
      <c r="F961" s="167" t="s">
        <v>1425</v>
      </c>
      <c r="G961" s="167" t="s">
        <v>1426</v>
      </c>
      <c r="I961" s="167" t="s">
        <v>1405</v>
      </c>
      <c r="J961" s="167" t="s">
        <v>1430</v>
      </c>
      <c r="K961" s="167" t="s">
        <v>911</v>
      </c>
      <c r="L961" s="167" t="s">
        <v>1430</v>
      </c>
      <c r="M961" s="167" t="s">
        <v>2269</v>
      </c>
      <c r="O961" s="167">
        <v>23776</v>
      </c>
      <c r="P961" s="167" t="s">
        <v>1386</v>
      </c>
      <c r="R961" s="167">
        <v>252.12</v>
      </c>
      <c r="S961" s="167">
        <v>-252.12</v>
      </c>
      <c r="T961" s="167" t="s">
        <v>1361</v>
      </c>
    </row>
    <row r="962" spans="1:20">
      <c r="A962" s="167">
        <v>42100</v>
      </c>
      <c r="B962" s="168">
        <v>45901</v>
      </c>
      <c r="C962" s="168">
        <v>45901</v>
      </c>
      <c r="D962" s="167">
        <v>179797</v>
      </c>
      <c r="E962" s="167" t="s">
        <v>2274</v>
      </c>
      <c r="F962" s="167" t="s">
        <v>1408</v>
      </c>
      <c r="G962" s="167" t="s">
        <v>1409</v>
      </c>
      <c r="I962" s="167" t="s">
        <v>1405</v>
      </c>
      <c r="J962" s="167" t="s">
        <v>1432</v>
      </c>
      <c r="K962" s="167" t="s">
        <v>911</v>
      </c>
      <c r="L962" s="167" t="s">
        <v>1433</v>
      </c>
      <c r="M962" s="167" t="s">
        <v>2269</v>
      </c>
      <c r="O962" s="167">
        <v>23487</v>
      </c>
      <c r="P962" s="167" t="s">
        <v>1386</v>
      </c>
      <c r="R962" s="167">
        <v>77</v>
      </c>
      <c r="S962" s="167">
        <v>-77</v>
      </c>
      <c r="T962" s="167" t="s">
        <v>1361</v>
      </c>
    </row>
    <row r="963" spans="1:20">
      <c r="A963" s="167">
        <v>42100</v>
      </c>
      <c r="B963" s="168">
        <v>45931</v>
      </c>
      <c r="C963" s="168">
        <v>45931</v>
      </c>
      <c r="D963" s="167">
        <v>180351</v>
      </c>
      <c r="E963" s="167" t="s">
        <v>2274</v>
      </c>
      <c r="F963" s="167" t="s">
        <v>1408</v>
      </c>
      <c r="G963" s="167" t="s">
        <v>1409</v>
      </c>
      <c r="I963" s="167" t="s">
        <v>1405</v>
      </c>
      <c r="J963" s="167" t="s">
        <v>1432</v>
      </c>
      <c r="K963" s="167" t="s">
        <v>911</v>
      </c>
      <c r="L963" s="167" t="s">
        <v>1433</v>
      </c>
      <c r="M963" s="167" t="s">
        <v>2269</v>
      </c>
      <c r="O963" s="167">
        <v>23776</v>
      </c>
      <c r="P963" s="167" t="s">
        <v>1386</v>
      </c>
      <c r="R963" s="167">
        <v>77</v>
      </c>
      <c r="S963" s="167">
        <v>-77</v>
      </c>
      <c r="T963" s="167" t="s">
        <v>1361</v>
      </c>
    </row>
    <row r="964" spans="1:20">
      <c r="A964" s="167">
        <v>40000</v>
      </c>
      <c r="B964" s="168">
        <v>45901</v>
      </c>
      <c r="C964" s="168">
        <v>45901</v>
      </c>
      <c r="D964" s="167">
        <v>179797</v>
      </c>
      <c r="E964" s="167" t="s">
        <v>2275</v>
      </c>
      <c r="F964" s="167" t="s">
        <v>1425</v>
      </c>
      <c r="G964" s="167" t="s">
        <v>1426</v>
      </c>
      <c r="I964" s="167" t="s">
        <v>1405</v>
      </c>
      <c r="J964" s="167" t="s">
        <v>1514</v>
      </c>
      <c r="K964" s="167" t="s">
        <v>911</v>
      </c>
      <c r="L964" s="167" t="s">
        <v>1515</v>
      </c>
      <c r="M964" s="167" t="s">
        <v>2269</v>
      </c>
      <c r="O964" s="167">
        <v>23487</v>
      </c>
      <c r="P964" s="167" t="s">
        <v>1386</v>
      </c>
      <c r="R964" s="167">
        <v>260</v>
      </c>
      <c r="S964" s="167">
        <v>-260</v>
      </c>
      <c r="T964" s="167" t="s">
        <v>1361</v>
      </c>
    </row>
    <row r="965" spans="1:20">
      <c r="A965" s="167">
        <v>40000</v>
      </c>
      <c r="B965" s="168">
        <v>45931</v>
      </c>
      <c r="C965" s="168">
        <v>45931</v>
      </c>
      <c r="D965" s="167">
        <v>180351</v>
      </c>
      <c r="E965" s="167" t="s">
        <v>2275</v>
      </c>
      <c r="F965" s="167" t="s">
        <v>1425</v>
      </c>
      <c r="G965" s="167" t="s">
        <v>1426</v>
      </c>
      <c r="I965" s="167" t="s">
        <v>1405</v>
      </c>
      <c r="J965" s="167" t="s">
        <v>1514</v>
      </c>
      <c r="K965" s="167" t="s">
        <v>911</v>
      </c>
      <c r="L965" s="167" t="s">
        <v>1515</v>
      </c>
      <c r="M965" s="167" t="s">
        <v>2269</v>
      </c>
      <c r="O965" s="167">
        <v>23776</v>
      </c>
      <c r="P965" s="167" t="s">
        <v>1386</v>
      </c>
      <c r="R965" s="167">
        <v>260</v>
      </c>
      <c r="S965" s="167">
        <v>-260</v>
      </c>
      <c r="T965" s="167" t="s">
        <v>1361</v>
      </c>
    </row>
    <row r="966" spans="1:20">
      <c r="A966" s="167">
        <v>40000</v>
      </c>
      <c r="B966" s="168">
        <v>45901</v>
      </c>
      <c r="C966" s="168">
        <v>45901</v>
      </c>
      <c r="D966" s="167">
        <v>179797</v>
      </c>
      <c r="E966" s="167" t="s">
        <v>2276</v>
      </c>
      <c r="F966" s="167" t="s">
        <v>1425</v>
      </c>
      <c r="G966" s="167" t="s">
        <v>1426</v>
      </c>
      <c r="I966" s="167" t="s">
        <v>1405</v>
      </c>
      <c r="J966" s="167" t="s">
        <v>1441</v>
      </c>
      <c r="K966" s="167" t="s">
        <v>911</v>
      </c>
      <c r="L966" s="167" t="s">
        <v>1442</v>
      </c>
      <c r="M966" s="167" t="s">
        <v>2269</v>
      </c>
      <c r="O966" s="167">
        <v>23487</v>
      </c>
      <c r="P966" s="167" t="s">
        <v>1386</v>
      </c>
      <c r="R966" s="167">
        <v>600</v>
      </c>
      <c r="S966" s="167">
        <v>-600</v>
      </c>
      <c r="T966" s="167" t="s">
        <v>1361</v>
      </c>
    </row>
    <row r="967" spans="1:20">
      <c r="A967" s="167">
        <v>40000</v>
      </c>
      <c r="B967" s="168">
        <v>45931</v>
      </c>
      <c r="C967" s="168">
        <v>45931</v>
      </c>
      <c r="D967" s="167">
        <v>180351</v>
      </c>
      <c r="E967" s="167" t="s">
        <v>2276</v>
      </c>
      <c r="F967" s="167" t="s">
        <v>1425</v>
      </c>
      <c r="G967" s="167" t="s">
        <v>1426</v>
      </c>
      <c r="I967" s="167" t="s">
        <v>1405</v>
      </c>
      <c r="J967" s="167" t="s">
        <v>1441</v>
      </c>
      <c r="K967" s="167" t="s">
        <v>911</v>
      </c>
      <c r="L967" s="167" t="s">
        <v>1442</v>
      </c>
      <c r="M967" s="167" t="s">
        <v>2269</v>
      </c>
      <c r="O967" s="167">
        <v>23776</v>
      </c>
      <c r="P967" s="167" t="s">
        <v>1386</v>
      </c>
      <c r="R967" s="167">
        <v>600</v>
      </c>
      <c r="S967" s="167">
        <v>-600</v>
      </c>
      <c r="T967" s="167" t="s">
        <v>1361</v>
      </c>
    </row>
    <row r="968" spans="1:20">
      <c r="A968" s="167">
        <v>40000</v>
      </c>
      <c r="B968" s="168">
        <v>45901</v>
      </c>
      <c r="C968" s="168">
        <v>45901</v>
      </c>
      <c r="D968" s="167">
        <v>179797</v>
      </c>
      <c r="E968" s="167" t="s">
        <v>2277</v>
      </c>
      <c r="F968" s="167" t="s">
        <v>1425</v>
      </c>
      <c r="G968" s="167" t="s">
        <v>1426</v>
      </c>
      <c r="I968" s="167" t="s">
        <v>1405</v>
      </c>
      <c r="J968" s="167" t="s">
        <v>1444</v>
      </c>
      <c r="K968" s="167" t="s">
        <v>911</v>
      </c>
      <c r="L968" s="167" t="s">
        <v>1445</v>
      </c>
      <c r="M968" s="167" t="s">
        <v>2269</v>
      </c>
      <c r="O968" s="167">
        <v>23487</v>
      </c>
      <c r="P968" s="167" t="s">
        <v>1386</v>
      </c>
      <c r="R968" s="167">
        <v>200</v>
      </c>
      <c r="S968" s="167">
        <v>-200</v>
      </c>
      <c r="T968" s="167" t="s">
        <v>1361</v>
      </c>
    </row>
    <row r="969" spans="1:20">
      <c r="A969" s="167">
        <v>40000</v>
      </c>
      <c r="B969" s="168">
        <v>45931</v>
      </c>
      <c r="C969" s="168">
        <v>45931</v>
      </c>
      <c r="D969" s="167">
        <v>180351</v>
      </c>
      <c r="E969" s="167" t="s">
        <v>2277</v>
      </c>
      <c r="F969" s="167" t="s">
        <v>1425</v>
      </c>
      <c r="G969" s="167" t="s">
        <v>1426</v>
      </c>
      <c r="I969" s="167" t="s">
        <v>1405</v>
      </c>
      <c r="J969" s="167" t="s">
        <v>1444</v>
      </c>
      <c r="K969" s="167" t="s">
        <v>911</v>
      </c>
      <c r="L969" s="167" t="s">
        <v>1445</v>
      </c>
      <c r="M969" s="167" t="s">
        <v>2269</v>
      </c>
      <c r="O969" s="167">
        <v>23776</v>
      </c>
      <c r="P969" s="167" t="s">
        <v>1386</v>
      </c>
      <c r="R969" s="167">
        <v>200</v>
      </c>
      <c r="S969" s="167">
        <v>-200</v>
      </c>
      <c r="T969" s="167" t="s">
        <v>1361</v>
      </c>
    </row>
    <row r="970" spans="1:20">
      <c r="A970" s="167">
        <v>40000</v>
      </c>
      <c r="B970" s="168">
        <v>45901</v>
      </c>
      <c r="C970" s="168">
        <v>45901</v>
      </c>
      <c r="D970" s="167">
        <v>179797</v>
      </c>
      <c r="E970" s="167" t="s">
        <v>2278</v>
      </c>
      <c r="F970" s="167" t="s">
        <v>1425</v>
      </c>
      <c r="G970" s="167" t="s">
        <v>1426</v>
      </c>
      <c r="I970" s="167" t="s">
        <v>1405</v>
      </c>
      <c r="J970" s="167" t="s">
        <v>1447</v>
      </c>
      <c r="K970" s="167" t="s">
        <v>911</v>
      </c>
      <c r="L970" s="167" t="s">
        <v>1448</v>
      </c>
      <c r="M970" s="167" t="s">
        <v>2269</v>
      </c>
      <c r="O970" s="167">
        <v>23487</v>
      </c>
      <c r="P970" s="167" t="s">
        <v>1386</v>
      </c>
      <c r="R970" s="167">
        <v>1909</v>
      </c>
      <c r="S970" s="167">
        <v>-1909</v>
      </c>
      <c r="T970" s="167" t="s">
        <v>1361</v>
      </c>
    </row>
    <row r="971" spans="1:20">
      <c r="A971" s="167">
        <v>40000</v>
      </c>
      <c r="B971" s="168">
        <v>45931</v>
      </c>
      <c r="C971" s="168">
        <v>45931</v>
      </c>
      <c r="D971" s="167">
        <v>180351</v>
      </c>
      <c r="E971" s="167" t="s">
        <v>2278</v>
      </c>
      <c r="F971" s="167" t="s">
        <v>1425</v>
      </c>
      <c r="G971" s="167" t="s">
        <v>1426</v>
      </c>
      <c r="I971" s="167" t="s">
        <v>1405</v>
      </c>
      <c r="J971" s="167" t="s">
        <v>1447</v>
      </c>
      <c r="K971" s="167" t="s">
        <v>911</v>
      </c>
      <c r="L971" s="167" t="s">
        <v>1448</v>
      </c>
      <c r="M971" s="167" t="s">
        <v>2269</v>
      </c>
      <c r="O971" s="167">
        <v>23776</v>
      </c>
      <c r="P971" s="167" t="s">
        <v>1386</v>
      </c>
      <c r="R971" s="167">
        <v>1909</v>
      </c>
      <c r="S971" s="167">
        <v>-1909</v>
      </c>
      <c r="T971" s="167" t="s">
        <v>1361</v>
      </c>
    </row>
    <row r="972" spans="1:20">
      <c r="A972" s="167">
        <v>41450</v>
      </c>
      <c r="B972" s="168">
        <v>45901</v>
      </c>
      <c r="C972" s="168">
        <v>45901</v>
      </c>
      <c r="D972" s="167">
        <v>179797</v>
      </c>
      <c r="E972" s="167" t="s">
        <v>2279</v>
      </c>
      <c r="F972" s="167" t="s">
        <v>1425</v>
      </c>
      <c r="G972" s="167" t="s">
        <v>1426</v>
      </c>
      <c r="I972" s="167" t="s">
        <v>1405</v>
      </c>
      <c r="J972" s="167" t="s">
        <v>1501</v>
      </c>
      <c r="K972" s="167" t="s">
        <v>911</v>
      </c>
      <c r="L972" s="167" t="s">
        <v>1502</v>
      </c>
      <c r="M972" s="167" t="s">
        <v>2269</v>
      </c>
      <c r="O972" s="167">
        <v>23487</v>
      </c>
      <c r="P972" s="167" t="s">
        <v>1386</v>
      </c>
      <c r="R972" s="167">
        <v>508.2</v>
      </c>
      <c r="S972" s="167">
        <v>-508.2</v>
      </c>
      <c r="T972" s="167" t="s">
        <v>1361</v>
      </c>
    </row>
    <row r="973" spans="1:20">
      <c r="A973" s="167">
        <v>41450</v>
      </c>
      <c r="B973" s="168">
        <v>45931</v>
      </c>
      <c r="C973" s="168">
        <v>45931</v>
      </c>
      <c r="D973" s="167">
        <v>180351</v>
      </c>
      <c r="E973" s="167" t="s">
        <v>2279</v>
      </c>
      <c r="F973" s="167" t="s">
        <v>1425</v>
      </c>
      <c r="G973" s="167" t="s">
        <v>1426</v>
      </c>
      <c r="I973" s="167" t="s">
        <v>1405</v>
      </c>
      <c r="J973" s="167" t="s">
        <v>1501</v>
      </c>
      <c r="K973" s="167" t="s">
        <v>911</v>
      </c>
      <c r="L973" s="167" t="s">
        <v>1502</v>
      </c>
      <c r="M973" s="167" t="s">
        <v>2269</v>
      </c>
      <c r="O973" s="167">
        <v>23776</v>
      </c>
      <c r="P973" s="167" t="s">
        <v>1386</v>
      </c>
      <c r="R973" s="167">
        <v>508.2</v>
      </c>
      <c r="S973" s="167">
        <v>-508.2</v>
      </c>
      <c r="T973" s="167" t="s">
        <v>1361</v>
      </c>
    </row>
    <row r="974" spans="1:20">
      <c r="A974" s="167">
        <v>42000</v>
      </c>
      <c r="B974" s="168">
        <v>45932</v>
      </c>
      <c r="C974" s="168">
        <v>45932</v>
      </c>
      <c r="D974" s="167">
        <v>180578</v>
      </c>
      <c r="E974" s="167" t="s">
        <v>2280</v>
      </c>
      <c r="F974" s="167" t="s">
        <v>1557</v>
      </c>
      <c r="G974" s="167" t="s">
        <v>134</v>
      </c>
      <c r="I974" s="167" t="s">
        <v>1405</v>
      </c>
      <c r="J974" s="167" t="s">
        <v>2281</v>
      </c>
      <c r="K974" s="167" t="s">
        <v>911</v>
      </c>
      <c r="L974" s="167" t="s">
        <v>2282</v>
      </c>
      <c r="M974" s="167" t="s">
        <v>2269</v>
      </c>
      <c r="O974" s="167">
        <v>23972</v>
      </c>
      <c r="P974" s="167" t="s">
        <v>1386</v>
      </c>
      <c r="R974" s="167">
        <v>1650.64</v>
      </c>
      <c r="S974" s="167">
        <v>-1650.64</v>
      </c>
      <c r="T974" s="167" t="s">
        <v>1361</v>
      </c>
    </row>
    <row r="975" spans="1:20">
      <c r="A975" s="167">
        <v>41200</v>
      </c>
      <c r="B975" s="168">
        <v>45901</v>
      </c>
      <c r="C975" s="168">
        <v>45901</v>
      </c>
      <c r="D975" s="167">
        <v>179797</v>
      </c>
      <c r="E975" s="167" t="s">
        <v>2283</v>
      </c>
      <c r="F975" s="167" t="s">
        <v>1408</v>
      </c>
      <c r="G975" s="167" t="s">
        <v>1409</v>
      </c>
      <c r="I975" s="167" t="s">
        <v>1405</v>
      </c>
      <c r="J975" s="167" t="s">
        <v>1478</v>
      </c>
      <c r="K975" s="167" t="s">
        <v>911</v>
      </c>
      <c r="L975" s="167" t="s">
        <v>1479</v>
      </c>
      <c r="M975" s="167" t="s">
        <v>2269</v>
      </c>
      <c r="O975" s="167">
        <v>23487</v>
      </c>
      <c r="P975" s="167" t="s">
        <v>1386</v>
      </c>
      <c r="R975" s="167">
        <v>250</v>
      </c>
      <c r="S975" s="167">
        <v>-250</v>
      </c>
      <c r="T975" s="167" t="s">
        <v>1361</v>
      </c>
    </row>
    <row r="976" spans="1:20">
      <c r="A976" s="167">
        <v>41200</v>
      </c>
      <c r="B976" s="168">
        <v>45931</v>
      </c>
      <c r="C976" s="168">
        <v>45931</v>
      </c>
      <c r="D976" s="167">
        <v>180351</v>
      </c>
      <c r="E976" s="167" t="s">
        <v>2283</v>
      </c>
      <c r="F976" s="167" t="s">
        <v>1408</v>
      </c>
      <c r="G976" s="167" t="s">
        <v>1409</v>
      </c>
      <c r="I976" s="167" t="s">
        <v>1405</v>
      </c>
      <c r="J976" s="167" t="s">
        <v>1478</v>
      </c>
      <c r="K976" s="167" t="s">
        <v>911</v>
      </c>
      <c r="L976" s="167" t="s">
        <v>1479</v>
      </c>
      <c r="M976" s="167" t="s">
        <v>2269</v>
      </c>
      <c r="O976" s="167">
        <v>23776</v>
      </c>
      <c r="P976" s="167" t="s">
        <v>1386</v>
      </c>
      <c r="R976" s="167">
        <v>250</v>
      </c>
      <c r="S976" s="167">
        <v>-250</v>
      </c>
      <c r="T976" s="167" t="s">
        <v>1361</v>
      </c>
    </row>
    <row r="977" spans="1:20">
      <c r="A977" s="167">
        <v>44000</v>
      </c>
      <c r="B977" s="168">
        <v>45932</v>
      </c>
      <c r="C977" s="168">
        <v>45932</v>
      </c>
      <c r="D977" s="167">
        <v>180578</v>
      </c>
      <c r="E977" s="167" t="s">
        <v>2284</v>
      </c>
      <c r="F977" s="167" t="s">
        <v>1557</v>
      </c>
      <c r="G977" s="167" t="s">
        <v>134</v>
      </c>
      <c r="I977" s="167" t="s">
        <v>1405</v>
      </c>
      <c r="J977" s="167" t="s">
        <v>1911</v>
      </c>
      <c r="K977" s="167" t="s">
        <v>911</v>
      </c>
      <c r="L977" s="167" t="s">
        <v>1912</v>
      </c>
      <c r="M977" s="167" t="s">
        <v>2269</v>
      </c>
      <c r="O977" s="167">
        <v>23972</v>
      </c>
      <c r="P977" s="167" t="s">
        <v>1386</v>
      </c>
      <c r="R977" s="167">
        <v>24.15</v>
      </c>
      <c r="S977" s="167">
        <v>-24.15</v>
      </c>
      <c r="T977" s="167" t="s">
        <v>1361</v>
      </c>
    </row>
    <row r="978" spans="1:20">
      <c r="A978" s="167">
        <v>41500</v>
      </c>
      <c r="B978" s="168">
        <v>45939</v>
      </c>
      <c r="C978" s="168">
        <v>45939</v>
      </c>
      <c r="D978" s="167">
        <v>180730</v>
      </c>
      <c r="E978" s="167" t="s">
        <v>2285</v>
      </c>
      <c r="F978" s="167" t="s">
        <v>1403</v>
      </c>
      <c r="G978" s="167" t="s">
        <v>1404</v>
      </c>
      <c r="I978" s="167" t="s">
        <v>1618</v>
      </c>
      <c r="K978" s="167" t="s">
        <v>915</v>
      </c>
      <c r="M978" s="167" t="s">
        <v>2286</v>
      </c>
      <c r="O978" s="167">
        <v>24058</v>
      </c>
      <c r="P978" s="167" t="s">
        <v>1386</v>
      </c>
      <c r="R978" s="167">
        <v>600</v>
      </c>
      <c r="S978" s="167">
        <v>-600</v>
      </c>
      <c r="T978" s="167" t="s">
        <v>1361</v>
      </c>
    </row>
    <row r="979" spans="1:20">
      <c r="A979" s="167">
        <v>42100</v>
      </c>
      <c r="B979" s="168">
        <v>45901</v>
      </c>
      <c r="C979" s="168">
        <v>45901</v>
      </c>
      <c r="D979" s="167">
        <v>179746</v>
      </c>
      <c r="E979" s="167" t="s">
        <v>2287</v>
      </c>
      <c r="F979" s="167" t="s">
        <v>1408</v>
      </c>
      <c r="G979" s="167" t="s">
        <v>1409</v>
      </c>
      <c r="I979" s="167" t="s">
        <v>1618</v>
      </c>
      <c r="J979" s="167" t="s">
        <v>1410</v>
      </c>
      <c r="K979" s="167" t="s">
        <v>915</v>
      </c>
      <c r="L979" s="167" t="s">
        <v>1411</v>
      </c>
      <c r="M979" s="167" t="s">
        <v>2286</v>
      </c>
      <c r="O979" s="167">
        <v>23305</v>
      </c>
      <c r="P979" s="167" t="s">
        <v>1386</v>
      </c>
      <c r="R979" s="167">
        <v>900</v>
      </c>
      <c r="S979" s="167">
        <v>-900</v>
      </c>
      <c r="T979" s="167" t="s">
        <v>1361</v>
      </c>
    </row>
    <row r="980" spans="1:20">
      <c r="A980" s="167">
        <v>42100</v>
      </c>
      <c r="B980" s="168">
        <v>45931</v>
      </c>
      <c r="C980" s="168">
        <v>45931</v>
      </c>
      <c r="D980" s="167">
        <v>180298</v>
      </c>
      <c r="E980" s="167" t="s">
        <v>2287</v>
      </c>
      <c r="F980" s="167" t="s">
        <v>1408</v>
      </c>
      <c r="G980" s="167" t="s">
        <v>1409</v>
      </c>
      <c r="I980" s="167" t="s">
        <v>1618</v>
      </c>
      <c r="J980" s="167" t="s">
        <v>1410</v>
      </c>
      <c r="K980" s="167" t="s">
        <v>915</v>
      </c>
      <c r="L980" s="167" t="s">
        <v>1411</v>
      </c>
      <c r="M980" s="167" t="s">
        <v>2286</v>
      </c>
      <c r="O980" s="167">
        <v>23722</v>
      </c>
      <c r="P980" s="167" t="s">
        <v>1386</v>
      </c>
      <c r="R980" s="167">
        <v>900</v>
      </c>
      <c r="S980" s="167">
        <v>-900</v>
      </c>
      <c r="T980" s="167" t="s">
        <v>1361</v>
      </c>
    </row>
    <row r="981" spans="1:20">
      <c r="A981" s="167">
        <v>42100</v>
      </c>
      <c r="B981" s="168">
        <v>45901</v>
      </c>
      <c r="C981" s="168">
        <v>45901</v>
      </c>
      <c r="D981" s="167">
        <v>179746</v>
      </c>
      <c r="E981" s="167" t="s">
        <v>2288</v>
      </c>
      <c r="F981" s="167" t="s">
        <v>1425</v>
      </c>
      <c r="G981" s="167" t="s">
        <v>1426</v>
      </c>
      <c r="I981" s="167" t="s">
        <v>1618</v>
      </c>
      <c r="J981" s="167" t="s">
        <v>1413</v>
      </c>
      <c r="K981" s="167" t="s">
        <v>915</v>
      </c>
      <c r="L981" s="167" t="s">
        <v>1414</v>
      </c>
      <c r="M981" s="167" t="s">
        <v>2286</v>
      </c>
      <c r="O981" s="167">
        <v>23305</v>
      </c>
      <c r="P981" s="167" t="s">
        <v>1386</v>
      </c>
      <c r="R981" s="167">
        <v>370</v>
      </c>
      <c r="S981" s="167">
        <v>-370</v>
      </c>
      <c r="T981" s="167" t="s">
        <v>1361</v>
      </c>
    </row>
    <row r="982" spans="1:20">
      <c r="A982" s="167">
        <v>42100</v>
      </c>
      <c r="B982" s="168">
        <v>45931</v>
      </c>
      <c r="C982" s="168">
        <v>45931</v>
      </c>
      <c r="D982" s="167">
        <v>180298</v>
      </c>
      <c r="E982" s="167" t="s">
        <v>2288</v>
      </c>
      <c r="F982" s="167" t="s">
        <v>1425</v>
      </c>
      <c r="G982" s="167" t="s">
        <v>1426</v>
      </c>
      <c r="I982" s="167" t="s">
        <v>1618</v>
      </c>
      <c r="J982" s="167" t="s">
        <v>1413</v>
      </c>
      <c r="K982" s="167" t="s">
        <v>915</v>
      </c>
      <c r="L982" s="167" t="s">
        <v>1414</v>
      </c>
      <c r="M982" s="167" t="s">
        <v>2286</v>
      </c>
      <c r="O982" s="167">
        <v>23722</v>
      </c>
      <c r="P982" s="167" t="s">
        <v>1386</v>
      </c>
      <c r="R982" s="167">
        <v>370</v>
      </c>
      <c r="S982" s="167">
        <v>-370</v>
      </c>
      <c r="T982" s="167" t="s">
        <v>1361</v>
      </c>
    </row>
    <row r="983" spans="1:20">
      <c r="A983" s="167">
        <v>42000</v>
      </c>
      <c r="B983" s="168">
        <v>45939</v>
      </c>
      <c r="C983" s="168">
        <v>45939</v>
      </c>
      <c r="D983" s="167">
        <v>180730</v>
      </c>
      <c r="E983" s="167" t="s">
        <v>2289</v>
      </c>
      <c r="F983" s="167" t="s">
        <v>1557</v>
      </c>
      <c r="G983" s="167" t="s">
        <v>134</v>
      </c>
      <c r="I983" s="167" t="s">
        <v>1618</v>
      </c>
      <c r="J983" s="167" t="s">
        <v>2290</v>
      </c>
      <c r="K983" s="167" t="s">
        <v>915</v>
      </c>
      <c r="L983" s="167" t="s">
        <v>2291</v>
      </c>
      <c r="M983" s="167" t="s">
        <v>2286</v>
      </c>
      <c r="O983" s="167">
        <v>24058</v>
      </c>
      <c r="P983" s="167" t="s">
        <v>1386</v>
      </c>
      <c r="R983" s="167">
        <v>503.59</v>
      </c>
      <c r="S983" s="167">
        <v>-503.59</v>
      </c>
      <c r="T983" s="167" t="s">
        <v>1361</v>
      </c>
    </row>
    <row r="984" spans="1:20">
      <c r="A984" s="167">
        <v>42100</v>
      </c>
      <c r="B984" s="168">
        <v>45901</v>
      </c>
      <c r="C984" s="168">
        <v>45901</v>
      </c>
      <c r="D984" s="167">
        <v>179746</v>
      </c>
      <c r="E984" s="167" t="s">
        <v>2292</v>
      </c>
      <c r="F984" s="167" t="s">
        <v>1408</v>
      </c>
      <c r="G984" s="167" t="s">
        <v>1409</v>
      </c>
      <c r="I984" s="167" t="s">
        <v>1618</v>
      </c>
      <c r="J984" s="167" t="s">
        <v>1422</v>
      </c>
      <c r="K984" s="167" t="s">
        <v>915</v>
      </c>
      <c r="L984" s="167" t="s">
        <v>1423</v>
      </c>
      <c r="M984" s="167" t="s">
        <v>2286</v>
      </c>
      <c r="O984" s="167">
        <v>23305</v>
      </c>
      <c r="P984" s="167" t="s">
        <v>1386</v>
      </c>
      <c r="R984" s="167">
        <v>474.5</v>
      </c>
      <c r="S984" s="167">
        <v>-474.5</v>
      </c>
      <c r="T984" s="167" t="s">
        <v>1361</v>
      </c>
    </row>
    <row r="985" spans="1:20">
      <c r="A985" s="167">
        <v>42100</v>
      </c>
      <c r="B985" s="168">
        <v>45931</v>
      </c>
      <c r="C985" s="168">
        <v>45931</v>
      </c>
      <c r="D985" s="167">
        <v>180298</v>
      </c>
      <c r="E985" s="167" t="s">
        <v>2292</v>
      </c>
      <c r="F985" s="167" t="s">
        <v>1408</v>
      </c>
      <c r="G985" s="167" t="s">
        <v>1409</v>
      </c>
      <c r="I985" s="167" t="s">
        <v>1618</v>
      </c>
      <c r="J985" s="167" t="s">
        <v>1422</v>
      </c>
      <c r="K985" s="167" t="s">
        <v>915</v>
      </c>
      <c r="L985" s="167" t="s">
        <v>1423</v>
      </c>
      <c r="M985" s="167" t="s">
        <v>2286</v>
      </c>
      <c r="O985" s="167">
        <v>23722</v>
      </c>
      <c r="P985" s="167" t="s">
        <v>1386</v>
      </c>
      <c r="R985" s="167">
        <v>481</v>
      </c>
      <c r="S985" s="167">
        <v>-481</v>
      </c>
      <c r="T985" s="167" t="s">
        <v>1361</v>
      </c>
    </row>
    <row r="986" spans="1:20">
      <c r="A986" s="167">
        <v>41320</v>
      </c>
      <c r="B986" s="168">
        <v>45901</v>
      </c>
      <c r="C986" s="168">
        <v>45901</v>
      </c>
      <c r="D986" s="167">
        <v>179746</v>
      </c>
      <c r="E986" s="167" t="s">
        <v>2293</v>
      </c>
      <c r="F986" s="167" t="s">
        <v>1425</v>
      </c>
      <c r="G986" s="167" t="s">
        <v>1426</v>
      </c>
      <c r="I986" s="167" t="s">
        <v>1618</v>
      </c>
      <c r="J986" s="167" t="s">
        <v>1492</v>
      </c>
      <c r="K986" s="167" t="s">
        <v>915</v>
      </c>
      <c r="L986" s="167" t="s">
        <v>1493</v>
      </c>
      <c r="M986" s="167" t="s">
        <v>2286</v>
      </c>
      <c r="O986" s="167">
        <v>23305</v>
      </c>
      <c r="P986" s="167" t="s">
        <v>1386</v>
      </c>
      <c r="R986" s="167">
        <v>936</v>
      </c>
      <c r="S986" s="167">
        <v>-936</v>
      </c>
      <c r="T986" s="167" t="s">
        <v>1361</v>
      </c>
    </row>
    <row r="987" spans="1:20">
      <c r="A987" s="167">
        <v>41320</v>
      </c>
      <c r="B987" s="168">
        <v>45931</v>
      </c>
      <c r="C987" s="168">
        <v>45931</v>
      </c>
      <c r="D987" s="167">
        <v>180298</v>
      </c>
      <c r="E987" s="167" t="s">
        <v>2293</v>
      </c>
      <c r="F987" s="167" t="s">
        <v>1425</v>
      </c>
      <c r="G987" s="167" t="s">
        <v>1426</v>
      </c>
      <c r="I987" s="167" t="s">
        <v>1618</v>
      </c>
      <c r="J987" s="167" t="s">
        <v>1492</v>
      </c>
      <c r="K987" s="167" t="s">
        <v>915</v>
      </c>
      <c r="L987" s="167" t="s">
        <v>1493</v>
      </c>
      <c r="M987" s="167" t="s">
        <v>2286</v>
      </c>
      <c r="O987" s="167">
        <v>23722</v>
      </c>
      <c r="P987" s="167" t="s">
        <v>1386</v>
      </c>
      <c r="R987" s="167">
        <v>936</v>
      </c>
      <c r="S987" s="167">
        <v>-936</v>
      </c>
      <c r="T987" s="167" t="s">
        <v>1361</v>
      </c>
    </row>
    <row r="988" spans="1:20">
      <c r="A988" s="167">
        <v>40000</v>
      </c>
      <c r="B988" s="168">
        <v>45901</v>
      </c>
      <c r="C988" s="168">
        <v>45901</v>
      </c>
      <c r="D988" s="167">
        <v>179746</v>
      </c>
      <c r="E988" s="167" t="s">
        <v>2294</v>
      </c>
      <c r="F988" s="167" t="s">
        <v>1425</v>
      </c>
      <c r="G988" s="167" t="s">
        <v>1426</v>
      </c>
      <c r="I988" s="167" t="s">
        <v>1618</v>
      </c>
      <c r="J988" s="167" t="s">
        <v>1514</v>
      </c>
      <c r="K988" s="167" t="s">
        <v>915</v>
      </c>
      <c r="L988" s="167" t="s">
        <v>1515</v>
      </c>
      <c r="M988" s="167" t="s">
        <v>2286</v>
      </c>
      <c r="O988" s="167">
        <v>23305</v>
      </c>
      <c r="P988" s="167" t="s">
        <v>1386</v>
      </c>
      <c r="R988" s="167">
        <v>1720</v>
      </c>
      <c r="S988" s="167">
        <v>-1720</v>
      </c>
      <c r="T988" s="167" t="s">
        <v>1361</v>
      </c>
    </row>
    <row r="989" spans="1:20">
      <c r="A989" s="167">
        <v>40000</v>
      </c>
      <c r="B989" s="168">
        <v>45931</v>
      </c>
      <c r="C989" s="168">
        <v>45931</v>
      </c>
      <c r="D989" s="167">
        <v>180298</v>
      </c>
      <c r="E989" s="167" t="s">
        <v>2294</v>
      </c>
      <c r="F989" s="167" t="s">
        <v>1425</v>
      </c>
      <c r="G989" s="167" t="s">
        <v>1426</v>
      </c>
      <c r="I989" s="167" t="s">
        <v>1618</v>
      </c>
      <c r="J989" s="167" t="s">
        <v>1514</v>
      </c>
      <c r="K989" s="167" t="s">
        <v>915</v>
      </c>
      <c r="L989" s="167" t="s">
        <v>1515</v>
      </c>
      <c r="M989" s="167" t="s">
        <v>2286</v>
      </c>
      <c r="O989" s="167">
        <v>23722</v>
      </c>
      <c r="P989" s="167" t="s">
        <v>1386</v>
      </c>
      <c r="R989" s="167">
        <v>1720</v>
      </c>
      <c r="S989" s="167">
        <v>-1720</v>
      </c>
      <c r="T989" s="167" t="s">
        <v>1361</v>
      </c>
    </row>
    <row r="990" spans="1:20">
      <c r="A990" s="167">
        <v>41300</v>
      </c>
      <c r="B990" s="168">
        <v>45901</v>
      </c>
      <c r="C990" s="168">
        <v>45901</v>
      </c>
      <c r="D990" s="167">
        <v>179746</v>
      </c>
      <c r="E990" s="167" t="s">
        <v>2295</v>
      </c>
      <c r="F990" s="167" t="s">
        <v>1425</v>
      </c>
      <c r="G990" s="167" t="s">
        <v>1426</v>
      </c>
      <c r="I990" s="167" t="s">
        <v>1618</v>
      </c>
      <c r="J990" s="167" t="s">
        <v>1592</v>
      </c>
      <c r="K990" s="167" t="s">
        <v>915</v>
      </c>
      <c r="L990" s="167" t="s">
        <v>1593</v>
      </c>
      <c r="M990" s="167" t="s">
        <v>2286</v>
      </c>
      <c r="O990" s="167">
        <v>23305</v>
      </c>
      <c r="P990" s="167" t="s">
        <v>1386</v>
      </c>
      <c r="R990" s="167">
        <v>748</v>
      </c>
      <c r="S990" s="167">
        <v>-748</v>
      </c>
      <c r="T990" s="167" t="s">
        <v>1361</v>
      </c>
    </row>
    <row r="991" spans="1:20">
      <c r="A991" s="167">
        <v>41300</v>
      </c>
      <c r="B991" s="168">
        <v>45931</v>
      </c>
      <c r="C991" s="168">
        <v>45931</v>
      </c>
      <c r="D991" s="167">
        <v>180298</v>
      </c>
      <c r="E991" s="167" t="s">
        <v>2295</v>
      </c>
      <c r="F991" s="167" t="s">
        <v>1425</v>
      </c>
      <c r="G991" s="167" t="s">
        <v>1426</v>
      </c>
      <c r="I991" s="167" t="s">
        <v>1618</v>
      </c>
      <c r="J991" s="167" t="s">
        <v>1592</v>
      </c>
      <c r="K991" s="167" t="s">
        <v>915</v>
      </c>
      <c r="L991" s="167" t="s">
        <v>1593</v>
      </c>
      <c r="M991" s="167" t="s">
        <v>2286</v>
      </c>
      <c r="O991" s="167">
        <v>23722</v>
      </c>
      <c r="P991" s="167" t="s">
        <v>1386</v>
      </c>
      <c r="R991" s="167">
        <v>748</v>
      </c>
      <c r="S991" s="167">
        <v>-748</v>
      </c>
      <c r="T991" s="167" t="s">
        <v>1361</v>
      </c>
    </row>
    <row r="992" spans="1:20">
      <c r="A992" s="167">
        <v>42100</v>
      </c>
      <c r="B992" s="168">
        <v>45901</v>
      </c>
      <c r="C992" s="168">
        <v>45901</v>
      </c>
      <c r="D992" s="167">
        <v>179746</v>
      </c>
      <c r="E992" s="167" t="s">
        <v>2296</v>
      </c>
      <c r="F992" s="167" t="s">
        <v>1408</v>
      </c>
      <c r="G992" s="167" t="s">
        <v>1409</v>
      </c>
      <c r="I992" s="167" t="s">
        <v>1618</v>
      </c>
      <c r="J992" s="167" t="s">
        <v>1435</v>
      </c>
      <c r="K992" s="167" t="s">
        <v>915</v>
      </c>
      <c r="L992" s="167" t="s">
        <v>1436</v>
      </c>
      <c r="M992" s="167" t="s">
        <v>2286</v>
      </c>
      <c r="O992" s="167">
        <v>23305</v>
      </c>
      <c r="P992" s="167" t="s">
        <v>1386</v>
      </c>
      <c r="R992" s="167">
        <v>895</v>
      </c>
      <c r="S992" s="167">
        <v>-895</v>
      </c>
      <c r="T992" s="167" t="s">
        <v>1361</v>
      </c>
    </row>
    <row r="993" spans="1:20">
      <c r="A993" s="167">
        <v>42100</v>
      </c>
      <c r="B993" s="168">
        <v>45931</v>
      </c>
      <c r="C993" s="168">
        <v>45931</v>
      </c>
      <c r="D993" s="167">
        <v>180298</v>
      </c>
      <c r="E993" s="167" t="s">
        <v>2296</v>
      </c>
      <c r="F993" s="167" t="s">
        <v>1408</v>
      </c>
      <c r="G993" s="167" t="s">
        <v>1409</v>
      </c>
      <c r="I993" s="167" t="s">
        <v>1618</v>
      </c>
      <c r="J993" s="167" t="s">
        <v>1435</v>
      </c>
      <c r="K993" s="167" t="s">
        <v>915</v>
      </c>
      <c r="L993" s="167" t="s">
        <v>1436</v>
      </c>
      <c r="M993" s="167" t="s">
        <v>2286</v>
      </c>
      <c r="O993" s="167">
        <v>23722</v>
      </c>
      <c r="P993" s="167" t="s">
        <v>1386</v>
      </c>
      <c r="R993" s="167">
        <v>910</v>
      </c>
      <c r="S993" s="167">
        <v>-910</v>
      </c>
      <c r="T993" s="167" t="s">
        <v>1361</v>
      </c>
    </row>
    <row r="994" spans="1:20">
      <c r="A994" s="167">
        <v>40000</v>
      </c>
      <c r="B994" s="168">
        <v>45901</v>
      </c>
      <c r="C994" s="168">
        <v>45901</v>
      </c>
      <c r="D994" s="167">
        <v>179746</v>
      </c>
      <c r="E994" s="167" t="s">
        <v>2297</v>
      </c>
      <c r="F994" s="167" t="s">
        <v>1425</v>
      </c>
      <c r="G994" s="167" t="s">
        <v>1426</v>
      </c>
      <c r="I994" s="167" t="s">
        <v>1618</v>
      </c>
      <c r="J994" s="167" t="s">
        <v>1441</v>
      </c>
      <c r="K994" s="167" t="s">
        <v>915</v>
      </c>
      <c r="L994" s="167" t="s">
        <v>1442</v>
      </c>
      <c r="M994" s="167" t="s">
        <v>2286</v>
      </c>
      <c r="O994" s="167">
        <v>23305</v>
      </c>
      <c r="P994" s="167" t="s">
        <v>1386</v>
      </c>
      <c r="R994" s="167">
        <v>3250</v>
      </c>
      <c r="S994" s="167">
        <v>-3250</v>
      </c>
      <c r="T994" s="167" t="s">
        <v>1361</v>
      </c>
    </row>
    <row r="995" spans="1:20">
      <c r="A995" s="167">
        <v>40000</v>
      </c>
      <c r="B995" s="168">
        <v>45931</v>
      </c>
      <c r="C995" s="168">
        <v>45931</v>
      </c>
      <c r="D995" s="167">
        <v>180298</v>
      </c>
      <c r="E995" s="167" t="s">
        <v>2297</v>
      </c>
      <c r="F995" s="167" t="s">
        <v>1425</v>
      </c>
      <c r="G995" s="167" t="s">
        <v>1426</v>
      </c>
      <c r="I995" s="167" t="s">
        <v>1618</v>
      </c>
      <c r="J995" s="167" t="s">
        <v>1441</v>
      </c>
      <c r="K995" s="167" t="s">
        <v>915</v>
      </c>
      <c r="L995" s="167" t="s">
        <v>1442</v>
      </c>
      <c r="M995" s="167" t="s">
        <v>2286</v>
      </c>
      <c r="O995" s="167">
        <v>23722</v>
      </c>
      <c r="P995" s="167" t="s">
        <v>1386</v>
      </c>
      <c r="R995" s="167">
        <v>3250</v>
      </c>
      <c r="S995" s="167">
        <v>-3250</v>
      </c>
      <c r="T995" s="167" t="s">
        <v>1361</v>
      </c>
    </row>
    <row r="996" spans="1:20">
      <c r="A996" s="167">
        <v>40000</v>
      </c>
      <c r="B996" s="168">
        <v>45901</v>
      </c>
      <c r="C996" s="168">
        <v>45901</v>
      </c>
      <c r="D996" s="167">
        <v>179746</v>
      </c>
      <c r="E996" s="167" t="s">
        <v>2298</v>
      </c>
      <c r="F996" s="167" t="s">
        <v>1425</v>
      </c>
      <c r="G996" s="167" t="s">
        <v>1426</v>
      </c>
      <c r="I996" s="167" t="s">
        <v>1618</v>
      </c>
      <c r="J996" s="167" t="s">
        <v>1444</v>
      </c>
      <c r="K996" s="167" t="s">
        <v>915</v>
      </c>
      <c r="L996" s="167" t="s">
        <v>1445</v>
      </c>
      <c r="M996" s="167" t="s">
        <v>2286</v>
      </c>
      <c r="O996" s="167">
        <v>23305</v>
      </c>
      <c r="P996" s="167" t="s">
        <v>1386</v>
      </c>
      <c r="R996" s="167">
        <v>400</v>
      </c>
      <c r="S996" s="167">
        <v>-400</v>
      </c>
      <c r="T996" s="167" t="s">
        <v>1361</v>
      </c>
    </row>
    <row r="997" spans="1:20">
      <c r="A997" s="167">
        <v>40000</v>
      </c>
      <c r="B997" s="168">
        <v>45931</v>
      </c>
      <c r="C997" s="168">
        <v>45931</v>
      </c>
      <c r="D997" s="167">
        <v>180298</v>
      </c>
      <c r="E997" s="167" t="s">
        <v>2298</v>
      </c>
      <c r="F997" s="167" t="s">
        <v>1425</v>
      </c>
      <c r="G997" s="167" t="s">
        <v>1426</v>
      </c>
      <c r="I997" s="167" t="s">
        <v>1618</v>
      </c>
      <c r="J997" s="167" t="s">
        <v>1444</v>
      </c>
      <c r="K997" s="167" t="s">
        <v>915</v>
      </c>
      <c r="L997" s="167" t="s">
        <v>1445</v>
      </c>
      <c r="M997" s="167" t="s">
        <v>2286</v>
      </c>
      <c r="O997" s="167">
        <v>23722</v>
      </c>
      <c r="P997" s="167" t="s">
        <v>1386</v>
      </c>
      <c r="R997" s="167">
        <v>400</v>
      </c>
      <c r="S997" s="167">
        <v>-400</v>
      </c>
      <c r="T997" s="167" t="s">
        <v>1361</v>
      </c>
    </row>
    <row r="998" spans="1:20">
      <c r="A998" s="167">
        <v>42100</v>
      </c>
      <c r="B998" s="168">
        <v>45901</v>
      </c>
      <c r="C998" s="168">
        <v>45901</v>
      </c>
      <c r="D998" s="167">
        <v>179746</v>
      </c>
      <c r="E998" s="167" t="s">
        <v>2299</v>
      </c>
      <c r="F998" s="167" t="s">
        <v>1425</v>
      </c>
      <c r="G998" s="167" t="s">
        <v>1426</v>
      </c>
      <c r="I998" s="167" t="s">
        <v>1618</v>
      </c>
      <c r="J998" s="167" t="s">
        <v>1450</v>
      </c>
      <c r="K998" s="167" t="s">
        <v>915</v>
      </c>
      <c r="L998" s="167" t="s">
        <v>1451</v>
      </c>
      <c r="M998" s="167" t="s">
        <v>2286</v>
      </c>
      <c r="O998" s="167">
        <v>23305</v>
      </c>
      <c r="P998" s="167" t="s">
        <v>1386</v>
      </c>
      <c r="R998" s="167">
        <v>10.5</v>
      </c>
      <c r="S998" s="167">
        <v>-10.5</v>
      </c>
      <c r="T998" s="167" t="s">
        <v>1361</v>
      </c>
    </row>
    <row r="999" spans="1:20">
      <c r="A999" s="167">
        <v>42100</v>
      </c>
      <c r="B999" s="168">
        <v>45931</v>
      </c>
      <c r="C999" s="168">
        <v>45931</v>
      </c>
      <c r="D999" s="167">
        <v>180298</v>
      </c>
      <c r="E999" s="167" t="s">
        <v>2299</v>
      </c>
      <c r="F999" s="167" t="s">
        <v>1425</v>
      </c>
      <c r="G999" s="167" t="s">
        <v>1426</v>
      </c>
      <c r="I999" s="167" t="s">
        <v>1618</v>
      </c>
      <c r="J999" s="167" t="s">
        <v>1450</v>
      </c>
      <c r="K999" s="167" t="s">
        <v>915</v>
      </c>
      <c r="L999" s="167" t="s">
        <v>1451</v>
      </c>
      <c r="M999" s="167" t="s">
        <v>2286</v>
      </c>
      <c r="O999" s="167">
        <v>23722</v>
      </c>
      <c r="P999" s="167" t="s">
        <v>1386</v>
      </c>
      <c r="R999" s="167">
        <v>10.5</v>
      </c>
      <c r="S999" s="167">
        <v>-10.5</v>
      </c>
      <c r="T999" s="167" t="s">
        <v>1361</v>
      </c>
    </row>
    <row r="1000" spans="1:20">
      <c r="A1000" s="167">
        <v>42100</v>
      </c>
      <c r="B1000" s="168">
        <v>45901</v>
      </c>
      <c r="C1000" s="168">
        <v>45901</v>
      </c>
      <c r="D1000" s="167">
        <v>179746</v>
      </c>
      <c r="E1000" s="167" t="s">
        <v>2300</v>
      </c>
      <c r="F1000" s="167" t="s">
        <v>1425</v>
      </c>
      <c r="G1000" s="167" t="s">
        <v>1426</v>
      </c>
      <c r="I1000" s="167" t="s">
        <v>1618</v>
      </c>
      <c r="J1000" s="167" t="s">
        <v>2301</v>
      </c>
      <c r="K1000" s="167" t="s">
        <v>915</v>
      </c>
      <c r="L1000" s="167" t="s">
        <v>2302</v>
      </c>
      <c r="M1000" s="167" t="s">
        <v>2286</v>
      </c>
      <c r="O1000" s="167">
        <v>23305</v>
      </c>
      <c r="P1000" s="167" t="s">
        <v>1386</v>
      </c>
      <c r="R1000" s="167">
        <v>31.5</v>
      </c>
      <c r="S1000" s="167">
        <v>-31.5</v>
      </c>
      <c r="T1000" s="167" t="s">
        <v>1361</v>
      </c>
    </row>
    <row r="1001" spans="1:20">
      <c r="A1001" s="167">
        <v>42100</v>
      </c>
      <c r="B1001" s="168">
        <v>45931</v>
      </c>
      <c r="C1001" s="168">
        <v>45931</v>
      </c>
      <c r="D1001" s="167">
        <v>180298</v>
      </c>
      <c r="E1001" s="167" t="s">
        <v>2300</v>
      </c>
      <c r="F1001" s="167" t="s">
        <v>1425</v>
      </c>
      <c r="G1001" s="167" t="s">
        <v>1426</v>
      </c>
      <c r="I1001" s="167" t="s">
        <v>1618</v>
      </c>
      <c r="J1001" s="167" t="s">
        <v>2301</v>
      </c>
      <c r="K1001" s="167" t="s">
        <v>915</v>
      </c>
      <c r="L1001" s="167" t="s">
        <v>2302</v>
      </c>
      <c r="M1001" s="167" t="s">
        <v>2286</v>
      </c>
      <c r="O1001" s="167">
        <v>23722</v>
      </c>
      <c r="P1001" s="167" t="s">
        <v>1386</v>
      </c>
      <c r="R1001" s="167">
        <v>31.5</v>
      </c>
      <c r="S1001" s="167">
        <v>-31.5</v>
      </c>
      <c r="T1001" s="167" t="s">
        <v>1361</v>
      </c>
    </row>
    <row r="1002" spans="1:20">
      <c r="A1002" s="167">
        <v>41450</v>
      </c>
      <c r="B1002" s="168">
        <v>45901</v>
      </c>
      <c r="C1002" s="168">
        <v>45901</v>
      </c>
      <c r="D1002" s="167">
        <v>179745</v>
      </c>
      <c r="E1002" s="167" t="s">
        <v>2303</v>
      </c>
      <c r="F1002" s="167" t="s">
        <v>1425</v>
      </c>
      <c r="G1002" s="167" t="s">
        <v>1426</v>
      </c>
      <c r="I1002" s="167" t="s">
        <v>1618</v>
      </c>
      <c r="J1002" s="167" t="s">
        <v>1501</v>
      </c>
      <c r="K1002" s="167" t="s">
        <v>915</v>
      </c>
      <c r="L1002" s="167" t="s">
        <v>1502</v>
      </c>
      <c r="M1002" s="167" t="s">
        <v>2286</v>
      </c>
      <c r="O1002" s="167">
        <v>23304</v>
      </c>
      <c r="P1002" s="167" t="s">
        <v>1386</v>
      </c>
      <c r="R1002" s="167">
        <v>4224</v>
      </c>
      <c r="S1002" s="167">
        <v>-4224</v>
      </c>
      <c r="T1002" s="167" t="s">
        <v>1361</v>
      </c>
    </row>
    <row r="1003" spans="1:20">
      <c r="A1003" s="167">
        <v>41450</v>
      </c>
      <c r="B1003" s="168">
        <v>45931</v>
      </c>
      <c r="C1003" s="168">
        <v>45931</v>
      </c>
      <c r="D1003" s="167">
        <v>180297</v>
      </c>
      <c r="E1003" s="167" t="s">
        <v>2303</v>
      </c>
      <c r="F1003" s="167" t="s">
        <v>1425</v>
      </c>
      <c r="G1003" s="167" t="s">
        <v>1426</v>
      </c>
      <c r="I1003" s="167" t="s">
        <v>1618</v>
      </c>
      <c r="J1003" s="167" t="s">
        <v>1501</v>
      </c>
      <c r="K1003" s="167" t="s">
        <v>915</v>
      </c>
      <c r="L1003" s="167" t="s">
        <v>1502</v>
      </c>
      <c r="M1003" s="167" t="s">
        <v>2286</v>
      </c>
      <c r="O1003" s="167">
        <v>23721</v>
      </c>
      <c r="P1003" s="167" t="s">
        <v>1386</v>
      </c>
      <c r="R1003" s="167">
        <v>4224</v>
      </c>
      <c r="S1003" s="167">
        <v>-4224</v>
      </c>
      <c r="T1003" s="167" t="s">
        <v>1361</v>
      </c>
    </row>
    <row r="1004" spans="1:20">
      <c r="A1004" s="167">
        <v>41200</v>
      </c>
      <c r="B1004" s="168">
        <v>45901</v>
      </c>
      <c r="C1004" s="168">
        <v>45901</v>
      </c>
      <c r="D1004" s="167">
        <v>179746</v>
      </c>
      <c r="E1004" s="167" t="s">
        <v>2304</v>
      </c>
      <c r="F1004" s="167" t="s">
        <v>1408</v>
      </c>
      <c r="G1004" s="167" t="s">
        <v>1409</v>
      </c>
      <c r="I1004" s="167" t="s">
        <v>1618</v>
      </c>
      <c r="J1004" s="167" t="s">
        <v>1478</v>
      </c>
      <c r="K1004" s="167" t="s">
        <v>915</v>
      </c>
      <c r="L1004" s="167" t="s">
        <v>1479</v>
      </c>
      <c r="M1004" s="167" t="s">
        <v>2286</v>
      </c>
      <c r="O1004" s="167">
        <v>23305</v>
      </c>
      <c r="P1004" s="167" t="s">
        <v>1386</v>
      </c>
      <c r="R1004" s="167">
        <v>500</v>
      </c>
      <c r="S1004" s="167">
        <v>-500</v>
      </c>
      <c r="T1004" s="167" t="s">
        <v>1361</v>
      </c>
    </row>
    <row r="1005" spans="1:20">
      <c r="A1005" s="167">
        <v>41200</v>
      </c>
      <c r="B1005" s="168">
        <v>45931</v>
      </c>
      <c r="C1005" s="168">
        <v>45931</v>
      </c>
      <c r="D1005" s="167">
        <v>180298</v>
      </c>
      <c r="E1005" s="167" t="s">
        <v>2304</v>
      </c>
      <c r="F1005" s="167" t="s">
        <v>1408</v>
      </c>
      <c r="G1005" s="167" t="s">
        <v>1409</v>
      </c>
      <c r="I1005" s="167" t="s">
        <v>1618</v>
      </c>
      <c r="J1005" s="167" t="s">
        <v>1478</v>
      </c>
      <c r="K1005" s="167" t="s">
        <v>915</v>
      </c>
      <c r="L1005" s="167" t="s">
        <v>1479</v>
      </c>
      <c r="M1005" s="167" t="s">
        <v>2286</v>
      </c>
      <c r="O1005" s="167">
        <v>23722</v>
      </c>
      <c r="P1005" s="167" t="s">
        <v>1386</v>
      </c>
      <c r="R1005" s="167">
        <v>500</v>
      </c>
      <c r="S1005" s="167">
        <v>-500</v>
      </c>
      <c r="T1005" s="167" t="s">
        <v>1361</v>
      </c>
    </row>
    <row r="1006" spans="1:20">
      <c r="A1006" s="167">
        <v>44000</v>
      </c>
      <c r="B1006" s="168">
        <v>45939</v>
      </c>
      <c r="C1006" s="168">
        <v>45939</v>
      </c>
      <c r="D1006" s="167">
        <v>180730</v>
      </c>
      <c r="E1006" s="167" t="s">
        <v>2305</v>
      </c>
      <c r="F1006" s="167" t="s">
        <v>1557</v>
      </c>
      <c r="G1006" s="167" t="s">
        <v>134</v>
      </c>
      <c r="I1006" s="167" t="s">
        <v>1618</v>
      </c>
      <c r="J1006" s="167" t="s">
        <v>1911</v>
      </c>
      <c r="K1006" s="167" t="s">
        <v>915</v>
      </c>
      <c r="L1006" s="167" t="s">
        <v>1912</v>
      </c>
      <c r="M1006" s="167" t="s">
        <v>2286</v>
      </c>
      <c r="O1006" s="167">
        <v>24058</v>
      </c>
      <c r="P1006" s="167" t="s">
        <v>1386</v>
      </c>
      <c r="R1006" s="167">
        <v>35</v>
      </c>
      <c r="S1006" s="167">
        <v>-35</v>
      </c>
      <c r="T1006" s="167" t="s">
        <v>1361</v>
      </c>
    </row>
    <row r="1007" spans="1:20">
      <c r="A1007" s="167">
        <v>41300</v>
      </c>
      <c r="B1007" s="168">
        <v>45901</v>
      </c>
      <c r="C1007" s="168">
        <v>45901</v>
      </c>
      <c r="D1007" s="167">
        <v>179747</v>
      </c>
      <c r="E1007" s="167" t="s">
        <v>2306</v>
      </c>
      <c r="F1007" s="167" t="s">
        <v>1425</v>
      </c>
      <c r="G1007" s="167" t="s">
        <v>1426</v>
      </c>
      <c r="I1007" s="167" t="s">
        <v>1618</v>
      </c>
      <c r="J1007" s="167" t="s">
        <v>2307</v>
      </c>
      <c r="K1007" s="167" t="s">
        <v>922</v>
      </c>
      <c r="L1007" s="167" t="s">
        <v>2308</v>
      </c>
      <c r="M1007" s="167" t="s">
        <v>2309</v>
      </c>
      <c r="O1007" s="167">
        <v>23306</v>
      </c>
      <c r="P1007" s="167" t="s">
        <v>1386</v>
      </c>
      <c r="R1007" s="167">
        <v>551.25</v>
      </c>
      <c r="S1007" s="167">
        <v>-551.25</v>
      </c>
      <c r="T1007" s="167" t="s">
        <v>1361</v>
      </c>
    </row>
    <row r="1008" spans="1:20">
      <c r="A1008" s="167">
        <v>41300</v>
      </c>
      <c r="B1008" s="168">
        <v>45931</v>
      </c>
      <c r="C1008" s="168">
        <v>45931</v>
      </c>
      <c r="D1008" s="167">
        <v>180299</v>
      </c>
      <c r="E1008" s="167" t="s">
        <v>2306</v>
      </c>
      <c r="F1008" s="167" t="s">
        <v>1425</v>
      </c>
      <c r="G1008" s="167" t="s">
        <v>1426</v>
      </c>
      <c r="I1008" s="167" t="s">
        <v>1618</v>
      </c>
      <c r="J1008" s="167" t="s">
        <v>2307</v>
      </c>
      <c r="K1008" s="167" t="s">
        <v>922</v>
      </c>
      <c r="L1008" s="167" t="s">
        <v>2308</v>
      </c>
      <c r="M1008" s="167" t="s">
        <v>2309</v>
      </c>
      <c r="O1008" s="167">
        <v>23723</v>
      </c>
      <c r="P1008" s="167" t="s">
        <v>1386</v>
      </c>
      <c r="R1008" s="167">
        <v>551.25</v>
      </c>
      <c r="S1008" s="167">
        <v>-551.25</v>
      </c>
      <c r="T1008" s="167" t="s">
        <v>1361</v>
      </c>
    </row>
    <row r="1009" spans="1:20">
      <c r="A1009" s="167">
        <v>42100</v>
      </c>
      <c r="B1009" s="168">
        <v>45901</v>
      </c>
      <c r="C1009" s="168">
        <v>45901</v>
      </c>
      <c r="D1009" s="167">
        <v>179747</v>
      </c>
      <c r="E1009" s="167" t="s">
        <v>2310</v>
      </c>
      <c r="F1009" s="167" t="s">
        <v>1408</v>
      </c>
      <c r="G1009" s="167" t="s">
        <v>1409</v>
      </c>
      <c r="I1009" s="167" t="s">
        <v>1618</v>
      </c>
      <c r="J1009" s="167" t="s">
        <v>1422</v>
      </c>
      <c r="K1009" s="167" t="s">
        <v>922</v>
      </c>
      <c r="L1009" s="167" t="s">
        <v>1423</v>
      </c>
      <c r="M1009" s="167" t="s">
        <v>2309</v>
      </c>
      <c r="O1009" s="167">
        <v>23306</v>
      </c>
      <c r="P1009" s="167" t="s">
        <v>1386</v>
      </c>
      <c r="R1009" s="167">
        <v>140</v>
      </c>
      <c r="S1009" s="167">
        <v>-140</v>
      </c>
      <c r="T1009" s="167" t="s">
        <v>1361</v>
      </c>
    </row>
    <row r="1010" spans="1:20">
      <c r="A1010" s="167">
        <v>42100</v>
      </c>
      <c r="B1010" s="168">
        <v>45931</v>
      </c>
      <c r="C1010" s="168">
        <v>45931</v>
      </c>
      <c r="D1010" s="167">
        <v>180299</v>
      </c>
      <c r="E1010" s="167" t="s">
        <v>2310</v>
      </c>
      <c r="F1010" s="167" t="s">
        <v>1408</v>
      </c>
      <c r="G1010" s="167" t="s">
        <v>1409</v>
      </c>
      <c r="I1010" s="167" t="s">
        <v>1618</v>
      </c>
      <c r="J1010" s="167" t="s">
        <v>1422</v>
      </c>
      <c r="K1010" s="167" t="s">
        <v>922</v>
      </c>
      <c r="L1010" s="167" t="s">
        <v>1423</v>
      </c>
      <c r="M1010" s="167" t="s">
        <v>2309</v>
      </c>
      <c r="O1010" s="167">
        <v>23723</v>
      </c>
      <c r="P1010" s="167" t="s">
        <v>1386</v>
      </c>
      <c r="R1010" s="167">
        <v>140</v>
      </c>
      <c r="S1010" s="167">
        <v>-140</v>
      </c>
      <c r="T1010" s="167" t="s">
        <v>1361</v>
      </c>
    </row>
    <row r="1011" spans="1:20">
      <c r="A1011" s="167">
        <v>41300</v>
      </c>
      <c r="B1011" s="168">
        <v>45901</v>
      </c>
      <c r="C1011" s="168">
        <v>45901</v>
      </c>
      <c r="D1011" s="167">
        <v>179747</v>
      </c>
      <c r="E1011" s="167" t="s">
        <v>2311</v>
      </c>
      <c r="F1011" s="167" t="s">
        <v>1425</v>
      </c>
      <c r="G1011" s="167" t="s">
        <v>1426</v>
      </c>
      <c r="I1011" s="167" t="s">
        <v>1618</v>
      </c>
      <c r="J1011" s="167" t="s">
        <v>1592</v>
      </c>
      <c r="K1011" s="167" t="s">
        <v>922</v>
      </c>
      <c r="L1011" s="167" t="s">
        <v>1593</v>
      </c>
      <c r="M1011" s="167" t="s">
        <v>2309</v>
      </c>
      <c r="O1011" s="167">
        <v>23306</v>
      </c>
      <c r="P1011" s="167" t="s">
        <v>1386</v>
      </c>
      <c r="R1011" s="167">
        <v>80</v>
      </c>
      <c r="S1011" s="167">
        <v>-80</v>
      </c>
      <c r="T1011" s="167" t="s">
        <v>1361</v>
      </c>
    </row>
    <row r="1012" spans="1:20">
      <c r="A1012" s="167">
        <v>41300</v>
      </c>
      <c r="B1012" s="168">
        <v>45931</v>
      </c>
      <c r="C1012" s="168">
        <v>45931</v>
      </c>
      <c r="D1012" s="167">
        <v>180299</v>
      </c>
      <c r="E1012" s="167" t="s">
        <v>2311</v>
      </c>
      <c r="F1012" s="167" t="s">
        <v>1425</v>
      </c>
      <c r="G1012" s="167" t="s">
        <v>1426</v>
      </c>
      <c r="I1012" s="167" t="s">
        <v>1618</v>
      </c>
      <c r="J1012" s="167" t="s">
        <v>1592</v>
      </c>
      <c r="K1012" s="167" t="s">
        <v>922</v>
      </c>
      <c r="L1012" s="167" t="s">
        <v>1593</v>
      </c>
      <c r="M1012" s="167" t="s">
        <v>2309</v>
      </c>
      <c r="O1012" s="167">
        <v>23723</v>
      </c>
      <c r="P1012" s="167" t="s">
        <v>1386</v>
      </c>
      <c r="R1012" s="167">
        <v>80</v>
      </c>
      <c r="S1012" s="167">
        <v>-80</v>
      </c>
      <c r="T1012" s="167" t="s">
        <v>1361</v>
      </c>
    </row>
    <row r="1013" spans="1:20">
      <c r="A1013" s="167">
        <v>42100</v>
      </c>
      <c r="B1013" s="168">
        <v>45901</v>
      </c>
      <c r="C1013" s="168">
        <v>45901</v>
      </c>
      <c r="D1013" s="167">
        <v>179747</v>
      </c>
      <c r="E1013" s="167" t="s">
        <v>2312</v>
      </c>
      <c r="F1013" s="167" t="s">
        <v>1408</v>
      </c>
      <c r="G1013" s="167" t="s">
        <v>1409</v>
      </c>
      <c r="I1013" s="167" t="s">
        <v>1618</v>
      </c>
      <c r="J1013" s="167" t="s">
        <v>1435</v>
      </c>
      <c r="K1013" s="167" t="s">
        <v>922</v>
      </c>
      <c r="L1013" s="167" t="s">
        <v>1436</v>
      </c>
      <c r="M1013" s="167" t="s">
        <v>2309</v>
      </c>
      <c r="O1013" s="167">
        <v>23306</v>
      </c>
      <c r="P1013" s="167" t="s">
        <v>1386</v>
      </c>
      <c r="R1013" s="167">
        <v>75</v>
      </c>
      <c r="S1013" s="167">
        <v>-75</v>
      </c>
      <c r="T1013" s="167" t="s">
        <v>1361</v>
      </c>
    </row>
    <row r="1014" spans="1:20">
      <c r="A1014" s="167">
        <v>42100</v>
      </c>
      <c r="B1014" s="168">
        <v>45931</v>
      </c>
      <c r="C1014" s="168">
        <v>45931</v>
      </c>
      <c r="D1014" s="167">
        <v>180299</v>
      </c>
      <c r="E1014" s="167" t="s">
        <v>2312</v>
      </c>
      <c r="F1014" s="167" t="s">
        <v>1408</v>
      </c>
      <c r="G1014" s="167" t="s">
        <v>1409</v>
      </c>
      <c r="I1014" s="167" t="s">
        <v>1618</v>
      </c>
      <c r="J1014" s="167" t="s">
        <v>1435</v>
      </c>
      <c r="K1014" s="167" t="s">
        <v>922</v>
      </c>
      <c r="L1014" s="167" t="s">
        <v>1436</v>
      </c>
      <c r="M1014" s="167" t="s">
        <v>2309</v>
      </c>
      <c r="O1014" s="167">
        <v>23723</v>
      </c>
      <c r="P1014" s="167" t="s">
        <v>1386</v>
      </c>
      <c r="R1014" s="167">
        <v>75</v>
      </c>
      <c r="S1014" s="167">
        <v>-75</v>
      </c>
      <c r="T1014" s="167" t="s">
        <v>1361</v>
      </c>
    </row>
    <row r="1015" spans="1:20">
      <c r="A1015" s="167">
        <v>40000</v>
      </c>
      <c r="B1015" s="168">
        <v>45901</v>
      </c>
      <c r="C1015" s="168">
        <v>45901</v>
      </c>
      <c r="D1015" s="167">
        <v>179747</v>
      </c>
      <c r="E1015" s="167" t="s">
        <v>2313</v>
      </c>
      <c r="F1015" s="167" t="s">
        <v>1425</v>
      </c>
      <c r="G1015" s="167" t="s">
        <v>1426</v>
      </c>
      <c r="I1015" s="167" t="s">
        <v>1618</v>
      </c>
      <c r="J1015" s="167" t="s">
        <v>1640</v>
      </c>
      <c r="K1015" s="167" t="s">
        <v>922</v>
      </c>
      <c r="L1015" s="167" t="s">
        <v>1640</v>
      </c>
      <c r="M1015" s="167" t="s">
        <v>2309</v>
      </c>
      <c r="O1015" s="167">
        <v>23306</v>
      </c>
      <c r="P1015" s="167" t="s">
        <v>1386</v>
      </c>
      <c r="R1015" s="167">
        <v>1560.42</v>
      </c>
      <c r="S1015" s="167">
        <v>-1560.42</v>
      </c>
      <c r="T1015" s="167" t="s">
        <v>1361</v>
      </c>
    </row>
    <row r="1016" spans="1:20">
      <c r="A1016" s="167">
        <v>40000</v>
      </c>
      <c r="B1016" s="168">
        <v>45931</v>
      </c>
      <c r="C1016" s="168">
        <v>45931</v>
      </c>
      <c r="D1016" s="167">
        <v>180299</v>
      </c>
      <c r="E1016" s="167" t="s">
        <v>2313</v>
      </c>
      <c r="F1016" s="167" t="s">
        <v>1425</v>
      </c>
      <c r="G1016" s="167" t="s">
        <v>1426</v>
      </c>
      <c r="I1016" s="167" t="s">
        <v>1618</v>
      </c>
      <c r="J1016" s="167" t="s">
        <v>1640</v>
      </c>
      <c r="K1016" s="167" t="s">
        <v>922</v>
      </c>
      <c r="L1016" s="167" t="s">
        <v>1640</v>
      </c>
      <c r="M1016" s="167" t="s">
        <v>2309</v>
      </c>
      <c r="O1016" s="167">
        <v>23723</v>
      </c>
      <c r="P1016" s="167" t="s">
        <v>1386</v>
      </c>
      <c r="R1016" s="167">
        <v>1560.42</v>
      </c>
      <c r="S1016" s="167">
        <v>-1560.42</v>
      </c>
      <c r="T1016" s="167" t="s">
        <v>1361</v>
      </c>
    </row>
    <row r="1017" spans="1:20">
      <c r="A1017" s="167">
        <v>40000</v>
      </c>
      <c r="B1017" s="168">
        <v>45901</v>
      </c>
      <c r="C1017" s="168">
        <v>45901</v>
      </c>
      <c r="D1017" s="167">
        <v>179747</v>
      </c>
      <c r="E1017" s="167" t="s">
        <v>2314</v>
      </c>
      <c r="F1017" s="167" t="s">
        <v>1465</v>
      </c>
      <c r="G1017" s="167" t="s">
        <v>1466</v>
      </c>
      <c r="I1017" s="167" t="s">
        <v>1618</v>
      </c>
      <c r="J1017" s="167" t="s">
        <v>1441</v>
      </c>
      <c r="K1017" s="167" t="s">
        <v>922</v>
      </c>
      <c r="L1017" s="167" t="s">
        <v>1442</v>
      </c>
      <c r="M1017" s="167" t="s">
        <v>2309</v>
      </c>
      <c r="O1017" s="167">
        <v>23306</v>
      </c>
      <c r="P1017" s="167" t="s">
        <v>1386</v>
      </c>
      <c r="R1017" s="167">
        <v>600</v>
      </c>
      <c r="S1017" s="167">
        <v>-600</v>
      </c>
      <c r="T1017" s="167" t="s">
        <v>1361</v>
      </c>
    </row>
    <row r="1018" spans="1:20">
      <c r="A1018" s="167">
        <v>40000</v>
      </c>
      <c r="B1018" s="168">
        <v>45931</v>
      </c>
      <c r="C1018" s="168">
        <v>45931</v>
      </c>
      <c r="D1018" s="167">
        <v>180299</v>
      </c>
      <c r="E1018" s="167" t="s">
        <v>2314</v>
      </c>
      <c r="F1018" s="167" t="s">
        <v>1465</v>
      </c>
      <c r="G1018" s="167" t="s">
        <v>1466</v>
      </c>
      <c r="I1018" s="167" t="s">
        <v>1618</v>
      </c>
      <c r="J1018" s="167" t="s">
        <v>1441</v>
      </c>
      <c r="K1018" s="167" t="s">
        <v>922</v>
      </c>
      <c r="L1018" s="167" t="s">
        <v>1442</v>
      </c>
      <c r="M1018" s="167" t="s">
        <v>2309</v>
      </c>
      <c r="O1018" s="167">
        <v>23723</v>
      </c>
      <c r="P1018" s="167" t="s">
        <v>1386</v>
      </c>
      <c r="R1018" s="167">
        <v>600</v>
      </c>
      <c r="S1018" s="167">
        <v>-600</v>
      </c>
      <c r="T1018" s="167" t="s">
        <v>1361</v>
      </c>
    </row>
    <row r="1019" spans="1:20">
      <c r="A1019" s="167">
        <v>42100</v>
      </c>
      <c r="B1019" s="168">
        <v>45901</v>
      </c>
      <c r="C1019" s="168">
        <v>45901</v>
      </c>
      <c r="D1019" s="167">
        <v>179747</v>
      </c>
      <c r="E1019" s="167" t="s">
        <v>2315</v>
      </c>
      <c r="F1019" s="167" t="s">
        <v>1425</v>
      </c>
      <c r="G1019" s="167" t="s">
        <v>1426</v>
      </c>
      <c r="I1019" s="167" t="s">
        <v>1618</v>
      </c>
      <c r="J1019" s="167" t="s">
        <v>1450</v>
      </c>
      <c r="K1019" s="167" t="s">
        <v>922</v>
      </c>
      <c r="L1019" s="167" t="s">
        <v>1451</v>
      </c>
      <c r="M1019" s="167" t="s">
        <v>2309</v>
      </c>
      <c r="O1019" s="167">
        <v>23306</v>
      </c>
      <c r="P1019" s="167" t="s">
        <v>1386</v>
      </c>
      <c r="R1019" s="167">
        <v>10.5</v>
      </c>
      <c r="S1019" s="167">
        <v>-10.5</v>
      </c>
      <c r="T1019" s="167" t="s">
        <v>1361</v>
      </c>
    </row>
    <row r="1020" spans="1:20">
      <c r="A1020" s="167">
        <v>42100</v>
      </c>
      <c r="B1020" s="168">
        <v>45931</v>
      </c>
      <c r="C1020" s="168">
        <v>45931</v>
      </c>
      <c r="D1020" s="167">
        <v>180299</v>
      </c>
      <c r="E1020" s="167" t="s">
        <v>2315</v>
      </c>
      <c r="F1020" s="167" t="s">
        <v>1425</v>
      </c>
      <c r="G1020" s="167" t="s">
        <v>1426</v>
      </c>
      <c r="I1020" s="167" t="s">
        <v>1618</v>
      </c>
      <c r="J1020" s="167" t="s">
        <v>1450</v>
      </c>
      <c r="K1020" s="167" t="s">
        <v>922</v>
      </c>
      <c r="L1020" s="167" t="s">
        <v>1451</v>
      </c>
      <c r="M1020" s="167" t="s">
        <v>2309</v>
      </c>
      <c r="O1020" s="167">
        <v>23723</v>
      </c>
      <c r="P1020" s="167" t="s">
        <v>1386</v>
      </c>
      <c r="R1020" s="167">
        <v>10.5</v>
      </c>
      <c r="S1020" s="167">
        <v>-10.5</v>
      </c>
      <c r="T1020" s="167" t="s">
        <v>1361</v>
      </c>
    </row>
    <row r="1021" spans="1:20">
      <c r="A1021" s="167">
        <v>41450</v>
      </c>
      <c r="B1021" s="168">
        <v>45901</v>
      </c>
      <c r="C1021" s="168">
        <v>45901</v>
      </c>
      <c r="D1021" s="167">
        <v>179747</v>
      </c>
      <c r="E1021" s="167" t="s">
        <v>2316</v>
      </c>
      <c r="F1021" s="167" t="s">
        <v>1425</v>
      </c>
      <c r="G1021" s="167" t="s">
        <v>1426</v>
      </c>
      <c r="I1021" s="167" t="s">
        <v>1618</v>
      </c>
      <c r="J1021" s="167" t="s">
        <v>1501</v>
      </c>
      <c r="K1021" s="167" t="s">
        <v>922</v>
      </c>
      <c r="L1021" s="167" t="s">
        <v>1502</v>
      </c>
      <c r="M1021" s="167" t="s">
        <v>2309</v>
      </c>
      <c r="O1021" s="167">
        <v>23306</v>
      </c>
      <c r="P1021" s="167" t="s">
        <v>1386</v>
      </c>
      <c r="R1021" s="167">
        <v>396</v>
      </c>
      <c r="S1021" s="167">
        <v>-396</v>
      </c>
      <c r="T1021" s="167" t="s">
        <v>1361</v>
      </c>
    </row>
    <row r="1022" spans="1:20">
      <c r="A1022" s="167">
        <v>41450</v>
      </c>
      <c r="B1022" s="168">
        <v>45931</v>
      </c>
      <c r="C1022" s="168">
        <v>45931</v>
      </c>
      <c r="D1022" s="167">
        <v>180299</v>
      </c>
      <c r="E1022" s="167" t="s">
        <v>2316</v>
      </c>
      <c r="F1022" s="167" t="s">
        <v>1425</v>
      </c>
      <c r="G1022" s="167" t="s">
        <v>1426</v>
      </c>
      <c r="I1022" s="167" t="s">
        <v>1618</v>
      </c>
      <c r="J1022" s="167" t="s">
        <v>1501</v>
      </c>
      <c r="K1022" s="167" t="s">
        <v>922</v>
      </c>
      <c r="L1022" s="167" t="s">
        <v>1502</v>
      </c>
      <c r="M1022" s="167" t="s">
        <v>2309</v>
      </c>
      <c r="O1022" s="167">
        <v>23723</v>
      </c>
      <c r="P1022" s="167" t="s">
        <v>1386</v>
      </c>
      <c r="R1022" s="167">
        <v>396</v>
      </c>
      <c r="S1022" s="167">
        <v>-396</v>
      </c>
      <c r="T1022" s="167" t="s">
        <v>1361</v>
      </c>
    </row>
    <row r="1023" spans="1:20">
      <c r="A1023" s="167">
        <v>41450</v>
      </c>
      <c r="B1023" s="168">
        <v>45901</v>
      </c>
      <c r="C1023" s="168">
        <v>45901</v>
      </c>
      <c r="D1023" s="167">
        <v>179747</v>
      </c>
      <c r="E1023" s="167" t="s">
        <v>2317</v>
      </c>
      <c r="F1023" s="167" t="s">
        <v>1425</v>
      </c>
      <c r="G1023" s="167" t="s">
        <v>1426</v>
      </c>
      <c r="I1023" s="167" t="s">
        <v>1618</v>
      </c>
      <c r="J1023" s="167" t="s">
        <v>2164</v>
      </c>
      <c r="K1023" s="167" t="s">
        <v>922</v>
      </c>
      <c r="L1023" s="167" t="s">
        <v>2165</v>
      </c>
      <c r="M1023" s="167" t="s">
        <v>2309</v>
      </c>
      <c r="O1023" s="167">
        <v>23306</v>
      </c>
      <c r="P1023" s="167" t="s">
        <v>1386</v>
      </c>
      <c r="R1023" s="167">
        <v>50</v>
      </c>
      <c r="S1023" s="167">
        <v>-50</v>
      </c>
      <c r="T1023" s="167" t="s">
        <v>1361</v>
      </c>
    </row>
    <row r="1024" spans="1:20">
      <c r="A1024" s="167">
        <v>41450</v>
      </c>
      <c r="B1024" s="168">
        <v>45931</v>
      </c>
      <c r="C1024" s="168">
        <v>45931</v>
      </c>
      <c r="D1024" s="167">
        <v>180299</v>
      </c>
      <c r="E1024" s="167" t="s">
        <v>2317</v>
      </c>
      <c r="F1024" s="167" t="s">
        <v>1425</v>
      </c>
      <c r="G1024" s="167" t="s">
        <v>1426</v>
      </c>
      <c r="I1024" s="167" t="s">
        <v>1618</v>
      </c>
      <c r="J1024" s="167" t="s">
        <v>2164</v>
      </c>
      <c r="K1024" s="167" t="s">
        <v>922</v>
      </c>
      <c r="L1024" s="167" t="s">
        <v>2165</v>
      </c>
      <c r="M1024" s="167" t="s">
        <v>2309</v>
      </c>
      <c r="O1024" s="167">
        <v>23723</v>
      </c>
      <c r="P1024" s="167" t="s">
        <v>1386</v>
      </c>
      <c r="R1024" s="167">
        <v>50</v>
      </c>
      <c r="S1024" s="167">
        <v>-50</v>
      </c>
      <c r="T1024" s="167" t="s">
        <v>1361</v>
      </c>
    </row>
    <row r="1025" spans="1:20">
      <c r="A1025" s="167">
        <v>41200</v>
      </c>
      <c r="B1025" s="168">
        <v>45901</v>
      </c>
      <c r="C1025" s="168">
        <v>45901</v>
      </c>
      <c r="D1025" s="167">
        <v>179747</v>
      </c>
      <c r="E1025" s="167" t="s">
        <v>2318</v>
      </c>
      <c r="F1025" s="167" t="s">
        <v>1408</v>
      </c>
      <c r="G1025" s="167" t="s">
        <v>1409</v>
      </c>
      <c r="I1025" s="167" t="s">
        <v>1618</v>
      </c>
      <c r="J1025" s="167" t="s">
        <v>1478</v>
      </c>
      <c r="K1025" s="167" t="s">
        <v>922</v>
      </c>
      <c r="L1025" s="167" t="s">
        <v>1479</v>
      </c>
      <c r="M1025" s="167" t="s">
        <v>2309</v>
      </c>
      <c r="O1025" s="167">
        <v>23306</v>
      </c>
      <c r="P1025" s="167" t="s">
        <v>1386</v>
      </c>
      <c r="R1025" s="167">
        <v>250</v>
      </c>
      <c r="S1025" s="167">
        <v>-250</v>
      </c>
      <c r="T1025" s="167" t="s">
        <v>1361</v>
      </c>
    </row>
    <row r="1026" spans="1:20">
      <c r="A1026" s="167">
        <v>41200</v>
      </c>
      <c r="B1026" s="168">
        <v>45931</v>
      </c>
      <c r="C1026" s="168">
        <v>45931</v>
      </c>
      <c r="D1026" s="167">
        <v>180299</v>
      </c>
      <c r="E1026" s="167" t="s">
        <v>2318</v>
      </c>
      <c r="F1026" s="167" t="s">
        <v>1408</v>
      </c>
      <c r="G1026" s="167" t="s">
        <v>1409</v>
      </c>
      <c r="I1026" s="167" t="s">
        <v>1618</v>
      </c>
      <c r="J1026" s="167" t="s">
        <v>1478</v>
      </c>
      <c r="K1026" s="167" t="s">
        <v>922</v>
      </c>
      <c r="L1026" s="167" t="s">
        <v>1479</v>
      </c>
      <c r="M1026" s="167" t="s">
        <v>2309</v>
      </c>
      <c r="O1026" s="167">
        <v>23723</v>
      </c>
      <c r="P1026" s="167" t="s">
        <v>1386</v>
      </c>
      <c r="R1026" s="167">
        <v>250</v>
      </c>
      <c r="S1026" s="167">
        <v>-250</v>
      </c>
      <c r="T1026" s="167" t="s">
        <v>1361</v>
      </c>
    </row>
    <row r="1027" spans="1:20">
      <c r="A1027" s="167">
        <v>41365</v>
      </c>
      <c r="B1027" s="168">
        <v>45901</v>
      </c>
      <c r="C1027" s="168">
        <v>45901</v>
      </c>
      <c r="D1027" s="167">
        <v>179747</v>
      </c>
      <c r="E1027" s="167" t="s">
        <v>2319</v>
      </c>
      <c r="F1027" s="167" t="s">
        <v>1465</v>
      </c>
      <c r="G1027" s="167" t="s">
        <v>1466</v>
      </c>
      <c r="I1027" s="167" t="s">
        <v>1618</v>
      </c>
      <c r="J1027" s="167" t="s">
        <v>1481</v>
      </c>
      <c r="K1027" s="167" t="s">
        <v>922</v>
      </c>
      <c r="L1027" s="167" t="s">
        <v>1482</v>
      </c>
      <c r="M1027" s="167" t="s">
        <v>2309</v>
      </c>
      <c r="O1027" s="167">
        <v>23306</v>
      </c>
      <c r="P1027" s="167" t="s">
        <v>1386</v>
      </c>
      <c r="R1027" s="167">
        <v>800</v>
      </c>
      <c r="S1027" s="167">
        <v>-800</v>
      </c>
      <c r="T1027" s="167" t="s">
        <v>1361</v>
      </c>
    </row>
    <row r="1028" spans="1:20">
      <c r="A1028" s="167">
        <v>41365</v>
      </c>
      <c r="B1028" s="168">
        <v>45931</v>
      </c>
      <c r="C1028" s="168">
        <v>45931</v>
      </c>
      <c r="D1028" s="167">
        <v>180299</v>
      </c>
      <c r="E1028" s="167" t="s">
        <v>2319</v>
      </c>
      <c r="F1028" s="167" t="s">
        <v>1465</v>
      </c>
      <c r="G1028" s="167" t="s">
        <v>1466</v>
      </c>
      <c r="I1028" s="167" t="s">
        <v>1618</v>
      </c>
      <c r="J1028" s="167" t="s">
        <v>1481</v>
      </c>
      <c r="K1028" s="167" t="s">
        <v>922</v>
      </c>
      <c r="L1028" s="167" t="s">
        <v>1482</v>
      </c>
      <c r="M1028" s="167" t="s">
        <v>2309</v>
      </c>
      <c r="O1028" s="167">
        <v>23723</v>
      </c>
      <c r="P1028" s="167" t="s">
        <v>1386</v>
      </c>
      <c r="R1028" s="167">
        <v>800</v>
      </c>
      <c r="S1028" s="167">
        <v>-800</v>
      </c>
      <c r="T1028" s="167" t="s">
        <v>1361</v>
      </c>
    </row>
    <row r="1029" spans="1:20">
      <c r="A1029" s="167">
        <v>41450</v>
      </c>
      <c r="B1029" s="168">
        <v>45901</v>
      </c>
      <c r="C1029" s="168">
        <v>45901</v>
      </c>
      <c r="D1029" s="167" t="s">
        <v>2320</v>
      </c>
      <c r="E1029" s="167" t="s">
        <v>2321</v>
      </c>
      <c r="F1029" s="167" t="s">
        <v>1425</v>
      </c>
      <c r="G1029" s="167" t="s">
        <v>1426</v>
      </c>
      <c r="I1029" s="167" t="s">
        <v>1650</v>
      </c>
      <c r="J1029" s="167" t="s">
        <v>2322</v>
      </c>
      <c r="K1029" s="167" t="s">
        <v>578</v>
      </c>
      <c r="L1029" s="167" t="s">
        <v>2323</v>
      </c>
      <c r="M1029" s="167" t="s">
        <v>2324</v>
      </c>
      <c r="O1029" s="167">
        <v>23340</v>
      </c>
      <c r="P1029" s="167" t="s">
        <v>1386</v>
      </c>
      <c r="R1029" s="167">
        <v>67.099999999999994</v>
      </c>
      <c r="S1029" s="167">
        <v>-67.099999999999994</v>
      </c>
      <c r="T1029" s="167" t="s">
        <v>1361</v>
      </c>
    </row>
    <row r="1030" spans="1:20">
      <c r="A1030" s="167">
        <v>41450</v>
      </c>
      <c r="B1030" s="168">
        <v>45931</v>
      </c>
      <c r="C1030" s="168">
        <v>45931</v>
      </c>
      <c r="D1030" s="167" t="s">
        <v>581</v>
      </c>
      <c r="E1030" s="167" t="s">
        <v>2321</v>
      </c>
      <c r="F1030" s="167" t="s">
        <v>1425</v>
      </c>
      <c r="G1030" s="167" t="s">
        <v>1426</v>
      </c>
      <c r="I1030" s="167" t="s">
        <v>1650</v>
      </c>
      <c r="J1030" s="167" t="s">
        <v>2322</v>
      </c>
      <c r="K1030" s="167" t="s">
        <v>578</v>
      </c>
      <c r="L1030" s="167" t="s">
        <v>2323</v>
      </c>
      <c r="M1030" s="167" t="s">
        <v>2324</v>
      </c>
      <c r="O1030" s="167">
        <v>23874</v>
      </c>
      <c r="P1030" s="167" t="s">
        <v>1386</v>
      </c>
      <c r="R1030" s="167">
        <v>67.099999999999994</v>
      </c>
      <c r="S1030" s="167">
        <v>-67.099999999999994</v>
      </c>
      <c r="T1030" s="167" t="s">
        <v>1361</v>
      </c>
    </row>
    <row r="1031" spans="1:20">
      <c r="A1031" s="167">
        <v>41500</v>
      </c>
      <c r="B1031" s="168">
        <v>45951</v>
      </c>
      <c r="C1031" s="168">
        <v>45951</v>
      </c>
      <c r="D1031" s="167">
        <v>180825</v>
      </c>
      <c r="E1031" s="167" t="s">
        <v>2325</v>
      </c>
      <c r="F1031" s="167" t="s">
        <v>1403</v>
      </c>
      <c r="G1031" s="167" t="s">
        <v>1404</v>
      </c>
      <c r="I1031" s="167" t="s">
        <v>1618</v>
      </c>
      <c r="K1031" s="167" t="s">
        <v>928</v>
      </c>
      <c r="M1031" s="167" t="s">
        <v>2326</v>
      </c>
      <c r="O1031" s="167">
        <v>24139</v>
      </c>
      <c r="P1031" s="167" t="s">
        <v>1386</v>
      </c>
      <c r="R1031" s="167">
        <v>1600</v>
      </c>
      <c r="S1031" s="167">
        <v>-1600</v>
      </c>
      <c r="T1031" s="167" t="s">
        <v>1361</v>
      </c>
    </row>
    <row r="1032" spans="1:20">
      <c r="A1032" s="167">
        <v>42100</v>
      </c>
      <c r="B1032" s="168">
        <v>45901</v>
      </c>
      <c r="C1032" s="168">
        <v>45901</v>
      </c>
      <c r="D1032" s="167">
        <v>179750</v>
      </c>
      <c r="E1032" s="167" t="s">
        <v>2327</v>
      </c>
      <c r="F1032" s="167" t="s">
        <v>1408</v>
      </c>
      <c r="G1032" s="167" t="s">
        <v>1409</v>
      </c>
      <c r="I1032" s="167" t="s">
        <v>1618</v>
      </c>
      <c r="J1032" s="167" t="s">
        <v>1422</v>
      </c>
      <c r="K1032" s="167" t="s">
        <v>928</v>
      </c>
      <c r="L1032" s="167" t="s">
        <v>1423</v>
      </c>
      <c r="M1032" s="167" t="s">
        <v>2326</v>
      </c>
      <c r="O1032" s="167">
        <v>23309</v>
      </c>
      <c r="P1032" s="167" t="s">
        <v>1386</v>
      </c>
      <c r="R1032" s="167">
        <v>1212</v>
      </c>
      <c r="S1032" s="167">
        <v>-1212</v>
      </c>
      <c r="T1032" s="167" t="s">
        <v>1361</v>
      </c>
    </row>
    <row r="1033" spans="1:20">
      <c r="A1033" s="167">
        <v>42100</v>
      </c>
      <c r="B1033" s="168">
        <v>45931</v>
      </c>
      <c r="C1033" s="168">
        <v>45931</v>
      </c>
      <c r="D1033" s="167">
        <v>180302</v>
      </c>
      <c r="E1033" s="167" t="s">
        <v>2327</v>
      </c>
      <c r="F1033" s="167" t="s">
        <v>1408</v>
      </c>
      <c r="G1033" s="167" t="s">
        <v>1409</v>
      </c>
      <c r="I1033" s="167" t="s">
        <v>1618</v>
      </c>
      <c r="J1033" s="167" t="s">
        <v>1422</v>
      </c>
      <c r="K1033" s="167" t="s">
        <v>928</v>
      </c>
      <c r="L1033" s="167" t="s">
        <v>1423</v>
      </c>
      <c r="M1033" s="167" t="s">
        <v>2326</v>
      </c>
      <c r="O1033" s="167">
        <v>23726</v>
      </c>
      <c r="P1033" s="167" t="s">
        <v>1386</v>
      </c>
      <c r="R1033" s="167">
        <v>1236</v>
      </c>
      <c r="S1033" s="167">
        <v>-1236</v>
      </c>
      <c r="T1033" s="167" t="s">
        <v>1361</v>
      </c>
    </row>
    <row r="1034" spans="1:20">
      <c r="A1034" s="167">
        <v>42000</v>
      </c>
      <c r="B1034" s="168">
        <v>45929</v>
      </c>
      <c r="C1034" s="168">
        <v>45929</v>
      </c>
      <c r="D1034" s="167">
        <v>180525</v>
      </c>
      <c r="E1034" s="167" t="s">
        <v>2328</v>
      </c>
      <c r="F1034" s="167" t="s">
        <v>1504</v>
      </c>
      <c r="G1034" s="167" t="s">
        <v>297</v>
      </c>
      <c r="I1034" s="167" t="s">
        <v>1618</v>
      </c>
      <c r="J1034" s="167" t="s">
        <v>2329</v>
      </c>
      <c r="K1034" s="167" t="s">
        <v>928</v>
      </c>
      <c r="L1034" s="167" t="s">
        <v>2330</v>
      </c>
      <c r="M1034" s="167" t="s">
        <v>2326</v>
      </c>
      <c r="O1034" s="167">
        <v>23698</v>
      </c>
      <c r="P1034" s="167" t="s">
        <v>1386</v>
      </c>
      <c r="R1034" s="167">
        <v>1416.94</v>
      </c>
      <c r="S1034" s="167">
        <v>-1416.94</v>
      </c>
      <c r="T1034" s="167" t="s">
        <v>1361</v>
      </c>
    </row>
    <row r="1035" spans="1:20">
      <c r="A1035" s="167">
        <v>42000</v>
      </c>
      <c r="B1035" s="168">
        <v>45929</v>
      </c>
      <c r="C1035" s="168">
        <v>45929</v>
      </c>
      <c r="D1035" s="167">
        <v>180525</v>
      </c>
      <c r="E1035" s="167" t="s">
        <v>2331</v>
      </c>
      <c r="F1035" s="167" t="s">
        <v>1504</v>
      </c>
      <c r="G1035" s="167" t="s">
        <v>297</v>
      </c>
      <c r="I1035" s="167" t="s">
        <v>1618</v>
      </c>
      <c r="J1035" s="167" t="s">
        <v>2332</v>
      </c>
      <c r="K1035" s="167" t="s">
        <v>928</v>
      </c>
      <c r="L1035" s="167" t="s">
        <v>2330</v>
      </c>
      <c r="M1035" s="167" t="s">
        <v>2326</v>
      </c>
      <c r="O1035" s="167">
        <v>23698</v>
      </c>
      <c r="P1035" s="167" t="s">
        <v>1386</v>
      </c>
      <c r="R1035" s="167">
        <v>118.04</v>
      </c>
      <c r="S1035" s="167">
        <v>-118.04</v>
      </c>
      <c r="T1035" s="167" t="s">
        <v>1361</v>
      </c>
    </row>
    <row r="1036" spans="1:20">
      <c r="A1036" s="167">
        <v>41300</v>
      </c>
      <c r="B1036" s="168">
        <v>45901</v>
      </c>
      <c r="C1036" s="168">
        <v>45901</v>
      </c>
      <c r="D1036" s="167">
        <v>179749</v>
      </c>
      <c r="E1036" s="167" t="s">
        <v>2333</v>
      </c>
      <c r="F1036" s="167" t="s">
        <v>1425</v>
      </c>
      <c r="G1036" s="167" t="s">
        <v>1426</v>
      </c>
      <c r="I1036" s="167" t="s">
        <v>1618</v>
      </c>
      <c r="J1036" s="167" t="s">
        <v>1592</v>
      </c>
      <c r="K1036" s="167" t="s">
        <v>928</v>
      </c>
      <c r="L1036" s="167" t="s">
        <v>1593</v>
      </c>
      <c r="M1036" s="167" t="s">
        <v>2326</v>
      </c>
      <c r="O1036" s="167">
        <v>23308</v>
      </c>
      <c r="P1036" s="167" t="s">
        <v>1386</v>
      </c>
      <c r="R1036" s="167">
        <v>1860</v>
      </c>
      <c r="S1036" s="167">
        <v>-1860</v>
      </c>
      <c r="T1036" s="167" t="s">
        <v>1361</v>
      </c>
    </row>
    <row r="1037" spans="1:20">
      <c r="A1037" s="167">
        <v>41300</v>
      </c>
      <c r="B1037" s="168">
        <v>45931</v>
      </c>
      <c r="C1037" s="168">
        <v>45931</v>
      </c>
      <c r="D1037" s="167">
        <v>180301</v>
      </c>
      <c r="E1037" s="167" t="s">
        <v>2333</v>
      </c>
      <c r="F1037" s="167" t="s">
        <v>1425</v>
      </c>
      <c r="G1037" s="167" t="s">
        <v>1426</v>
      </c>
      <c r="I1037" s="167" t="s">
        <v>1618</v>
      </c>
      <c r="J1037" s="167" t="s">
        <v>1592</v>
      </c>
      <c r="K1037" s="167" t="s">
        <v>928</v>
      </c>
      <c r="L1037" s="167" t="s">
        <v>1593</v>
      </c>
      <c r="M1037" s="167" t="s">
        <v>2326</v>
      </c>
      <c r="O1037" s="167">
        <v>23725</v>
      </c>
      <c r="P1037" s="167" t="s">
        <v>1386</v>
      </c>
      <c r="R1037" s="167">
        <v>1845</v>
      </c>
      <c r="S1037" s="167">
        <v>-1845</v>
      </c>
      <c r="T1037" s="167" t="s">
        <v>1361</v>
      </c>
    </row>
    <row r="1038" spans="1:20">
      <c r="A1038" s="167">
        <v>40000</v>
      </c>
      <c r="B1038" s="168">
        <v>45901</v>
      </c>
      <c r="C1038" s="168">
        <v>45901</v>
      </c>
      <c r="D1038" s="167">
        <v>179748</v>
      </c>
      <c r="E1038" s="167" t="s">
        <v>2334</v>
      </c>
      <c r="F1038" s="167" t="s">
        <v>1425</v>
      </c>
      <c r="G1038" s="167" t="s">
        <v>1426</v>
      </c>
      <c r="I1038" s="167" t="s">
        <v>1618</v>
      </c>
      <c r="J1038" s="167" t="s">
        <v>1783</v>
      </c>
      <c r="K1038" s="167" t="s">
        <v>928</v>
      </c>
      <c r="L1038" s="167" t="s">
        <v>1784</v>
      </c>
      <c r="M1038" s="167" t="s">
        <v>2326</v>
      </c>
      <c r="O1038" s="167">
        <v>23307</v>
      </c>
      <c r="P1038" s="167" t="s">
        <v>1386</v>
      </c>
      <c r="R1038" s="167">
        <v>3000</v>
      </c>
      <c r="S1038" s="167">
        <v>-3000</v>
      </c>
      <c r="T1038" s="167" t="s">
        <v>1361</v>
      </c>
    </row>
    <row r="1039" spans="1:20">
      <c r="A1039" s="167">
        <v>40000</v>
      </c>
      <c r="B1039" s="168">
        <v>45931</v>
      </c>
      <c r="C1039" s="168">
        <v>45931</v>
      </c>
      <c r="D1039" s="167">
        <v>180300</v>
      </c>
      <c r="E1039" s="167" t="s">
        <v>2334</v>
      </c>
      <c r="F1039" s="167" t="s">
        <v>1425</v>
      </c>
      <c r="G1039" s="167" t="s">
        <v>1426</v>
      </c>
      <c r="I1039" s="167" t="s">
        <v>1618</v>
      </c>
      <c r="J1039" s="167" t="s">
        <v>1783</v>
      </c>
      <c r="K1039" s="167" t="s">
        <v>928</v>
      </c>
      <c r="L1039" s="167" t="s">
        <v>1784</v>
      </c>
      <c r="M1039" s="167" t="s">
        <v>2326</v>
      </c>
      <c r="O1039" s="167">
        <v>23724</v>
      </c>
      <c r="P1039" s="167" t="s">
        <v>1386</v>
      </c>
      <c r="R1039" s="167">
        <v>3090</v>
      </c>
      <c r="S1039" s="167">
        <v>-3090</v>
      </c>
      <c r="T1039" s="167" t="s">
        <v>1361</v>
      </c>
    </row>
    <row r="1040" spans="1:20">
      <c r="A1040" s="167">
        <v>40000</v>
      </c>
      <c r="B1040" s="168">
        <v>45901</v>
      </c>
      <c r="C1040" s="168">
        <v>45901</v>
      </c>
      <c r="D1040" s="167">
        <v>179748</v>
      </c>
      <c r="E1040" s="167" t="s">
        <v>2335</v>
      </c>
      <c r="F1040" s="167" t="s">
        <v>1425</v>
      </c>
      <c r="G1040" s="167" t="s">
        <v>1426</v>
      </c>
      <c r="I1040" s="167" t="s">
        <v>1618</v>
      </c>
      <c r="J1040" s="167" t="s">
        <v>2336</v>
      </c>
      <c r="K1040" s="167" t="s">
        <v>928</v>
      </c>
      <c r="L1040" s="167" t="s">
        <v>2337</v>
      </c>
      <c r="M1040" s="167" t="s">
        <v>2326</v>
      </c>
      <c r="O1040" s="167">
        <v>23307</v>
      </c>
      <c r="P1040" s="167" t="s">
        <v>1386</v>
      </c>
      <c r="R1040" s="167">
        <v>1550</v>
      </c>
      <c r="S1040" s="167">
        <v>-1550</v>
      </c>
      <c r="T1040" s="167" t="s">
        <v>1361</v>
      </c>
    </row>
    <row r="1041" spans="1:20">
      <c r="A1041" s="167">
        <v>40000</v>
      </c>
      <c r="B1041" s="168">
        <v>45931</v>
      </c>
      <c r="C1041" s="168">
        <v>45931</v>
      </c>
      <c r="D1041" s="167">
        <v>180300</v>
      </c>
      <c r="E1041" s="167" t="s">
        <v>2335</v>
      </c>
      <c r="F1041" s="167" t="s">
        <v>1425</v>
      </c>
      <c r="G1041" s="167" t="s">
        <v>1426</v>
      </c>
      <c r="I1041" s="167" t="s">
        <v>1618</v>
      </c>
      <c r="J1041" s="167" t="s">
        <v>2336</v>
      </c>
      <c r="K1041" s="167" t="s">
        <v>928</v>
      </c>
      <c r="L1041" s="167" t="s">
        <v>2337</v>
      </c>
      <c r="M1041" s="167" t="s">
        <v>2326</v>
      </c>
      <c r="O1041" s="167">
        <v>23724</v>
      </c>
      <c r="P1041" s="167" t="s">
        <v>1386</v>
      </c>
      <c r="R1041" s="167">
        <v>1596.5</v>
      </c>
      <c r="S1041" s="167">
        <v>-1596.5</v>
      </c>
      <c r="T1041" s="167" t="s">
        <v>1361</v>
      </c>
    </row>
    <row r="1042" spans="1:20">
      <c r="A1042" s="167">
        <v>41450</v>
      </c>
      <c r="B1042" s="168">
        <v>45901</v>
      </c>
      <c r="C1042" s="168">
        <v>45901</v>
      </c>
      <c r="D1042" s="167">
        <v>179751</v>
      </c>
      <c r="E1042" s="167" t="s">
        <v>2338</v>
      </c>
      <c r="F1042" s="167" t="s">
        <v>1425</v>
      </c>
      <c r="G1042" s="167" t="s">
        <v>1426</v>
      </c>
      <c r="I1042" s="167" t="s">
        <v>1618</v>
      </c>
      <c r="J1042" s="167" t="s">
        <v>2339</v>
      </c>
      <c r="K1042" s="167" t="s">
        <v>928</v>
      </c>
      <c r="L1042" s="167" t="s">
        <v>2340</v>
      </c>
      <c r="M1042" s="167" t="s">
        <v>2326</v>
      </c>
      <c r="O1042" s="167">
        <v>23310</v>
      </c>
      <c r="P1042" s="167" t="s">
        <v>1386</v>
      </c>
      <c r="R1042" s="167">
        <v>3060</v>
      </c>
      <c r="S1042" s="167">
        <v>-3060</v>
      </c>
      <c r="T1042" s="167" t="s">
        <v>1361</v>
      </c>
    </row>
    <row r="1043" spans="1:20">
      <c r="A1043" s="167">
        <v>41450</v>
      </c>
      <c r="B1043" s="168">
        <v>45931</v>
      </c>
      <c r="C1043" s="168">
        <v>45931</v>
      </c>
      <c r="D1043" s="167">
        <v>180303</v>
      </c>
      <c r="E1043" s="167" t="s">
        <v>2338</v>
      </c>
      <c r="F1043" s="167" t="s">
        <v>1425</v>
      </c>
      <c r="G1043" s="167" t="s">
        <v>1426</v>
      </c>
      <c r="I1043" s="167" t="s">
        <v>1618</v>
      </c>
      <c r="J1043" s="167" t="s">
        <v>2339</v>
      </c>
      <c r="K1043" s="167" t="s">
        <v>928</v>
      </c>
      <c r="L1043" s="167" t="s">
        <v>2340</v>
      </c>
      <c r="M1043" s="167" t="s">
        <v>2326</v>
      </c>
      <c r="O1043" s="167">
        <v>23727</v>
      </c>
      <c r="P1043" s="167" t="s">
        <v>1386</v>
      </c>
      <c r="R1043" s="167">
        <v>3060</v>
      </c>
      <c r="S1043" s="167">
        <v>-3060</v>
      </c>
      <c r="T1043" s="167" t="s">
        <v>1361</v>
      </c>
    </row>
    <row r="1044" spans="1:20">
      <c r="A1044" s="167">
        <v>41450</v>
      </c>
      <c r="B1044" s="168">
        <v>45901</v>
      </c>
      <c r="C1044" s="168">
        <v>45901</v>
      </c>
      <c r="D1044" s="167">
        <v>179751</v>
      </c>
      <c r="E1044" s="167" t="s">
        <v>2341</v>
      </c>
      <c r="F1044" s="167" t="s">
        <v>1425</v>
      </c>
      <c r="G1044" s="167" t="s">
        <v>1426</v>
      </c>
      <c r="I1044" s="167" t="s">
        <v>1618</v>
      </c>
      <c r="J1044" s="167" t="s">
        <v>2342</v>
      </c>
      <c r="K1044" s="167" t="s">
        <v>928</v>
      </c>
      <c r="L1044" s="167" t="s">
        <v>2343</v>
      </c>
      <c r="M1044" s="167" t="s">
        <v>2326</v>
      </c>
      <c r="O1044" s="167">
        <v>23310</v>
      </c>
      <c r="P1044" s="167" t="s">
        <v>1386</v>
      </c>
      <c r="R1044" s="167">
        <v>48</v>
      </c>
      <c r="S1044" s="167">
        <v>-48</v>
      </c>
      <c r="T1044" s="167" t="s">
        <v>1361</v>
      </c>
    </row>
    <row r="1045" spans="1:20">
      <c r="A1045" s="167">
        <v>41450</v>
      </c>
      <c r="B1045" s="168">
        <v>45931</v>
      </c>
      <c r="C1045" s="168">
        <v>45931</v>
      </c>
      <c r="D1045" s="167">
        <v>180303</v>
      </c>
      <c r="E1045" s="167" t="s">
        <v>2341</v>
      </c>
      <c r="F1045" s="167" t="s">
        <v>1425</v>
      </c>
      <c r="G1045" s="167" t="s">
        <v>1426</v>
      </c>
      <c r="I1045" s="167" t="s">
        <v>1618</v>
      </c>
      <c r="J1045" s="167" t="s">
        <v>2342</v>
      </c>
      <c r="K1045" s="167" t="s">
        <v>928</v>
      </c>
      <c r="L1045" s="167" t="s">
        <v>2343</v>
      </c>
      <c r="M1045" s="167" t="s">
        <v>2326</v>
      </c>
      <c r="O1045" s="167">
        <v>23727</v>
      </c>
      <c r="P1045" s="167" t="s">
        <v>1386</v>
      </c>
      <c r="R1045" s="167">
        <v>48</v>
      </c>
      <c r="S1045" s="167">
        <v>-48</v>
      </c>
      <c r="T1045" s="167" t="s">
        <v>1361</v>
      </c>
    </row>
    <row r="1046" spans="1:20">
      <c r="A1046" s="167">
        <v>42200</v>
      </c>
      <c r="B1046" s="168">
        <v>45901</v>
      </c>
      <c r="C1046" s="168">
        <v>45901</v>
      </c>
      <c r="D1046" s="167">
        <v>179748</v>
      </c>
      <c r="E1046" s="167" t="s">
        <v>2344</v>
      </c>
      <c r="F1046" s="167" t="s">
        <v>1425</v>
      </c>
      <c r="G1046" s="167" t="s">
        <v>1426</v>
      </c>
      <c r="I1046" s="167" t="s">
        <v>1618</v>
      </c>
      <c r="J1046" s="167" t="s">
        <v>2183</v>
      </c>
      <c r="K1046" s="167" t="s">
        <v>928</v>
      </c>
      <c r="L1046" s="167" t="s">
        <v>2184</v>
      </c>
      <c r="M1046" s="167" t="s">
        <v>2326</v>
      </c>
      <c r="O1046" s="167">
        <v>23307</v>
      </c>
      <c r="P1046" s="167" t="s">
        <v>1386</v>
      </c>
      <c r="R1046" s="167">
        <v>150</v>
      </c>
      <c r="S1046" s="167">
        <v>-150</v>
      </c>
      <c r="T1046" s="167" t="s">
        <v>1361</v>
      </c>
    </row>
    <row r="1047" spans="1:20">
      <c r="A1047" s="167">
        <v>42200</v>
      </c>
      <c r="B1047" s="168">
        <v>45931</v>
      </c>
      <c r="C1047" s="168">
        <v>45931</v>
      </c>
      <c r="D1047" s="167">
        <v>180300</v>
      </c>
      <c r="E1047" s="167" t="s">
        <v>2344</v>
      </c>
      <c r="F1047" s="167" t="s">
        <v>1425</v>
      </c>
      <c r="G1047" s="167" t="s">
        <v>1426</v>
      </c>
      <c r="I1047" s="167" t="s">
        <v>1618</v>
      </c>
      <c r="J1047" s="167" t="s">
        <v>2183</v>
      </c>
      <c r="K1047" s="167" t="s">
        <v>928</v>
      </c>
      <c r="L1047" s="167" t="s">
        <v>2184</v>
      </c>
      <c r="M1047" s="167" t="s">
        <v>2326</v>
      </c>
      <c r="O1047" s="167">
        <v>23724</v>
      </c>
      <c r="P1047" s="167" t="s">
        <v>1386</v>
      </c>
      <c r="R1047" s="167">
        <v>150</v>
      </c>
      <c r="S1047" s="167">
        <v>-150</v>
      </c>
      <c r="T1047" s="167" t="s">
        <v>1361</v>
      </c>
    </row>
    <row r="1048" spans="1:20">
      <c r="A1048" s="167">
        <v>41700</v>
      </c>
      <c r="B1048" s="168">
        <v>45930</v>
      </c>
      <c r="C1048" s="168">
        <v>45930</v>
      </c>
      <c r="D1048" s="167">
        <v>180559</v>
      </c>
      <c r="E1048" s="167" t="s">
        <v>2345</v>
      </c>
      <c r="F1048" s="167" t="s">
        <v>2346</v>
      </c>
      <c r="G1048" s="167" t="s">
        <v>2347</v>
      </c>
      <c r="I1048" s="167" t="s">
        <v>1618</v>
      </c>
      <c r="J1048" s="167" t="s">
        <v>1941</v>
      </c>
      <c r="K1048" s="167" t="s">
        <v>2348</v>
      </c>
      <c r="L1048" s="167" t="s">
        <v>1942</v>
      </c>
      <c r="M1048" s="167" t="s">
        <v>2349</v>
      </c>
      <c r="O1048" s="167">
        <v>23713</v>
      </c>
      <c r="P1048" s="167" t="s">
        <v>1386</v>
      </c>
      <c r="R1048" s="167">
        <v>720</v>
      </c>
      <c r="S1048" s="167">
        <v>-720</v>
      </c>
      <c r="T1048" s="167" t="s">
        <v>1361</v>
      </c>
    </row>
    <row r="1049" spans="1:20">
      <c r="A1049" s="167">
        <v>41700</v>
      </c>
      <c r="B1049" s="168">
        <v>45953</v>
      </c>
      <c r="C1049" s="168">
        <v>45953</v>
      </c>
      <c r="D1049" s="167">
        <v>180855</v>
      </c>
      <c r="E1049" s="167" t="s">
        <v>2345</v>
      </c>
      <c r="F1049" s="167" t="s">
        <v>2350</v>
      </c>
      <c r="G1049" s="167" t="s">
        <v>2351</v>
      </c>
      <c r="I1049" s="167" t="s">
        <v>1618</v>
      </c>
      <c r="J1049" s="167" t="s">
        <v>1941</v>
      </c>
      <c r="K1049" s="167" t="s">
        <v>2348</v>
      </c>
      <c r="L1049" s="167" t="s">
        <v>1942</v>
      </c>
      <c r="M1049" s="167" t="s">
        <v>2349</v>
      </c>
      <c r="O1049" s="167">
        <v>24162</v>
      </c>
      <c r="P1049" s="167" t="s">
        <v>1386</v>
      </c>
      <c r="R1049" s="167">
        <v>1440</v>
      </c>
      <c r="S1049" s="167">
        <v>-1440</v>
      </c>
      <c r="T1049" s="167" t="s">
        <v>1361</v>
      </c>
    </row>
    <row r="1050" spans="1:20">
      <c r="A1050" s="167">
        <v>41700</v>
      </c>
      <c r="B1050" s="168">
        <v>45930</v>
      </c>
      <c r="C1050" s="168">
        <v>45930</v>
      </c>
      <c r="D1050" s="167">
        <v>180559</v>
      </c>
      <c r="E1050" s="167" t="s">
        <v>2352</v>
      </c>
      <c r="F1050" s="167" t="s">
        <v>2346</v>
      </c>
      <c r="G1050" s="167" t="s">
        <v>2347</v>
      </c>
      <c r="I1050" s="167" t="s">
        <v>1618</v>
      </c>
      <c r="J1050" s="167" t="s">
        <v>2180</v>
      </c>
      <c r="K1050" s="167" t="s">
        <v>2348</v>
      </c>
      <c r="L1050" s="167" t="s">
        <v>2181</v>
      </c>
      <c r="M1050" s="167" t="s">
        <v>2349</v>
      </c>
      <c r="O1050" s="167">
        <v>23713</v>
      </c>
      <c r="P1050" s="167" t="s">
        <v>1386</v>
      </c>
      <c r="R1050" s="167">
        <v>312</v>
      </c>
      <c r="S1050" s="167">
        <v>-312</v>
      </c>
      <c r="T1050" s="167" t="s">
        <v>1361</v>
      </c>
    </row>
    <row r="1051" spans="1:20">
      <c r="A1051" s="167">
        <v>41700</v>
      </c>
      <c r="B1051" s="168">
        <v>45953</v>
      </c>
      <c r="C1051" s="168">
        <v>45953</v>
      </c>
      <c r="D1051" s="167">
        <v>180855</v>
      </c>
      <c r="E1051" s="167" t="s">
        <v>2352</v>
      </c>
      <c r="F1051" s="167" t="s">
        <v>2350</v>
      </c>
      <c r="G1051" s="167" t="s">
        <v>2351</v>
      </c>
      <c r="I1051" s="167" t="s">
        <v>1618</v>
      </c>
      <c r="J1051" s="167" t="s">
        <v>2180</v>
      </c>
      <c r="K1051" s="167" t="s">
        <v>2348</v>
      </c>
      <c r="L1051" s="167" t="s">
        <v>2181</v>
      </c>
      <c r="M1051" s="167" t="s">
        <v>2349</v>
      </c>
      <c r="O1051" s="167">
        <v>24162</v>
      </c>
      <c r="P1051" s="167" t="s">
        <v>1386</v>
      </c>
      <c r="R1051" s="167">
        <v>420.66</v>
      </c>
      <c r="S1051" s="167">
        <v>-420.66</v>
      </c>
      <c r="T1051" s="167" t="s">
        <v>1361</v>
      </c>
    </row>
    <row r="1052" spans="1:20">
      <c r="A1052" s="167">
        <v>41700</v>
      </c>
      <c r="B1052" s="168">
        <v>45953</v>
      </c>
      <c r="C1052" s="168">
        <v>45953</v>
      </c>
      <c r="D1052" s="167">
        <v>180855</v>
      </c>
      <c r="E1052" s="167" t="s">
        <v>2353</v>
      </c>
      <c r="F1052" s="167" t="s">
        <v>2350</v>
      </c>
      <c r="G1052" s="167" t="s">
        <v>2351</v>
      </c>
      <c r="I1052" s="167" t="s">
        <v>1618</v>
      </c>
      <c r="J1052" s="167" t="s">
        <v>228</v>
      </c>
      <c r="K1052" s="167" t="s">
        <v>2348</v>
      </c>
      <c r="L1052" s="167" t="s">
        <v>228</v>
      </c>
      <c r="M1052" s="167" t="s">
        <v>2349</v>
      </c>
      <c r="O1052" s="167">
        <v>24162</v>
      </c>
      <c r="P1052" s="167" t="s">
        <v>1386</v>
      </c>
      <c r="R1052" s="167">
        <v>390</v>
      </c>
      <c r="S1052" s="167">
        <v>-390</v>
      </c>
      <c r="T1052" s="167" t="s">
        <v>1361</v>
      </c>
    </row>
    <row r="1053" spans="1:20">
      <c r="A1053" s="167">
        <v>42000</v>
      </c>
      <c r="B1053" s="168">
        <v>45953</v>
      </c>
      <c r="C1053" s="168">
        <v>45953</v>
      </c>
      <c r="D1053" s="167">
        <v>180842</v>
      </c>
      <c r="E1053" s="167" t="s">
        <v>2354</v>
      </c>
      <c r="F1053" s="167" t="s">
        <v>1553</v>
      </c>
      <c r="G1053" s="167" t="s">
        <v>1554</v>
      </c>
      <c r="I1053" s="167" t="s">
        <v>1405</v>
      </c>
      <c r="J1053" s="167" t="s">
        <v>2355</v>
      </c>
      <c r="K1053" s="167" t="s">
        <v>2356</v>
      </c>
      <c r="L1053" s="167" t="s">
        <v>2357</v>
      </c>
      <c r="M1053" s="167" t="s">
        <v>2358</v>
      </c>
      <c r="O1053" s="167">
        <v>24156</v>
      </c>
      <c r="P1053" s="167" t="s">
        <v>1386</v>
      </c>
      <c r="R1053" s="167">
        <v>1950</v>
      </c>
      <c r="S1053" s="167">
        <v>-1950</v>
      </c>
      <c r="T1053" s="167" t="s">
        <v>1361</v>
      </c>
    </row>
    <row r="1054" spans="1:20">
      <c r="A1054" s="167">
        <v>41500</v>
      </c>
      <c r="B1054" s="168">
        <v>45944</v>
      </c>
      <c r="C1054" s="168">
        <v>45944</v>
      </c>
      <c r="D1054" s="167">
        <v>180774</v>
      </c>
      <c r="E1054" s="167" t="s">
        <v>2359</v>
      </c>
      <c r="F1054" s="167" t="s">
        <v>1403</v>
      </c>
      <c r="G1054" s="167" t="s">
        <v>1404</v>
      </c>
      <c r="I1054" s="167" t="s">
        <v>1405</v>
      </c>
      <c r="K1054" s="167" t="s">
        <v>934</v>
      </c>
      <c r="M1054" s="167" t="s">
        <v>2360</v>
      </c>
      <c r="O1054" s="167">
        <v>24083</v>
      </c>
      <c r="P1054" s="167" t="s">
        <v>1386</v>
      </c>
      <c r="R1054" s="167">
        <v>4000</v>
      </c>
      <c r="S1054" s="167">
        <v>-4000</v>
      </c>
      <c r="T1054" s="167" t="s">
        <v>1361</v>
      </c>
    </row>
    <row r="1055" spans="1:20">
      <c r="A1055" s="167">
        <v>42100</v>
      </c>
      <c r="B1055" s="168">
        <v>45901</v>
      </c>
      <c r="C1055" s="168">
        <v>45901</v>
      </c>
      <c r="D1055" s="167" t="s">
        <v>2361</v>
      </c>
      <c r="E1055" s="167" t="s">
        <v>2362</v>
      </c>
      <c r="F1055" s="167" t="s">
        <v>1408</v>
      </c>
      <c r="G1055" s="167" t="s">
        <v>1409</v>
      </c>
      <c r="I1055" s="167" t="s">
        <v>1405</v>
      </c>
      <c r="J1055" s="167" t="s">
        <v>1410</v>
      </c>
      <c r="K1055" s="167" t="s">
        <v>934</v>
      </c>
      <c r="L1055" s="167" t="s">
        <v>1411</v>
      </c>
      <c r="M1055" s="167" t="s">
        <v>2360</v>
      </c>
      <c r="O1055" s="167">
        <v>23547</v>
      </c>
      <c r="P1055" s="167" t="s">
        <v>1386</v>
      </c>
      <c r="R1055" s="167">
        <v>450</v>
      </c>
      <c r="S1055" s="167">
        <v>-450</v>
      </c>
      <c r="T1055" s="167" t="s">
        <v>1361</v>
      </c>
    </row>
    <row r="1056" spans="1:20">
      <c r="A1056" s="167">
        <v>42100</v>
      </c>
      <c r="B1056" s="168">
        <v>45931</v>
      </c>
      <c r="C1056" s="168">
        <v>45931</v>
      </c>
      <c r="D1056" s="167" t="s">
        <v>935</v>
      </c>
      <c r="E1056" s="167" t="s">
        <v>2362</v>
      </c>
      <c r="F1056" s="167" t="s">
        <v>1408</v>
      </c>
      <c r="G1056" s="167" t="s">
        <v>1409</v>
      </c>
      <c r="I1056" s="167" t="s">
        <v>1405</v>
      </c>
      <c r="J1056" s="167" t="s">
        <v>1410</v>
      </c>
      <c r="K1056" s="167" t="s">
        <v>934</v>
      </c>
      <c r="L1056" s="167" t="s">
        <v>1411</v>
      </c>
      <c r="M1056" s="167" t="s">
        <v>2360</v>
      </c>
      <c r="O1056" s="167">
        <v>24045</v>
      </c>
      <c r="P1056" s="167" t="s">
        <v>1386</v>
      </c>
      <c r="R1056" s="167">
        <v>450</v>
      </c>
      <c r="S1056" s="167">
        <v>-450</v>
      </c>
      <c r="T1056" s="167" t="s">
        <v>1361</v>
      </c>
    </row>
    <row r="1057" spans="1:20">
      <c r="A1057" s="167">
        <v>42100</v>
      </c>
      <c r="B1057" s="168">
        <v>45901</v>
      </c>
      <c r="C1057" s="168">
        <v>45901</v>
      </c>
      <c r="D1057" s="167" t="s">
        <v>2361</v>
      </c>
      <c r="E1057" s="167" t="s">
        <v>2363</v>
      </c>
      <c r="F1057" s="167" t="s">
        <v>1408</v>
      </c>
      <c r="G1057" s="167" t="s">
        <v>1409</v>
      </c>
      <c r="I1057" s="167" t="s">
        <v>1405</v>
      </c>
      <c r="J1057" s="167" t="s">
        <v>1413</v>
      </c>
      <c r="K1057" s="167" t="s">
        <v>934</v>
      </c>
      <c r="L1057" s="167" t="s">
        <v>1414</v>
      </c>
      <c r="M1057" s="167" t="s">
        <v>2360</v>
      </c>
      <c r="O1057" s="167">
        <v>23547</v>
      </c>
      <c r="P1057" s="167" t="s">
        <v>1386</v>
      </c>
      <c r="R1057" s="167">
        <v>36</v>
      </c>
      <c r="S1057" s="167">
        <v>-36</v>
      </c>
      <c r="T1057" s="167" t="s">
        <v>1361</v>
      </c>
    </row>
    <row r="1058" spans="1:20">
      <c r="A1058" s="167">
        <v>42100</v>
      </c>
      <c r="B1058" s="168">
        <v>45931</v>
      </c>
      <c r="C1058" s="168">
        <v>45931</v>
      </c>
      <c r="D1058" s="167" t="s">
        <v>935</v>
      </c>
      <c r="E1058" s="167" t="s">
        <v>2363</v>
      </c>
      <c r="F1058" s="167" t="s">
        <v>1408</v>
      </c>
      <c r="G1058" s="167" t="s">
        <v>1409</v>
      </c>
      <c r="I1058" s="167" t="s">
        <v>1405</v>
      </c>
      <c r="J1058" s="167" t="s">
        <v>1413</v>
      </c>
      <c r="K1058" s="167" t="s">
        <v>934</v>
      </c>
      <c r="L1058" s="167" t="s">
        <v>1414</v>
      </c>
      <c r="M1058" s="167" t="s">
        <v>2360</v>
      </c>
      <c r="O1058" s="167">
        <v>24045</v>
      </c>
      <c r="P1058" s="167" t="s">
        <v>1386</v>
      </c>
      <c r="R1058" s="167">
        <v>36</v>
      </c>
      <c r="S1058" s="167">
        <v>-36</v>
      </c>
      <c r="T1058" s="167" t="s">
        <v>1361</v>
      </c>
    </row>
    <row r="1059" spans="1:20">
      <c r="A1059" s="167">
        <v>41300</v>
      </c>
      <c r="B1059" s="168">
        <v>45901</v>
      </c>
      <c r="C1059" s="168">
        <v>45901</v>
      </c>
      <c r="D1059" s="167" t="s">
        <v>2361</v>
      </c>
      <c r="E1059" s="167" t="s">
        <v>2364</v>
      </c>
      <c r="F1059" s="167" t="s">
        <v>1425</v>
      </c>
      <c r="G1059" s="167" t="s">
        <v>1426</v>
      </c>
      <c r="I1059" s="167" t="s">
        <v>1405</v>
      </c>
      <c r="J1059" s="167" t="s">
        <v>1430</v>
      </c>
      <c r="K1059" s="167" t="s">
        <v>934</v>
      </c>
      <c r="L1059" s="167" t="s">
        <v>1430</v>
      </c>
      <c r="M1059" s="167" t="s">
        <v>2360</v>
      </c>
      <c r="O1059" s="167">
        <v>23547</v>
      </c>
      <c r="P1059" s="167" t="s">
        <v>1386</v>
      </c>
      <c r="R1059" s="167">
        <v>487.92</v>
      </c>
      <c r="S1059" s="167">
        <v>-487.92</v>
      </c>
      <c r="T1059" s="167" t="s">
        <v>1361</v>
      </c>
    </row>
    <row r="1060" spans="1:20">
      <c r="A1060" s="167">
        <v>41300</v>
      </c>
      <c r="B1060" s="168">
        <v>45931</v>
      </c>
      <c r="C1060" s="168">
        <v>45931</v>
      </c>
      <c r="D1060" s="167" t="s">
        <v>935</v>
      </c>
      <c r="E1060" s="167" t="s">
        <v>2364</v>
      </c>
      <c r="F1060" s="167" t="s">
        <v>1425</v>
      </c>
      <c r="G1060" s="167" t="s">
        <v>1426</v>
      </c>
      <c r="I1060" s="167" t="s">
        <v>1405</v>
      </c>
      <c r="J1060" s="167" t="s">
        <v>1430</v>
      </c>
      <c r="K1060" s="167" t="s">
        <v>934</v>
      </c>
      <c r="L1060" s="167" t="s">
        <v>1430</v>
      </c>
      <c r="M1060" s="167" t="s">
        <v>2360</v>
      </c>
      <c r="O1060" s="167">
        <v>24045</v>
      </c>
      <c r="P1060" s="167" t="s">
        <v>1386</v>
      </c>
      <c r="R1060" s="167">
        <v>496.37</v>
      </c>
      <c r="S1060" s="167">
        <v>-496.37</v>
      </c>
      <c r="T1060" s="167" t="s">
        <v>1361</v>
      </c>
    </row>
    <row r="1061" spans="1:20">
      <c r="A1061" s="167">
        <v>42100</v>
      </c>
      <c r="B1061" s="168">
        <v>45901</v>
      </c>
      <c r="C1061" s="168">
        <v>45901</v>
      </c>
      <c r="D1061" s="167" t="s">
        <v>2361</v>
      </c>
      <c r="E1061" s="167" t="s">
        <v>2365</v>
      </c>
      <c r="F1061" s="167" t="s">
        <v>1408</v>
      </c>
      <c r="G1061" s="167" t="s">
        <v>1409</v>
      </c>
      <c r="I1061" s="167" t="s">
        <v>1405</v>
      </c>
      <c r="J1061" s="167" t="s">
        <v>1432</v>
      </c>
      <c r="K1061" s="167" t="s">
        <v>934</v>
      </c>
      <c r="L1061" s="167" t="s">
        <v>1433</v>
      </c>
      <c r="M1061" s="167" t="s">
        <v>2360</v>
      </c>
      <c r="O1061" s="167">
        <v>23547</v>
      </c>
      <c r="P1061" s="167" t="s">
        <v>1386</v>
      </c>
      <c r="R1061" s="167">
        <v>100</v>
      </c>
      <c r="S1061" s="167">
        <v>-100</v>
      </c>
      <c r="T1061" s="167" t="s">
        <v>1361</v>
      </c>
    </row>
    <row r="1062" spans="1:20">
      <c r="A1062" s="167">
        <v>42100</v>
      </c>
      <c r="B1062" s="168">
        <v>45931</v>
      </c>
      <c r="C1062" s="168">
        <v>45931</v>
      </c>
      <c r="D1062" s="167" t="s">
        <v>935</v>
      </c>
      <c r="E1062" s="167" t="s">
        <v>2365</v>
      </c>
      <c r="F1062" s="167" t="s">
        <v>1408</v>
      </c>
      <c r="G1062" s="167" t="s">
        <v>1409</v>
      </c>
      <c r="I1062" s="167" t="s">
        <v>1405</v>
      </c>
      <c r="J1062" s="167" t="s">
        <v>1432</v>
      </c>
      <c r="K1062" s="167" t="s">
        <v>934</v>
      </c>
      <c r="L1062" s="167" t="s">
        <v>1433</v>
      </c>
      <c r="M1062" s="167" t="s">
        <v>2360</v>
      </c>
      <c r="O1062" s="167">
        <v>24045</v>
      </c>
      <c r="P1062" s="167" t="s">
        <v>1386</v>
      </c>
      <c r="R1062" s="167">
        <v>100</v>
      </c>
      <c r="S1062" s="167">
        <v>-100</v>
      </c>
      <c r="T1062" s="167" t="s">
        <v>1361</v>
      </c>
    </row>
    <row r="1063" spans="1:20">
      <c r="A1063" s="167">
        <v>41300</v>
      </c>
      <c r="B1063" s="168">
        <v>45901</v>
      </c>
      <c r="C1063" s="168">
        <v>45901</v>
      </c>
      <c r="D1063" s="167" t="s">
        <v>2361</v>
      </c>
      <c r="E1063" s="167" t="s">
        <v>2366</v>
      </c>
      <c r="F1063" s="167" t="s">
        <v>1425</v>
      </c>
      <c r="G1063" s="167" t="s">
        <v>1426</v>
      </c>
      <c r="I1063" s="167" t="s">
        <v>1405</v>
      </c>
      <c r="J1063" s="167" t="s">
        <v>1592</v>
      </c>
      <c r="K1063" s="167" t="s">
        <v>934</v>
      </c>
      <c r="L1063" s="167" t="s">
        <v>1593</v>
      </c>
      <c r="M1063" s="167" t="s">
        <v>2360</v>
      </c>
      <c r="O1063" s="167">
        <v>23547</v>
      </c>
      <c r="P1063" s="167" t="s">
        <v>1386</v>
      </c>
      <c r="R1063" s="167">
        <v>90</v>
      </c>
      <c r="S1063" s="167">
        <v>-90</v>
      </c>
      <c r="T1063" s="167" t="s">
        <v>1361</v>
      </c>
    </row>
    <row r="1064" spans="1:20">
      <c r="A1064" s="167">
        <v>41300</v>
      </c>
      <c r="B1064" s="168">
        <v>45931</v>
      </c>
      <c r="C1064" s="168">
        <v>45931</v>
      </c>
      <c r="D1064" s="167" t="s">
        <v>935</v>
      </c>
      <c r="E1064" s="167" t="s">
        <v>2366</v>
      </c>
      <c r="F1064" s="167" t="s">
        <v>1425</v>
      </c>
      <c r="G1064" s="167" t="s">
        <v>1426</v>
      </c>
      <c r="I1064" s="167" t="s">
        <v>1405</v>
      </c>
      <c r="J1064" s="167" t="s">
        <v>1592</v>
      </c>
      <c r="K1064" s="167" t="s">
        <v>934</v>
      </c>
      <c r="L1064" s="167" t="s">
        <v>1593</v>
      </c>
      <c r="M1064" s="167" t="s">
        <v>2360</v>
      </c>
      <c r="O1064" s="167">
        <v>24045</v>
      </c>
      <c r="P1064" s="167" t="s">
        <v>1386</v>
      </c>
      <c r="R1064" s="167">
        <v>90</v>
      </c>
      <c r="S1064" s="167">
        <v>-90</v>
      </c>
      <c r="T1064" s="167" t="s">
        <v>1361</v>
      </c>
    </row>
    <row r="1065" spans="1:20">
      <c r="A1065" s="167">
        <v>42100</v>
      </c>
      <c r="B1065" s="168">
        <v>45901</v>
      </c>
      <c r="C1065" s="168">
        <v>45901</v>
      </c>
      <c r="D1065" s="167" t="s">
        <v>2361</v>
      </c>
      <c r="E1065" s="167" t="s">
        <v>2367</v>
      </c>
      <c r="F1065" s="167" t="s">
        <v>1408</v>
      </c>
      <c r="G1065" s="167" t="s">
        <v>1409</v>
      </c>
      <c r="I1065" s="167" t="s">
        <v>1405</v>
      </c>
      <c r="J1065" s="167" t="s">
        <v>1435</v>
      </c>
      <c r="K1065" s="167" t="s">
        <v>934</v>
      </c>
      <c r="L1065" s="167" t="s">
        <v>1436</v>
      </c>
      <c r="M1065" s="167" t="s">
        <v>2360</v>
      </c>
      <c r="O1065" s="167">
        <v>23547</v>
      </c>
      <c r="P1065" s="167" t="s">
        <v>1386</v>
      </c>
      <c r="R1065" s="167">
        <v>90</v>
      </c>
      <c r="S1065" s="167">
        <v>-90</v>
      </c>
      <c r="T1065" s="167" t="s">
        <v>1361</v>
      </c>
    </row>
    <row r="1066" spans="1:20">
      <c r="A1066" s="167">
        <v>42100</v>
      </c>
      <c r="B1066" s="168">
        <v>45931</v>
      </c>
      <c r="C1066" s="168">
        <v>45931</v>
      </c>
      <c r="D1066" s="167" t="s">
        <v>935</v>
      </c>
      <c r="E1066" s="167" t="s">
        <v>2367</v>
      </c>
      <c r="F1066" s="167" t="s">
        <v>1408</v>
      </c>
      <c r="G1066" s="167" t="s">
        <v>1409</v>
      </c>
      <c r="I1066" s="167" t="s">
        <v>1405</v>
      </c>
      <c r="J1066" s="167" t="s">
        <v>1435</v>
      </c>
      <c r="K1066" s="167" t="s">
        <v>934</v>
      </c>
      <c r="L1066" s="167" t="s">
        <v>1436</v>
      </c>
      <c r="M1066" s="167" t="s">
        <v>2360</v>
      </c>
      <c r="O1066" s="167">
        <v>24045</v>
      </c>
      <c r="P1066" s="167" t="s">
        <v>1386</v>
      </c>
      <c r="R1066" s="167">
        <v>90</v>
      </c>
      <c r="S1066" s="167">
        <v>-90</v>
      </c>
      <c r="T1066" s="167" t="s">
        <v>1361</v>
      </c>
    </row>
    <row r="1067" spans="1:20">
      <c r="A1067" s="167">
        <v>40000</v>
      </c>
      <c r="B1067" s="168">
        <v>45901</v>
      </c>
      <c r="C1067" s="168">
        <v>45901</v>
      </c>
      <c r="D1067" s="167" t="s">
        <v>2361</v>
      </c>
      <c r="E1067" s="167" t="s">
        <v>2368</v>
      </c>
      <c r="F1067" s="167" t="s">
        <v>1425</v>
      </c>
      <c r="G1067" s="167" t="s">
        <v>1426</v>
      </c>
      <c r="I1067" s="167" t="s">
        <v>1405</v>
      </c>
      <c r="J1067" s="167" t="s">
        <v>1441</v>
      </c>
      <c r="K1067" s="167" t="s">
        <v>934</v>
      </c>
      <c r="L1067" s="167" t="s">
        <v>1442</v>
      </c>
      <c r="M1067" s="167" t="s">
        <v>2360</v>
      </c>
      <c r="O1067" s="167">
        <v>23547</v>
      </c>
      <c r="P1067" s="167" t="s">
        <v>1386</v>
      </c>
      <c r="R1067" s="167">
        <v>1250</v>
      </c>
      <c r="S1067" s="167">
        <v>-1250</v>
      </c>
      <c r="T1067" s="167" t="s">
        <v>1361</v>
      </c>
    </row>
    <row r="1068" spans="1:20">
      <c r="A1068" s="167">
        <v>40000</v>
      </c>
      <c r="B1068" s="168">
        <v>45931</v>
      </c>
      <c r="C1068" s="168">
        <v>45931</v>
      </c>
      <c r="D1068" s="167" t="s">
        <v>935</v>
      </c>
      <c r="E1068" s="167" t="s">
        <v>2368</v>
      </c>
      <c r="F1068" s="167" t="s">
        <v>1425</v>
      </c>
      <c r="G1068" s="167" t="s">
        <v>1426</v>
      </c>
      <c r="I1068" s="167" t="s">
        <v>1405</v>
      </c>
      <c r="J1068" s="167" t="s">
        <v>1441</v>
      </c>
      <c r="K1068" s="167" t="s">
        <v>934</v>
      </c>
      <c r="L1068" s="167" t="s">
        <v>1442</v>
      </c>
      <c r="M1068" s="167" t="s">
        <v>2360</v>
      </c>
      <c r="O1068" s="167">
        <v>24045</v>
      </c>
      <c r="P1068" s="167" t="s">
        <v>1386</v>
      </c>
      <c r="R1068" s="167">
        <v>1250</v>
      </c>
      <c r="S1068" s="167">
        <v>-1250</v>
      </c>
      <c r="T1068" s="167" t="s">
        <v>1361</v>
      </c>
    </row>
    <row r="1069" spans="1:20">
      <c r="A1069" s="167">
        <v>40000</v>
      </c>
      <c r="B1069" s="168">
        <v>45901</v>
      </c>
      <c r="C1069" s="168">
        <v>45901</v>
      </c>
      <c r="D1069" s="167" t="s">
        <v>2361</v>
      </c>
      <c r="E1069" s="167" t="s">
        <v>2369</v>
      </c>
      <c r="F1069" s="167" t="s">
        <v>1425</v>
      </c>
      <c r="G1069" s="167" t="s">
        <v>1426</v>
      </c>
      <c r="I1069" s="167" t="s">
        <v>1405</v>
      </c>
      <c r="J1069" s="167" t="s">
        <v>1447</v>
      </c>
      <c r="K1069" s="167" t="s">
        <v>934</v>
      </c>
      <c r="L1069" s="167" t="s">
        <v>1448</v>
      </c>
      <c r="M1069" s="167" t="s">
        <v>2360</v>
      </c>
      <c r="O1069" s="167">
        <v>23547</v>
      </c>
      <c r="P1069" s="167" t="s">
        <v>1386</v>
      </c>
      <c r="R1069" s="167">
        <v>2403</v>
      </c>
      <c r="S1069" s="167">
        <v>-2403</v>
      </c>
      <c r="T1069" s="167" t="s">
        <v>1361</v>
      </c>
    </row>
    <row r="1070" spans="1:20">
      <c r="A1070" s="167">
        <v>40000</v>
      </c>
      <c r="B1070" s="168">
        <v>45931</v>
      </c>
      <c r="C1070" s="168">
        <v>45931</v>
      </c>
      <c r="D1070" s="167" t="s">
        <v>935</v>
      </c>
      <c r="E1070" s="167" t="s">
        <v>2369</v>
      </c>
      <c r="F1070" s="167" t="s">
        <v>1425</v>
      </c>
      <c r="G1070" s="167" t="s">
        <v>1426</v>
      </c>
      <c r="I1070" s="167" t="s">
        <v>1405</v>
      </c>
      <c r="J1070" s="167" t="s">
        <v>1447</v>
      </c>
      <c r="K1070" s="167" t="s">
        <v>934</v>
      </c>
      <c r="L1070" s="167" t="s">
        <v>1448</v>
      </c>
      <c r="M1070" s="167" t="s">
        <v>2360</v>
      </c>
      <c r="O1070" s="167">
        <v>24045</v>
      </c>
      <c r="P1070" s="167" t="s">
        <v>1386</v>
      </c>
      <c r="R1070" s="167">
        <v>2403</v>
      </c>
      <c r="S1070" s="167">
        <v>-2403</v>
      </c>
      <c r="T1070" s="167" t="s">
        <v>1361</v>
      </c>
    </row>
    <row r="1071" spans="1:20">
      <c r="A1071" s="167">
        <v>41200</v>
      </c>
      <c r="B1071" s="168">
        <v>45901</v>
      </c>
      <c r="C1071" s="168">
        <v>45901</v>
      </c>
      <c r="D1071" s="167" t="s">
        <v>2361</v>
      </c>
      <c r="E1071" s="167" t="s">
        <v>2370</v>
      </c>
      <c r="F1071" s="167" t="s">
        <v>1408</v>
      </c>
      <c r="G1071" s="167" t="s">
        <v>1409</v>
      </c>
      <c r="I1071" s="167" t="s">
        <v>1405</v>
      </c>
      <c r="J1071" s="167" t="s">
        <v>1478</v>
      </c>
      <c r="K1071" s="167" t="s">
        <v>934</v>
      </c>
      <c r="L1071" s="167" t="s">
        <v>1479</v>
      </c>
      <c r="M1071" s="167" t="s">
        <v>2360</v>
      </c>
      <c r="O1071" s="167">
        <v>23547</v>
      </c>
      <c r="P1071" s="167" t="s">
        <v>1386</v>
      </c>
      <c r="R1071" s="167">
        <v>750</v>
      </c>
      <c r="S1071" s="167">
        <v>-750</v>
      </c>
      <c r="T1071" s="167" t="s">
        <v>1361</v>
      </c>
    </row>
    <row r="1072" spans="1:20">
      <c r="A1072" s="167">
        <v>41200</v>
      </c>
      <c r="B1072" s="168">
        <v>45931</v>
      </c>
      <c r="C1072" s="168">
        <v>45931</v>
      </c>
      <c r="D1072" s="167" t="s">
        <v>935</v>
      </c>
      <c r="E1072" s="167" t="s">
        <v>2370</v>
      </c>
      <c r="F1072" s="167" t="s">
        <v>1408</v>
      </c>
      <c r="G1072" s="167" t="s">
        <v>1409</v>
      </c>
      <c r="I1072" s="167" t="s">
        <v>1405</v>
      </c>
      <c r="J1072" s="167" t="s">
        <v>1478</v>
      </c>
      <c r="K1072" s="167" t="s">
        <v>934</v>
      </c>
      <c r="L1072" s="167" t="s">
        <v>1479</v>
      </c>
      <c r="M1072" s="167" t="s">
        <v>2360</v>
      </c>
      <c r="O1072" s="167">
        <v>24045</v>
      </c>
      <c r="P1072" s="167" t="s">
        <v>1386</v>
      </c>
      <c r="R1072" s="167">
        <v>750</v>
      </c>
      <c r="S1072" s="167">
        <v>-750</v>
      </c>
      <c r="T1072" s="167" t="s">
        <v>1361</v>
      </c>
    </row>
    <row r="1073" spans="1:20">
      <c r="A1073" s="167">
        <v>41500</v>
      </c>
      <c r="B1073" s="168">
        <v>45904</v>
      </c>
      <c r="C1073" s="168">
        <v>45904</v>
      </c>
      <c r="D1073" s="167" t="s">
        <v>2371</v>
      </c>
      <c r="E1073" s="167" t="s">
        <v>2372</v>
      </c>
      <c r="F1073" s="167" t="s">
        <v>1648</v>
      </c>
      <c r="G1073" s="167" t="s">
        <v>1649</v>
      </c>
      <c r="I1073" s="167" t="s">
        <v>1650</v>
      </c>
      <c r="K1073" s="167" t="s">
        <v>583</v>
      </c>
      <c r="M1073" s="167" t="s">
        <v>2373</v>
      </c>
      <c r="O1073" s="167">
        <v>23563</v>
      </c>
      <c r="P1073" s="167" t="s">
        <v>1386</v>
      </c>
      <c r="R1073" s="167">
        <v>40950</v>
      </c>
      <c r="S1073" s="167">
        <v>-40950</v>
      </c>
      <c r="T1073" s="167" t="s">
        <v>1361</v>
      </c>
    </row>
    <row r="1074" spans="1:20">
      <c r="A1074" s="167">
        <v>42000</v>
      </c>
      <c r="B1074" s="168">
        <v>45904</v>
      </c>
      <c r="C1074" s="168">
        <v>45904</v>
      </c>
      <c r="D1074" s="167" t="s">
        <v>2371</v>
      </c>
      <c r="E1074" s="167" t="s">
        <v>2374</v>
      </c>
      <c r="F1074" s="167" t="s">
        <v>1557</v>
      </c>
      <c r="G1074" s="167" t="s">
        <v>134</v>
      </c>
      <c r="I1074" s="167" t="s">
        <v>1650</v>
      </c>
      <c r="J1074" s="167" t="s">
        <v>2375</v>
      </c>
      <c r="K1074" s="167" t="s">
        <v>583</v>
      </c>
      <c r="L1074" s="167" t="s">
        <v>2376</v>
      </c>
      <c r="M1074" s="167" t="s">
        <v>2373</v>
      </c>
      <c r="O1074" s="167">
        <v>23563</v>
      </c>
      <c r="P1074" s="167" t="s">
        <v>1386</v>
      </c>
      <c r="R1074" s="167">
        <v>7875</v>
      </c>
      <c r="S1074" s="167">
        <v>-7875</v>
      </c>
      <c r="T1074" s="167" t="s">
        <v>1361</v>
      </c>
    </row>
    <row r="1075" spans="1:20">
      <c r="A1075" s="167">
        <v>40000</v>
      </c>
      <c r="B1075" s="168">
        <v>45901</v>
      </c>
      <c r="C1075" s="168">
        <v>45901</v>
      </c>
      <c r="D1075" s="167" t="s">
        <v>2377</v>
      </c>
      <c r="E1075" s="167" t="s">
        <v>2378</v>
      </c>
      <c r="F1075" s="167" t="s">
        <v>1425</v>
      </c>
      <c r="G1075" s="167" t="s">
        <v>1426</v>
      </c>
      <c r="I1075" s="167" t="s">
        <v>1650</v>
      </c>
      <c r="J1075" s="167" t="s">
        <v>1657</v>
      </c>
      <c r="K1075" s="167" t="s">
        <v>583</v>
      </c>
      <c r="L1075" s="167" t="s">
        <v>1658</v>
      </c>
      <c r="M1075" s="167" t="s">
        <v>2373</v>
      </c>
      <c r="O1075" s="167">
        <v>23343</v>
      </c>
      <c r="P1075" s="167" t="s">
        <v>1386</v>
      </c>
      <c r="R1075" s="167">
        <v>122.5</v>
      </c>
      <c r="S1075" s="167">
        <v>-122.5</v>
      </c>
      <c r="T1075" s="167" t="s">
        <v>1361</v>
      </c>
    </row>
    <row r="1076" spans="1:20">
      <c r="A1076" s="167">
        <v>40000</v>
      </c>
      <c r="B1076" s="168">
        <v>45931</v>
      </c>
      <c r="C1076" s="168">
        <v>45931</v>
      </c>
      <c r="D1076" s="167" t="s">
        <v>585</v>
      </c>
      <c r="E1076" s="167" t="s">
        <v>2378</v>
      </c>
      <c r="F1076" s="167" t="s">
        <v>1425</v>
      </c>
      <c r="G1076" s="167" t="s">
        <v>1426</v>
      </c>
      <c r="I1076" s="167" t="s">
        <v>1650</v>
      </c>
      <c r="J1076" s="167" t="s">
        <v>1657</v>
      </c>
      <c r="K1076" s="167" t="s">
        <v>583</v>
      </c>
      <c r="L1076" s="167" t="s">
        <v>1658</v>
      </c>
      <c r="M1076" s="167" t="s">
        <v>2373</v>
      </c>
      <c r="O1076" s="167">
        <v>23878</v>
      </c>
      <c r="P1076" s="167" t="s">
        <v>1386</v>
      </c>
      <c r="R1076" s="167">
        <v>122.5</v>
      </c>
      <c r="S1076" s="167">
        <v>-122.5</v>
      </c>
      <c r="T1076" s="167" t="s">
        <v>1361</v>
      </c>
    </row>
    <row r="1077" spans="1:20">
      <c r="A1077" s="167">
        <v>40000</v>
      </c>
      <c r="B1077" s="168">
        <v>45901</v>
      </c>
      <c r="C1077" s="168">
        <v>45901</v>
      </c>
      <c r="D1077" s="167" t="s">
        <v>2377</v>
      </c>
      <c r="E1077" s="167" t="s">
        <v>2379</v>
      </c>
      <c r="F1077" s="167" t="s">
        <v>1425</v>
      </c>
      <c r="G1077" s="167" t="s">
        <v>1426</v>
      </c>
      <c r="I1077" s="167" t="s">
        <v>1650</v>
      </c>
      <c r="J1077" s="167" t="s">
        <v>1546</v>
      </c>
      <c r="K1077" s="167" t="s">
        <v>583</v>
      </c>
      <c r="L1077" s="167" t="s">
        <v>1547</v>
      </c>
      <c r="M1077" s="167" t="s">
        <v>2373</v>
      </c>
      <c r="O1077" s="167">
        <v>23343</v>
      </c>
      <c r="P1077" s="167" t="s">
        <v>1386</v>
      </c>
      <c r="R1077" s="167">
        <v>40</v>
      </c>
      <c r="S1077" s="167">
        <v>-40</v>
      </c>
      <c r="T1077" s="167" t="s">
        <v>1361</v>
      </c>
    </row>
    <row r="1078" spans="1:20">
      <c r="A1078" s="167">
        <v>40000</v>
      </c>
      <c r="B1078" s="168">
        <v>45931</v>
      </c>
      <c r="C1078" s="168">
        <v>45931</v>
      </c>
      <c r="D1078" s="167" t="s">
        <v>585</v>
      </c>
      <c r="E1078" s="167" t="s">
        <v>2379</v>
      </c>
      <c r="F1078" s="167" t="s">
        <v>1425</v>
      </c>
      <c r="G1078" s="167" t="s">
        <v>1426</v>
      </c>
      <c r="I1078" s="167" t="s">
        <v>1650</v>
      </c>
      <c r="J1078" s="167" t="s">
        <v>1546</v>
      </c>
      <c r="K1078" s="167" t="s">
        <v>583</v>
      </c>
      <c r="L1078" s="167" t="s">
        <v>1547</v>
      </c>
      <c r="M1078" s="167" t="s">
        <v>2373</v>
      </c>
      <c r="O1078" s="167">
        <v>23878</v>
      </c>
      <c r="P1078" s="167" t="s">
        <v>1386</v>
      </c>
      <c r="R1078" s="167">
        <v>40</v>
      </c>
      <c r="S1078" s="167">
        <v>-40</v>
      </c>
      <c r="T1078" s="167" t="s">
        <v>1361</v>
      </c>
    </row>
    <row r="1079" spans="1:20">
      <c r="A1079" s="167">
        <v>42000</v>
      </c>
      <c r="B1079" s="168">
        <v>45916</v>
      </c>
      <c r="C1079" s="168">
        <v>45916</v>
      </c>
      <c r="D1079" s="167" t="s">
        <v>2380</v>
      </c>
      <c r="E1079" s="167" t="s">
        <v>2381</v>
      </c>
      <c r="F1079" s="167" t="s">
        <v>1557</v>
      </c>
      <c r="G1079" s="167" t="s">
        <v>134</v>
      </c>
      <c r="I1079" s="167" t="s">
        <v>1650</v>
      </c>
      <c r="J1079" s="167" t="s">
        <v>2382</v>
      </c>
      <c r="K1079" s="167" t="s">
        <v>583</v>
      </c>
      <c r="L1079" s="167" t="s">
        <v>1563</v>
      </c>
      <c r="M1079" s="167" t="s">
        <v>2373</v>
      </c>
      <c r="O1079" s="167">
        <v>23637</v>
      </c>
      <c r="P1079" s="167" t="s">
        <v>1386</v>
      </c>
      <c r="R1079" s="167">
        <v>6695.6</v>
      </c>
      <c r="S1079" s="167">
        <v>-6695.6</v>
      </c>
      <c r="T1079" s="167" t="s">
        <v>1361</v>
      </c>
    </row>
    <row r="1080" spans="1:20">
      <c r="A1080" s="167">
        <v>40000</v>
      </c>
      <c r="B1080" s="168">
        <v>45901</v>
      </c>
      <c r="C1080" s="168">
        <v>45901</v>
      </c>
      <c r="D1080" s="167" t="s">
        <v>2377</v>
      </c>
      <c r="E1080" s="167" t="s">
        <v>2383</v>
      </c>
      <c r="F1080" s="167" t="s">
        <v>1425</v>
      </c>
      <c r="G1080" s="167" t="s">
        <v>1426</v>
      </c>
      <c r="I1080" s="167" t="s">
        <v>1650</v>
      </c>
      <c r="J1080" s="167" t="s">
        <v>2384</v>
      </c>
      <c r="K1080" s="167" t="s">
        <v>583</v>
      </c>
      <c r="L1080" s="167" t="s">
        <v>2385</v>
      </c>
      <c r="M1080" s="167" t="s">
        <v>2373</v>
      </c>
      <c r="O1080" s="167">
        <v>23343</v>
      </c>
      <c r="P1080" s="167" t="s">
        <v>1386</v>
      </c>
      <c r="R1080" s="167">
        <v>80</v>
      </c>
      <c r="S1080" s="167">
        <v>-80</v>
      </c>
      <c r="T1080" s="167" t="s">
        <v>1361</v>
      </c>
    </row>
    <row r="1081" spans="1:20">
      <c r="A1081" s="167">
        <v>40000</v>
      </c>
      <c r="B1081" s="168">
        <v>45931</v>
      </c>
      <c r="C1081" s="168">
        <v>45931</v>
      </c>
      <c r="D1081" s="167" t="s">
        <v>585</v>
      </c>
      <c r="E1081" s="167" t="s">
        <v>2383</v>
      </c>
      <c r="F1081" s="167" t="s">
        <v>1425</v>
      </c>
      <c r="G1081" s="167" t="s">
        <v>1426</v>
      </c>
      <c r="I1081" s="167" t="s">
        <v>1650</v>
      </c>
      <c r="J1081" s="167" t="s">
        <v>2384</v>
      </c>
      <c r="K1081" s="167" t="s">
        <v>583</v>
      </c>
      <c r="L1081" s="167" t="s">
        <v>2385</v>
      </c>
      <c r="M1081" s="167" t="s">
        <v>2373</v>
      </c>
      <c r="O1081" s="167">
        <v>23878</v>
      </c>
      <c r="P1081" s="167" t="s">
        <v>1386</v>
      </c>
      <c r="R1081" s="167">
        <v>80</v>
      </c>
      <c r="S1081" s="167">
        <v>-80</v>
      </c>
      <c r="T1081" s="167" t="s">
        <v>1361</v>
      </c>
    </row>
    <row r="1082" spans="1:20">
      <c r="A1082" s="167">
        <v>40000</v>
      </c>
      <c r="B1082" s="168">
        <v>45901</v>
      </c>
      <c r="C1082" s="168">
        <v>45901</v>
      </c>
      <c r="D1082" s="167" t="s">
        <v>2377</v>
      </c>
      <c r="E1082" s="167" t="s">
        <v>2386</v>
      </c>
      <c r="F1082" s="167" t="s">
        <v>1425</v>
      </c>
      <c r="G1082" s="167" t="s">
        <v>1426</v>
      </c>
      <c r="I1082" s="167" t="s">
        <v>1650</v>
      </c>
      <c r="J1082" s="167" t="s">
        <v>1812</v>
      </c>
      <c r="K1082" s="167" t="s">
        <v>583</v>
      </c>
      <c r="L1082" s="167" t="s">
        <v>1813</v>
      </c>
      <c r="M1082" s="167" t="s">
        <v>2373</v>
      </c>
      <c r="O1082" s="167">
        <v>23343</v>
      </c>
      <c r="P1082" s="167" t="s">
        <v>1386</v>
      </c>
      <c r="R1082" s="167">
        <v>240</v>
      </c>
      <c r="S1082" s="167">
        <v>-240</v>
      </c>
      <c r="T1082" s="167" t="s">
        <v>1361</v>
      </c>
    </row>
    <row r="1083" spans="1:20">
      <c r="A1083" s="167">
        <v>40000</v>
      </c>
      <c r="B1083" s="168">
        <v>45901</v>
      </c>
      <c r="C1083" s="168">
        <v>45901</v>
      </c>
      <c r="D1083" s="167" t="s">
        <v>2377</v>
      </c>
      <c r="E1083" s="167" t="s">
        <v>2386</v>
      </c>
      <c r="F1083" s="167" t="s">
        <v>1425</v>
      </c>
      <c r="G1083" s="167" t="s">
        <v>1426</v>
      </c>
      <c r="I1083" s="167" t="s">
        <v>1650</v>
      </c>
      <c r="J1083" s="167" t="s">
        <v>2387</v>
      </c>
      <c r="K1083" s="167" t="s">
        <v>583</v>
      </c>
      <c r="L1083" s="167" t="s">
        <v>2388</v>
      </c>
      <c r="M1083" s="167" t="s">
        <v>2373</v>
      </c>
      <c r="O1083" s="167">
        <v>23343</v>
      </c>
      <c r="P1083" s="167" t="s">
        <v>1386</v>
      </c>
      <c r="R1083" s="167">
        <v>300</v>
      </c>
      <c r="S1083" s="167">
        <v>-300</v>
      </c>
      <c r="T1083" s="167" t="s">
        <v>1361</v>
      </c>
    </row>
    <row r="1084" spans="1:20">
      <c r="A1084" s="167">
        <v>40000</v>
      </c>
      <c r="B1084" s="168">
        <v>45931</v>
      </c>
      <c r="C1084" s="168">
        <v>45931</v>
      </c>
      <c r="D1084" s="167" t="s">
        <v>585</v>
      </c>
      <c r="E1084" s="167" t="s">
        <v>2386</v>
      </c>
      <c r="F1084" s="167" t="s">
        <v>1425</v>
      </c>
      <c r="G1084" s="167" t="s">
        <v>1426</v>
      </c>
      <c r="I1084" s="167" t="s">
        <v>1650</v>
      </c>
      <c r="J1084" s="167" t="s">
        <v>1812</v>
      </c>
      <c r="K1084" s="167" t="s">
        <v>583</v>
      </c>
      <c r="L1084" s="167" t="s">
        <v>1813</v>
      </c>
      <c r="M1084" s="167" t="s">
        <v>2373</v>
      </c>
      <c r="O1084" s="167">
        <v>23878</v>
      </c>
      <c r="P1084" s="167" t="s">
        <v>1386</v>
      </c>
      <c r="R1084" s="167">
        <v>240</v>
      </c>
      <c r="S1084" s="167">
        <v>-240</v>
      </c>
      <c r="T1084" s="167" t="s">
        <v>1361</v>
      </c>
    </row>
    <row r="1085" spans="1:20">
      <c r="A1085" s="167">
        <v>40000</v>
      </c>
      <c r="B1085" s="168">
        <v>45931</v>
      </c>
      <c r="C1085" s="168">
        <v>45931</v>
      </c>
      <c r="D1085" s="167" t="s">
        <v>585</v>
      </c>
      <c r="E1085" s="167" t="s">
        <v>2386</v>
      </c>
      <c r="F1085" s="167" t="s">
        <v>1425</v>
      </c>
      <c r="G1085" s="167" t="s">
        <v>1426</v>
      </c>
      <c r="I1085" s="167" t="s">
        <v>1650</v>
      </c>
      <c r="J1085" s="167" t="s">
        <v>2387</v>
      </c>
      <c r="K1085" s="167" t="s">
        <v>583</v>
      </c>
      <c r="L1085" s="167" t="s">
        <v>2388</v>
      </c>
      <c r="M1085" s="167" t="s">
        <v>2373</v>
      </c>
      <c r="O1085" s="167">
        <v>23878</v>
      </c>
      <c r="P1085" s="167" t="s">
        <v>1386</v>
      </c>
      <c r="R1085" s="167">
        <v>300</v>
      </c>
      <c r="S1085" s="167">
        <v>-300</v>
      </c>
      <c r="T1085" s="167" t="s">
        <v>1361</v>
      </c>
    </row>
    <row r="1086" spans="1:20">
      <c r="A1086" s="167">
        <v>42100</v>
      </c>
      <c r="B1086" s="168">
        <v>45901</v>
      </c>
      <c r="C1086" s="168">
        <v>45901</v>
      </c>
      <c r="D1086" s="167" t="s">
        <v>2377</v>
      </c>
      <c r="E1086" s="167" t="s">
        <v>2389</v>
      </c>
      <c r="F1086" s="167" t="s">
        <v>1408</v>
      </c>
      <c r="G1086" s="167" t="s">
        <v>1409</v>
      </c>
      <c r="I1086" s="167" t="s">
        <v>1650</v>
      </c>
      <c r="J1086" s="167" t="s">
        <v>1422</v>
      </c>
      <c r="K1086" s="167" t="s">
        <v>583</v>
      </c>
      <c r="L1086" s="167" t="s">
        <v>1423</v>
      </c>
      <c r="M1086" s="167" t="s">
        <v>2373</v>
      </c>
      <c r="O1086" s="167">
        <v>23343</v>
      </c>
      <c r="P1086" s="167" t="s">
        <v>1386</v>
      </c>
      <c r="R1086" s="167">
        <v>2436</v>
      </c>
      <c r="S1086" s="167">
        <v>-2436</v>
      </c>
      <c r="T1086" s="167" t="s">
        <v>1361</v>
      </c>
    </row>
    <row r="1087" spans="1:20">
      <c r="A1087" s="167">
        <v>42100</v>
      </c>
      <c r="B1087" s="168">
        <v>45931</v>
      </c>
      <c r="C1087" s="168">
        <v>45931</v>
      </c>
      <c r="D1087" s="167" t="s">
        <v>585</v>
      </c>
      <c r="E1087" s="167" t="s">
        <v>2389</v>
      </c>
      <c r="F1087" s="167" t="s">
        <v>1408</v>
      </c>
      <c r="G1087" s="167" t="s">
        <v>1409</v>
      </c>
      <c r="I1087" s="167" t="s">
        <v>1650</v>
      </c>
      <c r="J1087" s="167" t="s">
        <v>1422</v>
      </c>
      <c r="K1087" s="167" t="s">
        <v>583</v>
      </c>
      <c r="L1087" s="167" t="s">
        <v>1423</v>
      </c>
      <c r="M1087" s="167" t="s">
        <v>2373</v>
      </c>
      <c r="O1087" s="167">
        <v>23878</v>
      </c>
      <c r="P1087" s="167" t="s">
        <v>1386</v>
      </c>
      <c r="R1087" s="167">
        <v>2952</v>
      </c>
      <c r="S1087" s="167">
        <v>-2952</v>
      </c>
      <c r="T1087" s="167" t="s">
        <v>1361</v>
      </c>
    </row>
    <row r="1088" spans="1:20">
      <c r="A1088" s="167">
        <v>40000</v>
      </c>
      <c r="B1088" s="168">
        <v>45901</v>
      </c>
      <c r="C1088" s="168">
        <v>45901</v>
      </c>
      <c r="D1088" s="167" t="s">
        <v>2390</v>
      </c>
      <c r="E1088" s="167" t="s">
        <v>2391</v>
      </c>
      <c r="F1088" s="167" t="s">
        <v>1425</v>
      </c>
      <c r="G1088" s="167" t="s">
        <v>1426</v>
      </c>
      <c r="I1088" s="167" t="s">
        <v>1650</v>
      </c>
      <c r="J1088" s="167" t="s">
        <v>1799</v>
      </c>
      <c r="K1088" s="167" t="s">
        <v>583</v>
      </c>
      <c r="L1088" s="167" t="s">
        <v>1800</v>
      </c>
      <c r="M1088" s="167" t="s">
        <v>2373</v>
      </c>
      <c r="O1088" s="167">
        <v>23344</v>
      </c>
      <c r="P1088" s="167" t="s">
        <v>1386</v>
      </c>
      <c r="R1088" s="167">
        <v>39.79</v>
      </c>
      <c r="S1088" s="167">
        <v>-39.79</v>
      </c>
      <c r="T1088" s="167" t="s">
        <v>1361</v>
      </c>
    </row>
    <row r="1089" spans="1:20">
      <c r="A1089" s="167">
        <v>40000</v>
      </c>
      <c r="B1089" s="168">
        <v>45931</v>
      </c>
      <c r="C1089" s="168">
        <v>45931</v>
      </c>
      <c r="D1089" s="167" t="s">
        <v>584</v>
      </c>
      <c r="E1089" s="167" t="s">
        <v>2391</v>
      </c>
      <c r="F1089" s="167" t="s">
        <v>1425</v>
      </c>
      <c r="G1089" s="167" t="s">
        <v>1426</v>
      </c>
      <c r="I1089" s="167" t="s">
        <v>1650</v>
      </c>
      <c r="J1089" s="167" t="s">
        <v>1799</v>
      </c>
      <c r="K1089" s="167" t="s">
        <v>583</v>
      </c>
      <c r="L1089" s="167" t="s">
        <v>1800</v>
      </c>
      <c r="M1089" s="167" t="s">
        <v>2373</v>
      </c>
      <c r="O1089" s="167">
        <v>23875</v>
      </c>
      <c r="P1089" s="167" t="s">
        <v>1386</v>
      </c>
      <c r="R1089" s="167">
        <v>39.79</v>
      </c>
      <c r="S1089" s="167">
        <v>-39.79</v>
      </c>
      <c r="T1089" s="167" t="s">
        <v>1361</v>
      </c>
    </row>
    <row r="1090" spans="1:20">
      <c r="A1090" s="167">
        <v>41300</v>
      </c>
      <c r="B1090" s="168">
        <v>45901</v>
      </c>
      <c r="C1090" s="168">
        <v>45901</v>
      </c>
      <c r="D1090" s="167" t="s">
        <v>2377</v>
      </c>
      <c r="E1090" s="167" t="s">
        <v>2392</v>
      </c>
      <c r="F1090" s="167" t="s">
        <v>1425</v>
      </c>
      <c r="G1090" s="167" t="s">
        <v>1426</v>
      </c>
      <c r="I1090" s="167" t="s">
        <v>1650</v>
      </c>
      <c r="J1090" s="167" t="s">
        <v>2393</v>
      </c>
      <c r="K1090" s="167" t="s">
        <v>583</v>
      </c>
      <c r="L1090" s="167" t="s">
        <v>2393</v>
      </c>
      <c r="M1090" s="167" t="s">
        <v>2373</v>
      </c>
      <c r="O1090" s="167">
        <v>23343</v>
      </c>
      <c r="P1090" s="167" t="s">
        <v>1386</v>
      </c>
      <c r="R1090" s="167">
        <v>24.2</v>
      </c>
      <c r="S1090" s="167">
        <v>-24.2</v>
      </c>
      <c r="T1090" s="167" t="s">
        <v>1361</v>
      </c>
    </row>
    <row r="1091" spans="1:20">
      <c r="A1091" s="167">
        <v>41300</v>
      </c>
      <c r="B1091" s="168">
        <v>45931</v>
      </c>
      <c r="C1091" s="168">
        <v>45931</v>
      </c>
      <c r="D1091" s="167" t="s">
        <v>585</v>
      </c>
      <c r="E1091" s="167" t="s">
        <v>2392</v>
      </c>
      <c r="F1091" s="167" t="s">
        <v>1425</v>
      </c>
      <c r="G1091" s="167" t="s">
        <v>1426</v>
      </c>
      <c r="I1091" s="167" t="s">
        <v>1650</v>
      </c>
      <c r="J1091" s="167" t="s">
        <v>2393</v>
      </c>
      <c r="K1091" s="167" t="s">
        <v>583</v>
      </c>
      <c r="L1091" s="167" t="s">
        <v>2393</v>
      </c>
      <c r="M1091" s="167" t="s">
        <v>2373</v>
      </c>
      <c r="O1091" s="167">
        <v>23878</v>
      </c>
      <c r="P1091" s="167" t="s">
        <v>1386</v>
      </c>
      <c r="R1091" s="167">
        <v>24.2</v>
      </c>
      <c r="S1091" s="167">
        <v>-24.2</v>
      </c>
      <c r="T1091" s="167" t="s">
        <v>1361</v>
      </c>
    </row>
    <row r="1092" spans="1:20">
      <c r="A1092" s="167">
        <v>40000</v>
      </c>
      <c r="B1092" s="168">
        <v>45901</v>
      </c>
      <c r="C1092" s="168">
        <v>45901</v>
      </c>
      <c r="D1092" s="167" t="s">
        <v>2377</v>
      </c>
      <c r="E1092" s="167" t="s">
        <v>2394</v>
      </c>
      <c r="F1092" s="167" t="s">
        <v>1425</v>
      </c>
      <c r="G1092" s="167" t="s">
        <v>1426</v>
      </c>
      <c r="I1092" s="167" t="s">
        <v>1650</v>
      </c>
      <c r="J1092" s="167" t="s">
        <v>1663</v>
      </c>
      <c r="K1092" s="167" t="s">
        <v>583</v>
      </c>
      <c r="L1092" s="167" t="s">
        <v>1664</v>
      </c>
      <c r="M1092" s="167" t="s">
        <v>2373</v>
      </c>
      <c r="O1092" s="167">
        <v>23343</v>
      </c>
      <c r="P1092" s="167" t="s">
        <v>1386</v>
      </c>
      <c r="R1092" s="167">
        <v>12</v>
      </c>
      <c r="S1092" s="167">
        <v>-12</v>
      </c>
      <c r="T1092" s="167" t="s">
        <v>1361</v>
      </c>
    </row>
    <row r="1093" spans="1:20">
      <c r="A1093" s="167">
        <v>40000</v>
      </c>
      <c r="B1093" s="168">
        <v>45931</v>
      </c>
      <c r="C1093" s="168">
        <v>45931</v>
      </c>
      <c r="D1093" s="167" t="s">
        <v>585</v>
      </c>
      <c r="E1093" s="167" t="s">
        <v>2394</v>
      </c>
      <c r="F1093" s="167" t="s">
        <v>1425</v>
      </c>
      <c r="G1093" s="167" t="s">
        <v>1426</v>
      </c>
      <c r="I1093" s="167" t="s">
        <v>1650</v>
      </c>
      <c r="J1093" s="167" t="s">
        <v>1663</v>
      </c>
      <c r="K1093" s="167" t="s">
        <v>583</v>
      </c>
      <c r="L1093" s="167" t="s">
        <v>1664</v>
      </c>
      <c r="M1093" s="167" t="s">
        <v>2373</v>
      </c>
      <c r="O1093" s="167">
        <v>23878</v>
      </c>
      <c r="P1093" s="167" t="s">
        <v>1386</v>
      </c>
      <c r="R1093" s="167">
        <v>12</v>
      </c>
      <c r="S1093" s="167">
        <v>-12</v>
      </c>
      <c r="T1093" s="167" t="s">
        <v>1361</v>
      </c>
    </row>
    <row r="1094" spans="1:20">
      <c r="A1094" s="167">
        <v>41320</v>
      </c>
      <c r="B1094" s="168">
        <v>45901</v>
      </c>
      <c r="C1094" s="168">
        <v>45901</v>
      </c>
      <c r="D1094" s="167" t="s">
        <v>2377</v>
      </c>
      <c r="E1094" s="167" t="s">
        <v>2395</v>
      </c>
      <c r="F1094" s="167" t="s">
        <v>1425</v>
      </c>
      <c r="G1094" s="167" t="s">
        <v>1426</v>
      </c>
      <c r="I1094" s="167" t="s">
        <v>1650</v>
      </c>
      <c r="J1094" s="167" t="s">
        <v>1427</v>
      </c>
      <c r="K1094" s="167" t="s">
        <v>583</v>
      </c>
      <c r="L1094" s="167" t="s">
        <v>1428</v>
      </c>
      <c r="M1094" s="167" t="s">
        <v>2373</v>
      </c>
      <c r="O1094" s="167">
        <v>23343</v>
      </c>
      <c r="P1094" s="167" t="s">
        <v>1386</v>
      </c>
      <c r="R1094" s="167">
        <v>40</v>
      </c>
      <c r="S1094" s="167">
        <v>-40</v>
      </c>
      <c r="T1094" s="167" t="s">
        <v>1361</v>
      </c>
    </row>
    <row r="1095" spans="1:20">
      <c r="A1095" s="167">
        <v>41320</v>
      </c>
      <c r="B1095" s="168">
        <v>45931</v>
      </c>
      <c r="C1095" s="168">
        <v>45931</v>
      </c>
      <c r="D1095" s="167" t="s">
        <v>585</v>
      </c>
      <c r="E1095" s="167" t="s">
        <v>2395</v>
      </c>
      <c r="F1095" s="167" t="s">
        <v>1425</v>
      </c>
      <c r="G1095" s="167" t="s">
        <v>1426</v>
      </c>
      <c r="I1095" s="167" t="s">
        <v>1650</v>
      </c>
      <c r="J1095" s="167" t="s">
        <v>1427</v>
      </c>
      <c r="K1095" s="167" t="s">
        <v>583</v>
      </c>
      <c r="L1095" s="167" t="s">
        <v>1428</v>
      </c>
      <c r="M1095" s="167" t="s">
        <v>2373</v>
      </c>
      <c r="O1095" s="167">
        <v>23878</v>
      </c>
      <c r="P1095" s="167" t="s">
        <v>1386</v>
      </c>
      <c r="R1095" s="167">
        <v>40</v>
      </c>
      <c r="S1095" s="167">
        <v>-40</v>
      </c>
      <c r="T1095" s="167" t="s">
        <v>1361</v>
      </c>
    </row>
    <row r="1096" spans="1:20">
      <c r="A1096" s="167">
        <v>41300</v>
      </c>
      <c r="B1096" s="168">
        <v>45901</v>
      </c>
      <c r="C1096" s="168">
        <v>45901</v>
      </c>
      <c r="D1096" s="167" t="s">
        <v>2377</v>
      </c>
      <c r="E1096" s="167" t="s">
        <v>2396</v>
      </c>
      <c r="F1096" s="167" t="s">
        <v>1425</v>
      </c>
      <c r="G1096" s="167" t="s">
        <v>1426</v>
      </c>
      <c r="I1096" s="167" t="s">
        <v>1650</v>
      </c>
      <c r="J1096" s="167" t="s">
        <v>1430</v>
      </c>
      <c r="K1096" s="167" t="s">
        <v>583</v>
      </c>
      <c r="L1096" s="167" t="s">
        <v>1430</v>
      </c>
      <c r="M1096" s="167" t="s">
        <v>2373</v>
      </c>
      <c r="O1096" s="167">
        <v>23343</v>
      </c>
      <c r="P1096" s="167" t="s">
        <v>1386</v>
      </c>
      <c r="R1096" s="167">
        <v>76.14</v>
      </c>
      <c r="S1096" s="167">
        <v>-76.14</v>
      </c>
      <c r="T1096" s="167" t="s">
        <v>1361</v>
      </c>
    </row>
    <row r="1097" spans="1:20">
      <c r="A1097" s="167">
        <v>41300</v>
      </c>
      <c r="B1097" s="168">
        <v>45931</v>
      </c>
      <c r="C1097" s="168">
        <v>45931</v>
      </c>
      <c r="D1097" s="167" t="s">
        <v>585</v>
      </c>
      <c r="E1097" s="167" t="s">
        <v>2396</v>
      </c>
      <c r="F1097" s="167" t="s">
        <v>1425</v>
      </c>
      <c r="G1097" s="167" t="s">
        <v>1426</v>
      </c>
      <c r="I1097" s="167" t="s">
        <v>1650</v>
      </c>
      <c r="J1097" s="167" t="s">
        <v>1430</v>
      </c>
      <c r="K1097" s="167" t="s">
        <v>583</v>
      </c>
      <c r="L1097" s="167" t="s">
        <v>1430</v>
      </c>
      <c r="M1097" s="167" t="s">
        <v>2373</v>
      </c>
      <c r="O1097" s="167">
        <v>23878</v>
      </c>
      <c r="P1097" s="167" t="s">
        <v>1386</v>
      </c>
      <c r="R1097" s="167">
        <v>76.14</v>
      </c>
      <c r="S1097" s="167">
        <v>-76.14</v>
      </c>
      <c r="T1097" s="167" t="s">
        <v>1361</v>
      </c>
    </row>
    <row r="1098" spans="1:20">
      <c r="A1098" s="167">
        <v>42100</v>
      </c>
      <c r="B1098" s="168">
        <v>45901</v>
      </c>
      <c r="C1098" s="168">
        <v>45901</v>
      </c>
      <c r="D1098" s="167" t="s">
        <v>2377</v>
      </c>
      <c r="E1098" s="167" t="s">
        <v>2397</v>
      </c>
      <c r="F1098" s="167" t="s">
        <v>1408</v>
      </c>
      <c r="G1098" s="167" t="s">
        <v>1409</v>
      </c>
      <c r="I1098" s="167" t="s">
        <v>1650</v>
      </c>
      <c r="J1098" s="167" t="s">
        <v>1718</v>
      </c>
      <c r="K1098" s="167" t="s">
        <v>583</v>
      </c>
      <c r="L1098" s="167" t="s">
        <v>1719</v>
      </c>
      <c r="M1098" s="167" t="s">
        <v>2373</v>
      </c>
      <c r="O1098" s="167">
        <v>23343</v>
      </c>
      <c r="P1098" s="167" t="s">
        <v>1386</v>
      </c>
      <c r="R1098" s="167">
        <v>172</v>
      </c>
      <c r="S1098" s="167">
        <v>-172</v>
      </c>
      <c r="T1098" s="167" t="s">
        <v>1361</v>
      </c>
    </row>
    <row r="1099" spans="1:20">
      <c r="A1099" s="167">
        <v>42100</v>
      </c>
      <c r="B1099" s="168">
        <v>45931</v>
      </c>
      <c r="C1099" s="168">
        <v>45931</v>
      </c>
      <c r="D1099" s="167" t="s">
        <v>585</v>
      </c>
      <c r="E1099" s="167" t="s">
        <v>2397</v>
      </c>
      <c r="F1099" s="167" t="s">
        <v>1408</v>
      </c>
      <c r="G1099" s="167" t="s">
        <v>1409</v>
      </c>
      <c r="I1099" s="167" t="s">
        <v>1650</v>
      </c>
      <c r="J1099" s="167" t="s">
        <v>1718</v>
      </c>
      <c r="K1099" s="167" t="s">
        <v>583</v>
      </c>
      <c r="L1099" s="167" t="s">
        <v>1719</v>
      </c>
      <c r="M1099" s="167" t="s">
        <v>2373</v>
      </c>
      <c r="O1099" s="167">
        <v>23878</v>
      </c>
      <c r="P1099" s="167" t="s">
        <v>1386</v>
      </c>
      <c r="R1099" s="167">
        <v>172</v>
      </c>
      <c r="S1099" s="167">
        <v>-172</v>
      </c>
      <c r="T1099" s="167" t="s">
        <v>1361</v>
      </c>
    </row>
    <row r="1100" spans="1:20">
      <c r="A1100" s="167">
        <v>42100</v>
      </c>
      <c r="B1100" s="168">
        <v>45901</v>
      </c>
      <c r="C1100" s="168">
        <v>45901</v>
      </c>
      <c r="D1100" s="167" t="s">
        <v>2377</v>
      </c>
      <c r="E1100" s="167" t="s">
        <v>2398</v>
      </c>
      <c r="F1100" s="167" t="s">
        <v>1408</v>
      </c>
      <c r="G1100" s="167" t="s">
        <v>1409</v>
      </c>
      <c r="I1100" s="167" t="s">
        <v>1650</v>
      </c>
      <c r="J1100" s="167" t="s">
        <v>1435</v>
      </c>
      <c r="K1100" s="167" t="s">
        <v>583</v>
      </c>
      <c r="L1100" s="167" t="s">
        <v>1436</v>
      </c>
      <c r="M1100" s="167" t="s">
        <v>2373</v>
      </c>
      <c r="O1100" s="167">
        <v>23343</v>
      </c>
      <c r="P1100" s="167" t="s">
        <v>1386</v>
      </c>
      <c r="R1100" s="167">
        <v>360</v>
      </c>
      <c r="S1100" s="167">
        <v>-360</v>
      </c>
      <c r="T1100" s="167" t="s">
        <v>1361</v>
      </c>
    </row>
    <row r="1101" spans="1:20">
      <c r="A1101" s="167">
        <v>42100</v>
      </c>
      <c r="B1101" s="168">
        <v>45931</v>
      </c>
      <c r="C1101" s="168">
        <v>45931</v>
      </c>
      <c r="D1101" s="167" t="s">
        <v>585</v>
      </c>
      <c r="E1101" s="167" t="s">
        <v>2398</v>
      </c>
      <c r="F1101" s="167" t="s">
        <v>1408</v>
      </c>
      <c r="G1101" s="167" t="s">
        <v>1409</v>
      </c>
      <c r="I1101" s="167" t="s">
        <v>1650</v>
      </c>
      <c r="J1101" s="167" t="s">
        <v>1435</v>
      </c>
      <c r="K1101" s="167" t="s">
        <v>583</v>
      </c>
      <c r="L1101" s="167" t="s">
        <v>1436</v>
      </c>
      <c r="M1101" s="167" t="s">
        <v>2373</v>
      </c>
      <c r="O1101" s="167">
        <v>23878</v>
      </c>
      <c r="P1101" s="167" t="s">
        <v>1386</v>
      </c>
      <c r="R1101" s="167">
        <v>365</v>
      </c>
      <c r="S1101" s="167">
        <v>-365</v>
      </c>
      <c r="T1101" s="167" t="s">
        <v>1361</v>
      </c>
    </row>
    <row r="1102" spans="1:20">
      <c r="A1102" s="167">
        <v>42300</v>
      </c>
      <c r="B1102" s="168">
        <v>45901</v>
      </c>
      <c r="C1102" s="168">
        <v>45901</v>
      </c>
      <c r="D1102" s="167" t="s">
        <v>2399</v>
      </c>
      <c r="E1102" s="167" t="s">
        <v>2400</v>
      </c>
      <c r="F1102" s="167" t="s">
        <v>1425</v>
      </c>
      <c r="G1102" s="167" t="s">
        <v>1426</v>
      </c>
      <c r="I1102" s="167" t="s">
        <v>1650</v>
      </c>
      <c r="J1102" s="167" t="s">
        <v>1666</v>
      </c>
      <c r="K1102" s="167" t="s">
        <v>583</v>
      </c>
      <c r="L1102" s="167" t="s">
        <v>1667</v>
      </c>
      <c r="M1102" s="167" t="s">
        <v>2373</v>
      </c>
      <c r="O1102" s="167">
        <v>23341</v>
      </c>
      <c r="P1102" s="167" t="s">
        <v>1386</v>
      </c>
      <c r="R1102" s="167">
        <v>379.5</v>
      </c>
      <c r="S1102" s="167">
        <v>-379.5</v>
      </c>
      <c r="T1102" s="167" t="s">
        <v>1361</v>
      </c>
    </row>
    <row r="1103" spans="1:20">
      <c r="A1103" s="167">
        <v>42300</v>
      </c>
      <c r="B1103" s="168">
        <v>45931</v>
      </c>
      <c r="C1103" s="168">
        <v>45931</v>
      </c>
      <c r="D1103" s="167" t="s">
        <v>589</v>
      </c>
      <c r="E1103" s="167" t="s">
        <v>2400</v>
      </c>
      <c r="F1103" s="167" t="s">
        <v>1425</v>
      </c>
      <c r="G1103" s="167" t="s">
        <v>1426</v>
      </c>
      <c r="I1103" s="167" t="s">
        <v>1650</v>
      </c>
      <c r="J1103" s="167" t="s">
        <v>1666</v>
      </c>
      <c r="K1103" s="167" t="s">
        <v>583</v>
      </c>
      <c r="L1103" s="167" t="s">
        <v>1667</v>
      </c>
      <c r="M1103" s="167" t="s">
        <v>2373</v>
      </c>
      <c r="O1103" s="167">
        <v>23876</v>
      </c>
      <c r="P1103" s="167" t="s">
        <v>1386</v>
      </c>
      <c r="R1103" s="167">
        <v>379.5</v>
      </c>
      <c r="S1103" s="167">
        <v>-379.5</v>
      </c>
      <c r="T1103" s="167" t="s">
        <v>1361</v>
      </c>
    </row>
    <row r="1104" spans="1:20">
      <c r="A1104" s="167">
        <v>40000</v>
      </c>
      <c r="B1104" s="168">
        <v>45901</v>
      </c>
      <c r="C1104" s="168">
        <v>45901</v>
      </c>
      <c r="D1104" s="167" t="s">
        <v>2377</v>
      </c>
      <c r="E1104" s="167" t="s">
        <v>2401</v>
      </c>
      <c r="F1104" s="167" t="s">
        <v>1425</v>
      </c>
      <c r="G1104" s="167" t="s">
        <v>1426</v>
      </c>
      <c r="I1104" s="167" t="s">
        <v>1650</v>
      </c>
      <c r="J1104" s="167" t="s">
        <v>1829</v>
      </c>
      <c r="K1104" s="167" t="s">
        <v>583</v>
      </c>
      <c r="L1104" s="167" t="s">
        <v>1830</v>
      </c>
      <c r="M1104" s="167" t="s">
        <v>2373</v>
      </c>
      <c r="O1104" s="167">
        <v>23343</v>
      </c>
      <c r="P1104" s="167" t="s">
        <v>1386</v>
      </c>
      <c r="R1104" s="167">
        <v>2000</v>
      </c>
      <c r="S1104" s="167">
        <v>-2000</v>
      </c>
      <c r="T1104" s="167" t="s">
        <v>1361</v>
      </c>
    </row>
    <row r="1105" spans="1:20">
      <c r="A1105" s="167">
        <v>40000</v>
      </c>
      <c r="B1105" s="168">
        <v>45931</v>
      </c>
      <c r="C1105" s="168">
        <v>45931</v>
      </c>
      <c r="D1105" s="167" t="s">
        <v>585</v>
      </c>
      <c r="E1105" s="167" t="s">
        <v>2401</v>
      </c>
      <c r="F1105" s="167" t="s">
        <v>1425</v>
      </c>
      <c r="G1105" s="167" t="s">
        <v>1426</v>
      </c>
      <c r="I1105" s="167" t="s">
        <v>1650</v>
      </c>
      <c r="J1105" s="167" t="s">
        <v>1829</v>
      </c>
      <c r="K1105" s="167" t="s">
        <v>583</v>
      </c>
      <c r="L1105" s="167" t="s">
        <v>1830</v>
      </c>
      <c r="M1105" s="167" t="s">
        <v>2373</v>
      </c>
      <c r="O1105" s="167">
        <v>23878</v>
      </c>
      <c r="P1105" s="167" t="s">
        <v>1386</v>
      </c>
      <c r="R1105" s="167">
        <v>2000</v>
      </c>
      <c r="S1105" s="167">
        <v>-2000</v>
      </c>
      <c r="T1105" s="167" t="s">
        <v>1361</v>
      </c>
    </row>
    <row r="1106" spans="1:20">
      <c r="A1106" s="167">
        <v>40000</v>
      </c>
      <c r="B1106" s="168">
        <v>45901</v>
      </c>
      <c r="C1106" s="168">
        <v>45901</v>
      </c>
      <c r="D1106" s="167" t="s">
        <v>2377</v>
      </c>
      <c r="E1106" s="167" t="s">
        <v>2402</v>
      </c>
      <c r="F1106" s="167" t="s">
        <v>1425</v>
      </c>
      <c r="G1106" s="167" t="s">
        <v>1426</v>
      </c>
      <c r="I1106" s="167" t="s">
        <v>1650</v>
      </c>
      <c r="J1106" s="167" t="s">
        <v>1669</v>
      </c>
      <c r="K1106" s="167" t="s">
        <v>583</v>
      </c>
      <c r="L1106" s="167" t="s">
        <v>1670</v>
      </c>
      <c r="M1106" s="167" t="s">
        <v>2373</v>
      </c>
      <c r="O1106" s="167">
        <v>23343</v>
      </c>
      <c r="P1106" s="167" t="s">
        <v>1386</v>
      </c>
      <c r="R1106" s="167">
        <v>1540</v>
      </c>
      <c r="S1106" s="167">
        <v>-1540</v>
      </c>
      <c r="T1106" s="167" t="s">
        <v>1361</v>
      </c>
    </row>
    <row r="1107" spans="1:20">
      <c r="A1107" s="167">
        <v>40000</v>
      </c>
      <c r="B1107" s="168">
        <v>45931</v>
      </c>
      <c r="C1107" s="168">
        <v>45931</v>
      </c>
      <c r="D1107" s="167" t="s">
        <v>585</v>
      </c>
      <c r="E1107" s="167" t="s">
        <v>2402</v>
      </c>
      <c r="F1107" s="167" t="s">
        <v>1425</v>
      </c>
      <c r="G1107" s="167" t="s">
        <v>1426</v>
      </c>
      <c r="I1107" s="167" t="s">
        <v>1650</v>
      </c>
      <c r="J1107" s="167" t="s">
        <v>1669</v>
      </c>
      <c r="K1107" s="167" t="s">
        <v>583</v>
      </c>
      <c r="L1107" s="167" t="s">
        <v>1670</v>
      </c>
      <c r="M1107" s="167" t="s">
        <v>2373</v>
      </c>
      <c r="O1107" s="167">
        <v>23878</v>
      </c>
      <c r="P1107" s="167" t="s">
        <v>1386</v>
      </c>
      <c r="R1107" s="167">
        <v>1540</v>
      </c>
      <c r="S1107" s="167">
        <v>-1540</v>
      </c>
      <c r="T1107" s="167" t="s">
        <v>1361</v>
      </c>
    </row>
    <row r="1108" spans="1:20">
      <c r="A1108" s="167">
        <v>40000</v>
      </c>
      <c r="B1108" s="168">
        <v>45901</v>
      </c>
      <c r="C1108" s="168">
        <v>45901</v>
      </c>
      <c r="D1108" s="167" t="s">
        <v>2377</v>
      </c>
      <c r="E1108" s="167" t="s">
        <v>2403</v>
      </c>
      <c r="F1108" s="167" t="s">
        <v>1425</v>
      </c>
      <c r="G1108" s="167" t="s">
        <v>1426</v>
      </c>
      <c r="I1108" s="167" t="s">
        <v>1650</v>
      </c>
      <c r="J1108" s="167" t="s">
        <v>1672</v>
      </c>
      <c r="K1108" s="167" t="s">
        <v>583</v>
      </c>
      <c r="L1108" s="167" t="s">
        <v>1673</v>
      </c>
      <c r="M1108" s="167" t="s">
        <v>2373</v>
      </c>
      <c r="O1108" s="167">
        <v>23343</v>
      </c>
      <c r="P1108" s="167" t="s">
        <v>1386</v>
      </c>
      <c r="R1108" s="167">
        <v>175</v>
      </c>
      <c r="S1108" s="167">
        <v>-175</v>
      </c>
      <c r="T1108" s="167" t="s">
        <v>1361</v>
      </c>
    </row>
    <row r="1109" spans="1:20">
      <c r="A1109" s="167">
        <v>40000</v>
      </c>
      <c r="B1109" s="168">
        <v>45901</v>
      </c>
      <c r="C1109" s="168">
        <v>45901</v>
      </c>
      <c r="D1109" s="167" t="s">
        <v>2404</v>
      </c>
      <c r="E1109" s="167" t="s">
        <v>2403</v>
      </c>
      <c r="F1109" s="167" t="s">
        <v>1425</v>
      </c>
      <c r="G1109" s="167" t="s">
        <v>1426</v>
      </c>
      <c r="I1109" s="167" t="s">
        <v>1650</v>
      </c>
      <c r="J1109" s="167" t="s">
        <v>1672</v>
      </c>
      <c r="K1109" s="167" t="s">
        <v>583</v>
      </c>
      <c r="L1109" s="167" t="s">
        <v>1673</v>
      </c>
      <c r="M1109" s="167" t="s">
        <v>2373</v>
      </c>
      <c r="O1109" s="167">
        <v>23342</v>
      </c>
      <c r="P1109" s="167" t="s">
        <v>1386</v>
      </c>
      <c r="R1109" s="167">
        <v>4416.67</v>
      </c>
      <c r="S1109" s="167">
        <v>-4416.67</v>
      </c>
      <c r="T1109" s="167" t="s">
        <v>1361</v>
      </c>
    </row>
    <row r="1110" spans="1:20">
      <c r="A1110" s="167">
        <v>40000</v>
      </c>
      <c r="B1110" s="168">
        <v>45931</v>
      </c>
      <c r="C1110" s="168">
        <v>45931</v>
      </c>
      <c r="D1110" s="167" t="s">
        <v>591</v>
      </c>
      <c r="E1110" s="167" t="s">
        <v>2403</v>
      </c>
      <c r="F1110" s="167" t="s">
        <v>1425</v>
      </c>
      <c r="G1110" s="167" t="s">
        <v>1426</v>
      </c>
      <c r="I1110" s="167" t="s">
        <v>1650</v>
      </c>
      <c r="J1110" s="167" t="s">
        <v>1672</v>
      </c>
      <c r="K1110" s="167" t="s">
        <v>583</v>
      </c>
      <c r="L1110" s="167" t="s">
        <v>1673</v>
      </c>
      <c r="M1110" s="167" t="s">
        <v>2373</v>
      </c>
      <c r="O1110" s="167">
        <v>23877</v>
      </c>
      <c r="P1110" s="167" t="s">
        <v>1386</v>
      </c>
      <c r="R1110" s="167">
        <v>4416.67</v>
      </c>
      <c r="S1110" s="167">
        <v>-4416.67</v>
      </c>
      <c r="T1110" s="167" t="s">
        <v>1361</v>
      </c>
    </row>
    <row r="1111" spans="1:20">
      <c r="A1111" s="167">
        <v>40000</v>
      </c>
      <c r="B1111" s="168">
        <v>45931</v>
      </c>
      <c r="C1111" s="168">
        <v>45931</v>
      </c>
      <c r="D1111" s="167" t="s">
        <v>585</v>
      </c>
      <c r="E1111" s="167" t="s">
        <v>2403</v>
      </c>
      <c r="F1111" s="167" t="s">
        <v>1425</v>
      </c>
      <c r="G1111" s="167" t="s">
        <v>1426</v>
      </c>
      <c r="I1111" s="167" t="s">
        <v>1650</v>
      </c>
      <c r="J1111" s="167" t="s">
        <v>1672</v>
      </c>
      <c r="K1111" s="167" t="s">
        <v>583</v>
      </c>
      <c r="L1111" s="167" t="s">
        <v>1673</v>
      </c>
      <c r="M1111" s="167" t="s">
        <v>2373</v>
      </c>
      <c r="O1111" s="167">
        <v>23878</v>
      </c>
      <c r="P1111" s="167" t="s">
        <v>1386</v>
      </c>
      <c r="R1111" s="167">
        <v>175</v>
      </c>
      <c r="S1111" s="167">
        <v>-175</v>
      </c>
      <c r="T1111" s="167" t="s">
        <v>1361</v>
      </c>
    </row>
    <row r="1112" spans="1:20">
      <c r="A1112" s="167">
        <v>42100</v>
      </c>
      <c r="B1112" s="168">
        <v>45901</v>
      </c>
      <c r="C1112" s="168">
        <v>45901</v>
      </c>
      <c r="D1112" s="167">
        <v>179753</v>
      </c>
      <c r="E1112" s="167" t="s">
        <v>2405</v>
      </c>
      <c r="F1112" s="167" t="s">
        <v>1408</v>
      </c>
      <c r="G1112" s="167" t="s">
        <v>1409</v>
      </c>
      <c r="I1112" s="167" t="s">
        <v>1618</v>
      </c>
      <c r="J1112" s="167" t="s">
        <v>1422</v>
      </c>
      <c r="K1112" s="167" t="s">
        <v>939</v>
      </c>
      <c r="L1112" s="167" t="s">
        <v>1423</v>
      </c>
      <c r="M1112" s="167" t="s">
        <v>2406</v>
      </c>
      <c r="O1112" s="167">
        <v>23312</v>
      </c>
      <c r="P1112" s="167" t="s">
        <v>1386</v>
      </c>
      <c r="R1112" s="167">
        <v>68.25</v>
      </c>
      <c r="S1112" s="167">
        <v>-68.25</v>
      </c>
      <c r="T1112" s="167" t="s">
        <v>1361</v>
      </c>
    </row>
    <row r="1113" spans="1:20">
      <c r="A1113" s="167">
        <v>42100</v>
      </c>
      <c r="B1113" s="168">
        <v>45931</v>
      </c>
      <c r="C1113" s="168">
        <v>45931</v>
      </c>
      <c r="D1113" s="167">
        <v>180305</v>
      </c>
      <c r="E1113" s="167" t="s">
        <v>2405</v>
      </c>
      <c r="F1113" s="167" t="s">
        <v>1408</v>
      </c>
      <c r="G1113" s="167" t="s">
        <v>1409</v>
      </c>
      <c r="I1113" s="167" t="s">
        <v>1618</v>
      </c>
      <c r="J1113" s="167" t="s">
        <v>1422</v>
      </c>
      <c r="K1113" s="167" t="s">
        <v>939</v>
      </c>
      <c r="L1113" s="167" t="s">
        <v>1423</v>
      </c>
      <c r="M1113" s="167" t="s">
        <v>2406</v>
      </c>
      <c r="O1113" s="167">
        <v>23729</v>
      </c>
      <c r="P1113" s="167" t="s">
        <v>1386</v>
      </c>
      <c r="R1113" s="167">
        <v>73.5</v>
      </c>
      <c r="S1113" s="167">
        <v>-73.5</v>
      </c>
      <c r="T1113" s="167" t="s">
        <v>1361</v>
      </c>
    </row>
    <row r="1114" spans="1:20">
      <c r="A1114" s="167">
        <v>41450</v>
      </c>
      <c r="B1114" s="168">
        <v>45901</v>
      </c>
      <c r="C1114" s="168">
        <v>45901</v>
      </c>
      <c r="D1114" s="167">
        <v>179752</v>
      </c>
      <c r="E1114" s="167" t="s">
        <v>2407</v>
      </c>
      <c r="F1114" s="167" t="s">
        <v>1425</v>
      </c>
      <c r="G1114" s="167" t="s">
        <v>1426</v>
      </c>
      <c r="I1114" s="167" t="s">
        <v>1618</v>
      </c>
      <c r="J1114" s="167" t="s">
        <v>2408</v>
      </c>
      <c r="K1114" s="167" t="s">
        <v>939</v>
      </c>
      <c r="L1114" s="167" t="s">
        <v>2409</v>
      </c>
      <c r="M1114" s="167" t="s">
        <v>2406</v>
      </c>
      <c r="O1114" s="167">
        <v>23311</v>
      </c>
      <c r="P1114" s="167" t="s">
        <v>1386</v>
      </c>
      <c r="R1114" s="167">
        <v>36</v>
      </c>
      <c r="S1114" s="167">
        <v>-36</v>
      </c>
      <c r="T1114" s="167" t="s">
        <v>1361</v>
      </c>
    </row>
    <row r="1115" spans="1:20">
      <c r="A1115" s="167">
        <v>41450</v>
      </c>
      <c r="B1115" s="168">
        <v>45931</v>
      </c>
      <c r="C1115" s="168">
        <v>45931</v>
      </c>
      <c r="D1115" s="167">
        <v>180304</v>
      </c>
      <c r="E1115" s="167" t="s">
        <v>2407</v>
      </c>
      <c r="F1115" s="167" t="s">
        <v>1425</v>
      </c>
      <c r="G1115" s="167" t="s">
        <v>1426</v>
      </c>
      <c r="I1115" s="167" t="s">
        <v>1618</v>
      </c>
      <c r="J1115" s="167" t="s">
        <v>2408</v>
      </c>
      <c r="K1115" s="167" t="s">
        <v>939</v>
      </c>
      <c r="L1115" s="167" t="s">
        <v>2409</v>
      </c>
      <c r="M1115" s="167" t="s">
        <v>2406</v>
      </c>
      <c r="O1115" s="167">
        <v>23728</v>
      </c>
      <c r="P1115" s="167" t="s">
        <v>1386</v>
      </c>
      <c r="R1115" s="167">
        <v>36</v>
      </c>
      <c r="S1115" s="167">
        <v>-36</v>
      </c>
      <c r="T1115" s="167" t="s">
        <v>1361</v>
      </c>
    </row>
    <row r="1116" spans="1:20">
      <c r="A1116" s="167">
        <v>41450</v>
      </c>
      <c r="B1116" s="168">
        <v>45901</v>
      </c>
      <c r="C1116" s="168">
        <v>45901</v>
      </c>
      <c r="D1116" s="167">
        <v>179752</v>
      </c>
      <c r="E1116" s="167" t="s">
        <v>2410</v>
      </c>
      <c r="F1116" s="167" t="s">
        <v>1425</v>
      </c>
      <c r="G1116" s="167" t="s">
        <v>1426</v>
      </c>
      <c r="I1116" s="167" t="s">
        <v>1618</v>
      </c>
      <c r="J1116" s="167" t="s">
        <v>1510</v>
      </c>
      <c r="K1116" s="167" t="s">
        <v>939</v>
      </c>
      <c r="L1116" s="167" t="s">
        <v>1511</v>
      </c>
      <c r="M1116" s="167" t="s">
        <v>2406</v>
      </c>
      <c r="O1116" s="167">
        <v>23311</v>
      </c>
      <c r="P1116" s="167" t="s">
        <v>1386</v>
      </c>
      <c r="R1116" s="167">
        <v>56</v>
      </c>
      <c r="S1116" s="167">
        <v>-56</v>
      </c>
      <c r="T1116" s="167" t="s">
        <v>1361</v>
      </c>
    </row>
    <row r="1117" spans="1:20">
      <c r="A1117" s="167">
        <v>41450</v>
      </c>
      <c r="B1117" s="168">
        <v>45931</v>
      </c>
      <c r="C1117" s="168">
        <v>45931</v>
      </c>
      <c r="D1117" s="167">
        <v>180304</v>
      </c>
      <c r="E1117" s="167" t="s">
        <v>2410</v>
      </c>
      <c r="F1117" s="167" t="s">
        <v>1425</v>
      </c>
      <c r="G1117" s="167" t="s">
        <v>1426</v>
      </c>
      <c r="I1117" s="167" t="s">
        <v>1618</v>
      </c>
      <c r="J1117" s="167" t="s">
        <v>1510</v>
      </c>
      <c r="K1117" s="167" t="s">
        <v>939</v>
      </c>
      <c r="L1117" s="167" t="s">
        <v>1511</v>
      </c>
      <c r="M1117" s="167" t="s">
        <v>2406</v>
      </c>
      <c r="O1117" s="167">
        <v>23728</v>
      </c>
      <c r="P1117" s="167" t="s">
        <v>1386</v>
      </c>
      <c r="R1117" s="167">
        <v>56</v>
      </c>
      <c r="S1117" s="167">
        <v>-56</v>
      </c>
      <c r="T1117" s="167" t="s">
        <v>1361</v>
      </c>
    </row>
    <row r="1118" spans="1:20">
      <c r="A1118" s="167">
        <v>41300</v>
      </c>
      <c r="B1118" s="168">
        <v>45901</v>
      </c>
      <c r="C1118" s="168">
        <v>45901</v>
      </c>
      <c r="D1118" s="167">
        <v>179753</v>
      </c>
      <c r="E1118" s="167" t="s">
        <v>2411</v>
      </c>
      <c r="F1118" s="167" t="s">
        <v>1425</v>
      </c>
      <c r="G1118" s="167" t="s">
        <v>1426</v>
      </c>
      <c r="I1118" s="167" t="s">
        <v>1618</v>
      </c>
      <c r="J1118" s="167" t="s">
        <v>2393</v>
      </c>
      <c r="K1118" s="167" t="s">
        <v>939</v>
      </c>
      <c r="L1118" s="167" t="s">
        <v>2393</v>
      </c>
      <c r="M1118" s="167" t="s">
        <v>2406</v>
      </c>
      <c r="O1118" s="167">
        <v>23312</v>
      </c>
      <c r="P1118" s="167" t="s">
        <v>1386</v>
      </c>
      <c r="R1118" s="167">
        <v>96.16</v>
      </c>
      <c r="S1118" s="167">
        <v>-96.16</v>
      </c>
      <c r="T1118" s="167" t="s">
        <v>1361</v>
      </c>
    </row>
    <row r="1119" spans="1:20">
      <c r="A1119" s="167">
        <v>41300</v>
      </c>
      <c r="B1119" s="168">
        <v>45931</v>
      </c>
      <c r="C1119" s="168">
        <v>45931</v>
      </c>
      <c r="D1119" s="167">
        <v>180305</v>
      </c>
      <c r="E1119" s="167" t="s">
        <v>2411</v>
      </c>
      <c r="F1119" s="167" t="s">
        <v>1425</v>
      </c>
      <c r="G1119" s="167" t="s">
        <v>1426</v>
      </c>
      <c r="I1119" s="167" t="s">
        <v>1618</v>
      </c>
      <c r="J1119" s="167" t="s">
        <v>2393</v>
      </c>
      <c r="K1119" s="167" t="s">
        <v>939</v>
      </c>
      <c r="L1119" s="167" t="s">
        <v>2393</v>
      </c>
      <c r="M1119" s="167" t="s">
        <v>2406</v>
      </c>
      <c r="O1119" s="167">
        <v>23729</v>
      </c>
      <c r="P1119" s="167" t="s">
        <v>1386</v>
      </c>
      <c r="R1119" s="167">
        <v>101.01</v>
      </c>
      <c r="S1119" s="167">
        <v>-101.01</v>
      </c>
      <c r="T1119" s="167" t="s">
        <v>1361</v>
      </c>
    </row>
    <row r="1120" spans="1:20">
      <c r="A1120" s="167">
        <v>41320</v>
      </c>
      <c r="B1120" s="168">
        <v>45901</v>
      </c>
      <c r="C1120" s="168">
        <v>45901</v>
      </c>
      <c r="D1120" s="167">
        <v>179753</v>
      </c>
      <c r="E1120" s="167" t="s">
        <v>2412</v>
      </c>
      <c r="F1120" s="167" t="s">
        <v>1425</v>
      </c>
      <c r="G1120" s="167" t="s">
        <v>1426</v>
      </c>
      <c r="I1120" s="167" t="s">
        <v>1618</v>
      </c>
      <c r="J1120" s="167" t="s">
        <v>1492</v>
      </c>
      <c r="K1120" s="167" t="s">
        <v>939</v>
      </c>
      <c r="L1120" s="167" t="s">
        <v>1493</v>
      </c>
      <c r="M1120" s="167" t="s">
        <v>2406</v>
      </c>
      <c r="O1120" s="167">
        <v>23312</v>
      </c>
      <c r="P1120" s="167" t="s">
        <v>1386</v>
      </c>
      <c r="R1120" s="167">
        <v>50</v>
      </c>
      <c r="S1120" s="167">
        <v>-50</v>
      </c>
      <c r="T1120" s="167" t="s">
        <v>1361</v>
      </c>
    </row>
    <row r="1121" spans="1:20">
      <c r="A1121" s="167">
        <v>41320</v>
      </c>
      <c r="B1121" s="168">
        <v>45931</v>
      </c>
      <c r="C1121" s="168">
        <v>45931</v>
      </c>
      <c r="D1121" s="167">
        <v>180305</v>
      </c>
      <c r="E1121" s="167" t="s">
        <v>2412</v>
      </c>
      <c r="F1121" s="167" t="s">
        <v>1425</v>
      </c>
      <c r="G1121" s="167" t="s">
        <v>1426</v>
      </c>
      <c r="I1121" s="167" t="s">
        <v>1618</v>
      </c>
      <c r="J1121" s="167" t="s">
        <v>1492</v>
      </c>
      <c r="K1121" s="167" t="s">
        <v>939</v>
      </c>
      <c r="L1121" s="167" t="s">
        <v>1493</v>
      </c>
      <c r="M1121" s="167" t="s">
        <v>2406</v>
      </c>
      <c r="O1121" s="167">
        <v>23729</v>
      </c>
      <c r="P1121" s="167" t="s">
        <v>1386</v>
      </c>
      <c r="R1121" s="167">
        <v>50</v>
      </c>
      <c r="S1121" s="167">
        <v>-50</v>
      </c>
      <c r="T1121" s="167" t="s">
        <v>1361</v>
      </c>
    </row>
    <row r="1122" spans="1:20">
      <c r="A1122" s="167">
        <v>41300</v>
      </c>
      <c r="B1122" s="168">
        <v>45901</v>
      </c>
      <c r="C1122" s="168">
        <v>45901</v>
      </c>
      <c r="D1122" s="167">
        <v>179753</v>
      </c>
      <c r="E1122" s="167" t="s">
        <v>2413</v>
      </c>
      <c r="F1122" s="167" t="s">
        <v>1425</v>
      </c>
      <c r="G1122" s="167" t="s">
        <v>1426</v>
      </c>
      <c r="I1122" s="167" t="s">
        <v>1618</v>
      </c>
      <c r="J1122" s="167" t="s">
        <v>1430</v>
      </c>
      <c r="K1122" s="167" t="s">
        <v>939</v>
      </c>
      <c r="L1122" s="167" t="s">
        <v>1430</v>
      </c>
      <c r="M1122" s="167" t="s">
        <v>2406</v>
      </c>
      <c r="O1122" s="167">
        <v>23312</v>
      </c>
      <c r="P1122" s="167" t="s">
        <v>1386</v>
      </c>
      <c r="R1122" s="167">
        <v>94.08</v>
      </c>
      <c r="S1122" s="167">
        <v>-94.08</v>
      </c>
      <c r="T1122" s="167" t="s">
        <v>1361</v>
      </c>
    </row>
    <row r="1123" spans="1:20">
      <c r="A1123" s="167">
        <v>41300</v>
      </c>
      <c r="B1123" s="168">
        <v>45931</v>
      </c>
      <c r="C1123" s="168">
        <v>45931</v>
      </c>
      <c r="D1123" s="167">
        <v>180305</v>
      </c>
      <c r="E1123" s="167" t="s">
        <v>2413</v>
      </c>
      <c r="F1123" s="167" t="s">
        <v>1425</v>
      </c>
      <c r="G1123" s="167" t="s">
        <v>1426</v>
      </c>
      <c r="I1123" s="167" t="s">
        <v>1618</v>
      </c>
      <c r="J1123" s="167" t="s">
        <v>1430</v>
      </c>
      <c r="K1123" s="167" t="s">
        <v>939</v>
      </c>
      <c r="L1123" s="167" t="s">
        <v>1430</v>
      </c>
      <c r="M1123" s="167" t="s">
        <v>2406</v>
      </c>
      <c r="O1123" s="167">
        <v>23729</v>
      </c>
      <c r="P1123" s="167" t="s">
        <v>1386</v>
      </c>
      <c r="R1123" s="167">
        <v>99.11</v>
      </c>
      <c r="S1123" s="167">
        <v>-99.11</v>
      </c>
      <c r="T1123" s="167" t="s">
        <v>1361</v>
      </c>
    </row>
    <row r="1124" spans="1:20">
      <c r="A1124" s="167">
        <v>40000</v>
      </c>
      <c r="B1124" s="168">
        <v>45901</v>
      </c>
      <c r="C1124" s="168">
        <v>45901</v>
      </c>
      <c r="D1124" s="167">
        <v>179753</v>
      </c>
      <c r="E1124" s="167" t="s">
        <v>2414</v>
      </c>
      <c r="F1124" s="167" t="s">
        <v>1425</v>
      </c>
      <c r="G1124" s="167" t="s">
        <v>1426</v>
      </c>
      <c r="I1124" s="167" t="s">
        <v>1618</v>
      </c>
      <c r="J1124" s="167" t="s">
        <v>1514</v>
      </c>
      <c r="K1124" s="167" t="s">
        <v>939</v>
      </c>
      <c r="L1124" s="167" t="s">
        <v>1515</v>
      </c>
      <c r="M1124" s="167" t="s">
        <v>2406</v>
      </c>
      <c r="O1124" s="167">
        <v>23312</v>
      </c>
      <c r="P1124" s="167" t="s">
        <v>1386</v>
      </c>
      <c r="R1124" s="167">
        <v>169</v>
      </c>
      <c r="S1124" s="167">
        <v>-169</v>
      </c>
      <c r="T1124" s="167" t="s">
        <v>1361</v>
      </c>
    </row>
    <row r="1125" spans="1:20">
      <c r="A1125" s="167">
        <v>40000</v>
      </c>
      <c r="B1125" s="168">
        <v>45931</v>
      </c>
      <c r="C1125" s="168">
        <v>45931</v>
      </c>
      <c r="D1125" s="167">
        <v>180305</v>
      </c>
      <c r="E1125" s="167" t="s">
        <v>2414</v>
      </c>
      <c r="F1125" s="167" t="s">
        <v>1425</v>
      </c>
      <c r="G1125" s="167" t="s">
        <v>1426</v>
      </c>
      <c r="I1125" s="167" t="s">
        <v>1618</v>
      </c>
      <c r="J1125" s="167" t="s">
        <v>1514</v>
      </c>
      <c r="K1125" s="167" t="s">
        <v>939</v>
      </c>
      <c r="L1125" s="167" t="s">
        <v>1515</v>
      </c>
      <c r="M1125" s="167" t="s">
        <v>2406</v>
      </c>
      <c r="O1125" s="167">
        <v>23729</v>
      </c>
      <c r="P1125" s="167" t="s">
        <v>1386</v>
      </c>
      <c r="R1125" s="167">
        <v>182</v>
      </c>
      <c r="S1125" s="167">
        <v>-182</v>
      </c>
      <c r="T1125" s="167" t="s">
        <v>1361</v>
      </c>
    </row>
    <row r="1126" spans="1:20">
      <c r="A1126" s="167">
        <v>40000</v>
      </c>
      <c r="B1126" s="168">
        <v>45901</v>
      </c>
      <c r="C1126" s="168">
        <v>45901</v>
      </c>
      <c r="D1126" s="167">
        <v>179753</v>
      </c>
      <c r="E1126" s="167" t="s">
        <v>2415</v>
      </c>
      <c r="F1126" s="167" t="s">
        <v>1425</v>
      </c>
      <c r="G1126" s="167" t="s">
        <v>1426</v>
      </c>
      <c r="I1126" s="167" t="s">
        <v>1618</v>
      </c>
      <c r="J1126" s="167" t="s">
        <v>1441</v>
      </c>
      <c r="K1126" s="167" t="s">
        <v>939</v>
      </c>
      <c r="L1126" s="167" t="s">
        <v>1442</v>
      </c>
      <c r="M1126" s="167" t="s">
        <v>2406</v>
      </c>
      <c r="O1126" s="167">
        <v>23312</v>
      </c>
      <c r="P1126" s="167" t="s">
        <v>1386</v>
      </c>
      <c r="R1126" s="167">
        <v>200</v>
      </c>
      <c r="S1126" s="167">
        <v>-200</v>
      </c>
      <c r="T1126" s="167" t="s">
        <v>1361</v>
      </c>
    </row>
    <row r="1127" spans="1:20">
      <c r="A1127" s="167">
        <v>40000</v>
      </c>
      <c r="B1127" s="168">
        <v>45931</v>
      </c>
      <c r="C1127" s="168">
        <v>45931</v>
      </c>
      <c r="D1127" s="167">
        <v>180305</v>
      </c>
      <c r="E1127" s="167" t="s">
        <v>2415</v>
      </c>
      <c r="F1127" s="167" t="s">
        <v>1425</v>
      </c>
      <c r="G1127" s="167" t="s">
        <v>1426</v>
      </c>
      <c r="I1127" s="167" t="s">
        <v>1618</v>
      </c>
      <c r="J1127" s="167" t="s">
        <v>1441</v>
      </c>
      <c r="K1127" s="167" t="s">
        <v>939</v>
      </c>
      <c r="L1127" s="167" t="s">
        <v>1442</v>
      </c>
      <c r="M1127" s="167" t="s">
        <v>2406</v>
      </c>
      <c r="O1127" s="167">
        <v>23729</v>
      </c>
      <c r="P1127" s="167" t="s">
        <v>1386</v>
      </c>
      <c r="R1127" s="167">
        <v>200</v>
      </c>
      <c r="S1127" s="167">
        <v>-200</v>
      </c>
      <c r="T1127" s="167" t="s">
        <v>1361</v>
      </c>
    </row>
    <row r="1128" spans="1:20">
      <c r="A1128" s="167">
        <v>40000</v>
      </c>
      <c r="B1128" s="168">
        <v>45901</v>
      </c>
      <c r="C1128" s="168">
        <v>45901</v>
      </c>
      <c r="D1128" s="167">
        <v>179753</v>
      </c>
      <c r="E1128" s="167" t="s">
        <v>2416</v>
      </c>
      <c r="F1128" s="167" t="s">
        <v>1425</v>
      </c>
      <c r="G1128" s="167" t="s">
        <v>1426</v>
      </c>
      <c r="I1128" s="167" t="s">
        <v>1618</v>
      </c>
      <c r="J1128" s="167" t="s">
        <v>1444</v>
      </c>
      <c r="K1128" s="167" t="s">
        <v>939</v>
      </c>
      <c r="L1128" s="167" t="s">
        <v>1445</v>
      </c>
      <c r="M1128" s="167" t="s">
        <v>2406</v>
      </c>
      <c r="O1128" s="167">
        <v>23312</v>
      </c>
      <c r="P1128" s="167" t="s">
        <v>1386</v>
      </c>
      <c r="R1128" s="167">
        <v>200</v>
      </c>
      <c r="S1128" s="167">
        <v>-200</v>
      </c>
      <c r="T1128" s="167" t="s">
        <v>1361</v>
      </c>
    </row>
    <row r="1129" spans="1:20">
      <c r="A1129" s="167">
        <v>40000</v>
      </c>
      <c r="B1129" s="168">
        <v>45931</v>
      </c>
      <c r="C1129" s="168">
        <v>45931</v>
      </c>
      <c r="D1129" s="167">
        <v>180305</v>
      </c>
      <c r="E1129" s="167" t="s">
        <v>2416</v>
      </c>
      <c r="F1129" s="167" t="s">
        <v>1425</v>
      </c>
      <c r="G1129" s="167" t="s">
        <v>1426</v>
      </c>
      <c r="I1129" s="167" t="s">
        <v>1618</v>
      </c>
      <c r="J1129" s="167" t="s">
        <v>1444</v>
      </c>
      <c r="K1129" s="167" t="s">
        <v>939</v>
      </c>
      <c r="L1129" s="167" t="s">
        <v>1445</v>
      </c>
      <c r="M1129" s="167" t="s">
        <v>2406</v>
      </c>
      <c r="O1129" s="167">
        <v>23729</v>
      </c>
      <c r="P1129" s="167" t="s">
        <v>1386</v>
      </c>
      <c r="R1129" s="167">
        <v>200</v>
      </c>
      <c r="S1129" s="167">
        <v>-200</v>
      </c>
      <c r="T1129" s="167" t="s">
        <v>1361</v>
      </c>
    </row>
    <row r="1130" spans="1:20">
      <c r="A1130" s="167">
        <v>40000</v>
      </c>
      <c r="B1130" s="168">
        <v>45901</v>
      </c>
      <c r="C1130" s="168">
        <v>45901</v>
      </c>
      <c r="D1130" s="167">
        <v>179753</v>
      </c>
      <c r="E1130" s="167" t="s">
        <v>2417</v>
      </c>
      <c r="F1130" s="167" t="s">
        <v>1425</v>
      </c>
      <c r="G1130" s="167" t="s">
        <v>1426</v>
      </c>
      <c r="I1130" s="167" t="s">
        <v>1618</v>
      </c>
      <c r="J1130" s="167" t="s">
        <v>1447</v>
      </c>
      <c r="K1130" s="167" t="s">
        <v>939</v>
      </c>
      <c r="L1130" s="167" t="s">
        <v>1448</v>
      </c>
      <c r="M1130" s="167" t="s">
        <v>2406</v>
      </c>
      <c r="O1130" s="167">
        <v>23312</v>
      </c>
      <c r="P1130" s="167" t="s">
        <v>1386</v>
      </c>
      <c r="R1130" s="167">
        <v>175</v>
      </c>
      <c r="S1130" s="167">
        <v>-175</v>
      </c>
      <c r="T1130" s="167" t="s">
        <v>1361</v>
      </c>
    </row>
    <row r="1131" spans="1:20">
      <c r="A1131" s="167">
        <v>40000</v>
      </c>
      <c r="B1131" s="168">
        <v>45931</v>
      </c>
      <c r="C1131" s="168">
        <v>45931</v>
      </c>
      <c r="D1131" s="167">
        <v>180305</v>
      </c>
      <c r="E1131" s="167" t="s">
        <v>2417</v>
      </c>
      <c r="F1131" s="167" t="s">
        <v>1425</v>
      </c>
      <c r="G1131" s="167" t="s">
        <v>1426</v>
      </c>
      <c r="I1131" s="167" t="s">
        <v>1618</v>
      </c>
      <c r="J1131" s="167" t="s">
        <v>1447</v>
      </c>
      <c r="K1131" s="167" t="s">
        <v>939</v>
      </c>
      <c r="L1131" s="167" t="s">
        <v>1448</v>
      </c>
      <c r="M1131" s="167" t="s">
        <v>2406</v>
      </c>
      <c r="O1131" s="167">
        <v>23729</v>
      </c>
      <c r="P1131" s="167" t="s">
        <v>1386</v>
      </c>
      <c r="R1131" s="167">
        <v>175</v>
      </c>
      <c r="S1131" s="167">
        <v>-175</v>
      </c>
      <c r="T1131" s="167" t="s">
        <v>1361</v>
      </c>
    </row>
    <row r="1132" spans="1:20">
      <c r="A1132" s="167">
        <v>42000</v>
      </c>
      <c r="B1132" s="168">
        <v>45908</v>
      </c>
      <c r="C1132" s="168">
        <v>45908</v>
      </c>
      <c r="D1132" s="167">
        <v>180161</v>
      </c>
      <c r="E1132" s="167" t="s">
        <v>2418</v>
      </c>
      <c r="F1132" s="167" t="s">
        <v>1557</v>
      </c>
      <c r="G1132" s="167" t="s">
        <v>134</v>
      </c>
      <c r="I1132" s="167" t="s">
        <v>1618</v>
      </c>
      <c r="J1132" s="167" t="s">
        <v>2419</v>
      </c>
      <c r="K1132" s="167" t="s">
        <v>939</v>
      </c>
      <c r="L1132" s="167" t="s">
        <v>2420</v>
      </c>
      <c r="M1132" s="167" t="s">
        <v>2406</v>
      </c>
      <c r="O1132" s="167">
        <v>23583</v>
      </c>
      <c r="P1132" s="167" t="s">
        <v>1386</v>
      </c>
      <c r="R1132" s="167">
        <v>248</v>
      </c>
      <c r="S1132" s="167">
        <v>-248</v>
      </c>
      <c r="T1132" s="167" t="s">
        <v>1361</v>
      </c>
    </row>
    <row r="1133" spans="1:20">
      <c r="A1133" s="167">
        <v>40000</v>
      </c>
      <c r="B1133" s="168">
        <v>45901</v>
      </c>
      <c r="C1133" s="168">
        <v>45901</v>
      </c>
      <c r="D1133" s="167">
        <v>179753</v>
      </c>
      <c r="E1133" s="167" t="s">
        <v>2421</v>
      </c>
      <c r="F1133" s="167" t="s">
        <v>1425</v>
      </c>
      <c r="G1133" s="167" t="s">
        <v>1426</v>
      </c>
      <c r="I1133" s="167" t="s">
        <v>1618</v>
      </c>
      <c r="J1133" s="167" t="s">
        <v>2237</v>
      </c>
      <c r="K1133" s="167" t="s">
        <v>939</v>
      </c>
      <c r="L1133" s="167" t="s">
        <v>2237</v>
      </c>
      <c r="M1133" s="167" t="s">
        <v>2406</v>
      </c>
      <c r="O1133" s="167">
        <v>23312</v>
      </c>
      <c r="P1133" s="167" t="s">
        <v>1386</v>
      </c>
      <c r="R1133" s="167">
        <v>27</v>
      </c>
      <c r="S1133" s="167">
        <v>-27</v>
      </c>
      <c r="T1133" s="167" t="s">
        <v>1361</v>
      </c>
    </row>
    <row r="1134" spans="1:20">
      <c r="A1134" s="167">
        <v>40000</v>
      </c>
      <c r="B1134" s="168">
        <v>45931</v>
      </c>
      <c r="C1134" s="168">
        <v>45931</v>
      </c>
      <c r="D1134" s="167">
        <v>180305</v>
      </c>
      <c r="E1134" s="167" t="s">
        <v>2421</v>
      </c>
      <c r="F1134" s="167" t="s">
        <v>1425</v>
      </c>
      <c r="G1134" s="167" t="s">
        <v>1426</v>
      </c>
      <c r="I1134" s="167" t="s">
        <v>1618</v>
      </c>
      <c r="J1134" s="167" t="s">
        <v>2237</v>
      </c>
      <c r="K1134" s="167" t="s">
        <v>939</v>
      </c>
      <c r="L1134" s="167" t="s">
        <v>2237</v>
      </c>
      <c r="M1134" s="167" t="s">
        <v>2406</v>
      </c>
      <c r="O1134" s="167">
        <v>23729</v>
      </c>
      <c r="P1134" s="167" t="s">
        <v>1386</v>
      </c>
      <c r="R1134" s="167">
        <v>27</v>
      </c>
      <c r="S1134" s="167">
        <v>-27</v>
      </c>
      <c r="T1134" s="167" t="s">
        <v>1361</v>
      </c>
    </row>
    <row r="1135" spans="1:20">
      <c r="A1135" s="167">
        <v>42000</v>
      </c>
      <c r="B1135" s="168">
        <v>45929</v>
      </c>
      <c r="C1135" s="168">
        <v>45929</v>
      </c>
      <c r="D1135" s="167" t="s">
        <v>2422</v>
      </c>
      <c r="E1135" s="167" t="s">
        <v>2423</v>
      </c>
      <c r="F1135" s="167" t="s">
        <v>1557</v>
      </c>
      <c r="G1135" s="167" t="s">
        <v>134</v>
      </c>
      <c r="I1135" s="167" t="s">
        <v>1650</v>
      </c>
      <c r="J1135" s="167" t="s">
        <v>2088</v>
      </c>
      <c r="K1135" s="167" t="s">
        <v>594</v>
      </c>
      <c r="L1135" s="167" t="s">
        <v>2089</v>
      </c>
      <c r="M1135" s="167" t="s">
        <v>2424</v>
      </c>
      <c r="O1135" s="167">
        <v>23700</v>
      </c>
      <c r="P1135" s="167" t="s">
        <v>1386</v>
      </c>
      <c r="R1135" s="167">
        <v>334</v>
      </c>
      <c r="S1135" s="167">
        <v>-334</v>
      </c>
      <c r="T1135" s="167" t="s">
        <v>1361</v>
      </c>
    </row>
    <row r="1136" spans="1:20">
      <c r="A1136" s="167">
        <v>42000</v>
      </c>
      <c r="B1136" s="168">
        <v>45932</v>
      </c>
      <c r="C1136" s="168">
        <v>45932</v>
      </c>
      <c r="D1136" s="167" t="s">
        <v>2425</v>
      </c>
      <c r="E1136" s="167" t="s">
        <v>2423</v>
      </c>
      <c r="F1136" s="167" t="s">
        <v>1425</v>
      </c>
      <c r="G1136" s="167" t="s">
        <v>1426</v>
      </c>
      <c r="I1136" s="167" t="s">
        <v>1650</v>
      </c>
      <c r="J1136" s="167" t="s">
        <v>2088</v>
      </c>
      <c r="K1136" s="167" t="s">
        <v>594</v>
      </c>
      <c r="L1136" s="167" t="s">
        <v>2089</v>
      </c>
      <c r="M1136" s="167" t="s">
        <v>2424</v>
      </c>
      <c r="O1136" s="167">
        <v>23968</v>
      </c>
      <c r="P1136" s="167" t="s">
        <v>1386</v>
      </c>
      <c r="R1136" s="167">
        <v>334.8</v>
      </c>
      <c r="S1136" s="167">
        <v>-334.8</v>
      </c>
      <c r="T1136" s="167" t="s">
        <v>1361</v>
      </c>
    </row>
    <row r="1137" spans="1:20">
      <c r="A1137" s="167">
        <v>42000</v>
      </c>
      <c r="B1137" s="168">
        <v>45961</v>
      </c>
      <c r="C1137" s="168">
        <v>45961</v>
      </c>
      <c r="D1137" s="167" t="s">
        <v>2426</v>
      </c>
      <c r="E1137" s="167" t="s">
        <v>2423</v>
      </c>
      <c r="F1137" s="167" t="s">
        <v>1504</v>
      </c>
      <c r="G1137" s="167" t="s">
        <v>297</v>
      </c>
      <c r="I1137" s="167" t="s">
        <v>1650</v>
      </c>
      <c r="J1137" s="167" t="s">
        <v>2088</v>
      </c>
      <c r="K1137" s="167" t="s">
        <v>594</v>
      </c>
      <c r="L1137" s="167" t="s">
        <v>2089</v>
      </c>
      <c r="M1137" s="167" t="s">
        <v>2424</v>
      </c>
      <c r="O1137" s="167">
        <v>24208</v>
      </c>
      <c r="P1137" s="167" t="s">
        <v>1386</v>
      </c>
      <c r="Q1137" s="167">
        <v>334</v>
      </c>
      <c r="S1137" s="167">
        <v>334</v>
      </c>
      <c r="T1137" s="167" t="s">
        <v>1361</v>
      </c>
    </row>
    <row r="1138" spans="1:20">
      <c r="A1138" s="167">
        <v>40000</v>
      </c>
      <c r="B1138" s="168">
        <v>45901</v>
      </c>
      <c r="C1138" s="168">
        <v>45901</v>
      </c>
      <c r="D1138" s="167" t="s">
        <v>2427</v>
      </c>
      <c r="E1138" s="167" t="s">
        <v>2428</v>
      </c>
      <c r="F1138" s="167" t="s">
        <v>1425</v>
      </c>
      <c r="G1138" s="167" t="s">
        <v>1426</v>
      </c>
      <c r="I1138" s="167" t="s">
        <v>1650</v>
      </c>
      <c r="J1138" s="167" t="s">
        <v>1657</v>
      </c>
      <c r="K1138" s="167" t="s">
        <v>594</v>
      </c>
      <c r="L1138" s="167" t="s">
        <v>1658</v>
      </c>
      <c r="M1138" s="167" t="s">
        <v>2424</v>
      </c>
      <c r="O1138" s="167">
        <v>23345</v>
      </c>
      <c r="P1138" s="167" t="s">
        <v>1386</v>
      </c>
      <c r="R1138" s="167">
        <v>116</v>
      </c>
      <c r="S1138" s="167">
        <v>-116</v>
      </c>
      <c r="T1138" s="167" t="s">
        <v>1361</v>
      </c>
    </row>
    <row r="1139" spans="1:20">
      <c r="A1139" s="167">
        <v>40000</v>
      </c>
      <c r="B1139" s="168">
        <v>45931</v>
      </c>
      <c r="C1139" s="168">
        <v>45931</v>
      </c>
      <c r="D1139" s="167" t="s">
        <v>595</v>
      </c>
      <c r="E1139" s="167" t="s">
        <v>2428</v>
      </c>
      <c r="F1139" s="167" t="s">
        <v>1425</v>
      </c>
      <c r="G1139" s="167" t="s">
        <v>1426</v>
      </c>
      <c r="I1139" s="167" t="s">
        <v>1650</v>
      </c>
      <c r="J1139" s="167" t="s">
        <v>1657</v>
      </c>
      <c r="K1139" s="167" t="s">
        <v>594</v>
      </c>
      <c r="L1139" s="167" t="s">
        <v>1658</v>
      </c>
      <c r="M1139" s="167" t="s">
        <v>2424</v>
      </c>
      <c r="O1139" s="167">
        <v>23879</v>
      </c>
      <c r="P1139" s="167" t="s">
        <v>1386</v>
      </c>
      <c r="R1139" s="167">
        <v>116</v>
      </c>
      <c r="S1139" s="167">
        <v>-116</v>
      </c>
      <c r="T1139" s="167" t="s">
        <v>1361</v>
      </c>
    </row>
    <row r="1140" spans="1:20">
      <c r="A1140" s="167">
        <v>40000</v>
      </c>
      <c r="B1140" s="168">
        <v>45901</v>
      </c>
      <c r="C1140" s="168">
        <v>45901</v>
      </c>
      <c r="D1140" s="167" t="s">
        <v>2427</v>
      </c>
      <c r="E1140" s="167" t="s">
        <v>2429</v>
      </c>
      <c r="F1140" s="167" t="s">
        <v>1425</v>
      </c>
      <c r="G1140" s="167" t="s">
        <v>1426</v>
      </c>
      <c r="I1140" s="167" t="s">
        <v>1650</v>
      </c>
      <c r="J1140" s="167" t="s">
        <v>1546</v>
      </c>
      <c r="K1140" s="167" t="s">
        <v>594</v>
      </c>
      <c r="L1140" s="167" t="s">
        <v>1547</v>
      </c>
      <c r="M1140" s="167" t="s">
        <v>2424</v>
      </c>
      <c r="O1140" s="167">
        <v>23345</v>
      </c>
      <c r="P1140" s="167" t="s">
        <v>1386</v>
      </c>
      <c r="R1140" s="167">
        <v>40</v>
      </c>
      <c r="S1140" s="167">
        <v>-40</v>
      </c>
      <c r="T1140" s="167" t="s">
        <v>1361</v>
      </c>
    </row>
    <row r="1141" spans="1:20">
      <c r="A1141" s="167">
        <v>40000</v>
      </c>
      <c r="B1141" s="168">
        <v>45931</v>
      </c>
      <c r="C1141" s="168">
        <v>45931</v>
      </c>
      <c r="D1141" s="167" t="s">
        <v>595</v>
      </c>
      <c r="E1141" s="167" t="s">
        <v>2429</v>
      </c>
      <c r="F1141" s="167" t="s">
        <v>1425</v>
      </c>
      <c r="G1141" s="167" t="s">
        <v>1426</v>
      </c>
      <c r="I1141" s="167" t="s">
        <v>1650</v>
      </c>
      <c r="J1141" s="167" t="s">
        <v>1546</v>
      </c>
      <c r="K1141" s="167" t="s">
        <v>594</v>
      </c>
      <c r="L1141" s="167" t="s">
        <v>1547</v>
      </c>
      <c r="M1141" s="167" t="s">
        <v>2424</v>
      </c>
      <c r="O1141" s="167">
        <v>23879</v>
      </c>
      <c r="P1141" s="167" t="s">
        <v>1386</v>
      </c>
      <c r="R1141" s="167">
        <v>40</v>
      </c>
      <c r="S1141" s="167">
        <v>-40</v>
      </c>
      <c r="T1141" s="167" t="s">
        <v>1361</v>
      </c>
    </row>
    <row r="1142" spans="1:20">
      <c r="A1142" s="167">
        <v>40000</v>
      </c>
      <c r="B1142" s="168">
        <v>45901</v>
      </c>
      <c r="C1142" s="168">
        <v>45901</v>
      </c>
      <c r="D1142" s="167" t="s">
        <v>2427</v>
      </c>
      <c r="E1142" s="167" t="s">
        <v>2430</v>
      </c>
      <c r="F1142" s="167" t="s">
        <v>1425</v>
      </c>
      <c r="G1142" s="167" t="s">
        <v>1426</v>
      </c>
      <c r="I1142" s="167" t="s">
        <v>1650</v>
      </c>
      <c r="J1142" s="167" t="s">
        <v>2387</v>
      </c>
      <c r="K1142" s="167" t="s">
        <v>594</v>
      </c>
      <c r="L1142" s="167" t="s">
        <v>2388</v>
      </c>
      <c r="M1142" s="167" t="s">
        <v>2424</v>
      </c>
      <c r="O1142" s="167">
        <v>23345</v>
      </c>
      <c r="P1142" s="167" t="s">
        <v>1386</v>
      </c>
      <c r="R1142" s="167">
        <v>262</v>
      </c>
      <c r="S1142" s="167">
        <v>-262</v>
      </c>
      <c r="T1142" s="167" t="s">
        <v>1361</v>
      </c>
    </row>
    <row r="1143" spans="1:20">
      <c r="A1143" s="167">
        <v>40000</v>
      </c>
      <c r="B1143" s="168">
        <v>45901</v>
      </c>
      <c r="C1143" s="168">
        <v>45901</v>
      </c>
      <c r="D1143" s="167" t="s">
        <v>2427</v>
      </c>
      <c r="E1143" s="167" t="s">
        <v>2430</v>
      </c>
      <c r="F1143" s="167" t="s">
        <v>1425</v>
      </c>
      <c r="G1143" s="167" t="s">
        <v>1426</v>
      </c>
      <c r="I1143" s="167" t="s">
        <v>1650</v>
      </c>
      <c r="J1143" s="167" t="s">
        <v>1812</v>
      </c>
      <c r="K1143" s="167" t="s">
        <v>594</v>
      </c>
      <c r="L1143" s="167" t="s">
        <v>1813</v>
      </c>
      <c r="M1143" s="167" t="s">
        <v>2424</v>
      </c>
      <c r="O1143" s="167">
        <v>23345</v>
      </c>
      <c r="P1143" s="167" t="s">
        <v>1386</v>
      </c>
      <c r="R1143" s="167">
        <v>344</v>
      </c>
      <c r="S1143" s="167">
        <v>-344</v>
      </c>
      <c r="T1143" s="167" t="s">
        <v>1361</v>
      </c>
    </row>
    <row r="1144" spans="1:20">
      <c r="A1144" s="167">
        <v>40000</v>
      </c>
      <c r="B1144" s="168">
        <v>45931</v>
      </c>
      <c r="C1144" s="168">
        <v>45931</v>
      </c>
      <c r="D1144" s="167" t="s">
        <v>595</v>
      </c>
      <c r="E1144" s="167" t="s">
        <v>2430</v>
      </c>
      <c r="F1144" s="167" t="s">
        <v>1425</v>
      </c>
      <c r="G1144" s="167" t="s">
        <v>1426</v>
      </c>
      <c r="I1144" s="167" t="s">
        <v>1650</v>
      </c>
      <c r="J1144" s="167" t="s">
        <v>2387</v>
      </c>
      <c r="K1144" s="167" t="s">
        <v>594</v>
      </c>
      <c r="L1144" s="167" t="s">
        <v>2388</v>
      </c>
      <c r="M1144" s="167" t="s">
        <v>2424</v>
      </c>
      <c r="O1144" s="167">
        <v>23879</v>
      </c>
      <c r="P1144" s="167" t="s">
        <v>1386</v>
      </c>
      <c r="R1144" s="167">
        <v>262</v>
      </c>
      <c r="S1144" s="167">
        <v>-262</v>
      </c>
      <c r="T1144" s="167" t="s">
        <v>1361</v>
      </c>
    </row>
    <row r="1145" spans="1:20">
      <c r="A1145" s="167">
        <v>40000</v>
      </c>
      <c r="B1145" s="168">
        <v>45931</v>
      </c>
      <c r="C1145" s="168">
        <v>45931</v>
      </c>
      <c r="D1145" s="167" t="s">
        <v>595</v>
      </c>
      <c r="E1145" s="167" t="s">
        <v>2430</v>
      </c>
      <c r="F1145" s="167" t="s">
        <v>1425</v>
      </c>
      <c r="G1145" s="167" t="s">
        <v>1426</v>
      </c>
      <c r="I1145" s="167" t="s">
        <v>1650</v>
      </c>
      <c r="J1145" s="167" t="s">
        <v>1812</v>
      </c>
      <c r="K1145" s="167" t="s">
        <v>594</v>
      </c>
      <c r="L1145" s="167" t="s">
        <v>1813</v>
      </c>
      <c r="M1145" s="167" t="s">
        <v>2424</v>
      </c>
      <c r="O1145" s="167">
        <v>23879</v>
      </c>
      <c r="P1145" s="167" t="s">
        <v>1386</v>
      </c>
      <c r="R1145" s="167">
        <v>344</v>
      </c>
      <c r="S1145" s="167">
        <v>-344</v>
      </c>
      <c r="T1145" s="167" t="s">
        <v>1361</v>
      </c>
    </row>
    <row r="1146" spans="1:20">
      <c r="A1146" s="167">
        <v>42100</v>
      </c>
      <c r="B1146" s="168">
        <v>45901</v>
      </c>
      <c r="C1146" s="168">
        <v>45901</v>
      </c>
      <c r="D1146" s="167" t="s">
        <v>2427</v>
      </c>
      <c r="E1146" s="167" t="s">
        <v>2431</v>
      </c>
      <c r="F1146" s="167" t="s">
        <v>1408</v>
      </c>
      <c r="G1146" s="167" t="s">
        <v>1409</v>
      </c>
      <c r="I1146" s="167" t="s">
        <v>1650</v>
      </c>
      <c r="J1146" s="167" t="s">
        <v>1422</v>
      </c>
      <c r="K1146" s="167" t="s">
        <v>594</v>
      </c>
      <c r="L1146" s="167" t="s">
        <v>1423</v>
      </c>
      <c r="M1146" s="167" t="s">
        <v>2424</v>
      </c>
      <c r="O1146" s="167">
        <v>23345</v>
      </c>
      <c r="P1146" s="167" t="s">
        <v>1386</v>
      </c>
      <c r="R1146" s="167">
        <v>91</v>
      </c>
      <c r="S1146" s="167">
        <v>-91</v>
      </c>
      <c r="T1146" s="167" t="s">
        <v>1361</v>
      </c>
    </row>
    <row r="1147" spans="1:20">
      <c r="A1147" s="167">
        <v>42100</v>
      </c>
      <c r="B1147" s="168">
        <v>45931</v>
      </c>
      <c r="C1147" s="168">
        <v>45931</v>
      </c>
      <c r="D1147" s="167" t="s">
        <v>595</v>
      </c>
      <c r="E1147" s="167" t="s">
        <v>2431</v>
      </c>
      <c r="F1147" s="167" t="s">
        <v>1408</v>
      </c>
      <c r="G1147" s="167" t="s">
        <v>1409</v>
      </c>
      <c r="I1147" s="167" t="s">
        <v>1650</v>
      </c>
      <c r="J1147" s="167" t="s">
        <v>1422</v>
      </c>
      <c r="K1147" s="167" t="s">
        <v>594</v>
      </c>
      <c r="L1147" s="167" t="s">
        <v>1423</v>
      </c>
      <c r="M1147" s="167" t="s">
        <v>2424</v>
      </c>
      <c r="O1147" s="167">
        <v>23879</v>
      </c>
      <c r="P1147" s="167" t="s">
        <v>1386</v>
      </c>
      <c r="R1147" s="167">
        <v>105</v>
      </c>
      <c r="S1147" s="167">
        <v>-105</v>
      </c>
      <c r="T1147" s="167" t="s">
        <v>1361</v>
      </c>
    </row>
    <row r="1148" spans="1:20">
      <c r="A1148" s="167">
        <v>42000</v>
      </c>
      <c r="B1148" s="168">
        <v>45937</v>
      </c>
      <c r="C1148" s="168">
        <v>45937</v>
      </c>
      <c r="D1148" s="167" t="s">
        <v>2432</v>
      </c>
      <c r="E1148" s="167" t="s">
        <v>2433</v>
      </c>
      <c r="F1148" s="167" t="s">
        <v>1557</v>
      </c>
      <c r="G1148" s="167" t="s">
        <v>134</v>
      </c>
      <c r="I1148" s="167" t="s">
        <v>1650</v>
      </c>
      <c r="J1148" s="167" t="s">
        <v>2434</v>
      </c>
      <c r="K1148" s="167" t="s">
        <v>594</v>
      </c>
      <c r="L1148" s="167" t="s">
        <v>2435</v>
      </c>
      <c r="M1148" s="167" t="s">
        <v>2424</v>
      </c>
      <c r="O1148" s="167">
        <v>24001</v>
      </c>
      <c r="P1148" s="167" t="s">
        <v>1386</v>
      </c>
      <c r="R1148" s="167">
        <v>110</v>
      </c>
      <c r="S1148" s="167">
        <v>-110</v>
      </c>
      <c r="T1148" s="167" t="s">
        <v>1361</v>
      </c>
    </row>
    <row r="1149" spans="1:20">
      <c r="A1149" s="167">
        <v>40000</v>
      </c>
      <c r="B1149" s="168">
        <v>45901</v>
      </c>
      <c r="C1149" s="168">
        <v>45901</v>
      </c>
      <c r="D1149" s="167" t="s">
        <v>2427</v>
      </c>
      <c r="E1149" s="167" t="s">
        <v>2436</v>
      </c>
      <c r="F1149" s="167" t="s">
        <v>1425</v>
      </c>
      <c r="G1149" s="167" t="s">
        <v>1426</v>
      </c>
      <c r="I1149" s="167" t="s">
        <v>1650</v>
      </c>
      <c r="J1149" s="167" t="s">
        <v>1663</v>
      </c>
      <c r="K1149" s="167" t="s">
        <v>594</v>
      </c>
      <c r="L1149" s="167" t="s">
        <v>1664</v>
      </c>
      <c r="M1149" s="167" t="s">
        <v>2424</v>
      </c>
      <c r="O1149" s="167">
        <v>23345</v>
      </c>
      <c r="P1149" s="167" t="s">
        <v>1386</v>
      </c>
      <c r="R1149" s="167">
        <v>30</v>
      </c>
      <c r="S1149" s="167">
        <v>-30</v>
      </c>
      <c r="T1149" s="167" t="s">
        <v>1361</v>
      </c>
    </row>
    <row r="1150" spans="1:20">
      <c r="A1150" s="167">
        <v>40000</v>
      </c>
      <c r="B1150" s="168">
        <v>45931</v>
      </c>
      <c r="C1150" s="168">
        <v>45931</v>
      </c>
      <c r="D1150" s="167" t="s">
        <v>595</v>
      </c>
      <c r="E1150" s="167" t="s">
        <v>2436</v>
      </c>
      <c r="F1150" s="167" t="s">
        <v>1425</v>
      </c>
      <c r="G1150" s="167" t="s">
        <v>1426</v>
      </c>
      <c r="I1150" s="167" t="s">
        <v>1650</v>
      </c>
      <c r="J1150" s="167" t="s">
        <v>1663</v>
      </c>
      <c r="K1150" s="167" t="s">
        <v>594</v>
      </c>
      <c r="L1150" s="167" t="s">
        <v>1664</v>
      </c>
      <c r="M1150" s="167" t="s">
        <v>2424</v>
      </c>
      <c r="O1150" s="167">
        <v>23879</v>
      </c>
      <c r="P1150" s="167" t="s">
        <v>1386</v>
      </c>
      <c r="R1150" s="167">
        <v>30</v>
      </c>
      <c r="S1150" s="167">
        <v>-30</v>
      </c>
      <c r="T1150" s="167" t="s">
        <v>1361</v>
      </c>
    </row>
    <row r="1151" spans="1:20">
      <c r="A1151" s="167">
        <v>40200</v>
      </c>
      <c r="B1151" s="168">
        <v>45901</v>
      </c>
      <c r="C1151" s="168">
        <v>45901</v>
      </c>
      <c r="D1151" s="167" t="s">
        <v>2427</v>
      </c>
      <c r="E1151" s="167" t="s">
        <v>2437</v>
      </c>
      <c r="F1151" s="167" t="s">
        <v>1425</v>
      </c>
      <c r="G1151" s="167" t="s">
        <v>1426</v>
      </c>
      <c r="I1151" s="167" t="s">
        <v>1650</v>
      </c>
      <c r="J1151" s="167" t="s">
        <v>1951</v>
      </c>
      <c r="K1151" s="167" t="s">
        <v>594</v>
      </c>
      <c r="L1151" s="167" t="s">
        <v>1952</v>
      </c>
      <c r="M1151" s="167" t="s">
        <v>2424</v>
      </c>
      <c r="O1151" s="167">
        <v>23345</v>
      </c>
      <c r="P1151" s="167" t="s">
        <v>1386</v>
      </c>
      <c r="R1151" s="167">
        <v>120</v>
      </c>
      <c r="S1151" s="167">
        <v>-120</v>
      </c>
      <c r="T1151" s="167" t="s">
        <v>1361</v>
      </c>
    </row>
    <row r="1152" spans="1:20">
      <c r="A1152" s="167">
        <v>40200</v>
      </c>
      <c r="B1152" s="168">
        <v>45931</v>
      </c>
      <c r="C1152" s="168">
        <v>45931</v>
      </c>
      <c r="D1152" s="167" t="s">
        <v>595</v>
      </c>
      <c r="E1152" s="167" t="s">
        <v>2437</v>
      </c>
      <c r="F1152" s="167" t="s">
        <v>1425</v>
      </c>
      <c r="G1152" s="167" t="s">
        <v>1426</v>
      </c>
      <c r="I1152" s="167" t="s">
        <v>1650</v>
      </c>
      <c r="J1152" s="167" t="s">
        <v>1951</v>
      </c>
      <c r="K1152" s="167" t="s">
        <v>594</v>
      </c>
      <c r="L1152" s="167" t="s">
        <v>1952</v>
      </c>
      <c r="M1152" s="167" t="s">
        <v>2424</v>
      </c>
      <c r="O1152" s="167">
        <v>23879</v>
      </c>
      <c r="P1152" s="167" t="s">
        <v>1386</v>
      </c>
      <c r="R1152" s="167">
        <v>120</v>
      </c>
      <c r="S1152" s="167">
        <v>-120</v>
      </c>
      <c r="T1152" s="167" t="s">
        <v>1361</v>
      </c>
    </row>
    <row r="1153" spans="1:20">
      <c r="A1153" s="167">
        <v>40000</v>
      </c>
      <c r="B1153" s="168">
        <v>45901</v>
      </c>
      <c r="C1153" s="168">
        <v>45901</v>
      </c>
      <c r="D1153" s="167" t="s">
        <v>2427</v>
      </c>
      <c r="E1153" s="167" t="s">
        <v>2438</v>
      </c>
      <c r="F1153" s="167" t="s">
        <v>1425</v>
      </c>
      <c r="G1153" s="167" t="s">
        <v>1426</v>
      </c>
      <c r="I1153" s="167" t="s">
        <v>1650</v>
      </c>
      <c r="J1153" s="167" t="s">
        <v>1822</v>
      </c>
      <c r="K1153" s="167" t="s">
        <v>594</v>
      </c>
      <c r="L1153" s="167" t="s">
        <v>1823</v>
      </c>
      <c r="M1153" s="167" t="s">
        <v>2424</v>
      </c>
      <c r="O1153" s="167">
        <v>23345</v>
      </c>
      <c r="P1153" s="167" t="s">
        <v>1386</v>
      </c>
      <c r="R1153" s="167">
        <v>290</v>
      </c>
      <c r="S1153" s="167">
        <v>-290</v>
      </c>
      <c r="T1153" s="167" t="s">
        <v>1361</v>
      </c>
    </row>
    <row r="1154" spans="1:20">
      <c r="A1154" s="167">
        <v>40000</v>
      </c>
      <c r="B1154" s="168">
        <v>45931</v>
      </c>
      <c r="C1154" s="168">
        <v>45931</v>
      </c>
      <c r="D1154" s="167" t="s">
        <v>595</v>
      </c>
      <c r="E1154" s="167" t="s">
        <v>2438</v>
      </c>
      <c r="F1154" s="167" t="s">
        <v>1425</v>
      </c>
      <c r="G1154" s="167" t="s">
        <v>1426</v>
      </c>
      <c r="I1154" s="167" t="s">
        <v>1650</v>
      </c>
      <c r="J1154" s="167" t="s">
        <v>1822</v>
      </c>
      <c r="K1154" s="167" t="s">
        <v>594</v>
      </c>
      <c r="L1154" s="167" t="s">
        <v>1823</v>
      </c>
      <c r="M1154" s="167" t="s">
        <v>2424</v>
      </c>
      <c r="O1154" s="167">
        <v>23879</v>
      </c>
      <c r="P1154" s="167" t="s">
        <v>1386</v>
      </c>
      <c r="R1154" s="167">
        <v>290</v>
      </c>
      <c r="S1154" s="167">
        <v>-290</v>
      </c>
      <c r="T1154" s="167" t="s">
        <v>1361</v>
      </c>
    </row>
    <row r="1155" spans="1:20">
      <c r="A1155" s="167">
        <v>44000</v>
      </c>
      <c r="B1155" s="168">
        <v>45937</v>
      </c>
      <c r="C1155" s="168">
        <v>45937</v>
      </c>
      <c r="D1155" s="167" t="s">
        <v>2432</v>
      </c>
      <c r="E1155" s="167" t="s">
        <v>2439</v>
      </c>
      <c r="F1155" s="167" t="s">
        <v>1557</v>
      </c>
      <c r="G1155" s="167" t="s">
        <v>134</v>
      </c>
      <c r="I1155" s="167" t="s">
        <v>1650</v>
      </c>
      <c r="J1155" s="167" t="s">
        <v>1911</v>
      </c>
      <c r="K1155" s="167" t="s">
        <v>594</v>
      </c>
      <c r="L1155" s="167" t="s">
        <v>1912</v>
      </c>
      <c r="M1155" s="167" t="s">
        <v>2424</v>
      </c>
      <c r="O1155" s="167">
        <v>24001</v>
      </c>
      <c r="P1155" s="167" t="s">
        <v>1386</v>
      </c>
      <c r="R1155" s="167">
        <v>24</v>
      </c>
      <c r="S1155" s="167">
        <v>-24</v>
      </c>
      <c r="T1155" s="167" t="s">
        <v>1361</v>
      </c>
    </row>
    <row r="1156" spans="1:20">
      <c r="A1156" s="167">
        <v>40000</v>
      </c>
      <c r="B1156" s="168">
        <v>45901</v>
      </c>
      <c r="C1156" s="168">
        <v>45901</v>
      </c>
      <c r="D1156" s="167" t="s">
        <v>2427</v>
      </c>
      <c r="E1156" s="167" t="s">
        <v>2440</v>
      </c>
      <c r="F1156" s="167" t="s">
        <v>1425</v>
      </c>
      <c r="G1156" s="167" t="s">
        <v>1426</v>
      </c>
      <c r="I1156" s="167" t="s">
        <v>1650</v>
      </c>
      <c r="J1156" s="167" t="s">
        <v>1669</v>
      </c>
      <c r="K1156" s="167" t="s">
        <v>594</v>
      </c>
      <c r="L1156" s="167" t="s">
        <v>1670</v>
      </c>
      <c r="M1156" s="167" t="s">
        <v>2424</v>
      </c>
      <c r="O1156" s="167">
        <v>23345</v>
      </c>
      <c r="P1156" s="167" t="s">
        <v>1386</v>
      </c>
      <c r="R1156" s="167">
        <v>324</v>
      </c>
      <c r="S1156" s="167">
        <v>-324</v>
      </c>
      <c r="T1156" s="167" t="s">
        <v>1361</v>
      </c>
    </row>
    <row r="1157" spans="1:20">
      <c r="A1157" s="167">
        <v>40000</v>
      </c>
      <c r="B1157" s="168">
        <v>45931</v>
      </c>
      <c r="C1157" s="168">
        <v>45931</v>
      </c>
      <c r="D1157" s="167" t="s">
        <v>595</v>
      </c>
      <c r="E1157" s="167" t="s">
        <v>2440</v>
      </c>
      <c r="F1157" s="167" t="s">
        <v>1425</v>
      </c>
      <c r="G1157" s="167" t="s">
        <v>1426</v>
      </c>
      <c r="I1157" s="167" t="s">
        <v>1650</v>
      </c>
      <c r="J1157" s="167" t="s">
        <v>1669</v>
      </c>
      <c r="K1157" s="167" t="s">
        <v>594</v>
      </c>
      <c r="L1157" s="167" t="s">
        <v>1670</v>
      </c>
      <c r="M1157" s="167" t="s">
        <v>2424</v>
      </c>
      <c r="O1157" s="167">
        <v>23879</v>
      </c>
      <c r="P1157" s="167" t="s">
        <v>1386</v>
      </c>
      <c r="R1157" s="167">
        <v>324</v>
      </c>
      <c r="S1157" s="167">
        <v>-324</v>
      </c>
      <c r="T1157" s="167" t="s">
        <v>1361</v>
      </c>
    </row>
    <row r="1158" spans="1:20">
      <c r="A1158" s="167">
        <v>40000</v>
      </c>
      <c r="B1158" s="168">
        <v>45901</v>
      </c>
      <c r="C1158" s="168">
        <v>45901</v>
      </c>
      <c r="D1158" s="167" t="s">
        <v>2427</v>
      </c>
      <c r="E1158" s="167" t="s">
        <v>2441</v>
      </c>
      <c r="F1158" s="167" t="s">
        <v>1425</v>
      </c>
      <c r="G1158" s="167" t="s">
        <v>1426</v>
      </c>
      <c r="I1158" s="167" t="s">
        <v>1650</v>
      </c>
      <c r="J1158" s="167" t="s">
        <v>1672</v>
      </c>
      <c r="K1158" s="167" t="s">
        <v>594</v>
      </c>
      <c r="L1158" s="167" t="s">
        <v>1673</v>
      </c>
      <c r="M1158" s="167" t="s">
        <v>2424</v>
      </c>
      <c r="O1158" s="167">
        <v>23345</v>
      </c>
      <c r="P1158" s="167" t="s">
        <v>1386</v>
      </c>
      <c r="R1158" s="167">
        <v>82</v>
      </c>
      <c r="S1158" s="167">
        <v>-82</v>
      </c>
      <c r="T1158" s="167" t="s">
        <v>1361</v>
      </c>
    </row>
    <row r="1159" spans="1:20">
      <c r="A1159" s="167">
        <v>40000</v>
      </c>
      <c r="B1159" s="168">
        <v>45931</v>
      </c>
      <c r="C1159" s="168">
        <v>45931</v>
      </c>
      <c r="D1159" s="167" t="s">
        <v>595</v>
      </c>
      <c r="E1159" s="167" t="s">
        <v>2441</v>
      </c>
      <c r="F1159" s="167" t="s">
        <v>1425</v>
      </c>
      <c r="G1159" s="167" t="s">
        <v>1426</v>
      </c>
      <c r="I1159" s="167" t="s">
        <v>1650</v>
      </c>
      <c r="J1159" s="167" t="s">
        <v>1672</v>
      </c>
      <c r="K1159" s="167" t="s">
        <v>594</v>
      </c>
      <c r="L1159" s="167" t="s">
        <v>1673</v>
      </c>
      <c r="M1159" s="167" t="s">
        <v>2424</v>
      </c>
      <c r="O1159" s="167">
        <v>23879</v>
      </c>
      <c r="P1159" s="167" t="s">
        <v>1386</v>
      </c>
      <c r="R1159" s="167">
        <v>82</v>
      </c>
      <c r="S1159" s="167">
        <v>-82</v>
      </c>
      <c r="T1159" s="167" t="s">
        <v>1361</v>
      </c>
    </row>
    <row r="1160" spans="1:20">
      <c r="A1160" s="167">
        <v>42100</v>
      </c>
      <c r="B1160" s="168">
        <v>45901</v>
      </c>
      <c r="C1160" s="168">
        <v>45901</v>
      </c>
      <c r="D1160" s="167">
        <v>179800</v>
      </c>
      <c r="E1160" s="167" t="s">
        <v>2442</v>
      </c>
      <c r="F1160" s="167" t="s">
        <v>1408</v>
      </c>
      <c r="G1160" s="167" t="s">
        <v>1409</v>
      </c>
      <c r="I1160" s="167" t="s">
        <v>1405</v>
      </c>
      <c r="J1160" s="167" t="s">
        <v>1410</v>
      </c>
      <c r="K1160" s="167" t="s">
        <v>947</v>
      </c>
      <c r="L1160" s="167" t="s">
        <v>1411</v>
      </c>
      <c r="M1160" s="167" t="s">
        <v>2443</v>
      </c>
      <c r="O1160" s="167">
        <v>23489</v>
      </c>
      <c r="P1160" s="167" t="s">
        <v>1386</v>
      </c>
      <c r="R1160" s="167">
        <v>350</v>
      </c>
      <c r="S1160" s="167">
        <v>-350</v>
      </c>
      <c r="T1160" s="167" t="s">
        <v>1361</v>
      </c>
    </row>
    <row r="1161" spans="1:20">
      <c r="A1161" s="167">
        <v>42100</v>
      </c>
      <c r="B1161" s="168">
        <v>45931</v>
      </c>
      <c r="C1161" s="168">
        <v>45931</v>
      </c>
      <c r="D1161" s="167">
        <v>180354</v>
      </c>
      <c r="E1161" s="167" t="s">
        <v>2442</v>
      </c>
      <c r="F1161" s="167" t="s">
        <v>1408</v>
      </c>
      <c r="G1161" s="167" t="s">
        <v>1409</v>
      </c>
      <c r="I1161" s="167" t="s">
        <v>1405</v>
      </c>
      <c r="J1161" s="167" t="s">
        <v>1410</v>
      </c>
      <c r="K1161" s="167" t="s">
        <v>947</v>
      </c>
      <c r="L1161" s="167" t="s">
        <v>1411</v>
      </c>
      <c r="M1161" s="167" t="s">
        <v>2443</v>
      </c>
      <c r="O1161" s="167">
        <v>23779</v>
      </c>
      <c r="P1161" s="167" t="s">
        <v>1386</v>
      </c>
      <c r="R1161" s="167">
        <v>350</v>
      </c>
      <c r="S1161" s="167">
        <v>-350</v>
      </c>
      <c r="T1161" s="167" t="s">
        <v>1361</v>
      </c>
    </row>
    <row r="1162" spans="1:20">
      <c r="A1162" s="167">
        <v>42100</v>
      </c>
      <c r="B1162" s="168">
        <v>45901</v>
      </c>
      <c r="C1162" s="168">
        <v>45901</v>
      </c>
      <c r="D1162" s="167">
        <v>179800</v>
      </c>
      <c r="E1162" s="167" t="s">
        <v>2444</v>
      </c>
      <c r="F1162" s="167" t="s">
        <v>1408</v>
      </c>
      <c r="G1162" s="167" t="s">
        <v>1409</v>
      </c>
      <c r="I1162" s="167" t="s">
        <v>1405</v>
      </c>
      <c r="J1162" s="167" t="s">
        <v>1413</v>
      </c>
      <c r="K1162" s="167" t="s">
        <v>947</v>
      </c>
      <c r="L1162" s="167" t="s">
        <v>1414</v>
      </c>
      <c r="M1162" s="167" t="s">
        <v>2443</v>
      </c>
      <c r="O1162" s="167">
        <v>23489</v>
      </c>
      <c r="P1162" s="167" t="s">
        <v>1386</v>
      </c>
      <c r="R1162" s="167">
        <v>86</v>
      </c>
      <c r="S1162" s="167">
        <v>-86</v>
      </c>
      <c r="T1162" s="167" t="s">
        <v>1361</v>
      </c>
    </row>
    <row r="1163" spans="1:20">
      <c r="A1163" s="167">
        <v>42100</v>
      </c>
      <c r="B1163" s="168">
        <v>45931</v>
      </c>
      <c r="C1163" s="168">
        <v>45931</v>
      </c>
      <c r="D1163" s="167">
        <v>180354</v>
      </c>
      <c r="E1163" s="167" t="s">
        <v>2444</v>
      </c>
      <c r="F1163" s="167" t="s">
        <v>1408</v>
      </c>
      <c r="G1163" s="167" t="s">
        <v>1409</v>
      </c>
      <c r="I1163" s="167" t="s">
        <v>1405</v>
      </c>
      <c r="J1163" s="167" t="s">
        <v>1413</v>
      </c>
      <c r="K1163" s="167" t="s">
        <v>947</v>
      </c>
      <c r="L1163" s="167" t="s">
        <v>1414</v>
      </c>
      <c r="M1163" s="167" t="s">
        <v>2443</v>
      </c>
      <c r="O1163" s="167">
        <v>23779</v>
      </c>
      <c r="P1163" s="167" t="s">
        <v>1386</v>
      </c>
      <c r="R1163" s="167">
        <v>86</v>
      </c>
      <c r="S1163" s="167">
        <v>-86</v>
      </c>
      <c r="T1163" s="167" t="s">
        <v>1361</v>
      </c>
    </row>
    <row r="1164" spans="1:20">
      <c r="A1164" s="167">
        <v>40000</v>
      </c>
      <c r="B1164" s="168">
        <v>45901</v>
      </c>
      <c r="C1164" s="168">
        <v>45901</v>
      </c>
      <c r="D1164" s="167">
        <v>179800</v>
      </c>
      <c r="E1164" s="167" t="s">
        <v>2445</v>
      </c>
      <c r="F1164" s="167" t="s">
        <v>1425</v>
      </c>
      <c r="G1164" s="167" t="s">
        <v>1426</v>
      </c>
      <c r="I1164" s="167" t="s">
        <v>1405</v>
      </c>
      <c r="J1164" s="167" t="s">
        <v>2446</v>
      </c>
      <c r="K1164" s="167" t="s">
        <v>947</v>
      </c>
      <c r="L1164" s="167" t="s">
        <v>2447</v>
      </c>
      <c r="M1164" s="167" t="s">
        <v>2443</v>
      </c>
      <c r="O1164" s="167">
        <v>23489</v>
      </c>
      <c r="P1164" s="167" t="s">
        <v>1386</v>
      </c>
      <c r="R1164" s="167">
        <v>135</v>
      </c>
      <c r="S1164" s="167">
        <v>-135</v>
      </c>
      <c r="T1164" s="167" t="s">
        <v>1361</v>
      </c>
    </row>
    <row r="1165" spans="1:20">
      <c r="A1165" s="167">
        <v>40000</v>
      </c>
      <c r="B1165" s="168">
        <v>45931</v>
      </c>
      <c r="C1165" s="168">
        <v>45931</v>
      </c>
      <c r="D1165" s="167">
        <v>180354</v>
      </c>
      <c r="E1165" s="167" t="s">
        <v>2445</v>
      </c>
      <c r="F1165" s="167" t="s">
        <v>1425</v>
      </c>
      <c r="G1165" s="167" t="s">
        <v>1426</v>
      </c>
      <c r="I1165" s="167" t="s">
        <v>1405</v>
      </c>
      <c r="J1165" s="167" t="s">
        <v>2446</v>
      </c>
      <c r="K1165" s="167" t="s">
        <v>947</v>
      </c>
      <c r="L1165" s="167" t="s">
        <v>2447</v>
      </c>
      <c r="M1165" s="167" t="s">
        <v>2443</v>
      </c>
      <c r="O1165" s="167">
        <v>23779</v>
      </c>
      <c r="P1165" s="167" t="s">
        <v>1386</v>
      </c>
      <c r="R1165" s="167">
        <v>135</v>
      </c>
      <c r="S1165" s="167">
        <v>-135</v>
      </c>
      <c r="T1165" s="167" t="s">
        <v>1361</v>
      </c>
    </row>
    <row r="1166" spans="1:20">
      <c r="A1166" s="167">
        <v>41300</v>
      </c>
      <c r="B1166" s="168">
        <v>45901</v>
      </c>
      <c r="C1166" s="168">
        <v>45901</v>
      </c>
      <c r="D1166" s="167">
        <v>179800</v>
      </c>
      <c r="E1166" s="167" t="s">
        <v>2448</v>
      </c>
      <c r="F1166" s="167" t="s">
        <v>1425</v>
      </c>
      <c r="G1166" s="167" t="s">
        <v>1426</v>
      </c>
      <c r="I1166" s="167" t="s">
        <v>1405</v>
      </c>
      <c r="J1166" s="167" t="s">
        <v>1419</v>
      </c>
      <c r="K1166" s="167" t="s">
        <v>947</v>
      </c>
      <c r="L1166" s="167" t="s">
        <v>1420</v>
      </c>
      <c r="M1166" s="167" t="s">
        <v>2443</v>
      </c>
      <c r="O1166" s="167">
        <v>23489</v>
      </c>
      <c r="P1166" s="167" t="s">
        <v>1386</v>
      </c>
      <c r="R1166" s="167">
        <v>210</v>
      </c>
      <c r="S1166" s="167">
        <v>-210</v>
      </c>
      <c r="T1166" s="167" t="s">
        <v>1361</v>
      </c>
    </row>
    <row r="1167" spans="1:20">
      <c r="A1167" s="167">
        <v>41300</v>
      </c>
      <c r="B1167" s="168">
        <v>45931</v>
      </c>
      <c r="C1167" s="168">
        <v>45931</v>
      </c>
      <c r="D1167" s="167">
        <v>180354</v>
      </c>
      <c r="E1167" s="167" t="s">
        <v>2448</v>
      </c>
      <c r="F1167" s="167" t="s">
        <v>1425</v>
      </c>
      <c r="G1167" s="167" t="s">
        <v>1426</v>
      </c>
      <c r="I1167" s="167" t="s">
        <v>1405</v>
      </c>
      <c r="J1167" s="167" t="s">
        <v>1419</v>
      </c>
      <c r="K1167" s="167" t="s">
        <v>947</v>
      </c>
      <c r="L1167" s="167" t="s">
        <v>1420</v>
      </c>
      <c r="M1167" s="167" t="s">
        <v>2443</v>
      </c>
      <c r="O1167" s="167">
        <v>23779</v>
      </c>
      <c r="P1167" s="167" t="s">
        <v>1386</v>
      </c>
      <c r="R1167" s="167">
        <v>210</v>
      </c>
      <c r="S1167" s="167">
        <v>-210</v>
      </c>
      <c r="T1167" s="167" t="s">
        <v>1361</v>
      </c>
    </row>
    <row r="1168" spans="1:20">
      <c r="A1168" s="167">
        <v>42100</v>
      </c>
      <c r="B1168" s="168">
        <v>45901</v>
      </c>
      <c r="C1168" s="168">
        <v>45901</v>
      </c>
      <c r="D1168" s="167">
        <v>179800</v>
      </c>
      <c r="E1168" s="167" t="s">
        <v>2449</v>
      </c>
      <c r="F1168" s="167" t="s">
        <v>1408</v>
      </c>
      <c r="G1168" s="167" t="s">
        <v>1409</v>
      </c>
      <c r="I1168" s="167" t="s">
        <v>1405</v>
      </c>
      <c r="J1168" s="167" t="s">
        <v>1422</v>
      </c>
      <c r="K1168" s="167" t="s">
        <v>947</v>
      </c>
      <c r="L1168" s="167" t="s">
        <v>1423</v>
      </c>
      <c r="M1168" s="167" t="s">
        <v>2443</v>
      </c>
      <c r="O1168" s="167">
        <v>23489</v>
      </c>
      <c r="P1168" s="167" t="s">
        <v>1386</v>
      </c>
      <c r="R1168" s="167">
        <v>420</v>
      </c>
      <c r="S1168" s="167">
        <v>-420</v>
      </c>
      <c r="T1168" s="167" t="s">
        <v>1361</v>
      </c>
    </row>
    <row r="1169" spans="1:20">
      <c r="A1169" s="167">
        <v>42100</v>
      </c>
      <c r="B1169" s="168">
        <v>45931</v>
      </c>
      <c r="C1169" s="168">
        <v>45931</v>
      </c>
      <c r="D1169" s="167">
        <v>180354</v>
      </c>
      <c r="E1169" s="167" t="s">
        <v>2449</v>
      </c>
      <c r="F1169" s="167" t="s">
        <v>1408</v>
      </c>
      <c r="G1169" s="167" t="s">
        <v>1409</v>
      </c>
      <c r="I1169" s="167" t="s">
        <v>1405</v>
      </c>
      <c r="J1169" s="167" t="s">
        <v>1422</v>
      </c>
      <c r="K1169" s="167" t="s">
        <v>947</v>
      </c>
      <c r="L1169" s="167" t="s">
        <v>1423</v>
      </c>
      <c r="M1169" s="167" t="s">
        <v>2443</v>
      </c>
      <c r="O1169" s="167">
        <v>23779</v>
      </c>
      <c r="P1169" s="167" t="s">
        <v>1386</v>
      </c>
      <c r="R1169" s="167">
        <v>427</v>
      </c>
      <c r="S1169" s="167">
        <v>-427</v>
      </c>
      <c r="T1169" s="167" t="s">
        <v>1361</v>
      </c>
    </row>
    <row r="1170" spans="1:20">
      <c r="A1170" s="167">
        <v>42100</v>
      </c>
      <c r="B1170" s="168">
        <v>45901</v>
      </c>
      <c r="C1170" s="168">
        <v>45901</v>
      </c>
      <c r="D1170" s="167">
        <v>179800</v>
      </c>
      <c r="E1170" s="167" t="s">
        <v>2450</v>
      </c>
      <c r="F1170" s="167" t="s">
        <v>1408</v>
      </c>
      <c r="G1170" s="167" t="s">
        <v>1409</v>
      </c>
      <c r="I1170" s="167" t="s">
        <v>1405</v>
      </c>
      <c r="J1170" s="167" t="s">
        <v>1432</v>
      </c>
      <c r="K1170" s="167" t="s">
        <v>947</v>
      </c>
      <c r="L1170" s="167" t="s">
        <v>1433</v>
      </c>
      <c r="M1170" s="167" t="s">
        <v>2443</v>
      </c>
      <c r="O1170" s="167">
        <v>23489</v>
      </c>
      <c r="P1170" s="167" t="s">
        <v>1386</v>
      </c>
      <c r="R1170" s="167">
        <v>372</v>
      </c>
      <c r="S1170" s="167">
        <v>-372</v>
      </c>
      <c r="T1170" s="167" t="s">
        <v>1361</v>
      </c>
    </row>
    <row r="1171" spans="1:20">
      <c r="A1171" s="167">
        <v>42100</v>
      </c>
      <c r="B1171" s="168">
        <v>45931</v>
      </c>
      <c r="C1171" s="168">
        <v>45931</v>
      </c>
      <c r="D1171" s="167">
        <v>180354</v>
      </c>
      <c r="E1171" s="167" t="s">
        <v>2450</v>
      </c>
      <c r="F1171" s="167" t="s">
        <v>1408</v>
      </c>
      <c r="G1171" s="167" t="s">
        <v>1409</v>
      </c>
      <c r="I1171" s="167" t="s">
        <v>1405</v>
      </c>
      <c r="J1171" s="167" t="s">
        <v>1432</v>
      </c>
      <c r="K1171" s="167" t="s">
        <v>947</v>
      </c>
      <c r="L1171" s="167" t="s">
        <v>1433</v>
      </c>
      <c r="M1171" s="167" t="s">
        <v>2443</v>
      </c>
      <c r="O1171" s="167">
        <v>23779</v>
      </c>
      <c r="P1171" s="167" t="s">
        <v>1386</v>
      </c>
      <c r="R1171" s="167">
        <v>356</v>
      </c>
      <c r="S1171" s="167">
        <v>-356</v>
      </c>
      <c r="T1171" s="167" t="s">
        <v>1361</v>
      </c>
    </row>
    <row r="1172" spans="1:20">
      <c r="A1172" s="167">
        <v>42100</v>
      </c>
      <c r="B1172" s="168">
        <v>45901</v>
      </c>
      <c r="C1172" s="168">
        <v>45901</v>
      </c>
      <c r="D1172" s="167">
        <v>179800</v>
      </c>
      <c r="E1172" s="167" t="s">
        <v>2451</v>
      </c>
      <c r="F1172" s="167" t="s">
        <v>1408</v>
      </c>
      <c r="G1172" s="167" t="s">
        <v>1409</v>
      </c>
      <c r="I1172" s="167" t="s">
        <v>1405</v>
      </c>
      <c r="J1172" s="167" t="s">
        <v>1435</v>
      </c>
      <c r="K1172" s="167" t="s">
        <v>947</v>
      </c>
      <c r="L1172" s="167" t="s">
        <v>1436</v>
      </c>
      <c r="M1172" s="167" t="s">
        <v>2443</v>
      </c>
      <c r="O1172" s="167">
        <v>23489</v>
      </c>
      <c r="P1172" s="167" t="s">
        <v>1386</v>
      </c>
      <c r="R1172" s="167">
        <v>370</v>
      </c>
      <c r="S1172" s="167">
        <v>-370</v>
      </c>
      <c r="T1172" s="167" t="s">
        <v>1361</v>
      </c>
    </row>
    <row r="1173" spans="1:20">
      <c r="A1173" s="167">
        <v>42100</v>
      </c>
      <c r="B1173" s="168">
        <v>45931</v>
      </c>
      <c r="C1173" s="168">
        <v>45931</v>
      </c>
      <c r="D1173" s="167">
        <v>180354</v>
      </c>
      <c r="E1173" s="167" t="s">
        <v>2451</v>
      </c>
      <c r="F1173" s="167" t="s">
        <v>1408</v>
      </c>
      <c r="G1173" s="167" t="s">
        <v>1409</v>
      </c>
      <c r="I1173" s="167" t="s">
        <v>1405</v>
      </c>
      <c r="J1173" s="167" t="s">
        <v>1435</v>
      </c>
      <c r="K1173" s="167" t="s">
        <v>947</v>
      </c>
      <c r="L1173" s="167" t="s">
        <v>1436</v>
      </c>
      <c r="M1173" s="167" t="s">
        <v>2443</v>
      </c>
      <c r="O1173" s="167">
        <v>23779</v>
      </c>
      <c r="P1173" s="167" t="s">
        <v>1386</v>
      </c>
      <c r="R1173" s="167">
        <v>355</v>
      </c>
      <c r="S1173" s="167">
        <v>-355</v>
      </c>
      <c r="T1173" s="167" t="s">
        <v>1361</v>
      </c>
    </row>
    <row r="1174" spans="1:20">
      <c r="A1174" s="167">
        <v>40000</v>
      </c>
      <c r="B1174" s="168">
        <v>45901</v>
      </c>
      <c r="C1174" s="168">
        <v>45901</v>
      </c>
      <c r="D1174" s="167">
        <v>179800</v>
      </c>
      <c r="E1174" s="167" t="s">
        <v>2452</v>
      </c>
      <c r="F1174" s="167" t="s">
        <v>1425</v>
      </c>
      <c r="G1174" s="167" t="s">
        <v>1426</v>
      </c>
      <c r="I1174" s="167" t="s">
        <v>1405</v>
      </c>
      <c r="J1174" s="167" t="s">
        <v>1438</v>
      </c>
      <c r="K1174" s="167" t="s">
        <v>947</v>
      </c>
      <c r="L1174" s="167" t="s">
        <v>1439</v>
      </c>
      <c r="M1174" s="167" t="s">
        <v>2443</v>
      </c>
      <c r="O1174" s="167">
        <v>23489</v>
      </c>
      <c r="P1174" s="167" t="s">
        <v>1386</v>
      </c>
      <c r="R1174" s="167">
        <v>990</v>
      </c>
      <c r="S1174" s="167">
        <v>-990</v>
      </c>
      <c r="T1174" s="167" t="s">
        <v>1361</v>
      </c>
    </row>
    <row r="1175" spans="1:20">
      <c r="A1175" s="167">
        <v>40000</v>
      </c>
      <c r="B1175" s="168">
        <v>45931</v>
      </c>
      <c r="C1175" s="168">
        <v>45931</v>
      </c>
      <c r="D1175" s="167">
        <v>180354</v>
      </c>
      <c r="E1175" s="167" t="s">
        <v>2452</v>
      </c>
      <c r="F1175" s="167" t="s">
        <v>1425</v>
      </c>
      <c r="G1175" s="167" t="s">
        <v>1426</v>
      </c>
      <c r="I1175" s="167" t="s">
        <v>1405</v>
      </c>
      <c r="J1175" s="167" t="s">
        <v>1438</v>
      </c>
      <c r="K1175" s="167" t="s">
        <v>947</v>
      </c>
      <c r="L1175" s="167" t="s">
        <v>1439</v>
      </c>
      <c r="M1175" s="167" t="s">
        <v>2443</v>
      </c>
      <c r="O1175" s="167">
        <v>23779</v>
      </c>
      <c r="P1175" s="167" t="s">
        <v>1386</v>
      </c>
      <c r="R1175" s="167">
        <v>990</v>
      </c>
      <c r="S1175" s="167">
        <v>-990</v>
      </c>
      <c r="T1175" s="167" t="s">
        <v>1361</v>
      </c>
    </row>
    <row r="1176" spans="1:20">
      <c r="A1176" s="167">
        <v>40000</v>
      </c>
      <c r="B1176" s="168">
        <v>45901</v>
      </c>
      <c r="C1176" s="168">
        <v>45901</v>
      </c>
      <c r="D1176" s="167">
        <v>179800</v>
      </c>
      <c r="E1176" s="167" t="s">
        <v>2453</v>
      </c>
      <c r="F1176" s="167" t="s">
        <v>1425</v>
      </c>
      <c r="G1176" s="167" t="s">
        <v>1426</v>
      </c>
      <c r="I1176" s="167" t="s">
        <v>1405</v>
      </c>
      <c r="J1176" s="167" t="s">
        <v>1444</v>
      </c>
      <c r="K1176" s="167" t="s">
        <v>947</v>
      </c>
      <c r="L1176" s="167" t="s">
        <v>1445</v>
      </c>
      <c r="M1176" s="167" t="s">
        <v>2443</v>
      </c>
      <c r="O1176" s="167">
        <v>23489</v>
      </c>
      <c r="P1176" s="167" t="s">
        <v>1386</v>
      </c>
      <c r="R1176" s="167">
        <v>200</v>
      </c>
      <c r="S1176" s="167">
        <v>-200</v>
      </c>
      <c r="T1176" s="167" t="s">
        <v>1361</v>
      </c>
    </row>
    <row r="1177" spans="1:20">
      <c r="A1177" s="167">
        <v>40000</v>
      </c>
      <c r="B1177" s="168">
        <v>45931</v>
      </c>
      <c r="C1177" s="168">
        <v>45931</v>
      </c>
      <c r="D1177" s="167">
        <v>180354</v>
      </c>
      <c r="E1177" s="167" t="s">
        <v>2453</v>
      </c>
      <c r="F1177" s="167" t="s">
        <v>1425</v>
      </c>
      <c r="G1177" s="167" t="s">
        <v>1426</v>
      </c>
      <c r="I1177" s="167" t="s">
        <v>1405</v>
      </c>
      <c r="J1177" s="167" t="s">
        <v>1444</v>
      </c>
      <c r="K1177" s="167" t="s">
        <v>947</v>
      </c>
      <c r="L1177" s="167" t="s">
        <v>1445</v>
      </c>
      <c r="M1177" s="167" t="s">
        <v>2443</v>
      </c>
      <c r="O1177" s="167">
        <v>23779</v>
      </c>
      <c r="P1177" s="167" t="s">
        <v>1386</v>
      </c>
      <c r="R1177" s="167">
        <v>200</v>
      </c>
      <c r="S1177" s="167">
        <v>-200</v>
      </c>
      <c r="T1177" s="167" t="s">
        <v>1361</v>
      </c>
    </row>
    <row r="1178" spans="1:20">
      <c r="A1178" s="167">
        <v>40000</v>
      </c>
      <c r="B1178" s="168">
        <v>45901</v>
      </c>
      <c r="C1178" s="168">
        <v>45901</v>
      </c>
      <c r="D1178" s="167">
        <v>179800</v>
      </c>
      <c r="E1178" s="167" t="s">
        <v>2454</v>
      </c>
      <c r="F1178" s="167" t="s">
        <v>1425</v>
      </c>
      <c r="G1178" s="167" t="s">
        <v>1426</v>
      </c>
      <c r="I1178" s="167" t="s">
        <v>1405</v>
      </c>
      <c r="J1178" s="167" t="s">
        <v>1447</v>
      </c>
      <c r="K1178" s="167" t="s">
        <v>947</v>
      </c>
      <c r="L1178" s="167" t="s">
        <v>1448</v>
      </c>
      <c r="M1178" s="167" t="s">
        <v>2443</v>
      </c>
      <c r="O1178" s="167">
        <v>23489</v>
      </c>
      <c r="P1178" s="167" t="s">
        <v>1386</v>
      </c>
      <c r="R1178" s="167">
        <v>1260</v>
      </c>
      <c r="S1178" s="167">
        <v>-1260</v>
      </c>
      <c r="T1178" s="167" t="s">
        <v>1361</v>
      </c>
    </row>
    <row r="1179" spans="1:20">
      <c r="A1179" s="167">
        <v>40000</v>
      </c>
      <c r="B1179" s="168">
        <v>45931</v>
      </c>
      <c r="C1179" s="168">
        <v>45931</v>
      </c>
      <c r="D1179" s="167">
        <v>180354</v>
      </c>
      <c r="E1179" s="167" t="s">
        <v>2454</v>
      </c>
      <c r="F1179" s="167" t="s">
        <v>1425</v>
      </c>
      <c r="G1179" s="167" t="s">
        <v>1426</v>
      </c>
      <c r="I1179" s="167" t="s">
        <v>1405</v>
      </c>
      <c r="J1179" s="167" t="s">
        <v>1447</v>
      </c>
      <c r="K1179" s="167" t="s">
        <v>947</v>
      </c>
      <c r="L1179" s="167" t="s">
        <v>1448</v>
      </c>
      <c r="M1179" s="167" t="s">
        <v>2443</v>
      </c>
      <c r="O1179" s="167">
        <v>23779</v>
      </c>
      <c r="P1179" s="167" t="s">
        <v>1386</v>
      </c>
      <c r="R1179" s="167">
        <v>1260</v>
      </c>
      <c r="S1179" s="167">
        <v>-1260</v>
      </c>
      <c r="T1179" s="167" t="s">
        <v>1361</v>
      </c>
    </row>
    <row r="1180" spans="1:20">
      <c r="A1180" s="167">
        <v>41450</v>
      </c>
      <c r="B1180" s="168">
        <v>45901</v>
      </c>
      <c r="C1180" s="168">
        <v>45901</v>
      </c>
      <c r="D1180" s="167">
        <v>180019</v>
      </c>
      <c r="E1180" s="167" t="s">
        <v>2455</v>
      </c>
      <c r="F1180" s="167" t="s">
        <v>1425</v>
      </c>
      <c r="G1180" s="167" t="s">
        <v>1426</v>
      </c>
      <c r="I1180" s="167" t="s">
        <v>1405</v>
      </c>
      <c r="J1180" s="167" t="s">
        <v>1522</v>
      </c>
      <c r="K1180" s="167" t="s">
        <v>947</v>
      </c>
      <c r="L1180" s="167" t="s">
        <v>1523</v>
      </c>
      <c r="M1180" s="167" t="s">
        <v>2443</v>
      </c>
      <c r="O1180" s="167">
        <v>23460</v>
      </c>
      <c r="P1180" s="167" t="s">
        <v>1386</v>
      </c>
      <c r="R1180" s="167">
        <v>24</v>
      </c>
      <c r="S1180" s="167">
        <v>-24</v>
      </c>
      <c r="T1180" s="167" t="s">
        <v>1361</v>
      </c>
    </row>
    <row r="1181" spans="1:20">
      <c r="A1181" s="167">
        <v>41450</v>
      </c>
      <c r="B1181" s="168">
        <v>45931</v>
      </c>
      <c r="C1181" s="168">
        <v>45931</v>
      </c>
      <c r="D1181" s="167">
        <v>180353</v>
      </c>
      <c r="E1181" s="167" t="s">
        <v>2455</v>
      </c>
      <c r="F1181" s="167" t="s">
        <v>1425</v>
      </c>
      <c r="G1181" s="167" t="s">
        <v>1426</v>
      </c>
      <c r="I1181" s="167" t="s">
        <v>1405</v>
      </c>
      <c r="J1181" s="167" t="s">
        <v>1522</v>
      </c>
      <c r="K1181" s="167" t="s">
        <v>947</v>
      </c>
      <c r="L1181" s="167" t="s">
        <v>1523</v>
      </c>
      <c r="M1181" s="167" t="s">
        <v>2443</v>
      </c>
      <c r="O1181" s="167">
        <v>23778</v>
      </c>
      <c r="P1181" s="167" t="s">
        <v>1386</v>
      </c>
      <c r="R1181" s="167">
        <v>24</v>
      </c>
      <c r="S1181" s="167">
        <v>-24</v>
      </c>
      <c r="T1181" s="167" t="s">
        <v>1361</v>
      </c>
    </row>
    <row r="1182" spans="1:20">
      <c r="A1182" s="167">
        <v>41450</v>
      </c>
      <c r="B1182" s="168">
        <v>45901</v>
      </c>
      <c r="C1182" s="168">
        <v>45901</v>
      </c>
      <c r="D1182" s="167">
        <v>180019</v>
      </c>
      <c r="E1182" s="167" t="s">
        <v>2456</v>
      </c>
      <c r="F1182" s="167" t="s">
        <v>1425</v>
      </c>
      <c r="G1182" s="167" t="s">
        <v>1426</v>
      </c>
      <c r="I1182" s="167" t="s">
        <v>1405</v>
      </c>
      <c r="J1182" s="167" t="s">
        <v>1501</v>
      </c>
      <c r="K1182" s="167" t="s">
        <v>947</v>
      </c>
      <c r="L1182" s="167" t="s">
        <v>1502</v>
      </c>
      <c r="M1182" s="167" t="s">
        <v>2443</v>
      </c>
      <c r="O1182" s="167">
        <v>23460</v>
      </c>
      <c r="P1182" s="167" t="s">
        <v>1386</v>
      </c>
      <c r="R1182" s="167">
        <v>2046</v>
      </c>
      <c r="S1182" s="167">
        <v>-2046</v>
      </c>
      <c r="T1182" s="167" t="s">
        <v>1361</v>
      </c>
    </row>
    <row r="1183" spans="1:20">
      <c r="A1183" s="167">
        <v>41450</v>
      </c>
      <c r="B1183" s="168">
        <v>45931</v>
      </c>
      <c r="C1183" s="168">
        <v>45931</v>
      </c>
      <c r="D1183" s="167">
        <v>180353</v>
      </c>
      <c r="E1183" s="167" t="s">
        <v>2456</v>
      </c>
      <c r="F1183" s="167" t="s">
        <v>1425</v>
      </c>
      <c r="G1183" s="167" t="s">
        <v>1426</v>
      </c>
      <c r="I1183" s="167" t="s">
        <v>1405</v>
      </c>
      <c r="J1183" s="167" t="s">
        <v>1501</v>
      </c>
      <c r="K1183" s="167" t="s">
        <v>947</v>
      </c>
      <c r="L1183" s="167" t="s">
        <v>1502</v>
      </c>
      <c r="M1183" s="167" t="s">
        <v>2443</v>
      </c>
      <c r="O1183" s="167">
        <v>23778</v>
      </c>
      <c r="P1183" s="167" t="s">
        <v>1386</v>
      </c>
      <c r="R1183" s="167">
        <v>2068</v>
      </c>
      <c r="S1183" s="167">
        <v>-2068</v>
      </c>
      <c r="T1183" s="167" t="s">
        <v>1361</v>
      </c>
    </row>
    <row r="1184" spans="1:20">
      <c r="A1184" s="167">
        <v>41450</v>
      </c>
      <c r="B1184" s="168">
        <v>45901</v>
      </c>
      <c r="C1184" s="168">
        <v>45901</v>
      </c>
      <c r="D1184" s="167">
        <v>180019</v>
      </c>
      <c r="E1184" s="167" t="s">
        <v>2457</v>
      </c>
      <c r="F1184" s="167" t="s">
        <v>1425</v>
      </c>
      <c r="G1184" s="167" t="s">
        <v>1426</v>
      </c>
      <c r="I1184" s="167" t="s">
        <v>1405</v>
      </c>
      <c r="J1184" s="167" t="s">
        <v>1540</v>
      </c>
      <c r="K1184" s="167" t="s">
        <v>947</v>
      </c>
      <c r="L1184" s="167" t="s">
        <v>1541</v>
      </c>
      <c r="M1184" s="167" t="s">
        <v>2443</v>
      </c>
      <c r="O1184" s="167">
        <v>23460</v>
      </c>
      <c r="P1184" s="167" t="s">
        <v>1386</v>
      </c>
      <c r="R1184" s="167">
        <v>26.4</v>
      </c>
      <c r="S1184" s="167">
        <v>-26.4</v>
      </c>
      <c r="T1184" s="167" t="s">
        <v>1361</v>
      </c>
    </row>
    <row r="1185" spans="1:20">
      <c r="A1185" s="167">
        <v>41450</v>
      </c>
      <c r="B1185" s="168">
        <v>45931</v>
      </c>
      <c r="C1185" s="168">
        <v>45931</v>
      </c>
      <c r="D1185" s="167">
        <v>180353</v>
      </c>
      <c r="E1185" s="167" t="s">
        <v>2457</v>
      </c>
      <c r="F1185" s="167" t="s">
        <v>1425</v>
      </c>
      <c r="G1185" s="167" t="s">
        <v>1426</v>
      </c>
      <c r="I1185" s="167" t="s">
        <v>1405</v>
      </c>
      <c r="J1185" s="167" t="s">
        <v>1540</v>
      </c>
      <c r="K1185" s="167" t="s">
        <v>947</v>
      </c>
      <c r="L1185" s="167" t="s">
        <v>1541</v>
      </c>
      <c r="M1185" s="167" t="s">
        <v>2443</v>
      </c>
      <c r="O1185" s="167">
        <v>23778</v>
      </c>
      <c r="P1185" s="167" t="s">
        <v>1386</v>
      </c>
      <c r="R1185" s="167">
        <v>26.4</v>
      </c>
      <c r="S1185" s="167">
        <v>-26.4</v>
      </c>
      <c r="T1185" s="167" t="s">
        <v>1361</v>
      </c>
    </row>
    <row r="1186" spans="1:20">
      <c r="A1186" s="167">
        <v>41450</v>
      </c>
      <c r="B1186" s="168">
        <v>45901</v>
      </c>
      <c r="C1186" s="168">
        <v>45901</v>
      </c>
      <c r="D1186" s="167">
        <v>180019</v>
      </c>
      <c r="E1186" s="167" t="s">
        <v>2458</v>
      </c>
      <c r="F1186" s="167" t="s">
        <v>1425</v>
      </c>
      <c r="G1186" s="167" t="s">
        <v>1426</v>
      </c>
      <c r="I1186" s="167" t="s">
        <v>1405</v>
      </c>
      <c r="J1186" s="167" t="s">
        <v>2459</v>
      </c>
      <c r="K1186" s="167" t="s">
        <v>947</v>
      </c>
      <c r="L1186" s="167" t="s">
        <v>2460</v>
      </c>
      <c r="M1186" s="167" t="s">
        <v>2443</v>
      </c>
      <c r="O1186" s="167">
        <v>23460</v>
      </c>
      <c r="P1186" s="167" t="s">
        <v>1386</v>
      </c>
      <c r="R1186" s="167">
        <v>30</v>
      </c>
      <c r="S1186" s="167">
        <v>-30</v>
      </c>
      <c r="T1186" s="167" t="s">
        <v>1361</v>
      </c>
    </row>
    <row r="1187" spans="1:20">
      <c r="A1187" s="167">
        <v>41450</v>
      </c>
      <c r="B1187" s="168">
        <v>45931</v>
      </c>
      <c r="C1187" s="168">
        <v>45931</v>
      </c>
      <c r="D1187" s="167">
        <v>180353</v>
      </c>
      <c r="E1187" s="167" t="s">
        <v>2458</v>
      </c>
      <c r="F1187" s="167" t="s">
        <v>1425</v>
      </c>
      <c r="G1187" s="167" t="s">
        <v>1426</v>
      </c>
      <c r="I1187" s="167" t="s">
        <v>1405</v>
      </c>
      <c r="J1187" s="167" t="s">
        <v>2459</v>
      </c>
      <c r="K1187" s="167" t="s">
        <v>947</v>
      </c>
      <c r="L1187" s="167" t="s">
        <v>2460</v>
      </c>
      <c r="M1187" s="167" t="s">
        <v>2443</v>
      </c>
      <c r="O1187" s="167">
        <v>23778</v>
      </c>
      <c r="P1187" s="167" t="s">
        <v>1386</v>
      </c>
      <c r="R1187" s="167">
        <v>30</v>
      </c>
      <c r="S1187" s="167">
        <v>-30</v>
      </c>
      <c r="T1187" s="167" t="s">
        <v>1361</v>
      </c>
    </row>
    <row r="1188" spans="1:20">
      <c r="A1188" s="167">
        <v>41450</v>
      </c>
      <c r="B1188" s="168">
        <v>45901</v>
      </c>
      <c r="C1188" s="168">
        <v>45901</v>
      </c>
      <c r="D1188" s="167">
        <v>180019</v>
      </c>
      <c r="E1188" s="167" t="s">
        <v>2461</v>
      </c>
      <c r="F1188" s="167" t="s">
        <v>1425</v>
      </c>
      <c r="G1188" s="167" t="s">
        <v>1426</v>
      </c>
      <c r="I1188" s="167" t="s">
        <v>1405</v>
      </c>
      <c r="J1188" s="167" t="s">
        <v>2462</v>
      </c>
      <c r="K1188" s="167" t="s">
        <v>947</v>
      </c>
      <c r="L1188" s="167" t="s">
        <v>2463</v>
      </c>
      <c r="M1188" s="167" t="s">
        <v>2443</v>
      </c>
      <c r="O1188" s="167">
        <v>23460</v>
      </c>
      <c r="P1188" s="167" t="s">
        <v>1386</v>
      </c>
      <c r="R1188" s="167">
        <v>138</v>
      </c>
      <c r="S1188" s="167">
        <v>-138</v>
      </c>
      <c r="T1188" s="167" t="s">
        <v>1361</v>
      </c>
    </row>
    <row r="1189" spans="1:20">
      <c r="A1189" s="167">
        <v>41450</v>
      </c>
      <c r="B1189" s="168">
        <v>45931</v>
      </c>
      <c r="C1189" s="168">
        <v>45931</v>
      </c>
      <c r="D1189" s="167">
        <v>180353</v>
      </c>
      <c r="E1189" s="167" t="s">
        <v>2461</v>
      </c>
      <c r="F1189" s="167" t="s">
        <v>1425</v>
      </c>
      <c r="G1189" s="167" t="s">
        <v>1426</v>
      </c>
      <c r="I1189" s="167" t="s">
        <v>1405</v>
      </c>
      <c r="J1189" s="167" t="s">
        <v>2462</v>
      </c>
      <c r="K1189" s="167" t="s">
        <v>947</v>
      </c>
      <c r="L1189" s="167" t="s">
        <v>2463</v>
      </c>
      <c r="M1189" s="167" t="s">
        <v>2443</v>
      </c>
      <c r="O1189" s="167">
        <v>23778</v>
      </c>
      <c r="P1189" s="167" t="s">
        <v>1386</v>
      </c>
      <c r="R1189" s="167">
        <v>141</v>
      </c>
      <c r="S1189" s="167">
        <v>-141</v>
      </c>
      <c r="T1189" s="167" t="s">
        <v>1361</v>
      </c>
    </row>
    <row r="1190" spans="1:20">
      <c r="A1190" s="167">
        <v>41200</v>
      </c>
      <c r="B1190" s="168">
        <v>45901</v>
      </c>
      <c r="C1190" s="168">
        <v>45901</v>
      </c>
      <c r="D1190" s="167">
        <v>179800</v>
      </c>
      <c r="E1190" s="167" t="s">
        <v>2464</v>
      </c>
      <c r="F1190" s="167" t="s">
        <v>1408</v>
      </c>
      <c r="G1190" s="167" t="s">
        <v>1409</v>
      </c>
      <c r="I1190" s="167" t="s">
        <v>1405</v>
      </c>
      <c r="J1190" s="167" t="s">
        <v>1478</v>
      </c>
      <c r="K1190" s="167" t="s">
        <v>947</v>
      </c>
      <c r="L1190" s="167" t="s">
        <v>1479</v>
      </c>
      <c r="M1190" s="167" t="s">
        <v>2443</v>
      </c>
      <c r="O1190" s="167">
        <v>23489</v>
      </c>
      <c r="P1190" s="167" t="s">
        <v>1386</v>
      </c>
      <c r="R1190" s="167">
        <v>250</v>
      </c>
      <c r="S1190" s="167">
        <v>-250</v>
      </c>
      <c r="T1190" s="167" t="s">
        <v>1361</v>
      </c>
    </row>
    <row r="1191" spans="1:20">
      <c r="A1191" s="167">
        <v>41200</v>
      </c>
      <c r="B1191" s="168">
        <v>45931</v>
      </c>
      <c r="C1191" s="168">
        <v>45931</v>
      </c>
      <c r="D1191" s="167">
        <v>180354</v>
      </c>
      <c r="E1191" s="167" t="s">
        <v>2464</v>
      </c>
      <c r="F1191" s="167" t="s">
        <v>1408</v>
      </c>
      <c r="G1191" s="167" t="s">
        <v>1409</v>
      </c>
      <c r="I1191" s="167" t="s">
        <v>1405</v>
      </c>
      <c r="J1191" s="167" t="s">
        <v>1478</v>
      </c>
      <c r="K1191" s="167" t="s">
        <v>947</v>
      </c>
      <c r="L1191" s="167" t="s">
        <v>1479</v>
      </c>
      <c r="M1191" s="167" t="s">
        <v>2443</v>
      </c>
      <c r="O1191" s="167">
        <v>23779</v>
      </c>
      <c r="P1191" s="167" t="s">
        <v>1386</v>
      </c>
      <c r="R1191" s="167">
        <v>250</v>
      </c>
      <c r="S1191" s="167">
        <v>-250</v>
      </c>
      <c r="T1191" s="167" t="s">
        <v>1361</v>
      </c>
    </row>
    <row r="1192" spans="1:20">
      <c r="A1192" s="167">
        <v>41450</v>
      </c>
      <c r="B1192" s="168">
        <v>45901</v>
      </c>
      <c r="C1192" s="168">
        <v>45901</v>
      </c>
      <c r="D1192" s="167">
        <v>180019</v>
      </c>
      <c r="E1192" s="167" t="s">
        <v>2465</v>
      </c>
      <c r="F1192" s="167" t="s">
        <v>1425</v>
      </c>
      <c r="G1192" s="167" t="s">
        <v>1426</v>
      </c>
      <c r="I1192" s="167" t="s">
        <v>1405</v>
      </c>
      <c r="J1192" s="167" t="s">
        <v>2466</v>
      </c>
      <c r="K1192" s="167" t="s">
        <v>947</v>
      </c>
      <c r="L1192" s="167" t="s">
        <v>2467</v>
      </c>
      <c r="M1192" s="167" t="s">
        <v>2443</v>
      </c>
      <c r="O1192" s="167">
        <v>23460</v>
      </c>
      <c r="P1192" s="167" t="s">
        <v>1386</v>
      </c>
      <c r="R1192" s="167">
        <v>14.17</v>
      </c>
      <c r="S1192" s="167">
        <v>-14.17</v>
      </c>
      <c r="T1192" s="167" t="s">
        <v>1361</v>
      </c>
    </row>
    <row r="1193" spans="1:20">
      <c r="A1193" s="167">
        <v>41450</v>
      </c>
      <c r="B1193" s="168">
        <v>45931</v>
      </c>
      <c r="C1193" s="168">
        <v>45931</v>
      </c>
      <c r="D1193" s="167">
        <v>180353</v>
      </c>
      <c r="E1193" s="167" t="s">
        <v>2465</v>
      </c>
      <c r="F1193" s="167" t="s">
        <v>1425</v>
      </c>
      <c r="G1193" s="167" t="s">
        <v>1426</v>
      </c>
      <c r="I1193" s="167" t="s">
        <v>1405</v>
      </c>
      <c r="J1193" s="167" t="s">
        <v>2466</v>
      </c>
      <c r="K1193" s="167" t="s">
        <v>947</v>
      </c>
      <c r="L1193" s="167" t="s">
        <v>2467</v>
      </c>
      <c r="M1193" s="167" t="s">
        <v>2443</v>
      </c>
      <c r="O1193" s="167">
        <v>23778</v>
      </c>
      <c r="P1193" s="167" t="s">
        <v>1386</v>
      </c>
      <c r="R1193" s="167">
        <v>14.17</v>
      </c>
      <c r="S1193" s="167">
        <v>-14.17</v>
      </c>
      <c r="T1193" s="167" t="s">
        <v>1361</v>
      </c>
    </row>
    <row r="1194" spans="1:20">
      <c r="A1194" s="167">
        <v>41450</v>
      </c>
      <c r="B1194" s="168">
        <v>45901</v>
      </c>
      <c r="C1194" s="168">
        <v>45901</v>
      </c>
      <c r="D1194" s="167">
        <v>180019</v>
      </c>
      <c r="E1194" s="167" t="s">
        <v>2468</v>
      </c>
      <c r="F1194" s="167" t="s">
        <v>1425</v>
      </c>
      <c r="G1194" s="167" t="s">
        <v>1426</v>
      </c>
      <c r="I1194" s="167" t="s">
        <v>1405</v>
      </c>
      <c r="J1194" s="167" t="s">
        <v>1693</v>
      </c>
      <c r="K1194" s="167" t="s">
        <v>947</v>
      </c>
      <c r="L1194" s="167" t="s">
        <v>1694</v>
      </c>
      <c r="M1194" s="167" t="s">
        <v>2443</v>
      </c>
      <c r="O1194" s="167">
        <v>23460</v>
      </c>
      <c r="P1194" s="167" t="s">
        <v>1386</v>
      </c>
      <c r="R1194" s="167">
        <v>10</v>
      </c>
      <c r="S1194" s="167">
        <v>-10</v>
      </c>
      <c r="T1194" s="167" t="s">
        <v>1361</v>
      </c>
    </row>
    <row r="1195" spans="1:20">
      <c r="A1195" s="167">
        <v>41450</v>
      </c>
      <c r="B1195" s="168">
        <v>45931</v>
      </c>
      <c r="C1195" s="168">
        <v>45931</v>
      </c>
      <c r="D1195" s="167">
        <v>180353</v>
      </c>
      <c r="E1195" s="167" t="s">
        <v>2468</v>
      </c>
      <c r="F1195" s="167" t="s">
        <v>1425</v>
      </c>
      <c r="G1195" s="167" t="s">
        <v>1426</v>
      </c>
      <c r="I1195" s="167" t="s">
        <v>1405</v>
      </c>
      <c r="J1195" s="167" t="s">
        <v>1693</v>
      </c>
      <c r="K1195" s="167" t="s">
        <v>947</v>
      </c>
      <c r="L1195" s="167" t="s">
        <v>1694</v>
      </c>
      <c r="M1195" s="167" t="s">
        <v>2443</v>
      </c>
      <c r="O1195" s="167">
        <v>23778</v>
      </c>
      <c r="P1195" s="167" t="s">
        <v>1386</v>
      </c>
      <c r="R1195" s="167">
        <v>10</v>
      </c>
      <c r="S1195" s="167">
        <v>-10</v>
      </c>
      <c r="T1195" s="167" t="s">
        <v>1361</v>
      </c>
    </row>
    <row r="1196" spans="1:20">
      <c r="A1196" s="167">
        <v>41300</v>
      </c>
      <c r="B1196" s="168">
        <v>45901</v>
      </c>
      <c r="C1196" s="168">
        <v>45901</v>
      </c>
      <c r="D1196" s="167">
        <v>179800</v>
      </c>
      <c r="E1196" s="167" t="s">
        <v>2469</v>
      </c>
      <c r="F1196" s="167" t="s">
        <v>1425</v>
      </c>
      <c r="G1196" s="167" t="s">
        <v>1426</v>
      </c>
      <c r="I1196" s="167" t="s">
        <v>1405</v>
      </c>
      <c r="J1196" s="167" t="s">
        <v>2470</v>
      </c>
      <c r="K1196" s="167" t="s">
        <v>947</v>
      </c>
      <c r="L1196" s="167" t="s">
        <v>2471</v>
      </c>
      <c r="M1196" s="167" t="s">
        <v>2443</v>
      </c>
      <c r="O1196" s="167">
        <v>23489</v>
      </c>
      <c r="P1196" s="167" t="s">
        <v>1386</v>
      </c>
      <c r="R1196" s="167">
        <v>300</v>
      </c>
      <c r="S1196" s="167">
        <v>-300</v>
      </c>
      <c r="T1196" s="167" t="s">
        <v>1361</v>
      </c>
    </row>
    <row r="1197" spans="1:20">
      <c r="A1197" s="167">
        <v>41300</v>
      </c>
      <c r="B1197" s="168">
        <v>45931</v>
      </c>
      <c r="C1197" s="168">
        <v>45931</v>
      </c>
      <c r="D1197" s="167">
        <v>180354</v>
      </c>
      <c r="E1197" s="167" t="s">
        <v>2469</v>
      </c>
      <c r="F1197" s="167" t="s">
        <v>1425</v>
      </c>
      <c r="G1197" s="167" t="s">
        <v>1426</v>
      </c>
      <c r="I1197" s="167" t="s">
        <v>1405</v>
      </c>
      <c r="J1197" s="167" t="s">
        <v>2470</v>
      </c>
      <c r="K1197" s="167" t="s">
        <v>947</v>
      </c>
      <c r="L1197" s="167" t="s">
        <v>2471</v>
      </c>
      <c r="M1197" s="167" t="s">
        <v>2443</v>
      </c>
      <c r="O1197" s="167">
        <v>23779</v>
      </c>
      <c r="P1197" s="167" t="s">
        <v>1386</v>
      </c>
      <c r="R1197" s="167">
        <v>300</v>
      </c>
      <c r="S1197" s="167">
        <v>-300</v>
      </c>
      <c r="T1197" s="167" t="s">
        <v>1361</v>
      </c>
    </row>
    <row r="1198" spans="1:20">
      <c r="A1198" s="167">
        <v>41300</v>
      </c>
      <c r="B1198" s="168">
        <v>45901</v>
      </c>
      <c r="C1198" s="168">
        <v>45901</v>
      </c>
      <c r="D1198" s="167">
        <v>179801</v>
      </c>
      <c r="E1198" s="167" t="s">
        <v>2472</v>
      </c>
      <c r="F1198" s="167" t="s">
        <v>1425</v>
      </c>
      <c r="G1198" s="167" t="s">
        <v>1426</v>
      </c>
      <c r="I1198" s="167" t="s">
        <v>1405</v>
      </c>
      <c r="J1198" s="167" t="s">
        <v>2307</v>
      </c>
      <c r="K1198" s="167" t="s">
        <v>952</v>
      </c>
      <c r="L1198" s="167" t="s">
        <v>2308</v>
      </c>
      <c r="M1198" s="167" t="s">
        <v>2473</v>
      </c>
      <c r="O1198" s="167">
        <v>23501</v>
      </c>
      <c r="P1198" s="167" t="s">
        <v>1386</v>
      </c>
      <c r="R1198" s="167">
        <v>63</v>
      </c>
      <c r="S1198" s="167">
        <v>-63</v>
      </c>
      <c r="T1198" s="167" t="s">
        <v>1361</v>
      </c>
    </row>
    <row r="1199" spans="1:20">
      <c r="A1199" s="167">
        <v>41300</v>
      </c>
      <c r="B1199" s="168">
        <v>45931</v>
      </c>
      <c r="C1199" s="168">
        <v>45931</v>
      </c>
      <c r="D1199" s="167">
        <v>180355</v>
      </c>
      <c r="E1199" s="167" t="s">
        <v>2472</v>
      </c>
      <c r="F1199" s="167" t="s">
        <v>1425</v>
      </c>
      <c r="G1199" s="167" t="s">
        <v>1426</v>
      </c>
      <c r="I1199" s="167" t="s">
        <v>1405</v>
      </c>
      <c r="J1199" s="167" t="s">
        <v>2307</v>
      </c>
      <c r="K1199" s="167" t="s">
        <v>952</v>
      </c>
      <c r="L1199" s="167" t="s">
        <v>2308</v>
      </c>
      <c r="M1199" s="167" t="s">
        <v>2473</v>
      </c>
      <c r="O1199" s="167">
        <v>23780</v>
      </c>
      <c r="P1199" s="167" t="s">
        <v>1386</v>
      </c>
      <c r="R1199" s="167">
        <v>63</v>
      </c>
      <c r="S1199" s="167">
        <v>-63</v>
      </c>
      <c r="T1199" s="167" t="s">
        <v>1361</v>
      </c>
    </row>
    <row r="1200" spans="1:20">
      <c r="A1200" s="167">
        <v>42200</v>
      </c>
      <c r="B1200" s="168">
        <v>45901</v>
      </c>
      <c r="C1200" s="168">
        <v>45901</v>
      </c>
      <c r="D1200" s="167">
        <v>179801</v>
      </c>
      <c r="E1200" s="167" t="s">
        <v>2474</v>
      </c>
      <c r="F1200" s="167" t="s">
        <v>1425</v>
      </c>
      <c r="G1200" s="167" t="s">
        <v>1426</v>
      </c>
      <c r="I1200" s="167" t="s">
        <v>1405</v>
      </c>
      <c r="J1200" s="167" t="s">
        <v>2475</v>
      </c>
      <c r="K1200" s="167" t="s">
        <v>952</v>
      </c>
      <c r="L1200" s="167" t="s">
        <v>2476</v>
      </c>
      <c r="M1200" s="167" t="s">
        <v>2473</v>
      </c>
      <c r="O1200" s="167">
        <v>23501</v>
      </c>
      <c r="P1200" s="167" t="s">
        <v>1386</v>
      </c>
      <c r="R1200" s="167">
        <v>40</v>
      </c>
      <c r="S1200" s="167">
        <v>-40</v>
      </c>
      <c r="T1200" s="167" t="s">
        <v>1361</v>
      </c>
    </row>
    <row r="1201" spans="1:20">
      <c r="A1201" s="167">
        <v>42200</v>
      </c>
      <c r="B1201" s="168">
        <v>45931</v>
      </c>
      <c r="C1201" s="168">
        <v>45931</v>
      </c>
      <c r="D1201" s="167">
        <v>180355</v>
      </c>
      <c r="E1201" s="167" t="s">
        <v>2474</v>
      </c>
      <c r="F1201" s="167" t="s">
        <v>1425</v>
      </c>
      <c r="G1201" s="167" t="s">
        <v>1426</v>
      </c>
      <c r="I1201" s="167" t="s">
        <v>1405</v>
      </c>
      <c r="J1201" s="167" t="s">
        <v>2475</v>
      </c>
      <c r="K1201" s="167" t="s">
        <v>952</v>
      </c>
      <c r="L1201" s="167" t="s">
        <v>2476</v>
      </c>
      <c r="M1201" s="167" t="s">
        <v>2473</v>
      </c>
      <c r="O1201" s="167">
        <v>23780</v>
      </c>
      <c r="P1201" s="167" t="s">
        <v>1386</v>
      </c>
      <c r="R1201" s="167">
        <v>40</v>
      </c>
      <c r="S1201" s="167">
        <v>-40</v>
      </c>
      <c r="T1201" s="167" t="s">
        <v>1361</v>
      </c>
    </row>
    <row r="1202" spans="1:20">
      <c r="A1202" s="167">
        <v>41320</v>
      </c>
      <c r="B1202" s="168">
        <v>45901</v>
      </c>
      <c r="C1202" s="168">
        <v>45901</v>
      </c>
      <c r="D1202" s="167">
        <v>179801</v>
      </c>
      <c r="E1202" s="167" t="s">
        <v>2477</v>
      </c>
      <c r="F1202" s="167" t="s">
        <v>1425</v>
      </c>
      <c r="G1202" s="167" t="s">
        <v>1426</v>
      </c>
      <c r="I1202" s="167" t="s">
        <v>1405</v>
      </c>
      <c r="J1202" s="167" t="s">
        <v>2478</v>
      </c>
      <c r="K1202" s="167" t="s">
        <v>952</v>
      </c>
      <c r="L1202" s="167" t="s">
        <v>2479</v>
      </c>
      <c r="M1202" s="167" t="s">
        <v>2473</v>
      </c>
      <c r="O1202" s="167">
        <v>23501</v>
      </c>
      <c r="P1202" s="167" t="s">
        <v>1386</v>
      </c>
      <c r="R1202" s="167">
        <v>300</v>
      </c>
      <c r="S1202" s="167">
        <v>-300</v>
      </c>
      <c r="T1202" s="167" t="s">
        <v>1361</v>
      </c>
    </row>
    <row r="1203" spans="1:20">
      <c r="A1203" s="167">
        <v>41320</v>
      </c>
      <c r="B1203" s="168">
        <v>45931</v>
      </c>
      <c r="C1203" s="168">
        <v>45931</v>
      </c>
      <c r="D1203" s="167">
        <v>180355</v>
      </c>
      <c r="E1203" s="167" t="s">
        <v>2477</v>
      </c>
      <c r="F1203" s="167" t="s">
        <v>1425</v>
      </c>
      <c r="G1203" s="167" t="s">
        <v>1426</v>
      </c>
      <c r="I1203" s="167" t="s">
        <v>1405</v>
      </c>
      <c r="J1203" s="167" t="s">
        <v>2478</v>
      </c>
      <c r="K1203" s="167" t="s">
        <v>952</v>
      </c>
      <c r="L1203" s="167" t="s">
        <v>2479</v>
      </c>
      <c r="M1203" s="167" t="s">
        <v>2473</v>
      </c>
      <c r="O1203" s="167">
        <v>23780</v>
      </c>
      <c r="P1203" s="167" t="s">
        <v>1386</v>
      </c>
      <c r="R1203" s="167">
        <v>300</v>
      </c>
      <c r="S1203" s="167">
        <v>-300</v>
      </c>
      <c r="T1203" s="167" t="s">
        <v>1361</v>
      </c>
    </row>
    <row r="1204" spans="1:20">
      <c r="A1204" s="167">
        <v>42100</v>
      </c>
      <c r="B1204" s="168">
        <v>45901</v>
      </c>
      <c r="C1204" s="168">
        <v>45901</v>
      </c>
      <c r="D1204" s="167">
        <v>179801</v>
      </c>
      <c r="E1204" s="167" t="s">
        <v>2480</v>
      </c>
      <c r="F1204" s="167" t="s">
        <v>1408</v>
      </c>
      <c r="G1204" s="167" t="s">
        <v>1409</v>
      </c>
      <c r="I1204" s="167" t="s">
        <v>1405</v>
      </c>
      <c r="J1204" s="167" t="s">
        <v>1422</v>
      </c>
      <c r="K1204" s="167" t="s">
        <v>952</v>
      </c>
      <c r="L1204" s="167" t="s">
        <v>1423</v>
      </c>
      <c r="M1204" s="167" t="s">
        <v>2473</v>
      </c>
      <c r="O1204" s="167">
        <v>23501</v>
      </c>
      <c r="P1204" s="167" t="s">
        <v>1386</v>
      </c>
      <c r="R1204" s="167">
        <v>513.5</v>
      </c>
      <c r="S1204" s="167">
        <v>-513.5</v>
      </c>
      <c r="T1204" s="167" t="s">
        <v>1361</v>
      </c>
    </row>
    <row r="1205" spans="1:20">
      <c r="A1205" s="167">
        <v>42100</v>
      </c>
      <c r="B1205" s="168">
        <v>45931</v>
      </c>
      <c r="C1205" s="168">
        <v>45931</v>
      </c>
      <c r="D1205" s="167">
        <v>180355</v>
      </c>
      <c r="E1205" s="167" t="s">
        <v>2480</v>
      </c>
      <c r="F1205" s="167" t="s">
        <v>1408</v>
      </c>
      <c r="G1205" s="167" t="s">
        <v>1409</v>
      </c>
      <c r="I1205" s="167" t="s">
        <v>1405</v>
      </c>
      <c r="J1205" s="167" t="s">
        <v>1422</v>
      </c>
      <c r="K1205" s="167" t="s">
        <v>952</v>
      </c>
      <c r="L1205" s="167" t="s">
        <v>1423</v>
      </c>
      <c r="M1205" s="167" t="s">
        <v>2473</v>
      </c>
      <c r="O1205" s="167">
        <v>23780</v>
      </c>
      <c r="P1205" s="167" t="s">
        <v>1386</v>
      </c>
      <c r="R1205" s="167">
        <v>487.5</v>
      </c>
      <c r="S1205" s="167">
        <v>-487.5</v>
      </c>
      <c r="T1205" s="167" t="s">
        <v>1361</v>
      </c>
    </row>
    <row r="1206" spans="1:20">
      <c r="A1206" s="167">
        <v>41450</v>
      </c>
      <c r="B1206" s="168">
        <v>45901</v>
      </c>
      <c r="C1206" s="168">
        <v>45901</v>
      </c>
      <c r="D1206" s="167">
        <v>179801</v>
      </c>
      <c r="E1206" s="167" t="s">
        <v>2481</v>
      </c>
      <c r="F1206" s="167" t="s">
        <v>1425</v>
      </c>
      <c r="G1206" s="167" t="s">
        <v>1426</v>
      </c>
      <c r="I1206" s="167" t="s">
        <v>1405</v>
      </c>
      <c r="J1206" s="167" t="s">
        <v>1583</v>
      </c>
      <c r="K1206" s="167" t="s">
        <v>952</v>
      </c>
      <c r="L1206" s="167" t="s">
        <v>1584</v>
      </c>
      <c r="M1206" s="167" t="s">
        <v>2473</v>
      </c>
      <c r="O1206" s="167">
        <v>23501</v>
      </c>
      <c r="P1206" s="167" t="s">
        <v>1386</v>
      </c>
      <c r="R1206" s="167">
        <v>4</v>
      </c>
      <c r="S1206" s="167">
        <v>-4</v>
      </c>
      <c r="T1206" s="167" t="s">
        <v>1361</v>
      </c>
    </row>
    <row r="1207" spans="1:20">
      <c r="A1207" s="167">
        <v>41450</v>
      </c>
      <c r="B1207" s="168">
        <v>45931</v>
      </c>
      <c r="C1207" s="168">
        <v>45931</v>
      </c>
      <c r="D1207" s="167">
        <v>180355</v>
      </c>
      <c r="E1207" s="167" t="s">
        <v>2481</v>
      </c>
      <c r="F1207" s="167" t="s">
        <v>1425</v>
      </c>
      <c r="G1207" s="167" t="s">
        <v>1426</v>
      </c>
      <c r="I1207" s="167" t="s">
        <v>1405</v>
      </c>
      <c r="J1207" s="167" t="s">
        <v>1583</v>
      </c>
      <c r="K1207" s="167" t="s">
        <v>952</v>
      </c>
      <c r="L1207" s="167" t="s">
        <v>1584</v>
      </c>
      <c r="M1207" s="167" t="s">
        <v>2473</v>
      </c>
      <c r="O1207" s="167">
        <v>23780</v>
      </c>
      <c r="P1207" s="167" t="s">
        <v>1386</v>
      </c>
      <c r="R1207" s="167">
        <v>4</v>
      </c>
      <c r="S1207" s="167">
        <v>-4</v>
      </c>
      <c r="T1207" s="167" t="s">
        <v>1361</v>
      </c>
    </row>
    <row r="1208" spans="1:20">
      <c r="A1208" s="167">
        <v>40100</v>
      </c>
      <c r="B1208" s="168">
        <v>45901</v>
      </c>
      <c r="C1208" s="168">
        <v>45901</v>
      </c>
      <c r="D1208" s="167">
        <v>179801</v>
      </c>
      <c r="E1208" s="167" t="s">
        <v>2482</v>
      </c>
      <c r="F1208" s="167" t="s">
        <v>1408</v>
      </c>
      <c r="G1208" s="167" t="s">
        <v>1409</v>
      </c>
      <c r="I1208" s="167" t="s">
        <v>1405</v>
      </c>
      <c r="J1208" s="167" t="s">
        <v>1862</v>
      </c>
      <c r="K1208" s="167" t="s">
        <v>952</v>
      </c>
      <c r="L1208" s="167" t="s">
        <v>1863</v>
      </c>
      <c r="M1208" s="167" t="s">
        <v>2473</v>
      </c>
      <c r="O1208" s="167">
        <v>23501</v>
      </c>
      <c r="P1208" s="167" t="s">
        <v>1386</v>
      </c>
      <c r="R1208" s="167">
        <v>3.19</v>
      </c>
      <c r="S1208" s="167">
        <v>-3.19</v>
      </c>
      <c r="T1208" s="167" t="s">
        <v>1361</v>
      </c>
    </row>
    <row r="1209" spans="1:20">
      <c r="A1209" s="167">
        <v>40100</v>
      </c>
      <c r="B1209" s="168">
        <v>45931</v>
      </c>
      <c r="C1209" s="168">
        <v>45931</v>
      </c>
      <c r="D1209" s="167">
        <v>180355</v>
      </c>
      <c r="E1209" s="167" t="s">
        <v>2482</v>
      </c>
      <c r="F1209" s="167" t="s">
        <v>1408</v>
      </c>
      <c r="G1209" s="167" t="s">
        <v>1409</v>
      </c>
      <c r="I1209" s="167" t="s">
        <v>1405</v>
      </c>
      <c r="J1209" s="167" t="s">
        <v>1862</v>
      </c>
      <c r="K1209" s="167" t="s">
        <v>952</v>
      </c>
      <c r="L1209" s="167" t="s">
        <v>1863</v>
      </c>
      <c r="M1209" s="167" t="s">
        <v>2473</v>
      </c>
      <c r="O1209" s="167">
        <v>23780</v>
      </c>
      <c r="P1209" s="167" t="s">
        <v>1386</v>
      </c>
      <c r="R1209" s="167">
        <v>3.19</v>
      </c>
      <c r="S1209" s="167">
        <v>-3.19</v>
      </c>
      <c r="T1209" s="167" t="s">
        <v>1361</v>
      </c>
    </row>
    <row r="1210" spans="1:20">
      <c r="A1210" s="167">
        <v>42100</v>
      </c>
      <c r="B1210" s="168">
        <v>45901</v>
      </c>
      <c r="C1210" s="168">
        <v>45901</v>
      </c>
      <c r="D1210" s="167">
        <v>179801</v>
      </c>
      <c r="E1210" s="167" t="s">
        <v>2483</v>
      </c>
      <c r="F1210" s="167" t="s">
        <v>1408</v>
      </c>
      <c r="G1210" s="167" t="s">
        <v>1409</v>
      </c>
      <c r="I1210" s="167" t="s">
        <v>1405</v>
      </c>
      <c r="J1210" s="167" t="s">
        <v>1435</v>
      </c>
      <c r="K1210" s="167" t="s">
        <v>952</v>
      </c>
      <c r="L1210" s="167" t="s">
        <v>1436</v>
      </c>
      <c r="M1210" s="167" t="s">
        <v>2473</v>
      </c>
      <c r="O1210" s="167">
        <v>23501</v>
      </c>
      <c r="P1210" s="167" t="s">
        <v>1386</v>
      </c>
      <c r="R1210" s="167">
        <v>120</v>
      </c>
      <c r="S1210" s="167">
        <v>-120</v>
      </c>
      <c r="T1210" s="167" t="s">
        <v>1361</v>
      </c>
    </row>
    <row r="1211" spans="1:20">
      <c r="A1211" s="167">
        <v>42100</v>
      </c>
      <c r="B1211" s="168">
        <v>45931</v>
      </c>
      <c r="C1211" s="168">
        <v>45931</v>
      </c>
      <c r="D1211" s="167">
        <v>180355</v>
      </c>
      <c r="E1211" s="167" t="s">
        <v>2483</v>
      </c>
      <c r="F1211" s="167" t="s">
        <v>1408</v>
      </c>
      <c r="G1211" s="167" t="s">
        <v>1409</v>
      </c>
      <c r="I1211" s="167" t="s">
        <v>1405</v>
      </c>
      <c r="J1211" s="167" t="s">
        <v>1435</v>
      </c>
      <c r="K1211" s="167" t="s">
        <v>952</v>
      </c>
      <c r="L1211" s="167" t="s">
        <v>1436</v>
      </c>
      <c r="M1211" s="167" t="s">
        <v>2473</v>
      </c>
      <c r="O1211" s="167">
        <v>23780</v>
      </c>
      <c r="P1211" s="167" t="s">
        <v>1386</v>
      </c>
      <c r="R1211" s="167">
        <v>117</v>
      </c>
      <c r="S1211" s="167">
        <v>-117</v>
      </c>
      <c r="T1211" s="167" t="s">
        <v>1361</v>
      </c>
    </row>
    <row r="1212" spans="1:20">
      <c r="A1212" s="167">
        <v>40000</v>
      </c>
      <c r="B1212" s="168">
        <v>45901</v>
      </c>
      <c r="C1212" s="168">
        <v>45901</v>
      </c>
      <c r="D1212" s="167">
        <v>179801</v>
      </c>
      <c r="E1212" s="167" t="s">
        <v>2484</v>
      </c>
      <c r="F1212" s="167" t="s">
        <v>1425</v>
      </c>
      <c r="G1212" s="167" t="s">
        <v>1426</v>
      </c>
      <c r="I1212" s="167" t="s">
        <v>1405</v>
      </c>
      <c r="J1212" s="167" t="s">
        <v>1640</v>
      </c>
      <c r="K1212" s="167" t="s">
        <v>952</v>
      </c>
      <c r="L1212" s="167" t="s">
        <v>1640</v>
      </c>
      <c r="M1212" s="167" t="s">
        <v>2473</v>
      </c>
      <c r="O1212" s="167">
        <v>23501</v>
      </c>
      <c r="P1212" s="167" t="s">
        <v>1386</v>
      </c>
      <c r="R1212" s="167">
        <v>4734.25</v>
      </c>
      <c r="S1212" s="167">
        <v>-4734.25</v>
      </c>
      <c r="T1212" s="167" t="s">
        <v>1361</v>
      </c>
    </row>
    <row r="1213" spans="1:20">
      <c r="A1213" s="167">
        <v>40000</v>
      </c>
      <c r="B1213" s="168">
        <v>45931</v>
      </c>
      <c r="C1213" s="168">
        <v>45931</v>
      </c>
      <c r="D1213" s="167">
        <v>180355</v>
      </c>
      <c r="E1213" s="167" t="s">
        <v>2484</v>
      </c>
      <c r="F1213" s="167" t="s">
        <v>1425</v>
      </c>
      <c r="G1213" s="167" t="s">
        <v>1426</v>
      </c>
      <c r="I1213" s="167" t="s">
        <v>1405</v>
      </c>
      <c r="J1213" s="167" t="s">
        <v>1640</v>
      </c>
      <c r="K1213" s="167" t="s">
        <v>952</v>
      </c>
      <c r="L1213" s="167" t="s">
        <v>1640</v>
      </c>
      <c r="M1213" s="167" t="s">
        <v>2473</v>
      </c>
      <c r="O1213" s="167">
        <v>23780</v>
      </c>
      <c r="P1213" s="167" t="s">
        <v>1386</v>
      </c>
      <c r="R1213" s="167">
        <v>4734.25</v>
      </c>
      <c r="S1213" s="167">
        <v>-4734.25</v>
      </c>
      <c r="T1213" s="167" t="s">
        <v>1361</v>
      </c>
    </row>
    <row r="1214" spans="1:20">
      <c r="A1214" s="167">
        <v>42100</v>
      </c>
      <c r="B1214" s="168">
        <v>45901</v>
      </c>
      <c r="C1214" s="168">
        <v>45901</v>
      </c>
      <c r="D1214" s="167">
        <v>179801</v>
      </c>
      <c r="E1214" s="167" t="s">
        <v>2485</v>
      </c>
      <c r="F1214" s="167" t="s">
        <v>1425</v>
      </c>
      <c r="G1214" s="167" t="s">
        <v>1426</v>
      </c>
      <c r="I1214" s="167" t="s">
        <v>1405</v>
      </c>
      <c r="J1214" s="167" t="s">
        <v>1450</v>
      </c>
      <c r="K1214" s="167" t="s">
        <v>952</v>
      </c>
      <c r="L1214" s="167" t="s">
        <v>1451</v>
      </c>
      <c r="M1214" s="167" t="s">
        <v>2473</v>
      </c>
      <c r="O1214" s="167">
        <v>23501</v>
      </c>
      <c r="P1214" s="167" t="s">
        <v>1386</v>
      </c>
      <c r="R1214" s="167">
        <v>10.5</v>
      </c>
      <c r="S1214" s="167">
        <v>-10.5</v>
      </c>
      <c r="T1214" s="167" t="s">
        <v>1361</v>
      </c>
    </row>
    <row r="1215" spans="1:20">
      <c r="A1215" s="167">
        <v>42100</v>
      </c>
      <c r="B1215" s="168">
        <v>45931</v>
      </c>
      <c r="C1215" s="168">
        <v>45931</v>
      </c>
      <c r="D1215" s="167">
        <v>180355</v>
      </c>
      <c r="E1215" s="167" t="s">
        <v>2485</v>
      </c>
      <c r="F1215" s="167" t="s">
        <v>1425</v>
      </c>
      <c r="G1215" s="167" t="s">
        <v>1426</v>
      </c>
      <c r="I1215" s="167" t="s">
        <v>1405</v>
      </c>
      <c r="J1215" s="167" t="s">
        <v>1450</v>
      </c>
      <c r="K1215" s="167" t="s">
        <v>952</v>
      </c>
      <c r="L1215" s="167" t="s">
        <v>1451</v>
      </c>
      <c r="M1215" s="167" t="s">
        <v>2473</v>
      </c>
      <c r="O1215" s="167">
        <v>23780</v>
      </c>
      <c r="P1215" s="167" t="s">
        <v>1386</v>
      </c>
      <c r="R1215" s="167">
        <v>10.5</v>
      </c>
      <c r="S1215" s="167">
        <v>-10.5</v>
      </c>
      <c r="T1215" s="167" t="s">
        <v>1361</v>
      </c>
    </row>
    <row r="1216" spans="1:20">
      <c r="A1216" s="167">
        <v>41450</v>
      </c>
      <c r="B1216" s="168">
        <v>45901</v>
      </c>
      <c r="C1216" s="168">
        <v>45901</v>
      </c>
      <c r="D1216" s="167">
        <v>179801</v>
      </c>
      <c r="E1216" s="167" t="s">
        <v>2486</v>
      </c>
      <c r="F1216" s="167" t="s">
        <v>1425</v>
      </c>
      <c r="G1216" s="167" t="s">
        <v>1426</v>
      </c>
      <c r="I1216" s="167" t="s">
        <v>1405</v>
      </c>
      <c r="J1216" s="167" t="s">
        <v>1501</v>
      </c>
      <c r="K1216" s="167" t="s">
        <v>952</v>
      </c>
      <c r="L1216" s="167" t="s">
        <v>1502</v>
      </c>
      <c r="M1216" s="167" t="s">
        <v>2473</v>
      </c>
      <c r="O1216" s="167">
        <v>23501</v>
      </c>
      <c r="P1216" s="167" t="s">
        <v>1386</v>
      </c>
      <c r="R1216" s="167">
        <v>968</v>
      </c>
      <c r="S1216" s="167">
        <v>-968</v>
      </c>
      <c r="T1216" s="167" t="s">
        <v>1361</v>
      </c>
    </row>
    <row r="1217" spans="1:20">
      <c r="A1217" s="167">
        <v>41450</v>
      </c>
      <c r="B1217" s="168">
        <v>45931</v>
      </c>
      <c r="C1217" s="168">
        <v>45931</v>
      </c>
      <c r="D1217" s="167">
        <v>180355</v>
      </c>
      <c r="E1217" s="167" t="s">
        <v>2486</v>
      </c>
      <c r="F1217" s="167" t="s">
        <v>1425</v>
      </c>
      <c r="G1217" s="167" t="s">
        <v>1426</v>
      </c>
      <c r="I1217" s="167" t="s">
        <v>1405</v>
      </c>
      <c r="J1217" s="167" t="s">
        <v>1501</v>
      </c>
      <c r="K1217" s="167" t="s">
        <v>952</v>
      </c>
      <c r="L1217" s="167" t="s">
        <v>1502</v>
      </c>
      <c r="M1217" s="167" t="s">
        <v>2473</v>
      </c>
      <c r="O1217" s="167">
        <v>23780</v>
      </c>
      <c r="P1217" s="167" t="s">
        <v>1386</v>
      </c>
      <c r="R1217" s="167">
        <v>968</v>
      </c>
      <c r="S1217" s="167">
        <v>-968</v>
      </c>
      <c r="T1217" s="167" t="s">
        <v>1361</v>
      </c>
    </row>
    <row r="1218" spans="1:20">
      <c r="A1218" s="167">
        <v>42000</v>
      </c>
      <c r="B1218" s="168">
        <v>45961</v>
      </c>
      <c r="C1218" s="168">
        <v>45961</v>
      </c>
      <c r="D1218" s="167">
        <v>181166</v>
      </c>
      <c r="E1218" s="167" t="s">
        <v>2487</v>
      </c>
      <c r="F1218" s="167" t="s">
        <v>1557</v>
      </c>
      <c r="G1218" s="167" t="s">
        <v>134</v>
      </c>
      <c r="I1218" s="167" t="s">
        <v>1405</v>
      </c>
      <c r="J1218" s="167" t="s">
        <v>2488</v>
      </c>
      <c r="K1218" s="167" t="s">
        <v>952</v>
      </c>
      <c r="L1218" s="167" t="s">
        <v>2489</v>
      </c>
      <c r="M1218" s="167" t="s">
        <v>2473</v>
      </c>
      <c r="O1218" s="167">
        <v>24211</v>
      </c>
      <c r="P1218" s="167" t="s">
        <v>1386</v>
      </c>
      <c r="R1218" s="167">
        <v>61</v>
      </c>
      <c r="S1218" s="167">
        <v>-61</v>
      </c>
      <c r="T1218" s="167" t="s">
        <v>1361</v>
      </c>
    </row>
    <row r="1219" spans="1:20">
      <c r="A1219" s="167">
        <v>42100</v>
      </c>
      <c r="B1219" s="168">
        <v>45901</v>
      </c>
      <c r="C1219" s="168">
        <v>45901</v>
      </c>
      <c r="D1219" s="167">
        <v>179802</v>
      </c>
      <c r="E1219" s="167" t="s">
        <v>2490</v>
      </c>
      <c r="F1219" s="167" t="s">
        <v>1408</v>
      </c>
      <c r="G1219" s="167" t="s">
        <v>1409</v>
      </c>
      <c r="I1219" s="167" t="s">
        <v>1405</v>
      </c>
      <c r="J1219" s="167" t="s">
        <v>1410</v>
      </c>
      <c r="K1219" s="167" t="s">
        <v>958</v>
      </c>
      <c r="L1219" s="167" t="s">
        <v>1411</v>
      </c>
      <c r="M1219" s="167" t="s">
        <v>2491</v>
      </c>
      <c r="O1219" s="167">
        <v>23508</v>
      </c>
      <c r="P1219" s="167" t="s">
        <v>1386</v>
      </c>
      <c r="R1219" s="167">
        <v>175</v>
      </c>
      <c r="S1219" s="167">
        <v>-175</v>
      </c>
      <c r="T1219" s="167" t="s">
        <v>1361</v>
      </c>
    </row>
    <row r="1220" spans="1:20">
      <c r="A1220" s="167">
        <v>42100</v>
      </c>
      <c r="B1220" s="168">
        <v>45931</v>
      </c>
      <c r="C1220" s="168">
        <v>45931</v>
      </c>
      <c r="D1220" s="167">
        <v>180356</v>
      </c>
      <c r="E1220" s="167" t="s">
        <v>2490</v>
      </c>
      <c r="F1220" s="167" t="s">
        <v>1408</v>
      </c>
      <c r="G1220" s="167" t="s">
        <v>1409</v>
      </c>
      <c r="I1220" s="167" t="s">
        <v>1405</v>
      </c>
      <c r="J1220" s="167" t="s">
        <v>1410</v>
      </c>
      <c r="K1220" s="167" t="s">
        <v>958</v>
      </c>
      <c r="L1220" s="167" t="s">
        <v>1411</v>
      </c>
      <c r="M1220" s="167" t="s">
        <v>2491</v>
      </c>
      <c r="O1220" s="167">
        <v>23781</v>
      </c>
      <c r="P1220" s="167" t="s">
        <v>1386</v>
      </c>
      <c r="R1220" s="167">
        <v>175</v>
      </c>
      <c r="S1220" s="167">
        <v>-175</v>
      </c>
      <c r="T1220" s="167" t="s">
        <v>1361</v>
      </c>
    </row>
    <row r="1221" spans="1:20">
      <c r="A1221" s="167">
        <v>42100</v>
      </c>
      <c r="B1221" s="168">
        <v>45901</v>
      </c>
      <c r="C1221" s="168">
        <v>45901</v>
      </c>
      <c r="D1221" s="167">
        <v>179802</v>
      </c>
      <c r="E1221" s="167" t="s">
        <v>2492</v>
      </c>
      <c r="F1221" s="167" t="s">
        <v>1408</v>
      </c>
      <c r="G1221" s="167" t="s">
        <v>1409</v>
      </c>
      <c r="I1221" s="167" t="s">
        <v>1405</v>
      </c>
      <c r="J1221" s="167" t="s">
        <v>1413</v>
      </c>
      <c r="K1221" s="167" t="s">
        <v>958</v>
      </c>
      <c r="L1221" s="167" t="s">
        <v>1414</v>
      </c>
      <c r="M1221" s="167" t="s">
        <v>2491</v>
      </c>
      <c r="O1221" s="167">
        <v>23508</v>
      </c>
      <c r="P1221" s="167" t="s">
        <v>1386</v>
      </c>
      <c r="R1221" s="167">
        <v>486</v>
      </c>
      <c r="S1221" s="167">
        <v>-486</v>
      </c>
      <c r="T1221" s="167" t="s">
        <v>1361</v>
      </c>
    </row>
    <row r="1222" spans="1:20">
      <c r="A1222" s="167">
        <v>42100</v>
      </c>
      <c r="B1222" s="168">
        <v>45931</v>
      </c>
      <c r="C1222" s="168">
        <v>45931</v>
      </c>
      <c r="D1222" s="167">
        <v>180356</v>
      </c>
      <c r="E1222" s="167" t="s">
        <v>2492</v>
      </c>
      <c r="F1222" s="167" t="s">
        <v>1408</v>
      </c>
      <c r="G1222" s="167" t="s">
        <v>1409</v>
      </c>
      <c r="I1222" s="167" t="s">
        <v>1405</v>
      </c>
      <c r="J1222" s="167" t="s">
        <v>1413</v>
      </c>
      <c r="K1222" s="167" t="s">
        <v>958</v>
      </c>
      <c r="L1222" s="167" t="s">
        <v>1414</v>
      </c>
      <c r="M1222" s="167" t="s">
        <v>2491</v>
      </c>
      <c r="O1222" s="167">
        <v>23781</v>
      </c>
      <c r="P1222" s="167" t="s">
        <v>1386</v>
      </c>
      <c r="R1222" s="167">
        <v>486</v>
      </c>
      <c r="S1222" s="167">
        <v>-486</v>
      </c>
      <c r="T1222" s="167" t="s">
        <v>1361</v>
      </c>
    </row>
    <row r="1223" spans="1:20">
      <c r="A1223" s="167">
        <v>42100</v>
      </c>
      <c r="B1223" s="168">
        <v>45901</v>
      </c>
      <c r="C1223" s="168">
        <v>45901</v>
      </c>
      <c r="D1223" s="167">
        <v>179802</v>
      </c>
      <c r="E1223" s="167" t="s">
        <v>2493</v>
      </c>
      <c r="F1223" s="167" t="s">
        <v>1408</v>
      </c>
      <c r="G1223" s="167" t="s">
        <v>1409</v>
      </c>
      <c r="I1223" s="167" t="s">
        <v>1405</v>
      </c>
      <c r="J1223" s="167" t="s">
        <v>1416</v>
      </c>
      <c r="K1223" s="167" t="s">
        <v>958</v>
      </c>
      <c r="L1223" s="167" t="s">
        <v>1417</v>
      </c>
      <c r="M1223" s="167" t="s">
        <v>2491</v>
      </c>
      <c r="O1223" s="167">
        <v>23508</v>
      </c>
      <c r="P1223" s="167" t="s">
        <v>1386</v>
      </c>
      <c r="R1223" s="167">
        <v>100</v>
      </c>
      <c r="S1223" s="167">
        <v>-100</v>
      </c>
      <c r="T1223" s="167" t="s">
        <v>1361</v>
      </c>
    </row>
    <row r="1224" spans="1:20">
      <c r="A1224" s="167">
        <v>42100</v>
      </c>
      <c r="B1224" s="168">
        <v>45931</v>
      </c>
      <c r="C1224" s="168">
        <v>45931</v>
      </c>
      <c r="D1224" s="167">
        <v>180356</v>
      </c>
      <c r="E1224" s="167" t="s">
        <v>2493</v>
      </c>
      <c r="F1224" s="167" t="s">
        <v>1408</v>
      </c>
      <c r="G1224" s="167" t="s">
        <v>1409</v>
      </c>
      <c r="I1224" s="167" t="s">
        <v>1405</v>
      </c>
      <c r="J1224" s="167" t="s">
        <v>1416</v>
      </c>
      <c r="K1224" s="167" t="s">
        <v>958</v>
      </c>
      <c r="L1224" s="167" t="s">
        <v>1417</v>
      </c>
      <c r="M1224" s="167" t="s">
        <v>2491</v>
      </c>
      <c r="O1224" s="167">
        <v>23781</v>
      </c>
      <c r="P1224" s="167" t="s">
        <v>1386</v>
      </c>
      <c r="R1224" s="167">
        <v>100</v>
      </c>
      <c r="S1224" s="167">
        <v>-100</v>
      </c>
      <c r="T1224" s="167" t="s">
        <v>1361</v>
      </c>
    </row>
    <row r="1225" spans="1:20">
      <c r="A1225" s="167">
        <v>41300</v>
      </c>
      <c r="B1225" s="168">
        <v>45901</v>
      </c>
      <c r="C1225" s="168">
        <v>45901</v>
      </c>
      <c r="D1225" s="167">
        <v>179802</v>
      </c>
      <c r="E1225" s="167" t="s">
        <v>2494</v>
      </c>
      <c r="F1225" s="167" t="s">
        <v>1425</v>
      </c>
      <c r="G1225" s="167" t="s">
        <v>1426</v>
      </c>
      <c r="I1225" s="167" t="s">
        <v>1405</v>
      </c>
      <c r="J1225" s="167" t="s">
        <v>1419</v>
      </c>
      <c r="K1225" s="167" t="s">
        <v>958</v>
      </c>
      <c r="L1225" s="167" t="s">
        <v>1420</v>
      </c>
      <c r="M1225" s="167" t="s">
        <v>2491</v>
      </c>
      <c r="O1225" s="167">
        <v>23508</v>
      </c>
      <c r="P1225" s="167" t="s">
        <v>1386</v>
      </c>
      <c r="R1225" s="167">
        <v>212</v>
      </c>
      <c r="S1225" s="167">
        <v>-212</v>
      </c>
      <c r="T1225" s="167" t="s">
        <v>1361</v>
      </c>
    </row>
    <row r="1226" spans="1:20">
      <c r="A1226" s="167">
        <v>41300</v>
      </c>
      <c r="B1226" s="168">
        <v>45931</v>
      </c>
      <c r="C1226" s="168">
        <v>45931</v>
      </c>
      <c r="D1226" s="167">
        <v>180356</v>
      </c>
      <c r="E1226" s="167" t="s">
        <v>2494</v>
      </c>
      <c r="F1226" s="167" t="s">
        <v>1425</v>
      </c>
      <c r="G1226" s="167" t="s">
        <v>1426</v>
      </c>
      <c r="I1226" s="167" t="s">
        <v>1405</v>
      </c>
      <c r="J1226" s="167" t="s">
        <v>1419</v>
      </c>
      <c r="K1226" s="167" t="s">
        <v>958</v>
      </c>
      <c r="L1226" s="167" t="s">
        <v>1420</v>
      </c>
      <c r="M1226" s="167" t="s">
        <v>2491</v>
      </c>
      <c r="O1226" s="167">
        <v>23781</v>
      </c>
      <c r="P1226" s="167" t="s">
        <v>1386</v>
      </c>
      <c r="R1226" s="167">
        <v>220</v>
      </c>
      <c r="S1226" s="167">
        <v>-220</v>
      </c>
      <c r="T1226" s="167" t="s">
        <v>1361</v>
      </c>
    </row>
    <row r="1227" spans="1:20">
      <c r="A1227" s="167">
        <v>42100</v>
      </c>
      <c r="B1227" s="168">
        <v>45901</v>
      </c>
      <c r="C1227" s="168">
        <v>45901</v>
      </c>
      <c r="D1227" s="167">
        <v>179802</v>
      </c>
      <c r="E1227" s="167" t="s">
        <v>2495</v>
      </c>
      <c r="F1227" s="167" t="s">
        <v>1408</v>
      </c>
      <c r="G1227" s="167" t="s">
        <v>1409</v>
      </c>
      <c r="I1227" s="167" t="s">
        <v>1405</v>
      </c>
      <c r="J1227" s="167" t="s">
        <v>1624</v>
      </c>
      <c r="K1227" s="167" t="s">
        <v>958</v>
      </c>
      <c r="L1227" s="167" t="s">
        <v>1625</v>
      </c>
      <c r="M1227" s="167" t="s">
        <v>2491</v>
      </c>
      <c r="O1227" s="167">
        <v>23508</v>
      </c>
      <c r="P1227" s="167" t="s">
        <v>1386</v>
      </c>
      <c r="R1227" s="167">
        <v>265</v>
      </c>
      <c r="S1227" s="167">
        <v>-265</v>
      </c>
      <c r="T1227" s="167" t="s">
        <v>1361</v>
      </c>
    </row>
    <row r="1228" spans="1:20">
      <c r="A1228" s="167">
        <v>42100</v>
      </c>
      <c r="B1228" s="168">
        <v>45931</v>
      </c>
      <c r="C1228" s="168">
        <v>45931</v>
      </c>
      <c r="D1228" s="167">
        <v>180356</v>
      </c>
      <c r="E1228" s="167" t="s">
        <v>2495</v>
      </c>
      <c r="F1228" s="167" t="s">
        <v>1408</v>
      </c>
      <c r="G1228" s="167" t="s">
        <v>1409</v>
      </c>
      <c r="I1228" s="167" t="s">
        <v>1405</v>
      </c>
      <c r="J1228" s="167" t="s">
        <v>1624</v>
      </c>
      <c r="K1228" s="167" t="s">
        <v>958</v>
      </c>
      <c r="L1228" s="167" t="s">
        <v>1625</v>
      </c>
      <c r="M1228" s="167" t="s">
        <v>2491</v>
      </c>
      <c r="O1228" s="167">
        <v>23781</v>
      </c>
      <c r="P1228" s="167" t="s">
        <v>1386</v>
      </c>
      <c r="R1228" s="167">
        <v>275</v>
      </c>
      <c r="S1228" s="167">
        <v>-275</v>
      </c>
      <c r="T1228" s="167" t="s">
        <v>1361</v>
      </c>
    </row>
    <row r="1229" spans="1:20">
      <c r="A1229" s="167">
        <v>42100</v>
      </c>
      <c r="B1229" s="168">
        <v>45901</v>
      </c>
      <c r="C1229" s="168">
        <v>45901</v>
      </c>
      <c r="D1229" s="167">
        <v>179802</v>
      </c>
      <c r="E1229" s="167" t="s">
        <v>2496</v>
      </c>
      <c r="F1229" s="167" t="s">
        <v>1408</v>
      </c>
      <c r="G1229" s="167" t="s">
        <v>1409</v>
      </c>
      <c r="I1229" s="167" t="s">
        <v>1405</v>
      </c>
      <c r="J1229" s="167" t="s">
        <v>1422</v>
      </c>
      <c r="K1229" s="167" t="s">
        <v>958</v>
      </c>
      <c r="L1229" s="167" t="s">
        <v>1423</v>
      </c>
      <c r="M1229" s="167" t="s">
        <v>2491</v>
      </c>
      <c r="O1229" s="167">
        <v>23508</v>
      </c>
      <c r="P1229" s="167" t="s">
        <v>1386</v>
      </c>
      <c r="R1229" s="167">
        <v>240</v>
      </c>
      <c r="S1229" s="167">
        <v>-240</v>
      </c>
      <c r="T1229" s="167" t="s">
        <v>1361</v>
      </c>
    </row>
    <row r="1230" spans="1:20">
      <c r="A1230" s="167">
        <v>42100</v>
      </c>
      <c r="B1230" s="168">
        <v>45931</v>
      </c>
      <c r="C1230" s="168">
        <v>45931</v>
      </c>
      <c r="D1230" s="167">
        <v>180356</v>
      </c>
      <c r="E1230" s="167" t="s">
        <v>2496</v>
      </c>
      <c r="F1230" s="167" t="s">
        <v>1408</v>
      </c>
      <c r="G1230" s="167" t="s">
        <v>1409</v>
      </c>
      <c r="I1230" s="167" t="s">
        <v>1405</v>
      </c>
      <c r="J1230" s="167" t="s">
        <v>1422</v>
      </c>
      <c r="K1230" s="167" t="s">
        <v>958</v>
      </c>
      <c r="L1230" s="167" t="s">
        <v>1423</v>
      </c>
      <c r="M1230" s="167" t="s">
        <v>2491</v>
      </c>
      <c r="O1230" s="167">
        <v>23781</v>
      </c>
      <c r="P1230" s="167" t="s">
        <v>1386</v>
      </c>
      <c r="R1230" s="167">
        <v>240</v>
      </c>
      <c r="S1230" s="167">
        <v>-240</v>
      </c>
      <c r="T1230" s="167" t="s">
        <v>1361</v>
      </c>
    </row>
    <row r="1231" spans="1:20">
      <c r="A1231" s="167">
        <v>41450</v>
      </c>
      <c r="B1231" s="168">
        <v>45901</v>
      </c>
      <c r="C1231" s="168">
        <v>45901</v>
      </c>
      <c r="D1231" s="167">
        <v>179802</v>
      </c>
      <c r="E1231" s="167" t="s">
        <v>2497</v>
      </c>
      <c r="F1231" s="167" t="s">
        <v>1557</v>
      </c>
      <c r="G1231" s="167" t="s">
        <v>134</v>
      </c>
      <c r="I1231" s="167" t="s">
        <v>1405</v>
      </c>
      <c r="J1231" s="167" t="s">
        <v>2408</v>
      </c>
      <c r="K1231" s="167" t="s">
        <v>958</v>
      </c>
      <c r="L1231" s="167" t="s">
        <v>2409</v>
      </c>
      <c r="M1231" s="167" t="s">
        <v>2491</v>
      </c>
      <c r="O1231" s="167">
        <v>23508</v>
      </c>
      <c r="P1231" s="167" t="s">
        <v>1386</v>
      </c>
      <c r="R1231" s="167">
        <v>6</v>
      </c>
      <c r="S1231" s="167">
        <v>-6</v>
      </c>
      <c r="T1231" s="167" t="s">
        <v>1361</v>
      </c>
    </row>
    <row r="1232" spans="1:20">
      <c r="A1232" s="167">
        <v>41450</v>
      </c>
      <c r="B1232" s="168">
        <v>45931</v>
      </c>
      <c r="C1232" s="168">
        <v>45931</v>
      </c>
      <c r="D1232" s="167">
        <v>180356</v>
      </c>
      <c r="E1232" s="167" t="s">
        <v>2497</v>
      </c>
      <c r="F1232" s="167" t="s">
        <v>1557</v>
      </c>
      <c r="G1232" s="167" t="s">
        <v>134</v>
      </c>
      <c r="I1232" s="167" t="s">
        <v>1405</v>
      </c>
      <c r="J1232" s="167" t="s">
        <v>2408</v>
      </c>
      <c r="K1232" s="167" t="s">
        <v>958</v>
      </c>
      <c r="L1232" s="167" t="s">
        <v>2409</v>
      </c>
      <c r="M1232" s="167" t="s">
        <v>2491</v>
      </c>
      <c r="O1232" s="167">
        <v>23781</v>
      </c>
      <c r="P1232" s="167" t="s">
        <v>1386</v>
      </c>
      <c r="R1232" s="167">
        <v>6</v>
      </c>
      <c r="S1232" s="167">
        <v>-6</v>
      </c>
      <c r="T1232" s="167" t="s">
        <v>1361</v>
      </c>
    </row>
    <row r="1233" spans="1:20">
      <c r="A1233" s="167">
        <v>41450</v>
      </c>
      <c r="B1233" s="168">
        <v>45901</v>
      </c>
      <c r="C1233" s="168">
        <v>45901</v>
      </c>
      <c r="D1233" s="167">
        <v>179802</v>
      </c>
      <c r="E1233" s="167" t="s">
        <v>2498</v>
      </c>
      <c r="F1233" s="167" t="s">
        <v>1557</v>
      </c>
      <c r="G1233" s="167" t="s">
        <v>134</v>
      </c>
      <c r="I1233" s="167" t="s">
        <v>1405</v>
      </c>
      <c r="J1233" s="167" t="s">
        <v>1583</v>
      </c>
      <c r="K1233" s="167" t="s">
        <v>958</v>
      </c>
      <c r="L1233" s="167" t="s">
        <v>1584</v>
      </c>
      <c r="M1233" s="167" t="s">
        <v>2491</v>
      </c>
      <c r="O1233" s="167">
        <v>23508</v>
      </c>
      <c r="P1233" s="167" t="s">
        <v>1386</v>
      </c>
      <c r="R1233" s="167">
        <v>4</v>
      </c>
      <c r="S1233" s="167">
        <v>-4</v>
      </c>
      <c r="T1233" s="167" t="s">
        <v>1361</v>
      </c>
    </row>
    <row r="1234" spans="1:20">
      <c r="A1234" s="167">
        <v>41450</v>
      </c>
      <c r="B1234" s="168">
        <v>45931</v>
      </c>
      <c r="C1234" s="168">
        <v>45931</v>
      </c>
      <c r="D1234" s="167">
        <v>180356</v>
      </c>
      <c r="E1234" s="167" t="s">
        <v>2498</v>
      </c>
      <c r="F1234" s="167" t="s">
        <v>1557</v>
      </c>
      <c r="G1234" s="167" t="s">
        <v>134</v>
      </c>
      <c r="I1234" s="167" t="s">
        <v>1405</v>
      </c>
      <c r="J1234" s="167" t="s">
        <v>1583</v>
      </c>
      <c r="K1234" s="167" t="s">
        <v>958</v>
      </c>
      <c r="L1234" s="167" t="s">
        <v>1584</v>
      </c>
      <c r="M1234" s="167" t="s">
        <v>2491</v>
      </c>
      <c r="O1234" s="167">
        <v>23781</v>
      </c>
      <c r="P1234" s="167" t="s">
        <v>1386</v>
      </c>
      <c r="R1234" s="167">
        <v>4</v>
      </c>
      <c r="S1234" s="167">
        <v>-4</v>
      </c>
      <c r="T1234" s="167" t="s">
        <v>1361</v>
      </c>
    </row>
    <row r="1235" spans="1:20">
      <c r="A1235" s="167">
        <v>41300</v>
      </c>
      <c r="B1235" s="168">
        <v>45901</v>
      </c>
      <c r="C1235" s="168">
        <v>45901</v>
      </c>
      <c r="D1235" s="167">
        <v>179802</v>
      </c>
      <c r="E1235" s="167" t="s">
        <v>2499</v>
      </c>
      <c r="F1235" s="167" t="s">
        <v>1425</v>
      </c>
      <c r="G1235" s="167" t="s">
        <v>1426</v>
      </c>
      <c r="I1235" s="167" t="s">
        <v>1405</v>
      </c>
      <c r="J1235" s="167" t="s">
        <v>1430</v>
      </c>
      <c r="K1235" s="167" t="s">
        <v>958</v>
      </c>
      <c r="L1235" s="167" t="s">
        <v>1430</v>
      </c>
      <c r="M1235" s="167" t="s">
        <v>2491</v>
      </c>
      <c r="O1235" s="167">
        <v>23508</v>
      </c>
      <c r="P1235" s="167" t="s">
        <v>1386</v>
      </c>
      <c r="R1235" s="167">
        <v>2.2200000000000002</v>
      </c>
      <c r="S1235" s="167">
        <v>-2.2200000000000002</v>
      </c>
      <c r="T1235" s="167" t="s">
        <v>1361</v>
      </c>
    </row>
    <row r="1236" spans="1:20">
      <c r="A1236" s="167">
        <v>41300</v>
      </c>
      <c r="B1236" s="168">
        <v>45931</v>
      </c>
      <c r="C1236" s="168">
        <v>45931</v>
      </c>
      <c r="D1236" s="167">
        <v>180356</v>
      </c>
      <c r="E1236" s="167" t="s">
        <v>2499</v>
      </c>
      <c r="F1236" s="167" t="s">
        <v>1425</v>
      </c>
      <c r="G1236" s="167" t="s">
        <v>1426</v>
      </c>
      <c r="I1236" s="167" t="s">
        <v>1405</v>
      </c>
      <c r="J1236" s="167" t="s">
        <v>1430</v>
      </c>
      <c r="K1236" s="167" t="s">
        <v>958</v>
      </c>
      <c r="L1236" s="167" t="s">
        <v>1430</v>
      </c>
      <c r="M1236" s="167" t="s">
        <v>2491</v>
      </c>
      <c r="O1236" s="167">
        <v>23781</v>
      </c>
      <c r="P1236" s="167" t="s">
        <v>1386</v>
      </c>
      <c r="R1236" s="167">
        <v>2.2200000000000002</v>
      </c>
      <c r="S1236" s="167">
        <v>-2.2200000000000002</v>
      </c>
      <c r="T1236" s="167" t="s">
        <v>1361</v>
      </c>
    </row>
    <row r="1237" spans="1:20">
      <c r="A1237" s="167">
        <v>42100</v>
      </c>
      <c r="B1237" s="168">
        <v>45901</v>
      </c>
      <c r="C1237" s="168">
        <v>45901</v>
      </c>
      <c r="D1237" s="167">
        <v>179802</v>
      </c>
      <c r="E1237" s="167" t="s">
        <v>2500</v>
      </c>
      <c r="F1237" s="167" t="s">
        <v>1408</v>
      </c>
      <c r="G1237" s="167" t="s">
        <v>1409</v>
      </c>
      <c r="I1237" s="167" t="s">
        <v>1405</v>
      </c>
      <c r="J1237" s="167" t="s">
        <v>1432</v>
      </c>
      <c r="K1237" s="167" t="s">
        <v>958</v>
      </c>
      <c r="L1237" s="167" t="s">
        <v>1433</v>
      </c>
      <c r="M1237" s="167" t="s">
        <v>2491</v>
      </c>
      <c r="O1237" s="167">
        <v>23508</v>
      </c>
      <c r="P1237" s="167" t="s">
        <v>1386</v>
      </c>
      <c r="R1237" s="167">
        <v>228</v>
      </c>
      <c r="S1237" s="167">
        <v>-228</v>
      </c>
      <c r="T1237" s="167" t="s">
        <v>1361</v>
      </c>
    </row>
    <row r="1238" spans="1:20">
      <c r="A1238" s="167">
        <v>42100</v>
      </c>
      <c r="B1238" s="168">
        <v>45931</v>
      </c>
      <c r="C1238" s="168">
        <v>45931</v>
      </c>
      <c r="D1238" s="167">
        <v>180356</v>
      </c>
      <c r="E1238" s="167" t="s">
        <v>2500</v>
      </c>
      <c r="F1238" s="167" t="s">
        <v>1408</v>
      </c>
      <c r="G1238" s="167" t="s">
        <v>1409</v>
      </c>
      <c r="I1238" s="167" t="s">
        <v>1405</v>
      </c>
      <c r="J1238" s="167" t="s">
        <v>1432</v>
      </c>
      <c r="K1238" s="167" t="s">
        <v>958</v>
      </c>
      <c r="L1238" s="167" t="s">
        <v>1433</v>
      </c>
      <c r="M1238" s="167" t="s">
        <v>2491</v>
      </c>
      <c r="O1238" s="167">
        <v>23781</v>
      </c>
      <c r="P1238" s="167" t="s">
        <v>1386</v>
      </c>
      <c r="R1238" s="167">
        <v>236</v>
      </c>
      <c r="S1238" s="167">
        <v>-236</v>
      </c>
      <c r="T1238" s="167" t="s">
        <v>1361</v>
      </c>
    </row>
    <row r="1239" spans="1:20">
      <c r="A1239" s="167">
        <v>40000</v>
      </c>
      <c r="B1239" s="168">
        <v>45901</v>
      </c>
      <c r="C1239" s="168">
        <v>45901</v>
      </c>
      <c r="D1239" s="167">
        <v>179802</v>
      </c>
      <c r="E1239" s="167" t="s">
        <v>2501</v>
      </c>
      <c r="F1239" s="167" t="s">
        <v>1425</v>
      </c>
      <c r="G1239" s="167" t="s">
        <v>1426</v>
      </c>
      <c r="I1239" s="167" t="s">
        <v>1405</v>
      </c>
      <c r="J1239" s="167" t="s">
        <v>1514</v>
      </c>
      <c r="K1239" s="167" t="s">
        <v>958</v>
      </c>
      <c r="L1239" s="167" t="s">
        <v>1515</v>
      </c>
      <c r="M1239" s="167" t="s">
        <v>2491</v>
      </c>
      <c r="O1239" s="167">
        <v>23508</v>
      </c>
      <c r="P1239" s="167" t="s">
        <v>1386</v>
      </c>
      <c r="R1239" s="167">
        <v>357</v>
      </c>
      <c r="S1239" s="167">
        <v>-357</v>
      </c>
      <c r="T1239" s="167" t="s">
        <v>1361</v>
      </c>
    </row>
    <row r="1240" spans="1:20">
      <c r="A1240" s="167">
        <v>40000</v>
      </c>
      <c r="B1240" s="168">
        <v>45931</v>
      </c>
      <c r="C1240" s="168">
        <v>45931</v>
      </c>
      <c r="D1240" s="167">
        <v>180356</v>
      </c>
      <c r="E1240" s="167" t="s">
        <v>2501</v>
      </c>
      <c r="F1240" s="167" t="s">
        <v>1425</v>
      </c>
      <c r="G1240" s="167" t="s">
        <v>1426</v>
      </c>
      <c r="I1240" s="167" t="s">
        <v>1405</v>
      </c>
      <c r="J1240" s="167" t="s">
        <v>1514</v>
      </c>
      <c r="K1240" s="167" t="s">
        <v>958</v>
      </c>
      <c r="L1240" s="167" t="s">
        <v>1515</v>
      </c>
      <c r="M1240" s="167" t="s">
        <v>2491</v>
      </c>
      <c r="O1240" s="167">
        <v>23781</v>
      </c>
      <c r="P1240" s="167" t="s">
        <v>1386</v>
      </c>
      <c r="R1240" s="167">
        <v>336</v>
      </c>
      <c r="S1240" s="167">
        <v>-336</v>
      </c>
      <c r="T1240" s="167" t="s">
        <v>1361</v>
      </c>
    </row>
    <row r="1241" spans="1:20">
      <c r="A1241" s="167">
        <v>42100</v>
      </c>
      <c r="B1241" s="168">
        <v>45901</v>
      </c>
      <c r="C1241" s="168">
        <v>45901</v>
      </c>
      <c r="D1241" s="167">
        <v>179802</v>
      </c>
      <c r="E1241" s="167" t="s">
        <v>2502</v>
      </c>
      <c r="F1241" s="167" t="s">
        <v>1408</v>
      </c>
      <c r="G1241" s="167" t="s">
        <v>1409</v>
      </c>
      <c r="I1241" s="167" t="s">
        <v>1405</v>
      </c>
      <c r="J1241" s="167" t="s">
        <v>1435</v>
      </c>
      <c r="K1241" s="167" t="s">
        <v>958</v>
      </c>
      <c r="L1241" s="167" t="s">
        <v>1436</v>
      </c>
      <c r="M1241" s="167" t="s">
        <v>2491</v>
      </c>
      <c r="O1241" s="167">
        <v>23508</v>
      </c>
      <c r="P1241" s="167" t="s">
        <v>1386</v>
      </c>
      <c r="R1241" s="167">
        <v>235</v>
      </c>
      <c r="S1241" s="167">
        <v>-235</v>
      </c>
      <c r="T1241" s="167" t="s">
        <v>1361</v>
      </c>
    </row>
    <row r="1242" spans="1:20">
      <c r="A1242" s="167">
        <v>42100</v>
      </c>
      <c r="B1242" s="168">
        <v>45931</v>
      </c>
      <c r="C1242" s="168">
        <v>45931</v>
      </c>
      <c r="D1242" s="167">
        <v>180356</v>
      </c>
      <c r="E1242" s="167" t="s">
        <v>2502</v>
      </c>
      <c r="F1242" s="167" t="s">
        <v>1408</v>
      </c>
      <c r="G1242" s="167" t="s">
        <v>1409</v>
      </c>
      <c r="I1242" s="167" t="s">
        <v>1405</v>
      </c>
      <c r="J1242" s="167" t="s">
        <v>1435</v>
      </c>
      <c r="K1242" s="167" t="s">
        <v>958</v>
      </c>
      <c r="L1242" s="167" t="s">
        <v>1436</v>
      </c>
      <c r="M1242" s="167" t="s">
        <v>2491</v>
      </c>
      <c r="O1242" s="167">
        <v>23781</v>
      </c>
      <c r="P1242" s="167" t="s">
        <v>1386</v>
      </c>
      <c r="R1242" s="167">
        <v>240</v>
      </c>
      <c r="S1242" s="167">
        <v>-240</v>
      </c>
      <c r="T1242" s="167" t="s">
        <v>1361</v>
      </c>
    </row>
    <row r="1243" spans="1:20">
      <c r="A1243" s="167">
        <v>40000</v>
      </c>
      <c r="B1243" s="168">
        <v>45901</v>
      </c>
      <c r="C1243" s="168">
        <v>45901</v>
      </c>
      <c r="D1243" s="167">
        <v>179802</v>
      </c>
      <c r="E1243" s="167" t="s">
        <v>2503</v>
      </c>
      <c r="F1243" s="167" t="s">
        <v>1425</v>
      </c>
      <c r="G1243" s="167" t="s">
        <v>1426</v>
      </c>
      <c r="I1243" s="167" t="s">
        <v>1405</v>
      </c>
      <c r="J1243" s="167" t="s">
        <v>1444</v>
      </c>
      <c r="K1243" s="167" t="s">
        <v>958</v>
      </c>
      <c r="L1243" s="167" t="s">
        <v>1445</v>
      </c>
      <c r="M1243" s="167" t="s">
        <v>2491</v>
      </c>
      <c r="O1243" s="167">
        <v>23508</v>
      </c>
      <c r="P1243" s="167" t="s">
        <v>1386</v>
      </c>
      <c r="R1243" s="167">
        <v>190</v>
      </c>
      <c r="S1243" s="167">
        <v>-190</v>
      </c>
      <c r="T1243" s="167" t="s">
        <v>1361</v>
      </c>
    </row>
    <row r="1244" spans="1:20">
      <c r="A1244" s="167">
        <v>40000</v>
      </c>
      <c r="B1244" s="168">
        <v>45931</v>
      </c>
      <c r="C1244" s="168">
        <v>45931</v>
      </c>
      <c r="D1244" s="167">
        <v>180356</v>
      </c>
      <c r="E1244" s="167" t="s">
        <v>2503</v>
      </c>
      <c r="F1244" s="167" t="s">
        <v>1425</v>
      </c>
      <c r="G1244" s="167" t="s">
        <v>1426</v>
      </c>
      <c r="I1244" s="167" t="s">
        <v>1405</v>
      </c>
      <c r="J1244" s="167" t="s">
        <v>1444</v>
      </c>
      <c r="K1244" s="167" t="s">
        <v>958</v>
      </c>
      <c r="L1244" s="167" t="s">
        <v>1445</v>
      </c>
      <c r="M1244" s="167" t="s">
        <v>2491</v>
      </c>
      <c r="O1244" s="167">
        <v>23781</v>
      </c>
      <c r="P1244" s="167" t="s">
        <v>1386</v>
      </c>
      <c r="R1244" s="167">
        <v>190</v>
      </c>
      <c r="S1244" s="167">
        <v>-190</v>
      </c>
      <c r="T1244" s="167" t="s">
        <v>1361</v>
      </c>
    </row>
    <row r="1245" spans="1:20">
      <c r="A1245" s="167">
        <v>40000</v>
      </c>
      <c r="B1245" s="168">
        <v>45901</v>
      </c>
      <c r="C1245" s="168">
        <v>45901</v>
      </c>
      <c r="D1245" s="167">
        <v>179802</v>
      </c>
      <c r="E1245" s="167" t="s">
        <v>2504</v>
      </c>
      <c r="F1245" s="167" t="s">
        <v>1425</v>
      </c>
      <c r="G1245" s="167" t="s">
        <v>1426</v>
      </c>
      <c r="I1245" s="167" t="s">
        <v>1405</v>
      </c>
      <c r="J1245" s="167" t="s">
        <v>1447</v>
      </c>
      <c r="K1245" s="167" t="s">
        <v>958</v>
      </c>
      <c r="L1245" s="167" t="s">
        <v>1448</v>
      </c>
      <c r="M1245" s="167" t="s">
        <v>2491</v>
      </c>
      <c r="O1245" s="167">
        <v>23508</v>
      </c>
      <c r="P1245" s="167" t="s">
        <v>1386</v>
      </c>
      <c r="R1245" s="167">
        <v>2915</v>
      </c>
      <c r="S1245" s="167">
        <v>-2915</v>
      </c>
      <c r="T1245" s="167" t="s">
        <v>1361</v>
      </c>
    </row>
    <row r="1246" spans="1:20">
      <c r="A1246" s="167">
        <v>40000</v>
      </c>
      <c r="B1246" s="168">
        <v>45931</v>
      </c>
      <c r="C1246" s="168">
        <v>45931</v>
      </c>
      <c r="D1246" s="167">
        <v>180356</v>
      </c>
      <c r="E1246" s="167" t="s">
        <v>2504</v>
      </c>
      <c r="F1246" s="167" t="s">
        <v>1425</v>
      </c>
      <c r="G1246" s="167" t="s">
        <v>1426</v>
      </c>
      <c r="I1246" s="167" t="s">
        <v>1405</v>
      </c>
      <c r="J1246" s="167" t="s">
        <v>1447</v>
      </c>
      <c r="K1246" s="167" t="s">
        <v>958</v>
      </c>
      <c r="L1246" s="167" t="s">
        <v>1448</v>
      </c>
      <c r="M1246" s="167" t="s">
        <v>2491</v>
      </c>
      <c r="O1246" s="167">
        <v>23781</v>
      </c>
      <c r="P1246" s="167" t="s">
        <v>1386</v>
      </c>
      <c r="R1246" s="167">
        <v>3025</v>
      </c>
      <c r="S1246" s="167">
        <v>-3025</v>
      </c>
      <c r="T1246" s="167" t="s">
        <v>1361</v>
      </c>
    </row>
    <row r="1247" spans="1:20">
      <c r="A1247" s="167">
        <v>41450</v>
      </c>
      <c r="B1247" s="168">
        <v>45901</v>
      </c>
      <c r="C1247" s="168">
        <v>45901</v>
      </c>
      <c r="D1247" s="167">
        <v>179802</v>
      </c>
      <c r="E1247" s="167" t="s">
        <v>2505</v>
      </c>
      <c r="F1247" s="167" t="s">
        <v>1425</v>
      </c>
      <c r="G1247" s="167" t="s">
        <v>1426</v>
      </c>
      <c r="I1247" s="167" t="s">
        <v>1405</v>
      </c>
      <c r="J1247" s="167" t="s">
        <v>1501</v>
      </c>
      <c r="K1247" s="167" t="s">
        <v>958</v>
      </c>
      <c r="L1247" s="167" t="s">
        <v>1502</v>
      </c>
      <c r="M1247" s="167" t="s">
        <v>2491</v>
      </c>
      <c r="O1247" s="167">
        <v>23508</v>
      </c>
      <c r="P1247" s="167" t="s">
        <v>1386</v>
      </c>
      <c r="R1247" s="167">
        <v>1386</v>
      </c>
      <c r="S1247" s="167">
        <v>-1386</v>
      </c>
      <c r="T1247" s="167" t="s">
        <v>1361</v>
      </c>
    </row>
    <row r="1248" spans="1:20">
      <c r="A1248" s="167">
        <v>41450</v>
      </c>
      <c r="B1248" s="168">
        <v>45931</v>
      </c>
      <c r="C1248" s="168">
        <v>45931</v>
      </c>
      <c r="D1248" s="167">
        <v>180356</v>
      </c>
      <c r="E1248" s="167" t="s">
        <v>2505</v>
      </c>
      <c r="F1248" s="167" t="s">
        <v>1425</v>
      </c>
      <c r="G1248" s="167" t="s">
        <v>1426</v>
      </c>
      <c r="I1248" s="167" t="s">
        <v>1405</v>
      </c>
      <c r="J1248" s="167" t="s">
        <v>1501</v>
      </c>
      <c r="K1248" s="167" t="s">
        <v>958</v>
      </c>
      <c r="L1248" s="167" t="s">
        <v>1502</v>
      </c>
      <c r="M1248" s="167" t="s">
        <v>2491</v>
      </c>
      <c r="O1248" s="167">
        <v>23781</v>
      </c>
      <c r="P1248" s="167" t="s">
        <v>1386</v>
      </c>
      <c r="R1248" s="167">
        <v>1386</v>
      </c>
      <c r="S1248" s="167">
        <v>-1386</v>
      </c>
      <c r="T1248" s="167" t="s">
        <v>1361</v>
      </c>
    </row>
    <row r="1249" spans="1:20">
      <c r="A1249" s="167">
        <v>41450</v>
      </c>
      <c r="B1249" s="168">
        <v>45901</v>
      </c>
      <c r="C1249" s="168">
        <v>45901</v>
      </c>
      <c r="D1249" s="167">
        <v>179802</v>
      </c>
      <c r="E1249" s="167" t="s">
        <v>2506</v>
      </c>
      <c r="F1249" s="167" t="s">
        <v>1557</v>
      </c>
      <c r="G1249" s="167" t="s">
        <v>134</v>
      </c>
      <c r="I1249" s="167" t="s">
        <v>1405</v>
      </c>
      <c r="J1249" s="167" t="s">
        <v>1543</v>
      </c>
      <c r="K1249" s="167" t="s">
        <v>958</v>
      </c>
      <c r="L1249" s="167" t="s">
        <v>1544</v>
      </c>
      <c r="M1249" s="167" t="s">
        <v>2491</v>
      </c>
      <c r="O1249" s="167">
        <v>23508</v>
      </c>
      <c r="P1249" s="167" t="s">
        <v>1386</v>
      </c>
      <c r="R1249" s="167">
        <v>9.6</v>
      </c>
      <c r="S1249" s="167">
        <v>-9.6</v>
      </c>
      <c r="T1249" s="167" t="s">
        <v>1361</v>
      </c>
    </row>
    <row r="1250" spans="1:20">
      <c r="A1250" s="167">
        <v>41450</v>
      </c>
      <c r="B1250" s="168">
        <v>45931</v>
      </c>
      <c r="C1250" s="168">
        <v>45931</v>
      </c>
      <c r="D1250" s="167">
        <v>180356</v>
      </c>
      <c r="E1250" s="167" t="s">
        <v>2506</v>
      </c>
      <c r="F1250" s="167" t="s">
        <v>1557</v>
      </c>
      <c r="G1250" s="167" t="s">
        <v>134</v>
      </c>
      <c r="I1250" s="167" t="s">
        <v>1405</v>
      </c>
      <c r="J1250" s="167" t="s">
        <v>1543</v>
      </c>
      <c r="K1250" s="167" t="s">
        <v>958</v>
      </c>
      <c r="L1250" s="167" t="s">
        <v>1544</v>
      </c>
      <c r="M1250" s="167" t="s">
        <v>2491</v>
      </c>
      <c r="O1250" s="167">
        <v>23781</v>
      </c>
      <c r="P1250" s="167" t="s">
        <v>1386</v>
      </c>
      <c r="R1250" s="167">
        <v>9.6</v>
      </c>
      <c r="S1250" s="167">
        <v>-9.6</v>
      </c>
      <c r="T1250" s="167" t="s">
        <v>1361</v>
      </c>
    </row>
    <row r="1251" spans="1:20">
      <c r="A1251" s="167">
        <v>41200</v>
      </c>
      <c r="B1251" s="168">
        <v>45901</v>
      </c>
      <c r="C1251" s="168">
        <v>45901</v>
      </c>
      <c r="D1251" s="167">
        <v>179802</v>
      </c>
      <c r="E1251" s="167" t="s">
        <v>2507</v>
      </c>
      <c r="F1251" s="167" t="s">
        <v>1408</v>
      </c>
      <c r="G1251" s="167" t="s">
        <v>1409</v>
      </c>
      <c r="I1251" s="167" t="s">
        <v>1405</v>
      </c>
      <c r="J1251" s="167" t="s">
        <v>1478</v>
      </c>
      <c r="K1251" s="167" t="s">
        <v>958</v>
      </c>
      <c r="L1251" s="167" t="s">
        <v>1479</v>
      </c>
      <c r="M1251" s="167" t="s">
        <v>2491</v>
      </c>
      <c r="O1251" s="167">
        <v>23508</v>
      </c>
      <c r="P1251" s="167" t="s">
        <v>1386</v>
      </c>
      <c r="R1251" s="167">
        <v>250</v>
      </c>
      <c r="S1251" s="167">
        <v>-250</v>
      </c>
      <c r="T1251" s="167" t="s">
        <v>1361</v>
      </c>
    </row>
    <row r="1252" spans="1:20">
      <c r="A1252" s="167">
        <v>41200</v>
      </c>
      <c r="B1252" s="168">
        <v>45931</v>
      </c>
      <c r="C1252" s="168">
        <v>45931</v>
      </c>
      <c r="D1252" s="167">
        <v>180356</v>
      </c>
      <c r="E1252" s="167" t="s">
        <v>2507</v>
      </c>
      <c r="F1252" s="167" t="s">
        <v>1408</v>
      </c>
      <c r="G1252" s="167" t="s">
        <v>1409</v>
      </c>
      <c r="I1252" s="167" t="s">
        <v>1405</v>
      </c>
      <c r="J1252" s="167" t="s">
        <v>1478</v>
      </c>
      <c r="K1252" s="167" t="s">
        <v>958</v>
      </c>
      <c r="L1252" s="167" t="s">
        <v>1479</v>
      </c>
      <c r="M1252" s="167" t="s">
        <v>2491</v>
      </c>
      <c r="O1252" s="167">
        <v>23781</v>
      </c>
      <c r="P1252" s="167" t="s">
        <v>1386</v>
      </c>
      <c r="R1252" s="167">
        <v>250</v>
      </c>
      <c r="S1252" s="167">
        <v>-250</v>
      </c>
      <c r="T1252" s="167" t="s">
        <v>1361</v>
      </c>
    </row>
    <row r="1253" spans="1:20">
      <c r="A1253" s="167">
        <v>41365</v>
      </c>
      <c r="B1253" s="168">
        <v>45901</v>
      </c>
      <c r="C1253" s="168">
        <v>45901</v>
      </c>
      <c r="D1253" s="167">
        <v>179802</v>
      </c>
      <c r="E1253" s="167" t="s">
        <v>2508</v>
      </c>
      <c r="F1253" s="167" t="s">
        <v>1465</v>
      </c>
      <c r="G1253" s="167" t="s">
        <v>1466</v>
      </c>
      <c r="I1253" s="167" t="s">
        <v>1405</v>
      </c>
      <c r="J1253" s="167" t="s">
        <v>2509</v>
      </c>
      <c r="K1253" s="167" t="s">
        <v>958</v>
      </c>
      <c r="L1253" s="167" t="s">
        <v>1705</v>
      </c>
      <c r="M1253" s="167" t="s">
        <v>2491</v>
      </c>
      <c r="O1253" s="167">
        <v>23508</v>
      </c>
      <c r="P1253" s="167" t="s">
        <v>1386</v>
      </c>
      <c r="R1253" s="167">
        <v>600</v>
      </c>
      <c r="S1253" s="167">
        <v>-600</v>
      </c>
      <c r="T1253" s="167" t="s">
        <v>1361</v>
      </c>
    </row>
    <row r="1254" spans="1:20">
      <c r="A1254" s="167">
        <v>41365</v>
      </c>
      <c r="B1254" s="168">
        <v>45931</v>
      </c>
      <c r="C1254" s="168">
        <v>45931</v>
      </c>
      <c r="D1254" s="167">
        <v>180356</v>
      </c>
      <c r="E1254" s="167" t="s">
        <v>2508</v>
      </c>
      <c r="F1254" s="167" t="s">
        <v>1465</v>
      </c>
      <c r="G1254" s="167" t="s">
        <v>1466</v>
      </c>
      <c r="I1254" s="167" t="s">
        <v>1405</v>
      </c>
      <c r="J1254" s="167" t="s">
        <v>2509</v>
      </c>
      <c r="K1254" s="167" t="s">
        <v>958</v>
      </c>
      <c r="L1254" s="167" t="s">
        <v>1705</v>
      </c>
      <c r="M1254" s="167" t="s">
        <v>2491</v>
      </c>
      <c r="O1254" s="167">
        <v>23781</v>
      </c>
      <c r="P1254" s="167" t="s">
        <v>1386</v>
      </c>
      <c r="R1254" s="167">
        <v>600</v>
      </c>
      <c r="S1254" s="167">
        <v>-600</v>
      </c>
      <c r="T1254" s="167" t="s">
        <v>1361</v>
      </c>
    </row>
    <row r="1255" spans="1:20">
      <c r="A1255" s="167">
        <v>42100</v>
      </c>
      <c r="B1255" s="168">
        <v>45901</v>
      </c>
      <c r="C1255" s="168">
        <v>45901</v>
      </c>
      <c r="D1255" s="167">
        <v>180029</v>
      </c>
      <c r="E1255" s="167" t="s">
        <v>2510</v>
      </c>
      <c r="F1255" s="167" t="s">
        <v>1408</v>
      </c>
      <c r="G1255" s="167" t="s">
        <v>1409</v>
      </c>
      <c r="I1255" s="167" t="s">
        <v>1405</v>
      </c>
      <c r="J1255" s="167" t="s">
        <v>1413</v>
      </c>
      <c r="K1255" s="167" t="s">
        <v>961</v>
      </c>
      <c r="L1255" s="167" t="s">
        <v>1414</v>
      </c>
      <c r="M1255" s="167" t="s">
        <v>2511</v>
      </c>
      <c r="O1255" s="167">
        <v>23519</v>
      </c>
      <c r="P1255" s="167" t="s">
        <v>1386</v>
      </c>
      <c r="R1255" s="167">
        <v>534</v>
      </c>
      <c r="S1255" s="167">
        <v>-534</v>
      </c>
      <c r="T1255" s="167" t="s">
        <v>1361</v>
      </c>
    </row>
    <row r="1256" spans="1:20">
      <c r="A1256" s="167">
        <v>42100</v>
      </c>
      <c r="B1256" s="168">
        <v>45931</v>
      </c>
      <c r="C1256" s="168">
        <v>45931</v>
      </c>
      <c r="D1256" s="167">
        <v>180357</v>
      </c>
      <c r="E1256" s="167" t="s">
        <v>2510</v>
      </c>
      <c r="F1256" s="167" t="s">
        <v>1408</v>
      </c>
      <c r="G1256" s="167" t="s">
        <v>1409</v>
      </c>
      <c r="I1256" s="167" t="s">
        <v>1405</v>
      </c>
      <c r="J1256" s="167" t="s">
        <v>1413</v>
      </c>
      <c r="K1256" s="167" t="s">
        <v>961</v>
      </c>
      <c r="L1256" s="167" t="s">
        <v>1414</v>
      </c>
      <c r="M1256" s="167" t="s">
        <v>2511</v>
      </c>
      <c r="O1256" s="167">
        <v>23782</v>
      </c>
      <c r="P1256" s="167" t="s">
        <v>1386</v>
      </c>
      <c r="R1256" s="167">
        <v>534</v>
      </c>
      <c r="S1256" s="167">
        <v>-534</v>
      </c>
      <c r="T1256" s="167" t="s">
        <v>1361</v>
      </c>
    </row>
    <row r="1257" spans="1:20">
      <c r="A1257" s="167">
        <v>42100</v>
      </c>
      <c r="B1257" s="168">
        <v>45901</v>
      </c>
      <c r="C1257" s="168">
        <v>45901</v>
      </c>
      <c r="D1257" s="167">
        <v>180029</v>
      </c>
      <c r="E1257" s="167" t="s">
        <v>2512</v>
      </c>
      <c r="F1257" s="167" t="s">
        <v>1408</v>
      </c>
      <c r="G1257" s="167" t="s">
        <v>1409</v>
      </c>
      <c r="I1257" s="167" t="s">
        <v>1405</v>
      </c>
      <c r="J1257" s="167" t="s">
        <v>1416</v>
      </c>
      <c r="K1257" s="167" t="s">
        <v>961</v>
      </c>
      <c r="L1257" s="167" t="s">
        <v>1417</v>
      </c>
      <c r="M1257" s="167" t="s">
        <v>2511</v>
      </c>
      <c r="O1257" s="167">
        <v>23519</v>
      </c>
      <c r="P1257" s="167" t="s">
        <v>1386</v>
      </c>
      <c r="R1257" s="167">
        <v>100</v>
      </c>
      <c r="S1257" s="167">
        <v>-100</v>
      </c>
      <c r="T1257" s="167" t="s">
        <v>1361</v>
      </c>
    </row>
    <row r="1258" spans="1:20">
      <c r="A1258" s="167">
        <v>42100</v>
      </c>
      <c r="B1258" s="168">
        <v>45931</v>
      </c>
      <c r="C1258" s="168">
        <v>45931</v>
      </c>
      <c r="D1258" s="167">
        <v>180357</v>
      </c>
      <c r="E1258" s="167" t="s">
        <v>2512</v>
      </c>
      <c r="F1258" s="167" t="s">
        <v>1408</v>
      </c>
      <c r="G1258" s="167" t="s">
        <v>1409</v>
      </c>
      <c r="I1258" s="167" t="s">
        <v>1405</v>
      </c>
      <c r="J1258" s="167" t="s">
        <v>1416</v>
      </c>
      <c r="K1258" s="167" t="s">
        <v>961</v>
      </c>
      <c r="L1258" s="167" t="s">
        <v>1417</v>
      </c>
      <c r="M1258" s="167" t="s">
        <v>2511</v>
      </c>
      <c r="O1258" s="167">
        <v>23782</v>
      </c>
      <c r="P1258" s="167" t="s">
        <v>1386</v>
      </c>
      <c r="R1258" s="167">
        <v>100</v>
      </c>
      <c r="S1258" s="167">
        <v>-100</v>
      </c>
      <c r="T1258" s="167" t="s">
        <v>1361</v>
      </c>
    </row>
    <row r="1259" spans="1:20">
      <c r="A1259" s="167">
        <v>42000</v>
      </c>
      <c r="B1259" s="168">
        <v>45925</v>
      </c>
      <c r="C1259" s="168">
        <v>45925</v>
      </c>
      <c r="D1259" s="167">
        <v>180267</v>
      </c>
      <c r="E1259" s="167" t="s">
        <v>2513</v>
      </c>
      <c r="F1259" s="167" t="s">
        <v>1557</v>
      </c>
      <c r="G1259" s="167" t="s">
        <v>134</v>
      </c>
      <c r="I1259" s="167" t="s">
        <v>1405</v>
      </c>
      <c r="J1259" s="167" t="s">
        <v>2514</v>
      </c>
      <c r="K1259" s="167" t="s">
        <v>961</v>
      </c>
      <c r="L1259" s="167" t="s">
        <v>2515</v>
      </c>
      <c r="M1259" s="167" t="s">
        <v>2511</v>
      </c>
      <c r="O1259" s="167">
        <v>23655</v>
      </c>
      <c r="P1259" s="167" t="s">
        <v>1386</v>
      </c>
      <c r="R1259" s="167">
        <v>3836.28</v>
      </c>
      <c r="S1259" s="167">
        <v>-3836.28</v>
      </c>
      <c r="T1259" s="167" t="s">
        <v>1361</v>
      </c>
    </row>
    <row r="1260" spans="1:20">
      <c r="A1260" s="167">
        <v>42000</v>
      </c>
      <c r="B1260" s="168">
        <v>45945</v>
      </c>
      <c r="C1260" s="168">
        <v>45945</v>
      </c>
      <c r="D1260" s="167">
        <v>180778</v>
      </c>
      <c r="E1260" s="167" t="s">
        <v>2513</v>
      </c>
      <c r="F1260" s="167" t="s">
        <v>1557</v>
      </c>
      <c r="G1260" s="167" t="s">
        <v>134</v>
      </c>
      <c r="I1260" s="167" t="s">
        <v>1405</v>
      </c>
      <c r="J1260" s="167" t="s">
        <v>2514</v>
      </c>
      <c r="K1260" s="167" t="s">
        <v>961</v>
      </c>
      <c r="L1260" s="167" t="s">
        <v>2515</v>
      </c>
      <c r="M1260" s="167" t="s">
        <v>2511</v>
      </c>
      <c r="O1260" s="167">
        <v>24084</v>
      </c>
      <c r="P1260" s="167" t="s">
        <v>1386</v>
      </c>
      <c r="R1260" s="167">
        <v>4397.76</v>
      </c>
      <c r="S1260" s="167">
        <v>-4397.76</v>
      </c>
      <c r="T1260" s="167" t="s">
        <v>1361</v>
      </c>
    </row>
    <row r="1261" spans="1:20">
      <c r="A1261" s="167">
        <v>42000</v>
      </c>
      <c r="B1261" s="168">
        <v>45951</v>
      </c>
      <c r="C1261" s="168">
        <v>45951</v>
      </c>
      <c r="D1261" s="167">
        <v>180819</v>
      </c>
      <c r="E1261" s="167" t="s">
        <v>2516</v>
      </c>
      <c r="F1261" s="167" t="s">
        <v>1557</v>
      </c>
      <c r="G1261" s="167" t="s">
        <v>134</v>
      </c>
      <c r="I1261" s="167" t="s">
        <v>1405</v>
      </c>
      <c r="J1261" s="167" t="s">
        <v>2517</v>
      </c>
      <c r="K1261" s="167" t="s">
        <v>961</v>
      </c>
      <c r="L1261" s="167" t="s">
        <v>2518</v>
      </c>
      <c r="M1261" s="167" t="s">
        <v>2511</v>
      </c>
      <c r="O1261" s="167">
        <v>24136</v>
      </c>
      <c r="P1261" s="167" t="s">
        <v>1386</v>
      </c>
      <c r="R1261" s="167">
        <v>750.56</v>
      </c>
      <c r="S1261" s="167">
        <v>-750.56</v>
      </c>
      <c r="T1261" s="167" t="s">
        <v>1361</v>
      </c>
    </row>
    <row r="1262" spans="1:20">
      <c r="A1262" s="167">
        <v>42100</v>
      </c>
      <c r="B1262" s="168">
        <v>45901</v>
      </c>
      <c r="C1262" s="168">
        <v>45901</v>
      </c>
      <c r="D1262" s="167">
        <v>180029</v>
      </c>
      <c r="E1262" s="167" t="s">
        <v>2519</v>
      </c>
      <c r="F1262" s="167" t="s">
        <v>1408</v>
      </c>
      <c r="G1262" s="167" t="s">
        <v>1409</v>
      </c>
      <c r="I1262" s="167" t="s">
        <v>1405</v>
      </c>
      <c r="J1262" s="167" t="s">
        <v>1422</v>
      </c>
      <c r="K1262" s="167" t="s">
        <v>961</v>
      </c>
      <c r="L1262" s="167" t="s">
        <v>1423</v>
      </c>
      <c r="M1262" s="167" t="s">
        <v>2511</v>
      </c>
      <c r="O1262" s="167">
        <v>23519</v>
      </c>
      <c r="P1262" s="167" t="s">
        <v>1386</v>
      </c>
      <c r="R1262" s="167">
        <v>455</v>
      </c>
      <c r="S1262" s="167">
        <v>-455</v>
      </c>
      <c r="T1262" s="167" t="s">
        <v>1361</v>
      </c>
    </row>
    <row r="1263" spans="1:20">
      <c r="A1263" s="167">
        <v>42100</v>
      </c>
      <c r="B1263" s="168">
        <v>45931</v>
      </c>
      <c r="C1263" s="168">
        <v>45931</v>
      </c>
      <c r="D1263" s="167">
        <v>180357</v>
      </c>
      <c r="E1263" s="167" t="s">
        <v>2519</v>
      </c>
      <c r="F1263" s="167" t="s">
        <v>1408</v>
      </c>
      <c r="G1263" s="167" t="s">
        <v>1409</v>
      </c>
      <c r="I1263" s="167" t="s">
        <v>1405</v>
      </c>
      <c r="J1263" s="167" t="s">
        <v>1422</v>
      </c>
      <c r="K1263" s="167" t="s">
        <v>961</v>
      </c>
      <c r="L1263" s="167" t="s">
        <v>1423</v>
      </c>
      <c r="M1263" s="167" t="s">
        <v>2511</v>
      </c>
      <c r="O1263" s="167">
        <v>23782</v>
      </c>
      <c r="P1263" s="167" t="s">
        <v>1386</v>
      </c>
      <c r="R1263" s="167">
        <v>470</v>
      </c>
      <c r="S1263" s="167">
        <v>-470</v>
      </c>
      <c r="T1263" s="167" t="s">
        <v>1361</v>
      </c>
    </row>
    <row r="1264" spans="1:20">
      <c r="A1264" s="167">
        <v>41450</v>
      </c>
      <c r="B1264" s="168">
        <v>45901</v>
      </c>
      <c r="C1264" s="168">
        <v>45901</v>
      </c>
      <c r="D1264" s="167">
        <v>180029</v>
      </c>
      <c r="E1264" s="167" t="s">
        <v>2520</v>
      </c>
      <c r="F1264" s="167" t="s">
        <v>1500</v>
      </c>
      <c r="G1264" s="167" t="s">
        <v>508</v>
      </c>
      <c r="I1264" s="167" t="s">
        <v>1405</v>
      </c>
      <c r="J1264" s="167" t="s">
        <v>1583</v>
      </c>
      <c r="K1264" s="167" t="s">
        <v>961</v>
      </c>
      <c r="L1264" s="167" t="s">
        <v>1584</v>
      </c>
      <c r="M1264" s="167" t="s">
        <v>2511</v>
      </c>
      <c r="O1264" s="167">
        <v>23519</v>
      </c>
      <c r="P1264" s="167" t="s">
        <v>1386</v>
      </c>
      <c r="R1264" s="167">
        <v>56</v>
      </c>
      <c r="S1264" s="167">
        <v>-56</v>
      </c>
      <c r="T1264" s="167" t="s">
        <v>1361</v>
      </c>
    </row>
    <row r="1265" spans="1:20">
      <c r="A1265" s="167">
        <v>41450</v>
      </c>
      <c r="B1265" s="168">
        <v>45931</v>
      </c>
      <c r="C1265" s="168">
        <v>45931</v>
      </c>
      <c r="D1265" s="167">
        <v>180357</v>
      </c>
      <c r="E1265" s="167" t="s">
        <v>2520</v>
      </c>
      <c r="F1265" s="167" t="s">
        <v>1500</v>
      </c>
      <c r="G1265" s="167" t="s">
        <v>508</v>
      </c>
      <c r="I1265" s="167" t="s">
        <v>1405</v>
      </c>
      <c r="J1265" s="167" t="s">
        <v>1583</v>
      </c>
      <c r="K1265" s="167" t="s">
        <v>961</v>
      </c>
      <c r="L1265" s="167" t="s">
        <v>1584</v>
      </c>
      <c r="M1265" s="167" t="s">
        <v>2511</v>
      </c>
      <c r="O1265" s="167">
        <v>23782</v>
      </c>
      <c r="P1265" s="167" t="s">
        <v>1386</v>
      </c>
      <c r="R1265" s="167">
        <v>56</v>
      </c>
      <c r="S1265" s="167">
        <v>-56</v>
      </c>
      <c r="T1265" s="167" t="s">
        <v>1361</v>
      </c>
    </row>
    <row r="1266" spans="1:20">
      <c r="A1266" s="167">
        <v>42000</v>
      </c>
      <c r="B1266" s="168">
        <v>45958</v>
      </c>
      <c r="C1266" s="168">
        <v>45958</v>
      </c>
      <c r="D1266" s="167">
        <v>181133</v>
      </c>
      <c r="E1266" s="167" t="s">
        <v>2521</v>
      </c>
      <c r="F1266" s="167" t="s">
        <v>1557</v>
      </c>
      <c r="G1266" s="167" t="s">
        <v>134</v>
      </c>
      <c r="I1266" s="167" t="s">
        <v>1405</v>
      </c>
      <c r="J1266" s="167" t="s">
        <v>2522</v>
      </c>
      <c r="K1266" s="167" t="s">
        <v>961</v>
      </c>
      <c r="L1266" s="167" t="s">
        <v>2523</v>
      </c>
      <c r="M1266" s="167" t="s">
        <v>2511</v>
      </c>
      <c r="O1266" s="167">
        <v>24193</v>
      </c>
      <c r="P1266" s="167" t="s">
        <v>1386</v>
      </c>
      <c r="R1266" s="167">
        <v>562.04</v>
      </c>
      <c r="S1266" s="167">
        <v>-562.04</v>
      </c>
      <c r="T1266" s="167" t="s">
        <v>1361</v>
      </c>
    </row>
    <row r="1267" spans="1:20">
      <c r="A1267" s="167">
        <v>41200</v>
      </c>
      <c r="B1267" s="168">
        <v>45901</v>
      </c>
      <c r="C1267" s="168">
        <v>45901</v>
      </c>
      <c r="D1267" s="167">
        <v>180029</v>
      </c>
      <c r="E1267" s="167" t="s">
        <v>2524</v>
      </c>
      <c r="F1267" s="167" t="s">
        <v>1425</v>
      </c>
      <c r="G1267" s="167" t="s">
        <v>1426</v>
      </c>
      <c r="I1267" s="167" t="s">
        <v>1405</v>
      </c>
      <c r="J1267" s="167" t="s">
        <v>1636</v>
      </c>
      <c r="K1267" s="167" t="s">
        <v>961</v>
      </c>
      <c r="L1267" s="167" t="s">
        <v>1637</v>
      </c>
      <c r="M1267" s="167" t="s">
        <v>2511</v>
      </c>
      <c r="O1267" s="167">
        <v>23519</v>
      </c>
      <c r="P1267" s="167" t="s">
        <v>1386</v>
      </c>
      <c r="R1267" s="167">
        <v>75</v>
      </c>
      <c r="S1267" s="167">
        <v>-75</v>
      </c>
      <c r="T1267" s="167" t="s">
        <v>1361</v>
      </c>
    </row>
    <row r="1268" spans="1:20">
      <c r="A1268" s="167">
        <v>41200</v>
      </c>
      <c r="B1268" s="168">
        <v>45931</v>
      </c>
      <c r="C1268" s="168">
        <v>45931</v>
      </c>
      <c r="D1268" s="167">
        <v>180357</v>
      </c>
      <c r="E1268" s="167" t="s">
        <v>2524</v>
      </c>
      <c r="F1268" s="167" t="s">
        <v>1425</v>
      </c>
      <c r="G1268" s="167" t="s">
        <v>1426</v>
      </c>
      <c r="I1268" s="167" t="s">
        <v>1405</v>
      </c>
      <c r="J1268" s="167" t="s">
        <v>1636</v>
      </c>
      <c r="K1268" s="167" t="s">
        <v>961</v>
      </c>
      <c r="L1268" s="167" t="s">
        <v>1637</v>
      </c>
      <c r="M1268" s="167" t="s">
        <v>2511</v>
      </c>
      <c r="O1268" s="167">
        <v>23782</v>
      </c>
      <c r="P1268" s="167" t="s">
        <v>1386</v>
      </c>
      <c r="R1268" s="167">
        <v>75</v>
      </c>
      <c r="S1268" s="167">
        <v>-75</v>
      </c>
      <c r="T1268" s="167" t="s">
        <v>1361</v>
      </c>
    </row>
    <row r="1269" spans="1:20">
      <c r="A1269" s="167">
        <v>42100</v>
      </c>
      <c r="B1269" s="168">
        <v>45901</v>
      </c>
      <c r="C1269" s="168">
        <v>45901</v>
      </c>
      <c r="D1269" s="167">
        <v>180029</v>
      </c>
      <c r="E1269" s="167" t="s">
        <v>2525</v>
      </c>
      <c r="F1269" s="167" t="s">
        <v>1408</v>
      </c>
      <c r="G1269" s="167" t="s">
        <v>1409</v>
      </c>
      <c r="I1269" s="167" t="s">
        <v>1405</v>
      </c>
      <c r="J1269" s="167" t="s">
        <v>1432</v>
      </c>
      <c r="K1269" s="167" t="s">
        <v>961</v>
      </c>
      <c r="L1269" s="167" t="s">
        <v>1433</v>
      </c>
      <c r="M1269" s="167" t="s">
        <v>2511</v>
      </c>
      <c r="O1269" s="167">
        <v>23519</v>
      </c>
      <c r="P1269" s="167" t="s">
        <v>1386</v>
      </c>
      <c r="R1269" s="167">
        <v>356</v>
      </c>
      <c r="S1269" s="167">
        <v>-356</v>
      </c>
      <c r="T1269" s="167" t="s">
        <v>1361</v>
      </c>
    </row>
    <row r="1270" spans="1:20">
      <c r="A1270" s="167">
        <v>42100</v>
      </c>
      <c r="B1270" s="168">
        <v>45931</v>
      </c>
      <c r="C1270" s="168">
        <v>45931</v>
      </c>
      <c r="D1270" s="167">
        <v>180357</v>
      </c>
      <c r="E1270" s="167" t="s">
        <v>2525</v>
      </c>
      <c r="F1270" s="167" t="s">
        <v>1408</v>
      </c>
      <c r="G1270" s="167" t="s">
        <v>1409</v>
      </c>
      <c r="I1270" s="167" t="s">
        <v>1405</v>
      </c>
      <c r="J1270" s="167" t="s">
        <v>1432</v>
      </c>
      <c r="K1270" s="167" t="s">
        <v>961</v>
      </c>
      <c r="L1270" s="167" t="s">
        <v>1433</v>
      </c>
      <c r="M1270" s="167" t="s">
        <v>2511</v>
      </c>
      <c r="O1270" s="167">
        <v>23782</v>
      </c>
      <c r="P1270" s="167" t="s">
        <v>1386</v>
      </c>
      <c r="R1270" s="167">
        <v>348</v>
      </c>
      <c r="S1270" s="167">
        <v>-348</v>
      </c>
      <c r="T1270" s="167" t="s">
        <v>1361</v>
      </c>
    </row>
    <row r="1271" spans="1:20">
      <c r="A1271" s="167">
        <v>40000</v>
      </c>
      <c r="B1271" s="168">
        <v>45901</v>
      </c>
      <c r="C1271" s="168">
        <v>45901</v>
      </c>
      <c r="D1271" s="167">
        <v>180029</v>
      </c>
      <c r="E1271" s="167" t="s">
        <v>2526</v>
      </c>
      <c r="F1271" s="167" t="s">
        <v>1425</v>
      </c>
      <c r="G1271" s="167" t="s">
        <v>1426</v>
      </c>
      <c r="I1271" s="167" t="s">
        <v>1405</v>
      </c>
      <c r="J1271" s="167" t="s">
        <v>1514</v>
      </c>
      <c r="K1271" s="167" t="s">
        <v>961</v>
      </c>
      <c r="L1271" s="167" t="s">
        <v>1515</v>
      </c>
      <c r="M1271" s="167" t="s">
        <v>2511</v>
      </c>
      <c r="O1271" s="167">
        <v>23519</v>
      </c>
      <c r="P1271" s="167" t="s">
        <v>1386</v>
      </c>
      <c r="R1271" s="167">
        <v>437.75</v>
      </c>
      <c r="S1271" s="167">
        <v>-437.75</v>
      </c>
      <c r="T1271" s="167" t="s">
        <v>1361</v>
      </c>
    </row>
    <row r="1272" spans="1:20">
      <c r="A1272" s="167">
        <v>40000</v>
      </c>
      <c r="B1272" s="168">
        <v>45931</v>
      </c>
      <c r="C1272" s="168">
        <v>45931</v>
      </c>
      <c r="D1272" s="167">
        <v>180357</v>
      </c>
      <c r="E1272" s="167" t="s">
        <v>2526</v>
      </c>
      <c r="F1272" s="167" t="s">
        <v>1425</v>
      </c>
      <c r="G1272" s="167" t="s">
        <v>1426</v>
      </c>
      <c r="I1272" s="167" t="s">
        <v>1405</v>
      </c>
      <c r="J1272" s="167" t="s">
        <v>1514</v>
      </c>
      <c r="K1272" s="167" t="s">
        <v>961</v>
      </c>
      <c r="L1272" s="167" t="s">
        <v>1515</v>
      </c>
      <c r="M1272" s="167" t="s">
        <v>2511</v>
      </c>
      <c r="O1272" s="167">
        <v>23782</v>
      </c>
      <c r="P1272" s="167" t="s">
        <v>1386</v>
      </c>
      <c r="R1272" s="167">
        <v>432.6</v>
      </c>
      <c r="S1272" s="167">
        <v>-432.6</v>
      </c>
      <c r="T1272" s="167" t="s">
        <v>1361</v>
      </c>
    </row>
    <row r="1273" spans="1:20">
      <c r="A1273" s="167">
        <v>41300</v>
      </c>
      <c r="B1273" s="168">
        <v>45901</v>
      </c>
      <c r="C1273" s="168">
        <v>45901</v>
      </c>
      <c r="D1273" s="167">
        <v>180029</v>
      </c>
      <c r="E1273" s="167" t="s">
        <v>2527</v>
      </c>
      <c r="F1273" s="167" t="s">
        <v>1425</v>
      </c>
      <c r="G1273" s="167" t="s">
        <v>1426</v>
      </c>
      <c r="I1273" s="167" t="s">
        <v>1405</v>
      </c>
      <c r="J1273" s="167" t="s">
        <v>1592</v>
      </c>
      <c r="K1273" s="167" t="s">
        <v>961</v>
      </c>
      <c r="L1273" s="167" t="s">
        <v>1593</v>
      </c>
      <c r="M1273" s="167" t="s">
        <v>2511</v>
      </c>
      <c r="O1273" s="167">
        <v>23519</v>
      </c>
      <c r="P1273" s="167" t="s">
        <v>1386</v>
      </c>
      <c r="R1273" s="167">
        <v>316</v>
      </c>
      <c r="S1273" s="167">
        <v>-316</v>
      </c>
      <c r="T1273" s="167" t="s">
        <v>1361</v>
      </c>
    </row>
    <row r="1274" spans="1:20">
      <c r="A1274" s="167">
        <v>41300</v>
      </c>
      <c r="B1274" s="168">
        <v>45931</v>
      </c>
      <c r="C1274" s="168">
        <v>45931</v>
      </c>
      <c r="D1274" s="167">
        <v>180357</v>
      </c>
      <c r="E1274" s="167" t="s">
        <v>2527</v>
      </c>
      <c r="F1274" s="167" t="s">
        <v>1425</v>
      </c>
      <c r="G1274" s="167" t="s">
        <v>1426</v>
      </c>
      <c r="I1274" s="167" t="s">
        <v>1405</v>
      </c>
      <c r="J1274" s="167" t="s">
        <v>1592</v>
      </c>
      <c r="K1274" s="167" t="s">
        <v>961</v>
      </c>
      <c r="L1274" s="167" t="s">
        <v>1593</v>
      </c>
      <c r="M1274" s="167" t="s">
        <v>2511</v>
      </c>
      <c r="O1274" s="167">
        <v>23782</v>
      </c>
      <c r="P1274" s="167" t="s">
        <v>1386</v>
      </c>
      <c r="R1274" s="167">
        <v>316</v>
      </c>
      <c r="S1274" s="167">
        <v>-316</v>
      </c>
      <c r="T1274" s="167" t="s">
        <v>1361</v>
      </c>
    </row>
    <row r="1275" spans="1:20">
      <c r="A1275" s="167">
        <v>42100</v>
      </c>
      <c r="B1275" s="168">
        <v>45901</v>
      </c>
      <c r="C1275" s="168">
        <v>45901</v>
      </c>
      <c r="D1275" s="167">
        <v>180029</v>
      </c>
      <c r="E1275" s="167" t="s">
        <v>2528</v>
      </c>
      <c r="F1275" s="167" t="s">
        <v>1408</v>
      </c>
      <c r="G1275" s="167" t="s">
        <v>1409</v>
      </c>
      <c r="I1275" s="167" t="s">
        <v>1405</v>
      </c>
      <c r="J1275" s="167" t="s">
        <v>1435</v>
      </c>
      <c r="K1275" s="167" t="s">
        <v>961</v>
      </c>
      <c r="L1275" s="167" t="s">
        <v>1436</v>
      </c>
      <c r="M1275" s="167" t="s">
        <v>2511</v>
      </c>
      <c r="O1275" s="167">
        <v>23519</v>
      </c>
      <c r="P1275" s="167" t="s">
        <v>1386</v>
      </c>
      <c r="R1275" s="167">
        <v>207</v>
      </c>
      <c r="S1275" s="167">
        <v>-207</v>
      </c>
      <c r="T1275" s="167" t="s">
        <v>1361</v>
      </c>
    </row>
    <row r="1276" spans="1:20">
      <c r="A1276" s="167">
        <v>42100</v>
      </c>
      <c r="B1276" s="168">
        <v>45931</v>
      </c>
      <c r="C1276" s="168">
        <v>45931</v>
      </c>
      <c r="D1276" s="167">
        <v>180357</v>
      </c>
      <c r="E1276" s="167" t="s">
        <v>2528</v>
      </c>
      <c r="F1276" s="167" t="s">
        <v>1408</v>
      </c>
      <c r="G1276" s="167" t="s">
        <v>1409</v>
      </c>
      <c r="I1276" s="167" t="s">
        <v>1405</v>
      </c>
      <c r="J1276" s="167" t="s">
        <v>1435</v>
      </c>
      <c r="K1276" s="167" t="s">
        <v>961</v>
      </c>
      <c r="L1276" s="167" t="s">
        <v>1436</v>
      </c>
      <c r="M1276" s="167" t="s">
        <v>2511</v>
      </c>
      <c r="O1276" s="167">
        <v>23782</v>
      </c>
      <c r="P1276" s="167" t="s">
        <v>1386</v>
      </c>
      <c r="R1276" s="167">
        <v>198</v>
      </c>
      <c r="S1276" s="167">
        <v>-198</v>
      </c>
      <c r="T1276" s="167" t="s">
        <v>1361</v>
      </c>
    </row>
    <row r="1277" spans="1:20">
      <c r="A1277" s="167">
        <v>40000</v>
      </c>
      <c r="B1277" s="168">
        <v>45901</v>
      </c>
      <c r="C1277" s="168">
        <v>45901</v>
      </c>
      <c r="D1277" s="167">
        <v>180029</v>
      </c>
      <c r="E1277" s="167" t="s">
        <v>2529</v>
      </c>
      <c r="F1277" s="167" t="s">
        <v>1425</v>
      </c>
      <c r="G1277" s="167" t="s">
        <v>1426</v>
      </c>
      <c r="I1277" s="167" t="s">
        <v>1405</v>
      </c>
      <c r="J1277" s="167" t="s">
        <v>1444</v>
      </c>
      <c r="K1277" s="167" t="s">
        <v>961</v>
      </c>
      <c r="L1277" s="167" t="s">
        <v>1445</v>
      </c>
      <c r="M1277" s="167" t="s">
        <v>2511</v>
      </c>
      <c r="O1277" s="167">
        <v>23519</v>
      </c>
      <c r="P1277" s="167" t="s">
        <v>1386</v>
      </c>
      <c r="R1277" s="167">
        <v>587.1</v>
      </c>
      <c r="S1277" s="167">
        <v>-587.1</v>
      </c>
      <c r="T1277" s="167" t="s">
        <v>1361</v>
      </c>
    </row>
    <row r="1278" spans="1:20">
      <c r="A1278" s="167">
        <v>40000</v>
      </c>
      <c r="B1278" s="168">
        <v>45931</v>
      </c>
      <c r="C1278" s="168">
        <v>45931</v>
      </c>
      <c r="D1278" s="167">
        <v>180357</v>
      </c>
      <c r="E1278" s="167" t="s">
        <v>2529</v>
      </c>
      <c r="F1278" s="167" t="s">
        <v>1425</v>
      </c>
      <c r="G1278" s="167" t="s">
        <v>1426</v>
      </c>
      <c r="I1278" s="167" t="s">
        <v>1405</v>
      </c>
      <c r="J1278" s="167" t="s">
        <v>1444</v>
      </c>
      <c r="K1278" s="167" t="s">
        <v>961</v>
      </c>
      <c r="L1278" s="167" t="s">
        <v>1445</v>
      </c>
      <c r="M1278" s="167" t="s">
        <v>2511</v>
      </c>
      <c r="O1278" s="167">
        <v>23782</v>
      </c>
      <c r="P1278" s="167" t="s">
        <v>1386</v>
      </c>
      <c r="R1278" s="167">
        <v>587.1</v>
      </c>
      <c r="S1278" s="167">
        <v>-587.1</v>
      </c>
      <c r="T1278" s="167" t="s">
        <v>1361</v>
      </c>
    </row>
    <row r="1279" spans="1:20">
      <c r="A1279" s="167">
        <v>40000</v>
      </c>
      <c r="B1279" s="168">
        <v>45901</v>
      </c>
      <c r="C1279" s="168">
        <v>45901</v>
      </c>
      <c r="D1279" s="167">
        <v>180029</v>
      </c>
      <c r="E1279" s="167" t="s">
        <v>2530</v>
      </c>
      <c r="F1279" s="167" t="s">
        <v>1425</v>
      </c>
      <c r="G1279" s="167" t="s">
        <v>1426</v>
      </c>
      <c r="I1279" s="167" t="s">
        <v>1405</v>
      </c>
      <c r="J1279" s="167" t="s">
        <v>1447</v>
      </c>
      <c r="K1279" s="167" t="s">
        <v>961</v>
      </c>
      <c r="L1279" s="167" t="s">
        <v>1448</v>
      </c>
      <c r="M1279" s="167" t="s">
        <v>2511</v>
      </c>
      <c r="O1279" s="167">
        <v>23519</v>
      </c>
      <c r="P1279" s="167" t="s">
        <v>1386</v>
      </c>
      <c r="R1279" s="167">
        <v>4475.3500000000004</v>
      </c>
      <c r="S1279" s="167">
        <v>-4475.3500000000004</v>
      </c>
      <c r="T1279" s="167" t="s">
        <v>1361</v>
      </c>
    </row>
    <row r="1280" spans="1:20">
      <c r="A1280" s="167">
        <v>40000</v>
      </c>
      <c r="B1280" s="168">
        <v>45931</v>
      </c>
      <c r="C1280" s="168">
        <v>45931</v>
      </c>
      <c r="D1280" s="167">
        <v>180357</v>
      </c>
      <c r="E1280" s="167" t="s">
        <v>2530</v>
      </c>
      <c r="F1280" s="167" t="s">
        <v>1425</v>
      </c>
      <c r="G1280" s="167" t="s">
        <v>1426</v>
      </c>
      <c r="I1280" s="167" t="s">
        <v>1405</v>
      </c>
      <c r="J1280" s="167" t="s">
        <v>1447</v>
      </c>
      <c r="K1280" s="167" t="s">
        <v>961</v>
      </c>
      <c r="L1280" s="167" t="s">
        <v>1448</v>
      </c>
      <c r="M1280" s="167" t="s">
        <v>2511</v>
      </c>
      <c r="O1280" s="167">
        <v>23782</v>
      </c>
      <c r="P1280" s="167" t="s">
        <v>1386</v>
      </c>
      <c r="R1280" s="167">
        <v>4475.3500000000004</v>
      </c>
      <c r="S1280" s="167">
        <v>-4475.3500000000004</v>
      </c>
      <c r="T1280" s="167" t="s">
        <v>1361</v>
      </c>
    </row>
    <row r="1281" spans="1:20">
      <c r="A1281" s="167">
        <v>41450</v>
      </c>
      <c r="B1281" s="168">
        <v>45901</v>
      </c>
      <c r="C1281" s="168">
        <v>45901</v>
      </c>
      <c r="D1281" s="167">
        <v>180029</v>
      </c>
      <c r="E1281" s="167" t="s">
        <v>2531</v>
      </c>
      <c r="F1281" s="167" t="s">
        <v>1500</v>
      </c>
      <c r="G1281" s="167" t="s">
        <v>508</v>
      </c>
      <c r="I1281" s="167" t="s">
        <v>1405</v>
      </c>
      <c r="J1281" s="167" t="s">
        <v>1501</v>
      </c>
      <c r="K1281" s="167" t="s">
        <v>961</v>
      </c>
      <c r="L1281" s="167" t="s">
        <v>1502</v>
      </c>
      <c r="M1281" s="167" t="s">
        <v>2511</v>
      </c>
      <c r="O1281" s="167">
        <v>23519</v>
      </c>
      <c r="P1281" s="167" t="s">
        <v>1386</v>
      </c>
      <c r="R1281" s="167">
        <v>1562</v>
      </c>
      <c r="S1281" s="167">
        <v>-1562</v>
      </c>
      <c r="T1281" s="167" t="s">
        <v>1361</v>
      </c>
    </row>
    <row r="1282" spans="1:20">
      <c r="A1282" s="167">
        <v>41450</v>
      </c>
      <c r="B1282" s="168">
        <v>45931</v>
      </c>
      <c r="C1282" s="168">
        <v>45931</v>
      </c>
      <c r="D1282" s="167">
        <v>180357</v>
      </c>
      <c r="E1282" s="167" t="s">
        <v>2531</v>
      </c>
      <c r="F1282" s="167" t="s">
        <v>1500</v>
      </c>
      <c r="G1282" s="167" t="s">
        <v>508</v>
      </c>
      <c r="I1282" s="167" t="s">
        <v>1405</v>
      </c>
      <c r="J1282" s="167" t="s">
        <v>1501</v>
      </c>
      <c r="K1282" s="167" t="s">
        <v>961</v>
      </c>
      <c r="L1282" s="167" t="s">
        <v>1502</v>
      </c>
      <c r="M1282" s="167" t="s">
        <v>2511</v>
      </c>
      <c r="O1282" s="167">
        <v>23782</v>
      </c>
      <c r="P1282" s="167" t="s">
        <v>1386</v>
      </c>
      <c r="R1282" s="167">
        <v>1562</v>
      </c>
      <c r="S1282" s="167">
        <v>-1562</v>
      </c>
      <c r="T1282" s="167" t="s">
        <v>1361</v>
      </c>
    </row>
    <row r="1283" spans="1:20">
      <c r="A1283" s="167">
        <v>41450</v>
      </c>
      <c r="B1283" s="168">
        <v>45901</v>
      </c>
      <c r="C1283" s="168">
        <v>45901</v>
      </c>
      <c r="D1283" s="167">
        <v>180029</v>
      </c>
      <c r="E1283" s="167" t="s">
        <v>2532</v>
      </c>
      <c r="F1283" s="167" t="s">
        <v>1500</v>
      </c>
      <c r="G1283" s="167" t="s">
        <v>508</v>
      </c>
      <c r="I1283" s="167" t="s">
        <v>1405</v>
      </c>
      <c r="J1283" s="167" t="s">
        <v>1540</v>
      </c>
      <c r="K1283" s="167" t="s">
        <v>961</v>
      </c>
      <c r="L1283" s="167" t="s">
        <v>1541</v>
      </c>
      <c r="M1283" s="167" t="s">
        <v>2511</v>
      </c>
      <c r="O1283" s="167">
        <v>23519</v>
      </c>
      <c r="P1283" s="167" t="s">
        <v>1386</v>
      </c>
      <c r="R1283" s="167">
        <v>79.2</v>
      </c>
      <c r="S1283" s="167">
        <v>-79.2</v>
      </c>
      <c r="T1283" s="167" t="s">
        <v>1361</v>
      </c>
    </row>
    <row r="1284" spans="1:20">
      <c r="A1284" s="167">
        <v>41450</v>
      </c>
      <c r="B1284" s="168">
        <v>45931</v>
      </c>
      <c r="C1284" s="168">
        <v>45931</v>
      </c>
      <c r="D1284" s="167">
        <v>180357</v>
      </c>
      <c r="E1284" s="167" t="s">
        <v>2532</v>
      </c>
      <c r="F1284" s="167" t="s">
        <v>1500</v>
      </c>
      <c r="G1284" s="167" t="s">
        <v>508</v>
      </c>
      <c r="I1284" s="167" t="s">
        <v>1405</v>
      </c>
      <c r="J1284" s="167" t="s">
        <v>1540</v>
      </c>
      <c r="K1284" s="167" t="s">
        <v>961</v>
      </c>
      <c r="L1284" s="167" t="s">
        <v>1541</v>
      </c>
      <c r="M1284" s="167" t="s">
        <v>2511</v>
      </c>
      <c r="O1284" s="167">
        <v>23782</v>
      </c>
      <c r="P1284" s="167" t="s">
        <v>1386</v>
      </c>
      <c r="R1284" s="167">
        <v>79.2</v>
      </c>
      <c r="S1284" s="167">
        <v>-79.2</v>
      </c>
      <c r="T1284" s="167" t="s">
        <v>1361</v>
      </c>
    </row>
    <row r="1285" spans="1:20">
      <c r="A1285" s="167">
        <v>42000</v>
      </c>
      <c r="B1285" s="168">
        <v>45925</v>
      </c>
      <c r="C1285" s="168">
        <v>45925</v>
      </c>
      <c r="D1285" s="167">
        <v>180267</v>
      </c>
      <c r="E1285" s="167" t="s">
        <v>2533</v>
      </c>
      <c r="F1285" s="167" t="s">
        <v>1557</v>
      </c>
      <c r="G1285" s="167" t="s">
        <v>134</v>
      </c>
      <c r="I1285" s="167" t="s">
        <v>1405</v>
      </c>
      <c r="J1285" s="167" t="s">
        <v>1598</v>
      </c>
      <c r="K1285" s="167" t="s">
        <v>961</v>
      </c>
      <c r="L1285" s="167" t="s">
        <v>1599</v>
      </c>
      <c r="M1285" s="167" t="s">
        <v>2511</v>
      </c>
      <c r="O1285" s="167">
        <v>23655</v>
      </c>
      <c r="P1285" s="167" t="s">
        <v>1386</v>
      </c>
      <c r="R1285" s="167">
        <v>8.61</v>
      </c>
      <c r="S1285" s="167">
        <v>-8.61</v>
      </c>
      <c r="T1285" s="167" t="s">
        <v>1361</v>
      </c>
    </row>
    <row r="1286" spans="1:20">
      <c r="A1286" s="167">
        <v>42000</v>
      </c>
      <c r="B1286" s="168">
        <v>45945</v>
      </c>
      <c r="C1286" s="168">
        <v>45945</v>
      </c>
      <c r="D1286" s="167">
        <v>180778</v>
      </c>
      <c r="E1286" s="167" t="s">
        <v>2533</v>
      </c>
      <c r="F1286" s="167" t="s">
        <v>1557</v>
      </c>
      <c r="G1286" s="167" t="s">
        <v>134</v>
      </c>
      <c r="I1286" s="167" t="s">
        <v>1405</v>
      </c>
      <c r="J1286" s="167" t="s">
        <v>1598</v>
      </c>
      <c r="K1286" s="167" t="s">
        <v>961</v>
      </c>
      <c r="L1286" s="167" t="s">
        <v>1599</v>
      </c>
      <c r="M1286" s="167" t="s">
        <v>2511</v>
      </c>
      <c r="O1286" s="167">
        <v>24084</v>
      </c>
      <c r="P1286" s="167" t="s">
        <v>1386</v>
      </c>
      <c r="R1286" s="167">
        <v>8.61</v>
      </c>
      <c r="S1286" s="167">
        <v>-8.61</v>
      </c>
      <c r="T1286" s="167" t="s">
        <v>1361</v>
      </c>
    </row>
    <row r="1287" spans="1:20">
      <c r="A1287" s="167">
        <v>42000</v>
      </c>
      <c r="B1287" s="168">
        <v>45951</v>
      </c>
      <c r="C1287" s="168">
        <v>45951</v>
      </c>
      <c r="D1287" s="167">
        <v>180819</v>
      </c>
      <c r="E1287" s="167" t="s">
        <v>2533</v>
      </c>
      <c r="F1287" s="167" t="s">
        <v>1557</v>
      </c>
      <c r="G1287" s="167" t="s">
        <v>134</v>
      </c>
      <c r="I1287" s="167" t="s">
        <v>1405</v>
      </c>
      <c r="J1287" s="167" t="s">
        <v>1598</v>
      </c>
      <c r="K1287" s="167" t="s">
        <v>961</v>
      </c>
      <c r="L1287" s="167" t="s">
        <v>1599</v>
      </c>
      <c r="M1287" s="167" t="s">
        <v>2511</v>
      </c>
      <c r="O1287" s="167">
        <v>24136</v>
      </c>
      <c r="P1287" s="167" t="s">
        <v>1386</v>
      </c>
      <c r="R1287" s="167">
        <v>2.87</v>
      </c>
      <c r="S1287" s="167">
        <v>-2.87</v>
      </c>
      <c r="T1287" s="167" t="s">
        <v>1361</v>
      </c>
    </row>
    <row r="1288" spans="1:20">
      <c r="A1288" s="167">
        <v>42000</v>
      </c>
      <c r="B1288" s="168">
        <v>45958</v>
      </c>
      <c r="C1288" s="168">
        <v>45958</v>
      </c>
      <c r="D1288" s="167">
        <v>181133</v>
      </c>
      <c r="E1288" s="167" t="s">
        <v>2533</v>
      </c>
      <c r="F1288" s="167" t="s">
        <v>1557</v>
      </c>
      <c r="G1288" s="167" t="s">
        <v>134</v>
      </c>
      <c r="I1288" s="167" t="s">
        <v>1405</v>
      </c>
      <c r="J1288" s="167" t="s">
        <v>1598</v>
      </c>
      <c r="K1288" s="167" t="s">
        <v>961</v>
      </c>
      <c r="L1288" s="167" t="s">
        <v>1599</v>
      </c>
      <c r="M1288" s="167" t="s">
        <v>2511</v>
      </c>
      <c r="O1288" s="167">
        <v>24193</v>
      </c>
      <c r="P1288" s="167" t="s">
        <v>1386</v>
      </c>
      <c r="R1288" s="167">
        <v>2.87</v>
      </c>
      <c r="S1288" s="167">
        <v>-2.87</v>
      </c>
      <c r="T1288" s="167" t="s">
        <v>1361</v>
      </c>
    </row>
    <row r="1289" spans="1:20">
      <c r="A1289" s="167">
        <v>41450</v>
      </c>
      <c r="B1289" s="168">
        <v>45901</v>
      </c>
      <c r="C1289" s="168">
        <v>45901</v>
      </c>
      <c r="D1289" s="167">
        <v>180029</v>
      </c>
      <c r="E1289" s="167" t="s">
        <v>2534</v>
      </c>
      <c r="F1289" s="167" t="s">
        <v>1500</v>
      </c>
      <c r="G1289" s="167" t="s">
        <v>508</v>
      </c>
      <c r="I1289" s="167" t="s">
        <v>1405</v>
      </c>
      <c r="J1289" s="167" t="s">
        <v>1693</v>
      </c>
      <c r="K1289" s="167" t="s">
        <v>961</v>
      </c>
      <c r="L1289" s="167" t="s">
        <v>1694</v>
      </c>
      <c r="M1289" s="167" t="s">
        <v>2511</v>
      </c>
      <c r="O1289" s="167">
        <v>23519</v>
      </c>
      <c r="P1289" s="167" t="s">
        <v>1386</v>
      </c>
      <c r="R1289" s="167">
        <v>50</v>
      </c>
      <c r="S1289" s="167">
        <v>-50</v>
      </c>
      <c r="T1289" s="167" t="s">
        <v>1361</v>
      </c>
    </row>
    <row r="1290" spans="1:20">
      <c r="A1290" s="167">
        <v>41450</v>
      </c>
      <c r="B1290" s="168">
        <v>45931</v>
      </c>
      <c r="C1290" s="168">
        <v>45931</v>
      </c>
      <c r="D1290" s="167">
        <v>180357</v>
      </c>
      <c r="E1290" s="167" t="s">
        <v>2534</v>
      </c>
      <c r="F1290" s="167" t="s">
        <v>1500</v>
      </c>
      <c r="G1290" s="167" t="s">
        <v>508</v>
      </c>
      <c r="I1290" s="167" t="s">
        <v>1405</v>
      </c>
      <c r="J1290" s="167" t="s">
        <v>1693</v>
      </c>
      <c r="K1290" s="167" t="s">
        <v>961</v>
      </c>
      <c r="L1290" s="167" t="s">
        <v>1694</v>
      </c>
      <c r="M1290" s="167" t="s">
        <v>2511</v>
      </c>
      <c r="O1290" s="167">
        <v>23782</v>
      </c>
      <c r="P1290" s="167" t="s">
        <v>1386</v>
      </c>
      <c r="R1290" s="167">
        <v>50</v>
      </c>
      <c r="S1290" s="167">
        <v>-50</v>
      </c>
      <c r="T1290" s="167" t="s">
        <v>1361</v>
      </c>
    </row>
    <row r="1291" spans="1:20">
      <c r="A1291" s="167">
        <v>41300</v>
      </c>
      <c r="B1291" s="168">
        <v>45901</v>
      </c>
      <c r="C1291" s="168">
        <v>45901</v>
      </c>
      <c r="D1291" s="167">
        <v>180029</v>
      </c>
      <c r="E1291" s="167" t="s">
        <v>2535</v>
      </c>
      <c r="F1291" s="167" t="s">
        <v>1408</v>
      </c>
      <c r="G1291" s="167" t="s">
        <v>1409</v>
      </c>
      <c r="I1291" s="167" t="s">
        <v>1405</v>
      </c>
      <c r="J1291" s="167" t="s">
        <v>1696</v>
      </c>
      <c r="K1291" s="167" t="s">
        <v>961</v>
      </c>
      <c r="L1291" s="167" t="s">
        <v>1697</v>
      </c>
      <c r="M1291" s="167" t="s">
        <v>2511</v>
      </c>
      <c r="O1291" s="167">
        <v>23519</v>
      </c>
      <c r="P1291" s="167" t="s">
        <v>1386</v>
      </c>
      <c r="R1291" s="167">
        <v>60</v>
      </c>
      <c r="S1291" s="167">
        <v>-60</v>
      </c>
      <c r="T1291" s="167" t="s">
        <v>1361</v>
      </c>
    </row>
    <row r="1292" spans="1:20">
      <c r="A1292" s="167">
        <v>41300</v>
      </c>
      <c r="B1292" s="168">
        <v>45931</v>
      </c>
      <c r="C1292" s="168">
        <v>45931</v>
      </c>
      <c r="D1292" s="167">
        <v>180357</v>
      </c>
      <c r="E1292" s="167" t="s">
        <v>2535</v>
      </c>
      <c r="F1292" s="167" t="s">
        <v>1408</v>
      </c>
      <c r="G1292" s="167" t="s">
        <v>1409</v>
      </c>
      <c r="I1292" s="167" t="s">
        <v>1405</v>
      </c>
      <c r="J1292" s="167" t="s">
        <v>1696</v>
      </c>
      <c r="K1292" s="167" t="s">
        <v>961</v>
      </c>
      <c r="L1292" s="167" t="s">
        <v>1697</v>
      </c>
      <c r="M1292" s="167" t="s">
        <v>2511</v>
      </c>
      <c r="O1292" s="167">
        <v>23782</v>
      </c>
      <c r="P1292" s="167" t="s">
        <v>1386</v>
      </c>
      <c r="R1292" s="167">
        <v>60</v>
      </c>
      <c r="S1292" s="167">
        <v>-60</v>
      </c>
      <c r="T1292" s="167" t="s">
        <v>1361</v>
      </c>
    </row>
    <row r="1293" spans="1:20">
      <c r="A1293" s="167">
        <v>44000</v>
      </c>
      <c r="B1293" s="168">
        <v>45951</v>
      </c>
      <c r="C1293" s="168">
        <v>45951</v>
      </c>
      <c r="D1293" s="167">
        <v>180819</v>
      </c>
      <c r="E1293" s="167" t="s">
        <v>2536</v>
      </c>
      <c r="F1293" s="167" t="s">
        <v>1557</v>
      </c>
      <c r="G1293" s="167" t="s">
        <v>134</v>
      </c>
      <c r="I1293" s="167" t="s">
        <v>1405</v>
      </c>
      <c r="J1293" s="167" t="s">
        <v>1911</v>
      </c>
      <c r="K1293" s="167" t="s">
        <v>961</v>
      </c>
      <c r="L1293" s="167" t="s">
        <v>1912</v>
      </c>
      <c r="M1293" s="167" t="s">
        <v>2511</v>
      </c>
      <c r="O1293" s="167">
        <v>24136</v>
      </c>
      <c r="P1293" s="167" t="s">
        <v>1386</v>
      </c>
      <c r="R1293" s="167">
        <v>21.6</v>
      </c>
      <c r="S1293" s="167">
        <v>-21.6</v>
      </c>
      <c r="T1293" s="167" t="s">
        <v>1361</v>
      </c>
    </row>
    <row r="1294" spans="1:20">
      <c r="A1294" s="167">
        <v>41500</v>
      </c>
      <c r="B1294" s="168">
        <v>45951</v>
      </c>
      <c r="C1294" s="168">
        <v>45951</v>
      </c>
      <c r="D1294" s="167">
        <v>180817</v>
      </c>
      <c r="E1294" s="167" t="s">
        <v>2537</v>
      </c>
      <c r="F1294" s="167" t="s">
        <v>1403</v>
      </c>
      <c r="G1294" s="167" t="s">
        <v>1404</v>
      </c>
      <c r="I1294" s="167" t="s">
        <v>1405</v>
      </c>
      <c r="K1294" s="167" t="s">
        <v>964</v>
      </c>
      <c r="M1294" s="167" t="s">
        <v>2538</v>
      </c>
      <c r="O1294" s="167">
        <v>24135</v>
      </c>
      <c r="P1294" s="167" t="s">
        <v>1386</v>
      </c>
      <c r="R1294" s="167">
        <v>6400</v>
      </c>
      <c r="S1294" s="167">
        <v>-6400</v>
      </c>
      <c r="T1294" s="167" t="s">
        <v>1361</v>
      </c>
    </row>
    <row r="1295" spans="1:20">
      <c r="A1295" s="167">
        <v>42100</v>
      </c>
      <c r="B1295" s="168">
        <v>45901</v>
      </c>
      <c r="C1295" s="168">
        <v>45901</v>
      </c>
      <c r="D1295" s="167">
        <v>179804</v>
      </c>
      <c r="E1295" s="167" t="s">
        <v>2539</v>
      </c>
      <c r="F1295" s="167" t="s">
        <v>1408</v>
      </c>
      <c r="G1295" s="167" t="s">
        <v>1409</v>
      </c>
      <c r="I1295" s="167" t="s">
        <v>1405</v>
      </c>
      <c r="J1295" s="167" t="s">
        <v>1410</v>
      </c>
      <c r="K1295" s="167" t="s">
        <v>964</v>
      </c>
      <c r="L1295" s="167" t="s">
        <v>1411</v>
      </c>
      <c r="M1295" s="167" t="s">
        <v>2538</v>
      </c>
      <c r="O1295" s="167">
        <v>23523</v>
      </c>
      <c r="P1295" s="167" t="s">
        <v>1386</v>
      </c>
      <c r="R1295" s="167">
        <v>450</v>
      </c>
      <c r="S1295" s="167">
        <v>-450</v>
      </c>
      <c r="T1295" s="167" t="s">
        <v>1361</v>
      </c>
    </row>
    <row r="1296" spans="1:20">
      <c r="A1296" s="167">
        <v>42100</v>
      </c>
      <c r="B1296" s="168">
        <v>45931</v>
      </c>
      <c r="C1296" s="168">
        <v>45931</v>
      </c>
      <c r="D1296" s="167">
        <v>180358</v>
      </c>
      <c r="E1296" s="167" t="s">
        <v>2539</v>
      </c>
      <c r="F1296" s="167" t="s">
        <v>1408</v>
      </c>
      <c r="G1296" s="167" t="s">
        <v>1409</v>
      </c>
      <c r="I1296" s="167" t="s">
        <v>1405</v>
      </c>
      <c r="J1296" s="167" t="s">
        <v>1410</v>
      </c>
      <c r="K1296" s="167" t="s">
        <v>964</v>
      </c>
      <c r="L1296" s="167" t="s">
        <v>1411</v>
      </c>
      <c r="M1296" s="167" t="s">
        <v>2538</v>
      </c>
      <c r="O1296" s="167">
        <v>23783</v>
      </c>
      <c r="P1296" s="167" t="s">
        <v>1386</v>
      </c>
      <c r="R1296" s="167">
        <v>450</v>
      </c>
      <c r="S1296" s="167">
        <v>-450</v>
      </c>
      <c r="T1296" s="167" t="s">
        <v>1361</v>
      </c>
    </row>
    <row r="1297" spans="1:20">
      <c r="A1297" s="167">
        <v>42100</v>
      </c>
      <c r="B1297" s="168">
        <v>45901</v>
      </c>
      <c r="C1297" s="168">
        <v>45901</v>
      </c>
      <c r="D1297" s="167">
        <v>179804</v>
      </c>
      <c r="E1297" s="167" t="s">
        <v>2540</v>
      </c>
      <c r="F1297" s="167" t="s">
        <v>1408</v>
      </c>
      <c r="G1297" s="167" t="s">
        <v>1409</v>
      </c>
      <c r="I1297" s="167" t="s">
        <v>1405</v>
      </c>
      <c r="J1297" s="167" t="s">
        <v>1413</v>
      </c>
      <c r="K1297" s="167" t="s">
        <v>964</v>
      </c>
      <c r="L1297" s="167" t="s">
        <v>1414</v>
      </c>
      <c r="M1297" s="167" t="s">
        <v>2538</v>
      </c>
      <c r="O1297" s="167">
        <v>23523</v>
      </c>
      <c r="P1297" s="167" t="s">
        <v>1386</v>
      </c>
      <c r="R1297" s="167">
        <v>198</v>
      </c>
      <c r="S1297" s="167">
        <v>-198</v>
      </c>
      <c r="T1297" s="167" t="s">
        <v>1361</v>
      </c>
    </row>
    <row r="1298" spans="1:20">
      <c r="A1298" s="167">
        <v>42100</v>
      </c>
      <c r="B1298" s="168">
        <v>45931</v>
      </c>
      <c r="C1298" s="168">
        <v>45931</v>
      </c>
      <c r="D1298" s="167">
        <v>180358</v>
      </c>
      <c r="E1298" s="167" t="s">
        <v>2540</v>
      </c>
      <c r="F1298" s="167" t="s">
        <v>1408</v>
      </c>
      <c r="G1298" s="167" t="s">
        <v>1409</v>
      </c>
      <c r="I1298" s="167" t="s">
        <v>1405</v>
      </c>
      <c r="J1298" s="167" t="s">
        <v>1413</v>
      </c>
      <c r="K1298" s="167" t="s">
        <v>964</v>
      </c>
      <c r="L1298" s="167" t="s">
        <v>1414</v>
      </c>
      <c r="M1298" s="167" t="s">
        <v>2538</v>
      </c>
      <c r="O1298" s="167">
        <v>23783</v>
      </c>
      <c r="P1298" s="167" t="s">
        <v>1386</v>
      </c>
      <c r="R1298" s="167">
        <v>198</v>
      </c>
      <c r="S1298" s="167">
        <v>-198</v>
      </c>
      <c r="T1298" s="167" t="s">
        <v>1361</v>
      </c>
    </row>
    <row r="1299" spans="1:20">
      <c r="A1299" s="167">
        <v>42100</v>
      </c>
      <c r="B1299" s="168">
        <v>45901</v>
      </c>
      <c r="C1299" s="168">
        <v>45901</v>
      </c>
      <c r="D1299" s="167">
        <v>179804</v>
      </c>
      <c r="E1299" s="167" t="s">
        <v>2541</v>
      </c>
      <c r="F1299" s="167" t="s">
        <v>1408</v>
      </c>
      <c r="G1299" s="167" t="s">
        <v>1409</v>
      </c>
      <c r="I1299" s="167" t="s">
        <v>1405</v>
      </c>
      <c r="J1299" s="167" t="s">
        <v>1416</v>
      </c>
      <c r="K1299" s="167" t="s">
        <v>964</v>
      </c>
      <c r="L1299" s="167" t="s">
        <v>1417</v>
      </c>
      <c r="M1299" s="167" t="s">
        <v>2538</v>
      </c>
      <c r="O1299" s="167">
        <v>23523</v>
      </c>
      <c r="P1299" s="167" t="s">
        <v>1386</v>
      </c>
      <c r="R1299" s="167">
        <v>100</v>
      </c>
      <c r="S1299" s="167">
        <v>-100</v>
      </c>
      <c r="T1299" s="167" t="s">
        <v>1361</v>
      </c>
    </row>
    <row r="1300" spans="1:20">
      <c r="A1300" s="167">
        <v>42100</v>
      </c>
      <c r="B1300" s="168">
        <v>45931</v>
      </c>
      <c r="C1300" s="168">
        <v>45931</v>
      </c>
      <c r="D1300" s="167">
        <v>180358</v>
      </c>
      <c r="E1300" s="167" t="s">
        <v>2541</v>
      </c>
      <c r="F1300" s="167" t="s">
        <v>1408</v>
      </c>
      <c r="G1300" s="167" t="s">
        <v>1409</v>
      </c>
      <c r="I1300" s="167" t="s">
        <v>1405</v>
      </c>
      <c r="J1300" s="167" t="s">
        <v>1416</v>
      </c>
      <c r="K1300" s="167" t="s">
        <v>964</v>
      </c>
      <c r="L1300" s="167" t="s">
        <v>1417</v>
      </c>
      <c r="M1300" s="167" t="s">
        <v>2538</v>
      </c>
      <c r="O1300" s="167">
        <v>23783</v>
      </c>
      <c r="P1300" s="167" t="s">
        <v>1386</v>
      </c>
      <c r="R1300" s="167">
        <v>100</v>
      </c>
      <c r="S1300" s="167">
        <v>-100</v>
      </c>
      <c r="T1300" s="167" t="s">
        <v>1361</v>
      </c>
    </row>
    <row r="1301" spans="1:20">
      <c r="A1301" s="167">
        <v>41300</v>
      </c>
      <c r="B1301" s="168">
        <v>45901</v>
      </c>
      <c r="C1301" s="168">
        <v>45901</v>
      </c>
      <c r="D1301" s="167">
        <v>179804</v>
      </c>
      <c r="E1301" s="167" t="s">
        <v>2542</v>
      </c>
      <c r="F1301" s="167" t="s">
        <v>1425</v>
      </c>
      <c r="G1301" s="167" t="s">
        <v>1426</v>
      </c>
      <c r="I1301" s="167" t="s">
        <v>1405</v>
      </c>
      <c r="J1301" s="167" t="s">
        <v>1419</v>
      </c>
      <c r="K1301" s="167" t="s">
        <v>964</v>
      </c>
      <c r="L1301" s="167" t="s">
        <v>1420</v>
      </c>
      <c r="M1301" s="167" t="s">
        <v>2538</v>
      </c>
      <c r="O1301" s="167">
        <v>23523</v>
      </c>
      <c r="P1301" s="167" t="s">
        <v>1386</v>
      </c>
      <c r="R1301" s="167">
        <v>132</v>
      </c>
      <c r="S1301" s="167">
        <v>-132</v>
      </c>
      <c r="T1301" s="167" t="s">
        <v>1361</v>
      </c>
    </row>
    <row r="1302" spans="1:20">
      <c r="A1302" s="167">
        <v>41300</v>
      </c>
      <c r="B1302" s="168">
        <v>45931</v>
      </c>
      <c r="C1302" s="168">
        <v>45931</v>
      </c>
      <c r="D1302" s="167">
        <v>180358</v>
      </c>
      <c r="E1302" s="167" t="s">
        <v>2542</v>
      </c>
      <c r="F1302" s="167" t="s">
        <v>1425</v>
      </c>
      <c r="G1302" s="167" t="s">
        <v>1426</v>
      </c>
      <c r="I1302" s="167" t="s">
        <v>1405</v>
      </c>
      <c r="J1302" s="167" t="s">
        <v>1419</v>
      </c>
      <c r="K1302" s="167" t="s">
        <v>964</v>
      </c>
      <c r="L1302" s="167" t="s">
        <v>1420</v>
      </c>
      <c r="M1302" s="167" t="s">
        <v>2538</v>
      </c>
      <c r="O1302" s="167">
        <v>23783</v>
      </c>
      <c r="P1302" s="167" t="s">
        <v>1386</v>
      </c>
      <c r="R1302" s="167">
        <v>132</v>
      </c>
      <c r="S1302" s="167">
        <v>-132</v>
      </c>
      <c r="T1302" s="167" t="s">
        <v>1361</v>
      </c>
    </row>
    <row r="1303" spans="1:20">
      <c r="A1303" s="167">
        <v>42100</v>
      </c>
      <c r="B1303" s="168">
        <v>45901</v>
      </c>
      <c r="C1303" s="168">
        <v>45901</v>
      </c>
      <c r="D1303" s="167">
        <v>179804</v>
      </c>
      <c r="E1303" s="167" t="s">
        <v>2543</v>
      </c>
      <c r="F1303" s="167" t="s">
        <v>1408</v>
      </c>
      <c r="G1303" s="167" t="s">
        <v>1409</v>
      </c>
      <c r="I1303" s="167" t="s">
        <v>1405</v>
      </c>
      <c r="J1303" s="167" t="s">
        <v>1422</v>
      </c>
      <c r="K1303" s="167" t="s">
        <v>964</v>
      </c>
      <c r="L1303" s="167" t="s">
        <v>1423</v>
      </c>
      <c r="M1303" s="167" t="s">
        <v>2538</v>
      </c>
      <c r="O1303" s="167">
        <v>23523</v>
      </c>
      <c r="P1303" s="167" t="s">
        <v>1386</v>
      </c>
      <c r="R1303" s="167">
        <v>294</v>
      </c>
      <c r="S1303" s="167">
        <v>-294</v>
      </c>
      <c r="T1303" s="167" t="s">
        <v>1361</v>
      </c>
    </row>
    <row r="1304" spans="1:20">
      <c r="A1304" s="167">
        <v>42100</v>
      </c>
      <c r="B1304" s="168">
        <v>45931</v>
      </c>
      <c r="C1304" s="168">
        <v>45931</v>
      </c>
      <c r="D1304" s="167">
        <v>180358</v>
      </c>
      <c r="E1304" s="167" t="s">
        <v>2543</v>
      </c>
      <c r="F1304" s="167" t="s">
        <v>1408</v>
      </c>
      <c r="G1304" s="167" t="s">
        <v>1409</v>
      </c>
      <c r="I1304" s="167" t="s">
        <v>1405</v>
      </c>
      <c r="J1304" s="167" t="s">
        <v>1422</v>
      </c>
      <c r="K1304" s="167" t="s">
        <v>964</v>
      </c>
      <c r="L1304" s="167" t="s">
        <v>1423</v>
      </c>
      <c r="M1304" s="167" t="s">
        <v>2538</v>
      </c>
      <c r="O1304" s="167">
        <v>23783</v>
      </c>
      <c r="P1304" s="167" t="s">
        <v>1386</v>
      </c>
      <c r="R1304" s="167">
        <v>294</v>
      </c>
      <c r="S1304" s="167">
        <v>-294</v>
      </c>
      <c r="T1304" s="167" t="s">
        <v>1361</v>
      </c>
    </row>
    <row r="1305" spans="1:20">
      <c r="A1305" s="167">
        <v>41300</v>
      </c>
      <c r="B1305" s="168">
        <v>45901</v>
      </c>
      <c r="C1305" s="168">
        <v>45901</v>
      </c>
      <c r="D1305" s="167">
        <v>179804</v>
      </c>
      <c r="E1305" s="167" t="s">
        <v>2544</v>
      </c>
      <c r="F1305" s="167" t="s">
        <v>1425</v>
      </c>
      <c r="G1305" s="167" t="s">
        <v>1426</v>
      </c>
      <c r="I1305" s="167" t="s">
        <v>1405</v>
      </c>
      <c r="J1305" s="167" t="s">
        <v>2393</v>
      </c>
      <c r="K1305" s="167" t="s">
        <v>964</v>
      </c>
      <c r="L1305" s="167" t="s">
        <v>2393</v>
      </c>
      <c r="M1305" s="167" t="s">
        <v>2538</v>
      </c>
      <c r="O1305" s="167">
        <v>23523</v>
      </c>
      <c r="P1305" s="167" t="s">
        <v>1386</v>
      </c>
      <c r="R1305" s="167">
        <v>84.79</v>
      </c>
      <c r="S1305" s="167">
        <v>-84.79</v>
      </c>
      <c r="T1305" s="167" t="s">
        <v>1361</v>
      </c>
    </row>
    <row r="1306" spans="1:20">
      <c r="A1306" s="167">
        <v>41300</v>
      </c>
      <c r="B1306" s="168">
        <v>45931</v>
      </c>
      <c r="C1306" s="168">
        <v>45931</v>
      </c>
      <c r="D1306" s="167">
        <v>180358</v>
      </c>
      <c r="E1306" s="167" t="s">
        <v>2544</v>
      </c>
      <c r="F1306" s="167" t="s">
        <v>1425</v>
      </c>
      <c r="G1306" s="167" t="s">
        <v>1426</v>
      </c>
      <c r="I1306" s="167" t="s">
        <v>1405</v>
      </c>
      <c r="J1306" s="167" t="s">
        <v>2393</v>
      </c>
      <c r="K1306" s="167" t="s">
        <v>964</v>
      </c>
      <c r="L1306" s="167" t="s">
        <v>2393</v>
      </c>
      <c r="M1306" s="167" t="s">
        <v>2538</v>
      </c>
      <c r="O1306" s="167">
        <v>23783</v>
      </c>
      <c r="P1306" s="167" t="s">
        <v>1386</v>
      </c>
      <c r="R1306" s="167">
        <v>84.79</v>
      </c>
      <c r="S1306" s="167">
        <v>-84.79</v>
      </c>
      <c r="T1306" s="167" t="s">
        <v>1361</v>
      </c>
    </row>
    <row r="1307" spans="1:20">
      <c r="A1307" s="167">
        <v>41320</v>
      </c>
      <c r="B1307" s="168">
        <v>45901</v>
      </c>
      <c r="C1307" s="168">
        <v>45901</v>
      </c>
      <c r="D1307" s="167">
        <v>179804</v>
      </c>
      <c r="E1307" s="167" t="s">
        <v>2545</v>
      </c>
      <c r="F1307" s="167" t="s">
        <v>1425</v>
      </c>
      <c r="G1307" s="167" t="s">
        <v>1426</v>
      </c>
      <c r="I1307" s="167" t="s">
        <v>1405</v>
      </c>
      <c r="J1307" s="167" t="s">
        <v>1492</v>
      </c>
      <c r="K1307" s="167" t="s">
        <v>964</v>
      </c>
      <c r="L1307" s="167" t="s">
        <v>1493</v>
      </c>
      <c r="M1307" s="167" t="s">
        <v>2538</v>
      </c>
      <c r="O1307" s="167">
        <v>23523</v>
      </c>
      <c r="P1307" s="167" t="s">
        <v>1386</v>
      </c>
      <c r="R1307" s="167">
        <v>300</v>
      </c>
      <c r="S1307" s="167">
        <v>-300</v>
      </c>
      <c r="T1307" s="167" t="s">
        <v>1361</v>
      </c>
    </row>
    <row r="1308" spans="1:20">
      <c r="A1308" s="167">
        <v>41320</v>
      </c>
      <c r="B1308" s="168">
        <v>45931</v>
      </c>
      <c r="C1308" s="168">
        <v>45931</v>
      </c>
      <c r="D1308" s="167">
        <v>180358</v>
      </c>
      <c r="E1308" s="167" t="s">
        <v>2545</v>
      </c>
      <c r="F1308" s="167" t="s">
        <v>1425</v>
      </c>
      <c r="G1308" s="167" t="s">
        <v>1426</v>
      </c>
      <c r="I1308" s="167" t="s">
        <v>1405</v>
      </c>
      <c r="J1308" s="167" t="s">
        <v>1492</v>
      </c>
      <c r="K1308" s="167" t="s">
        <v>964</v>
      </c>
      <c r="L1308" s="167" t="s">
        <v>1493</v>
      </c>
      <c r="M1308" s="167" t="s">
        <v>2538</v>
      </c>
      <c r="O1308" s="167">
        <v>23783</v>
      </c>
      <c r="P1308" s="167" t="s">
        <v>1386</v>
      </c>
      <c r="R1308" s="167">
        <v>300</v>
      </c>
      <c r="S1308" s="167">
        <v>-300</v>
      </c>
      <c r="T1308" s="167" t="s">
        <v>1361</v>
      </c>
    </row>
    <row r="1309" spans="1:20">
      <c r="A1309" s="167">
        <v>41300</v>
      </c>
      <c r="B1309" s="168">
        <v>45901</v>
      </c>
      <c r="C1309" s="168">
        <v>45901</v>
      </c>
      <c r="D1309" s="167">
        <v>179804</v>
      </c>
      <c r="E1309" s="167" t="s">
        <v>2546</v>
      </c>
      <c r="F1309" s="167" t="s">
        <v>1425</v>
      </c>
      <c r="G1309" s="167" t="s">
        <v>1426</v>
      </c>
      <c r="I1309" s="167" t="s">
        <v>1405</v>
      </c>
      <c r="J1309" s="167" t="s">
        <v>1430</v>
      </c>
      <c r="K1309" s="167" t="s">
        <v>964</v>
      </c>
      <c r="L1309" s="167" t="s">
        <v>1430</v>
      </c>
      <c r="M1309" s="167" t="s">
        <v>2538</v>
      </c>
      <c r="O1309" s="167">
        <v>23523</v>
      </c>
      <c r="P1309" s="167" t="s">
        <v>1386</v>
      </c>
      <c r="R1309" s="167">
        <v>143</v>
      </c>
      <c r="S1309" s="167">
        <v>-143</v>
      </c>
      <c r="T1309" s="167" t="s">
        <v>1361</v>
      </c>
    </row>
    <row r="1310" spans="1:20">
      <c r="A1310" s="167">
        <v>41300</v>
      </c>
      <c r="B1310" s="168">
        <v>45931</v>
      </c>
      <c r="C1310" s="168">
        <v>45931</v>
      </c>
      <c r="D1310" s="167">
        <v>180358</v>
      </c>
      <c r="E1310" s="167" t="s">
        <v>2546</v>
      </c>
      <c r="F1310" s="167" t="s">
        <v>1425</v>
      </c>
      <c r="G1310" s="167" t="s">
        <v>1426</v>
      </c>
      <c r="I1310" s="167" t="s">
        <v>1405</v>
      </c>
      <c r="J1310" s="167" t="s">
        <v>1430</v>
      </c>
      <c r="K1310" s="167" t="s">
        <v>964</v>
      </c>
      <c r="L1310" s="167" t="s">
        <v>1430</v>
      </c>
      <c r="M1310" s="167" t="s">
        <v>2538</v>
      </c>
      <c r="O1310" s="167">
        <v>23783</v>
      </c>
      <c r="P1310" s="167" t="s">
        <v>1386</v>
      </c>
      <c r="R1310" s="167">
        <v>143</v>
      </c>
      <c r="S1310" s="167">
        <v>-143</v>
      </c>
      <c r="T1310" s="167" t="s">
        <v>1361</v>
      </c>
    </row>
    <row r="1311" spans="1:20">
      <c r="A1311" s="167">
        <v>42100</v>
      </c>
      <c r="B1311" s="168">
        <v>45901</v>
      </c>
      <c r="C1311" s="168">
        <v>45901</v>
      </c>
      <c r="D1311" s="167">
        <v>179804</v>
      </c>
      <c r="E1311" s="167" t="s">
        <v>2547</v>
      </c>
      <c r="F1311" s="167" t="s">
        <v>1408</v>
      </c>
      <c r="G1311" s="167" t="s">
        <v>1409</v>
      </c>
      <c r="I1311" s="167" t="s">
        <v>1405</v>
      </c>
      <c r="J1311" s="167" t="s">
        <v>1435</v>
      </c>
      <c r="K1311" s="167" t="s">
        <v>964</v>
      </c>
      <c r="L1311" s="167" t="s">
        <v>1436</v>
      </c>
      <c r="M1311" s="167" t="s">
        <v>2538</v>
      </c>
      <c r="O1311" s="167">
        <v>23523</v>
      </c>
      <c r="P1311" s="167" t="s">
        <v>1386</v>
      </c>
      <c r="R1311" s="167">
        <v>165</v>
      </c>
      <c r="S1311" s="167">
        <v>-165</v>
      </c>
      <c r="T1311" s="167" t="s">
        <v>1361</v>
      </c>
    </row>
    <row r="1312" spans="1:20">
      <c r="A1312" s="167">
        <v>42100</v>
      </c>
      <c r="B1312" s="168">
        <v>45931</v>
      </c>
      <c r="C1312" s="168">
        <v>45931</v>
      </c>
      <c r="D1312" s="167">
        <v>180358</v>
      </c>
      <c r="E1312" s="167" t="s">
        <v>2547</v>
      </c>
      <c r="F1312" s="167" t="s">
        <v>1408</v>
      </c>
      <c r="G1312" s="167" t="s">
        <v>1409</v>
      </c>
      <c r="I1312" s="167" t="s">
        <v>1405</v>
      </c>
      <c r="J1312" s="167" t="s">
        <v>1435</v>
      </c>
      <c r="K1312" s="167" t="s">
        <v>964</v>
      </c>
      <c r="L1312" s="167" t="s">
        <v>1436</v>
      </c>
      <c r="M1312" s="167" t="s">
        <v>2538</v>
      </c>
      <c r="O1312" s="167">
        <v>23783</v>
      </c>
      <c r="P1312" s="167" t="s">
        <v>1386</v>
      </c>
      <c r="R1312" s="167">
        <v>165</v>
      </c>
      <c r="S1312" s="167">
        <v>-165</v>
      </c>
      <c r="T1312" s="167" t="s">
        <v>1361</v>
      </c>
    </row>
    <row r="1313" spans="1:20">
      <c r="A1313" s="167">
        <v>40200</v>
      </c>
      <c r="B1313" s="168">
        <v>45901</v>
      </c>
      <c r="C1313" s="168">
        <v>45901</v>
      </c>
      <c r="D1313" s="167">
        <v>179804</v>
      </c>
      <c r="E1313" s="167" t="s">
        <v>2548</v>
      </c>
      <c r="F1313" s="167" t="s">
        <v>1425</v>
      </c>
      <c r="G1313" s="167" t="s">
        <v>1426</v>
      </c>
      <c r="I1313" s="167" t="s">
        <v>1405</v>
      </c>
      <c r="J1313" s="167" t="s">
        <v>2549</v>
      </c>
      <c r="K1313" s="167" t="s">
        <v>964</v>
      </c>
      <c r="L1313" s="167" t="s">
        <v>2549</v>
      </c>
      <c r="M1313" s="167" t="s">
        <v>2538</v>
      </c>
      <c r="O1313" s="167">
        <v>23523</v>
      </c>
      <c r="P1313" s="167" t="s">
        <v>1386</v>
      </c>
      <c r="R1313" s="167">
        <v>300</v>
      </c>
      <c r="S1313" s="167">
        <v>-300</v>
      </c>
      <c r="T1313" s="167" t="s">
        <v>1361</v>
      </c>
    </row>
    <row r="1314" spans="1:20">
      <c r="A1314" s="167">
        <v>40200</v>
      </c>
      <c r="B1314" s="168">
        <v>45931</v>
      </c>
      <c r="C1314" s="168">
        <v>45931</v>
      </c>
      <c r="D1314" s="167">
        <v>180358</v>
      </c>
      <c r="E1314" s="167" t="s">
        <v>2548</v>
      </c>
      <c r="F1314" s="167" t="s">
        <v>1425</v>
      </c>
      <c r="G1314" s="167" t="s">
        <v>1426</v>
      </c>
      <c r="I1314" s="167" t="s">
        <v>1405</v>
      </c>
      <c r="J1314" s="167" t="s">
        <v>2549</v>
      </c>
      <c r="K1314" s="167" t="s">
        <v>964</v>
      </c>
      <c r="L1314" s="167" t="s">
        <v>2549</v>
      </c>
      <c r="M1314" s="167" t="s">
        <v>2538</v>
      </c>
      <c r="O1314" s="167">
        <v>23783</v>
      </c>
      <c r="P1314" s="167" t="s">
        <v>1386</v>
      </c>
      <c r="R1314" s="167">
        <v>300</v>
      </c>
      <c r="S1314" s="167">
        <v>-300</v>
      </c>
      <c r="T1314" s="167" t="s">
        <v>1361</v>
      </c>
    </row>
    <row r="1315" spans="1:20">
      <c r="A1315" s="167">
        <v>40000</v>
      </c>
      <c r="B1315" s="168">
        <v>45901</v>
      </c>
      <c r="C1315" s="168">
        <v>45901</v>
      </c>
      <c r="D1315" s="167">
        <v>179804</v>
      </c>
      <c r="E1315" s="167" t="s">
        <v>2550</v>
      </c>
      <c r="F1315" s="167" t="s">
        <v>1425</v>
      </c>
      <c r="G1315" s="167" t="s">
        <v>1426</v>
      </c>
      <c r="I1315" s="167" t="s">
        <v>1405</v>
      </c>
      <c r="J1315" s="167" t="s">
        <v>1438</v>
      </c>
      <c r="K1315" s="167" t="s">
        <v>964</v>
      </c>
      <c r="L1315" s="167" t="s">
        <v>1439</v>
      </c>
      <c r="M1315" s="167" t="s">
        <v>2538</v>
      </c>
      <c r="O1315" s="167">
        <v>23523</v>
      </c>
      <c r="P1315" s="167" t="s">
        <v>1386</v>
      </c>
      <c r="R1315" s="167">
        <v>594</v>
      </c>
      <c r="S1315" s="167">
        <v>-594</v>
      </c>
      <c r="T1315" s="167" t="s">
        <v>1361</v>
      </c>
    </row>
    <row r="1316" spans="1:20">
      <c r="A1316" s="167">
        <v>40000</v>
      </c>
      <c r="B1316" s="168">
        <v>45931</v>
      </c>
      <c r="C1316" s="168">
        <v>45931</v>
      </c>
      <c r="D1316" s="167">
        <v>180358</v>
      </c>
      <c r="E1316" s="167" t="s">
        <v>2550</v>
      </c>
      <c r="F1316" s="167" t="s">
        <v>1425</v>
      </c>
      <c r="G1316" s="167" t="s">
        <v>1426</v>
      </c>
      <c r="I1316" s="167" t="s">
        <v>1405</v>
      </c>
      <c r="J1316" s="167" t="s">
        <v>1438</v>
      </c>
      <c r="K1316" s="167" t="s">
        <v>964</v>
      </c>
      <c r="L1316" s="167" t="s">
        <v>1439</v>
      </c>
      <c r="M1316" s="167" t="s">
        <v>2538</v>
      </c>
      <c r="O1316" s="167">
        <v>23783</v>
      </c>
      <c r="P1316" s="167" t="s">
        <v>1386</v>
      </c>
      <c r="R1316" s="167">
        <v>594</v>
      </c>
      <c r="S1316" s="167">
        <v>-594</v>
      </c>
      <c r="T1316" s="167" t="s">
        <v>1361</v>
      </c>
    </row>
    <row r="1317" spans="1:20">
      <c r="A1317" s="167">
        <v>40000</v>
      </c>
      <c r="B1317" s="168">
        <v>45901</v>
      </c>
      <c r="C1317" s="168">
        <v>45901</v>
      </c>
      <c r="D1317" s="167">
        <v>179804</v>
      </c>
      <c r="E1317" s="167" t="s">
        <v>2551</v>
      </c>
      <c r="F1317" s="167" t="s">
        <v>1425</v>
      </c>
      <c r="G1317" s="167" t="s">
        <v>1426</v>
      </c>
      <c r="I1317" s="167" t="s">
        <v>1405</v>
      </c>
      <c r="J1317" s="167" t="s">
        <v>1441</v>
      </c>
      <c r="K1317" s="167" t="s">
        <v>964</v>
      </c>
      <c r="L1317" s="167" t="s">
        <v>1442</v>
      </c>
      <c r="M1317" s="167" t="s">
        <v>2538</v>
      </c>
      <c r="O1317" s="167">
        <v>23523</v>
      </c>
      <c r="P1317" s="167" t="s">
        <v>1386</v>
      </c>
      <c r="R1317" s="167">
        <v>600</v>
      </c>
      <c r="S1317" s="167">
        <v>-600</v>
      </c>
      <c r="T1317" s="167" t="s">
        <v>1361</v>
      </c>
    </row>
    <row r="1318" spans="1:20">
      <c r="A1318" s="167">
        <v>40000</v>
      </c>
      <c r="B1318" s="168">
        <v>45931</v>
      </c>
      <c r="C1318" s="168">
        <v>45931</v>
      </c>
      <c r="D1318" s="167">
        <v>180358</v>
      </c>
      <c r="E1318" s="167" t="s">
        <v>2551</v>
      </c>
      <c r="F1318" s="167" t="s">
        <v>1425</v>
      </c>
      <c r="G1318" s="167" t="s">
        <v>1426</v>
      </c>
      <c r="I1318" s="167" t="s">
        <v>1405</v>
      </c>
      <c r="J1318" s="167" t="s">
        <v>1441</v>
      </c>
      <c r="K1318" s="167" t="s">
        <v>964</v>
      </c>
      <c r="L1318" s="167" t="s">
        <v>1442</v>
      </c>
      <c r="M1318" s="167" t="s">
        <v>2538</v>
      </c>
      <c r="O1318" s="167">
        <v>23783</v>
      </c>
      <c r="P1318" s="167" t="s">
        <v>1386</v>
      </c>
      <c r="R1318" s="167">
        <v>600</v>
      </c>
      <c r="S1318" s="167">
        <v>-600</v>
      </c>
      <c r="T1318" s="167" t="s">
        <v>1361</v>
      </c>
    </row>
    <row r="1319" spans="1:20">
      <c r="A1319" s="167">
        <v>40000</v>
      </c>
      <c r="B1319" s="168">
        <v>45901</v>
      </c>
      <c r="C1319" s="168">
        <v>45901</v>
      </c>
      <c r="D1319" s="167">
        <v>179804</v>
      </c>
      <c r="E1319" s="167" t="s">
        <v>2552</v>
      </c>
      <c r="F1319" s="167" t="s">
        <v>1425</v>
      </c>
      <c r="G1319" s="167" t="s">
        <v>1426</v>
      </c>
      <c r="I1319" s="167" t="s">
        <v>1405</v>
      </c>
      <c r="J1319" s="167" t="s">
        <v>1444</v>
      </c>
      <c r="K1319" s="167" t="s">
        <v>964</v>
      </c>
      <c r="L1319" s="167" t="s">
        <v>1445</v>
      </c>
      <c r="M1319" s="167" t="s">
        <v>2538</v>
      </c>
      <c r="O1319" s="167">
        <v>23523</v>
      </c>
      <c r="P1319" s="167" t="s">
        <v>1386</v>
      </c>
      <c r="R1319" s="167">
        <v>250</v>
      </c>
      <c r="S1319" s="167">
        <v>-250</v>
      </c>
      <c r="T1319" s="167" t="s">
        <v>1361</v>
      </c>
    </row>
    <row r="1320" spans="1:20">
      <c r="A1320" s="167">
        <v>40000</v>
      </c>
      <c r="B1320" s="168">
        <v>45931</v>
      </c>
      <c r="C1320" s="168">
        <v>45931</v>
      </c>
      <c r="D1320" s="167">
        <v>180358</v>
      </c>
      <c r="E1320" s="167" t="s">
        <v>2552</v>
      </c>
      <c r="F1320" s="167" t="s">
        <v>1425</v>
      </c>
      <c r="G1320" s="167" t="s">
        <v>1426</v>
      </c>
      <c r="I1320" s="167" t="s">
        <v>1405</v>
      </c>
      <c r="J1320" s="167" t="s">
        <v>1444</v>
      </c>
      <c r="K1320" s="167" t="s">
        <v>964</v>
      </c>
      <c r="L1320" s="167" t="s">
        <v>1445</v>
      </c>
      <c r="M1320" s="167" t="s">
        <v>2538</v>
      </c>
      <c r="O1320" s="167">
        <v>23783</v>
      </c>
      <c r="P1320" s="167" t="s">
        <v>1386</v>
      </c>
      <c r="R1320" s="167">
        <v>250</v>
      </c>
      <c r="S1320" s="167">
        <v>-250</v>
      </c>
      <c r="T1320" s="167" t="s">
        <v>1361</v>
      </c>
    </row>
    <row r="1321" spans="1:20">
      <c r="A1321" s="167">
        <v>40000</v>
      </c>
      <c r="B1321" s="168">
        <v>45901</v>
      </c>
      <c r="C1321" s="168">
        <v>45901</v>
      </c>
      <c r="D1321" s="167">
        <v>179804</v>
      </c>
      <c r="E1321" s="167" t="s">
        <v>2553</v>
      </c>
      <c r="F1321" s="167" t="s">
        <v>1425</v>
      </c>
      <c r="G1321" s="167" t="s">
        <v>1426</v>
      </c>
      <c r="I1321" s="167" t="s">
        <v>1405</v>
      </c>
      <c r="J1321" s="167" t="s">
        <v>1447</v>
      </c>
      <c r="K1321" s="167" t="s">
        <v>964</v>
      </c>
      <c r="L1321" s="167" t="s">
        <v>1448</v>
      </c>
      <c r="M1321" s="167" t="s">
        <v>2538</v>
      </c>
      <c r="O1321" s="167">
        <v>23523</v>
      </c>
      <c r="P1321" s="167" t="s">
        <v>1386</v>
      </c>
      <c r="R1321" s="167">
        <v>2937</v>
      </c>
      <c r="S1321" s="167">
        <v>-2937</v>
      </c>
      <c r="T1321" s="167" t="s">
        <v>1361</v>
      </c>
    </row>
    <row r="1322" spans="1:20">
      <c r="A1322" s="167">
        <v>40000</v>
      </c>
      <c r="B1322" s="168">
        <v>45931</v>
      </c>
      <c r="C1322" s="168">
        <v>45931</v>
      </c>
      <c r="D1322" s="167">
        <v>180358</v>
      </c>
      <c r="E1322" s="167" t="s">
        <v>2553</v>
      </c>
      <c r="F1322" s="167" t="s">
        <v>1425</v>
      </c>
      <c r="G1322" s="167" t="s">
        <v>1426</v>
      </c>
      <c r="I1322" s="167" t="s">
        <v>1405</v>
      </c>
      <c r="J1322" s="167" t="s">
        <v>1447</v>
      </c>
      <c r="K1322" s="167" t="s">
        <v>964</v>
      </c>
      <c r="L1322" s="167" t="s">
        <v>1448</v>
      </c>
      <c r="M1322" s="167" t="s">
        <v>2538</v>
      </c>
      <c r="O1322" s="167">
        <v>23783</v>
      </c>
      <c r="P1322" s="167" t="s">
        <v>1386</v>
      </c>
      <c r="R1322" s="167">
        <v>2937</v>
      </c>
      <c r="S1322" s="167">
        <v>-2937</v>
      </c>
      <c r="T1322" s="167" t="s">
        <v>1361</v>
      </c>
    </row>
    <row r="1323" spans="1:20">
      <c r="A1323" s="167">
        <v>42100</v>
      </c>
      <c r="B1323" s="168">
        <v>45901</v>
      </c>
      <c r="C1323" s="168">
        <v>45901</v>
      </c>
      <c r="D1323" s="167">
        <v>179804</v>
      </c>
      <c r="E1323" s="167" t="s">
        <v>2554</v>
      </c>
      <c r="F1323" s="167" t="s">
        <v>1425</v>
      </c>
      <c r="G1323" s="167" t="s">
        <v>1426</v>
      </c>
      <c r="I1323" s="167" t="s">
        <v>1405</v>
      </c>
      <c r="J1323" s="167" t="s">
        <v>2555</v>
      </c>
      <c r="K1323" s="167" t="s">
        <v>964</v>
      </c>
      <c r="L1323" s="167" t="s">
        <v>2556</v>
      </c>
      <c r="M1323" s="167" t="s">
        <v>2538</v>
      </c>
      <c r="O1323" s="167">
        <v>23523</v>
      </c>
      <c r="P1323" s="167" t="s">
        <v>1386</v>
      </c>
      <c r="R1323" s="167">
        <v>21</v>
      </c>
      <c r="S1323" s="167">
        <v>-21</v>
      </c>
      <c r="T1323" s="167" t="s">
        <v>1361</v>
      </c>
    </row>
    <row r="1324" spans="1:20">
      <c r="A1324" s="167">
        <v>42100</v>
      </c>
      <c r="B1324" s="168">
        <v>45931</v>
      </c>
      <c r="C1324" s="168">
        <v>45931</v>
      </c>
      <c r="D1324" s="167">
        <v>180358</v>
      </c>
      <c r="E1324" s="167" t="s">
        <v>2554</v>
      </c>
      <c r="F1324" s="167" t="s">
        <v>1425</v>
      </c>
      <c r="G1324" s="167" t="s">
        <v>1426</v>
      </c>
      <c r="I1324" s="167" t="s">
        <v>1405</v>
      </c>
      <c r="J1324" s="167" t="s">
        <v>2555</v>
      </c>
      <c r="K1324" s="167" t="s">
        <v>964</v>
      </c>
      <c r="L1324" s="167" t="s">
        <v>2556</v>
      </c>
      <c r="M1324" s="167" t="s">
        <v>2538</v>
      </c>
      <c r="O1324" s="167">
        <v>23783</v>
      </c>
      <c r="P1324" s="167" t="s">
        <v>1386</v>
      </c>
      <c r="R1324" s="167">
        <v>21</v>
      </c>
      <c r="S1324" s="167">
        <v>-21</v>
      </c>
      <c r="T1324" s="167" t="s">
        <v>1361</v>
      </c>
    </row>
    <row r="1325" spans="1:20">
      <c r="A1325" s="167">
        <v>41450</v>
      </c>
      <c r="B1325" s="168">
        <v>45901</v>
      </c>
      <c r="C1325" s="168">
        <v>45901</v>
      </c>
      <c r="D1325" s="167">
        <v>179804</v>
      </c>
      <c r="E1325" s="167" t="s">
        <v>2557</v>
      </c>
      <c r="F1325" s="167" t="s">
        <v>1425</v>
      </c>
      <c r="G1325" s="167" t="s">
        <v>1426</v>
      </c>
      <c r="I1325" s="167" t="s">
        <v>1405</v>
      </c>
      <c r="J1325" s="167" t="s">
        <v>1501</v>
      </c>
      <c r="K1325" s="167" t="s">
        <v>964</v>
      </c>
      <c r="L1325" s="167" t="s">
        <v>1502</v>
      </c>
      <c r="M1325" s="167" t="s">
        <v>2538</v>
      </c>
      <c r="O1325" s="167">
        <v>23523</v>
      </c>
      <c r="P1325" s="167" t="s">
        <v>1386</v>
      </c>
      <c r="R1325" s="167">
        <v>580.79999999999995</v>
      </c>
      <c r="S1325" s="167">
        <v>-580.79999999999995</v>
      </c>
      <c r="T1325" s="167" t="s">
        <v>1361</v>
      </c>
    </row>
    <row r="1326" spans="1:20">
      <c r="A1326" s="167">
        <v>41450</v>
      </c>
      <c r="B1326" s="168">
        <v>45931</v>
      </c>
      <c r="C1326" s="168">
        <v>45931</v>
      </c>
      <c r="D1326" s="167">
        <v>180358</v>
      </c>
      <c r="E1326" s="167" t="s">
        <v>2557</v>
      </c>
      <c r="F1326" s="167" t="s">
        <v>1425</v>
      </c>
      <c r="G1326" s="167" t="s">
        <v>1426</v>
      </c>
      <c r="I1326" s="167" t="s">
        <v>1405</v>
      </c>
      <c r="J1326" s="167" t="s">
        <v>1501</v>
      </c>
      <c r="K1326" s="167" t="s">
        <v>964</v>
      </c>
      <c r="L1326" s="167" t="s">
        <v>1502</v>
      </c>
      <c r="M1326" s="167" t="s">
        <v>2538</v>
      </c>
      <c r="O1326" s="167">
        <v>23783</v>
      </c>
      <c r="P1326" s="167" t="s">
        <v>1386</v>
      </c>
      <c r="R1326" s="167">
        <v>580.79999999999995</v>
      </c>
      <c r="S1326" s="167">
        <v>-580.79999999999995</v>
      </c>
      <c r="T1326" s="167" t="s">
        <v>1361</v>
      </c>
    </row>
    <row r="1327" spans="1:20">
      <c r="A1327" s="167">
        <v>41450</v>
      </c>
      <c r="B1327" s="168">
        <v>45901</v>
      </c>
      <c r="C1327" s="168">
        <v>45901</v>
      </c>
      <c r="D1327" s="167">
        <v>179804</v>
      </c>
      <c r="E1327" s="167" t="s">
        <v>2558</v>
      </c>
      <c r="F1327" s="167" t="s">
        <v>1425</v>
      </c>
      <c r="G1327" s="167" t="s">
        <v>1426</v>
      </c>
      <c r="I1327" s="167" t="s">
        <v>1405</v>
      </c>
      <c r="J1327" s="167" t="s">
        <v>1540</v>
      </c>
      <c r="K1327" s="167" t="s">
        <v>964</v>
      </c>
      <c r="L1327" s="167" t="s">
        <v>1541</v>
      </c>
      <c r="M1327" s="167" t="s">
        <v>2538</v>
      </c>
      <c r="O1327" s="167">
        <v>23523</v>
      </c>
      <c r="P1327" s="167" t="s">
        <v>1386</v>
      </c>
      <c r="R1327" s="167">
        <v>290.39999999999998</v>
      </c>
      <c r="S1327" s="167">
        <v>-290.39999999999998</v>
      </c>
      <c r="T1327" s="167" t="s">
        <v>1361</v>
      </c>
    </row>
    <row r="1328" spans="1:20">
      <c r="A1328" s="167">
        <v>41450</v>
      </c>
      <c r="B1328" s="168">
        <v>45931</v>
      </c>
      <c r="C1328" s="168">
        <v>45931</v>
      </c>
      <c r="D1328" s="167">
        <v>180358</v>
      </c>
      <c r="E1328" s="167" t="s">
        <v>2558</v>
      </c>
      <c r="F1328" s="167" t="s">
        <v>1425</v>
      </c>
      <c r="G1328" s="167" t="s">
        <v>1426</v>
      </c>
      <c r="I1328" s="167" t="s">
        <v>1405</v>
      </c>
      <c r="J1328" s="167" t="s">
        <v>1540</v>
      </c>
      <c r="K1328" s="167" t="s">
        <v>964</v>
      </c>
      <c r="L1328" s="167" t="s">
        <v>1541</v>
      </c>
      <c r="M1328" s="167" t="s">
        <v>2538</v>
      </c>
      <c r="O1328" s="167">
        <v>23783</v>
      </c>
      <c r="P1328" s="167" t="s">
        <v>1386</v>
      </c>
      <c r="R1328" s="167">
        <v>290.39999999999998</v>
      </c>
      <c r="S1328" s="167">
        <v>-290.39999999999998</v>
      </c>
      <c r="T1328" s="167" t="s">
        <v>1361</v>
      </c>
    </row>
    <row r="1329" spans="1:20">
      <c r="A1329" s="167">
        <v>41200</v>
      </c>
      <c r="B1329" s="168">
        <v>45901</v>
      </c>
      <c r="C1329" s="168">
        <v>45901</v>
      </c>
      <c r="D1329" s="167">
        <v>179804</v>
      </c>
      <c r="E1329" s="167" t="s">
        <v>2559</v>
      </c>
      <c r="F1329" s="167" t="s">
        <v>1425</v>
      </c>
      <c r="G1329" s="167" t="s">
        <v>1426</v>
      </c>
      <c r="I1329" s="167" t="s">
        <v>1405</v>
      </c>
      <c r="J1329" s="167" t="s">
        <v>1478</v>
      </c>
      <c r="K1329" s="167" t="s">
        <v>964</v>
      </c>
      <c r="L1329" s="167" t="s">
        <v>1479</v>
      </c>
      <c r="M1329" s="167" t="s">
        <v>2538</v>
      </c>
      <c r="O1329" s="167">
        <v>23523</v>
      </c>
      <c r="P1329" s="167" t="s">
        <v>1386</v>
      </c>
      <c r="R1329" s="167">
        <v>250</v>
      </c>
      <c r="S1329" s="167">
        <v>-250</v>
      </c>
      <c r="T1329" s="167" t="s">
        <v>1361</v>
      </c>
    </row>
    <row r="1330" spans="1:20">
      <c r="A1330" s="167">
        <v>41200</v>
      </c>
      <c r="B1330" s="168">
        <v>45931</v>
      </c>
      <c r="C1330" s="168">
        <v>45931</v>
      </c>
      <c r="D1330" s="167">
        <v>180358</v>
      </c>
      <c r="E1330" s="167" t="s">
        <v>2559</v>
      </c>
      <c r="F1330" s="167" t="s">
        <v>1425</v>
      </c>
      <c r="G1330" s="167" t="s">
        <v>1426</v>
      </c>
      <c r="I1330" s="167" t="s">
        <v>1405</v>
      </c>
      <c r="J1330" s="167" t="s">
        <v>1478</v>
      </c>
      <c r="K1330" s="167" t="s">
        <v>964</v>
      </c>
      <c r="L1330" s="167" t="s">
        <v>1479</v>
      </c>
      <c r="M1330" s="167" t="s">
        <v>2538</v>
      </c>
      <c r="O1330" s="167">
        <v>23783</v>
      </c>
      <c r="P1330" s="167" t="s">
        <v>1386</v>
      </c>
      <c r="R1330" s="167">
        <v>250</v>
      </c>
      <c r="S1330" s="167">
        <v>-250</v>
      </c>
      <c r="T1330" s="167" t="s">
        <v>1361</v>
      </c>
    </row>
    <row r="1331" spans="1:20">
      <c r="A1331" s="167">
        <v>41365</v>
      </c>
      <c r="B1331" s="168">
        <v>45901</v>
      </c>
      <c r="C1331" s="168">
        <v>45901</v>
      </c>
      <c r="D1331" s="167">
        <v>179804</v>
      </c>
      <c r="E1331" s="167" t="s">
        <v>2560</v>
      </c>
      <c r="F1331" s="167" t="s">
        <v>1425</v>
      </c>
      <c r="G1331" s="167" t="s">
        <v>1426</v>
      </c>
      <c r="I1331" s="167" t="s">
        <v>1405</v>
      </c>
      <c r="J1331" s="167" t="s">
        <v>2561</v>
      </c>
      <c r="K1331" s="167" t="s">
        <v>964</v>
      </c>
      <c r="L1331" s="167" t="s">
        <v>2562</v>
      </c>
      <c r="M1331" s="167" t="s">
        <v>2538</v>
      </c>
      <c r="O1331" s="167">
        <v>23523</v>
      </c>
      <c r="P1331" s="167" t="s">
        <v>1386</v>
      </c>
      <c r="R1331" s="167">
        <v>1200</v>
      </c>
      <c r="S1331" s="167">
        <v>-1200</v>
      </c>
      <c r="T1331" s="167" t="s">
        <v>1361</v>
      </c>
    </row>
    <row r="1332" spans="1:20">
      <c r="A1332" s="167">
        <v>41365</v>
      </c>
      <c r="B1332" s="168">
        <v>45931</v>
      </c>
      <c r="C1332" s="168">
        <v>45931</v>
      </c>
      <c r="D1332" s="167">
        <v>180358</v>
      </c>
      <c r="E1332" s="167" t="s">
        <v>2560</v>
      </c>
      <c r="F1332" s="167" t="s">
        <v>1425</v>
      </c>
      <c r="G1332" s="167" t="s">
        <v>1426</v>
      </c>
      <c r="I1332" s="167" t="s">
        <v>1405</v>
      </c>
      <c r="J1332" s="167" t="s">
        <v>2561</v>
      </c>
      <c r="K1332" s="167" t="s">
        <v>964</v>
      </c>
      <c r="L1332" s="167" t="s">
        <v>2562</v>
      </c>
      <c r="M1332" s="167" t="s">
        <v>2538</v>
      </c>
      <c r="O1332" s="167">
        <v>23783</v>
      </c>
      <c r="P1332" s="167" t="s">
        <v>1386</v>
      </c>
      <c r="R1332" s="167">
        <v>1200</v>
      </c>
      <c r="S1332" s="167">
        <v>-1200</v>
      </c>
      <c r="T1332" s="167" t="s">
        <v>1361</v>
      </c>
    </row>
    <row r="1333" spans="1:20">
      <c r="A1333" s="167">
        <v>41365</v>
      </c>
      <c r="B1333" s="168">
        <v>45901</v>
      </c>
      <c r="C1333" s="168">
        <v>45901</v>
      </c>
      <c r="D1333" s="167">
        <v>179804</v>
      </c>
      <c r="E1333" s="167" t="s">
        <v>2563</v>
      </c>
      <c r="F1333" s="167" t="s">
        <v>1425</v>
      </c>
      <c r="G1333" s="167" t="s">
        <v>1426</v>
      </c>
      <c r="I1333" s="167" t="s">
        <v>1405</v>
      </c>
      <c r="J1333" s="167" t="s">
        <v>2509</v>
      </c>
      <c r="K1333" s="167" t="s">
        <v>964</v>
      </c>
      <c r="L1333" s="167" t="s">
        <v>1705</v>
      </c>
      <c r="M1333" s="167" t="s">
        <v>2538</v>
      </c>
      <c r="O1333" s="167">
        <v>23523</v>
      </c>
      <c r="P1333" s="167" t="s">
        <v>1386</v>
      </c>
      <c r="R1333" s="167">
        <v>1760</v>
      </c>
      <c r="S1333" s="167">
        <v>-1760</v>
      </c>
      <c r="T1333" s="167" t="s">
        <v>1361</v>
      </c>
    </row>
    <row r="1334" spans="1:20">
      <c r="A1334" s="167">
        <v>41365</v>
      </c>
      <c r="B1334" s="168">
        <v>45931</v>
      </c>
      <c r="C1334" s="168">
        <v>45931</v>
      </c>
      <c r="D1334" s="167">
        <v>180358</v>
      </c>
      <c r="E1334" s="167" t="s">
        <v>2563</v>
      </c>
      <c r="F1334" s="167" t="s">
        <v>1425</v>
      </c>
      <c r="G1334" s="167" t="s">
        <v>1426</v>
      </c>
      <c r="I1334" s="167" t="s">
        <v>1405</v>
      </c>
      <c r="J1334" s="167" t="s">
        <v>2509</v>
      </c>
      <c r="K1334" s="167" t="s">
        <v>964</v>
      </c>
      <c r="L1334" s="167" t="s">
        <v>1705</v>
      </c>
      <c r="M1334" s="167" t="s">
        <v>2538</v>
      </c>
      <c r="O1334" s="167">
        <v>23783</v>
      </c>
      <c r="P1334" s="167" t="s">
        <v>1386</v>
      </c>
      <c r="R1334" s="167">
        <v>1760</v>
      </c>
      <c r="S1334" s="167">
        <v>-1760</v>
      </c>
      <c r="T1334" s="167" t="s">
        <v>1361</v>
      </c>
    </row>
    <row r="1335" spans="1:20">
      <c r="A1335" s="167">
        <v>41450</v>
      </c>
      <c r="B1335" s="168">
        <v>45901</v>
      </c>
      <c r="C1335" s="168">
        <v>45901</v>
      </c>
      <c r="D1335" s="167">
        <v>179804</v>
      </c>
      <c r="E1335" s="167" t="s">
        <v>2564</v>
      </c>
      <c r="F1335" s="167" t="s">
        <v>1425</v>
      </c>
      <c r="G1335" s="167" t="s">
        <v>1426</v>
      </c>
      <c r="I1335" s="167" t="s">
        <v>1405</v>
      </c>
      <c r="J1335" s="167" t="s">
        <v>2565</v>
      </c>
      <c r="K1335" s="167" t="s">
        <v>964</v>
      </c>
      <c r="L1335" s="167" t="s">
        <v>2566</v>
      </c>
      <c r="M1335" s="167" t="s">
        <v>2538</v>
      </c>
      <c r="O1335" s="167">
        <v>23523</v>
      </c>
      <c r="P1335" s="167" t="s">
        <v>1386</v>
      </c>
      <c r="R1335" s="167">
        <v>319.2</v>
      </c>
      <c r="S1335" s="167">
        <v>-319.2</v>
      </c>
      <c r="T1335" s="167" t="s">
        <v>1361</v>
      </c>
    </row>
    <row r="1336" spans="1:20">
      <c r="A1336" s="167">
        <v>41450</v>
      </c>
      <c r="B1336" s="168">
        <v>45931</v>
      </c>
      <c r="C1336" s="168">
        <v>45931</v>
      </c>
      <c r="D1336" s="167">
        <v>180358</v>
      </c>
      <c r="E1336" s="167" t="s">
        <v>2564</v>
      </c>
      <c r="F1336" s="167" t="s">
        <v>1425</v>
      </c>
      <c r="G1336" s="167" t="s">
        <v>1426</v>
      </c>
      <c r="I1336" s="167" t="s">
        <v>1405</v>
      </c>
      <c r="J1336" s="167" t="s">
        <v>2565</v>
      </c>
      <c r="K1336" s="167" t="s">
        <v>964</v>
      </c>
      <c r="L1336" s="167" t="s">
        <v>2566</v>
      </c>
      <c r="M1336" s="167" t="s">
        <v>2538</v>
      </c>
      <c r="O1336" s="167">
        <v>23783</v>
      </c>
      <c r="P1336" s="167" t="s">
        <v>1386</v>
      </c>
      <c r="R1336" s="167">
        <v>319.2</v>
      </c>
      <c r="S1336" s="167">
        <v>-319.2</v>
      </c>
      <c r="T1336" s="167" t="s">
        <v>1361</v>
      </c>
    </row>
    <row r="1337" spans="1:20">
      <c r="A1337" s="167">
        <v>42100</v>
      </c>
      <c r="B1337" s="168">
        <v>45901</v>
      </c>
      <c r="C1337" s="168">
        <v>45901</v>
      </c>
      <c r="D1337" s="167">
        <v>179805</v>
      </c>
      <c r="E1337" s="167" t="s">
        <v>2567</v>
      </c>
      <c r="F1337" s="167" t="s">
        <v>1408</v>
      </c>
      <c r="G1337" s="167" t="s">
        <v>1409</v>
      </c>
      <c r="I1337" s="167" t="s">
        <v>1405</v>
      </c>
      <c r="J1337" s="167" t="s">
        <v>1413</v>
      </c>
      <c r="K1337" s="167" t="s">
        <v>970</v>
      </c>
      <c r="L1337" s="167" t="s">
        <v>1414</v>
      </c>
      <c r="M1337" s="167" t="s">
        <v>2568</v>
      </c>
      <c r="O1337" s="167">
        <v>23476</v>
      </c>
      <c r="P1337" s="167" t="s">
        <v>1386</v>
      </c>
      <c r="R1337" s="167">
        <v>42</v>
      </c>
      <c r="S1337" s="167">
        <v>-42</v>
      </c>
      <c r="T1337" s="167" t="s">
        <v>1361</v>
      </c>
    </row>
    <row r="1338" spans="1:20">
      <c r="A1338" s="167">
        <v>42100</v>
      </c>
      <c r="B1338" s="168">
        <v>45931</v>
      </c>
      <c r="C1338" s="168">
        <v>45931</v>
      </c>
      <c r="D1338" s="167">
        <v>180359</v>
      </c>
      <c r="E1338" s="167" t="s">
        <v>2567</v>
      </c>
      <c r="F1338" s="167" t="s">
        <v>1408</v>
      </c>
      <c r="G1338" s="167" t="s">
        <v>1409</v>
      </c>
      <c r="I1338" s="167" t="s">
        <v>1405</v>
      </c>
      <c r="J1338" s="167" t="s">
        <v>1413</v>
      </c>
      <c r="K1338" s="167" t="s">
        <v>970</v>
      </c>
      <c r="L1338" s="167" t="s">
        <v>1414</v>
      </c>
      <c r="M1338" s="167" t="s">
        <v>2568</v>
      </c>
      <c r="O1338" s="167">
        <v>23784</v>
      </c>
      <c r="P1338" s="167" t="s">
        <v>1386</v>
      </c>
      <c r="R1338" s="167">
        <v>42</v>
      </c>
      <c r="S1338" s="167">
        <v>-42</v>
      </c>
      <c r="T1338" s="167" t="s">
        <v>1361</v>
      </c>
    </row>
    <row r="1339" spans="1:20">
      <c r="A1339" s="167">
        <v>42100</v>
      </c>
      <c r="B1339" s="168">
        <v>45901</v>
      </c>
      <c r="C1339" s="168">
        <v>45901</v>
      </c>
      <c r="D1339" s="167">
        <v>179805</v>
      </c>
      <c r="E1339" s="167" t="s">
        <v>2569</v>
      </c>
      <c r="F1339" s="167" t="s">
        <v>1408</v>
      </c>
      <c r="G1339" s="167" t="s">
        <v>1409</v>
      </c>
      <c r="I1339" s="167" t="s">
        <v>1405</v>
      </c>
      <c r="J1339" s="167" t="s">
        <v>1422</v>
      </c>
      <c r="K1339" s="167" t="s">
        <v>970</v>
      </c>
      <c r="L1339" s="167" t="s">
        <v>1423</v>
      </c>
      <c r="M1339" s="167" t="s">
        <v>2568</v>
      </c>
      <c r="O1339" s="167">
        <v>23476</v>
      </c>
      <c r="P1339" s="167" t="s">
        <v>1386</v>
      </c>
      <c r="R1339" s="167">
        <v>130</v>
      </c>
      <c r="S1339" s="167">
        <v>-130</v>
      </c>
      <c r="T1339" s="167" t="s">
        <v>1361</v>
      </c>
    </row>
    <row r="1340" spans="1:20">
      <c r="A1340" s="167">
        <v>42100</v>
      </c>
      <c r="B1340" s="168">
        <v>45931</v>
      </c>
      <c r="C1340" s="168">
        <v>45931</v>
      </c>
      <c r="D1340" s="167">
        <v>180359</v>
      </c>
      <c r="E1340" s="167" t="s">
        <v>2569</v>
      </c>
      <c r="F1340" s="167" t="s">
        <v>1408</v>
      </c>
      <c r="G1340" s="167" t="s">
        <v>1409</v>
      </c>
      <c r="I1340" s="167" t="s">
        <v>1405</v>
      </c>
      <c r="J1340" s="167" t="s">
        <v>1422</v>
      </c>
      <c r="K1340" s="167" t="s">
        <v>970</v>
      </c>
      <c r="L1340" s="167" t="s">
        <v>1423</v>
      </c>
      <c r="M1340" s="167" t="s">
        <v>2568</v>
      </c>
      <c r="O1340" s="167">
        <v>23784</v>
      </c>
      <c r="P1340" s="167" t="s">
        <v>1386</v>
      </c>
      <c r="R1340" s="167">
        <v>130</v>
      </c>
      <c r="S1340" s="167">
        <v>-130</v>
      </c>
      <c r="T1340" s="167" t="s">
        <v>1361</v>
      </c>
    </row>
    <row r="1341" spans="1:20">
      <c r="A1341" s="167">
        <v>42100</v>
      </c>
      <c r="B1341" s="168">
        <v>45901</v>
      </c>
      <c r="C1341" s="168">
        <v>45901</v>
      </c>
      <c r="D1341" s="167">
        <v>179805</v>
      </c>
      <c r="E1341" s="167" t="s">
        <v>2570</v>
      </c>
      <c r="F1341" s="167" t="s">
        <v>1408</v>
      </c>
      <c r="G1341" s="167" t="s">
        <v>1409</v>
      </c>
      <c r="I1341" s="167" t="s">
        <v>1405</v>
      </c>
      <c r="J1341" s="167" t="s">
        <v>1432</v>
      </c>
      <c r="K1341" s="167" t="s">
        <v>970</v>
      </c>
      <c r="L1341" s="167" t="s">
        <v>1433</v>
      </c>
      <c r="M1341" s="167" t="s">
        <v>2568</v>
      </c>
      <c r="O1341" s="167">
        <v>23476</v>
      </c>
      <c r="P1341" s="167" t="s">
        <v>1386</v>
      </c>
      <c r="R1341" s="167">
        <v>92</v>
      </c>
      <c r="S1341" s="167">
        <v>-92</v>
      </c>
      <c r="T1341" s="167" t="s">
        <v>1361</v>
      </c>
    </row>
    <row r="1342" spans="1:20">
      <c r="A1342" s="167">
        <v>42100</v>
      </c>
      <c r="B1342" s="168">
        <v>45931</v>
      </c>
      <c r="C1342" s="168">
        <v>45931</v>
      </c>
      <c r="D1342" s="167">
        <v>180359</v>
      </c>
      <c r="E1342" s="167" t="s">
        <v>2570</v>
      </c>
      <c r="F1342" s="167" t="s">
        <v>1408</v>
      </c>
      <c r="G1342" s="167" t="s">
        <v>1409</v>
      </c>
      <c r="I1342" s="167" t="s">
        <v>1405</v>
      </c>
      <c r="J1342" s="167" t="s">
        <v>1432</v>
      </c>
      <c r="K1342" s="167" t="s">
        <v>970</v>
      </c>
      <c r="L1342" s="167" t="s">
        <v>1433</v>
      </c>
      <c r="M1342" s="167" t="s">
        <v>2568</v>
      </c>
      <c r="O1342" s="167">
        <v>23784</v>
      </c>
      <c r="P1342" s="167" t="s">
        <v>1386</v>
      </c>
      <c r="R1342" s="167">
        <v>92</v>
      </c>
      <c r="S1342" s="167">
        <v>-92</v>
      </c>
      <c r="T1342" s="167" t="s">
        <v>1361</v>
      </c>
    </row>
    <row r="1343" spans="1:20">
      <c r="A1343" s="167">
        <v>40000</v>
      </c>
      <c r="B1343" s="168">
        <v>45901</v>
      </c>
      <c r="C1343" s="168">
        <v>45901</v>
      </c>
      <c r="D1343" s="167">
        <v>179805</v>
      </c>
      <c r="E1343" s="167" t="s">
        <v>2571</v>
      </c>
      <c r="F1343" s="167" t="s">
        <v>1504</v>
      </c>
      <c r="G1343" s="167" t="s">
        <v>297</v>
      </c>
      <c r="I1343" s="167" t="s">
        <v>1405</v>
      </c>
      <c r="J1343" s="167" t="s">
        <v>1514</v>
      </c>
      <c r="K1343" s="167" t="s">
        <v>970</v>
      </c>
      <c r="L1343" s="167" t="s">
        <v>1515</v>
      </c>
      <c r="M1343" s="167" t="s">
        <v>2568</v>
      </c>
      <c r="O1343" s="167">
        <v>23476</v>
      </c>
      <c r="P1343" s="167" t="s">
        <v>1386</v>
      </c>
      <c r="R1343" s="167">
        <v>342</v>
      </c>
      <c r="S1343" s="167">
        <v>-342</v>
      </c>
      <c r="T1343" s="167" t="s">
        <v>1361</v>
      </c>
    </row>
    <row r="1344" spans="1:20">
      <c r="A1344" s="167">
        <v>40000</v>
      </c>
      <c r="B1344" s="168">
        <v>45931</v>
      </c>
      <c r="C1344" s="168">
        <v>45931</v>
      </c>
      <c r="D1344" s="167">
        <v>180359</v>
      </c>
      <c r="E1344" s="167" t="s">
        <v>2571</v>
      </c>
      <c r="F1344" s="167" t="s">
        <v>1504</v>
      </c>
      <c r="G1344" s="167" t="s">
        <v>297</v>
      </c>
      <c r="I1344" s="167" t="s">
        <v>1405</v>
      </c>
      <c r="J1344" s="167" t="s">
        <v>1514</v>
      </c>
      <c r="K1344" s="167" t="s">
        <v>970</v>
      </c>
      <c r="L1344" s="167" t="s">
        <v>1515</v>
      </c>
      <c r="M1344" s="167" t="s">
        <v>2568</v>
      </c>
      <c r="O1344" s="167">
        <v>23784</v>
      </c>
      <c r="P1344" s="167" t="s">
        <v>1386</v>
      </c>
      <c r="R1344" s="167">
        <v>360</v>
      </c>
      <c r="S1344" s="167">
        <v>-360</v>
      </c>
      <c r="T1344" s="167" t="s">
        <v>1361</v>
      </c>
    </row>
    <row r="1345" spans="1:20">
      <c r="A1345" s="167">
        <v>41300</v>
      </c>
      <c r="B1345" s="168">
        <v>45901</v>
      </c>
      <c r="C1345" s="168">
        <v>45901</v>
      </c>
      <c r="D1345" s="167">
        <v>179805</v>
      </c>
      <c r="E1345" s="167" t="s">
        <v>2572</v>
      </c>
      <c r="F1345" s="167" t="s">
        <v>1425</v>
      </c>
      <c r="G1345" s="167" t="s">
        <v>1426</v>
      </c>
      <c r="I1345" s="167" t="s">
        <v>1405</v>
      </c>
      <c r="J1345" s="167" t="s">
        <v>1592</v>
      </c>
      <c r="K1345" s="167" t="s">
        <v>970</v>
      </c>
      <c r="L1345" s="167" t="s">
        <v>1593</v>
      </c>
      <c r="M1345" s="167" t="s">
        <v>2568</v>
      </c>
      <c r="O1345" s="167">
        <v>23476</v>
      </c>
      <c r="P1345" s="167" t="s">
        <v>1386</v>
      </c>
      <c r="R1345" s="167">
        <v>88</v>
      </c>
      <c r="S1345" s="167">
        <v>-88</v>
      </c>
      <c r="T1345" s="167" t="s">
        <v>1361</v>
      </c>
    </row>
    <row r="1346" spans="1:20">
      <c r="A1346" s="167">
        <v>41300</v>
      </c>
      <c r="B1346" s="168">
        <v>45931</v>
      </c>
      <c r="C1346" s="168">
        <v>45931</v>
      </c>
      <c r="D1346" s="167">
        <v>180359</v>
      </c>
      <c r="E1346" s="167" t="s">
        <v>2572</v>
      </c>
      <c r="F1346" s="167" t="s">
        <v>1425</v>
      </c>
      <c r="G1346" s="167" t="s">
        <v>1426</v>
      </c>
      <c r="I1346" s="167" t="s">
        <v>1405</v>
      </c>
      <c r="J1346" s="167" t="s">
        <v>1592</v>
      </c>
      <c r="K1346" s="167" t="s">
        <v>970</v>
      </c>
      <c r="L1346" s="167" t="s">
        <v>1593</v>
      </c>
      <c r="M1346" s="167" t="s">
        <v>2568</v>
      </c>
      <c r="O1346" s="167">
        <v>23784</v>
      </c>
      <c r="P1346" s="167" t="s">
        <v>1386</v>
      </c>
      <c r="R1346" s="167">
        <v>88</v>
      </c>
      <c r="S1346" s="167">
        <v>-88</v>
      </c>
      <c r="T1346" s="167" t="s">
        <v>1361</v>
      </c>
    </row>
    <row r="1347" spans="1:20">
      <c r="A1347" s="167">
        <v>42100</v>
      </c>
      <c r="B1347" s="168">
        <v>45901</v>
      </c>
      <c r="C1347" s="168">
        <v>45901</v>
      </c>
      <c r="D1347" s="167">
        <v>179805</v>
      </c>
      <c r="E1347" s="167" t="s">
        <v>2573</v>
      </c>
      <c r="F1347" s="167" t="s">
        <v>1408</v>
      </c>
      <c r="G1347" s="167" t="s">
        <v>1409</v>
      </c>
      <c r="I1347" s="167" t="s">
        <v>1405</v>
      </c>
      <c r="J1347" s="167" t="s">
        <v>1435</v>
      </c>
      <c r="K1347" s="167" t="s">
        <v>970</v>
      </c>
      <c r="L1347" s="167" t="s">
        <v>1436</v>
      </c>
      <c r="M1347" s="167" t="s">
        <v>2568</v>
      </c>
      <c r="O1347" s="167">
        <v>23476</v>
      </c>
      <c r="P1347" s="167" t="s">
        <v>1386</v>
      </c>
      <c r="R1347" s="167">
        <v>105</v>
      </c>
      <c r="S1347" s="167">
        <v>-105</v>
      </c>
      <c r="T1347" s="167" t="s">
        <v>1361</v>
      </c>
    </row>
    <row r="1348" spans="1:20">
      <c r="A1348" s="167">
        <v>42100</v>
      </c>
      <c r="B1348" s="168">
        <v>45931</v>
      </c>
      <c r="C1348" s="168">
        <v>45931</v>
      </c>
      <c r="D1348" s="167">
        <v>180359</v>
      </c>
      <c r="E1348" s="167" t="s">
        <v>2573</v>
      </c>
      <c r="F1348" s="167" t="s">
        <v>1408</v>
      </c>
      <c r="G1348" s="167" t="s">
        <v>1409</v>
      </c>
      <c r="I1348" s="167" t="s">
        <v>1405</v>
      </c>
      <c r="J1348" s="167" t="s">
        <v>1435</v>
      </c>
      <c r="K1348" s="167" t="s">
        <v>970</v>
      </c>
      <c r="L1348" s="167" t="s">
        <v>1436</v>
      </c>
      <c r="M1348" s="167" t="s">
        <v>2568</v>
      </c>
      <c r="O1348" s="167">
        <v>23784</v>
      </c>
      <c r="P1348" s="167" t="s">
        <v>1386</v>
      </c>
      <c r="R1348" s="167">
        <v>105</v>
      </c>
      <c r="S1348" s="167">
        <v>-105</v>
      </c>
      <c r="T1348" s="167" t="s">
        <v>1361</v>
      </c>
    </row>
    <row r="1349" spans="1:20">
      <c r="A1349" s="167">
        <v>40000</v>
      </c>
      <c r="B1349" s="168">
        <v>45901</v>
      </c>
      <c r="C1349" s="168">
        <v>45901</v>
      </c>
      <c r="D1349" s="167">
        <v>179805</v>
      </c>
      <c r="E1349" s="167" t="s">
        <v>2574</v>
      </c>
      <c r="F1349" s="167" t="s">
        <v>1504</v>
      </c>
      <c r="G1349" s="167" t="s">
        <v>297</v>
      </c>
      <c r="I1349" s="167" t="s">
        <v>1405</v>
      </c>
      <c r="J1349" s="167" t="s">
        <v>1444</v>
      </c>
      <c r="K1349" s="167" t="s">
        <v>970</v>
      </c>
      <c r="L1349" s="167" t="s">
        <v>1445</v>
      </c>
      <c r="M1349" s="167" t="s">
        <v>2568</v>
      </c>
      <c r="O1349" s="167">
        <v>23476</v>
      </c>
      <c r="P1349" s="167" t="s">
        <v>1386</v>
      </c>
      <c r="R1349" s="167">
        <v>150</v>
      </c>
      <c r="S1349" s="167">
        <v>-150</v>
      </c>
      <c r="T1349" s="167" t="s">
        <v>1361</v>
      </c>
    </row>
    <row r="1350" spans="1:20">
      <c r="A1350" s="167">
        <v>40000</v>
      </c>
      <c r="B1350" s="168">
        <v>45931</v>
      </c>
      <c r="C1350" s="168">
        <v>45931</v>
      </c>
      <c r="D1350" s="167">
        <v>180359</v>
      </c>
      <c r="E1350" s="167" t="s">
        <v>2574</v>
      </c>
      <c r="F1350" s="167" t="s">
        <v>1504</v>
      </c>
      <c r="G1350" s="167" t="s">
        <v>297</v>
      </c>
      <c r="I1350" s="167" t="s">
        <v>1405</v>
      </c>
      <c r="J1350" s="167" t="s">
        <v>1444</v>
      </c>
      <c r="K1350" s="167" t="s">
        <v>970</v>
      </c>
      <c r="L1350" s="167" t="s">
        <v>1445</v>
      </c>
      <c r="M1350" s="167" t="s">
        <v>2568</v>
      </c>
      <c r="O1350" s="167">
        <v>23784</v>
      </c>
      <c r="P1350" s="167" t="s">
        <v>1386</v>
      </c>
      <c r="R1350" s="167">
        <v>150</v>
      </c>
      <c r="S1350" s="167">
        <v>-150</v>
      </c>
      <c r="T1350" s="167" t="s">
        <v>1361</v>
      </c>
    </row>
    <row r="1351" spans="1:20">
      <c r="A1351" s="167">
        <v>40000</v>
      </c>
      <c r="B1351" s="168">
        <v>45901</v>
      </c>
      <c r="C1351" s="168">
        <v>45901</v>
      </c>
      <c r="D1351" s="167">
        <v>179805</v>
      </c>
      <c r="E1351" s="167" t="s">
        <v>2575</v>
      </c>
      <c r="F1351" s="167" t="s">
        <v>1504</v>
      </c>
      <c r="G1351" s="167" t="s">
        <v>297</v>
      </c>
      <c r="I1351" s="167" t="s">
        <v>1405</v>
      </c>
      <c r="J1351" s="167" t="s">
        <v>1447</v>
      </c>
      <c r="K1351" s="167" t="s">
        <v>970</v>
      </c>
      <c r="L1351" s="167" t="s">
        <v>1448</v>
      </c>
      <c r="M1351" s="167" t="s">
        <v>2568</v>
      </c>
      <c r="O1351" s="167">
        <v>23476</v>
      </c>
      <c r="P1351" s="167" t="s">
        <v>1386</v>
      </c>
      <c r="R1351" s="167">
        <v>1650</v>
      </c>
      <c r="S1351" s="167">
        <v>-1650</v>
      </c>
      <c r="T1351" s="167" t="s">
        <v>1361</v>
      </c>
    </row>
    <row r="1352" spans="1:20">
      <c r="A1352" s="167">
        <v>40000</v>
      </c>
      <c r="B1352" s="168">
        <v>45931</v>
      </c>
      <c r="C1352" s="168">
        <v>45931</v>
      </c>
      <c r="D1352" s="167">
        <v>180359</v>
      </c>
      <c r="E1352" s="167" t="s">
        <v>2575</v>
      </c>
      <c r="F1352" s="167" t="s">
        <v>1504</v>
      </c>
      <c r="G1352" s="167" t="s">
        <v>297</v>
      </c>
      <c r="I1352" s="167" t="s">
        <v>1405</v>
      </c>
      <c r="J1352" s="167" t="s">
        <v>1447</v>
      </c>
      <c r="K1352" s="167" t="s">
        <v>970</v>
      </c>
      <c r="L1352" s="167" t="s">
        <v>1448</v>
      </c>
      <c r="M1352" s="167" t="s">
        <v>2568</v>
      </c>
      <c r="O1352" s="167">
        <v>23784</v>
      </c>
      <c r="P1352" s="167" t="s">
        <v>1386</v>
      </c>
      <c r="R1352" s="167">
        <v>1650</v>
      </c>
      <c r="S1352" s="167">
        <v>-1650</v>
      </c>
      <c r="T1352" s="167" t="s">
        <v>1361</v>
      </c>
    </row>
    <row r="1353" spans="1:20">
      <c r="A1353" s="167">
        <v>41450</v>
      </c>
      <c r="B1353" s="168">
        <v>45901</v>
      </c>
      <c r="C1353" s="168">
        <v>45901</v>
      </c>
      <c r="D1353" s="167">
        <v>179805</v>
      </c>
      <c r="E1353" s="167" t="s">
        <v>2576</v>
      </c>
      <c r="F1353" s="167" t="s">
        <v>1500</v>
      </c>
      <c r="G1353" s="167" t="s">
        <v>508</v>
      </c>
      <c r="I1353" s="167" t="s">
        <v>1405</v>
      </c>
      <c r="J1353" s="167" t="s">
        <v>2577</v>
      </c>
      <c r="K1353" s="167" t="s">
        <v>970</v>
      </c>
      <c r="L1353" s="167" t="s">
        <v>2578</v>
      </c>
      <c r="M1353" s="167" t="s">
        <v>2568</v>
      </c>
      <c r="O1353" s="167">
        <v>23476</v>
      </c>
      <c r="P1353" s="167" t="s">
        <v>1386</v>
      </c>
      <c r="R1353" s="167">
        <v>36</v>
      </c>
      <c r="S1353" s="167">
        <v>-36</v>
      </c>
      <c r="T1353" s="167" t="s">
        <v>1361</v>
      </c>
    </row>
    <row r="1354" spans="1:20">
      <c r="A1354" s="167">
        <v>41450</v>
      </c>
      <c r="B1354" s="168">
        <v>45931</v>
      </c>
      <c r="C1354" s="168">
        <v>45931</v>
      </c>
      <c r="D1354" s="167">
        <v>180359</v>
      </c>
      <c r="E1354" s="167" t="s">
        <v>2576</v>
      </c>
      <c r="F1354" s="167" t="s">
        <v>1500</v>
      </c>
      <c r="G1354" s="167" t="s">
        <v>508</v>
      </c>
      <c r="I1354" s="167" t="s">
        <v>1405</v>
      </c>
      <c r="J1354" s="167" t="s">
        <v>2577</v>
      </c>
      <c r="K1354" s="167" t="s">
        <v>970</v>
      </c>
      <c r="L1354" s="167" t="s">
        <v>2578</v>
      </c>
      <c r="M1354" s="167" t="s">
        <v>2568</v>
      </c>
      <c r="O1354" s="167">
        <v>23784</v>
      </c>
      <c r="P1354" s="167" t="s">
        <v>1386</v>
      </c>
      <c r="R1354" s="167">
        <v>36</v>
      </c>
      <c r="S1354" s="167">
        <v>-36</v>
      </c>
      <c r="T1354" s="167" t="s">
        <v>1361</v>
      </c>
    </row>
    <row r="1355" spans="1:20">
      <c r="A1355" s="167">
        <v>41450</v>
      </c>
      <c r="B1355" s="168">
        <v>45901</v>
      </c>
      <c r="C1355" s="168">
        <v>45901</v>
      </c>
      <c r="D1355" s="167">
        <v>179805</v>
      </c>
      <c r="E1355" s="167" t="s">
        <v>2579</v>
      </c>
      <c r="F1355" s="167" t="s">
        <v>1500</v>
      </c>
      <c r="G1355" s="167" t="s">
        <v>508</v>
      </c>
      <c r="I1355" s="167" t="s">
        <v>1405</v>
      </c>
      <c r="J1355" s="167" t="s">
        <v>1540</v>
      </c>
      <c r="K1355" s="167" t="s">
        <v>970</v>
      </c>
      <c r="L1355" s="167" t="s">
        <v>1541</v>
      </c>
      <c r="M1355" s="167" t="s">
        <v>2568</v>
      </c>
      <c r="O1355" s="167">
        <v>23476</v>
      </c>
      <c r="P1355" s="167" t="s">
        <v>1386</v>
      </c>
      <c r="R1355" s="167">
        <v>501.6</v>
      </c>
      <c r="S1355" s="167">
        <v>-501.6</v>
      </c>
      <c r="T1355" s="167" t="s">
        <v>1361</v>
      </c>
    </row>
    <row r="1356" spans="1:20">
      <c r="A1356" s="167">
        <v>41450</v>
      </c>
      <c r="B1356" s="168">
        <v>45931</v>
      </c>
      <c r="C1356" s="168">
        <v>45931</v>
      </c>
      <c r="D1356" s="167">
        <v>180359</v>
      </c>
      <c r="E1356" s="167" t="s">
        <v>2579</v>
      </c>
      <c r="F1356" s="167" t="s">
        <v>1500</v>
      </c>
      <c r="G1356" s="167" t="s">
        <v>508</v>
      </c>
      <c r="I1356" s="167" t="s">
        <v>1405</v>
      </c>
      <c r="J1356" s="167" t="s">
        <v>1540</v>
      </c>
      <c r="K1356" s="167" t="s">
        <v>970</v>
      </c>
      <c r="L1356" s="167" t="s">
        <v>1541</v>
      </c>
      <c r="M1356" s="167" t="s">
        <v>2568</v>
      </c>
      <c r="O1356" s="167">
        <v>23784</v>
      </c>
      <c r="P1356" s="167" t="s">
        <v>1386</v>
      </c>
      <c r="R1356" s="167">
        <v>501.6</v>
      </c>
      <c r="S1356" s="167">
        <v>-501.6</v>
      </c>
      <c r="T1356" s="167" t="s">
        <v>1361</v>
      </c>
    </row>
    <row r="1357" spans="1:20">
      <c r="A1357" s="167">
        <v>41450</v>
      </c>
      <c r="B1357" s="168">
        <v>45901</v>
      </c>
      <c r="C1357" s="168">
        <v>45901</v>
      </c>
      <c r="D1357" s="167">
        <v>179805</v>
      </c>
      <c r="E1357" s="167" t="s">
        <v>2580</v>
      </c>
      <c r="F1357" s="167" t="s">
        <v>1500</v>
      </c>
      <c r="G1357" s="167" t="s">
        <v>508</v>
      </c>
      <c r="I1357" s="167" t="s">
        <v>1405</v>
      </c>
      <c r="J1357" s="167" t="s">
        <v>2581</v>
      </c>
      <c r="K1357" s="167" t="s">
        <v>970</v>
      </c>
      <c r="L1357" s="167" t="s">
        <v>2582</v>
      </c>
      <c r="M1357" s="167" t="s">
        <v>2568</v>
      </c>
      <c r="O1357" s="167">
        <v>23476</v>
      </c>
      <c r="P1357" s="167" t="s">
        <v>1386</v>
      </c>
      <c r="R1357" s="167">
        <v>54</v>
      </c>
      <c r="S1357" s="167">
        <v>-54</v>
      </c>
      <c r="T1357" s="167" t="s">
        <v>1361</v>
      </c>
    </row>
    <row r="1358" spans="1:20">
      <c r="A1358" s="167">
        <v>41450</v>
      </c>
      <c r="B1358" s="168">
        <v>45931</v>
      </c>
      <c r="C1358" s="168">
        <v>45931</v>
      </c>
      <c r="D1358" s="167">
        <v>180359</v>
      </c>
      <c r="E1358" s="167" t="s">
        <v>2580</v>
      </c>
      <c r="F1358" s="167" t="s">
        <v>1500</v>
      </c>
      <c r="G1358" s="167" t="s">
        <v>508</v>
      </c>
      <c r="I1358" s="167" t="s">
        <v>1405</v>
      </c>
      <c r="J1358" s="167" t="s">
        <v>2581</v>
      </c>
      <c r="K1358" s="167" t="s">
        <v>970</v>
      </c>
      <c r="L1358" s="167" t="s">
        <v>2582</v>
      </c>
      <c r="M1358" s="167" t="s">
        <v>2568</v>
      </c>
      <c r="O1358" s="167">
        <v>23784</v>
      </c>
      <c r="P1358" s="167" t="s">
        <v>1386</v>
      </c>
      <c r="R1358" s="167">
        <v>54</v>
      </c>
      <c r="S1358" s="167">
        <v>-54</v>
      </c>
      <c r="T1358" s="167" t="s">
        <v>1361</v>
      </c>
    </row>
    <row r="1359" spans="1:20">
      <c r="A1359" s="167">
        <v>41200</v>
      </c>
      <c r="B1359" s="168">
        <v>45901</v>
      </c>
      <c r="C1359" s="168">
        <v>45901</v>
      </c>
      <c r="D1359" s="167">
        <v>179805</v>
      </c>
      <c r="E1359" s="167" t="s">
        <v>2583</v>
      </c>
      <c r="F1359" s="167" t="s">
        <v>1408</v>
      </c>
      <c r="G1359" s="167" t="s">
        <v>1409</v>
      </c>
      <c r="I1359" s="167" t="s">
        <v>1405</v>
      </c>
      <c r="J1359" s="167" t="s">
        <v>1478</v>
      </c>
      <c r="K1359" s="167" t="s">
        <v>970</v>
      </c>
      <c r="L1359" s="167" t="s">
        <v>1479</v>
      </c>
      <c r="M1359" s="167" t="s">
        <v>2568</v>
      </c>
      <c r="O1359" s="167">
        <v>23476</v>
      </c>
      <c r="P1359" s="167" t="s">
        <v>1386</v>
      </c>
      <c r="R1359" s="167">
        <v>200</v>
      </c>
      <c r="S1359" s="167">
        <v>-200</v>
      </c>
      <c r="T1359" s="167" t="s">
        <v>1361</v>
      </c>
    </row>
    <row r="1360" spans="1:20">
      <c r="A1360" s="167">
        <v>41200</v>
      </c>
      <c r="B1360" s="168">
        <v>45931</v>
      </c>
      <c r="C1360" s="168">
        <v>45931</v>
      </c>
      <c r="D1360" s="167">
        <v>180359</v>
      </c>
      <c r="E1360" s="167" t="s">
        <v>2583</v>
      </c>
      <c r="F1360" s="167" t="s">
        <v>1408</v>
      </c>
      <c r="G1360" s="167" t="s">
        <v>1409</v>
      </c>
      <c r="I1360" s="167" t="s">
        <v>1405</v>
      </c>
      <c r="J1360" s="167" t="s">
        <v>1478</v>
      </c>
      <c r="K1360" s="167" t="s">
        <v>970</v>
      </c>
      <c r="L1360" s="167" t="s">
        <v>1479</v>
      </c>
      <c r="M1360" s="167" t="s">
        <v>2568</v>
      </c>
      <c r="O1360" s="167">
        <v>23784</v>
      </c>
      <c r="P1360" s="167" t="s">
        <v>1386</v>
      </c>
      <c r="R1360" s="167">
        <v>200</v>
      </c>
      <c r="S1360" s="167">
        <v>-200</v>
      </c>
      <c r="T1360" s="167" t="s">
        <v>1361</v>
      </c>
    </row>
    <row r="1361" spans="1:20">
      <c r="A1361" s="167">
        <v>42100</v>
      </c>
      <c r="B1361" s="168">
        <v>45901</v>
      </c>
      <c r="C1361" s="168">
        <v>45901</v>
      </c>
      <c r="D1361" s="167">
        <v>179806</v>
      </c>
      <c r="E1361" s="167" t="s">
        <v>2584</v>
      </c>
      <c r="F1361" s="167" t="s">
        <v>1408</v>
      </c>
      <c r="G1361" s="167" t="s">
        <v>1409</v>
      </c>
      <c r="I1361" s="167" t="s">
        <v>1405</v>
      </c>
      <c r="J1361" s="167" t="s">
        <v>1422</v>
      </c>
      <c r="K1361" s="167" t="s">
        <v>973</v>
      </c>
      <c r="L1361" s="167" t="s">
        <v>1423</v>
      </c>
      <c r="M1361" s="167" t="s">
        <v>2585</v>
      </c>
      <c r="O1361" s="167">
        <v>23497</v>
      </c>
      <c r="P1361" s="167" t="s">
        <v>1386</v>
      </c>
      <c r="R1361" s="167">
        <v>370.5</v>
      </c>
      <c r="S1361" s="167">
        <v>-370.5</v>
      </c>
      <c r="T1361" s="167" t="s">
        <v>1361</v>
      </c>
    </row>
    <row r="1362" spans="1:20">
      <c r="A1362" s="167">
        <v>42100</v>
      </c>
      <c r="B1362" s="168">
        <v>45931</v>
      </c>
      <c r="C1362" s="168">
        <v>45931</v>
      </c>
      <c r="D1362" s="167">
        <v>180360</v>
      </c>
      <c r="E1362" s="167" t="s">
        <v>2584</v>
      </c>
      <c r="F1362" s="167" t="s">
        <v>1408</v>
      </c>
      <c r="G1362" s="167" t="s">
        <v>1409</v>
      </c>
      <c r="I1362" s="167" t="s">
        <v>1405</v>
      </c>
      <c r="J1362" s="167" t="s">
        <v>1422</v>
      </c>
      <c r="K1362" s="167" t="s">
        <v>973</v>
      </c>
      <c r="L1362" s="167" t="s">
        <v>1423</v>
      </c>
      <c r="M1362" s="167" t="s">
        <v>2585</v>
      </c>
      <c r="O1362" s="167">
        <v>23785</v>
      </c>
      <c r="P1362" s="167" t="s">
        <v>1386</v>
      </c>
      <c r="R1362" s="167">
        <v>364</v>
      </c>
      <c r="S1362" s="167">
        <v>-364</v>
      </c>
      <c r="T1362" s="167" t="s">
        <v>1361</v>
      </c>
    </row>
    <row r="1363" spans="1:20">
      <c r="A1363" s="167">
        <v>41450</v>
      </c>
      <c r="B1363" s="168">
        <v>45901</v>
      </c>
      <c r="C1363" s="168">
        <v>45901</v>
      </c>
      <c r="D1363" s="167">
        <v>179806</v>
      </c>
      <c r="E1363" s="167" t="s">
        <v>2586</v>
      </c>
      <c r="F1363" s="167" t="s">
        <v>1425</v>
      </c>
      <c r="G1363" s="167" t="s">
        <v>1426</v>
      </c>
      <c r="I1363" s="167" t="s">
        <v>1405</v>
      </c>
      <c r="J1363" s="167" t="s">
        <v>1510</v>
      </c>
      <c r="K1363" s="167" t="s">
        <v>973</v>
      </c>
      <c r="L1363" s="167" t="s">
        <v>1511</v>
      </c>
      <c r="M1363" s="167" t="s">
        <v>2585</v>
      </c>
      <c r="O1363" s="167">
        <v>23497</v>
      </c>
      <c r="P1363" s="167" t="s">
        <v>1386</v>
      </c>
      <c r="R1363" s="167">
        <v>8</v>
      </c>
      <c r="S1363" s="167">
        <v>-8</v>
      </c>
      <c r="T1363" s="167" t="s">
        <v>1361</v>
      </c>
    </row>
    <row r="1364" spans="1:20">
      <c r="A1364" s="167">
        <v>41450</v>
      </c>
      <c r="B1364" s="168">
        <v>45931</v>
      </c>
      <c r="C1364" s="168">
        <v>45931</v>
      </c>
      <c r="D1364" s="167">
        <v>180360</v>
      </c>
      <c r="E1364" s="167" t="s">
        <v>2586</v>
      </c>
      <c r="F1364" s="167" t="s">
        <v>1425</v>
      </c>
      <c r="G1364" s="167" t="s">
        <v>1426</v>
      </c>
      <c r="I1364" s="167" t="s">
        <v>1405</v>
      </c>
      <c r="J1364" s="167" t="s">
        <v>1510</v>
      </c>
      <c r="K1364" s="167" t="s">
        <v>973</v>
      </c>
      <c r="L1364" s="167" t="s">
        <v>1511</v>
      </c>
      <c r="M1364" s="167" t="s">
        <v>2585</v>
      </c>
      <c r="O1364" s="167">
        <v>23785</v>
      </c>
      <c r="P1364" s="167" t="s">
        <v>1386</v>
      </c>
      <c r="R1364" s="167">
        <v>8</v>
      </c>
      <c r="S1364" s="167">
        <v>-8</v>
      </c>
      <c r="T1364" s="167" t="s">
        <v>1361</v>
      </c>
    </row>
    <row r="1365" spans="1:20">
      <c r="A1365" s="167">
        <v>41300</v>
      </c>
      <c r="B1365" s="168">
        <v>45901</v>
      </c>
      <c r="C1365" s="168">
        <v>45901</v>
      </c>
      <c r="D1365" s="167">
        <v>179806</v>
      </c>
      <c r="E1365" s="167" t="s">
        <v>2587</v>
      </c>
      <c r="F1365" s="167" t="s">
        <v>1425</v>
      </c>
      <c r="G1365" s="167" t="s">
        <v>1426</v>
      </c>
      <c r="I1365" s="167" t="s">
        <v>1405</v>
      </c>
      <c r="J1365" s="167" t="s">
        <v>1586</v>
      </c>
      <c r="K1365" s="167" t="s">
        <v>973</v>
      </c>
      <c r="L1365" s="167" t="s">
        <v>1587</v>
      </c>
      <c r="M1365" s="167" t="s">
        <v>2585</v>
      </c>
      <c r="O1365" s="167">
        <v>23497</v>
      </c>
      <c r="P1365" s="167" t="s">
        <v>1386</v>
      </c>
      <c r="R1365" s="167">
        <v>630</v>
      </c>
      <c r="S1365" s="167">
        <v>-630</v>
      </c>
      <c r="T1365" s="167" t="s">
        <v>1361</v>
      </c>
    </row>
    <row r="1366" spans="1:20">
      <c r="A1366" s="167">
        <v>41300</v>
      </c>
      <c r="B1366" s="168">
        <v>45931</v>
      </c>
      <c r="C1366" s="168">
        <v>45931</v>
      </c>
      <c r="D1366" s="167">
        <v>180360</v>
      </c>
      <c r="E1366" s="167" t="s">
        <v>2587</v>
      </c>
      <c r="F1366" s="167" t="s">
        <v>1425</v>
      </c>
      <c r="G1366" s="167" t="s">
        <v>1426</v>
      </c>
      <c r="I1366" s="167" t="s">
        <v>1405</v>
      </c>
      <c r="J1366" s="167" t="s">
        <v>1586</v>
      </c>
      <c r="K1366" s="167" t="s">
        <v>973</v>
      </c>
      <c r="L1366" s="167" t="s">
        <v>1587</v>
      </c>
      <c r="M1366" s="167" t="s">
        <v>2585</v>
      </c>
      <c r="O1366" s="167">
        <v>23785</v>
      </c>
      <c r="P1366" s="167" t="s">
        <v>1386</v>
      </c>
      <c r="R1366" s="167">
        <v>630</v>
      </c>
      <c r="S1366" s="167">
        <v>-630</v>
      </c>
      <c r="T1366" s="167" t="s">
        <v>1361</v>
      </c>
    </row>
    <row r="1367" spans="1:20">
      <c r="A1367" s="167">
        <v>40000</v>
      </c>
      <c r="B1367" s="168">
        <v>45901</v>
      </c>
      <c r="C1367" s="168">
        <v>45901</v>
      </c>
      <c r="D1367" s="167">
        <v>179806</v>
      </c>
      <c r="E1367" s="167" t="s">
        <v>2588</v>
      </c>
      <c r="F1367" s="167" t="s">
        <v>1425</v>
      </c>
      <c r="G1367" s="167" t="s">
        <v>1426</v>
      </c>
      <c r="I1367" s="167" t="s">
        <v>1405</v>
      </c>
      <c r="J1367" s="167" t="s">
        <v>1620</v>
      </c>
      <c r="K1367" s="167" t="s">
        <v>973</v>
      </c>
      <c r="L1367" s="167" t="s">
        <v>1620</v>
      </c>
      <c r="M1367" s="167" t="s">
        <v>2585</v>
      </c>
      <c r="O1367" s="167">
        <v>23497</v>
      </c>
      <c r="P1367" s="167" t="s">
        <v>1386</v>
      </c>
      <c r="R1367" s="167">
        <v>2983.15</v>
      </c>
      <c r="S1367" s="167">
        <v>-2983.15</v>
      </c>
      <c r="T1367" s="167" t="s">
        <v>1361</v>
      </c>
    </row>
    <row r="1368" spans="1:20">
      <c r="A1368" s="167">
        <v>40000</v>
      </c>
      <c r="B1368" s="168">
        <v>45931</v>
      </c>
      <c r="C1368" s="168">
        <v>45931</v>
      </c>
      <c r="D1368" s="167">
        <v>180360</v>
      </c>
      <c r="E1368" s="167" t="s">
        <v>2588</v>
      </c>
      <c r="F1368" s="167" t="s">
        <v>1425</v>
      </c>
      <c r="G1368" s="167" t="s">
        <v>1426</v>
      </c>
      <c r="I1368" s="167" t="s">
        <v>1405</v>
      </c>
      <c r="J1368" s="167" t="s">
        <v>1620</v>
      </c>
      <c r="K1368" s="167" t="s">
        <v>973</v>
      </c>
      <c r="L1368" s="167" t="s">
        <v>1620</v>
      </c>
      <c r="M1368" s="167" t="s">
        <v>2585</v>
      </c>
      <c r="O1368" s="167">
        <v>23785</v>
      </c>
      <c r="P1368" s="167" t="s">
        <v>1386</v>
      </c>
      <c r="R1368" s="167">
        <v>2983.15</v>
      </c>
      <c r="S1368" s="167">
        <v>-2983.15</v>
      </c>
      <c r="T1368" s="167" t="s">
        <v>1361</v>
      </c>
    </row>
    <row r="1369" spans="1:20">
      <c r="A1369" s="167">
        <v>42100</v>
      </c>
      <c r="B1369" s="168">
        <v>45901</v>
      </c>
      <c r="C1369" s="168">
        <v>45901</v>
      </c>
      <c r="D1369" s="167">
        <v>179806</v>
      </c>
      <c r="E1369" s="167" t="s">
        <v>2589</v>
      </c>
      <c r="F1369" s="167" t="s">
        <v>1425</v>
      </c>
      <c r="G1369" s="167" t="s">
        <v>1426</v>
      </c>
      <c r="I1369" s="167" t="s">
        <v>1405</v>
      </c>
      <c r="J1369" s="167" t="s">
        <v>1450</v>
      </c>
      <c r="K1369" s="167" t="s">
        <v>973</v>
      </c>
      <c r="L1369" s="167" t="s">
        <v>1451</v>
      </c>
      <c r="M1369" s="167" t="s">
        <v>2585</v>
      </c>
      <c r="O1369" s="167">
        <v>23497</v>
      </c>
      <c r="P1369" s="167" t="s">
        <v>1386</v>
      </c>
      <c r="R1369" s="167">
        <v>31.5</v>
      </c>
      <c r="S1369" s="167">
        <v>-31.5</v>
      </c>
      <c r="T1369" s="167" t="s">
        <v>1361</v>
      </c>
    </row>
    <row r="1370" spans="1:20">
      <c r="A1370" s="167">
        <v>42100</v>
      </c>
      <c r="B1370" s="168">
        <v>45931</v>
      </c>
      <c r="C1370" s="168">
        <v>45931</v>
      </c>
      <c r="D1370" s="167">
        <v>180360</v>
      </c>
      <c r="E1370" s="167" t="s">
        <v>2589</v>
      </c>
      <c r="F1370" s="167" t="s">
        <v>1425</v>
      </c>
      <c r="G1370" s="167" t="s">
        <v>1426</v>
      </c>
      <c r="I1370" s="167" t="s">
        <v>1405</v>
      </c>
      <c r="J1370" s="167" t="s">
        <v>1450</v>
      </c>
      <c r="K1370" s="167" t="s">
        <v>973</v>
      </c>
      <c r="L1370" s="167" t="s">
        <v>1451</v>
      </c>
      <c r="M1370" s="167" t="s">
        <v>2585</v>
      </c>
      <c r="O1370" s="167">
        <v>23785</v>
      </c>
      <c r="P1370" s="167" t="s">
        <v>1386</v>
      </c>
      <c r="R1370" s="167">
        <v>31.5</v>
      </c>
      <c r="S1370" s="167">
        <v>-31.5</v>
      </c>
      <c r="T1370" s="167" t="s">
        <v>1361</v>
      </c>
    </row>
    <row r="1371" spans="1:20">
      <c r="A1371" s="167">
        <v>41450</v>
      </c>
      <c r="B1371" s="168">
        <v>45901</v>
      </c>
      <c r="C1371" s="168">
        <v>45901</v>
      </c>
      <c r="D1371" s="167">
        <v>179806</v>
      </c>
      <c r="E1371" s="167" t="s">
        <v>2590</v>
      </c>
      <c r="F1371" s="167" t="s">
        <v>1425</v>
      </c>
      <c r="G1371" s="167" t="s">
        <v>1426</v>
      </c>
      <c r="I1371" s="167" t="s">
        <v>1405</v>
      </c>
      <c r="J1371" s="167" t="s">
        <v>1522</v>
      </c>
      <c r="K1371" s="167" t="s">
        <v>973</v>
      </c>
      <c r="L1371" s="167" t="s">
        <v>1523</v>
      </c>
      <c r="M1371" s="167" t="s">
        <v>2585</v>
      </c>
      <c r="O1371" s="167">
        <v>23497</v>
      </c>
      <c r="P1371" s="167" t="s">
        <v>1386</v>
      </c>
      <c r="R1371" s="167">
        <v>666</v>
      </c>
      <c r="S1371" s="167">
        <v>-666</v>
      </c>
      <c r="T1371" s="167" t="s">
        <v>1361</v>
      </c>
    </row>
    <row r="1372" spans="1:20">
      <c r="A1372" s="167">
        <v>41450</v>
      </c>
      <c r="B1372" s="168">
        <v>45931</v>
      </c>
      <c r="C1372" s="168">
        <v>45931</v>
      </c>
      <c r="D1372" s="167">
        <v>180360</v>
      </c>
      <c r="E1372" s="167" t="s">
        <v>2590</v>
      </c>
      <c r="F1372" s="167" t="s">
        <v>1425</v>
      </c>
      <c r="G1372" s="167" t="s">
        <v>1426</v>
      </c>
      <c r="I1372" s="167" t="s">
        <v>1405</v>
      </c>
      <c r="J1372" s="167" t="s">
        <v>1522</v>
      </c>
      <c r="K1372" s="167" t="s">
        <v>973</v>
      </c>
      <c r="L1372" s="167" t="s">
        <v>1523</v>
      </c>
      <c r="M1372" s="167" t="s">
        <v>2585</v>
      </c>
      <c r="O1372" s="167">
        <v>23785</v>
      </c>
      <c r="P1372" s="167" t="s">
        <v>1386</v>
      </c>
      <c r="R1372" s="167">
        <v>666</v>
      </c>
      <c r="S1372" s="167">
        <v>-666</v>
      </c>
      <c r="T1372" s="167" t="s">
        <v>1361</v>
      </c>
    </row>
    <row r="1373" spans="1:20">
      <c r="A1373" s="167">
        <v>41450</v>
      </c>
      <c r="B1373" s="168">
        <v>45901</v>
      </c>
      <c r="C1373" s="168">
        <v>45901</v>
      </c>
      <c r="D1373" s="167">
        <v>179806</v>
      </c>
      <c r="E1373" s="167" t="s">
        <v>2591</v>
      </c>
      <c r="F1373" s="167" t="s">
        <v>1425</v>
      </c>
      <c r="G1373" s="167" t="s">
        <v>1426</v>
      </c>
      <c r="I1373" s="167" t="s">
        <v>1405</v>
      </c>
      <c r="J1373" s="167" t="s">
        <v>1643</v>
      </c>
      <c r="K1373" s="167" t="s">
        <v>973</v>
      </c>
      <c r="L1373" s="167" t="s">
        <v>1644</v>
      </c>
      <c r="M1373" s="167" t="s">
        <v>2585</v>
      </c>
      <c r="O1373" s="167">
        <v>23497</v>
      </c>
      <c r="P1373" s="167" t="s">
        <v>1386</v>
      </c>
      <c r="R1373" s="167">
        <v>750</v>
      </c>
      <c r="S1373" s="167">
        <v>-750</v>
      </c>
      <c r="T1373" s="167" t="s">
        <v>1361</v>
      </c>
    </row>
    <row r="1374" spans="1:20">
      <c r="A1374" s="167">
        <v>41450</v>
      </c>
      <c r="B1374" s="168">
        <v>45931</v>
      </c>
      <c r="C1374" s="168">
        <v>45931</v>
      </c>
      <c r="D1374" s="167">
        <v>180360</v>
      </c>
      <c r="E1374" s="167" t="s">
        <v>2591</v>
      </c>
      <c r="F1374" s="167" t="s">
        <v>1425</v>
      </c>
      <c r="G1374" s="167" t="s">
        <v>1426</v>
      </c>
      <c r="I1374" s="167" t="s">
        <v>1405</v>
      </c>
      <c r="J1374" s="167" t="s">
        <v>1643</v>
      </c>
      <c r="K1374" s="167" t="s">
        <v>973</v>
      </c>
      <c r="L1374" s="167" t="s">
        <v>1644</v>
      </c>
      <c r="M1374" s="167" t="s">
        <v>2585</v>
      </c>
      <c r="O1374" s="167">
        <v>23785</v>
      </c>
      <c r="P1374" s="167" t="s">
        <v>1386</v>
      </c>
      <c r="R1374" s="167">
        <v>750</v>
      </c>
      <c r="S1374" s="167">
        <v>-750</v>
      </c>
      <c r="T1374" s="167" t="s">
        <v>1361</v>
      </c>
    </row>
    <row r="1375" spans="1:20">
      <c r="A1375" s="167">
        <v>41200</v>
      </c>
      <c r="B1375" s="168">
        <v>45901</v>
      </c>
      <c r="C1375" s="168">
        <v>45901</v>
      </c>
      <c r="D1375" s="167">
        <v>179806</v>
      </c>
      <c r="E1375" s="167" t="s">
        <v>2592</v>
      </c>
      <c r="F1375" s="167" t="s">
        <v>1408</v>
      </c>
      <c r="G1375" s="167" t="s">
        <v>1409</v>
      </c>
      <c r="I1375" s="167" t="s">
        <v>1405</v>
      </c>
      <c r="J1375" s="167" t="s">
        <v>1478</v>
      </c>
      <c r="K1375" s="167" t="s">
        <v>973</v>
      </c>
      <c r="L1375" s="167" t="s">
        <v>1479</v>
      </c>
      <c r="M1375" s="167" t="s">
        <v>2585</v>
      </c>
      <c r="O1375" s="167">
        <v>23497</v>
      </c>
      <c r="P1375" s="167" t="s">
        <v>1386</v>
      </c>
      <c r="R1375" s="167">
        <v>250</v>
      </c>
      <c r="S1375" s="167">
        <v>-250</v>
      </c>
      <c r="T1375" s="167" t="s">
        <v>1361</v>
      </c>
    </row>
    <row r="1376" spans="1:20">
      <c r="A1376" s="167">
        <v>41200</v>
      </c>
      <c r="B1376" s="168">
        <v>45931</v>
      </c>
      <c r="C1376" s="168">
        <v>45931</v>
      </c>
      <c r="D1376" s="167">
        <v>180360</v>
      </c>
      <c r="E1376" s="167" t="s">
        <v>2592</v>
      </c>
      <c r="F1376" s="167" t="s">
        <v>1408</v>
      </c>
      <c r="G1376" s="167" t="s">
        <v>1409</v>
      </c>
      <c r="I1376" s="167" t="s">
        <v>1405</v>
      </c>
      <c r="J1376" s="167" t="s">
        <v>1478</v>
      </c>
      <c r="K1376" s="167" t="s">
        <v>973</v>
      </c>
      <c r="L1376" s="167" t="s">
        <v>1479</v>
      </c>
      <c r="M1376" s="167" t="s">
        <v>2585</v>
      </c>
      <c r="O1376" s="167">
        <v>23785</v>
      </c>
      <c r="P1376" s="167" t="s">
        <v>1386</v>
      </c>
      <c r="R1376" s="167">
        <v>250</v>
      </c>
      <c r="S1376" s="167">
        <v>-250</v>
      </c>
      <c r="T1376" s="167" t="s">
        <v>1361</v>
      </c>
    </row>
    <row r="1377" spans="1:20">
      <c r="A1377" s="167">
        <v>41350</v>
      </c>
      <c r="B1377" s="168">
        <v>45901</v>
      </c>
      <c r="C1377" s="168">
        <v>45901</v>
      </c>
      <c r="D1377" s="167">
        <v>179806</v>
      </c>
      <c r="E1377" s="167" t="s">
        <v>2593</v>
      </c>
      <c r="F1377" s="167" t="s">
        <v>1425</v>
      </c>
      <c r="G1377" s="167" t="s">
        <v>1426</v>
      </c>
      <c r="I1377" s="167" t="s">
        <v>1405</v>
      </c>
      <c r="J1377" s="167" t="s">
        <v>1602</v>
      </c>
      <c r="K1377" s="167" t="s">
        <v>973</v>
      </c>
      <c r="L1377" s="167" t="s">
        <v>1603</v>
      </c>
      <c r="M1377" s="167" t="s">
        <v>2585</v>
      </c>
      <c r="O1377" s="167">
        <v>23497</v>
      </c>
      <c r="P1377" s="167" t="s">
        <v>1386</v>
      </c>
      <c r="R1377" s="167">
        <v>420.8</v>
      </c>
      <c r="S1377" s="167">
        <v>-420.8</v>
      </c>
      <c r="T1377" s="167" t="s">
        <v>1361</v>
      </c>
    </row>
    <row r="1378" spans="1:20">
      <c r="A1378" s="167">
        <v>41350</v>
      </c>
      <c r="B1378" s="168">
        <v>45931</v>
      </c>
      <c r="C1378" s="168">
        <v>45931</v>
      </c>
      <c r="D1378" s="167">
        <v>180360</v>
      </c>
      <c r="E1378" s="167" t="s">
        <v>2593</v>
      </c>
      <c r="F1378" s="167" t="s">
        <v>1425</v>
      </c>
      <c r="G1378" s="167" t="s">
        <v>1426</v>
      </c>
      <c r="I1378" s="167" t="s">
        <v>1405</v>
      </c>
      <c r="J1378" s="167" t="s">
        <v>1602</v>
      </c>
      <c r="K1378" s="167" t="s">
        <v>973</v>
      </c>
      <c r="L1378" s="167" t="s">
        <v>1603</v>
      </c>
      <c r="M1378" s="167" t="s">
        <v>2585</v>
      </c>
      <c r="O1378" s="167">
        <v>23785</v>
      </c>
      <c r="P1378" s="167" t="s">
        <v>1386</v>
      </c>
      <c r="R1378" s="167">
        <v>426.06</v>
      </c>
      <c r="S1378" s="167">
        <v>-426.06</v>
      </c>
      <c r="T1378" s="167" t="s">
        <v>1361</v>
      </c>
    </row>
    <row r="1379" spans="1:20">
      <c r="A1379" s="167">
        <v>41450</v>
      </c>
      <c r="B1379" s="168">
        <v>45901</v>
      </c>
      <c r="C1379" s="168">
        <v>45901</v>
      </c>
      <c r="D1379" s="167">
        <v>179806</v>
      </c>
      <c r="E1379" s="167" t="s">
        <v>2594</v>
      </c>
      <c r="F1379" s="167" t="s">
        <v>1425</v>
      </c>
      <c r="G1379" s="167" t="s">
        <v>1426</v>
      </c>
      <c r="I1379" s="167" t="s">
        <v>1405</v>
      </c>
      <c r="J1379" s="167" t="s">
        <v>1738</v>
      </c>
      <c r="K1379" s="167" t="s">
        <v>973</v>
      </c>
      <c r="L1379" s="167" t="s">
        <v>1739</v>
      </c>
      <c r="M1379" s="167" t="s">
        <v>2585</v>
      </c>
      <c r="O1379" s="167">
        <v>23497</v>
      </c>
      <c r="P1379" s="167" t="s">
        <v>1386</v>
      </c>
      <c r="R1379" s="167">
        <v>120</v>
      </c>
      <c r="S1379" s="167">
        <v>-120</v>
      </c>
      <c r="T1379" s="167" t="s">
        <v>1361</v>
      </c>
    </row>
    <row r="1380" spans="1:20">
      <c r="A1380" s="167">
        <v>41450</v>
      </c>
      <c r="B1380" s="168">
        <v>45931</v>
      </c>
      <c r="C1380" s="168">
        <v>45931</v>
      </c>
      <c r="D1380" s="167">
        <v>180360</v>
      </c>
      <c r="E1380" s="167" t="s">
        <v>2594</v>
      </c>
      <c r="F1380" s="167" t="s">
        <v>1425</v>
      </c>
      <c r="G1380" s="167" t="s">
        <v>1426</v>
      </c>
      <c r="I1380" s="167" t="s">
        <v>1405</v>
      </c>
      <c r="J1380" s="167" t="s">
        <v>1738</v>
      </c>
      <c r="K1380" s="167" t="s">
        <v>973</v>
      </c>
      <c r="L1380" s="167" t="s">
        <v>1739</v>
      </c>
      <c r="M1380" s="167" t="s">
        <v>2585</v>
      </c>
      <c r="O1380" s="167">
        <v>23785</v>
      </c>
      <c r="P1380" s="167" t="s">
        <v>1386</v>
      </c>
      <c r="R1380" s="167">
        <v>120</v>
      </c>
      <c r="S1380" s="167">
        <v>-120</v>
      </c>
      <c r="T1380" s="167" t="s">
        <v>1361</v>
      </c>
    </row>
    <row r="1381" spans="1:20">
      <c r="A1381" s="167">
        <v>41350</v>
      </c>
      <c r="B1381" s="168">
        <v>45901</v>
      </c>
      <c r="C1381" s="168">
        <v>45901</v>
      </c>
      <c r="D1381" s="167">
        <v>179806</v>
      </c>
      <c r="E1381" s="167" t="s">
        <v>2595</v>
      </c>
      <c r="F1381" s="167" t="s">
        <v>1425</v>
      </c>
      <c r="G1381" s="167" t="s">
        <v>1426</v>
      </c>
      <c r="I1381" s="167" t="s">
        <v>1405</v>
      </c>
      <c r="J1381" s="167" t="s">
        <v>2596</v>
      </c>
      <c r="K1381" s="167" t="s">
        <v>973</v>
      </c>
      <c r="L1381" s="167" t="s">
        <v>2597</v>
      </c>
      <c r="M1381" s="167" t="s">
        <v>2585</v>
      </c>
      <c r="O1381" s="167">
        <v>23497</v>
      </c>
      <c r="P1381" s="167" t="s">
        <v>1386</v>
      </c>
      <c r="R1381" s="167">
        <v>2.63</v>
      </c>
      <c r="S1381" s="167">
        <v>-2.63</v>
      </c>
      <c r="T1381" s="167" t="s">
        <v>1361</v>
      </c>
    </row>
    <row r="1382" spans="1:20">
      <c r="A1382" s="167">
        <v>41350</v>
      </c>
      <c r="B1382" s="168">
        <v>45931</v>
      </c>
      <c r="C1382" s="168">
        <v>45931</v>
      </c>
      <c r="D1382" s="167">
        <v>180360</v>
      </c>
      <c r="E1382" s="167" t="s">
        <v>2595</v>
      </c>
      <c r="F1382" s="167" t="s">
        <v>1425</v>
      </c>
      <c r="G1382" s="167" t="s">
        <v>1426</v>
      </c>
      <c r="I1382" s="167" t="s">
        <v>1405</v>
      </c>
      <c r="J1382" s="167" t="s">
        <v>2596</v>
      </c>
      <c r="K1382" s="167" t="s">
        <v>973</v>
      </c>
      <c r="L1382" s="167" t="s">
        <v>2597</v>
      </c>
      <c r="M1382" s="167" t="s">
        <v>2585</v>
      </c>
      <c r="O1382" s="167">
        <v>23785</v>
      </c>
      <c r="P1382" s="167" t="s">
        <v>1386</v>
      </c>
      <c r="R1382" s="167">
        <v>2.63</v>
      </c>
      <c r="S1382" s="167">
        <v>-2.63</v>
      </c>
      <c r="T1382" s="167" t="s">
        <v>1361</v>
      </c>
    </row>
    <row r="1383" spans="1:20">
      <c r="A1383" s="167">
        <v>42100</v>
      </c>
      <c r="B1383" s="168">
        <v>45901</v>
      </c>
      <c r="C1383" s="168">
        <v>45901</v>
      </c>
      <c r="D1383" s="167">
        <v>179807</v>
      </c>
      <c r="E1383" s="167" t="s">
        <v>2598</v>
      </c>
      <c r="F1383" s="167" t="s">
        <v>1408</v>
      </c>
      <c r="G1383" s="167" t="s">
        <v>1409</v>
      </c>
      <c r="I1383" s="167" t="s">
        <v>1405</v>
      </c>
      <c r="J1383" s="167" t="s">
        <v>1422</v>
      </c>
      <c r="K1383" s="167" t="s">
        <v>977</v>
      </c>
      <c r="L1383" s="167" t="s">
        <v>1423</v>
      </c>
      <c r="M1383" s="167" t="s">
        <v>2599</v>
      </c>
      <c r="O1383" s="167">
        <v>23475</v>
      </c>
      <c r="P1383" s="167" t="s">
        <v>1386</v>
      </c>
      <c r="R1383" s="167">
        <v>210</v>
      </c>
      <c r="S1383" s="167">
        <v>-210</v>
      </c>
      <c r="T1383" s="167" t="s">
        <v>1361</v>
      </c>
    </row>
    <row r="1384" spans="1:20">
      <c r="A1384" s="167">
        <v>42100</v>
      </c>
      <c r="B1384" s="168">
        <v>45931</v>
      </c>
      <c r="C1384" s="168">
        <v>45931</v>
      </c>
      <c r="D1384" s="167">
        <v>180361</v>
      </c>
      <c r="E1384" s="167" t="s">
        <v>2598</v>
      </c>
      <c r="F1384" s="167" t="s">
        <v>1408</v>
      </c>
      <c r="G1384" s="167" t="s">
        <v>1409</v>
      </c>
      <c r="I1384" s="167" t="s">
        <v>1405</v>
      </c>
      <c r="J1384" s="167" t="s">
        <v>1422</v>
      </c>
      <c r="K1384" s="167" t="s">
        <v>977</v>
      </c>
      <c r="L1384" s="167" t="s">
        <v>1423</v>
      </c>
      <c r="M1384" s="167" t="s">
        <v>2599</v>
      </c>
      <c r="O1384" s="167">
        <v>23786</v>
      </c>
      <c r="P1384" s="167" t="s">
        <v>1386</v>
      </c>
      <c r="R1384" s="167">
        <v>217</v>
      </c>
      <c r="S1384" s="167">
        <v>-217</v>
      </c>
      <c r="T1384" s="167" t="s">
        <v>1361</v>
      </c>
    </row>
    <row r="1385" spans="1:20">
      <c r="A1385" s="167">
        <v>41450</v>
      </c>
      <c r="B1385" s="168">
        <v>45901</v>
      </c>
      <c r="C1385" s="168">
        <v>45901</v>
      </c>
      <c r="D1385" s="167">
        <v>179807</v>
      </c>
      <c r="E1385" s="167" t="s">
        <v>2600</v>
      </c>
      <c r="F1385" s="167" t="s">
        <v>1425</v>
      </c>
      <c r="G1385" s="167" t="s">
        <v>1426</v>
      </c>
      <c r="I1385" s="167" t="s">
        <v>1405</v>
      </c>
      <c r="J1385" s="167" t="s">
        <v>1583</v>
      </c>
      <c r="K1385" s="167" t="s">
        <v>977</v>
      </c>
      <c r="L1385" s="167" t="s">
        <v>1584</v>
      </c>
      <c r="M1385" s="167" t="s">
        <v>2599</v>
      </c>
      <c r="O1385" s="167">
        <v>23475</v>
      </c>
      <c r="P1385" s="167" t="s">
        <v>1386</v>
      </c>
      <c r="R1385" s="167">
        <v>56</v>
      </c>
      <c r="S1385" s="167">
        <v>-56</v>
      </c>
      <c r="T1385" s="167" t="s">
        <v>1361</v>
      </c>
    </row>
    <row r="1386" spans="1:20">
      <c r="A1386" s="167">
        <v>41450</v>
      </c>
      <c r="B1386" s="168">
        <v>45931</v>
      </c>
      <c r="C1386" s="168">
        <v>45931</v>
      </c>
      <c r="D1386" s="167">
        <v>180361</v>
      </c>
      <c r="E1386" s="167" t="s">
        <v>2600</v>
      </c>
      <c r="F1386" s="167" t="s">
        <v>1425</v>
      </c>
      <c r="G1386" s="167" t="s">
        <v>1426</v>
      </c>
      <c r="I1386" s="167" t="s">
        <v>1405</v>
      </c>
      <c r="J1386" s="167" t="s">
        <v>1583</v>
      </c>
      <c r="K1386" s="167" t="s">
        <v>977</v>
      </c>
      <c r="L1386" s="167" t="s">
        <v>1584</v>
      </c>
      <c r="M1386" s="167" t="s">
        <v>2599</v>
      </c>
      <c r="O1386" s="167">
        <v>23786</v>
      </c>
      <c r="P1386" s="167" t="s">
        <v>1386</v>
      </c>
      <c r="R1386" s="167">
        <v>56</v>
      </c>
      <c r="S1386" s="167">
        <v>-56</v>
      </c>
      <c r="T1386" s="167" t="s">
        <v>1361</v>
      </c>
    </row>
    <row r="1387" spans="1:20">
      <c r="A1387" s="167">
        <v>41300</v>
      </c>
      <c r="B1387" s="168">
        <v>45901</v>
      </c>
      <c r="C1387" s="168">
        <v>45901</v>
      </c>
      <c r="D1387" s="167">
        <v>179807</v>
      </c>
      <c r="E1387" s="167" t="s">
        <v>2601</v>
      </c>
      <c r="F1387" s="167" t="s">
        <v>1425</v>
      </c>
      <c r="G1387" s="167" t="s">
        <v>1426</v>
      </c>
      <c r="I1387" s="167" t="s">
        <v>1405</v>
      </c>
      <c r="J1387" s="167" t="s">
        <v>1592</v>
      </c>
      <c r="K1387" s="167" t="s">
        <v>977</v>
      </c>
      <c r="L1387" s="167" t="s">
        <v>1593</v>
      </c>
      <c r="M1387" s="167" t="s">
        <v>2599</v>
      </c>
      <c r="O1387" s="167">
        <v>23475</v>
      </c>
      <c r="P1387" s="167" t="s">
        <v>1386</v>
      </c>
      <c r="R1387" s="167">
        <v>250</v>
      </c>
      <c r="S1387" s="167">
        <v>-250</v>
      </c>
      <c r="T1387" s="167" t="s">
        <v>1361</v>
      </c>
    </row>
    <row r="1388" spans="1:20">
      <c r="A1388" s="167">
        <v>41300</v>
      </c>
      <c r="B1388" s="168">
        <v>45931</v>
      </c>
      <c r="C1388" s="168">
        <v>45931</v>
      </c>
      <c r="D1388" s="167">
        <v>180361</v>
      </c>
      <c r="E1388" s="167" t="s">
        <v>2601</v>
      </c>
      <c r="F1388" s="167" t="s">
        <v>1425</v>
      </c>
      <c r="G1388" s="167" t="s">
        <v>1426</v>
      </c>
      <c r="I1388" s="167" t="s">
        <v>1405</v>
      </c>
      <c r="J1388" s="167" t="s">
        <v>1592</v>
      </c>
      <c r="K1388" s="167" t="s">
        <v>977</v>
      </c>
      <c r="L1388" s="167" t="s">
        <v>1593</v>
      </c>
      <c r="M1388" s="167" t="s">
        <v>2599</v>
      </c>
      <c r="O1388" s="167">
        <v>23786</v>
      </c>
      <c r="P1388" s="167" t="s">
        <v>1386</v>
      </c>
      <c r="R1388" s="167">
        <v>255</v>
      </c>
      <c r="S1388" s="167">
        <v>-255</v>
      </c>
      <c r="T1388" s="167" t="s">
        <v>1361</v>
      </c>
    </row>
    <row r="1389" spans="1:20">
      <c r="A1389" s="167">
        <v>40000</v>
      </c>
      <c r="B1389" s="168">
        <v>45901</v>
      </c>
      <c r="C1389" s="168">
        <v>45901</v>
      </c>
      <c r="D1389" s="167">
        <v>179807</v>
      </c>
      <c r="E1389" s="167" t="s">
        <v>2602</v>
      </c>
      <c r="F1389" s="167" t="s">
        <v>1425</v>
      </c>
      <c r="G1389" s="167" t="s">
        <v>1426</v>
      </c>
      <c r="I1389" s="167" t="s">
        <v>1405</v>
      </c>
      <c r="J1389" s="167" t="s">
        <v>1640</v>
      </c>
      <c r="K1389" s="167" t="s">
        <v>977</v>
      </c>
      <c r="L1389" s="167" t="s">
        <v>1640</v>
      </c>
      <c r="M1389" s="167" t="s">
        <v>2599</v>
      </c>
      <c r="O1389" s="167">
        <v>23475</v>
      </c>
      <c r="P1389" s="167" t="s">
        <v>1386</v>
      </c>
      <c r="R1389" s="167">
        <v>1670.92</v>
      </c>
      <c r="S1389" s="167">
        <v>-1670.92</v>
      </c>
      <c r="T1389" s="167" t="s">
        <v>1361</v>
      </c>
    </row>
    <row r="1390" spans="1:20">
      <c r="A1390" s="167">
        <v>40000</v>
      </c>
      <c r="B1390" s="168">
        <v>45931</v>
      </c>
      <c r="C1390" s="168">
        <v>45931</v>
      </c>
      <c r="D1390" s="167">
        <v>180361</v>
      </c>
      <c r="E1390" s="167" t="s">
        <v>2602</v>
      </c>
      <c r="F1390" s="167" t="s">
        <v>1425</v>
      </c>
      <c r="G1390" s="167" t="s">
        <v>1426</v>
      </c>
      <c r="I1390" s="167" t="s">
        <v>1405</v>
      </c>
      <c r="J1390" s="167" t="s">
        <v>1640</v>
      </c>
      <c r="K1390" s="167" t="s">
        <v>977</v>
      </c>
      <c r="L1390" s="167" t="s">
        <v>1640</v>
      </c>
      <c r="M1390" s="167" t="s">
        <v>2599</v>
      </c>
      <c r="O1390" s="167">
        <v>23786</v>
      </c>
      <c r="P1390" s="167" t="s">
        <v>1386</v>
      </c>
      <c r="R1390" s="167">
        <v>1670.92</v>
      </c>
      <c r="S1390" s="167">
        <v>-1670.92</v>
      </c>
      <c r="T1390" s="167" t="s">
        <v>1361</v>
      </c>
    </row>
    <row r="1391" spans="1:20">
      <c r="A1391" s="167">
        <v>41450</v>
      </c>
      <c r="B1391" s="168">
        <v>45901</v>
      </c>
      <c r="C1391" s="168">
        <v>45901</v>
      </c>
      <c r="D1391" s="167">
        <v>179807</v>
      </c>
      <c r="E1391" s="167" t="s">
        <v>2603</v>
      </c>
      <c r="F1391" s="167" t="s">
        <v>1425</v>
      </c>
      <c r="G1391" s="167" t="s">
        <v>1426</v>
      </c>
      <c r="I1391" s="167" t="s">
        <v>1405</v>
      </c>
      <c r="J1391" s="167" t="s">
        <v>1501</v>
      </c>
      <c r="K1391" s="167" t="s">
        <v>977</v>
      </c>
      <c r="L1391" s="167" t="s">
        <v>1502</v>
      </c>
      <c r="M1391" s="167" t="s">
        <v>2599</v>
      </c>
      <c r="O1391" s="167">
        <v>23475</v>
      </c>
      <c r="P1391" s="167" t="s">
        <v>1386</v>
      </c>
      <c r="R1391" s="167">
        <v>924</v>
      </c>
      <c r="S1391" s="167">
        <v>-924</v>
      </c>
      <c r="T1391" s="167" t="s">
        <v>1361</v>
      </c>
    </row>
    <row r="1392" spans="1:20">
      <c r="A1392" s="167">
        <v>41450</v>
      </c>
      <c r="B1392" s="168">
        <v>45931</v>
      </c>
      <c r="C1392" s="168">
        <v>45931</v>
      </c>
      <c r="D1392" s="167">
        <v>180361</v>
      </c>
      <c r="E1392" s="167" t="s">
        <v>2603</v>
      </c>
      <c r="F1392" s="167" t="s">
        <v>1425</v>
      </c>
      <c r="G1392" s="167" t="s">
        <v>1426</v>
      </c>
      <c r="I1392" s="167" t="s">
        <v>1405</v>
      </c>
      <c r="J1392" s="167" t="s">
        <v>1501</v>
      </c>
      <c r="K1392" s="167" t="s">
        <v>977</v>
      </c>
      <c r="L1392" s="167" t="s">
        <v>1502</v>
      </c>
      <c r="M1392" s="167" t="s">
        <v>2599</v>
      </c>
      <c r="O1392" s="167">
        <v>23786</v>
      </c>
      <c r="P1392" s="167" t="s">
        <v>1386</v>
      </c>
      <c r="R1392" s="167">
        <v>924</v>
      </c>
      <c r="S1392" s="167">
        <v>-924</v>
      </c>
      <c r="T1392" s="167" t="s">
        <v>1361</v>
      </c>
    </row>
    <row r="1393" spans="1:20">
      <c r="A1393" s="167">
        <v>41200</v>
      </c>
      <c r="B1393" s="168">
        <v>45901</v>
      </c>
      <c r="C1393" s="168">
        <v>45901</v>
      </c>
      <c r="D1393" s="167">
        <v>179807</v>
      </c>
      <c r="E1393" s="167" t="s">
        <v>2604</v>
      </c>
      <c r="F1393" s="167" t="s">
        <v>1408</v>
      </c>
      <c r="G1393" s="167" t="s">
        <v>1409</v>
      </c>
      <c r="I1393" s="167" t="s">
        <v>1405</v>
      </c>
      <c r="J1393" s="167" t="s">
        <v>1478</v>
      </c>
      <c r="K1393" s="167" t="s">
        <v>977</v>
      </c>
      <c r="L1393" s="167" t="s">
        <v>1479</v>
      </c>
      <c r="M1393" s="167" t="s">
        <v>2599</v>
      </c>
      <c r="O1393" s="167">
        <v>23475</v>
      </c>
      <c r="P1393" s="167" t="s">
        <v>1386</v>
      </c>
      <c r="R1393" s="167">
        <v>250</v>
      </c>
      <c r="S1393" s="167">
        <v>-250</v>
      </c>
      <c r="T1393" s="167" t="s">
        <v>1361</v>
      </c>
    </row>
    <row r="1394" spans="1:20">
      <c r="A1394" s="167">
        <v>41200</v>
      </c>
      <c r="B1394" s="168">
        <v>45931</v>
      </c>
      <c r="C1394" s="168">
        <v>45931</v>
      </c>
      <c r="D1394" s="167">
        <v>180361</v>
      </c>
      <c r="E1394" s="167" t="s">
        <v>2604</v>
      </c>
      <c r="F1394" s="167" t="s">
        <v>1408</v>
      </c>
      <c r="G1394" s="167" t="s">
        <v>1409</v>
      </c>
      <c r="I1394" s="167" t="s">
        <v>1405</v>
      </c>
      <c r="J1394" s="167" t="s">
        <v>1478</v>
      </c>
      <c r="K1394" s="167" t="s">
        <v>977</v>
      </c>
      <c r="L1394" s="167" t="s">
        <v>1479</v>
      </c>
      <c r="M1394" s="167" t="s">
        <v>2599</v>
      </c>
      <c r="O1394" s="167">
        <v>23786</v>
      </c>
      <c r="P1394" s="167" t="s">
        <v>1386</v>
      </c>
      <c r="R1394" s="167">
        <v>250</v>
      </c>
      <c r="S1394" s="167">
        <v>-250</v>
      </c>
      <c r="T1394" s="167" t="s">
        <v>1361</v>
      </c>
    </row>
    <row r="1395" spans="1:20">
      <c r="A1395" s="167">
        <v>41320</v>
      </c>
      <c r="B1395" s="168">
        <v>45901</v>
      </c>
      <c r="C1395" s="168">
        <v>45901</v>
      </c>
      <c r="D1395" s="167" t="s">
        <v>2605</v>
      </c>
      <c r="E1395" s="167" t="s">
        <v>2606</v>
      </c>
      <c r="F1395" s="167" t="s">
        <v>1425</v>
      </c>
      <c r="G1395" s="167" t="s">
        <v>1426</v>
      </c>
      <c r="I1395" s="167" t="s">
        <v>1650</v>
      </c>
      <c r="J1395" s="167" t="s">
        <v>1492</v>
      </c>
      <c r="K1395" s="167" t="s">
        <v>597</v>
      </c>
      <c r="L1395" s="167" t="s">
        <v>1493</v>
      </c>
      <c r="M1395" s="167" t="s">
        <v>2607</v>
      </c>
      <c r="O1395" s="167">
        <v>23346</v>
      </c>
      <c r="P1395" s="167" t="s">
        <v>1386</v>
      </c>
      <c r="R1395" s="167">
        <v>11.5</v>
      </c>
      <c r="S1395" s="167">
        <v>-11.5</v>
      </c>
      <c r="T1395" s="167" t="s">
        <v>1361</v>
      </c>
    </row>
    <row r="1396" spans="1:20">
      <c r="A1396" s="167">
        <v>41320</v>
      </c>
      <c r="B1396" s="168">
        <v>45931</v>
      </c>
      <c r="C1396" s="168">
        <v>45931</v>
      </c>
      <c r="D1396" s="167" t="s">
        <v>599</v>
      </c>
      <c r="E1396" s="167" t="s">
        <v>2606</v>
      </c>
      <c r="F1396" s="167" t="s">
        <v>1425</v>
      </c>
      <c r="G1396" s="167" t="s">
        <v>1426</v>
      </c>
      <c r="I1396" s="167" t="s">
        <v>1650</v>
      </c>
      <c r="J1396" s="167" t="s">
        <v>1492</v>
      </c>
      <c r="K1396" s="167" t="s">
        <v>597</v>
      </c>
      <c r="L1396" s="167" t="s">
        <v>1493</v>
      </c>
      <c r="M1396" s="167" t="s">
        <v>2607</v>
      </c>
      <c r="O1396" s="167">
        <v>23880</v>
      </c>
      <c r="P1396" s="167" t="s">
        <v>1386</v>
      </c>
      <c r="R1396" s="167">
        <v>11.5</v>
      </c>
      <c r="S1396" s="167">
        <v>-11.5</v>
      </c>
      <c r="T1396" s="167" t="s">
        <v>1361</v>
      </c>
    </row>
    <row r="1397" spans="1:20">
      <c r="A1397" s="167">
        <v>41320</v>
      </c>
      <c r="B1397" s="168">
        <v>45901</v>
      </c>
      <c r="C1397" s="168">
        <v>45901</v>
      </c>
      <c r="D1397" s="167" t="s">
        <v>2605</v>
      </c>
      <c r="E1397" s="167" t="s">
        <v>2608</v>
      </c>
      <c r="F1397" s="167" t="s">
        <v>1425</v>
      </c>
      <c r="G1397" s="167" t="s">
        <v>1426</v>
      </c>
      <c r="I1397" s="167" t="s">
        <v>1650</v>
      </c>
      <c r="J1397" s="167" t="s">
        <v>1427</v>
      </c>
      <c r="K1397" s="167" t="s">
        <v>597</v>
      </c>
      <c r="L1397" s="167" t="s">
        <v>1428</v>
      </c>
      <c r="M1397" s="167" t="s">
        <v>2607</v>
      </c>
      <c r="O1397" s="167">
        <v>23346</v>
      </c>
      <c r="P1397" s="167" t="s">
        <v>1386</v>
      </c>
      <c r="R1397" s="167">
        <v>50</v>
      </c>
      <c r="S1397" s="167">
        <v>-50</v>
      </c>
      <c r="T1397" s="167" t="s">
        <v>1361</v>
      </c>
    </row>
    <row r="1398" spans="1:20">
      <c r="A1398" s="167">
        <v>41320</v>
      </c>
      <c r="B1398" s="168">
        <v>45931</v>
      </c>
      <c r="C1398" s="168">
        <v>45931</v>
      </c>
      <c r="D1398" s="167" t="s">
        <v>599</v>
      </c>
      <c r="E1398" s="167" t="s">
        <v>2608</v>
      </c>
      <c r="F1398" s="167" t="s">
        <v>1425</v>
      </c>
      <c r="G1398" s="167" t="s">
        <v>1426</v>
      </c>
      <c r="I1398" s="167" t="s">
        <v>1650</v>
      </c>
      <c r="J1398" s="167" t="s">
        <v>1427</v>
      </c>
      <c r="K1398" s="167" t="s">
        <v>597</v>
      </c>
      <c r="L1398" s="167" t="s">
        <v>1428</v>
      </c>
      <c r="M1398" s="167" t="s">
        <v>2607</v>
      </c>
      <c r="O1398" s="167">
        <v>23880</v>
      </c>
      <c r="P1398" s="167" t="s">
        <v>1386</v>
      </c>
      <c r="R1398" s="167">
        <v>45</v>
      </c>
      <c r="S1398" s="167">
        <v>-45</v>
      </c>
      <c r="T1398" s="167" t="s">
        <v>1361</v>
      </c>
    </row>
    <row r="1399" spans="1:20">
      <c r="A1399" s="167">
        <v>41320</v>
      </c>
      <c r="B1399" s="168">
        <v>45901</v>
      </c>
      <c r="C1399" s="168">
        <v>45901</v>
      </c>
      <c r="D1399" s="167" t="s">
        <v>2605</v>
      </c>
      <c r="E1399" s="167" t="s">
        <v>2609</v>
      </c>
      <c r="F1399" s="167" t="s">
        <v>1425</v>
      </c>
      <c r="G1399" s="167" t="s">
        <v>1426</v>
      </c>
      <c r="I1399" s="167" t="s">
        <v>1650</v>
      </c>
      <c r="J1399" s="167" t="s">
        <v>2610</v>
      </c>
      <c r="K1399" s="167" t="s">
        <v>597</v>
      </c>
      <c r="L1399" s="167" t="s">
        <v>2611</v>
      </c>
      <c r="M1399" s="167" t="s">
        <v>2607</v>
      </c>
      <c r="O1399" s="167">
        <v>23346</v>
      </c>
      <c r="P1399" s="167" t="s">
        <v>1386</v>
      </c>
      <c r="R1399" s="167">
        <v>117</v>
      </c>
      <c r="S1399" s="167">
        <v>-117</v>
      </c>
      <c r="T1399" s="167" t="s">
        <v>1361</v>
      </c>
    </row>
    <row r="1400" spans="1:20">
      <c r="A1400" s="167">
        <v>41320</v>
      </c>
      <c r="B1400" s="168">
        <v>45931</v>
      </c>
      <c r="C1400" s="168">
        <v>45931</v>
      </c>
      <c r="D1400" s="167" t="s">
        <v>599</v>
      </c>
      <c r="E1400" s="167" t="s">
        <v>2609</v>
      </c>
      <c r="F1400" s="167" t="s">
        <v>1425</v>
      </c>
      <c r="G1400" s="167" t="s">
        <v>1426</v>
      </c>
      <c r="I1400" s="167" t="s">
        <v>1650</v>
      </c>
      <c r="J1400" s="167" t="s">
        <v>2610</v>
      </c>
      <c r="K1400" s="167" t="s">
        <v>597</v>
      </c>
      <c r="L1400" s="167" t="s">
        <v>2611</v>
      </c>
      <c r="M1400" s="167" t="s">
        <v>2607</v>
      </c>
      <c r="O1400" s="167">
        <v>23880</v>
      </c>
      <c r="P1400" s="167" t="s">
        <v>1386</v>
      </c>
      <c r="R1400" s="167">
        <v>117</v>
      </c>
      <c r="S1400" s="167">
        <v>-117</v>
      </c>
      <c r="T1400" s="167" t="s">
        <v>1361</v>
      </c>
    </row>
    <row r="1401" spans="1:20">
      <c r="A1401" s="167">
        <v>40000</v>
      </c>
      <c r="B1401" s="168">
        <v>45901</v>
      </c>
      <c r="C1401" s="168">
        <v>45901</v>
      </c>
      <c r="D1401" s="167" t="s">
        <v>2612</v>
      </c>
      <c r="E1401" s="167" t="s">
        <v>2613</v>
      </c>
      <c r="F1401" s="167" t="s">
        <v>1425</v>
      </c>
      <c r="G1401" s="167" t="s">
        <v>1426</v>
      </c>
      <c r="I1401" s="167" t="s">
        <v>1650</v>
      </c>
      <c r="J1401" s="167" t="s">
        <v>1441</v>
      </c>
      <c r="K1401" s="167" t="s">
        <v>597</v>
      </c>
      <c r="L1401" s="167" t="s">
        <v>1442</v>
      </c>
      <c r="M1401" s="167" t="s">
        <v>2607</v>
      </c>
      <c r="O1401" s="167">
        <v>23413</v>
      </c>
      <c r="P1401" s="167" t="s">
        <v>1386</v>
      </c>
      <c r="R1401" s="167">
        <v>1260</v>
      </c>
      <c r="S1401" s="167">
        <v>-1260</v>
      </c>
      <c r="T1401" s="167" t="s">
        <v>1361</v>
      </c>
    </row>
    <row r="1402" spans="1:20">
      <c r="A1402" s="167">
        <v>40000</v>
      </c>
      <c r="B1402" s="168">
        <v>45931</v>
      </c>
      <c r="C1402" s="168">
        <v>45931</v>
      </c>
      <c r="D1402" s="167" t="s">
        <v>600</v>
      </c>
      <c r="E1402" s="167" t="s">
        <v>2613</v>
      </c>
      <c r="F1402" s="167" t="s">
        <v>1425</v>
      </c>
      <c r="G1402" s="167" t="s">
        <v>1426</v>
      </c>
      <c r="I1402" s="167" t="s">
        <v>1650</v>
      </c>
      <c r="J1402" s="167" t="s">
        <v>1441</v>
      </c>
      <c r="K1402" s="167" t="s">
        <v>597</v>
      </c>
      <c r="L1402" s="167" t="s">
        <v>1442</v>
      </c>
      <c r="M1402" s="167" t="s">
        <v>2607</v>
      </c>
      <c r="O1402" s="167">
        <v>23938</v>
      </c>
      <c r="P1402" s="167" t="s">
        <v>1386</v>
      </c>
      <c r="R1402" s="167">
        <v>1260</v>
      </c>
      <c r="S1402" s="167">
        <v>-1260</v>
      </c>
      <c r="T1402" s="167" t="s">
        <v>1361</v>
      </c>
    </row>
    <row r="1403" spans="1:20">
      <c r="A1403" s="167">
        <v>42100</v>
      </c>
      <c r="B1403" s="168">
        <v>45901</v>
      </c>
      <c r="C1403" s="168">
        <v>45901</v>
      </c>
      <c r="D1403" s="167">
        <v>179808</v>
      </c>
      <c r="E1403" s="167" t="s">
        <v>2614</v>
      </c>
      <c r="F1403" s="167" t="s">
        <v>1408</v>
      </c>
      <c r="G1403" s="167" t="s">
        <v>1409</v>
      </c>
      <c r="I1403" s="167" t="s">
        <v>1405</v>
      </c>
      <c r="J1403" s="167" t="s">
        <v>1422</v>
      </c>
      <c r="K1403" s="167" t="s">
        <v>981</v>
      </c>
      <c r="L1403" s="167" t="s">
        <v>1423</v>
      </c>
      <c r="M1403" s="167" t="s">
        <v>2615</v>
      </c>
      <c r="O1403" s="167">
        <v>23473</v>
      </c>
      <c r="P1403" s="167" t="s">
        <v>1386</v>
      </c>
      <c r="R1403" s="167">
        <v>315</v>
      </c>
      <c r="S1403" s="167">
        <v>-315</v>
      </c>
      <c r="T1403" s="167" t="s">
        <v>1361</v>
      </c>
    </row>
    <row r="1404" spans="1:20">
      <c r="A1404" s="167">
        <v>42100</v>
      </c>
      <c r="B1404" s="168">
        <v>45931</v>
      </c>
      <c r="C1404" s="168">
        <v>45931</v>
      </c>
      <c r="D1404" s="167">
        <v>180362</v>
      </c>
      <c r="E1404" s="167" t="s">
        <v>2614</v>
      </c>
      <c r="F1404" s="167" t="s">
        <v>1408</v>
      </c>
      <c r="G1404" s="167" t="s">
        <v>1409</v>
      </c>
      <c r="I1404" s="167" t="s">
        <v>1405</v>
      </c>
      <c r="J1404" s="167" t="s">
        <v>1422</v>
      </c>
      <c r="K1404" s="167" t="s">
        <v>981</v>
      </c>
      <c r="L1404" s="167" t="s">
        <v>1423</v>
      </c>
      <c r="M1404" s="167" t="s">
        <v>2615</v>
      </c>
      <c r="O1404" s="167">
        <v>23787</v>
      </c>
      <c r="P1404" s="167" t="s">
        <v>1386</v>
      </c>
      <c r="R1404" s="167">
        <v>322</v>
      </c>
      <c r="S1404" s="167">
        <v>-322</v>
      </c>
      <c r="T1404" s="167" t="s">
        <v>1361</v>
      </c>
    </row>
    <row r="1405" spans="1:20">
      <c r="A1405" s="167">
        <v>40000</v>
      </c>
      <c r="B1405" s="168">
        <v>45901</v>
      </c>
      <c r="C1405" s="168">
        <v>45901</v>
      </c>
      <c r="D1405" s="167">
        <v>179808</v>
      </c>
      <c r="E1405" s="167" t="s">
        <v>2616</v>
      </c>
      <c r="F1405" s="167" t="s">
        <v>1425</v>
      </c>
      <c r="G1405" s="167" t="s">
        <v>1426</v>
      </c>
      <c r="I1405" s="167" t="s">
        <v>1405</v>
      </c>
      <c r="J1405" s="167" t="s">
        <v>1620</v>
      </c>
      <c r="K1405" s="167" t="s">
        <v>981</v>
      </c>
      <c r="L1405" s="167" t="s">
        <v>1620</v>
      </c>
      <c r="M1405" s="167" t="s">
        <v>2615</v>
      </c>
      <c r="O1405" s="167">
        <v>23473</v>
      </c>
      <c r="P1405" s="167" t="s">
        <v>1386</v>
      </c>
      <c r="R1405" s="167">
        <v>2266</v>
      </c>
      <c r="S1405" s="167">
        <v>-2266</v>
      </c>
      <c r="T1405" s="167" t="s">
        <v>1361</v>
      </c>
    </row>
    <row r="1406" spans="1:20">
      <c r="A1406" s="167">
        <v>40000</v>
      </c>
      <c r="B1406" s="168">
        <v>45931</v>
      </c>
      <c r="C1406" s="168">
        <v>45931</v>
      </c>
      <c r="D1406" s="167">
        <v>180362</v>
      </c>
      <c r="E1406" s="167" t="s">
        <v>2616</v>
      </c>
      <c r="F1406" s="167" t="s">
        <v>1425</v>
      </c>
      <c r="G1406" s="167" t="s">
        <v>1426</v>
      </c>
      <c r="I1406" s="167" t="s">
        <v>1405</v>
      </c>
      <c r="J1406" s="167" t="s">
        <v>1620</v>
      </c>
      <c r="K1406" s="167" t="s">
        <v>981</v>
      </c>
      <c r="L1406" s="167" t="s">
        <v>1620</v>
      </c>
      <c r="M1406" s="167" t="s">
        <v>2615</v>
      </c>
      <c r="O1406" s="167">
        <v>23787</v>
      </c>
      <c r="P1406" s="167" t="s">
        <v>1386</v>
      </c>
      <c r="R1406" s="167">
        <v>2266</v>
      </c>
      <c r="S1406" s="167">
        <v>-2266</v>
      </c>
      <c r="T1406" s="167" t="s">
        <v>1361</v>
      </c>
    </row>
    <row r="1407" spans="1:20">
      <c r="A1407" s="167">
        <v>41450</v>
      </c>
      <c r="B1407" s="168">
        <v>45901</v>
      </c>
      <c r="C1407" s="168">
        <v>45901</v>
      </c>
      <c r="D1407" s="167">
        <v>179808</v>
      </c>
      <c r="E1407" s="167" t="s">
        <v>2617</v>
      </c>
      <c r="F1407" s="167" t="s">
        <v>1425</v>
      </c>
      <c r="G1407" s="167" t="s">
        <v>1426</v>
      </c>
      <c r="I1407" s="167" t="s">
        <v>1405</v>
      </c>
      <c r="J1407" s="167" t="s">
        <v>2618</v>
      </c>
      <c r="K1407" s="167" t="s">
        <v>981</v>
      </c>
      <c r="L1407" s="167" t="s">
        <v>2619</v>
      </c>
      <c r="M1407" s="167" t="s">
        <v>2615</v>
      </c>
      <c r="O1407" s="167">
        <v>23473</v>
      </c>
      <c r="P1407" s="167" t="s">
        <v>1386</v>
      </c>
      <c r="R1407" s="167">
        <v>363</v>
      </c>
      <c r="S1407" s="167">
        <v>-363</v>
      </c>
      <c r="T1407" s="167" t="s">
        <v>1361</v>
      </c>
    </row>
    <row r="1408" spans="1:20">
      <c r="A1408" s="167">
        <v>41450</v>
      </c>
      <c r="B1408" s="168">
        <v>45931</v>
      </c>
      <c r="C1408" s="168">
        <v>45931</v>
      </c>
      <c r="D1408" s="167">
        <v>180362</v>
      </c>
      <c r="E1408" s="167" t="s">
        <v>2617</v>
      </c>
      <c r="F1408" s="167" t="s">
        <v>1425</v>
      </c>
      <c r="G1408" s="167" t="s">
        <v>1426</v>
      </c>
      <c r="I1408" s="167" t="s">
        <v>1405</v>
      </c>
      <c r="J1408" s="167" t="s">
        <v>2618</v>
      </c>
      <c r="K1408" s="167" t="s">
        <v>981</v>
      </c>
      <c r="L1408" s="167" t="s">
        <v>2619</v>
      </c>
      <c r="M1408" s="167" t="s">
        <v>2615</v>
      </c>
      <c r="O1408" s="167">
        <v>23787</v>
      </c>
      <c r="P1408" s="167" t="s">
        <v>1386</v>
      </c>
      <c r="R1408" s="167">
        <v>363</v>
      </c>
      <c r="S1408" s="167">
        <v>-363</v>
      </c>
      <c r="T1408" s="167" t="s">
        <v>1361</v>
      </c>
    </row>
    <row r="1409" spans="1:20">
      <c r="A1409" s="167">
        <v>41300</v>
      </c>
      <c r="B1409" s="168">
        <v>45901</v>
      </c>
      <c r="C1409" s="168">
        <v>45901</v>
      </c>
      <c r="D1409" s="167">
        <v>179808</v>
      </c>
      <c r="E1409" s="167" t="s">
        <v>2620</v>
      </c>
      <c r="F1409" s="167" t="s">
        <v>1425</v>
      </c>
      <c r="G1409" s="167" t="s">
        <v>1426</v>
      </c>
      <c r="I1409" s="167" t="s">
        <v>1405</v>
      </c>
      <c r="J1409" s="167" t="s">
        <v>2621</v>
      </c>
      <c r="K1409" s="167" t="s">
        <v>981</v>
      </c>
      <c r="L1409" s="167" t="s">
        <v>2622</v>
      </c>
      <c r="M1409" s="167" t="s">
        <v>2615</v>
      </c>
      <c r="O1409" s="167">
        <v>23473</v>
      </c>
      <c r="P1409" s="167" t="s">
        <v>1386</v>
      </c>
      <c r="R1409" s="167">
        <v>332.75</v>
      </c>
      <c r="S1409" s="167">
        <v>-332.75</v>
      </c>
      <c r="T1409" s="167" t="s">
        <v>1361</v>
      </c>
    </row>
    <row r="1410" spans="1:20">
      <c r="A1410" s="167">
        <v>41300</v>
      </c>
      <c r="B1410" s="168">
        <v>45931</v>
      </c>
      <c r="C1410" s="168">
        <v>45931</v>
      </c>
      <c r="D1410" s="167">
        <v>180362</v>
      </c>
      <c r="E1410" s="167" t="s">
        <v>2620</v>
      </c>
      <c r="F1410" s="167" t="s">
        <v>1425</v>
      </c>
      <c r="G1410" s="167" t="s">
        <v>1426</v>
      </c>
      <c r="I1410" s="167" t="s">
        <v>1405</v>
      </c>
      <c r="J1410" s="167" t="s">
        <v>2621</v>
      </c>
      <c r="K1410" s="167" t="s">
        <v>981</v>
      </c>
      <c r="L1410" s="167" t="s">
        <v>2622</v>
      </c>
      <c r="M1410" s="167" t="s">
        <v>2615</v>
      </c>
      <c r="O1410" s="167">
        <v>23787</v>
      </c>
      <c r="P1410" s="167" t="s">
        <v>1386</v>
      </c>
      <c r="R1410" s="167">
        <v>332.75</v>
      </c>
      <c r="S1410" s="167">
        <v>-332.75</v>
      </c>
      <c r="T1410" s="167" t="s">
        <v>1361</v>
      </c>
    </row>
    <row r="1411" spans="1:20">
      <c r="A1411" s="167">
        <v>42100</v>
      </c>
      <c r="B1411" s="168">
        <v>45931</v>
      </c>
      <c r="C1411" s="168">
        <v>45931</v>
      </c>
      <c r="D1411" s="167">
        <v>180539</v>
      </c>
      <c r="E1411" s="167" t="s">
        <v>2623</v>
      </c>
      <c r="F1411" s="167" t="s">
        <v>1408</v>
      </c>
      <c r="G1411" s="167" t="s">
        <v>1409</v>
      </c>
      <c r="I1411" s="167" t="s">
        <v>1405</v>
      </c>
      <c r="J1411" s="167" t="s">
        <v>1413</v>
      </c>
      <c r="K1411" s="167" t="s">
        <v>984</v>
      </c>
      <c r="L1411" s="167" t="s">
        <v>1414</v>
      </c>
      <c r="M1411" s="167" t="s">
        <v>2624</v>
      </c>
      <c r="O1411" s="167">
        <v>23849</v>
      </c>
      <c r="P1411" s="167" t="s">
        <v>1386</v>
      </c>
      <c r="R1411" s="167">
        <v>42</v>
      </c>
      <c r="S1411" s="167">
        <v>-42</v>
      </c>
      <c r="T1411" s="167" t="s">
        <v>1361</v>
      </c>
    </row>
    <row r="1412" spans="1:20">
      <c r="A1412" s="167">
        <v>41300</v>
      </c>
      <c r="B1412" s="168">
        <v>45931</v>
      </c>
      <c r="C1412" s="168">
        <v>45931</v>
      </c>
      <c r="D1412" s="167">
        <v>180539</v>
      </c>
      <c r="E1412" s="167" t="s">
        <v>2625</v>
      </c>
      <c r="F1412" s="167" t="s">
        <v>1425</v>
      </c>
      <c r="G1412" s="167" t="s">
        <v>1426</v>
      </c>
      <c r="I1412" s="167" t="s">
        <v>1405</v>
      </c>
      <c r="J1412" s="167" t="s">
        <v>1419</v>
      </c>
      <c r="K1412" s="167" t="s">
        <v>984</v>
      </c>
      <c r="L1412" s="167" t="s">
        <v>1420</v>
      </c>
      <c r="M1412" s="167" t="s">
        <v>2624</v>
      </c>
      <c r="O1412" s="167">
        <v>23849</v>
      </c>
      <c r="P1412" s="167" t="s">
        <v>1386</v>
      </c>
      <c r="R1412" s="167">
        <v>28</v>
      </c>
      <c r="S1412" s="167">
        <v>-28</v>
      </c>
      <c r="T1412" s="167" t="s">
        <v>1361</v>
      </c>
    </row>
    <row r="1413" spans="1:20">
      <c r="A1413" s="167">
        <v>42100</v>
      </c>
      <c r="B1413" s="168">
        <v>45931</v>
      </c>
      <c r="C1413" s="168">
        <v>45931</v>
      </c>
      <c r="D1413" s="167">
        <v>180539</v>
      </c>
      <c r="E1413" s="167" t="s">
        <v>2626</v>
      </c>
      <c r="F1413" s="167" t="s">
        <v>1408</v>
      </c>
      <c r="G1413" s="167" t="s">
        <v>1409</v>
      </c>
      <c r="I1413" s="167" t="s">
        <v>1405</v>
      </c>
      <c r="J1413" s="167" t="s">
        <v>1422</v>
      </c>
      <c r="K1413" s="167" t="s">
        <v>984</v>
      </c>
      <c r="L1413" s="167" t="s">
        <v>1423</v>
      </c>
      <c r="M1413" s="167" t="s">
        <v>2624</v>
      </c>
      <c r="O1413" s="167">
        <v>23849</v>
      </c>
      <c r="P1413" s="167" t="s">
        <v>1386</v>
      </c>
      <c r="R1413" s="167">
        <v>35</v>
      </c>
      <c r="S1413" s="167">
        <v>-35</v>
      </c>
      <c r="T1413" s="167" t="s">
        <v>1361</v>
      </c>
    </row>
    <row r="1414" spans="1:20">
      <c r="A1414" s="167">
        <v>42100</v>
      </c>
      <c r="B1414" s="168">
        <v>45931</v>
      </c>
      <c r="C1414" s="168">
        <v>45931</v>
      </c>
      <c r="D1414" s="167">
        <v>180539</v>
      </c>
      <c r="E1414" s="167" t="s">
        <v>2627</v>
      </c>
      <c r="F1414" s="167" t="s">
        <v>1408</v>
      </c>
      <c r="G1414" s="167" t="s">
        <v>1409</v>
      </c>
      <c r="I1414" s="167" t="s">
        <v>1405</v>
      </c>
      <c r="J1414" s="167" t="s">
        <v>1432</v>
      </c>
      <c r="K1414" s="167" t="s">
        <v>984</v>
      </c>
      <c r="L1414" s="167" t="s">
        <v>1433</v>
      </c>
      <c r="M1414" s="167" t="s">
        <v>2624</v>
      </c>
      <c r="O1414" s="167">
        <v>23849</v>
      </c>
      <c r="P1414" s="167" t="s">
        <v>1386</v>
      </c>
      <c r="R1414" s="167">
        <v>28</v>
      </c>
      <c r="S1414" s="167">
        <v>-28</v>
      </c>
      <c r="T1414" s="167" t="s">
        <v>1361</v>
      </c>
    </row>
    <row r="1415" spans="1:20">
      <c r="A1415" s="167">
        <v>40000</v>
      </c>
      <c r="B1415" s="168">
        <v>45931</v>
      </c>
      <c r="C1415" s="168">
        <v>45931</v>
      </c>
      <c r="D1415" s="167">
        <v>180539</v>
      </c>
      <c r="E1415" s="167" t="s">
        <v>2628</v>
      </c>
      <c r="F1415" s="167" t="s">
        <v>1425</v>
      </c>
      <c r="G1415" s="167" t="s">
        <v>1426</v>
      </c>
      <c r="I1415" s="167" t="s">
        <v>1405</v>
      </c>
      <c r="J1415" s="167" t="s">
        <v>1514</v>
      </c>
      <c r="K1415" s="167" t="s">
        <v>984</v>
      </c>
      <c r="L1415" s="167" t="s">
        <v>1515</v>
      </c>
      <c r="M1415" s="167" t="s">
        <v>2624</v>
      </c>
      <c r="O1415" s="167">
        <v>23849</v>
      </c>
      <c r="P1415" s="167" t="s">
        <v>1386</v>
      </c>
      <c r="R1415" s="167">
        <v>49</v>
      </c>
      <c r="S1415" s="167">
        <v>-49</v>
      </c>
      <c r="T1415" s="167" t="s">
        <v>1361</v>
      </c>
    </row>
    <row r="1416" spans="1:20">
      <c r="A1416" s="167">
        <v>42100</v>
      </c>
      <c r="B1416" s="168">
        <v>45931</v>
      </c>
      <c r="C1416" s="168">
        <v>45931</v>
      </c>
      <c r="D1416" s="167">
        <v>180539</v>
      </c>
      <c r="E1416" s="167" t="s">
        <v>2629</v>
      </c>
      <c r="F1416" s="167" t="s">
        <v>1408</v>
      </c>
      <c r="G1416" s="167" t="s">
        <v>1409</v>
      </c>
      <c r="I1416" s="167" t="s">
        <v>1405</v>
      </c>
      <c r="J1416" s="167" t="s">
        <v>1435</v>
      </c>
      <c r="K1416" s="167" t="s">
        <v>984</v>
      </c>
      <c r="L1416" s="167" t="s">
        <v>1436</v>
      </c>
      <c r="M1416" s="167" t="s">
        <v>2624</v>
      </c>
      <c r="O1416" s="167">
        <v>23849</v>
      </c>
      <c r="P1416" s="167" t="s">
        <v>1386</v>
      </c>
      <c r="R1416" s="167">
        <v>35</v>
      </c>
      <c r="S1416" s="167">
        <v>-35</v>
      </c>
      <c r="T1416" s="167" t="s">
        <v>1361</v>
      </c>
    </row>
    <row r="1417" spans="1:20">
      <c r="A1417" s="167">
        <v>40000</v>
      </c>
      <c r="B1417" s="168">
        <v>45931</v>
      </c>
      <c r="C1417" s="168">
        <v>45931</v>
      </c>
      <c r="D1417" s="167">
        <v>180539</v>
      </c>
      <c r="E1417" s="167" t="s">
        <v>2630</v>
      </c>
      <c r="F1417" s="167" t="s">
        <v>1425</v>
      </c>
      <c r="G1417" s="167" t="s">
        <v>1426</v>
      </c>
      <c r="I1417" s="167" t="s">
        <v>1405</v>
      </c>
      <c r="J1417" s="167" t="s">
        <v>1447</v>
      </c>
      <c r="K1417" s="167" t="s">
        <v>984</v>
      </c>
      <c r="L1417" s="167" t="s">
        <v>1448</v>
      </c>
      <c r="M1417" s="167" t="s">
        <v>2624</v>
      </c>
      <c r="O1417" s="167">
        <v>23849</v>
      </c>
      <c r="P1417" s="167" t="s">
        <v>1386</v>
      </c>
      <c r="R1417" s="167">
        <v>385</v>
      </c>
      <c r="S1417" s="167">
        <v>-385</v>
      </c>
      <c r="T1417" s="167" t="s">
        <v>1361</v>
      </c>
    </row>
    <row r="1418" spans="1:20">
      <c r="A1418" s="167">
        <v>42000</v>
      </c>
      <c r="B1418" s="168">
        <v>45938</v>
      </c>
      <c r="C1418" s="168">
        <v>45938</v>
      </c>
      <c r="D1418" s="167">
        <v>180726</v>
      </c>
      <c r="E1418" s="167" t="s">
        <v>2631</v>
      </c>
      <c r="F1418" s="167" t="s">
        <v>1557</v>
      </c>
      <c r="G1418" s="167" t="s">
        <v>134</v>
      </c>
      <c r="I1418" s="167" t="s">
        <v>1405</v>
      </c>
      <c r="J1418" s="167" t="s">
        <v>2632</v>
      </c>
      <c r="K1418" s="167" t="s">
        <v>2633</v>
      </c>
      <c r="L1418" s="167" t="s">
        <v>2634</v>
      </c>
      <c r="M1418" s="167" t="s">
        <v>2635</v>
      </c>
      <c r="O1418" s="167">
        <v>24055</v>
      </c>
      <c r="P1418" s="167" t="s">
        <v>1386</v>
      </c>
      <c r="R1418" s="167">
        <v>6110</v>
      </c>
      <c r="S1418" s="167">
        <v>-6110</v>
      </c>
      <c r="T1418" s="167" t="s">
        <v>1361</v>
      </c>
    </row>
    <row r="1419" spans="1:20">
      <c r="A1419" s="167">
        <v>42100</v>
      </c>
      <c r="B1419" s="168">
        <v>45901</v>
      </c>
      <c r="C1419" s="168">
        <v>45901</v>
      </c>
      <c r="D1419" s="167">
        <v>179810</v>
      </c>
      <c r="E1419" s="167" t="s">
        <v>2636</v>
      </c>
      <c r="F1419" s="167" t="s">
        <v>1408</v>
      </c>
      <c r="G1419" s="167" t="s">
        <v>1409</v>
      </c>
      <c r="I1419" s="167" t="s">
        <v>1405</v>
      </c>
      <c r="J1419" s="167" t="s">
        <v>1422</v>
      </c>
      <c r="K1419" s="167" t="s">
        <v>987</v>
      </c>
      <c r="L1419" s="167" t="s">
        <v>1423</v>
      </c>
      <c r="M1419" s="167" t="s">
        <v>2637</v>
      </c>
      <c r="O1419" s="167">
        <v>23467</v>
      </c>
      <c r="P1419" s="167" t="s">
        <v>1386</v>
      </c>
      <c r="R1419" s="167">
        <v>2919.75</v>
      </c>
      <c r="S1419" s="167">
        <v>-2919.75</v>
      </c>
      <c r="T1419" s="167" t="s">
        <v>1361</v>
      </c>
    </row>
    <row r="1420" spans="1:20">
      <c r="A1420" s="167">
        <v>42100</v>
      </c>
      <c r="B1420" s="168">
        <v>45931</v>
      </c>
      <c r="C1420" s="168">
        <v>45931</v>
      </c>
      <c r="D1420" s="167">
        <v>180365</v>
      </c>
      <c r="E1420" s="167" t="s">
        <v>2636</v>
      </c>
      <c r="F1420" s="167" t="s">
        <v>1408</v>
      </c>
      <c r="G1420" s="167" t="s">
        <v>1409</v>
      </c>
      <c r="I1420" s="167" t="s">
        <v>1405</v>
      </c>
      <c r="J1420" s="167" t="s">
        <v>1422</v>
      </c>
      <c r="K1420" s="167" t="s">
        <v>987</v>
      </c>
      <c r="L1420" s="167" t="s">
        <v>1423</v>
      </c>
      <c r="M1420" s="167" t="s">
        <v>2637</v>
      </c>
      <c r="O1420" s="167">
        <v>23790</v>
      </c>
      <c r="P1420" s="167" t="s">
        <v>1386</v>
      </c>
      <c r="R1420" s="167">
        <v>3527.5</v>
      </c>
      <c r="S1420" s="167">
        <v>-3527.5</v>
      </c>
      <c r="T1420" s="167" t="s">
        <v>1361</v>
      </c>
    </row>
    <row r="1421" spans="1:20">
      <c r="A1421" s="167">
        <v>41320</v>
      </c>
      <c r="B1421" s="168">
        <v>45901</v>
      </c>
      <c r="C1421" s="168">
        <v>45901</v>
      </c>
      <c r="D1421" s="167">
        <v>179809</v>
      </c>
      <c r="E1421" s="167" t="s">
        <v>2638</v>
      </c>
      <c r="F1421" s="167" t="s">
        <v>1425</v>
      </c>
      <c r="G1421" s="167" t="s">
        <v>1426</v>
      </c>
      <c r="I1421" s="167" t="s">
        <v>1405</v>
      </c>
      <c r="J1421" s="167" t="s">
        <v>1492</v>
      </c>
      <c r="K1421" s="167" t="s">
        <v>987</v>
      </c>
      <c r="L1421" s="167" t="s">
        <v>1493</v>
      </c>
      <c r="M1421" s="167" t="s">
        <v>2637</v>
      </c>
      <c r="O1421" s="167">
        <v>23506</v>
      </c>
      <c r="P1421" s="167" t="s">
        <v>1386</v>
      </c>
      <c r="R1421" s="167">
        <v>400</v>
      </c>
      <c r="S1421" s="167">
        <v>-400</v>
      </c>
      <c r="T1421" s="167" t="s">
        <v>1361</v>
      </c>
    </row>
    <row r="1422" spans="1:20">
      <c r="A1422" s="167">
        <v>41320</v>
      </c>
      <c r="B1422" s="168">
        <v>45931</v>
      </c>
      <c r="C1422" s="168">
        <v>45931</v>
      </c>
      <c r="D1422" s="167">
        <v>180364</v>
      </c>
      <c r="E1422" s="167" t="s">
        <v>2638</v>
      </c>
      <c r="F1422" s="167" t="s">
        <v>1425</v>
      </c>
      <c r="G1422" s="167" t="s">
        <v>1426</v>
      </c>
      <c r="I1422" s="167" t="s">
        <v>1405</v>
      </c>
      <c r="J1422" s="167" t="s">
        <v>1492</v>
      </c>
      <c r="K1422" s="167" t="s">
        <v>987</v>
      </c>
      <c r="L1422" s="167" t="s">
        <v>1493</v>
      </c>
      <c r="M1422" s="167" t="s">
        <v>2637</v>
      </c>
      <c r="O1422" s="167">
        <v>23789</v>
      </c>
      <c r="P1422" s="167" t="s">
        <v>1386</v>
      </c>
      <c r="R1422" s="167">
        <v>400</v>
      </c>
      <c r="S1422" s="167">
        <v>-400</v>
      </c>
      <c r="T1422" s="167" t="s">
        <v>1361</v>
      </c>
    </row>
    <row r="1423" spans="1:20">
      <c r="A1423" s="167">
        <v>41300</v>
      </c>
      <c r="B1423" s="168">
        <v>45901</v>
      </c>
      <c r="C1423" s="168">
        <v>45901</v>
      </c>
      <c r="D1423" s="167">
        <v>179809</v>
      </c>
      <c r="E1423" s="167" t="s">
        <v>2639</v>
      </c>
      <c r="F1423" s="167" t="s">
        <v>1425</v>
      </c>
      <c r="G1423" s="167" t="s">
        <v>1426</v>
      </c>
      <c r="I1423" s="167" t="s">
        <v>1405</v>
      </c>
      <c r="J1423" s="167" t="s">
        <v>1430</v>
      </c>
      <c r="K1423" s="167" t="s">
        <v>987</v>
      </c>
      <c r="L1423" s="167" t="s">
        <v>1430</v>
      </c>
      <c r="M1423" s="167" t="s">
        <v>2637</v>
      </c>
      <c r="O1423" s="167">
        <v>23506</v>
      </c>
      <c r="P1423" s="167" t="s">
        <v>1386</v>
      </c>
      <c r="R1423" s="167">
        <v>600</v>
      </c>
      <c r="S1423" s="167">
        <v>-600</v>
      </c>
      <c r="T1423" s="167" t="s">
        <v>1361</v>
      </c>
    </row>
    <row r="1424" spans="1:20">
      <c r="A1424" s="167">
        <v>41300</v>
      </c>
      <c r="B1424" s="168">
        <v>45931</v>
      </c>
      <c r="C1424" s="168">
        <v>45931</v>
      </c>
      <c r="D1424" s="167">
        <v>180364</v>
      </c>
      <c r="E1424" s="167" t="s">
        <v>2639</v>
      </c>
      <c r="F1424" s="167" t="s">
        <v>1425</v>
      </c>
      <c r="G1424" s="167" t="s">
        <v>1426</v>
      </c>
      <c r="I1424" s="167" t="s">
        <v>1405</v>
      </c>
      <c r="J1424" s="167" t="s">
        <v>1430</v>
      </c>
      <c r="K1424" s="167" t="s">
        <v>987</v>
      </c>
      <c r="L1424" s="167" t="s">
        <v>1430</v>
      </c>
      <c r="M1424" s="167" t="s">
        <v>2637</v>
      </c>
      <c r="O1424" s="167">
        <v>23789</v>
      </c>
      <c r="P1424" s="167" t="s">
        <v>1386</v>
      </c>
      <c r="R1424" s="167">
        <v>600</v>
      </c>
      <c r="S1424" s="167">
        <v>-600</v>
      </c>
      <c r="T1424" s="167" t="s">
        <v>1361</v>
      </c>
    </row>
    <row r="1425" spans="1:20">
      <c r="A1425" s="167">
        <v>40000</v>
      </c>
      <c r="B1425" s="168">
        <v>45901</v>
      </c>
      <c r="C1425" s="168">
        <v>45901</v>
      </c>
      <c r="D1425" s="167">
        <v>179809</v>
      </c>
      <c r="E1425" s="167" t="s">
        <v>2640</v>
      </c>
      <c r="F1425" s="167" t="s">
        <v>1425</v>
      </c>
      <c r="G1425" s="167" t="s">
        <v>1426</v>
      </c>
      <c r="I1425" s="167" t="s">
        <v>1405</v>
      </c>
      <c r="J1425" s="167" t="s">
        <v>1514</v>
      </c>
      <c r="K1425" s="167" t="s">
        <v>987</v>
      </c>
      <c r="L1425" s="167" t="s">
        <v>1515</v>
      </c>
      <c r="M1425" s="167" t="s">
        <v>2637</v>
      </c>
      <c r="O1425" s="167">
        <v>23506</v>
      </c>
      <c r="P1425" s="167" t="s">
        <v>1386</v>
      </c>
      <c r="R1425" s="167">
        <v>3790</v>
      </c>
      <c r="S1425" s="167">
        <v>-3790</v>
      </c>
      <c r="T1425" s="167" t="s">
        <v>1361</v>
      </c>
    </row>
    <row r="1426" spans="1:20">
      <c r="A1426" s="167">
        <v>40000</v>
      </c>
      <c r="B1426" s="168">
        <v>45931</v>
      </c>
      <c r="C1426" s="168">
        <v>45931</v>
      </c>
      <c r="D1426" s="167">
        <v>180364</v>
      </c>
      <c r="E1426" s="167" t="s">
        <v>2640</v>
      </c>
      <c r="F1426" s="167" t="s">
        <v>1425</v>
      </c>
      <c r="G1426" s="167" t="s">
        <v>1426</v>
      </c>
      <c r="I1426" s="167" t="s">
        <v>1405</v>
      </c>
      <c r="J1426" s="167" t="s">
        <v>1514</v>
      </c>
      <c r="K1426" s="167" t="s">
        <v>987</v>
      </c>
      <c r="L1426" s="167" t="s">
        <v>1515</v>
      </c>
      <c r="M1426" s="167" t="s">
        <v>2637</v>
      </c>
      <c r="O1426" s="167">
        <v>23789</v>
      </c>
      <c r="P1426" s="167" t="s">
        <v>1386</v>
      </c>
      <c r="R1426" s="167">
        <v>4585</v>
      </c>
      <c r="S1426" s="167">
        <v>-4585</v>
      </c>
      <c r="T1426" s="167" t="s">
        <v>1361</v>
      </c>
    </row>
    <row r="1427" spans="1:20">
      <c r="A1427" s="167">
        <v>40000</v>
      </c>
      <c r="B1427" s="168">
        <v>45901</v>
      </c>
      <c r="C1427" s="168">
        <v>45901</v>
      </c>
      <c r="D1427" s="167">
        <v>179809</v>
      </c>
      <c r="E1427" s="167" t="s">
        <v>2641</v>
      </c>
      <c r="F1427" s="167" t="s">
        <v>1425</v>
      </c>
      <c r="G1427" s="167" t="s">
        <v>1426</v>
      </c>
      <c r="I1427" s="167" t="s">
        <v>1405</v>
      </c>
      <c r="J1427" s="167" t="s">
        <v>1441</v>
      </c>
      <c r="K1427" s="167" t="s">
        <v>987</v>
      </c>
      <c r="L1427" s="167" t="s">
        <v>1442</v>
      </c>
      <c r="M1427" s="167" t="s">
        <v>2637</v>
      </c>
      <c r="O1427" s="167">
        <v>23506</v>
      </c>
      <c r="P1427" s="167" t="s">
        <v>1386</v>
      </c>
      <c r="R1427" s="167">
        <v>1200</v>
      </c>
      <c r="S1427" s="167">
        <v>-1200</v>
      </c>
      <c r="T1427" s="167" t="s">
        <v>1361</v>
      </c>
    </row>
    <row r="1428" spans="1:20">
      <c r="A1428" s="167">
        <v>40000</v>
      </c>
      <c r="B1428" s="168">
        <v>45931</v>
      </c>
      <c r="C1428" s="168">
        <v>45931</v>
      </c>
      <c r="D1428" s="167">
        <v>180364</v>
      </c>
      <c r="E1428" s="167" t="s">
        <v>2641</v>
      </c>
      <c r="F1428" s="167" t="s">
        <v>1425</v>
      </c>
      <c r="G1428" s="167" t="s">
        <v>1426</v>
      </c>
      <c r="I1428" s="167" t="s">
        <v>1405</v>
      </c>
      <c r="J1428" s="167" t="s">
        <v>1441</v>
      </c>
      <c r="K1428" s="167" t="s">
        <v>987</v>
      </c>
      <c r="L1428" s="167" t="s">
        <v>1442</v>
      </c>
      <c r="M1428" s="167" t="s">
        <v>2637</v>
      </c>
      <c r="O1428" s="167">
        <v>23789</v>
      </c>
      <c r="P1428" s="167" t="s">
        <v>1386</v>
      </c>
      <c r="R1428" s="167">
        <v>1200</v>
      </c>
      <c r="S1428" s="167">
        <v>-1200</v>
      </c>
      <c r="T1428" s="167" t="s">
        <v>1361</v>
      </c>
    </row>
    <row r="1429" spans="1:20">
      <c r="A1429" s="167">
        <v>40000</v>
      </c>
      <c r="B1429" s="168">
        <v>45901</v>
      </c>
      <c r="C1429" s="168">
        <v>45901</v>
      </c>
      <c r="D1429" s="167">
        <v>179809</v>
      </c>
      <c r="E1429" s="167" t="s">
        <v>2642</v>
      </c>
      <c r="F1429" s="167" t="s">
        <v>1425</v>
      </c>
      <c r="G1429" s="167" t="s">
        <v>1426</v>
      </c>
      <c r="I1429" s="167" t="s">
        <v>1405</v>
      </c>
      <c r="J1429" s="167" t="s">
        <v>1444</v>
      </c>
      <c r="K1429" s="167" t="s">
        <v>987</v>
      </c>
      <c r="L1429" s="167" t="s">
        <v>1445</v>
      </c>
      <c r="M1429" s="167" t="s">
        <v>2637</v>
      </c>
      <c r="O1429" s="167">
        <v>23506</v>
      </c>
      <c r="P1429" s="167" t="s">
        <v>1386</v>
      </c>
      <c r="R1429" s="167">
        <v>1305</v>
      </c>
      <c r="S1429" s="167">
        <v>-1305</v>
      </c>
      <c r="T1429" s="167" t="s">
        <v>1361</v>
      </c>
    </row>
    <row r="1430" spans="1:20">
      <c r="A1430" s="167">
        <v>40000</v>
      </c>
      <c r="B1430" s="168">
        <v>45931</v>
      </c>
      <c r="C1430" s="168">
        <v>45931</v>
      </c>
      <c r="D1430" s="167">
        <v>180364</v>
      </c>
      <c r="E1430" s="167" t="s">
        <v>2642</v>
      </c>
      <c r="F1430" s="167" t="s">
        <v>1425</v>
      </c>
      <c r="G1430" s="167" t="s">
        <v>1426</v>
      </c>
      <c r="I1430" s="167" t="s">
        <v>1405</v>
      </c>
      <c r="J1430" s="167" t="s">
        <v>1444</v>
      </c>
      <c r="K1430" s="167" t="s">
        <v>987</v>
      </c>
      <c r="L1430" s="167" t="s">
        <v>1445</v>
      </c>
      <c r="M1430" s="167" t="s">
        <v>2637</v>
      </c>
      <c r="O1430" s="167">
        <v>23789</v>
      </c>
      <c r="P1430" s="167" t="s">
        <v>1386</v>
      </c>
      <c r="R1430" s="167">
        <v>1305</v>
      </c>
      <c r="S1430" s="167">
        <v>-1305</v>
      </c>
      <c r="T1430" s="167" t="s">
        <v>1361</v>
      </c>
    </row>
    <row r="1431" spans="1:20">
      <c r="A1431" s="167">
        <v>42100</v>
      </c>
      <c r="B1431" s="168">
        <v>45901</v>
      </c>
      <c r="C1431" s="168">
        <v>45901</v>
      </c>
      <c r="D1431" s="167">
        <v>179809</v>
      </c>
      <c r="E1431" s="167" t="s">
        <v>2643</v>
      </c>
      <c r="F1431" s="167" t="s">
        <v>1425</v>
      </c>
      <c r="G1431" s="167" t="s">
        <v>1426</v>
      </c>
      <c r="I1431" s="167" t="s">
        <v>1405</v>
      </c>
      <c r="J1431" s="167" t="s">
        <v>1450</v>
      </c>
      <c r="K1431" s="167" t="s">
        <v>987</v>
      </c>
      <c r="L1431" s="167" t="s">
        <v>1451</v>
      </c>
      <c r="M1431" s="167" t="s">
        <v>2637</v>
      </c>
      <c r="O1431" s="167">
        <v>23506</v>
      </c>
      <c r="P1431" s="167" t="s">
        <v>1386</v>
      </c>
      <c r="R1431" s="167">
        <v>21</v>
      </c>
      <c r="S1431" s="167">
        <v>-21</v>
      </c>
      <c r="T1431" s="167" t="s">
        <v>1361</v>
      </c>
    </row>
    <row r="1432" spans="1:20">
      <c r="A1432" s="167">
        <v>42100</v>
      </c>
      <c r="B1432" s="168">
        <v>45931</v>
      </c>
      <c r="C1432" s="168">
        <v>45931</v>
      </c>
      <c r="D1432" s="167">
        <v>180364</v>
      </c>
      <c r="E1432" s="167" t="s">
        <v>2643</v>
      </c>
      <c r="F1432" s="167" t="s">
        <v>1425</v>
      </c>
      <c r="G1432" s="167" t="s">
        <v>1426</v>
      </c>
      <c r="I1432" s="167" t="s">
        <v>1405</v>
      </c>
      <c r="J1432" s="167" t="s">
        <v>1450</v>
      </c>
      <c r="K1432" s="167" t="s">
        <v>987</v>
      </c>
      <c r="L1432" s="167" t="s">
        <v>1451</v>
      </c>
      <c r="M1432" s="167" t="s">
        <v>2637</v>
      </c>
      <c r="O1432" s="167">
        <v>23789</v>
      </c>
      <c r="P1432" s="167" t="s">
        <v>1386</v>
      </c>
      <c r="R1432" s="167">
        <v>21</v>
      </c>
      <c r="S1432" s="167">
        <v>-21</v>
      </c>
      <c r="T1432" s="167" t="s">
        <v>1361</v>
      </c>
    </row>
    <row r="1433" spans="1:20">
      <c r="A1433" s="167">
        <v>42200</v>
      </c>
      <c r="B1433" s="168">
        <v>45901</v>
      </c>
      <c r="C1433" s="168">
        <v>45901</v>
      </c>
      <c r="D1433" s="167">
        <v>179811</v>
      </c>
      <c r="E1433" s="167" t="s">
        <v>2644</v>
      </c>
      <c r="F1433" s="167" t="s">
        <v>1425</v>
      </c>
      <c r="G1433" s="167" t="s">
        <v>1426</v>
      </c>
      <c r="I1433" s="167" t="s">
        <v>1405</v>
      </c>
      <c r="J1433" s="167" t="s">
        <v>2645</v>
      </c>
      <c r="K1433" s="167" t="s">
        <v>987</v>
      </c>
      <c r="L1433" s="167" t="s">
        <v>2645</v>
      </c>
      <c r="M1433" s="167" t="s">
        <v>2637</v>
      </c>
      <c r="O1433" s="167">
        <v>23429</v>
      </c>
      <c r="P1433" s="167" t="s">
        <v>1386</v>
      </c>
      <c r="R1433" s="167">
        <v>250</v>
      </c>
      <c r="S1433" s="167">
        <v>-250</v>
      </c>
      <c r="T1433" s="167" t="s">
        <v>1361</v>
      </c>
    </row>
    <row r="1434" spans="1:20">
      <c r="A1434" s="167">
        <v>42200</v>
      </c>
      <c r="B1434" s="168">
        <v>45931</v>
      </c>
      <c r="C1434" s="168">
        <v>45931</v>
      </c>
      <c r="D1434" s="167">
        <v>180363</v>
      </c>
      <c r="E1434" s="167" t="s">
        <v>2644</v>
      </c>
      <c r="F1434" s="167" t="s">
        <v>1425</v>
      </c>
      <c r="G1434" s="167" t="s">
        <v>1426</v>
      </c>
      <c r="I1434" s="167" t="s">
        <v>1405</v>
      </c>
      <c r="J1434" s="167" t="s">
        <v>2645</v>
      </c>
      <c r="K1434" s="167" t="s">
        <v>987</v>
      </c>
      <c r="L1434" s="167" t="s">
        <v>2645</v>
      </c>
      <c r="M1434" s="167" t="s">
        <v>2637</v>
      </c>
      <c r="O1434" s="167">
        <v>23788</v>
      </c>
      <c r="P1434" s="167" t="s">
        <v>1386</v>
      </c>
      <c r="R1434" s="167">
        <v>250</v>
      </c>
      <c r="S1434" s="167">
        <v>-250</v>
      </c>
      <c r="T1434" s="167" t="s">
        <v>1361</v>
      </c>
    </row>
    <row r="1435" spans="1:20">
      <c r="A1435" s="167">
        <v>42100</v>
      </c>
      <c r="B1435" s="168">
        <v>45901</v>
      </c>
      <c r="C1435" s="168">
        <v>45901</v>
      </c>
      <c r="D1435" s="167" t="s">
        <v>2646</v>
      </c>
      <c r="E1435" s="167" t="s">
        <v>2647</v>
      </c>
      <c r="F1435" s="167" t="s">
        <v>1408</v>
      </c>
      <c r="G1435" s="167" t="s">
        <v>1409</v>
      </c>
      <c r="I1435" s="167" t="s">
        <v>1650</v>
      </c>
      <c r="J1435" s="167" t="s">
        <v>1422</v>
      </c>
      <c r="K1435" s="167" t="s">
        <v>602</v>
      </c>
      <c r="L1435" s="167" t="s">
        <v>1423</v>
      </c>
      <c r="M1435" s="167" t="s">
        <v>2648</v>
      </c>
      <c r="O1435" s="167">
        <v>23347</v>
      </c>
      <c r="P1435" s="167" t="s">
        <v>1386</v>
      </c>
      <c r="R1435" s="167">
        <v>35</v>
      </c>
      <c r="S1435" s="167">
        <v>-35</v>
      </c>
      <c r="T1435" s="167" t="s">
        <v>1361</v>
      </c>
    </row>
    <row r="1436" spans="1:20">
      <c r="A1436" s="167">
        <v>42100</v>
      </c>
      <c r="B1436" s="168">
        <v>45931</v>
      </c>
      <c r="C1436" s="168">
        <v>45931</v>
      </c>
      <c r="D1436" s="167" t="s">
        <v>603</v>
      </c>
      <c r="E1436" s="167" t="s">
        <v>2647</v>
      </c>
      <c r="F1436" s="167" t="s">
        <v>1408</v>
      </c>
      <c r="G1436" s="167" t="s">
        <v>1409</v>
      </c>
      <c r="I1436" s="167" t="s">
        <v>1650</v>
      </c>
      <c r="J1436" s="167" t="s">
        <v>1422</v>
      </c>
      <c r="K1436" s="167" t="s">
        <v>602</v>
      </c>
      <c r="L1436" s="167" t="s">
        <v>1423</v>
      </c>
      <c r="M1436" s="167" t="s">
        <v>2648</v>
      </c>
      <c r="O1436" s="167">
        <v>23881</v>
      </c>
      <c r="P1436" s="167" t="s">
        <v>1386</v>
      </c>
      <c r="R1436" s="167">
        <v>35</v>
      </c>
      <c r="S1436" s="167">
        <v>-35</v>
      </c>
      <c r="T1436" s="167" t="s">
        <v>1361</v>
      </c>
    </row>
    <row r="1437" spans="1:20">
      <c r="A1437" s="167">
        <v>40000</v>
      </c>
      <c r="B1437" s="168">
        <v>45901</v>
      </c>
      <c r="C1437" s="168">
        <v>45901</v>
      </c>
      <c r="D1437" s="167" t="s">
        <v>2646</v>
      </c>
      <c r="E1437" s="167" t="s">
        <v>2649</v>
      </c>
      <c r="F1437" s="167" t="s">
        <v>1425</v>
      </c>
      <c r="G1437" s="167" t="s">
        <v>1426</v>
      </c>
      <c r="I1437" s="167" t="s">
        <v>1650</v>
      </c>
      <c r="J1437" s="167" t="s">
        <v>2650</v>
      </c>
      <c r="K1437" s="167" t="s">
        <v>602</v>
      </c>
      <c r="L1437" s="167" t="s">
        <v>2651</v>
      </c>
      <c r="M1437" s="167" t="s">
        <v>2648</v>
      </c>
      <c r="O1437" s="167">
        <v>23347</v>
      </c>
      <c r="P1437" s="167" t="s">
        <v>1386</v>
      </c>
      <c r="R1437" s="167">
        <v>3</v>
      </c>
      <c r="S1437" s="167">
        <v>-3</v>
      </c>
      <c r="T1437" s="167" t="s">
        <v>1361</v>
      </c>
    </row>
    <row r="1438" spans="1:20">
      <c r="A1438" s="167">
        <v>40000</v>
      </c>
      <c r="B1438" s="168">
        <v>45931</v>
      </c>
      <c r="C1438" s="168">
        <v>45931</v>
      </c>
      <c r="D1438" s="167" t="s">
        <v>603</v>
      </c>
      <c r="E1438" s="167" t="s">
        <v>2649</v>
      </c>
      <c r="F1438" s="167" t="s">
        <v>1425</v>
      </c>
      <c r="G1438" s="167" t="s">
        <v>1426</v>
      </c>
      <c r="I1438" s="167" t="s">
        <v>1650</v>
      </c>
      <c r="J1438" s="167" t="s">
        <v>2650</v>
      </c>
      <c r="K1438" s="167" t="s">
        <v>602</v>
      </c>
      <c r="L1438" s="167" t="s">
        <v>2651</v>
      </c>
      <c r="M1438" s="167" t="s">
        <v>2648</v>
      </c>
      <c r="O1438" s="167">
        <v>23881</v>
      </c>
      <c r="P1438" s="167" t="s">
        <v>1386</v>
      </c>
      <c r="R1438" s="167">
        <v>3</v>
      </c>
      <c r="S1438" s="167">
        <v>-3</v>
      </c>
      <c r="T1438" s="167" t="s">
        <v>1361</v>
      </c>
    </row>
    <row r="1439" spans="1:20">
      <c r="A1439" s="167">
        <v>40000</v>
      </c>
      <c r="B1439" s="168">
        <v>45901</v>
      </c>
      <c r="C1439" s="168">
        <v>45901</v>
      </c>
      <c r="D1439" s="167" t="s">
        <v>2646</v>
      </c>
      <c r="E1439" s="167" t="s">
        <v>2652</v>
      </c>
      <c r="F1439" s="167" t="s">
        <v>1425</v>
      </c>
      <c r="G1439" s="167" t="s">
        <v>1426</v>
      </c>
      <c r="I1439" s="167" t="s">
        <v>1650</v>
      </c>
      <c r="J1439" s="167" t="s">
        <v>1669</v>
      </c>
      <c r="K1439" s="167" t="s">
        <v>602</v>
      </c>
      <c r="L1439" s="167" t="s">
        <v>1670</v>
      </c>
      <c r="M1439" s="167" t="s">
        <v>2648</v>
      </c>
      <c r="O1439" s="167">
        <v>23347</v>
      </c>
      <c r="P1439" s="167" t="s">
        <v>1386</v>
      </c>
      <c r="R1439" s="167">
        <v>228.66</v>
      </c>
      <c r="S1439" s="167">
        <v>-228.66</v>
      </c>
      <c r="T1439" s="167" t="s">
        <v>1361</v>
      </c>
    </row>
    <row r="1440" spans="1:20">
      <c r="A1440" s="167">
        <v>40000</v>
      </c>
      <c r="B1440" s="168">
        <v>45931</v>
      </c>
      <c r="C1440" s="168">
        <v>45931</v>
      </c>
      <c r="D1440" s="167" t="s">
        <v>603</v>
      </c>
      <c r="E1440" s="167" t="s">
        <v>2652</v>
      </c>
      <c r="F1440" s="167" t="s">
        <v>1425</v>
      </c>
      <c r="G1440" s="167" t="s">
        <v>1426</v>
      </c>
      <c r="I1440" s="167" t="s">
        <v>1650</v>
      </c>
      <c r="J1440" s="167" t="s">
        <v>1669</v>
      </c>
      <c r="K1440" s="167" t="s">
        <v>602</v>
      </c>
      <c r="L1440" s="167" t="s">
        <v>1670</v>
      </c>
      <c r="M1440" s="167" t="s">
        <v>2648</v>
      </c>
      <c r="O1440" s="167">
        <v>23881</v>
      </c>
      <c r="P1440" s="167" t="s">
        <v>1386</v>
      </c>
      <c r="R1440" s="167">
        <v>228.66</v>
      </c>
      <c r="S1440" s="167">
        <v>-228.66</v>
      </c>
      <c r="T1440" s="167" t="s">
        <v>1361</v>
      </c>
    </row>
    <row r="1441" spans="1:20">
      <c r="A1441" s="167">
        <v>41500</v>
      </c>
      <c r="B1441" s="168">
        <v>45902</v>
      </c>
      <c r="C1441" s="168">
        <v>45902</v>
      </c>
      <c r="D1441" s="167" t="s">
        <v>2653</v>
      </c>
      <c r="E1441" s="167" t="s">
        <v>2654</v>
      </c>
      <c r="F1441" s="167" t="s">
        <v>1425</v>
      </c>
      <c r="G1441" s="167" t="s">
        <v>1426</v>
      </c>
      <c r="I1441" s="167" t="s">
        <v>1650</v>
      </c>
      <c r="K1441" s="167" t="s">
        <v>606</v>
      </c>
      <c r="M1441" s="167" t="s">
        <v>2655</v>
      </c>
      <c r="O1441" s="167">
        <v>23537</v>
      </c>
      <c r="P1441" s="167" t="s">
        <v>1386</v>
      </c>
      <c r="R1441" s="167">
        <v>1000</v>
      </c>
      <c r="S1441" s="167">
        <v>-1000</v>
      </c>
      <c r="T1441" s="167" t="s">
        <v>1361</v>
      </c>
    </row>
    <row r="1442" spans="1:20">
      <c r="A1442" s="167">
        <v>42000</v>
      </c>
      <c r="B1442" s="168">
        <v>45902</v>
      </c>
      <c r="C1442" s="168">
        <v>45902</v>
      </c>
      <c r="D1442" s="167" t="s">
        <v>2653</v>
      </c>
      <c r="E1442" s="167" t="s">
        <v>2656</v>
      </c>
      <c r="F1442" s="167" t="s">
        <v>1945</v>
      </c>
      <c r="G1442" s="167" t="s">
        <v>1946</v>
      </c>
      <c r="I1442" s="167" t="s">
        <v>1650</v>
      </c>
      <c r="J1442" s="167" t="s">
        <v>1925</v>
      </c>
      <c r="K1442" s="167" t="s">
        <v>606</v>
      </c>
      <c r="L1442" s="167" t="s">
        <v>1926</v>
      </c>
      <c r="M1442" s="167" t="s">
        <v>2655</v>
      </c>
      <c r="O1442" s="167">
        <v>23537</v>
      </c>
      <c r="P1442" s="167" t="s">
        <v>1386</v>
      </c>
      <c r="R1442" s="167">
        <v>1650</v>
      </c>
      <c r="S1442" s="167">
        <v>-1650</v>
      </c>
      <c r="T1442" s="167" t="s">
        <v>1361</v>
      </c>
    </row>
    <row r="1443" spans="1:20">
      <c r="A1443" s="167">
        <v>40200</v>
      </c>
      <c r="B1443" s="168">
        <v>45901</v>
      </c>
      <c r="C1443" s="168">
        <v>45901</v>
      </c>
      <c r="D1443" s="167" t="s">
        <v>2657</v>
      </c>
      <c r="E1443" s="167" t="s">
        <v>2658</v>
      </c>
      <c r="F1443" s="167" t="s">
        <v>1425</v>
      </c>
      <c r="G1443" s="167" t="s">
        <v>1426</v>
      </c>
      <c r="I1443" s="167" t="s">
        <v>1650</v>
      </c>
      <c r="J1443" s="167" t="s">
        <v>1951</v>
      </c>
      <c r="K1443" s="167" t="s">
        <v>606</v>
      </c>
      <c r="L1443" s="167" t="s">
        <v>1952</v>
      </c>
      <c r="M1443" s="167" t="s">
        <v>2655</v>
      </c>
      <c r="O1443" s="167">
        <v>23348</v>
      </c>
      <c r="P1443" s="167" t="s">
        <v>1386</v>
      </c>
      <c r="R1443" s="167">
        <v>362.56</v>
      </c>
      <c r="S1443" s="167">
        <v>-362.56</v>
      </c>
      <c r="T1443" s="167" t="s">
        <v>1361</v>
      </c>
    </row>
    <row r="1444" spans="1:20">
      <c r="A1444" s="167">
        <v>40200</v>
      </c>
      <c r="B1444" s="168">
        <v>45931</v>
      </c>
      <c r="C1444" s="168">
        <v>45931</v>
      </c>
      <c r="D1444" s="167" t="s">
        <v>608</v>
      </c>
      <c r="E1444" s="167" t="s">
        <v>2658</v>
      </c>
      <c r="F1444" s="167" t="s">
        <v>1425</v>
      </c>
      <c r="G1444" s="167" t="s">
        <v>1426</v>
      </c>
      <c r="I1444" s="167" t="s">
        <v>1650</v>
      </c>
      <c r="J1444" s="167" t="s">
        <v>1951</v>
      </c>
      <c r="K1444" s="167" t="s">
        <v>606</v>
      </c>
      <c r="L1444" s="167" t="s">
        <v>1952</v>
      </c>
      <c r="M1444" s="167" t="s">
        <v>2655</v>
      </c>
      <c r="O1444" s="167">
        <v>23882</v>
      </c>
      <c r="P1444" s="167" t="s">
        <v>1386</v>
      </c>
      <c r="R1444" s="167">
        <v>362.56</v>
      </c>
      <c r="S1444" s="167">
        <v>-362.56</v>
      </c>
      <c r="T1444" s="167" t="s">
        <v>1361</v>
      </c>
    </row>
    <row r="1445" spans="1:20">
      <c r="A1445" s="167">
        <v>42000</v>
      </c>
      <c r="B1445" s="168">
        <v>45902</v>
      </c>
      <c r="C1445" s="168">
        <v>45902</v>
      </c>
      <c r="D1445" s="167" t="s">
        <v>2653</v>
      </c>
      <c r="E1445" s="167" t="s">
        <v>2659</v>
      </c>
      <c r="F1445" s="167" t="s">
        <v>1945</v>
      </c>
      <c r="G1445" s="167" t="s">
        <v>1946</v>
      </c>
      <c r="I1445" s="167" t="s">
        <v>1650</v>
      </c>
      <c r="J1445" s="167" t="s">
        <v>2660</v>
      </c>
      <c r="K1445" s="167" t="s">
        <v>606</v>
      </c>
      <c r="L1445" s="167" t="s">
        <v>2661</v>
      </c>
      <c r="M1445" s="167" t="s">
        <v>2655</v>
      </c>
      <c r="O1445" s="167">
        <v>23537</v>
      </c>
      <c r="P1445" s="167" t="s">
        <v>1386</v>
      </c>
      <c r="R1445" s="167">
        <v>9500</v>
      </c>
      <c r="S1445" s="167">
        <v>-9500</v>
      </c>
      <c r="T1445" s="167" t="s">
        <v>1361</v>
      </c>
    </row>
    <row r="1446" spans="1:20">
      <c r="A1446" s="167">
        <v>42100</v>
      </c>
      <c r="B1446" s="168">
        <v>45901</v>
      </c>
      <c r="C1446" s="168">
        <v>45901</v>
      </c>
      <c r="D1446" s="167">
        <v>179813</v>
      </c>
      <c r="E1446" s="167" t="s">
        <v>2662</v>
      </c>
      <c r="F1446" s="167" t="s">
        <v>1408</v>
      </c>
      <c r="G1446" s="167" t="s">
        <v>1409</v>
      </c>
      <c r="I1446" s="167" t="s">
        <v>1405</v>
      </c>
      <c r="J1446" s="167" t="s">
        <v>1410</v>
      </c>
      <c r="K1446" s="167" t="s">
        <v>993</v>
      </c>
      <c r="L1446" s="167" t="s">
        <v>1411</v>
      </c>
      <c r="M1446" s="167" t="s">
        <v>2663</v>
      </c>
      <c r="O1446" s="167">
        <v>23513</v>
      </c>
      <c r="P1446" s="167" t="s">
        <v>1386</v>
      </c>
      <c r="R1446" s="167">
        <v>1360</v>
      </c>
      <c r="S1446" s="167">
        <v>-1360</v>
      </c>
      <c r="T1446" s="167" t="s">
        <v>1361</v>
      </c>
    </row>
    <row r="1447" spans="1:20">
      <c r="A1447" s="167">
        <v>42100</v>
      </c>
      <c r="B1447" s="168">
        <v>45931</v>
      </c>
      <c r="C1447" s="168">
        <v>45931</v>
      </c>
      <c r="D1447" s="167">
        <v>180367</v>
      </c>
      <c r="E1447" s="167" t="s">
        <v>2662</v>
      </c>
      <c r="F1447" s="167" t="s">
        <v>1408</v>
      </c>
      <c r="G1447" s="167" t="s">
        <v>1409</v>
      </c>
      <c r="I1447" s="167" t="s">
        <v>1405</v>
      </c>
      <c r="J1447" s="167" t="s">
        <v>1410</v>
      </c>
      <c r="K1447" s="167" t="s">
        <v>993</v>
      </c>
      <c r="L1447" s="167" t="s">
        <v>1411</v>
      </c>
      <c r="M1447" s="167" t="s">
        <v>2663</v>
      </c>
      <c r="O1447" s="167">
        <v>23792</v>
      </c>
      <c r="P1447" s="167" t="s">
        <v>1386</v>
      </c>
      <c r="R1447" s="167">
        <v>1360</v>
      </c>
      <c r="S1447" s="167">
        <v>-1360</v>
      </c>
      <c r="T1447" s="167" t="s">
        <v>1361</v>
      </c>
    </row>
    <row r="1448" spans="1:20">
      <c r="A1448" s="167">
        <v>42100</v>
      </c>
      <c r="B1448" s="168">
        <v>45901</v>
      </c>
      <c r="C1448" s="168">
        <v>45901</v>
      </c>
      <c r="D1448" s="167">
        <v>179813</v>
      </c>
      <c r="E1448" s="167" t="s">
        <v>2664</v>
      </c>
      <c r="F1448" s="167" t="s">
        <v>1408</v>
      </c>
      <c r="G1448" s="167" t="s">
        <v>1409</v>
      </c>
      <c r="I1448" s="167" t="s">
        <v>1405</v>
      </c>
      <c r="J1448" s="167" t="s">
        <v>1413</v>
      </c>
      <c r="K1448" s="167" t="s">
        <v>993</v>
      </c>
      <c r="L1448" s="167" t="s">
        <v>1414</v>
      </c>
      <c r="M1448" s="167" t="s">
        <v>2663</v>
      </c>
      <c r="O1448" s="167">
        <v>23513</v>
      </c>
      <c r="P1448" s="167" t="s">
        <v>1386</v>
      </c>
      <c r="R1448" s="167">
        <v>132</v>
      </c>
      <c r="S1448" s="167">
        <v>-132</v>
      </c>
      <c r="T1448" s="167" t="s">
        <v>1361</v>
      </c>
    </row>
    <row r="1449" spans="1:20">
      <c r="A1449" s="167">
        <v>42100</v>
      </c>
      <c r="B1449" s="168">
        <v>45931</v>
      </c>
      <c r="C1449" s="168">
        <v>45931</v>
      </c>
      <c r="D1449" s="167">
        <v>180367</v>
      </c>
      <c r="E1449" s="167" t="s">
        <v>2664</v>
      </c>
      <c r="F1449" s="167" t="s">
        <v>1408</v>
      </c>
      <c r="G1449" s="167" t="s">
        <v>1409</v>
      </c>
      <c r="I1449" s="167" t="s">
        <v>1405</v>
      </c>
      <c r="J1449" s="167" t="s">
        <v>1413</v>
      </c>
      <c r="K1449" s="167" t="s">
        <v>993</v>
      </c>
      <c r="L1449" s="167" t="s">
        <v>1414</v>
      </c>
      <c r="M1449" s="167" t="s">
        <v>2663</v>
      </c>
      <c r="O1449" s="167">
        <v>23792</v>
      </c>
      <c r="P1449" s="167" t="s">
        <v>1386</v>
      </c>
      <c r="R1449" s="167">
        <v>132</v>
      </c>
      <c r="S1449" s="167">
        <v>-132</v>
      </c>
      <c r="T1449" s="167" t="s">
        <v>1361</v>
      </c>
    </row>
    <row r="1450" spans="1:20">
      <c r="A1450" s="167">
        <v>42100</v>
      </c>
      <c r="B1450" s="168">
        <v>45901</v>
      </c>
      <c r="C1450" s="168">
        <v>45901</v>
      </c>
      <c r="D1450" s="167">
        <v>179813</v>
      </c>
      <c r="E1450" s="167" t="s">
        <v>2665</v>
      </c>
      <c r="F1450" s="167" t="s">
        <v>1408</v>
      </c>
      <c r="G1450" s="167" t="s">
        <v>1409</v>
      </c>
      <c r="I1450" s="167" t="s">
        <v>1405</v>
      </c>
      <c r="J1450" s="167" t="s">
        <v>1416</v>
      </c>
      <c r="K1450" s="167" t="s">
        <v>993</v>
      </c>
      <c r="L1450" s="167" t="s">
        <v>1417</v>
      </c>
      <c r="M1450" s="167" t="s">
        <v>2663</v>
      </c>
      <c r="O1450" s="167">
        <v>23513</v>
      </c>
      <c r="P1450" s="167" t="s">
        <v>1386</v>
      </c>
      <c r="R1450" s="167">
        <v>85</v>
      </c>
      <c r="S1450" s="167">
        <v>-85</v>
      </c>
      <c r="T1450" s="167" t="s">
        <v>1361</v>
      </c>
    </row>
    <row r="1451" spans="1:20">
      <c r="A1451" s="167">
        <v>42100</v>
      </c>
      <c r="B1451" s="168">
        <v>45931</v>
      </c>
      <c r="C1451" s="168">
        <v>45931</v>
      </c>
      <c r="D1451" s="167">
        <v>180367</v>
      </c>
      <c r="E1451" s="167" t="s">
        <v>2665</v>
      </c>
      <c r="F1451" s="167" t="s">
        <v>1408</v>
      </c>
      <c r="G1451" s="167" t="s">
        <v>1409</v>
      </c>
      <c r="I1451" s="167" t="s">
        <v>1405</v>
      </c>
      <c r="J1451" s="167" t="s">
        <v>1416</v>
      </c>
      <c r="K1451" s="167" t="s">
        <v>993</v>
      </c>
      <c r="L1451" s="167" t="s">
        <v>1417</v>
      </c>
      <c r="M1451" s="167" t="s">
        <v>2663</v>
      </c>
      <c r="O1451" s="167">
        <v>23792</v>
      </c>
      <c r="P1451" s="167" t="s">
        <v>1386</v>
      </c>
      <c r="R1451" s="167">
        <v>85</v>
      </c>
      <c r="S1451" s="167">
        <v>-85</v>
      </c>
      <c r="T1451" s="167" t="s">
        <v>1361</v>
      </c>
    </row>
    <row r="1452" spans="1:20">
      <c r="A1452" s="167">
        <v>42100</v>
      </c>
      <c r="B1452" s="168">
        <v>45901</v>
      </c>
      <c r="C1452" s="168">
        <v>45901</v>
      </c>
      <c r="D1452" s="167">
        <v>179813</v>
      </c>
      <c r="E1452" s="167" t="s">
        <v>2666</v>
      </c>
      <c r="F1452" s="167" t="s">
        <v>1408</v>
      </c>
      <c r="G1452" s="167" t="s">
        <v>1409</v>
      </c>
      <c r="I1452" s="167" t="s">
        <v>1405</v>
      </c>
      <c r="J1452" s="167" t="s">
        <v>1422</v>
      </c>
      <c r="K1452" s="167" t="s">
        <v>993</v>
      </c>
      <c r="L1452" s="167" t="s">
        <v>1423</v>
      </c>
      <c r="M1452" s="167" t="s">
        <v>2663</v>
      </c>
      <c r="O1452" s="167">
        <v>23513</v>
      </c>
      <c r="P1452" s="167" t="s">
        <v>1386</v>
      </c>
      <c r="R1452" s="167">
        <v>364.32</v>
      </c>
      <c r="S1452" s="167">
        <v>-364.32</v>
      </c>
      <c r="T1452" s="167" t="s">
        <v>1361</v>
      </c>
    </row>
    <row r="1453" spans="1:20">
      <c r="A1453" s="167">
        <v>42100</v>
      </c>
      <c r="B1453" s="168">
        <v>45931</v>
      </c>
      <c r="C1453" s="168">
        <v>45931</v>
      </c>
      <c r="D1453" s="167">
        <v>180367</v>
      </c>
      <c r="E1453" s="167" t="s">
        <v>2666</v>
      </c>
      <c r="F1453" s="167" t="s">
        <v>1408</v>
      </c>
      <c r="G1453" s="167" t="s">
        <v>1409</v>
      </c>
      <c r="I1453" s="167" t="s">
        <v>1405</v>
      </c>
      <c r="J1453" s="167" t="s">
        <v>1422</v>
      </c>
      <c r="K1453" s="167" t="s">
        <v>993</v>
      </c>
      <c r="L1453" s="167" t="s">
        <v>1423</v>
      </c>
      <c r="M1453" s="167" t="s">
        <v>2663</v>
      </c>
      <c r="O1453" s="167">
        <v>23792</v>
      </c>
      <c r="P1453" s="167" t="s">
        <v>1386</v>
      </c>
      <c r="R1453" s="167">
        <v>364.32</v>
      </c>
      <c r="S1453" s="167">
        <v>-364.32</v>
      </c>
      <c r="T1453" s="167" t="s">
        <v>1361</v>
      </c>
    </row>
    <row r="1454" spans="1:20">
      <c r="A1454" s="167">
        <v>41320</v>
      </c>
      <c r="B1454" s="168">
        <v>45901</v>
      </c>
      <c r="C1454" s="168">
        <v>45901</v>
      </c>
      <c r="D1454" s="167">
        <v>179813</v>
      </c>
      <c r="E1454" s="167" t="s">
        <v>2667</v>
      </c>
      <c r="F1454" s="167" t="s">
        <v>1425</v>
      </c>
      <c r="G1454" s="167" t="s">
        <v>1426</v>
      </c>
      <c r="I1454" s="167" t="s">
        <v>1405</v>
      </c>
      <c r="J1454" s="167" t="s">
        <v>1492</v>
      </c>
      <c r="K1454" s="167" t="s">
        <v>993</v>
      </c>
      <c r="L1454" s="167" t="s">
        <v>1493</v>
      </c>
      <c r="M1454" s="167" t="s">
        <v>2663</v>
      </c>
      <c r="O1454" s="167">
        <v>23513</v>
      </c>
      <c r="P1454" s="167" t="s">
        <v>1386</v>
      </c>
      <c r="R1454" s="167">
        <v>525.36</v>
      </c>
      <c r="S1454" s="167">
        <v>-525.36</v>
      </c>
      <c r="T1454" s="167" t="s">
        <v>1361</v>
      </c>
    </row>
    <row r="1455" spans="1:20">
      <c r="A1455" s="167">
        <v>41320</v>
      </c>
      <c r="B1455" s="168">
        <v>45931</v>
      </c>
      <c r="C1455" s="168">
        <v>45931</v>
      </c>
      <c r="D1455" s="167">
        <v>180367</v>
      </c>
      <c r="E1455" s="167" t="s">
        <v>2667</v>
      </c>
      <c r="F1455" s="167" t="s">
        <v>1425</v>
      </c>
      <c r="G1455" s="167" t="s">
        <v>1426</v>
      </c>
      <c r="I1455" s="167" t="s">
        <v>1405</v>
      </c>
      <c r="J1455" s="167" t="s">
        <v>1492</v>
      </c>
      <c r="K1455" s="167" t="s">
        <v>993</v>
      </c>
      <c r="L1455" s="167" t="s">
        <v>1493</v>
      </c>
      <c r="M1455" s="167" t="s">
        <v>2663</v>
      </c>
      <c r="O1455" s="167">
        <v>23792</v>
      </c>
      <c r="P1455" s="167" t="s">
        <v>1386</v>
      </c>
      <c r="R1455" s="167">
        <v>525.36</v>
      </c>
      <c r="S1455" s="167">
        <v>-525.36</v>
      </c>
      <c r="T1455" s="167" t="s">
        <v>1361</v>
      </c>
    </row>
    <row r="1456" spans="1:20">
      <c r="A1456" s="167">
        <v>40000</v>
      </c>
      <c r="B1456" s="168">
        <v>45901</v>
      </c>
      <c r="C1456" s="168">
        <v>45901</v>
      </c>
      <c r="D1456" s="167">
        <v>179813</v>
      </c>
      <c r="E1456" s="167" t="s">
        <v>2668</v>
      </c>
      <c r="F1456" s="167" t="s">
        <v>1425</v>
      </c>
      <c r="G1456" s="167" t="s">
        <v>1426</v>
      </c>
      <c r="I1456" s="167" t="s">
        <v>1405</v>
      </c>
      <c r="J1456" s="167" t="s">
        <v>1514</v>
      </c>
      <c r="K1456" s="167" t="s">
        <v>993</v>
      </c>
      <c r="L1456" s="167" t="s">
        <v>1515</v>
      </c>
      <c r="M1456" s="167" t="s">
        <v>2663</v>
      </c>
      <c r="O1456" s="167">
        <v>23513</v>
      </c>
      <c r="P1456" s="167" t="s">
        <v>1386</v>
      </c>
      <c r="R1456" s="167">
        <v>818.4</v>
      </c>
      <c r="S1456" s="167">
        <v>-818.4</v>
      </c>
      <c r="T1456" s="167" t="s">
        <v>1361</v>
      </c>
    </row>
    <row r="1457" spans="1:20">
      <c r="A1457" s="167">
        <v>40000</v>
      </c>
      <c r="B1457" s="168">
        <v>45931</v>
      </c>
      <c r="C1457" s="168">
        <v>45931</v>
      </c>
      <c r="D1457" s="167">
        <v>180367</v>
      </c>
      <c r="E1457" s="167" t="s">
        <v>2668</v>
      </c>
      <c r="F1457" s="167" t="s">
        <v>1425</v>
      </c>
      <c r="G1457" s="167" t="s">
        <v>1426</v>
      </c>
      <c r="I1457" s="167" t="s">
        <v>1405</v>
      </c>
      <c r="J1457" s="167" t="s">
        <v>1514</v>
      </c>
      <c r="K1457" s="167" t="s">
        <v>993</v>
      </c>
      <c r="L1457" s="167" t="s">
        <v>1515</v>
      </c>
      <c r="M1457" s="167" t="s">
        <v>2663</v>
      </c>
      <c r="O1457" s="167">
        <v>23792</v>
      </c>
      <c r="P1457" s="167" t="s">
        <v>1386</v>
      </c>
      <c r="R1457" s="167">
        <v>833.28</v>
      </c>
      <c r="S1457" s="167">
        <v>-833.28</v>
      </c>
      <c r="T1457" s="167" t="s">
        <v>1361</v>
      </c>
    </row>
    <row r="1458" spans="1:20">
      <c r="A1458" s="167">
        <v>42100</v>
      </c>
      <c r="B1458" s="168">
        <v>45901</v>
      </c>
      <c r="C1458" s="168">
        <v>45901</v>
      </c>
      <c r="D1458" s="167">
        <v>179813</v>
      </c>
      <c r="E1458" s="167" t="s">
        <v>2669</v>
      </c>
      <c r="F1458" s="167" t="s">
        <v>1408</v>
      </c>
      <c r="G1458" s="167" t="s">
        <v>1409</v>
      </c>
      <c r="I1458" s="167" t="s">
        <v>1405</v>
      </c>
      <c r="J1458" s="167" t="s">
        <v>1435</v>
      </c>
      <c r="K1458" s="167" t="s">
        <v>993</v>
      </c>
      <c r="L1458" s="167" t="s">
        <v>1436</v>
      </c>
      <c r="M1458" s="167" t="s">
        <v>2663</v>
      </c>
      <c r="O1458" s="167">
        <v>23513</v>
      </c>
      <c r="P1458" s="167" t="s">
        <v>1386</v>
      </c>
      <c r="R1458" s="167">
        <v>200.6</v>
      </c>
      <c r="S1458" s="167">
        <v>-200.6</v>
      </c>
      <c r="T1458" s="167" t="s">
        <v>1361</v>
      </c>
    </row>
    <row r="1459" spans="1:20">
      <c r="A1459" s="167">
        <v>42100</v>
      </c>
      <c r="B1459" s="168">
        <v>45931</v>
      </c>
      <c r="C1459" s="168">
        <v>45931</v>
      </c>
      <c r="D1459" s="167">
        <v>180367</v>
      </c>
      <c r="E1459" s="167" t="s">
        <v>2669</v>
      </c>
      <c r="F1459" s="167" t="s">
        <v>1408</v>
      </c>
      <c r="G1459" s="167" t="s">
        <v>1409</v>
      </c>
      <c r="I1459" s="167" t="s">
        <v>1405</v>
      </c>
      <c r="J1459" s="167" t="s">
        <v>1435</v>
      </c>
      <c r="K1459" s="167" t="s">
        <v>993</v>
      </c>
      <c r="L1459" s="167" t="s">
        <v>1436</v>
      </c>
      <c r="M1459" s="167" t="s">
        <v>2663</v>
      </c>
      <c r="O1459" s="167">
        <v>23792</v>
      </c>
      <c r="P1459" s="167" t="s">
        <v>1386</v>
      </c>
      <c r="R1459" s="167">
        <v>200.6</v>
      </c>
      <c r="S1459" s="167">
        <v>-200.6</v>
      </c>
      <c r="T1459" s="167" t="s">
        <v>1361</v>
      </c>
    </row>
    <row r="1460" spans="1:20">
      <c r="A1460" s="167">
        <v>40000</v>
      </c>
      <c r="B1460" s="168">
        <v>45901</v>
      </c>
      <c r="C1460" s="168">
        <v>45901</v>
      </c>
      <c r="D1460" s="167">
        <v>179813</v>
      </c>
      <c r="E1460" s="167" t="s">
        <v>2670</v>
      </c>
      <c r="F1460" s="167" t="s">
        <v>1425</v>
      </c>
      <c r="G1460" s="167" t="s">
        <v>1426</v>
      </c>
      <c r="I1460" s="167" t="s">
        <v>1405</v>
      </c>
      <c r="J1460" s="167" t="s">
        <v>1441</v>
      </c>
      <c r="K1460" s="167" t="s">
        <v>993</v>
      </c>
      <c r="L1460" s="167" t="s">
        <v>1442</v>
      </c>
      <c r="M1460" s="167" t="s">
        <v>2663</v>
      </c>
      <c r="O1460" s="167">
        <v>23513</v>
      </c>
      <c r="P1460" s="167" t="s">
        <v>1386</v>
      </c>
      <c r="R1460" s="167">
        <v>1027.6500000000001</v>
      </c>
      <c r="S1460" s="167">
        <v>-1027.6500000000001</v>
      </c>
      <c r="T1460" s="167" t="s">
        <v>1361</v>
      </c>
    </row>
    <row r="1461" spans="1:20">
      <c r="A1461" s="167">
        <v>40000</v>
      </c>
      <c r="B1461" s="168">
        <v>45931</v>
      </c>
      <c r="C1461" s="168">
        <v>45931</v>
      </c>
      <c r="D1461" s="167">
        <v>180367</v>
      </c>
      <c r="E1461" s="167" t="s">
        <v>2670</v>
      </c>
      <c r="F1461" s="167" t="s">
        <v>1425</v>
      </c>
      <c r="G1461" s="167" t="s">
        <v>1426</v>
      </c>
      <c r="I1461" s="167" t="s">
        <v>1405</v>
      </c>
      <c r="J1461" s="167" t="s">
        <v>1441</v>
      </c>
      <c r="K1461" s="167" t="s">
        <v>993</v>
      </c>
      <c r="L1461" s="167" t="s">
        <v>1442</v>
      </c>
      <c r="M1461" s="167" t="s">
        <v>2663</v>
      </c>
      <c r="O1461" s="167">
        <v>23792</v>
      </c>
      <c r="P1461" s="167" t="s">
        <v>1386</v>
      </c>
      <c r="R1461" s="167">
        <v>1027.6500000000001</v>
      </c>
      <c r="S1461" s="167">
        <v>-1027.6500000000001</v>
      </c>
      <c r="T1461" s="167" t="s">
        <v>1361</v>
      </c>
    </row>
    <row r="1462" spans="1:20">
      <c r="A1462" s="167">
        <v>40000</v>
      </c>
      <c r="B1462" s="168">
        <v>45901</v>
      </c>
      <c r="C1462" s="168">
        <v>45901</v>
      </c>
      <c r="D1462" s="167">
        <v>179813</v>
      </c>
      <c r="E1462" s="167" t="s">
        <v>2671</v>
      </c>
      <c r="F1462" s="167" t="s">
        <v>1425</v>
      </c>
      <c r="G1462" s="167" t="s">
        <v>1426</v>
      </c>
      <c r="I1462" s="167" t="s">
        <v>1405</v>
      </c>
      <c r="J1462" s="167" t="s">
        <v>1444</v>
      </c>
      <c r="K1462" s="167" t="s">
        <v>993</v>
      </c>
      <c r="L1462" s="167" t="s">
        <v>1445</v>
      </c>
      <c r="M1462" s="167" t="s">
        <v>2663</v>
      </c>
      <c r="O1462" s="167">
        <v>23513</v>
      </c>
      <c r="P1462" s="167" t="s">
        <v>1386</v>
      </c>
      <c r="R1462" s="167">
        <v>700.4</v>
      </c>
      <c r="S1462" s="167">
        <v>-700.4</v>
      </c>
      <c r="T1462" s="167" t="s">
        <v>1361</v>
      </c>
    </row>
    <row r="1463" spans="1:20">
      <c r="A1463" s="167">
        <v>40000</v>
      </c>
      <c r="B1463" s="168">
        <v>45931</v>
      </c>
      <c r="C1463" s="168">
        <v>45931</v>
      </c>
      <c r="D1463" s="167">
        <v>180367</v>
      </c>
      <c r="E1463" s="167" t="s">
        <v>2671</v>
      </c>
      <c r="F1463" s="167" t="s">
        <v>1425</v>
      </c>
      <c r="G1463" s="167" t="s">
        <v>1426</v>
      </c>
      <c r="I1463" s="167" t="s">
        <v>1405</v>
      </c>
      <c r="J1463" s="167" t="s">
        <v>1444</v>
      </c>
      <c r="K1463" s="167" t="s">
        <v>993</v>
      </c>
      <c r="L1463" s="167" t="s">
        <v>1445</v>
      </c>
      <c r="M1463" s="167" t="s">
        <v>2663</v>
      </c>
      <c r="O1463" s="167">
        <v>23792</v>
      </c>
      <c r="P1463" s="167" t="s">
        <v>1386</v>
      </c>
      <c r="R1463" s="167">
        <v>700.4</v>
      </c>
      <c r="S1463" s="167">
        <v>-700.4</v>
      </c>
      <c r="T1463" s="167" t="s">
        <v>1361</v>
      </c>
    </row>
    <row r="1464" spans="1:20">
      <c r="A1464" s="167">
        <v>42100</v>
      </c>
      <c r="B1464" s="168">
        <v>45901</v>
      </c>
      <c r="C1464" s="168">
        <v>45901</v>
      </c>
      <c r="D1464" s="167">
        <v>179813</v>
      </c>
      <c r="E1464" s="167" t="s">
        <v>2672</v>
      </c>
      <c r="F1464" s="167" t="s">
        <v>1425</v>
      </c>
      <c r="G1464" s="167" t="s">
        <v>1426</v>
      </c>
      <c r="I1464" s="167" t="s">
        <v>1405</v>
      </c>
      <c r="J1464" s="167" t="s">
        <v>1450</v>
      </c>
      <c r="K1464" s="167" t="s">
        <v>993</v>
      </c>
      <c r="L1464" s="167" t="s">
        <v>1451</v>
      </c>
      <c r="M1464" s="167" t="s">
        <v>2663</v>
      </c>
      <c r="O1464" s="167">
        <v>23513</v>
      </c>
      <c r="P1464" s="167" t="s">
        <v>1386</v>
      </c>
      <c r="R1464" s="167">
        <v>8.92</v>
      </c>
      <c r="S1464" s="167">
        <v>-8.92</v>
      </c>
      <c r="T1464" s="167" t="s">
        <v>1361</v>
      </c>
    </row>
    <row r="1465" spans="1:20">
      <c r="A1465" s="167">
        <v>42100</v>
      </c>
      <c r="B1465" s="168">
        <v>45931</v>
      </c>
      <c r="C1465" s="168">
        <v>45931</v>
      </c>
      <c r="D1465" s="167">
        <v>180367</v>
      </c>
      <c r="E1465" s="167" t="s">
        <v>2672</v>
      </c>
      <c r="F1465" s="167" t="s">
        <v>1425</v>
      </c>
      <c r="G1465" s="167" t="s">
        <v>1426</v>
      </c>
      <c r="I1465" s="167" t="s">
        <v>1405</v>
      </c>
      <c r="J1465" s="167" t="s">
        <v>1450</v>
      </c>
      <c r="K1465" s="167" t="s">
        <v>993</v>
      </c>
      <c r="L1465" s="167" t="s">
        <v>1451</v>
      </c>
      <c r="M1465" s="167" t="s">
        <v>2663</v>
      </c>
      <c r="O1465" s="167">
        <v>23792</v>
      </c>
      <c r="P1465" s="167" t="s">
        <v>1386</v>
      </c>
      <c r="R1465" s="167">
        <v>8.92</v>
      </c>
      <c r="S1465" s="167">
        <v>-8.92</v>
      </c>
      <c r="T1465" s="167" t="s">
        <v>1361</v>
      </c>
    </row>
    <row r="1466" spans="1:20">
      <c r="A1466" s="167">
        <v>41450</v>
      </c>
      <c r="B1466" s="168">
        <v>45901</v>
      </c>
      <c r="C1466" s="168">
        <v>45901</v>
      </c>
      <c r="D1466" s="167">
        <v>179812</v>
      </c>
      <c r="E1466" s="167" t="s">
        <v>2673</v>
      </c>
      <c r="F1466" s="167" t="s">
        <v>1425</v>
      </c>
      <c r="G1466" s="167" t="s">
        <v>1426</v>
      </c>
      <c r="I1466" s="167" t="s">
        <v>1405</v>
      </c>
      <c r="J1466" s="167" t="s">
        <v>1501</v>
      </c>
      <c r="K1466" s="167" t="s">
        <v>993</v>
      </c>
      <c r="L1466" s="167" t="s">
        <v>1502</v>
      </c>
      <c r="M1466" s="167" t="s">
        <v>2663</v>
      </c>
      <c r="O1466" s="167">
        <v>23449</v>
      </c>
      <c r="P1466" s="167" t="s">
        <v>1386</v>
      </c>
      <c r="R1466" s="167">
        <v>1496</v>
      </c>
      <c r="S1466" s="167">
        <v>-1496</v>
      </c>
      <c r="T1466" s="167" t="s">
        <v>1361</v>
      </c>
    </row>
    <row r="1467" spans="1:20">
      <c r="A1467" s="167">
        <v>41450</v>
      </c>
      <c r="B1467" s="168">
        <v>45931</v>
      </c>
      <c r="C1467" s="168">
        <v>45931</v>
      </c>
      <c r="D1467" s="167">
        <v>180366</v>
      </c>
      <c r="E1467" s="167" t="s">
        <v>2673</v>
      </c>
      <c r="F1467" s="167" t="s">
        <v>1425</v>
      </c>
      <c r="G1467" s="167" t="s">
        <v>1426</v>
      </c>
      <c r="I1467" s="167" t="s">
        <v>1405</v>
      </c>
      <c r="J1467" s="167" t="s">
        <v>1501</v>
      </c>
      <c r="K1467" s="167" t="s">
        <v>993</v>
      </c>
      <c r="L1467" s="167" t="s">
        <v>1502</v>
      </c>
      <c r="M1467" s="167" t="s">
        <v>2663</v>
      </c>
      <c r="O1467" s="167">
        <v>23791</v>
      </c>
      <c r="P1467" s="167" t="s">
        <v>1386</v>
      </c>
      <c r="R1467" s="167">
        <v>1496</v>
      </c>
      <c r="S1467" s="167">
        <v>-1496</v>
      </c>
      <c r="T1467" s="167" t="s">
        <v>1361</v>
      </c>
    </row>
    <row r="1468" spans="1:20">
      <c r="A1468" s="167">
        <v>41200</v>
      </c>
      <c r="B1468" s="168">
        <v>45901</v>
      </c>
      <c r="C1468" s="168">
        <v>45901</v>
      </c>
      <c r="D1468" s="167">
        <v>179813</v>
      </c>
      <c r="E1468" s="167" t="s">
        <v>2674</v>
      </c>
      <c r="F1468" s="167" t="s">
        <v>1408</v>
      </c>
      <c r="G1468" s="167" t="s">
        <v>1409</v>
      </c>
      <c r="I1468" s="167" t="s">
        <v>1405</v>
      </c>
      <c r="J1468" s="167" t="s">
        <v>1478</v>
      </c>
      <c r="K1468" s="167" t="s">
        <v>993</v>
      </c>
      <c r="L1468" s="167" t="s">
        <v>1479</v>
      </c>
      <c r="M1468" s="167" t="s">
        <v>2663</v>
      </c>
      <c r="O1468" s="167">
        <v>23513</v>
      </c>
      <c r="P1468" s="167" t="s">
        <v>1386</v>
      </c>
      <c r="R1468" s="167">
        <v>850</v>
      </c>
      <c r="S1468" s="167">
        <v>-850</v>
      </c>
      <c r="T1468" s="167" t="s">
        <v>1361</v>
      </c>
    </row>
    <row r="1469" spans="1:20">
      <c r="A1469" s="167">
        <v>41200</v>
      </c>
      <c r="B1469" s="168">
        <v>45931</v>
      </c>
      <c r="C1469" s="168">
        <v>45931</v>
      </c>
      <c r="D1469" s="167">
        <v>180367</v>
      </c>
      <c r="E1469" s="167" t="s">
        <v>2674</v>
      </c>
      <c r="F1469" s="167" t="s">
        <v>1408</v>
      </c>
      <c r="G1469" s="167" t="s">
        <v>1409</v>
      </c>
      <c r="I1469" s="167" t="s">
        <v>1405</v>
      </c>
      <c r="J1469" s="167" t="s">
        <v>1478</v>
      </c>
      <c r="K1469" s="167" t="s">
        <v>993</v>
      </c>
      <c r="L1469" s="167" t="s">
        <v>1479</v>
      </c>
      <c r="M1469" s="167" t="s">
        <v>2663</v>
      </c>
      <c r="O1469" s="167">
        <v>23792</v>
      </c>
      <c r="P1469" s="167" t="s">
        <v>1386</v>
      </c>
      <c r="R1469" s="167">
        <v>850</v>
      </c>
      <c r="S1469" s="167">
        <v>-850</v>
      </c>
      <c r="T1469" s="167" t="s">
        <v>1361</v>
      </c>
    </row>
    <row r="1470" spans="1:20">
      <c r="A1470" s="167">
        <v>41365</v>
      </c>
      <c r="B1470" s="168">
        <v>45901</v>
      </c>
      <c r="C1470" s="168">
        <v>45901</v>
      </c>
      <c r="D1470" s="167">
        <v>179813</v>
      </c>
      <c r="E1470" s="167" t="s">
        <v>2675</v>
      </c>
      <c r="F1470" s="167" t="s">
        <v>1465</v>
      </c>
      <c r="G1470" s="167" t="s">
        <v>1466</v>
      </c>
      <c r="I1470" s="167" t="s">
        <v>1405</v>
      </c>
      <c r="J1470" s="167" t="s">
        <v>2169</v>
      </c>
      <c r="K1470" s="167" t="s">
        <v>993</v>
      </c>
      <c r="L1470" s="167" t="s">
        <v>2170</v>
      </c>
      <c r="M1470" s="167" t="s">
        <v>2663</v>
      </c>
      <c r="O1470" s="167">
        <v>23513</v>
      </c>
      <c r="P1470" s="167" t="s">
        <v>1386</v>
      </c>
      <c r="R1470" s="167">
        <v>1033.53</v>
      </c>
      <c r="S1470" s="167">
        <v>-1033.53</v>
      </c>
      <c r="T1470" s="167" t="s">
        <v>1361</v>
      </c>
    </row>
    <row r="1471" spans="1:20">
      <c r="A1471" s="167">
        <v>41365</v>
      </c>
      <c r="B1471" s="168">
        <v>45931</v>
      </c>
      <c r="C1471" s="168">
        <v>45931</v>
      </c>
      <c r="D1471" s="167">
        <v>180367</v>
      </c>
      <c r="E1471" s="167" t="s">
        <v>2675</v>
      </c>
      <c r="F1471" s="167" t="s">
        <v>1465</v>
      </c>
      <c r="G1471" s="167" t="s">
        <v>1466</v>
      </c>
      <c r="I1471" s="167" t="s">
        <v>1405</v>
      </c>
      <c r="J1471" s="167" t="s">
        <v>2169</v>
      </c>
      <c r="K1471" s="167" t="s">
        <v>993</v>
      </c>
      <c r="L1471" s="167" t="s">
        <v>2170</v>
      </c>
      <c r="M1471" s="167" t="s">
        <v>2663</v>
      </c>
      <c r="O1471" s="167">
        <v>23792</v>
      </c>
      <c r="P1471" s="167" t="s">
        <v>1386</v>
      </c>
      <c r="R1471" s="167">
        <v>1033.53</v>
      </c>
      <c r="S1471" s="167">
        <v>-1033.53</v>
      </c>
      <c r="T1471" s="167" t="s">
        <v>1361</v>
      </c>
    </row>
    <row r="1472" spans="1:20">
      <c r="A1472" s="167">
        <v>41365</v>
      </c>
      <c r="B1472" s="168">
        <v>45901</v>
      </c>
      <c r="C1472" s="168">
        <v>45901</v>
      </c>
      <c r="D1472" s="167">
        <v>179813</v>
      </c>
      <c r="E1472" s="167" t="s">
        <v>2676</v>
      </c>
      <c r="F1472" s="167" t="s">
        <v>1465</v>
      </c>
      <c r="G1472" s="167" t="s">
        <v>1466</v>
      </c>
      <c r="I1472" s="167" t="s">
        <v>1405</v>
      </c>
      <c r="J1472" s="167" t="s">
        <v>1481</v>
      </c>
      <c r="K1472" s="167" t="s">
        <v>993</v>
      </c>
      <c r="L1472" s="167" t="s">
        <v>1482</v>
      </c>
      <c r="M1472" s="167" t="s">
        <v>2663</v>
      </c>
      <c r="O1472" s="167">
        <v>23513</v>
      </c>
      <c r="P1472" s="167" t="s">
        <v>1386</v>
      </c>
      <c r="R1472" s="167">
        <v>1524.69</v>
      </c>
      <c r="S1472" s="167">
        <v>-1524.69</v>
      </c>
      <c r="T1472" s="167" t="s">
        <v>1361</v>
      </c>
    </row>
    <row r="1473" spans="1:20">
      <c r="A1473" s="167">
        <v>41365</v>
      </c>
      <c r="B1473" s="168">
        <v>45931</v>
      </c>
      <c r="C1473" s="168">
        <v>45931</v>
      </c>
      <c r="D1473" s="167">
        <v>180367</v>
      </c>
      <c r="E1473" s="167" t="s">
        <v>2676</v>
      </c>
      <c r="F1473" s="167" t="s">
        <v>1465</v>
      </c>
      <c r="G1473" s="167" t="s">
        <v>1466</v>
      </c>
      <c r="I1473" s="167" t="s">
        <v>1405</v>
      </c>
      <c r="J1473" s="167" t="s">
        <v>1481</v>
      </c>
      <c r="K1473" s="167" t="s">
        <v>993</v>
      </c>
      <c r="L1473" s="167" t="s">
        <v>1482</v>
      </c>
      <c r="M1473" s="167" t="s">
        <v>2663</v>
      </c>
      <c r="O1473" s="167">
        <v>23792</v>
      </c>
      <c r="P1473" s="167" t="s">
        <v>1386</v>
      </c>
      <c r="R1473" s="167">
        <v>1524.69</v>
      </c>
      <c r="S1473" s="167">
        <v>-1524.69</v>
      </c>
      <c r="T1473" s="167" t="s">
        <v>1361</v>
      </c>
    </row>
    <row r="1474" spans="1:20">
      <c r="A1474" s="167">
        <v>42100</v>
      </c>
      <c r="B1474" s="168">
        <v>45901</v>
      </c>
      <c r="C1474" s="168">
        <v>45901</v>
      </c>
      <c r="D1474" s="167">
        <v>179754</v>
      </c>
      <c r="E1474" s="167" t="s">
        <v>2677</v>
      </c>
      <c r="F1474" s="167" t="s">
        <v>1408</v>
      </c>
      <c r="G1474" s="167" t="s">
        <v>1409</v>
      </c>
      <c r="I1474" s="167" t="s">
        <v>1618</v>
      </c>
      <c r="J1474" s="167" t="s">
        <v>1422</v>
      </c>
      <c r="K1474" s="167" t="s">
        <v>998</v>
      </c>
      <c r="L1474" s="167" t="s">
        <v>1423</v>
      </c>
      <c r="M1474" s="167" t="s">
        <v>2678</v>
      </c>
      <c r="O1474" s="167">
        <v>23313</v>
      </c>
      <c r="P1474" s="167" t="s">
        <v>1386</v>
      </c>
      <c r="R1474" s="167">
        <v>161</v>
      </c>
      <c r="S1474" s="167">
        <v>-161</v>
      </c>
      <c r="T1474" s="167" t="s">
        <v>1361</v>
      </c>
    </row>
    <row r="1475" spans="1:20">
      <c r="A1475" s="167">
        <v>42100</v>
      </c>
      <c r="B1475" s="168">
        <v>45931</v>
      </c>
      <c r="C1475" s="168">
        <v>45931</v>
      </c>
      <c r="D1475" s="167">
        <v>180306</v>
      </c>
      <c r="E1475" s="167" t="s">
        <v>2677</v>
      </c>
      <c r="F1475" s="167" t="s">
        <v>1408</v>
      </c>
      <c r="G1475" s="167" t="s">
        <v>1409</v>
      </c>
      <c r="I1475" s="167" t="s">
        <v>1618</v>
      </c>
      <c r="J1475" s="167" t="s">
        <v>1422</v>
      </c>
      <c r="K1475" s="167" t="s">
        <v>998</v>
      </c>
      <c r="L1475" s="167" t="s">
        <v>1423</v>
      </c>
      <c r="M1475" s="167" t="s">
        <v>2678</v>
      </c>
      <c r="O1475" s="167">
        <v>23730</v>
      </c>
      <c r="P1475" s="167" t="s">
        <v>1386</v>
      </c>
      <c r="R1475" s="167">
        <v>161</v>
      </c>
      <c r="S1475" s="167">
        <v>-161</v>
      </c>
      <c r="T1475" s="167" t="s">
        <v>1361</v>
      </c>
    </row>
    <row r="1476" spans="1:20">
      <c r="A1476" s="167">
        <v>40000</v>
      </c>
      <c r="B1476" s="168">
        <v>45901</v>
      </c>
      <c r="C1476" s="168">
        <v>45901</v>
      </c>
      <c r="D1476" s="167">
        <v>179754</v>
      </c>
      <c r="E1476" s="167" t="s">
        <v>2679</v>
      </c>
      <c r="F1476" s="167" t="s">
        <v>1425</v>
      </c>
      <c r="G1476" s="167" t="s">
        <v>1426</v>
      </c>
      <c r="I1476" s="167" t="s">
        <v>1618</v>
      </c>
      <c r="J1476" s="167" t="s">
        <v>1640</v>
      </c>
      <c r="K1476" s="167" t="s">
        <v>998</v>
      </c>
      <c r="L1476" s="167" t="s">
        <v>1640</v>
      </c>
      <c r="M1476" s="167" t="s">
        <v>2678</v>
      </c>
      <c r="O1476" s="167">
        <v>23313</v>
      </c>
      <c r="P1476" s="167" t="s">
        <v>1386</v>
      </c>
      <c r="R1476" s="167">
        <v>1061.32</v>
      </c>
      <c r="S1476" s="167">
        <v>-1061.32</v>
      </c>
      <c r="T1476" s="167" t="s">
        <v>1361</v>
      </c>
    </row>
    <row r="1477" spans="1:20">
      <c r="A1477" s="167">
        <v>40000</v>
      </c>
      <c r="B1477" s="168">
        <v>45931</v>
      </c>
      <c r="C1477" s="168">
        <v>45931</v>
      </c>
      <c r="D1477" s="167">
        <v>180306</v>
      </c>
      <c r="E1477" s="167" t="s">
        <v>2679</v>
      </c>
      <c r="F1477" s="167" t="s">
        <v>1425</v>
      </c>
      <c r="G1477" s="167" t="s">
        <v>1426</v>
      </c>
      <c r="I1477" s="167" t="s">
        <v>1618</v>
      </c>
      <c r="J1477" s="167" t="s">
        <v>1640</v>
      </c>
      <c r="K1477" s="167" t="s">
        <v>998</v>
      </c>
      <c r="L1477" s="167" t="s">
        <v>1640</v>
      </c>
      <c r="M1477" s="167" t="s">
        <v>2678</v>
      </c>
      <c r="O1477" s="167">
        <v>23730</v>
      </c>
      <c r="P1477" s="167" t="s">
        <v>1386</v>
      </c>
      <c r="R1477" s="167">
        <v>1061.32</v>
      </c>
      <c r="S1477" s="167">
        <v>-1061.32</v>
      </c>
      <c r="T1477" s="167" t="s">
        <v>1361</v>
      </c>
    </row>
    <row r="1478" spans="1:20">
      <c r="A1478" s="167">
        <v>42100</v>
      </c>
      <c r="B1478" s="168">
        <v>45901</v>
      </c>
      <c r="C1478" s="168">
        <v>45901</v>
      </c>
      <c r="D1478" s="167">
        <v>179814</v>
      </c>
      <c r="E1478" s="167" t="s">
        <v>2680</v>
      </c>
      <c r="F1478" s="167" t="s">
        <v>1408</v>
      </c>
      <c r="G1478" s="167" t="s">
        <v>1409</v>
      </c>
      <c r="I1478" s="167" t="s">
        <v>1405</v>
      </c>
      <c r="J1478" s="167" t="s">
        <v>1410</v>
      </c>
      <c r="K1478" s="167" t="s">
        <v>1001</v>
      </c>
      <c r="L1478" s="167" t="s">
        <v>1411</v>
      </c>
      <c r="M1478" s="167" t="s">
        <v>2681</v>
      </c>
      <c r="O1478" s="167">
        <v>23462</v>
      </c>
      <c r="P1478" s="167" t="s">
        <v>1386</v>
      </c>
      <c r="R1478" s="167">
        <v>382</v>
      </c>
      <c r="S1478" s="167">
        <v>-382</v>
      </c>
      <c r="T1478" s="167" t="s">
        <v>1361</v>
      </c>
    </row>
    <row r="1479" spans="1:20">
      <c r="A1479" s="167">
        <v>42100</v>
      </c>
      <c r="B1479" s="168">
        <v>45931</v>
      </c>
      <c r="C1479" s="168">
        <v>45931</v>
      </c>
      <c r="D1479" s="167">
        <v>180368</v>
      </c>
      <c r="E1479" s="167" t="s">
        <v>2680</v>
      </c>
      <c r="F1479" s="167" t="s">
        <v>1408</v>
      </c>
      <c r="G1479" s="167" t="s">
        <v>1409</v>
      </c>
      <c r="I1479" s="167" t="s">
        <v>1405</v>
      </c>
      <c r="J1479" s="167" t="s">
        <v>1410</v>
      </c>
      <c r="K1479" s="167" t="s">
        <v>1001</v>
      </c>
      <c r="L1479" s="167" t="s">
        <v>1411</v>
      </c>
      <c r="M1479" s="167" t="s">
        <v>2681</v>
      </c>
      <c r="O1479" s="167">
        <v>23793</v>
      </c>
      <c r="P1479" s="167" t="s">
        <v>1386</v>
      </c>
      <c r="R1479" s="167">
        <v>382</v>
      </c>
      <c r="S1479" s="167">
        <v>-382</v>
      </c>
      <c r="T1479" s="167" t="s">
        <v>1361</v>
      </c>
    </row>
    <row r="1480" spans="1:20">
      <c r="A1480" s="167">
        <v>42100</v>
      </c>
      <c r="B1480" s="168">
        <v>45901</v>
      </c>
      <c r="C1480" s="168">
        <v>45901</v>
      </c>
      <c r="D1480" s="167">
        <v>179814</v>
      </c>
      <c r="E1480" s="167" t="s">
        <v>2682</v>
      </c>
      <c r="F1480" s="167" t="s">
        <v>1408</v>
      </c>
      <c r="G1480" s="167" t="s">
        <v>1409</v>
      </c>
      <c r="I1480" s="167" t="s">
        <v>1405</v>
      </c>
      <c r="J1480" s="167" t="s">
        <v>1413</v>
      </c>
      <c r="K1480" s="167" t="s">
        <v>1001</v>
      </c>
      <c r="L1480" s="167" t="s">
        <v>1414</v>
      </c>
      <c r="M1480" s="167" t="s">
        <v>2681</v>
      </c>
      <c r="O1480" s="167">
        <v>23462</v>
      </c>
      <c r="P1480" s="167" t="s">
        <v>1386</v>
      </c>
      <c r="R1480" s="167">
        <v>26</v>
      </c>
      <c r="S1480" s="167">
        <v>-26</v>
      </c>
      <c r="T1480" s="167" t="s">
        <v>1361</v>
      </c>
    </row>
    <row r="1481" spans="1:20">
      <c r="A1481" s="167">
        <v>42100</v>
      </c>
      <c r="B1481" s="168">
        <v>45931</v>
      </c>
      <c r="C1481" s="168">
        <v>45931</v>
      </c>
      <c r="D1481" s="167">
        <v>180368</v>
      </c>
      <c r="E1481" s="167" t="s">
        <v>2682</v>
      </c>
      <c r="F1481" s="167" t="s">
        <v>1408</v>
      </c>
      <c r="G1481" s="167" t="s">
        <v>1409</v>
      </c>
      <c r="I1481" s="167" t="s">
        <v>1405</v>
      </c>
      <c r="J1481" s="167" t="s">
        <v>1413</v>
      </c>
      <c r="K1481" s="167" t="s">
        <v>1001</v>
      </c>
      <c r="L1481" s="167" t="s">
        <v>1414</v>
      </c>
      <c r="M1481" s="167" t="s">
        <v>2681</v>
      </c>
      <c r="O1481" s="167">
        <v>23793</v>
      </c>
      <c r="P1481" s="167" t="s">
        <v>1386</v>
      </c>
      <c r="R1481" s="167">
        <v>26</v>
      </c>
      <c r="S1481" s="167">
        <v>-26</v>
      </c>
      <c r="T1481" s="167" t="s">
        <v>1361</v>
      </c>
    </row>
    <row r="1482" spans="1:20">
      <c r="A1482" s="167">
        <v>42100</v>
      </c>
      <c r="B1482" s="168">
        <v>45901</v>
      </c>
      <c r="C1482" s="168">
        <v>45901</v>
      </c>
      <c r="D1482" s="167">
        <v>179814</v>
      </c>
      <c r="E1482" s="167" t="s">
        <v>2683</v>
      </c>
      <c r="F1482" s="167" t="s">
        <v>1408</v>
      </c>
      <c r="G1482" s="167" t="s">
        <v>1409</v>
      </c>
      <c r="I1482" s="167" t="s">
        <v>1405</v>
      </c>
      <c r="J1482" s="167" t="s">
        <v>1416</v>
      </c>
      <c r="K1482" s="167" t="s">
        <v>1001</v>
      </c>
      <c r="L1482" s="167" t="s">
        <v>1417</v>
      </c>
      <c r="M1482" s="167" t="s">
        <v>2681</v>
      </c>
      <c r="O1482" s="167">
        <v>23462</v>
      </c>
      <c r="P1482" s="167" t="s">
        <v>1386</v>
      </c>
      <c r="R1482" s="167">
        <v>100</v>
      </c>
      <c r="S1482" s="167">
        <v>-100</v>
      </c>
      <c r="T1482" s="167" t="s">
        <v>1361</v>
      </c>
    </row>
    <row r="1483" spans="1:20">
      <c r="A1483" s="167">
        <v>42100</v>
      </c>
      <c r="B1483" s="168">
        <v>45931</v>
      </c>
      <c r="C1483" s="168">
        <v>45931</v>
      </c>
      <c r="D1483" s="167">
        <v>180368</v>
      </c>
      <c r="E1483" s="167" t="s">
        <v>2683</v>
      </c>
      <c r="F1483" s="167" t="s">
        <v>1408</v>
      </c>
      <c r="G1483" s="167" t="s">
        <v>1409</v>
      </c>
      <c r="I1483" s="167" t="s">
        <v>1405</v>
      </c>
      <c r="J1483" s="167" t="s">
        <v>1416</v>
      </c>
      <c r="K1483" s="167" t="s">
        <v>1001</v>
      </c>
      <c r="L1483" s="167" t="s">
        <v>1417</v>
      </c>
      <c r="M1483" s="167" t="s">
        <v>2681</v>
      </c>
      <c r="O1483" s="167">
        <v>23793</v>
      </c>
      <c r="P1483" s="167" t="s">
        <v>1386</v>
      </c>
      <c r="R1483" s="167">
        <v>100</v>
      </c>
      <c r="S1483" s="167">
        <v>-100</v>
      </c>
      <c r="T1483" s="167" t="s">
        <v>1361</v>
      </c>
    </row>
    <row r="1484" spans="1:20">
      <c r="A1484" s="167">
        <v>42100</v>
      </c>
      <c r="B1484" s="168">
        <v>45901</v>
      </c>
      <c r="C1484" s="168">
        <v>45901</v>
      </c>
      <c r="D1484" s="167">
        <v>179814</v>
      </c>
      <c r="E1484" s="167" t="s">
        <v>2684</v>
      </c>
      <c r="F1484" s="167" t="s">
        <v>1408</v>
      </c>
      <c r="G1484" s="167" t="s">
        <v>1409</v>
      </c>
      <c r="I1484" s="167" t="s">
        <v>1405</v>
      </c>
      <c r="J1484" s="167" t="s">
        <v>1422</v>
      </c>
      <c r="K1484" s="167" t="s">
        <v>1001</v>
      </c>
      <c r="L1484" s="167" t="s">
        <v>1423</v>
      </c>
      <c r="M1484" s="167" t="s">
        <v>2681</v>
      </c>
      <c r="O1484" s="167">
        <v>23462</v>
      </c>
      <c r="P1484" s="167" t="s">
        <v>1386</v>
      </c>
      <c r="R1484" s="167">
        <v>70</v>
      </c>
      <c r="S1484" s="167">
        <v>-70</v>
      </c>
      <c r="T1484" s="167" t="s">
        <v>1361</v>
      </c>
    </row>
    <row r="1485" spans="1:20">
      <c r="A1485" s="167">
        <v>42100</v>
      </c>
      <c r="B1485" s="168">
        <v>45931</v>
      </c>
      <c r="C1485" s="168">
        <v>45931</v>
      </c>
      <c r="D1485" s="167">
        <v>180368</v>
      </c>
      <c r="E1485" s="167" t="s">
        <v>2684</v>
      </c>
      <c r="F1485" s="167" t="s">
        <v>1408</v>
      </c>
      <c r="G1485" s="167" t="s">
        <v>1409</v>
      </c>
      <c r="I1485" s="167" t="s">
        <v>1405</v>
      </c>
      <c r="J1485" s="167" t="s">
        <v>1422</v>
      </c>
      <c r="K1485" s="167" t="s">
        <v>1001</v>
      </c>
      <c r="L1485" s="167" t="s">
        <v>1423</v>
      </c>
      <c r="M1485" s="167" t="s">
        <v>2681</v>
      </c>
      <c r="O1485" s="167">
        <v>23793</v>
      </c>
      <c r="P1485" s="167" t="s">
        <v>1386</v>
      </c>
      <c r="R1485" s="167">
        <v>70</v>
      </c>
      <c r="S1485" s="167">
        <v>-70</v>
      </c>
      <c r="T1485" s="167" t="s">
        <v>1361</v>
      </c>
    </row>
    <row r="1486" spans="1:20">
      <c r="A1486" s="167">
        <v>41450</v>
      </c>
      <c r="B1486" s="168">
        <v>45901</v>
      </c>
      <c r="C1486" s="168">
        <v>45901</v>
      </c>
      <c r="D1486" s="167">
        <v>179814</v>
      </c>
      <c r="E1486" s="167" t="s">
        <v>2685</v>
      </c>
      <c r="F1486" s="167" t="s">
        <v>1425</v>
      </c>
      <c r="G1486" s="167" t="s">
        <v>1426</v>
      </c>
      <c r="I1486" s="167" t="s">
        <v>1405</v>
      </c>
      <c r="J1486" s="167" t="s">
        <v>1510</v>
      </c>
      <c r="K1486" s="167" t="s">
        <v>1001</v>
      </c>
      <c r="L1486" s="167" t="s">
        <v>1511</v>
      </c>
      <c r="M1486" s="167" t="s">
        <v>2681</v>
      </c>
      <c r="O1486" s="167">
        <v>23462</v>
      </c>
      <c r="P1486" s="167" t="s">
        <v>1386</v>
      </c>
      <c r="R1486" s="167">
        <v>8.4</v>
      </c>
      <c r="S1486" s="167">
        <v>-8.4</v>
      </c>
      <c r="T1486" s="167" t="s">
        <v>1361</v>
      </c>
    </row>
    <row r="1487" spans="1:20">
      <c r="A1487" s="167">
        <v>41450</v>
      </c>
      <c r="B1487" s="168">
        <v>45931</v>
      </c>
      <c r="C1487" s="168">
        <v>45931</v>
      </c>
      <c r="D1487" s="167">
        <v>180368</v>
      </c>
      <c r="E1487" s="167" t="s">
        <v>2685</v>
      </c>
      <c r="F1487" s="167" t="s">
        <v>1425</v>
      </c>
      <c r="G1487" s="167" t="s">
        <v>1426</v>
      </c>
      <c r="I1487" s="167" t="s">
        <v>1405</v>
      </c>
      <c r="J1487" s="167" t="s">
        <v>1510</v>
      </c>
      <c r="K1487" s="167" t="s">
        <v>1001</v>
      </c>
      <c r="L1487" s="167" t="s">
        <v>1511</v>
      </c>
      <c r="M1487" s="167" t="s">
        <v>2681</v>
      </c>
      <c r="O1487" s="167">
        <v>23793</v>
      </c>
      <c r="P1487" s="167" t="s">
        <v>1386</v>
      </c>
      <c r="R1487" s="167">
        <v>8.4</v>
      </c>
      <c r="S1487" s="167">
        <v>-8.4</v>
      </c>
      <c r="T1487" s="167" t="s">
        <v>1361</v>
      </c>
    </row>
    <row r="1488" spans="1:20">
      <c r="A1488" s="167">
        <v>41300</v>
      </c>
      <c r="B1488" s="168">
        <v>45901</v>
      </c>
      <c r="C1488" s="168">
        <v>45901</v>
      </c>
      <c r="D1488" s="167">
        <v>179814</v>
      </c>
      <c r="E1488" s="167" t="s">
        <v>2686</v>
      </c>
      <c r="F1488" s="167" t="s">
        <v>1425</v>
      </c>
      <c r="G1488" s="167" t="s">
        <v>1426</v>
      </c>
      <c r="I1488" s="167" t="s">
        <v>1405</v>
      </c>
      <c r="J1488" s="167" t="s">
        <v>1592</v>
      </c>
      <c r="K1488" s="167" t="s">
        <v>1001</v>
      </c>
      <c r="L1488" s="167" t="s">
        <v>1593</v>
      </c>
      <c r="M1488" s="167" t="s">
        <v>2681</v>
      </c>
      <c r="O1488" s="167">
        <v>23462</v>
      </c>
      <c r="P1488" s="167" t="s">
        <v>1386</v>
      </c>
      <c r="R1488" s="167">
        <v>75</v>
      </c>
      <c r="S1488" s="167">
        <v>-75</v>
      </c>
      <c r="T1488" s="167" t="s">
        <v>1361</v>
      </c>
    </row>
    <row r="1489" spans="1:20">
      <c r="A1489" s="167">
        <v>41300</v>
      </c>
      <c r="B1489" s="168">
        <v>45931</v>
      </c>
      <c r="C1489" s="168">
        <v>45931</v>
      </c>
      <c r="D1489" s="167">
        <v>180368</v>
      </c>
      <c r="E1489" s="167" t="s">
        <v>2686</v>
      </c>
      <c r="F1489" s="167" t="s">
        <v>1425</v>
      </c>
      <c r="G1489" s="167" t="s">
        <v>1426</v>
      </c>
      <c r="I1489" s="167" t="s">
        <v>1405</v>
      </c>
      <c r="J1489" s="167" t="s">
        <v>1592</v>
      </c>
      <c r="K1489" s="167" t="s">
        <v>1001</v>
      </c>
      <c r="L1489" s="167" t="s">
        <v>1593</v>
      </c>
      <c r="M1489" s="167" t="s">
        <v>2681</v>
      </c>
      <c r="O1489" s="167">
        <v>23793</v>
      </c>
      <c r="P1489" s="167" t="s">
        <v>1386</v>
      </c>
      <c r="R1489" s="167">
        <v>75</v>
      </c>
      <c r="S1489" s="167">
        <v>-75</v>
      </c>
      <c r="T1489" s="167" t="s">
        <v>1361</v>
      </c>
    </row>
    <row r="1490" spans="1:20">
      <c r="A1490" s="167">
        <v>42100</v>
      </c>
      <c r="B1490" s="168">
        <v>45901</v>
      </c>
      <c r="C1490" s="168">
        <v>45901</v>
      </c>
      <c r="D1490" s="167">
        <v>179814</v>
      </c>
      <c r="E1490" s="167" t="s">
        <v>2687</v>
      </c>
      <c r="F1490" s="167" t="s">
        <v>1408</v>
      </c>
      <c r="G1490" s="167" t="s">
        <v>1409</v>
      </c>
      <c r="I1490" s="167" t="s">
        <v>1405</v>
      </c>
      <c r="J1490" s="167" t="s">
        <v>1435</v>
      </c>
      <c r="K1490" s="167" t="s">
        <v>1001</v>
      </c>
      <c r="L1490" s="167" t="s">
        <v>1436</v>
      </c>
      <c r="M1490" s="167" t="s">
        <v>2681</v>
      </c>
      <c r="O1490" s="167">
        <v>23462</v>
      </c>
      <c r="P1490" s="167" t="s">
        <v>1386</v>
      </c>
      <c r="R1490" s="167">
        <v>65</v>
      </c>
      <c r="S1490" s="167">
        <v>-65</v>
      </c>
      <c r="T1490" s="167" t="s">
        <v>1361</v>
      </c>
    </row>
    <row r="1491" spans="1:20">
      <c r="A1491" s="167">
        <v>42100</v>
      </c>
      <c r="B1491" s="168">
        <v>45931</v>
      </c>
      <c r="C1491" s="168">
        <v>45931</v>
      </c>
      <c r="D1491" s="167">
        <v>180368</v>
      </c>
      <c r="E1491" s="167" t="s">
        <v>2687</v>
      </c>
      <c r="F1491" s="167" t="s">
        <v>1408</v>
      </c>
      <c r="G1491" s="167" t="s">
        <v>1409</v>
      </c>
      <c r="I1491" s="167" t="s">
        <v>1405</v>
      </c>
      <c r="J1491" s="167" t="s">
        <v>1435</v>
      </c>
      <c r="K1491" s="167" t="s">
        <v>1001</v>
      </c>
      <c r="L1491" s="167" t="s">
        <v>1436</v>
      </c>
      <c r="M1491" s="167" t="s">
        <v>2681</v>
      </c>
      <c r="O1491" s="167">
        <v>23793</v>
      </c>
      <c r="P1491" s="167" t="s">
        <v>1386</v>
      </c>
      <c r="R1491" s="167">
        <v>65</v>
      </c>
      <c r="S1491" s="167">
        <v>-65</v>
      </c>
      <c r="T1491" s="167" t="s">
        <v>1361</v>
      </c>
    </row>
    <row r="1492" spans="1:20">
      <c r="A1492" s="167">
        <v>40000</v>
      </c>
      <c r="B1492" s="168">
        <v>45901</v>
      </c>
      <c r="C1492" s="168">
        <v>45901</v>
      </c>
      <c r="D1492" s="167">
        <v>179814</v>
      </c>
      <c r="E1492" s="167" t="s">
        <v>2688</v>
      </c>
      <c r="F1492" s="167" t="s">
        <v>1425</v>
      </c>
      <c r="G1492" s="167" t="s">
        <v>1426</v>
      </c>
      <c r="I1492" s="167" t="s">
        <v>1405</v>
      </c>
      <c r="J1492" s="167" t="s">
        <v>1761</v>
      </c>
      <c r="K1492" s="167" t="s">
        <v>1001</v>
      </c>
      <c r="L1492" s="167" t="s">
        <v>1439</v>
      </c>
      <c r="M1492" s="167" t="s">
        <v>2681</v>
      </c>
      <c r="O1492" s="167">
        <v>23462</v>
      </c>
      <c r="P1492" s="167" t="s">
        <v>1386</v>
      </c>
      <c r="R1492" s="167">
        <v>1565.6</v>
      </c>
      <c r="S1492" s="167">
        <v>-1565.6</v>
      </c>
      <c r="T1492" s="167" t="s">
        <v>1361</v>
      </c>
    </row>
    <row r="1493" spans="1:20">
      <c r="A1493" s="167">
        <v>40000</v>
      </c>
      <c r="B1493" s="168">
        <v>45931</v>
      </c>
      <c r="C1493" s="168">
        <v>45931</v>
      </c>
      <c r="D1493" s="167">
        <v>180368</v>
      </c>
      <c r="E1493" s="167" t="s">
        <v>2688</v>
      </c>
      <c r="F1493" s="167" t="s">
        <v>1425</v>
      </c>
      <c r="G1493" s="167" t="s">
        <v>1426</v>
      </c>
      <c r="I1493" s="167" t="s">
        <v>1405</v>
      </c>
      <c r="J1493" s="167" t="s">
        <v>1761</v>
      </c>
      <c r="K1493" s="167" t="s">
        <v>1001</v>
      </c>
      <c r="L1493" s="167" t="s">
        <v>1439</v>
      </c>
      <c r="M1493" s="167" t="s">
        <v>2681</v>
      </c>
      <c r="O1493" s="167">
        <v>23793</v>
      </c>
      <c r="P1493" s="167" t="s">
        <v>1386</v>
      </c>
      <c r="R1493" s="167">
        <v>1565.6</v>
      </c>
      <c r="S1493" s="167">
        <v>-1565.6</v>
      </c>
      <c r="T1493" s="167" t="s">
        <v>1361</v>
      </c>
    </row>
    <row r="1494" spans="1:20">
      <c r="A1494" s="167">
        <v>41450</v>
      </c>
      <c r="B1494" s="168">
        <v>45901</v>
      </c>
      <c r="C1494" s="168">
        <v>45901</v>
      </c>
      <c r="D1494" s="167">
        <v>179814</v>
      </c>
      <c r="E1494" s="167" t="s">
        <v>2689</v>
      </c>
      <c r="F1494" s="167" t="s">
        <v>1425</v>
      </c>
      <c r="G1494" s="167" t="s">
        <v>1426</v>
      </c>
      <c r="I1494" s="167" t="s">
        <v>1405</v>
      </c>
      <c r="J1494" s="167" t="s">
        <v>1501</v>
      </c>
      <c r="K1494" s="167" t="s">
        <v>1001</v>
      </c>
      <c r="L1494" s="167" t="s">
        <v>1502</v>
      </c>
      <c r="M1494" s="167" t="s">
        <v>2681</v>
      </c>
      <c r="O1494" s="167">
        <v>23462</v>
      </c>
      <c r="P1494" s="167" t="s">
        <v>1386</v>
      </c>
      <c r="R1494" s="167">
        <v>330</v>
      </c>
      <c r="S1494" s="167">
        <v>-330</v>
      </c>
      <c r="T1494" s="167" t="s">
        <v>1361</v>
      </c>
    </row>
    <row r="1495" spans="1:20">
      <c r="A1495" s="167">
        <v>41450</v>
      </c>
      <c r="B1495" s="168">
        <v>45931</v>
      </c>
      <c r="C1495" s="168">
        <v>45931</v>
      </c>
      <c r="D1495" s="167">
        <v>180368</v>
      </c>
      <c r="E1495" s="167" t="s">
        <v>2689</v>
      </c>
      <c r="F1495" s="167" t="s">
        <v>1425</v>
      </c>
      <c r="G1495" s="167" t="s">
        <v>1426</v>
      </c>
      <c r="I1495" s="167" t="s">
        <v>1405</v>
      </c>
      <c r="J1495" s="167" t="s">
        <v>1501</v>
      </c>
      <c r="K1495" s="167" t="s">
        <v>1001</v>
      </c>
      <c r="L1495" s="167" t="s">
        <v>1502</v>
      </c>
      <c r="M1495" s="167" t="s">
        <v>2681</v>
      </c>
      <c r="O1495" s="167">
        <v>23793</v>
      </c>
      <c r="P1495" s="167" t="s">
        <v>1386</v>
      </c>
      <c r="R1495" s="167">
        <v>330</v>
      </c>
      <c r="S1495" s="167">
        <v>-330</v>
      </c>
      <c r="T1495" s="167" t="s">
        <v>1361</v>
      </c>
    </row>
    <row r="1496" spans="1:20">
      <c r="A1496" s="167">
        <v>41300</v>
      </c>
      <c r="B1496" s="168">
        <v>45901</v>
      </c>
      <c r="C1496" s="168">
        <v>45901</v>
      </c>
      <c r="D1496" s="167">
        <v>179814</v>
      </c>
      <c r="E1496" s="167" t="s">
        <v>2690</v>
      </c>
      <c r="F1496" s="167" t="s">
        <v>1425</v>
      </c>
      <c r="G1496" s="167" t="s">
        <v>1426</v>
      </c>
      <c r="I1496" s="167" t="s">
        <v>1405</v>
      </c>
      <c r="J1496" s="167" t="s">
        <v>2621</v>
      </c>
      <c r="K1496" s="167" t="s">
        <v>1001</v>
      </c>
      <c r="L1496" s="167" t="s">
        <v>2622</v>
      </c>
      <c r="M1496" s="167" t="s">
        <v>2681</v>
      </c>
      <c r="O1496" s="167">
        <v>23462</v>
      </c>
      <c r="P1496" s="167" t="s">
        <v>1386</v>
      </c>
      <c r="R1496" s="167">
        <v>30</v>
      </c>
      <c r="S1496" s="167">
        <v>-30</v>
      </c>
      <c r="T1496" s="167" t="s">
        <v>1361</v>
      </c>
    </row>
    <row r="1497" spans="1:20">
      <c r="A1497" s="167">
        <v>41300</v>
      </c>
      <c r="B1497" s="168">
        <v>45931</v>
      </c>
      <c r="C1497" s="168">
        <v>45931</v>
      </c>
      <c r="D1497" s="167">
        <v>180368</v>
      </c>
      <c r="E1497" s="167" t="s">
        <v>2690</v>
      </c>
      <c r="F1497" s="167" t="s">
        <v>1425</v>
      </c>
      <c r="G1497" s="167" t="s">
        <v>1426</v>
      </c>
      <c r="I1497" s="167" t="s">
        <v>1405</v>
      </c>
      <c r="J1497" s="167" t="s">
        <v>2621</v>
      </c>
      <c r="K1497" s="167" t="s">
        <v>1001</v>
      </c>
      <c r="L1497" s="167" t="s">
        <v>2622</v>
      </c>
      <c r="M1497" s="167" t="s">
        <v>2681</v>
      </c>
      <c r="O1497" s="167">
        <v>23793</v>
      </c>
      <c r="P1497" s="167" t="s">
        <v>1386</v>
      </c>
      <c r="R1497" s="167">
        <v>30</v>
      </c>
      <c r="S1497" s="167">
        <v>-30</v>
      </c>
      <c r="T1497" s="167" t="s">
        <v>1361</v>
      </c>
    </row>
    <row r="1498" spans="1:20">
      <c r="A1498" s="167">
        <v>42000</v>
      </c>
      <c r="B1498" s="168">
        <v>45925</v>
      </c>
      <c r="C1498" s="168">
        <v>45925</v>
      </c>
      <c r="D1498" s="167" t="s">
        <v>2691</v>
      </c>
      <c r="E1498" s="167" t="s">
        <v>2692</v>
      </c>
      <c r="F1498" s="167" t="s">
        <v>1557</v>
      </c>
      <c r="G1498" s="167" t="s">
        <v>134</v>
      </c>
      <c r="I1498" s="167" t="s">
        <v>1650</v>
      </c>
      <c r="J1498" s="167" t="s">
        <v>1925</v>
      </c>
      <c r="K1498" s="167" t="s">
        <v>610</v>
      </c>
      <c r="L1498" s="167" t="s">
        <v>1926</v>
      </c>
      <c r="M1498" s="167" t="s">
        <v>2693</v>
      </c>
      <c r="O1498" s="167">
        <v>23653</v>
      </c>
      <c r="P1498" s="167" t="s">
        <v>1386</v>
      </c>
      <c r="R1498" s="167">
        <v>6800</v>
      </c>
      <c r="S1498" s="167">
        <v>-6800</v>
      </c>
      <c r="T1498" s="167" t="s">
        <v>1361</v>
      </c>
    </row>
    <row r="1499" spans="1:20">
      <c r="A1499" s="167">
        <v>40000</v>
      </c>
      <c r="B1499" s="168">
        <v>45901</v>
      </c>
      <c r="C1499" s="168">
        <v>45901</v>
      </c>
      <c r="D1499" s="167" t="s">
        <v>2694</v>
      </c>
      <c r="E1499" s="167" t="s">
        <v>2695</v>
      </c>
      <c r="F1499" s="167" t="s">
        <v>1425</v>
      </c>
      <c r="G1499" s="167" t="s">
        <v>1426</v>
      </c>
      <c r="I1499" s="167" t="s">
        <v>1650</v>
      </c>
      <c r="J1499" s="167" t="s">
        <v>1657</v>
      </c>
      <c r="K1499" s="167" t="s">
        <v>610</v>
      </c>
      <c r="L1499" s="167" t="s">
        <v>1658</v>
      </c>
      <c r="M1499" s="167" t="s">
        <v>2693</v>
      </c>
      <c r="O1499" s="167">
        <v>23418</v>
      </c>
      <c r="P1499" s="167" t="s">
        <v>1386</v>
      </c>
      <c r="R1499" s="167">
        <v>525</v>
      </c>
      <c r="S1499" s="167">
        <v>-525</v>
      </c>
      <c r="T1499" s="167" t="s">
        <v>1361</v>
      </c>
    </row>
    <row r="1500" spans="1:20">
      <c r="A1500" s="167">
        <v>40000</v>
      </c>
      <c r="B1500" s="168">
        <v>45931</v>
      </c>
      <c r="C1500" s="168">
        <v>45931</v>
      </c>
      <c r="D1500" s="167" t="s">
        <v>612</v>
      </c>
      <c r="E1500" s="167" t="s">
        <v>2695</v>
      </c>
      <c r="F1500" s="167" t="s">
        <v>1425</v>
      </c>
      <c r="G1500" s="167" t="s">
        <v>1426</v>
      </c>
      <c r="I1500" s="167" t="s">
        <v>1650</v>
      </c>
      <c r="J1500" s="167" t="s">
        <v>1657</v>
      </c>
      <c r="K1500" s="167" t="s">
        <v>610</v>
      </c>
      <c r="L1500" s="167" t="s">
        <v>1658</v>
      </c>
      <c r="M1500" s="167" t="s">
        <v>2693</v>
      </c>
      <c r="O1500" s="167">
        <v>23883</v>
      </c>
      <c r="P1500" s="167" t="s">
        <v>1386</v>
      </c>
      <c r="R1500" s="167">
        <v>525</v>
      </c>
      <c r="S1500" s="167">
        <v>-525</v>
      </c>
      <c r="T1500" s="167" t="s">
        <v>1361</v>
      </c>
    </row>
    <row r="1501" spans="1:20">
      <c r="A1501" s="167">
        <v>40000</v>
      </c>
      <c r="B1501" s="168">
        <v>45901</v>
      </c>
      <c r="C1501" s="168">
        <v>45901</v>
      </c>
      <c r="D1501" s="167" t="s">
        <v>2694</v>
      </c>
      <c r="E1501" s="167" t="s">
        <v>2696</v>
      </c>
      <c r="F1501" s="167" t="s">
        <v>1425</v>
      </c>
      <c r="G1501" s="167" t="s">
        <v>1426</v>
      </c>
      <c r="I1501" s="167" t="s">
        <v>1650</v>
      </c>
      <c r="J1501" s="167" t="s">
        <v>1546</v>
      </c>
      <c r="K1501" s="167" t="s">
        <v>610</v>
      </c>
      <c r="L1501" s="167" t="s">
        <v>1547</v>
      </c>
      <c r="M1501" s="167" t="s">
        <v>2693</v>
      </c>
      <c r="O1501" s="167">
        <v>23418</v>
      </c>
      <c r="P1501" s="167" t="s">
        <v>1386</v>
      </c>
      <c r="R1501" s="167">
        <v>50</v>
      </c>
      <c r="S1501" s="167">
        <v>-50</v>
      </c>
      <c r="T1501" s="167" t="s">
        <v>1361</v>
      </c>
    </row>
    <row r="1502" spans="1:20">
      <c r="A1502" s="167">
        <v>40000</v>
      </c>
      <c r="B1502" s="168">
        <v>45931</v>
      </c>
      <c r="C1502" s="168">
        <v>45931</v>
      </c>
      <c r="D1502" s="167" t="s">
        <v>612</v>
      </c>
      <c r="E1502" s="167" t="s">
        <v>2696</v>
      </c>
      <c r="F1502" s="167" t="s">
        <v>1425</v>
      </c>
      <c r="G1502" s="167" t="s">
        <v>1426</v>
      </c>
      <c r="I1502" s="167" t="s">
        <v>1650</v>
      </c>
      <c r="J1502" s="167" t="s">
        <v>1546</v>
      </c>
      <c r="K1502" s="167" t="s">
        <v>610</v>
      </c>
      <c r="L1502" s="167" t="s">
        <v>1547</v>
      </c>
      <c r="M1502" s="167" t="s">
        <v>2693</v>
      </c>
      <c r="O1502" s="167">
        <v>23883</v>
      </c>
      <c r="P1502" s="167" t="s">
        <v>1386</v>
      </c>
      <c r="R1502" s="167">
        <v>50</v>
      </c>
      <c r="S1502" s="167">
        <v>-50</v>
      </c>
      <c r="T1502" s="167" t="s">
        <v>1361</v>
      </c>
    </row>
    <row r="1503" spans="1:20">
      <c r="A1503" s="167">
        <v>40000</v>
      </c>
      <c r="B1503" s="168">
        <v>45901</v>
      </c>
      <c r="C1503" s="168">
        <v>45901</v>
      </c>
      <c r="D1503" s="167" t="s">
        <v>2694</v>
      </c>
      <c r="E1503" s="167" t="s">
        <v>2697</v>
      </c>
      <c r="F1503" s="167" t="s">
        <v>1425</v>
      </c>
      <c r="G1503" s="167" t="s">
        <v>1426</v>
      </c>
      <c r="I1503" s="167" t="s">
        <v>1650</v>
      </c>
      <c r="J1503" s="167" t="s">
        <v>2384</v>
      </c>
      <c r="K1503" s="167" t="s">
        <v>610</v>
      </c>
      <c r="L1503" s="167" t="s">
        <v>2385</v>
      </c>
      <c r="M1503" s="167" t="s">
        <v>2693</v>
      </c>
      <c r="O1503" s="167">
        <v>23418</v>
      </c>
      <c r="P1503" s="167" t="s">
        <v>1386</v>
      </c>
      <c r="R1503" s="167">
        <v>85</v>
      </c>
      <c r="S1503" s="167">
        <v>-85</v>
      </c>
      <c r="T1503" s="167" t="s">
        <v>1361</v>
      </c>
    </row>
    <row r="1504" spans="1:20">
      <c r="A1504" s="167">
        <v>40000</v>
      </c>
      <c r="B1504" s="168">
        <v>45931</v>
      </c>
      <c r="C1504" s="168">
        <v>45931</v>
      </c>
      <c r="D1504" s="167" t="s">
        <v>612</v>
      </c>
      <c r="E1504" s="167" t="s">
        <v>2697</v>
      </c>
      <c r="F1504" s="167" t="s">
        <v>1425</v>
      </c>
      <c r="G1504" s="167" t="s">
        <v>1426</v>
      </c>
      <c r="I1504" s="167" t="s">
        <v>1650</v>
      </c>
      <c r="J1504" s="167" t="s">
        <v>2384</v>
      </c>
      <c r="K1504" s="167" t="s">
        <v>610</v>
      </c>
      <c r="L1504" s="167" t="s">
        <v>2385</v>
      </c>
      <c r="M1504" s="167" t="s">
        <v>2693</v>
      </c>
      <c r="O1504" s="167">
        <v>23883</v>
      </c>
      <c r="P1504" s="167" t="s">
        <v>1386</v>
      </c>
      <c r="R1504" s="167">
        <v>85</v>
      </c>
      <c r="S1504" s="167">
        <v>-85</v>
      </c>
      <c r="T1504" s="167" t="s">
        <v>1361</v>
      </c>
    </row>
    <row r="1505" spans="1:20">
      <c r="A1505" s="167">
        <v>42100</v>
      </c>
      <c r="B1505" s="168">
        <v>45901</v>
      </c>
      <c r="C1505" s="168">
        <v>45901</v>
      </c>
      <c r="D1505" s="167" t="s">
        <v>2694</v>
      </c>
      <c r="E1505" s="167" t="s">
        <v>2698</v>
      </c>
      <c r="F1505" s="167" t="s">
        <v>1425</v>
      </c>
      <c r="G1505" s="167" t="s">
        <v>1426</v>
      </c>
      <c r="I1505" s="167" t="s">
        <v>1650</v>
      </c>
      <c r="J1505" s="167" t="s">
        <v>1422</v>
      </c>
      <c r="K1505" s="167" t="s">
        <v>610</v>
      </c>
      <c r="L1505" s="167" t="s">
        <v>1423</v>
      </c>
      <c r="M1505" s="167" t="s">
        <v>2693</v>
      </c>
      <c r="O1505" s="167">
        <v>23418</v>
      </c>
      <c r="P1505" s="167" t="s">
        <v>1386</v>
      </c>
      <c r="R1505" s="167">
        <v>598</v>
      </c>
      <c r="S1505" s="167">
        <v>-598</v>
      </c>
      <c r="T1505" s="167" t="s">
        <v>1361</v>
      </c>
    </row>
    <row r="1506" spans="1:20">
      <c r="A1506" s="167">
        <v>42100</v>
      </c>
      <c r="B1506" s="168">
        <v>45931</v>
      </c>
      <c r="C1506" s="168">
        <v>45931</v>
      </c>
      <c r="D1506" s="167" t="s">
        <v>612</v>
      </c>
      <c r="E1506" s="167" t="s">
        <v>2698</v>
      </c>
      <c r="F1506" s="167" t="s">
        <v>1425</v>
      </c>
      <c r="G1506" s="167" t="s">
        <v>1426</v>
      </c>
      <c r="I1506" s="167" t="s">
        <v>1650</v>
      </c>
      <c r="J1506" s="167" t="s">
        <v>1422</v>
      </c>
      <c r="K1506" s="167" t="s">
        <v>610</v>
      </c>
      <c r="L1506" s="167" t="s">
        <v>1423</v>
      </c>
      <c r="M1506" s="167" t="s">
        <v>2693</v>
      </c>
      <c r="O1506" s="167">
        <v>23883</v>
      </c>
      <c r="P1506" s="167" t="s">
        <v>1386</v>
      </c>
      <c r="R1506" s="167">
        <v>604.5</v>
      </c>
      <c r="S1506" s="167">
        <v>-604.5</v>
      </c>
      <c r="T1506" s="167" t="s">
        <v>1361</v>
      </c>
    </row>
    <row r="1507" spans="1:20">
      <c r="A1507" s="167">
        <v>40000</v>
      </c>
      <c r="B1507" s="168">
        <v>45901</v>
      </c>
      <c r="C1507" s="168">
        <v>45901</v>
      </c>
      <c r="D1507" s="167" t="s">
        <v>2694</v>
      </c>
      <c r="E1507" s="167" t="s">
        <v>2699</v>
      </c>
      <c r="F1507" s="167" t="s">
        <v>1425</v>
      </c>
      <c r="G1507" s="167" t="s">
        <v>1426</v>
      </c>
      <c r="I1507" s="167" t="s">
        <v>1650</v>
      </c>
      <c r="J1507" s="167" t="s">
        <v>2700</v>
      </c>
      <c r="K1507" s="167" t="s">
        <v>610</v>
      </c>
      <c r="L1507" s="167" t="s">
        <v>2701</v>
      </c>
      <c r="M1507" s="167" t="s">
        <v>2693</v>
      </c>
      <c r="O1507" s="167">
        <v>23418</v>
      </c>
      <c r="P1507" s="167" t="s">
        <v>1386</v>
      </c>
      <c r="R1507" s="167">
        <v>250</v>
      </c>
      <c r="S1507" s="167">
        <v>-250</v>
      </c>
      <c r="T1507" s="167" t="s">
        <v>1361</v>
      </c>
    </row>
    <row r="1508" spans="1:20">
      <c r="A1508" s="167">
        <v>40000</v>
      </c>
      <c r="B1508" s="168">
        <v>45931</v>
      </c>
      <c r="C1508" s="168">
        <v>45931</v>
      </c>
      <c r="D1508" s="167" t="s">
        <v>612</v>
      </c>
      <c r="E1508" s="167" t="s">
        <v>2699</v>
      </c>
      <c r="F1508" s="167" t="s">
        <v>1425</v>
      </c>
      <c r="G1508" s="167" t="s">
        <v>1426</v>
      </c>
      <c r="I1508" s="167" t="s">
        <v>1650</v>
      </c>
      <c r="J1508" s="167" t="s">
        <v>2700</v>
      </c>
      <c r="K1508" s="167" t="s">
        <v>610</v>
      </c>
      <c r="L1508" s="167" t="s">
        <v>2701</v>
      </c>
      <c r="M1508" s="167" t="s">
        <v>2693</v>
      </c>
      <c r="O1508" s="167">
        <v>23883</v>
      </c>
      <c r="P1508" s="167" t="s">
        <v>1386</v>
      </c>
      <c r="R1508" s="167">
        <v>250</v>
      </c>
      <c r="S1508" s="167">
        <v>-250</v>
      </c>
      <c r="T1508" s="167" t="s">
        <v>1361</v>
      </c>
    </row>
    <row r="1509" spans="1:20">
      <c r="A1509" s="167">
        <v>41320</v>
      </c>
      <c r="B1509" s="168">
        <v>45901</v>
      </c>
      <c r="C1509" s="168">
        <v>45901</v>
      </c>
      <c r="D1509" s="167" t="s">
        <v>2694</v>
      </c>
      <c r="E1509" s="167" t="s">
        <v>2702</v>
      </c>
      <c r="F1509" s="167" t="s">
        <v>1425</v>
      </c>
      <c r="G1509" s="167" t="s">
        <v>1426</v>
      </c>
      <c r="I1509" s="167" t="s">
        <v>1650</v>
      </c>
      <c r="J1509" s="167" t="s">
        <v>1492</v>
      </c>
      <c r="K1509" s="167" t="s">
        <v>610</v>
      </c>
      <c r="L1509" s="167" t="s">
        <v>1493</v>
      </c>
      <c r="M1509" s="167" t="s">
        <v>2693</v>
      </c>
      <c r="O1509" s="167">
        <v>23418</v>
      </c>
      <c r="P1509" s="167" t="s">
        <v>1386</v>
      </c>
      <c r="R1509" s="167">
        <v>100</v>
      </c>
      <c r="S1509" s="167">
        <v>-100</v>
      </c>
      <c r="T1509" s="167" t="s">
        <v>1361</v>
      </c>
    </row>
    <row r="1510" spans="1:20">
      <c r="A1510" s="167">
        <v>41320</v>
      </c>
      <c r="B1510" s="168">
        <v>45931</v>
      </c>
      <c r="C1510" s="168">
        <v>45931</v>
      </c>
      <c r="D1510" s="167" t="s">
        <v>612</v>
      </c>
      <c r="E1510" s="167" t="s">
        <v>2702</v>
      </c>
      <c r="F1510" s="167" t="s">
        <v>1425</v>
      </c>
      <c r="G1510" s="167" t="s">
        <v>1426</v>
      </c>
      <c r="I1510" s="167" t="s">
        <v>1650</v>
      </c>
      <c r="J1510" s="167" t="s">
        <v>1492</v>
      </c>
      <c r="K1510" s="167" t="s">
        <v>610</v>
      </c>
      <c r="L1510" s="167" t="s">
        <v>1493</v>
      </c>
      <c r="M1510" s="167" t="s">
        <v>2693</v>
      </c>
      <c r="O1510" s="167">
        <v>23883</v>
      </c>
      <c r="P1510" s="167" t="s">
        <v>1386</v>
      </c>
      <c r="R1510" s="167">
        <v>100</v>
      </c>
      <c r="S1510" s="167">
        <v>-100</v>
      </c>
      <c r="T1510" s="167" t="s">
        <v>1361</v>
      </c>
    </row>
    <row r="1511" spans="1:20">
      <c r="A1511" s="167">
        <v>41300</v>
      </c>
      <c r="B1511" s="168">
        <v>45901</v>
      </c>
      <c r="C1511" s="168">
        <v>45901</v>
      </c>
      <c r="D1511" s="167" t="s">
        <v>2694</v>
      </c>
      <c r="E1511" s="167" t="s">
        <v>2703</v>
      </c>
      <c r="F1511" s="167" t="s">
        <v>1425</v>
      </c>
      <c r="G1511" s="167" t="s">
        <v>1426</v>
      </c>
      <c r="I1511" s="167" t="s">
        <v>1650</v>
      </c>
      <c r="J1511" s="167" t="s">
        <v>1430</v>
      </c>
      <c r="K1511" s="167" t="s">
        <v>610</v>
      </c>
      <c r="L1511" s="167" t="s">
        <v>1430</v>
      </c>
      <c r="M1511" s="167" t="s">
        <v>2693</v>
      </c>
      <c r="O1511" s="167">
        <v>23418</v>
      </c>
      <c r="P1511" s="167" t="s">
        <v>1386</v>
      </c>
      <c r="R1511" s="167">
        <v>663.12</v>
      </c>
      <c r="S1511" s="167">
        <v>-663.12</v>
      </c>
      <c r="T1511" s="167" t="s">
        <v>1361</v>
      </c>
    </row>
    <row r="1512" spans="1:20">
      <c r="A1512" s="167">
        <v>41300</v>
      </c>
      <c r="B1512" s="168">
        <v>45931</v>
      </c>
      <c r="C1512" s="168">
        <v>45931</v>
      </c>
      <c r="D1512" s="167" t="s">
        <v>612</v>
      </c>
      <c r="E1512" s="167" t="s">
        <v>2703</v>
      </c>
      <c r="F1512" s="167" t="s">
        <v>1425</v>
      </c>
      <c r="G1512" s="167" t="s">
        <v>1426</v>
      </c>
      <c r="I1512" s="167" t="s">
        <v>1650</v>
      </c>
      <c r="J1512" s="167" t="s">
        <v>1430</v>
      </c>
      <c r="K1512" s="167" t="s">
        <v>610</v>
      </c>
      <c r="L1512" s="167" t="s">
        <v>1430</v>
      </c>
      <c r="M1512" s="167" t="s">
        <v>2693</v>
      </c>
      <c r="O1512" s="167">
        <v>23883</v>
      </c>
      <c r="P1512" s="167" t="s">
        <v>1386</v>
      </c>
      <c r="R1512" s="167">
        <v>663.12</v>
      </c>
      <c r="S1512" s="167">
        <v>-663.12</v>
      </c>
      <c r="T1512" s="167" t="s">
        <v>1361</v>
      </c>
    </row>
    <row r="1513" spans="1:20">
      <c r="A1513" s="167">
        <v>40000</v>
      </c>
      <c r="B1513" s="168">
        <v>45901</v>
      </c>
      <c r="C1513" s="168">
        <v>45901</v>
      </c>
      <c r="D1513" s="167" t="s">
        <v>2694</v>
      </c>
      <c r="E1513" s="167" t="s">
        <v>2704</v>
      </c>
      <c r="F1513" s="167" t="s">
        <v>1425</v>
      </c>
      <c r="G1513" s="167" t="s">
        <v>1426</v>
      </c>
      <c r="I1513" s="167" t="s">
        <v>1650</v>
      </c>
      <c r="J1513" s="167" t="s">
        <v>1514</v>
      </c>
      <c r="K1513" s="167" t="s">
        <v>610</v>
      </c>
      <c r="L1513" s="167" t="s">
        <v>1515</v>
      </c>
      <c r="M1513" s="167" t="s">
        <v>2693</v>
      </c>
      <c r="O1513" s="167">
        <v>23418</v>
      </c>
      <c r="P1513" s="167" t="s">
        <v>1386</v>
      </c>
      <c r="R1513" s="167">
        <v>790</v>
      </c>
      <c r="S1513" s="167">
        <v>-790</v>
      </c>
      <c r="T1513" s="167" t="s">
        <v>1361</v>
      </c>
    </row>
    <row r="1514" spans="1:20">
      <c r="A1514" s="167">
        <v>40000</v>
      </c>
      <c r="B1514" s="168">
        <v>45931</v>
      </c>
      <c r="C1514" s="168">
        <v>45931</v>
      </c>
      <c r="D1514" s="167" t="s">
        <v>612</v>
      </c>
      <c r="E1514" s="167" t="s">
        <v>2704</v>
      </c>
      <c r="F1514" s="167" t="s">
        <v>1425</v>
      </c>
      <c r="G1514" s="167" t="s">
        <v>1426</v>
      </c>
      <c r="I1514" s="167" t="s">
        <v>1650</v>
      </c>
      <c r="J1514" s="167" t="s">
        <v>1514</v>
      </c>
      <c r="K1514" s="167" t="s">
        <v>610</v>
      </c>
      <c r="L1514" s="167" t="s">
        <v>1515</v>
      </c>
      <c r="M1514" s="167" t="s">
        <v>2693</v>
      </c>
      <c r="O1514" s="167">
        <v>23883</v>
      </c>
      <c r="P1514" s="167" t="s">
        <v>1386</v>
      </c>
      <c r="R1514" s="167">
        <v>790</v>
      </c>
      <c r="S1514" s="167">
        <v>-790</v>
      </c>
      <c r="T1514" s="167" t="s">
        <v>1361</v>
      </c>
    </row>
    <row r="1515" spans="1:20">
      <c r="A1515" s="167">
        <v>40000</v>
      </c>
      <c r="B1515" s="168">
        <v>45901</v>
      </c>
      <c r="C1515" s="168">
        <v>45901</v>
      </c>
      <c r="D1515" s="167" t="s">
        <v>2694</v>
      </c>
      <c r="E1515" s="167" t="s">
        <v>2705</v>
      </c>
      <c r="F1515" s="167" t="s">
        <v>1425</v>
      </c>
      <c r="G1515" s="167" t="s">
        <v>1426</v>
      </c>
      <c r="I1515" s="167" t="s">
        <v>1650</v>
      </c>
      <c r="J1515" s="167" t="s">
        <v>1947</v>
      </c>
      <c r="K1515" s="167" t="s">
        <v>610</v>
      </c>
      <c r="L1515" s="167" t="s">
        <v>1948</v>
      </c>
      <c r="M1515" s="167" t="s">
        <v>2693</v>
      </c>
      <c r="O1515" s="167">
        <v>23418</v>
      </c>
      <c r="P1515" s="167" t="s">
        <v>1386</v>
      </c>
      <c r="R1515" s="167">
        <v>250</v>
      </c>
      <c r="S1515" s="167">
        <v>-250</v>
      </c>
      <c r="T1515" s="167" t="s">
        <v>1361</v>
      </c>
    </row>
    <row r="1516" spans="1:20">
      <c r="A1516" s="167">
        <v>40000</v>
      </c>
      <c r="B1516" s="168">
        <v>45931</v>
      </c>
      <c r="C1516" s="168">
        <v>45931</v>
      </c>
      <c r="D1516" s="167" t="s">
        <v>612</v>
      </c>
      <c r="E1516" s="167" t="s">
        <v>2705</v>
      </c>
      <c r="F1516" s="167" t="s">
        <v>1425</v>
      </c>
      <c r="G1516" s="167" t="s">
        <v>1426</v>
      </c>
      <c r="I1516" s="167" t="s">
        <v>1650</v>
      </c>
      <c r="J1516" s="167" t="s">
        <v>1947</v>
      </c>
      <c r="K1516" s="167" t="s">
        <v>610</v>
      </c>
      <c r="L1516" s="167" t="s">
        <v>1948</v>
      </c>
      <c r="M1516" s="167" t="s">
        <v>2693</v>
      </c>
      <c r="O1516" s="167">
        <v>23883</v>
      </c>
      <c r="P1516" s="167" t="s">
        <v>1386</v>
      </c>
      <c r="R1516" s="167">
        <v>250</v>
      </c>
      <c r="S1516" s="167">
        <v>-250</v>
      </c>
      <c r="T1516" s="167" t="s">
        <v>1361</v>
      </c>
    </row>
    <row r="1517" spans="1:20">
      <c r="A1517" s="167">
        <v>40000</v>
      </c>
      <c r="B1517" s="168">
        <v>45901</v>
      </c>
      <c r="C1517" s="168">
        <v>45901</v>
      </c>
      <c r="D1517" s="167" t="s">
        <v>2694</v>
      </c>
      <c r="E1517" s="167" t="s">
        <v>2706</v>
      </c>
      <c r="F1517" s="167" t="s">
        <v>1425</v>
      </c>
      <c r="G1517" s="167" t="s">
        <v>1426</v>
      </c>
      <c r="I1517" s="167" t="s">
        <v>1650</v>
      </c>
      <c r="J1517" s="167" t="s">
        <v>2707</v>
      </c>
      <c r="K1517" s="167" t="s">
        <v>610</v>
      </c>
      <c r="L1517" s="167" t="s">
        <v>2708</v>
      </c>
      <c r="M1517" s="167" t="s">
        <v>2693</v>
      </c>
      <c r="O1517" s="167">
        <v>23418</v>
      </c>
      <c r="P1517" s="167" t="s">
        <v>1386</v>
      </c>
      <c r="R1517" s="167">
        <v>600</v>
      </c>
      <c r="S1517" s="167">
        <v>-600</v>
      </c>
      <c r="T1517" s="167" t="s">
        <v>1361</v>
      </c>
    </row>
    <row r="1518" spans="1:20">
      <c r="A1518" s="167">
        <v>40000</v>
      </c>
      <c r="B1518" s="168">
        <v>45931</v>
      </c>
      <c r="C1518" s="168">
        <v>45931</v>
      </c>
      <c r="D1518" s="167" t="s">
        <v>612</v>
      </c>
      <c r="E1518" s="167" t="s">
        <v>2706</v>
      </c>
      <c r="F1518" s="167" t="s">
        <v>1425</v>
      </c>
      <c r="G1518" s="167" t="s">
        <v>1426</v>
      </c>
      <c r="I1518" s="167" t="s">
        <v>1650</v>
      </c>
      <c r="J1518" s="167" t="s">
        <v>2707</v>
      </c>
      <c r="K1518" s="167" t="s">
        <v>610</v>
      </c>
      <c r="L1518" s="167" t="s">
        <v>2708</v>
      </c>
      <c r="M1518" s="167" t="s">
        <v>2693</v>
      </c>
      <c r="O1518" s="167">
        <v>23883</v>
      </c>
      <c r="P1518" s="167" t="s">
        <v>1386</v>
      </c>
      <c r="R1518" s="167">
        <v>600</v>
      </c>
      <c r="S1518" s="167">
        <v>-600</v>
      </c>
      <c r="T1518" s="167" t="s">
        <v>1361</v>
      </c>
    </row>
    <row r="1519" spans="1:20">
      <c r="A1519" s="167">
        <v>40000</v>
      </c>
      <c r="B1519" s="168">
        <v>45901</v>
      </c>
      <c r="C1519" s="168">
        <v>45901</v>
      </c>
      <c r="D1519" s="167" t="s">
        <v>2694</v>
      </c>
      <c r="E1519" s="167" t="s">
        <v>2709</v>
      </c>
      <c r="F1519" s="167" t="s">
        <v>1425</v>
      </c>
      <c r="G1519" s="167" t="s">
        <v>1426</v>
      </c>
      <c r="I1519" s="167" t="s">
        <v>1650</v>
      </c>
      <c r="J1519" s="167" t="s">
        <v>1441</v>
      </c>
      <c r="K1519" s="167" t="s">
        <v>610</v>
      </c>
      <c r="L1519" s="167" t="s">
        <v>1442</v>
      </c>
      <c r="M1519" s="167" t="s">
        <v>2693</v>
      </c>
      <c r="O1519" s="167">
        <v>23418</v>
      </c>
      <c r="P1519" s="167" t="s">
        <v>1386</v>
      </c>
      <c r="R1519" s="167">
        <v>500</v>
      </c>
      <c r="S1519" s="167">
        <v>-500</v>
      </c>
      <c r="T1519" s="167" t="s">
        <v>1361</v>
      </c>
    </row>
    <row r="1520" spans="1:20">
      <c r="A1520" s="167">
        <v>40000</v>
      </c>
      <c r="B1520" s="168">
        <v>45931</v>
      </c>
      <c r="C1520" s="168">
        <v>45931</v>
      </c>
      <c r="D1520" s="167" t="s">
        <v>612</v>
      </c>
      <c r="E1520" s="167" t="s">
        <v>2709</v>
      </c>
      <c r="F1520" s="167" t="s">
        <v>1425</v>
      </c>
      <c r="G1520" s="167" t="s">
        <v>1426</v>
      </c>
      <c r="I1520" s="167" t="s">
        <v>1650</v>
      </c>
      <c r="J1520" s="167" t="s">
        <v>1441</v>
      </c>
      <c r="K1520" s="167" t="s">
        <v>610</v>
      </c>
      <c r="L1520" s="167" t="s">
        <v>1442</v>
      </c>
      <c r="M1520" s="167" t="s">
        <v>2693</v>
      </c>
      <c r="O1520" s="167">
        <v>23883</v>
      </c>
      <c r="P1520" s="167" t="s">
        <v>1386</v>
      </c>
      <c r="R1520" s="167">
        <v>500</v>
      </c>
      <c r="S1520" s="167">
        <v>-500</v>
      </c>
      <c r="T1520" s="167" t="s">
        <v>1361</v>
      </c>
    </row>
    <row r="1521" spans="1:20">
      <c r="A1521" s="167">
        <v>40000</v>
      </c>
      <c r="B1521" s="168">
        <v>45901</v>
      </c>
      <c r="C1521" s="168">
        <v>45901</v>
      </c>
      <c r="D1521" s="167" t="s">
        <v>2694</v>
      </c>
      <c r="E1521" s="167" t="s">
        <v>2710</v>
      </c>
      <c r="F1521" s="167" t="s">
        <v>1425</v>
      </c>
      <c r="G1521" s="167" t="s">
        <v>1426</v>
      </c>
      <c r="I1521" s="167" t="s">
        <v>1650</v>
      </c>
      <c r="J1521" s="167" t="s">
        <v>1444</v>
      </c>
      <c r="K1521" s="167" t="s">
        <v>610</v>
      </c>
      <c r="L1521" s="167" t="s">
        <v>1445</v>
      </c>
      <c r="M1521" s="167" t="s">
        <v>2693</v>
      </c>
      <c r="O1521" s="167">
        <v>23418</v>
      </c>
      <c r="P1521" s="167" t="s">
        <v>1386</v>
      </c>
      <c r="R1521" s="167">
        <v>400</v>
      </c>
      <c r="S1521" s="167">
        <v>-400</v>
      </c>
      <c r="T1521" s="167" t="s">
        <v>1361</v>
      </c>
    </row>
    <row r="1522" spans="1:20">
      <c r="A1522" s="167">
        <v>40000</v>
      </c>
      <c r="B1522" s="168">
        <v>45931</v>
      </c>
      <c r="C1522" s="168">
        <v>45931</v>
      </c>
      <c r="D1522" s="167" t="s">
        <v>612</v>
      </c>
      <c r="E1522" s="167" t="s">
        <v>2710</v>
      </c>
      <c r="F1522" s="167" t="s">
        <v>1425</v>
      </c>
      <c r="G1522" s="167" t="s">
        <v>1426</v>
      </c>
      <c r="I1522" s="167" t="s">
        <v>1650</v>
      </c>
      <c r="J1522" s="167" t="s">
        <v>1444</v>
      </c>
      <c r="K1522" s="167" t="s">
        <v>610</v>
      </c>
      <c r="L1522" s="167" t="s">
        <v>1445</v>
      </c>
      <c r="M1522" s="167" t="s">
        <v>2693</v>
      </c>
      <c r="O1522" s="167">
        <v>23883</v>
      </c>
      <c r="P1522" s="167" t="s">
        <v>1386</v>
      </c>
      <c r="R1522" s="167">
        <v>400</v>
      </c>
      <c r="S1522" s="167">
        <v>-400</v>
      </c>
      <c r="T1522" s="167" t="s">
        <v>1361</v>
      </c>
    </row>
    <row r="1523" spans="1:20">
      <c r="A1523" s="167">
        <v>40200</v>
      </c>
      <c r="B1523" s="168">
        <v>45901</v>
      </c>
      <c r="C1523" s="168">
        <v>45901</v>
      </c>
      <c r="D1523" s="167" t="s">
        <v>2694</v>
      </c>
      <c r="E1523" s="167" t="s">
        <v>2711</v>
      </c>
      <c r="F1523" s="167" t="s">
        <v>1425</v>
      </c>
      <c r="G1523" s="167" t="s">
        <v>1426</v>
      </c>
      <c r="I1523" s="167" t="s">
        <v>1650</v>
      </c>
      <c r="J1523" s="167" t="s">
        <v>1951</v>
      </c>
      <c r="K1523" s="167" t="s">
        <v>610</v>
      </c>
      <c r="L1523" s="167" t="s">
        <v>1952</v>
      </c>
      <c r="M1523" s="167" t="s">
        <v>2693</v>
      </c>
      <c r="O1523" s="167">
        <v>23418</v>
      </c>
      <c r="P1523" s="167" t="s">
        <v>1386</v>
      </c>
      <c r="R1523" s="167">
        <v>15</v>
      </c>
      <c r="S1523" s="167">
        <v>-15</v>
      </c>
      <c r="T1523" s="167" t="s">
        <v>1361</v>
      </c>
    </row>
    <row r="1524" spans="1:20">
      <c r="A1524" s="167">
        <v>40200</v>
      </c>
      <c r="B1524" s="168">
        <v>45931</v>
      </c>
      <c r="C1524" s="168">
        <v>45931</v>
      </c>
      <c r="D1524" s="167" t="s">
        <v>612</v>
      </c>
      <c r="E1524" s="167" t="s">
        <v>2711</v>
      </c>
      <c r="F1524" s="167" t="s">
        <v>1425</v>
      </c>
      <c r="G1524" s="167" t="s">
        <v>1426</v>
      </c>
      <c r="I1524" s="167" t="s">
        <v>1650</v>
      </c>
      <c r="J1524" s="167" t="s">
        <v>1951</v>
      </c>
      <c r="K1524" s="167" t="s">
        <v>610</v>
      </c>
      <c r="L1524" s="167" t="s">
        <v>1952</v>
      </c>
      <c r="M1524" s="167" t="s">
        <v>2693</v>
      </c>
      <c r="O1524" s="167">
        <v>23883</v>
      </c>
      <c r="P1524" s="167" t="s">
        <v>1386</v>
      </c>
      <c r="R1524" s="167">
        <v>15</v>
      </c>
      <c r="S1524" s="167">
        <v>-15</v>
      </c>
      <c r="T1524" s="167" t="s">
        <v>1361</v>
      </c>
    </row>
    <row r="1525" spans="1:20">
      <c r="A1525" s="167">
        <v>42000</v>
      </c>
      <c r="B1525" s="168">
        <v>45931</v>
      </c>
      <c r="C1525" s="168">
        <v>45931</v>
      </c>
      <c r="D1525" s="167" t="s">
        <v>2712</v>
      </c>
      <c r="E1525" s="167" t="s">
        <v>2713</v>
      </c>
      <c r="F1525" s="167" t="s">
        <v>1504</v>
      </c>
      <c r="G1525" s="167" t="s">
        <v>297</v>
      </c>
      <c r="I1525" s="167" t="s">
        <v>1650</v>
      </c>
      <c r="J1525" s="167" t="s">
        <v>1826</v>
      </c>
      <c r="K1525" s="167" t="s">
        <v>610</v>
      </c>
      <c r="L1525" s="167" t="s">
        <v>1827</v>
      </c>
      <c r="M1525" s="167" t="s">
        <v>2693</v>
      </c>
      <c r="O1525" s="167">
        <v>23942</v>
      </c>
      <c r="P1525" s="167" t="s">
        <v>1386</v>
      </c>
      <c r="R1525" s="167">
        <v>2049.84</v>
      </c>
      <c r="S1525" s="167">
        <v>-2049.84</v>
      </c>
      <c r="T1525" s="167" t="s">
        <v>1361</v>
      </c>
    </row>
    <row r="1526" spans="1:20">
      <c r="A1526" s="167">
        <v>42000</v>
      </c>
      <c r="B1526" s="168">
        <v>45960</v>
      </c>
      <c r="C1526" s="168">
        <v>45960</v>
      </c>
      <c r="D1526" s="167" t="s">
        <v>2714</v>
      </c>
      <c r="E1526" s="167" t="s">
        <v>2715</v>
      </c>
      <c r="F1526" s="167" t="s">
        <v>1557</v>
      </c>
      <c r="G1526" s="167" t="s">
        <v>134</v>
      </c>
      <c r="I1526" s="167" t="s">
        <v>1650</v>
      </c>
      <c r="J1526" s="167" t="s">
        <v>2716</v>
      </c>
      <c r="K1526" s="167" t="s">
        <v>610</v>
      </c>
      <c r="L1526" s="167" t="s">
        <v>2717</v>
      </c>
      <c r="M1526" s="167" t="s">
        <v>2693</v>
      </c>
      <c r="O1526" s="167">
        <v>24207</v>
      </c>
      <c r="P1526" s="167" t="s">
        <v>1386</v>
      </c>
      <c r="R1526" s="167">
        <v>3159</v>
      </c>
      <c r="S1526" s="167">
        <v>-3159</v>
      </c>
      <c r="T1526" s="167" t="s">
        <v>1361</v>
      </c>
    </row>
    <row r="1527" spans="1:20">
      <c r="A1527" s="167">
        <v>40000</v>
      </c>
      <c r="B1527" s="168">
        <v>45901</v>
      </c>
      <c r="C1527" s="168">
        <v>45901</v>
      </c>
      <c r="D1527" s="167" t="s">
        <v>2718</v>
      </c>
      <c r="E1527" s="167" t="s">
        <v>2719</v>
      </c>
      <c r="F1527" s="167" t="s">
        <v>1425</v>
      </c>
      <c r="G1527" s="167" t="s">
        <v>1426</v>
      </c>
      <c r="I1527" s="167" t="s">
        <v>1650</v>
      </c>
      <c r="J1527" s="167" t="s">
        <v>1799</v>
      </c>
      <c r="K1527" s="167" t="s">
        <v>616</v>
      </c>
      <c r="L1527" s="167" t="s">
        <v>1800</v>
      </c>
      <c r="M1527" s="167" t="s">
        <v>2720</v>
      </c>
      <c r="O1527" s="167">
        <v>23349</v>
      </c>
      <c r="P1527" s="167" t="s">
        <v>1386</v>
      </c>
      <c r="R1527" s="167">
        <v>18</v>
      </c>
      <c r="S1527" s="167">
        <v>-18</v>
      </c>
      <c r="T1527" s="167" t="s">
        <v>1361</v>
      </c>
    </row>
    <row r="1528" spans="1:20">
      <c r="A1528" s="167">
        <v>40000</v>
      </c>
      <c r="B1528" s="168">
        <v>45931</v>
      </c>
      <c r="C1528" s="168">
        <v>45931</v>
      </c>
      <c r="D1528" s="167" t="s">
        <v>617</v>
      </c>
      <c r="E1528" s="167" t="s">
        <v>2719</v>
      </c>
      <c r="F1528" s="167" t="s">
        <v>1425</v>
      </c>
      <c r="G1528" s="167" t="s">
        <v>1426</v>
      </c>
      <c r="I1528" s="167" t="s">
        <v>1650</v>
      </c>
      <c r="J1528" s="167" t="s">
        <v>1799</v>
      </c>
      <c r="K1528" s="167" t="s">
        <v>616</v>
      </c>
      <c r="L1528" s="167" t="s">
        <v>1800</v>
      </c>
      <c r="M1528" s="167" t="s">
        <v>2720</v>
      </c>
      <c r="O1528" s="167">
        <v>23884</v>
      </c>
      <c r="P1528" s="167" t="s">
        <v>1386</v>
      </c>
      <c r="R1528" s="167">
        <v>18</v>
      </c>
      <c r="S1528" s="167">
        <v>-18</v>
      </c>
      <c r="T1528" s="167" t="s">
        <v>1361</v>
      </c>
    </row>
    <row r="1529" spans="1:20">
      <c r="A1529" s="167">
        <v>42100</v>
      </c>
      <c r="B1529" s="168">
        <v>45901</v>
      </c>
      <c r="C1529" s="168">
        <v>45901</v>
      </c>
      <c r="D1529" s="167">
        <v>179815</v>
      </c>
      <c r="E1529" s="167" t="s">
        <v>2721</v>
      </c>
      <c r="F1529" s="167" t="s">
        <v>1408</v>
      </c>
      <c r="G1529" s="167" t="s">
        <v>1409</v>
      </c>
      <c r="I1529" s="167" t="s">
        <v>1405</v>
      </c>
      <c r="J1529" s="167" t="s">
        <v>1410</v>
      </c>
      <c r="K1529" s="167" t="s">
        <v>1004</v>
      </c>
      <c r="L1529" s="167" t="s">
        <v>1411</v>
      </c>
      <c r="M1529" s="167" t="s">
        <v>2722</v>
      </c>
      <c r="O1529" s="167">
        <v>23488</v>
      </c>
      <c r="P1529" s="167" t="s">
        <v>1386</v>
      </c>
      <c r="R1529" s="167">
        <v>375</v>
      </c>
      <c r="S1529" s="167">
        <v>-375</v>
      </c>
      <c r="T1529" s="167" t="s">
        <v>1361</v>
      </c>
    </row>
    <row r="1530" spans="1:20">
      <c r="A1530" s="167">
        <v>42100</v>
      </c>
      <c r="B1530" s="168">
        <v>45931</v>
      </c>
      <c r="C1530" s="168">
        <v>45931</v>
      </c>
      <c r="D1530" s="167">
        <v>180369</v>
      </c>
      <c r="E1530" s="167" t="s">
        <v>2721</v>
      </c>
      <c r="F1530" s="167" t="s">
        <v>1408</v>
      </c>
      <c r="G1530" s="167" t="s">
        <v>1409</v>
      </c>
      <c r="I1530" s="167" t="s">
        <v>1405</v>
      </c>
      <c r="J1530" s="167" t="s">
        <v>1410</v>
      </c>
      <c r="K1530" s="167" t="s">
        <v>1004</v>
      </c>
      <c r="L1530" s="167" t="s">
        <v>1411</v>
      </c>
      <c r="M1530" s="167" t="s">
        <v>2722</v>
      </c>
      <c r="O1530" s="167">
        <v>23794</v>
      </c>
      <c r="P1530" s="167" t="s">
        <v>1386</v>
      </c>
      <c r="R1530" s="167">
        <v>375</v>
      </c>
      <c r="S1530" s="167">
        <v>-375</v>
      </c>
      <c r="T1530" s="167" t="s">
        <v>1361</v>
      </c>
    </row>
    <row r="1531" spans="1:20">
      <c r="A1531" s="167">
        <v>42100</v>
      </c>
      <c r="B1531" s="168">
        <v>45901</v>
      </c>
      <c r="C1531" s="168">
        <v>45901</v>
      </c>
      <c r="D1531" s="167">
        <v>179815</v>
      </c>
      <c r="E1531" s="167" t="s">
        <v>2723</v>
      </c>
      <c r="F1531" s="167" t="s">
        <v>1408</v>
      </c>
      <c r="G1531" s="167" t="s">
        <v>1409</v>
      </c>
      <c r="I1531" s="167" t="s">
        <v>1405</v>
      </c>
      <c r="J1531" s="167" t="s">
        <v>1413</v>
      </c>
      <c r="K1531" s="167" t="s">
        <v>1004</v>
      </c>
      <c r="L1531" s="167" t="s">
        <v>1414</v>
      </c>
      <c r="M1531" s="167" t="s">
        <v>2722</v>
      </c>
      <c r="O1531" s="167">
        <v>23488</v>
      </c>
      <c r="P1531" s="167" t="s">
        <v>1386</v>
      </c>
      <c r="R1531" s="167">
        <v>186</v>
      </c>
      <c r="S1531" s="167">
        <v>-186</v>
      </c>
      <c r="T1531" s="167" t="s">
        <v>1361</v>
      </c>
    </row>
    <row r="1532" spans="1:20">
      <c r="A1532" s="167">
        <v>42100</v>
      </c>
      <c r="B1532" s="168">
        <v>45931</v>
      </c>
      <c r="C1532" s="168">
        <v>45931</v>
      </c>
      <c r="D1532" s="167">
        <v>180369</v>
      </c>
      <c r="E1532" s="167" t="s">
        <v>2723</v>
      </c>
      <c r="F1532" s="167" t="s">
        <v>1408</v>
      </c>
      <c r="G1532" s="167" t="s">
        <v>1409</v>
      </c>
      <c r="I1532" s="167" t="s">
        <v>1405</v>
      </c>
      <c r="J1532" s="167" t="s">
        <v>1413</v>
      </c>
      <c r="K1532" s="167" t="s">
        <v>1004</v>
      </c>
      <c r="L1532" s="167" t="s">
        <v>1414</v>
      </c>
      <c r="M1532" s="167" t="s">
        <v>2722</v>
      </c>
      <c r="O1532" s="167">
        <v>23794</v>
      </c>
      <c r="P1532" s="167" t="s">
        <v>1386</v>
      </c>
      <c r="R1532" s="167">
        <v>186</v>
      </c>
      <c r="S1532" s="167">
        <v>-186</v>
      </c>
      <c r="T1532" s="167" t="s">
        <v>1361</v>
      </c>
    </row>
    <row r="1533" spans="1:20">
      <c r="A1533" s="167">
        <v>42100</v>
      </c>
      <c r="B1533" s="168">
        <v>45901</v>
      </c>
      <c r="C1533" s="168">
        <v>45901</v>
      </c>
      <c r="D1533" s="167">
        <v>179815</v>
      </c>
      <c r="E1533" s="167" t="s">
        <v>2724</v>
      </c>
      <c r="F1533" s="167" t="s">
        <v>1408</v>
      </c>
      <c r="G1533" s="167" t="s">
        <v>1409</v>
      </c>
      <c r="I1533" s="167" t="s">
        <v>1405</v>
      </c>
      <c r="J1533" s="167" t="s">
        <v>1416</v>
      </c>
      <c r="K1533" s="167" t="s">
        <v>1004</v>
      </c>
      <c r="L1533" s="167" t="s">
        <v>1417</v>
      </c>
      <c r="M1533" s="167" t="s">
        <v>2722</v>
      </c>
      <c r="O1533" s="167">
        <v>23488</v>
      </c>
      <c r="P1533" s="167" t="s">
        <v>1386</v>
      </c>
      <c r="R1533" s="167">
        <v>100</v>
      </c>
      <c r="S1533" s="167">
        <v>-100</v>
      </c>
      <c r="T1533" s="167" t="s">
        <v>1361</v>
      </c>
    </row>
    <row r="1534" spans="1:20">
      <c r="A1534" s="167">
        <v>42100</v>
      </c>
      <c r="B1534" s="168">
        <v>45931</v>
      </c>
      <c r="C1534" s="168">
        <v>45931</v>
      </c>
      <c r="D1534" s="167">
        <v>180369</v>
      </c>
      <c r="E1534" s="167" t="s">
        <v>2724</v>
      </c>
      <c r="F1534" s="167" t="s">
        <v>1408</v>
      </c>
      <c r="G1534" s="167" t="s">
        <v>1409</v>
      </c>
      <c r="I1534" s="167" t="s">
        <v>1405</v>
      </c>
      <c r="J1534" s="167" t="s">
        <v>1416</v>
      </c>
      <c r="K1534" s="167" t="s">
        <v>1004</v>
      </c>
      <c r="L1534" s="167" t="s">
        <v>1417</v>
      </c>
      <c r="M1534" s="167" t="s">
        <v>2722</v>
      </c>
      <c r="O1534" s="167">
        <v>23794</v>
      </c>
      <c r="P1534" s="167" t="s">
        <v>1386</v>
      </c>
      <c r="R1534" s="167">
        <v>100</v>
      </c>
      <c r="S1534" s="167">
        <v>-100</v>
      </c>
      <c r="T1534" s="167" t="s">
        <v>1361</v>
      </c>
    </row>
    <row r="1535" spans="1:20">
      <c r="A1535" s="167">
        <v>41300</v>
      </c>
      <c r="B1535" s="168">
        <v>45901</v>
      </c>
      <c r="C1535" s="168">
        <v>45901</v>
      </c>
      <c r="D1535" s="167">
        <v>179815</v>
      </c>
      <c r="E1535" s="167" t="s">
        <v>2725</v>
      </c>
      <c r="F1535" s="167" t="s">
        <v>1425</v>
      </c>
      <c r="G1535" s="167" t="s">
        <v>1426</v>
      </c>
      <c r="I1535" s="167" t="s">
        <v>1405</v>
      </c>
      <c r="J1535" s="167" t="s">
        <v>1550</v>
      </c>
      <c r="K1535" s="167" t="s">
        <v>1004</v>
      </c>
      <c r="L1535" s="167" t="s">
        <v>1551</v>
      </c>
      <c r="M1535" s="167" t="s">
        <v>2722</v>
      </c>
      <c r="O1535" s="167">
        <v>23488</v>
      </c>
      <c r="P1535" s="167" t="s">
        <v>1386</v>
      </c>
      <c r="R1535" s="167">
        <v>75</v>
      </c>
      <c r="S1535" s="167">
        <v>-75</v>
      </c>
      <c r="T1535" s="167" t="s">
        <v>1361</v>
      </c>
    </row>
    <row r="1536" spans="1:20">
      <c r="A1536" s="167">
        <v>41300</v>
      </c>
      <c r="B1536" s="168">
        <v>45931</v>
      </c>
      <c r="C1536" s="168">
        <v>45931</v>
      </c>
      <c r="D1536" s="167">
        <v>180369</v>
      </c>
      <c r="E1536" s="167" t="s">
        <v>2725</v>
      </c>
      <c r="F1536" s="167" t="s">
        <v>1425</v>
      </c>
      <c r="G1536" s="167" t="s">
        <v>1426</v>
      </c>
      <c r="I1536" s="167" t="s">
        <v>1405</v>
      </c>
      <c r="J1536" s="167" t="s">
        <v>1550</v>
      </c>
      <c r="K1536" s="167" t="s">
        <v>1004</v>
      </c>
      <c r="L1536" s="167" t="s">
        <v>1551</v>
      </c>
      <c r="M1536" s="167" t="s">
        <v>2722</v>
      </c>
      <c r="O1536" s="167">
        <v>23794</v>
      </c>
      <c r="P1536" s="167" t="s">
        <v>1386</v>
      </c>
      <c r="R1536" s="167">
        <v>75</v>
      </c>
      <c r="S1536" s="167">
        <v>-75</v>
      </c>
      <c r="T1536" s="167" t="s">
        <v>1361</v>
      </c>
    </row>
    <row r="1537" spans="1:20">
      <c r="A1537" s="167">
        <v>42100</v>
      </c>
      <c r="B1537" s="168">
        <v>45901</v>
      </c>
      <c r="C1537" s="168">
        <v>45901</v>
      </c>
      <c r="D1537" s="167">
        <v>179815</v>
      </c>
      <c r="E1537" s="167" t="s">
        <v>2726</v>
      </c>
      <c r="F1537" s="167" t="s">
        <v>1408</v>
      </c>
      <c r="G1537" s="167" t="s">
        <v>1409</v>
      </c>
      <c r="I1537" s="167" t="s">
        <v>1405</v>
      </c>
      <c r="J1537" s="167" t="s">
        <v>1422</v>
      </c>
      <c r="K1537" s="167" t="s">
        <v>1004</v>
      </c>
      <c r="L1537" s="167" t="s">
        <v>1423</v>
      </c>
      <c r="M1537" s="167" t="s">
        <v>2722</v>
      </c>
      <c r="O1537" s="167">
        <v>23488</v>
      </c>
      <c r="P1537" s="167" t="s">
        <v>1386</v>
      </c>
      <c r="R1537" s="167">
        <v>161</v>
      </c>
      <c r="S1537" s="167">
        <v>-161</v>
      </c>
      <c r="T1537" s="167" t="s">
        <v>1361</v>
      </c>
    </row>
    <row r="1538" spans="1:20">
      <c r="A1538" s="167">
        <v>42100</v>
      </c>
      <c r="B1538" s="168">
        <v>45931</v>
      </c>
      <c r="C1538" s="168">
        <v>45931</v>
      </c>
      <c r="D1538" s="167">
        <v>180369</v>
      </c>
      <c r="E1538" s="167" t="s">
        <v>2726</v>
      </c>
      <c r="F1538" s="167" t="s">
        <v>1408</v>
      </c>
      <c r="G1538" s="167" t="s">
        <v>1409</v>
      </c>
      <c r="I1538" s="167" t="s">
        <v>1405</v>
      </c>
      <c r="J1538" s="167" t="s">
        <v>1422</v>
      </c>
      <c r="K1538" s="167" t="s">
        <v>1004</v>
      </c>
      <c r="L1538" s="167" t="s">
        <v>1423</v>
      </c>
      <c r="M1538" s="167" t="s">
        <v>2722</v>
      </c>
      <c r="O1538" s="167">
        <v>23794</v>
      </c>
      <c r="P1538" s="167" t="s">
        <v>1386</v>
      </c>
      <c r="R1538" s="167">
        <v>175</v>
      </c>
      <c r="S1538" s="167">
        <v>-175</v>
      </c>
      <c r="T1538" s="167" t="s">
        <v>1361</v>
      </c>
    </row>
    <row r="1539" spans="1:20">
      <c r="A1539" s="167">
        <v>41300</v>
      </c>
      <c r="B1539" s="168">
        <v>45901</v>
      </c>
      <c r="C1539" s="168">
        <v>45901</v>
      </c>
      <c r="D1539" s="167">
        <v>179815</v>
      </c>
      <c r="E1539" s="167" t="s">
        <v>2727</v>
      </c>
      <c r="F1539" s="167" t="s">
        <v>1425</v>
      </c>
      <c r="G1539" s="167" t="s">
        <v>1426</v>
      </c>
      <c r="I1539" s="167" t="s">
        <v>1405</v>
      </c>
      <c r="J1539" s="167" t="s">
        <v>2393</v>
      </c>
      <c r="K1539" s="167" t="s">
        <v>1004</v>
      </c>
      <c r="L1539" s="167" t="s">
        <v>2393</v>
      </c>
      <c r="M1539" s="167" t="s">
        <v>2722</v>
      </c>
      <c r="O1539" s="167">
        <v>23488</v>
      </c>
      <c r="P1539" s="167" t="s">
        <v>1386</v>
      </c>
      <c r="R1539" s="167">
        <v>136.63</v>
      </c>
      <c r="S1539" s="167">
        <v>-136.63</v>
      </c>
      <c r="T1539" s="167" t="s">
        <v>1361</v>
      </c>
    </row>
    <row r="1540" spans="1:20">
      <c r="A1540" s="167">
        <v>41300</v>
      </c>
      <c r="B1540" s="168">
        <v>45931</v>
      </c>
      <c r="C1540" s="168">
        <v>45931</v>
      </c>
      <c r="D1540" s="167">
        <v>180369</v>
      </c>
      <c r="E1540" s="167" t="s">
        <v>2727</v>
      </c>
      <c r="F1540" s="167" t="s">
        <v>1425</v>
      </c>
      <c r="G1540" s="167" t="s">
        <v>1426</v>
      </c>
      <c r="I1540" s="167" t="s">
        <v>1405</v>
      </c>
      <c r="J1540" s="167" t="s">
        <v>2393</v>
      </c>
      <c r="K1540" s="167" t="s">
        <v>1004</v>
      </c>
      <c r="L1540" s="167" t="s">
        <v>2393</v>
      </c>
      <c r="M1540" s="167" t="s">
        <v>2722</v>
      </c>
      <c r="O1540" s="167">
        <v>23794</v>
      </c>
      <c r="P1540" s="167" t="s">
        <v>1386</v>
      </c>
      <c r="R1540" s="167">
        <v>151.74</v>
      </c>
      <c r="S1540" s="167">
        <v>-151.74</v>
      </c>
      <c r="T1540" s="167" t="s">
        <v>1361</v>
      </c>
    </row>
    <row r="1541" spans="1:20">
      <c r="A1541" s="167">
        <v>41320</v>
      </c>
      <c r="B1541" s="168">
        <v>45901</v>
      </c>
      <c r="C1541" s="168">
        <v>45901</v>
      </c>
      <c r="D1541" s="167">
        <v>179815</v>
      </c>
      <c r="E1541" s="167" t="s">
        <v>2728</v>
      </c>
      <c r="F1541" s="167" t="s">
        <v>1425</v>
      </c>
      <c r="G1541" s="167" t="s">
        <v>1426</v>
      </c>
      <c r="I1541" s="167" t="s">
        <v>1405</v>
      </c>
      <c r="J1541" s="167" t="s">
        <v>1492</v>
      </c>
      <c r="K1541" s="167" t="s">
        <v>1004</v>
      </c>
      <c r="L1541" s="167" t="s">
        <v>1493</v>
      </c>
      <c r="M1541" s="167" t="s">
        <v>2722</v>
      </c>
      <c r="O1541" s="167">
        <v>23488</v>
      </c>
      <c r="P1541" s="167" t="s">
        <v>1386</v>
      </c>
      <c r="R1541" s="167">
        <v>200</v>
      </c>
      <c r="S1541" s="167">
        <v>-200</v>
      </c>
      <c r="T1541" s="167" t="s">
        <v>1361</v>
      </c>
    </row>
    <row r="1542" spans="1:20">
      <c r="A1542" s="167">
        <v>41320</v>
      </c>
      <c r="B1542" s="168">
        <v>45931</v>
      </c>
      <c r="C1542" s="168">
        <v>45931</v>
      </c>
      <c r="D1542" s="167">
        <v>180369</v>
      </c>
      <c r="E1542" s="167" t="s">
        <v>2728</v>
      </c>
      <c r="F1542" s="167" t="s">
        <v>1425</v>
      </c>
      <c r="G1542" s="167" t="s">
        <v>1426</v>
      </c>
      <c r="I1542" s="167" t="s">
        <v>1405</v>
      </c>
      <c r="J1542" s="167" t="s">
        <v>1492</v>
      </c>
      <c r="K1542" s="167" t="s">
        <v>1004</v>
      </c>
      <c r="L1542" s="167" t="s">
        <v>1493</v>
      </c>
      <c r="M1542" s="167" t="s">
        <v>2722</v>
      </c>
      <c r="O1542" s="167">
        <v>23794</v>
      </c>
      <c r="P1542" s="167" t="s">
        <v>1386</v>
      </c>
      <c r="R1542" s="167">
        <v>50</v>
      </c>
      <c r="S1542" s="167">
        <v>-50</v>
      </c>
      <c r="T1542" s="167" t="s">
        <v>1361</v>
      </c>
    </row>
    <row r="1543" spans="1:20">
      <c r="A1543" s="167">
        <v>41300</v>
      </c>
      <c r="B1543" s="168">
        <v>45901</v>
      </c>
      <c r="C1543" s="168">
        <v>45901</v>
      </c>
      <c r="D1543" s="167">
        <v>179815</v>
      </c>
      <c r="E1543" s="167" t="s">
        <v>2729</v>
      </c>
      <c r="F1543" s="167" t="s">
        <v>1425</v>
      </c>
      <c r="G1543" s="167" t="s">
        <v>1426</v>
      </c>
      <c r="I1543" s="167" t="s">
        <v>1405</v>
      </c>
      <c r="J1543" s="167" t="s">
        <v>1430</v>
      </c>
      <c r="K1543" s="167" t="s">
        <v>1004</v>
      </c>
      <c r="L1543" s="167" t="s">
        <v>1430</v>
      </c>
      <c r="M1543" s="167" t="s">
        <v>2722</v>
      </c>
      <c r="O1543" s="167">
        <v>23488</v>
      </c>
      <c r="P1543" s="167" t="s">
        <v>1386</v>
      </c>
      <c r="R1543" s="167">
        <v>153.02000000000001</v>
      </c>
      <c r="S1543" s="167">
        <v>-153.02000000000001</v>
      </c>
      <c r="T1543" s="167" t="s">
        <v>1361</v>
      </c>
    </row>
    <row r="1544" spans="1:20">
      <c r="A1544" s="167">
        <v>41300</v>
      </c>
      <c r="B1544" s="168">
        <v>45931</v>
      </c>
      <c r="C1544" s="168">
        <v>45931</v>
      </c>
      <c r="D1544" s="167">
        <v>180369</v>
      </c>
      <c r="E1544" s="167" t="s">
        <v>2729</v>
      </c>
      <c r="F1544" s="167" t="s">
        <v>1425</v>
      </c>
      <c r="G1544" s="167" t="s">
        <v>1426</v>
      </c>
      <c r="I1544" s="167" t="s">
        <v>1405</v>
      </c>
      <c r="J1544" s="167" t="s">
        <v>1430</v>
      </c>
      <c r="K1544" s="167" t="s">
        <v>1004</v>
      </c>
      <c r="L1544" s="167" t="s">
        <v>1430</v>
      </c>
      <c r="M1544" s="167" t="s">
        <v>2722</v>
      </c>
      <c r="O1544" s="167">
        <v>23794</v>
      </c>
      <c r="P1544" s="167" t="s">
        <v>1386</v>
      </c>
      <c r="R1544" s="167">
        <v>165.66</v>
      </c>
      <c r="S1544" s="167">
        <v>-165.66</v>
      </c>
      <c r="T1544" s="167" t="s">
        <v>1361</v>
      </c>
    </row>
    <row r="1545" spans="1:20">
      <c r="A1545" s="167">
        <v>40000</v>
      </c>
      <c r="B1545" s="168">
        <v>45901</v>
      </c>
      <c r="C1545" s="168">
        <v>45901</v>
      </c>
      <c r="D1545" s="167">
        <v>179815</v>
      </c>
      <c r="E1545" s="167" t="s">
        <v>2730</v>
      </c>
      <c r="F1545" s="167" t="s">
        <v>1425</v>
      </c>
      <c r="G1545" s="167" t="s">
        <v>1426</v>
      </c>
      <c r="I1545" s="167" t="s">
        <v>1405</v>
      </c>
      <c r="J1545" s="167" t="s">
        <v>1514</v>
      </c>
      <c r="K1545" s="167" t="s">
        <v>1004</v>
      </c>
      <c r="L1545" s="167" t="s">
        <v>1515</v>
      </c>
      <c r="M1545" s="167" t="s">
        <v>2722</v>
      </c>
      <c r="O1545" s="167">
        <v>23488</v>
      </c>
      <c r="P1545" s="167" t="s">
        <v>1386</v>
      </c>
      <c r="R1545" s="167">
        <v>414</v>
      </c>
      <c r="S1545" s="167">
        <v>-414</v>
      </c>
      <c r="T1545" s="167" t="s">
        <v>1361</v>
      </c>
    </row>
    <row r="1546" spans="1:20">
      <c r="A1546" s="167">
        <v>40000</v>
      </c>
      <c r="B1546" s="168">
        <v>45931</v>
      </c>
      <c r="C1546" s="168">
        <v>45931</v>
      </c>
      <c r="D1546" s="167">
        <v>180369</v>
      </c>
      <c r="E1546" s="167" t="s">
        <v>2730</v>
      </c>
      <c r="F1546" s="167" t="s">
        <v>1425</v>
      </c>
      <c r="G1546" s="167" t="s">
        <v>1426</v>
      </c>
      <c r="I1546" s="167" t="s">
        <v>1405</v>
      </c>
      <c r="J1546" s="167" t="s">
        <v>1514</v>
      </c>
      <c r="K1546" s="167" t="s">
        <v>1004</v>
      </c>
      <c r="L1546" s="167" t="s">
        <v>1515</v>
      </c>
      <c r="M1546" s="167" t="s">
        <v>2722</v>
      </c>
      <c r="O1546" s="167">
        <v>23794</v>
      </c>
      <c r="P1546" s="167" t="s">
        <v>1386</v>
      </c>
      <c r="R1546" s="167">
        <v>414</v>
      </c>
      <c r="S1546" s="167">
        <v>-414</v>
      </c>
      <c r="T1546" s="167" t="s">
        <v>1361</v>
      </c>
    </row>
    <row r="1547" spans="1:20">
      <c r="A1547" s="167">
        <v>41300</v>
      </c>
      <c r="B1547" s="168">
        <v>45901</v>
      </c>
      <c r="C1547" s="168">
        <v>45901</v>
      </c>
      <c r="D1547" s="167">
        <v>179815</v>
      </c>
      <c r="E1547" s="167" t="s">
        <v>2731</v>
      </c>
      <c r="F1547" s="167" t="s">
        <v>1425</v>
      </c>
      <c r="G1547" s="167" t="s">
        <v>1426</v>
      </c>
      <c r="I1547" s="167" t="s">
        <v>1405</v>
      </c>
      <c r="J1547" s="167" t="s">
        <v>1592</v>
      </c>
      <c r="K1547" s="167" t="s">
        <v>1004</v>
      </c>
      <c r="L1547" s="167" t="s">
        <v>1593</v>
      </c>
      <c r="M1547" s="167" t="s">
        <v>2722</v>
      </c>
      <c r="O1547" s="167">
        <v>23488</v>
      </c>
      <c r="P1547" s="167" t="s">
        <v>1386</v>
      </c>
      <c r="R1547" s="167">
        <v>124</v>
      </c>
      <c r="S1547" s="167">
        <v>-124</v>
      </c>
      <c r="T1547" s="167" t="s">
        <v>1361</v>
      </c>
    </row>
    <row r="1548" spans="1:20">
      <c r="A1548" s="167">
        <v>41300</v>
      </c>
      <c r="B1548" s="168">
        <v>45931</v>
      </c>
      <c r="C1548" s="168">
        <v>45931</v>
      </c>
      <c r="D1548" s="167">
        <v>180369</v>
      </c>
      <c r="E1548" s="167" t="s">
        <v>2731</v>
      </c>
      <c r="F1548" s="167" t="s">
        <v>1425</v>
      </c>
      <c r="G1548" s="167" t="s">
        <v>1426</v>
      </c>
      <c r="I1548" s="167" t="s">
        <v>1405</v>
      </c>
      <c r="J1548" s="167" t="s">
        <v>1592</v>
      </c>
      <c r="K1548" s="167" t="s">
        <v>1004</v>
      </c>
      <c r="L1548" s="167" t="s">
        <v>1593</v>
      </c>
      <c r="M1548" s="167" t="s">
        <v>2722</v>
      </c>
      <c r="O1548" s="167">
        <v>23794</v>
      </c>
      <c r="P1548" s="167" t="s">
        <v>1386</v>
      </c>
      <c r="R1548" s="167">
        <v>124</v>
      </c>
      <c r="S1548" s="167">
        <v>-124</v>
      </c>
      <c r="T1548" s="167" t="s">
        <v>1361</v>
      </c>
    </row>
    <row r="1549" spans="1:20">
      <c r="A1549" s="167">
        <v>42100</v>
      </c>
      <c r="B1549" s="168">
        <v>45901</v>
      </c>
      <c r="C1549" s="168">
        <v>45901</v>
      </c>
      <c r="D1549" s="167">
        <v>179815</v>
      </c>
      <c r="E1549" s="167" t="s">
        <v>2732</v>
      </c>
      <c r="F1549" s="167" t="s">
        <v>1408</v>
      </c>
      <c r="G1549" s="167" t="s">
        <v>1409</v>
      </c>
      <c r="I1549" s="167" t="s">
        <v>1405</v>
      </c>
      <c r="J1549" s="167" t="s">
        <v>1435</v>
      </c>
      <c r="K1549" s="167" t="s">
        <v>1004</v>
      </c>
      <c r="L1549" s="167" t="s">
        <v>1436</v>
      </c>
      <c r="M1549" s="167" t="s">
        <v>2722</v>
      </c>
      <c r="O1549" s="167">
        <v>23488</v>
      </c>
      <c r="P1549" s="167" t="s">
        <v>1386</v>
      </c>
      <c r="R1549" s="167">
        <v>115</v>
      </c>
      <c r="S1549" s="167">
        <v>-115</v>
      </c>
      <c r="T1549" s="167" t="s">
        <v>1361</v>
      </c>
    </row>
    <row r="1550" spans="1:20">
      <c r="A1550" s="167">
        <v>42100</v>
      </c>
      <c r="B1550" s="168">
        <v>45931</v>
      </c>
      <c r="C1550" s="168">
        <v>45931</v>
      </c>
      <c r="D1550" s="167">
        <v>180369</v>
      </c>
      <c r="E1550" s="167" t="s">
        <v>2732</v>
      </c>
      <c r="F1550" s="167" t="s">
        <v>1408</v>
      </c>
      <c r="G1550" s="167" t="s">
        <v>1409</v>
      </c>
      <c r="I1550" s="167" t="s">
        <v>1405</v>
      </c>
      <c r="J1550" s="167" t="s">
        <v>1435</v>
      </c>
      <c r="K1550" s="167" t="s">
        <v>1004</v>
      </c>
      <c r="L1550" s="167" t="s">
        <v>1436</v>
      </c>
      <c r="M1550" s="167" t="s">
        <v>2722</v>
      </c>
      <c r="O1550" s="167">
        <v>23794</v>
      </c>
      <c r="P1550" s="167" t="s">
        <v>1386</v>
      </c>
      <c r="R1550" s="167">
        <v>100</v>
      </c>
      <c r="S1550" s="167">
        <v>-100</v>
      </c>
      <c r="T1550" s="167" t="s">
        <v>1361</v>
      </c>
    </row>
    <row r="1551" spans="1:20">
      <c r="A1551" s="167">
        <v>40000</v>
      </c>
      <c r="B1551" s="168">
        <v>45901</v>
      </c>
      <c r="C1551" s="168">
        <v>45901</v>
      </c>
      <c r="D1551" s="167">
        <v>179815</v>
      </c>
      <c r="E1551" s="167" t="s">
        <v>2733</v>
      </c>
      <c r="F1551" s="167" t="s">
        <v>1425</v>
      </c>
      <c r="G1551" s="167" t="s">
        <v>1426</v>
      </c>
      <c r="I1551" s="167" t="s">
        <v>1405</v>
      </c>
      <c r="J1551" s="167" t="s">
        <v>1441</v>
      </c>
      <c r="K1551" s="167" t="s">
        <v>1004</v>
      </c>
      <c r="L1551" s="167" t="s">
        <v>1442</v>
      </c>
      <c r="M1551" s="167" t="s">
        <v>2722</v>
      </c>
      <c r="O1551" s="167">
        <v>23488</v>
      </c>
      <c r="P1551" s="167" t="s">
        <v>1386</v>
      </c>
      <c r="R1551" s="167">
        <v>800</v>
      </c>
      <c r="S1551" s="167">
        <v>-800</v>
      </c>
      <c r="T1551" s="167" t="s">
        <v>1361</v>
      </c>
    </row>
    <row r="1552" spans="1:20">
      <c r="A1552" s="167">
        <v>40000</v>
      </c>
      <c r="B1552" s="168">
        <v>45931</v>
      </c>
      <c r="C1552" s="168">
        <v>45931</v>
      </c>
      <c r="D1552" s="167">
        <v>180369</v>
      </c>
      <c r="E1552" s="167" t="s">
        <v>2733</v>
      </c>
      <c r="F1552" s="167" t="s">
        <v>1425</v>
      </c>
      <c r="G1552" s="167" t="s">
        <v>1426</v>
      </c>
      <c r="I1552" s="167" t="s">
        <v>1405</v>
      </c>
      <c r="J1552" s="167" t="s">
        <v>1441</v>
      </c>
      <c r="K1552" s="167" t="s">
        <v>1004</v>
      </c>
      <c r="L1552" s="167" t="s">
        <v>1442</v>
      </c>
      <c r="M1552" s="167" t="s">
        <v>2722</v>
      </c>
      <c r="O1552" s="167">
        <v>23794</v>
      </c>
      <c r="P1552" s="167" t="s">
        <v>1386</v>
      </c>
      <c r="R1552" s="167">
        <v>800</v>
      </c>
      <c r="S1552" s="167">
        <v>-800</v>
      </c>
      <c r="T1552" s="167" t="s">
        <v>1361</v>
      </c>
    </row>
    <row r="1553" spans="1:20">
      <c r="A1553" s="167">
        <v>40000</v>
      </c>
      <c r="B1553" s="168">
        <v>45901</v>
      </c>
      <c r="C1553" s="168">
        <v>45901</v>
      </c>
      <c r="D1553" s="167">
        <v>179815</v>
      </c>
      <c r="E1553" s="167" t="s">
        <v>2734</v>
      </c>
      <c r="F1553" s="167" t="s">
        <v>1425</v>
      </c>
      <c r="G1553" s="167" t="s">
        <v>1426</v>
      </c>
      <c r="I1553" s="167" t="s">
        <v>1405</v>
      </c>
      <c r="J1553" s="167" t="s">
        <v>1444</v>
      </c>
      <c r="K1553" s="167" t="s">
        <v>1004</v>
      </c>
      <c r="L1553" s="167" t="s">
        <v>1445</v>
      </c>
      <c r="M1553" s="167" t="s">
        <v>2722</v>
      </c>
      <c r="O1553" s="167">
        <v>23488</v>
      </c>
      <c r="P1553" s="167" t="s">
        <v>1386</v>
      </c>
      <c r="R1553" s="167">
        <v>200</v>
      </c>
      <c r="S1553" s="167">
        <v>-200</v>
      </c>
      <c r="T1553" s="167" t="s">
        <v>1361</v>
      </c>
    </row>
    <row r="1554" spans="1:20">
      <c r="A1554" s="167">
        <v>40000</v>
      </c>
      <c r="B1554" s="168">
        <v>45931</v>
      </c>
      <c r="C1554" s="168">
        <v>45931</v>
      </c>
      <c r="D1554" s="167">
        <v>180369</v>
      </c>
      <c r="E1554" s="167" t="s">
        <v>2734</v>
      </c>
      <c r="F1554" s="167" t="s">
        <v>1425</v>
      </c>
      <c r="G1554" s="167" t="s">
        <v>1426</v>
      </c>
      <c r="I1554" s="167" t="s">
        <v>1405</v>
      </c>
      <c r="J1554" s="167" t="s">
        <v>1444</v>
      </c>
      <c r="K1554" s="167" t="s">
        <v>1004</v>
      </c>
      <c r="L1554" s="167" t="s">
        <v>1445</v>
      </c>
      <c r="M1554" s="167" t="s">
        <v>2722</v>
      </c>
      <c r="O1554" s="167">
        <v>23794</v>
      </c>
      <c r="P1554" s="167" t="s">
        <v>1386</v>
      </c>
      <c r="R1554" s="167">
        <v>200</v>
      </c>
      <c r="S1554" s="167">
        <v>-200</v>
      </c>
      <c r="T1554" s="167" t="s">
        <v>1361</v>
      </c>
    </row>
    <row r="1555" spans="1:20">
      <c r="A1555" s="167">
        <v>40000</v>
      </c>
      <c r="B1555" s="168">
        <v>45901</v>
      </c>
      <c r="C1555" s="168">
        <v>45901</v>
      </c>
      <c r="D1555" s="167">
        <v>179815</v>
      </c>
      <c r="E1555" s="167" t="s">
        <v>2735</v>
      </c>
      <c r="F1555" s="167" t="s">
        <v>1425</v>
      </c>
      <c r="G1555" s="167" t="s">
        <v>1426</v>
      </c>
      <c r="I1555" s="167" t="s">
        <v>1405</v>
      </c>
      <c r="J1555" s="167" t="s">
        <v>1447</v>
      </c>
      <c r="K1555" s="167" t="s">
        <v>1004</v>
      </c>
      <c r="L1555" s="167" t="s">
        <v>1448</v>
      </c>
      <c r="M1555" s="167" t="s">
        <v>2722</v>
      </c>
      <c r="O1555" s="167">
        <v>23488</v>
      </c>
      <c r="P1555" s="167" t="s">
        <v>1386</v>
      </c>
      <c r="R1555" s="167">
        <v>1092</v>
      </c>
      <c r="S1555" s="167">
        <v>-1092</v>
      </c>
      <c r="T1555" s="167" t="s">
        <v>1361</v>
      </c>
    </row>
    <row r="1556" spans="1:20">
      <c r="A1556" s="167">
        <v>40000</v>
      </c>
      <c r="B1556" s="168">
        <v>45931</v>
      </c>
      <c r="C1556" s="168">
        <v>45931</v>
      </c>
      <c r="D1556" s="167">
        <v>180369</v>
      </c>
      <c r="E1556" s="167" t="s">
        <v>2735</v>
      </c>
      <c r="F1556" s="167" t="s">
        <v>1425</v>
      </c>
      <c r="G1556" s="167" t="s">
        <v>1426</v>
      </c>
      <c r="I1556" s="167" t="s">
        <v>1405</v>
      </c>
      <c r="J1556" s="167" t="s">
        <v>1447</v>
      </c>
      <c r="K1556" s="167" t="s">
        <v>1004</v>
      </c>
      <c r="L1556" s="167" t="s">
        <v>1448</v>
      </c>
      <c r="M1556" s="167" t="s">
        <v>2722</v>
      </c>
      <c r="O1556" s="167">
        <v>23794</v>
      </c>
      <c r="P1556" s="167" t="s">
        <v>1386</v>
      </c>
      <c r="R1556" s="167">
        <v>780</v>
      </c>
      <c r="S1556" s="167">
        <v>-780</v>
      </c>
      <c r="T1556" s="167" t="s">
        <v>1361</v>
      </c>
    </row>
    <row r="1557" spans="1:20">
      <c r="A1557" s="167">
        <v>42100</v>
      </c>
      <c r="B1557" s="168">
        <v>45901</v>
      </c>
      <c r="C1557" s="168">
        <v>45901</v>
      </c>
      <c r="D1557" s="167">
        <v>179815</v>
      </c>
      <c r="E1557" s="167" t="s">
        <v>2736</v>
      </c>
      <c r="F1557" s="167" t="s">
        <v>1425</v>
      </c>
      <c r="G1557" s="167" t="s">
        <v>1426</v>
      </c>
      <c r="I1557" s="167" t="s">
        <v>1405</v>
      </c>
      <c r="J1557" s="167" t="s">
        <v>1450</v>
      </c>
      <c r="K1557" s="167" t="s">
        <v>1004</v>
      </c>
      <c r="L1557" s="167" t="s">
        <v>1451</v>
      </c>
      <c r="M1557" s="167" t="s">
        <v>2722</v>
      </c>
      <c r="O1557" s="167">
        <v>23488</v>
      </c>
      <c r="P1557" s="167" t="s">
        <v>1386</v>
      </c>
      <c r="R1557" s="167">
        <v>10.5</v>
      </c>
      <c r="S1557" s="167">
        <v>-10.5</v>
      </c>
      <c r="T1557" s="167" t="s">
        <v>1361</v>
      </c>
    </row>
    <row r="1558" spans="1:20">
      <c r="A1558" s="167">
        <v>42100</v>
      </c>
      <c r="B1558" s="168">
        <v>45931</v>
      </c>
      <c r="C1558" s="168">
        <v>45931</v>
      </c>
      <c r="D1558" s="167">
        <v>180369</v>
      </c>
      <c r="E1558" s="167" t="s">
        <v>2736</v>
      </c>
      <c r="F1558" s="167" t="s">
        <v>1425</v>
      </c>
      <c r="G1558" s="167" t="s">
        <v>1426</v>
      </c>
      <c r="I1558" s="167" t="s">
        <v>1405</v>
      </c>
      <c r="J1558" s="167" t="s">
        <v>1450</v>
      </c>
      <c r="K1558" s="167" t="s">
        <v>1004</v>
      </c>
      <c r="L1558" s="167" t="s">
        <v>1451</v>
      </c>
      <c r="M1558" s="167" t="s">
        <v>2722</v>
      </c>
      <c r="O1558" s="167">
        <v>23794</v>
      </c>
      <c r="P1558" s="167" t="s">
        <v>1386</v>
      </c>
      <c r="R1558" s="167">
        <v>10.5</v>
      </c>
      <c r="S1558" s="167">
        <v>-10.5</v>
      </c>
      <c r="T1558" s="167" t="s">
        <v>1361</v>
      </c>
    </row>
    <row r="1559" spans="1:20">
      <c r="A1559" s="167">
        <v>41450</v>
      </c>
      <c r="B1559" s="168">
        <v>45901</v>
      </c>
      <c r="C1559" s="168">
        <v>45901</v>
      </c>
      <c r="D1559" s="167">
        <v>179815</v>
      </c>
      <c r="E1559" s="167" t="s">
        <v>2737</v>
      </c>
      <c r="F1559" s="167" t="s">
        <v>1425</v>
      </c>
      <c r="G1559" s="167" t="s">
        <v>1426</v>
      </c>
      <c r="I1559" s="167" t="s">
        <v>1405</v>
      </c>
      <c r="J1559" s="167" t="s">
        <v>1643</v>
      </c>
      <c r="K1559" s="167" t="s">
        <v>1004</v>
      </c>
      <c r="L1559" s="167" t="s">
        <v>1644</v>
      </c>
      <c r="M1559" s="167" t="s">
        <v>2722</v>
      </c>
      <c r="O1559" s="167">
        <v>23488</v>
      </c>
      <c r="P1559" s="167" t="s">
        <v>1386</v>
      </c>
      <c r="R1559" s="167">
        <v>387.5</v>
      </c>
      <c r="S1559" s="167">
        <v>-387.5</v>
      </c>
      <c r="T1559" s="167" t="s">
        <v>1361</v>
      </c>
    </row>
    <row r="1560" spans="1:20">
      <c r="A1560" s="167">
        <v>41450</v>
      </c>
      <c r="B1560" s="168">
        <v>45931</v>
      </c>
      <c r="C1560" s="168">
        <v>45931</v>
      </c>
      <c r="D1560" s="167">
        <v>180369</v>
      </c>
      <c r="E1560" s="167" t="s">
        <v>2737</v>
      </c>
      <c r="F1560" s="167" t="s">
        <v>1425</v>
      </c>
      <c r="G1560" s="167" t="s">
        <v>1426</v>
      </c>
      <c r="I1560" s="167" t="s">
        <v>1405</v>
      </c>
      <c r="J1560" s="167" t="s">
        <v>1643</v>
      </c>
      <c r="K1560" s="167" t="s">
        <v>1004</v>
      </c>
      <c r="L1560" s="167" t="s">
        <v>1644</v>
      </c>
      <c r="M1560" s="167" t="s">
        <v>2722</v>
      </c>
      <c r="O1560" s="167">
        <v>23794</v>
      </c>
      <c r="P1560" s="167" t="s">
        <v>1386</v>
      </c>
      <c r="R1560" s="167">
        <v>387.5</v>
      </c>
      <c r="S1560" s="167">
        <v>-387.5</v>
      </c>
      <c r="T1560" s="167" t="s">
        <v>1361</v>
      </c>
    </row>
    <row r="1561" spans="1:20">
      <c r="A1561" s="167">
        <v>40000</v>
      </c>
      <c r="B1561" s="168">
        <v>45901</v>
      </c>
      <c r="C1561" s="168">
        <v>45901</v>
      </c>
      <c r="D1561" s="167">
        <v>179815</v>
      </c>
      <c r="E1561" s="167" t="s">
        <v>2738</v>
      </c>
      <c r="F1561" s="167" t="s">
        <v>1425</v>
      </c>
      <c r="G1561" s="167" t="s">
        <v>1426</v>
      </c>
      <c r="I1561" s="167" t="s">
        <v>1405</v>
      </c>
      <c r="J1561" s="167" t="s">
        <v>2237</v>
      </c>
      <c r="K1561" s="167" t="s">
        <v>1004</v>
      </c>
      <c r="L1561" s="167" t="s">
        <v>2237</v>
      </c>
      <c r="M1561" s="167" t="s">
        <v>2722</v>
      </c>
      <c r="O1561" s="167">
        <v>23488</v>
      </c>
      <c r="P1561" s="167" t="s">
        <v>1386</v>
      </c>
      <c r="R1561" s="167">
        <v>60</v>
      </c>
      <c r="S1561" s="167">
        <v>-60</v>
      </c>
      <c r="T1561" s="167" t="s">
        <v>1361</v>
      </c>
    </row>
    <row r="1562" spans="1:20">
      <c r="A1562" s="167">
        <v>40000</v>
      </c>
      <c r="B1562" s="168">
        <v>45931</v>
      </c>
      <c r="C1562" s="168">
        <v>45931</v>
      </c>
      <c r="D1562" s="167">
        <v>180369</v>
      </c>
      <c r="E1562" s="167" t="s">
        <v>2738</v>
      </c>
      <c r="F1562" s="167" t="s">
        <v>1425</v>
      </c>
      <c r="G1562" s="167" t="s">
        <v>1426</v>
      </c>
      <c r="I1562" s="167" t="s">
        <v>1405</v>
      </c>
      <c r="J1562" s="167" t="s">
        <v>2237</v>
      </c>
      <c r="K1562" s="167" t="s">
        <v>1004</v>
      </c>
      <c r="L1562" s="167" t="s">
        <v>2237</v>
      </c>
      <c r="M1562" s="167" t="s">
        <v>2722</v>
      </c>
      <c r="O1562" s="167">
        <v>23794</v>
      </c>
      <c r="P1562" s="167" t="s">
        <v>1386</v>
      </c>
      <c r="R1562" s="167">
        <v>60</v>
      </c>
      <c r="S1562" s="167">
        <v>-60</v>
      </c>
      <c r="T1562" s="167" t="s">
        <v>1361</v>
      </c>
    </row>
    <row r="1563" spans="1:20">
      <c r="A1563" s="167">
        <v>41500</v>
      </c>
      <c r="B1563" s="168">
        <v>45911</v>
      </c>
      <c r="C1563" s="168">
        <v>45911</v>
      </c>
      <c r="D1563" s="167">
        <v>180179</v>
      </c>
      <c r="E1563" s="167" t="s">
        <v>2739</v>
      </c>
      <c r="F1563" s="167" t="s">
        <v>1500</v>
      </c>
      <c r="G1563" s="167" t="s">
        <v>508</v>
      </c>
      <c r="I1563" s="167" t="s">
        <v>1618</v>
      </c>
      <c r="K1563" s="167" t="s">
        <v>1007</v>
      </c>
      <c r="M1563" s="167" t="s">
        <v>2740</v>
      </c>
      <c r="O1563" s="167">
        <v>23600</v>
      </c>
      <c r="P1563" s="167" t="s">
        <v>1386</v>
      </c>
      <c r="R1563" s="167">
        <v>1500</v>
      </c>
      <c r="S1563" s="167">
        <v>-1500</v>
      </c>
      <c r="T1563" s="167" t="s">
        <v>1361</v>
      </c>
    </row>
    <row r="1564" spans="1:20">
      <c r="A1564" s="167">
        <v>42100</v>
      </c>
      <c r="B1564" s="168">
        <v>45901</v>
      </c>
      <c r="C1564" s="168">
        <v>45901</v>
      </c>
      <c r="D1564" s="167">
        <v>179755</v>
      </c>
      <c r="E1564" s="167" t="s">
        <v>2741</v>
      </c>
      <c r="F1564" s="167" t="s">
        <v>1408</v>
      </c>
      <c r="G1564" s="167" t="s">
        <v>1409</v>
      </c>
      <c r="I1564" s="167" t="s">
        <v>1618</v>
      </c>
      <c r="J1564" s="167" t="s">
        <v>1413</v>
      </c>
      <c r="K1564" s="167" t="s">
        <v>1007</v>
      </c>
      <c r="L1564" s="167" t="s">
        <v>1414</v>
      </c>
      <c r="M1564" s="167" t="s">
        <v>2740</v>
      </c>
      <c r="O1564" s="167">
        <v>23314</v>
      </c>
      <c r="P1564" s="167" t="s">
        <v>1386</v>
      </c>
      <c r="R1564" s="167">
        <v>20</v>
      </c>
      <c r="S1564" s="167">
        <v>-20</v>
      </c>
      <c r="T1564" s="167" t="s">
        <v>1361</v>
      </c>
    </row>
    <row r="1565" spans="1:20">
      <c r="A1565" s="167">
        <v>42100</v>
      </c>
      <c r="B1565" s="168">
        <v>45931</v>
      </c>
      <c r="C1565" s="168">
        <v>45931</v>
      </c>
      <c r="D1565" s="167">
        <v>180307</v>
      </c>
      <c r="E1565" s="167" t="s">
        <v>2741</v>
      </c>
      <c r="F1565" s="167" t="s">
        <v>1408</v>
      </c>
      <c r="G1565" s="167" t="s">
        <v>1409</v>
      </c>
      <c r="I1565" s="167" t="s">
        <v>1618</v>
      </c>
      <c r="J1565" s="167" t="s">
        <v>1413</v>
      </c>
      <c r="K1565" s="167" t="s">
        <v>1007</v>
      </c>
      <c r="L1565" s="167" t="s">
        <v>1414</v>
      </c>
      <c r="M1565" s="167" t="s">
        <v>2740</v>
      </c>
      <c r="O1565" s="167">
        <v>23731</v>
      </c>
      <c r="P1565" s="167" t="s">
        <v>1386</v>
      </c>
      <c r="R1565" s="167">
        <v>20</v>
      </c>
      <c r="S1565" s="167">
        <v>-20</v>
      </c>
      <c r="T1565" s="167" t="s">
        <v>1361</v>
      </c>
    </row>
    <row r="1566" spans="1:20">
      <c r="A1566" s="167">
        <v>42100</v>
      </c>
      <c r="B1566" s="168">
        <v>45901</v>
      </c>
      <c r="C1566" s="168">
        <v>45901</v>
      </c>
      <c r="D1566" s="167">
        <v>179755</v>
      </c>
      <c r="E1566" s="167" t="s">
        <v>2742</v>
      </c>
      <c r="F1566" s="167" t="s">
        <v>1408</v>
      </c>
      <c r="G1566" s="167" t="s">
        <v>1409</v>
      </c>
      <c r="I1566" s="167" t="s">
        <v>1618</v>
      </c>
      <c r="J1566" s="167" t="s">
        <v>1624</v>
      </c>
      <c r="K1566" s="167" t="s">
        <v>1007</v>
      </c>
      <c r="L1566" s="167" t="s">
        <v>1625</v>
      </c>
      <c r="M1566" s="167" t="s">
        <v>2740</v>
      </c>
      <c r="O1566" s="167">
        <v>23314</v>
      </c>
      <c r="P1566" s="167" t="s">
        <v>1386</v>
      </c>
      <c r="R1566" s="167">
        <v>31.5</v>
      </c>
      <c r="S1566" s="167">
        <v>-31.5</v>
      </c>
      <c r="T1566" s="167" t="s">
        <v>1361</v>
      </c>
    </row>
    <row r="1567" spans="1:20">
      <c r="A1567" s="167">
        <v>42100</v>
      </c>
      <c r="B1567" s="168">
        <v>45931</v>
      </c>
      <c r="C1567" s="168">
        <v>45931</v>
      </c>
      <c r="D1567" s="167">
        <v>180307</v>
      </c>
      <c r="E1567" s="167" t="s">
        <v>2742</v>
      </c>
      <c r="F1567" s="167" t="s">
        <v>1408</v>
      </c>
      <c r="G1567" s="167" t="s">
        <v>1409</v>
      </c>
      <c r="I1567" s="167" t="s">
        <v>1618</v>
      </c>
      <c r="J1567" s="167" t="s">
        <v>1624</v>
      </c>
      <c r="K1567" s="167" t="s">
        <v>1007</v>
      </c>
      <c r="L1567" s="167" t="s">
        <v>1625</v>
      </c>
      <c r="M1567" s="167" t="s">
        <v>2740</v>
      </c>
      <c r="O1567" s="167">
        <v>23731</v>
      </c>
      <c r="P1567" s="167" t="s">
        <v>1386</v>
      </c>
      <c r="R1567" s="167">
        <v>31.5</v>
      </c>
      <c r="S1567" s="167">
        <v>-31.5</v>
      </c>
      <c r="T1567" s="167" t="s">
        <v>1361</v>
      </c>
    </row>
    <row r="1568" spans="1:20">
      <c r="A1568" s="167">
        <v>42100</v>
      </c>
      <c r="B1568" s="168">
        <v>45901</v>
      </c>
      <c r="C1568" s="168">
        <v>45901</v>
      </c>
      <c r="D1568" s="167">
        <v>179755</v>
      </c>
      <c r="E1568" s="167" t="s">
        <v>2743</v>
      </c>
      <c r="F1568" s="167" t="s">
        <v>1408</v>
      </c>
      <c r="G1568" s="167" t="s">
        <v>1409</v>
      </c>
      <c r="I1568" s="167" t="s">
        <v>1618</v>
      </c>
      <c r="J1568" s="167" t="s">
        <v>1422</v>
      </c>
      <c r="K1568" s="167" t="s">
        <v>1007</v>
      </c>
      <c r="L1568" s="167" t="s">
        <v>1423</v>
      </c>
      <c r="M1568" s="167" t="s">
        <v>2740</v>
      </c>
      <c r="O1568" s="167">
        <v>23314</v>
      </c>
      <c r="P1568" s="167" t="s">
        <v>1386</v>
      </c>
      <c r="R1568" s="167">
        <v>91</v>
      </c>
      <c r="S1568" s="167">
        <v>-91</v>
      </c>
      <c r="T1568" s="167" t="s">
        <v>1361</v>
      </c>
    </row>
    <row r="1569" spans="1:20">
      <c r="A1569" s="167">
        <v>42100</v>
      </c>
      <c r="B1569" s="168">
        <v>45931</v>
      </c>
      <c r="C1569" s="168">
        <v>45931</v>
      </c>
      <c r="D1569" s="167">
        <v>180307</v>
      </c>
      <c r="E1569" s="167" t="s">
        <v>2743</v>
      </c>
      <c r="F1569" s="167" t="s">
        <v>1408</v>
      </c>
      <c r="G1569" s="167" t="s">
        <v>1409</v>
      </c>
      <c r="I1569" s="167" t="s">
        <v>1618</v>
      </c>
      <c r="J1569" s="167" t="s">
        <v>1422</v>
      </c>
      <c r="K1569" s="167" t="s">
        <v>1007</v>
      </c>
      <c r="L1569" s="167" t="s">
        <v>1423</v>
      </c>
      <c r="M1569" s="167" t="s">
        <v>2740</v>
      </c>
      <c r="O1569" s="167">
        <v>23731</v>
      </c>
      <c r="P1569" s="167" t="s">
        <v>1386</v>
      </c>
      <c r="R1569" s="167">
        <v>98</v>
      </c>
      <c r="S1569" s="167">
        <v>-98</v>
      </c>
      <c r="T1569" s="167" t="s">
        <v>1361</v>
      </c>
    </row>
    <row r="1570" spans="1:20">
      <c r="A1570" s="167">
        <v>41450</v>
      </c>
      <c r="B1570" s="168">
        <v>45901</v>
      </c>
      <c r="C1570" s="168">
        <v>45901</v>
      </c>
      <c r="D1570" s="167">
        <v>179755</v>
      </c>
      <c r="E1570" s="167" t="s">
        <v>2744</v>
      </c>
      <c r="F1570" s="167" t="s">
        <v>1425</v>
      </c>
      <c r="G1570" s="167" t="s">
        <v>1426</v>
      </c>
      <c r="I1570" s="167" t="s">
        <v>1618</v>
      </c>
      <c r="J1570" s="167" t="s">
        <v>2408</v>
      </c>
      <c r="K1570" s="167" t="s">
        <v>1007</v>
      </c>
      <c r="L1570" s="167" t="s">
        <v>2409</v>
      </c>
      <c r="M1570" s="167" t="s">
        <v>2740</v>
      </c>
      <c r="O1570" s="167">
        <v>23314</v>
      </c>
      <c r="P1570" s="167" t="s">
        <v>1386</v>
      </c>
      <c r="R1570" s="167">
        <v>42</v>
      </c>
      <c r="S1570" s="167">
        <v>-42</v>
      </c>
      <c r="T1570" s="167" t="s">
        <v>1361</v>
      </c>
    </row>
    <row r="1571" spans="1:20">
      <c r="A1571" s="167">
        <v>41450</v>
      </c>
      <c r="B1571" s="168">
        <v>45931</v>
      </c>
      <c r="C1571" s="168">
        <v>45931</v>
      </c>
      <c r="D1571" s="167">
        <v>180307</v>
      </c>
      <c r="E1571" s="167" t="s">
        <v>2744</v>
      </c>
      <c r="F1571" s="167" t="s">
        <v>1425</v>
      </c>
      <c r="G1571" s="167" t="s">
        <v>1426</v>
      </c>
      <c r="I1571" s="167" t="s">
        <v>1618</v>
      </c>
      <c r="J1571" s="167" t="s">
        <v>2408</v>
      </c>
      <c r="K1571" s="167" t="s">
        <v>1007</v>
      </c>
      <c r="L1571" s="167" t="s">
        <v>2409</v>
      </c>
      <c r="M1571" s="167" t="s">
        <v>2740</v>
      </c>
      <c r="O1571" s="167">
        <v>23731</v>
      </c>
      <c r="P1571" s="167" t="s">
        <v>1386</v>
      </c>
      <c r="R1571" s="167">
        <v>42</v>
      </c>
      <c r="S1571" s="167">
        <v>-42</v>
      </c>
      <c r="T1571" s="167" t="s">
        <v>1361</v>
      </c>
    </row>
    <row r="1572" spans="1:20">
      <c r="A1572" s="167">
        <v>41450</v>
      </c>
      <c r="B1572" s="168">
        <v>45901</v>
      </c>
      <c r="C1572" s="168">
        <v>45901</v>
      </c>
      <c r="D1572" s="167">
        <v>179755</v>
      </c>
      <c r="E1572" s="167" t="s">
        <v>2745</v>
      </c>
      <c r="F1572" s="167" t="s">
        <v>1425</v>
      </c>
      <c r="G1572" s="167" t="s">
        <v>1426</v>
      </c>
      <c r="I1572" s="167" t="s">
        <v>1618</v>
      </c>
      <c r="J1572" s="167" t="s">
        <v>1583</v>
      </c>
      <c r="K1572" s="167" t="s">
        <v>1007</v>
      </c>
      <c r="L1572" s="167" t="s">
        <v>1584</v>
      </c>
      <c r="M1572" s="167" t="s">
        <v>2740</v>
      </c>
      <c r="O1572" s="167">
        <v>23314</v>
      </c>
      <c r="P1572" s="167" t="s">
        <v>1386</v>
      </c>
      <c r="R1572" s="167">
        <v>12</v>
      </c>
      <c r="S1572" s="167">
        <v>-12</v>
      </c>
      <c r="T1572" s="167" t="s">
        <v>1361</v>
      </c>
    </row>
    <row r="1573" spans="1:20">
      <c r="A1573" s="167">
        <v>41450</v>
      </c>
      <c r="B1573" s="168">
        <v>45931</v>
      </c>
      <c r="C1573" s="168">
        <v>45931</v>
      </c>
      <c r="D1573" s="167">
        <v>180307</v>
      </c>
      <c r="E1573" s="167" t="s">
        <v>2745</v>
      </c>
      <c r="F1573" s="167" t="s">
        <v>1425</v>
      </c>
      <c r="G1573" s="167" t="s">
        <v>1426</v>
      </c>
      <c r="I1573" s="167" t="s">
        <v>1618</v>
      </c>
      <c r="J1573" s="167" t="s">
        <v>1583</v>
      </c>
      <c r="K1573" s="167" t="s">
        <v>1007</v>
      </c>
      <c r="L1573" s="167" t="s">
        <v>1584</v>
      </c>
      <c r="M1573" s="167" t="s">
        <v>2740</v>
      </c>
      <c r="O1573" s="167">
        <v>23731</v>
      </c>
      <c r="P1573" s="167" t="s">
        <v>1386</v>
      </c>
      <c r="R1573" s="167">
        <v>12</v>
      </c>
      <c r="S1573" s="167">
        <v>-12</v>
      </c>
      <c r="T1573" s="167" t="s">
        <v>1361</v>
      </c>
    </row>
    <row r="1574" spans="1:20">
      <c r="A1574" s="167">
        <v>41450</v>
      </c>
      <c r="B1574" s="168">
        <v>45901</v>
      </c>
      <c r="C1574" s="168">
        <v>45901</v>
      </c>
      <c r="D1574" s="167">
        <v>179755</v>
      </c>
      <c r="E1574" s="167" t="s">
        <v>2746</v>
      </c>
      <c r="F1574" s="167" t="s">
        <v>1425</v>
      </c>
      <c r="G1574" s="167" t="s">
        <v>1426</v>
      </c>
      <c r="I1574" s="167" t="s">
        <v>1618</v>
      </c>
      <c r="J1574" s="167" t="s">
        <v>1510</v>
      </c>
      <c r="K1574" s="167" t="s">
        <v>1007</v>
      </c>
      <c r="L1574" s="167" t="s">
        <v>1511</v>
      </c>
      <c r="M1574" s="167" t="s">
        <v>2740</v>
      </c>
      <c r="O1574" s="167">
        <v>23314</v>
      </c>
      <c r="P1574" s="167" t="s">
        <v>1386</v>
      </c>
      <c r="R1574" s="167">
        <v>16</v>
      </c>
      <c r="S1574" s="167">
        <v>-16</v>
      </c>
      <c r="T1574" s="167" t="s">
        <v>1361</v>
      </c>
    </row>
    <row r="1575" spans="1:20">
      <c r="A1575" s="167">
        <v>41450</v>
      </c>
      <c r="B1575" s="168">
        <v>45931</v>
      </c>
      <c r="C1575" s="168">
        <v>45931</v>
      </c>
      <c r="D1575" s="167">
        <v>180307</v>
      </c>
      <c r="E1575" s="167" t="s">
        <v>2746</v>
      </c>
      <c r="F1575" s="167" t="s">
        <v>1425</v>
      </c>
      <c r="G1575" s="167" t="s">
        <v>1426</v>
      </c>
      <c r="I1575" s="167" t="s">
        <v>1618</v>
      </c>
      <c r="J1575" s="167" t="s">
        <v>1510</v>
      </c>
      <c r="K1575" s="167" t="s">
        <v>1007</v>
      </c>
      <c r="L1575" s="167" t="s">
        <v>1511</v>
      </c>
      <c r="M1575" s="167" t="s">
        <v>2740</v>
      </c>
      <c r="O1575" s="167">
        <v>23731</v>
      </c>
      <c r="P1575" s="167" t="s">
        <v>1386</v>
      </c>
      <c r="R1575" s="167">
        <v>16</v>
      </c>
      <c r="S1575" s="167">
        <v>-16</v>
      </c>
      <c r="T1575" s="167" t="s">
        <v>1361</v>
      </c>
    </row>
    <row r="1576" spans="1:20">
      <c r="A1576" s="167">
        <v>42100</v>
      </c>
      <c r="B1576" s="168">
        <v>45901</v>
      </c>
      <c r="C1576" s="168">
        <v>45901</v>
      </c>
      <c r="D1576" s="167">
        <v>179755</v>
      </c>
      <c r="E1576" s="167" t="s">
        <v>2747</v>
      </c>
      <c r="F1576" s="167" t="s">
        <v>1408</v>
      </c>
      <c r="G1576" s="167" t="s">
        <v>1409</v>
      </c>
      <c r="I1576" s="167" t="s">
        <v>1618</v>
      </c>
      <c r="J1576" s="167" t="s">
        <v>1435</v>
      </c>
      <c r="K1576" s="167" t="s">
        <v>1007</v>
      </c>
      <c r="L1576" s="167" t="s">
        <v>1436</v>
      </c>
      <c r="M1576" s="167" t="s">
        <v>2740</v>
      </c>
      <c r="O1576" s="167">
        <v>23314</v>
      </c>
      <c r="P1576" s="167" t="s">
        <v>1386</v>
      </c>
      <c r="R1576" s="167">
        <v>45</v>
      </c>
      <c r="S1576" s="167">
        <v>-45</v>
      </c>
      <c r="T1576" s="167" t="s">
        <v>1361</v>
      </c>
    </row>
    <row r="1577" spans="1:20">
      <c r="A1577" s="167">
        <v>42100</v>
      </c>
      <c r="B1577" s="168">
        <v>45931</v>
      </c>
      <c r="C1577" s="168">
        <v>45931</v>
      </c>
      <c r="D1577" s="167">
        <v>180307</v>
      </c>
      <c r="E1577" s="167" t="s">
        <v>2747</v>
      </c>
      <c r="F1577" s="167" t="s">
        <v>1408</v>
      </c>
      <c r="G1577" s="167" t="s">
        <v>1409</v>
      </c>
      <c r="I1577" s="167" t="s">
        <v>1618</v>
      </c>
      <c r="J1577" s="167" t="s">
        <v>1435</v>
      </c>
      <c r="K1577" s="167" t="s">
        <v>1007</v>
      </c>
      <c r="L1577" s="167" t="s">
        <v>1436</v>
      </c>
      <c r="M1577" s="167" t="s">
        <v>2740</v>
      </c>
      <c r="O1577" s="167">
        <v>23731</v>
      </c>
      <c r="P1577" s="167" t="s">
        <v>1386</v>
      </c>
      <c r="R1577" s="167">
        <v>45</v>
      </c>
      <c r="S1577" s="167">
        <v>-45</v>
      </c>
      <c r="T1577" s="167" t="s">
        <v>1361</v>
      </c>
    </row>
    <row r="1578" spans="1:20">
      <c r="A1578" s="167">
        <v>40000</v>
      </c>
      <c r="B1578" s="168">
        <v>45901</v>
      </c>
      <c r="C1578" s="168">
        <v>45901</v>
      </c>
      <c r="D1578" s="167">
        <v>179755</v>
      </c>
      <c r="E1578" s="167" t="s">
        <v>2748</v>
      </c>
      <c r="F1578" s="167" t="s">
        <v>1425</v>
      </c>
      <c r="G1578" s="167" t="s">
        <v>1426</v>
      </c>
      <c r="I1578" s="167" t="s">
        <v>1618</v>
      </c>
      <c r="J1578" s="167" t="s">
        <v>1640</v>
      </c>
      <c r="K1578" s="167" t="s">
        <v>1007</v>
      </c>
      <c r="L1578" s="167" t="s">
        <v>1640</v>
      </c>
      <c r="M1578" s="167" t="s">
        <v>2740</v>
      </c>
      <c r="O1578" s="167">
        <v>23314</v>
      </c>
      <c r="P1578" s="167" t="s">
        <v>1386</v>
      </c>
      <c r="R1578" s="167">
        <v>1563.3</v>
      </c>
      <c r="S1578" s="167">
        <v>-1563.3</v>
      </c>
      <c r="T1578" s="167" t="s">
        <v>1361</v>
      </c>
    </row>
    <row r="1579" spans="1:20">
      <c r="A1579" s="167">
        <v>40000</v>
      </c>
      <c r="B1579" s="168">
        <v>45931</v>
      </c>
      <c r="C1579" s="168">
        <v>45931</v>
      </c>
      <c r="D1579" s="167">
        <v>180307</v>
      </c>
      <c r="E1579" s="167" t="s">
        <v>2748</v>
      </c>
      <c r="F1579" s="167" t="s">
        <v>1425</v>
      </c>
      <c r="G1579" s="167" t="s">
        <v>1426</v>
      </c>
      <c r="I1579" s="167" t="s">
        <v>1618</v>
      </c>
      <c r="J1579" s="167" t="s">
        <v>1640</v>
      </c>
      <c r="K1579" s="167" t="s">
        <v>1007</v>
      </c>
      <c r="L1579" s="167" t="s">
        <v>1640</v>
      </c>
      <c r="M1579" s="167" t="s">
        <v>2740</v>
      </c>
      <c r="O1579" s="167">
        <v>23731</v>
      </c>
      <c r="P1579" s="167" t="s">
        <v>1386</v>
      </c>
      <c r="R1579" s="167">
        <v>1563.3</v>
      </c>
      <c r="S1579" s="167">
        <v>-1563.3</v>
      </c>
      <c r="T1579" s="167" t="s">
        <v>1361</v>
      </c>
    </row>
    <row r="1580" spans="1:20">
      <c r="A1580" s="167">
        <v>41450</v>
      </c>
      <c r="B1580" s="168">
        <v>45901</v>
      </c>
      <c r="C1580" s="168">
        <v>45901</v>
      </c>
      <c r="D1580" s="167">
        <v>179755</v>
      </c>
      <c r="E1580" s="167" t="s">
        <v>2749</v>
      </c>
      <c r="F1580" s="167" t="s">
        <v>1425</v>
      </c>
      <c r="G1580" s="167" t="s">
        <v>1426</v>
      </c>
      <c r="I1580" s="167" t="s">
        <v>1618</v>
      </c>
      <c r="J1580" s="167" t="s">
        <v>1643</v>
      </c>
      <c r="K1580" s="167" t="s">
        <v>1007</v>
      </c>
      <c r="L1580" s="167" t="s">
        <v>1644</v>
      </c>
      <c r="M1580" s="167" t="s">
        <v>2740</v>
      </c>
      <c r="O1580" s="167">
        <v>23314</v>
      </c>
      <c r="P1580" s="167" t="s">
        <v>1386</v>
      </c>
      <c r="R1580" s="167">
        <v>137.5</v>
      </c>
      <c r="S1580" s="167">
        <v>-137.5</v>
      </c>
      <c r="T1580" s="167" t="s">
        <v>1361</v>
      </c>
    </row>
    <row r="1581" spans="1:20">
      <c r="A1581" s="167">
        <v>41450</v>
      </c>
      <c r="B1581" s="168">
        <v>45931</v>
      </c>
      <c r="C1581" s="168">
        <v>45931</v>
      </c>
      <c r="D1581" s="167">
        <v>180307</v>
      </c>
      <c r="E1581" s="167" t="s">
        <v>2749</v>
      </c>
      <c r="F1581" s="167" t="s">
        <v>1425</v>
      </c>
      <c r="G1581" s="167" t="s">
        <v>1426</v>
      </c>
      <c r="I1581" s="167" t="s">
        <v>1618</v>
      </c>
      <c r="J1581" s="167" t="s">
        <v>1643</v>
      </c>
      <c r="K1581" s="167" t="s">
        <v>1007</v>
      </c>
      <c r="L1581" s="167" t="s">
        <v>1644</v>
      </c>
      <c r="M1581" s="167" t="s">
        <v>2740</v>
      </c>
      <c r="O1581" s="167">
        <v>23731</v>
      </c>
      <c r="P1581" s="167" t="s">
        <v>1386</v>
      </c>
      <c r="R1581" s="167">
        <v>137.5</v>
      </c>
      <c r="S1581" s="167">
        <v>-137.5</v>
      </c>
      <c r="T1581" s="167" t="s">
        <v>1361</v>
      </c>
    </row>
    <row r="1582" spans="1:20">
      <c r="A1582" s="167">
        <v>41200</v>
      </c>
      <c r="B1582" s="168">
        <v>45901</v>
      </c>
      <c r="C1582" s="168">
        <v>45901</v>
      </c>
      <c r="D1582" s="167">
        <v>179755</v>
      </c>
      <c r="E1582" s="167" t="s">
        <v>2750</v>
      </c>
      <c r="F1582" s="167" t="s">
        <v>1408</v>
      </c>
      <c r="G1582" s="167" t="s">
        <v>1409</v>
      </c>
      <c r="I1582" s="167" t="s">
        <v>1618</v>
      </c>
      <c r="J1582" s="167" t="s">
        <v>1478</v>
      </c>
      <c r="K1582" s="167" t="s">
        <v>1007</v>
      </c>
      <c r="L1582" s="167" t="s">
        <v>1479</v>
      </c>
      <c r="M1582" s="167" t="s">
        <v>2740</v>
      </c>
      <c r="O1582" s="167">
        <v>23314</v>
      </c>
      <c r="P1582" s="167" t="s">
        <v>1386</v>
      </c>
      <c r="R1582" s="167">
        <v>250</v>
      </c>
      <c r="S1582" s="167">
        <v>-250</v>
      </c>
      <c r="T1582" s="167" t="s">
        <v>1361</v>
      </c>
    </row>
    <row r="1583" spans="1:20">
      <c r="A1583" s="167">
        <v>41200</v>
      </c>
      <c r="B1583" s="168">
        <v>45931</v>
      </c>
      <c r="C1583" s="168">
        <v>45931</v>
      </c>
      <c r="D1583" s="167">
        <v>180307</v>
      </c>
      <c r="E1583" s="167" t="s">
        <v>2750</v>
      </c>
      <c r="F1583" s="167" t="s">
        <v>1408</v>
      </c>
      <c r="G1583" s="167" t="s">
        <v>1409</v>
      </c>
      <c r="I1583" s="167" t="s">
        <v>1618</v>
      </c>
      <c r="J1583" s="167" t="s">
        <v>1478</v>
      </c>
      <c r="K1583" s="167" t="s">
        <v>1007</v>
      </c>
      <c r="L1583" s="167" t="s">
        <v>1479</v>
      </c>
      <c r="M1583" s="167" t="s">
        <v>2740</v>
      </c>
      <c r="O1583" s="167">
        <v>23731</v>
      </c>
      <c r="P1583" s="167" t="s">
        <v>1386</v>
      </c>
      <c r="R1583" s="167">
        <v>250</v>
      </c>
      <c r="S1583" s="167">
        <v>-250</v>
      </c>
      <c r="T1583" s="167" t="s">
        <v>1361</v>
      </c>
    </row>
    <row r="1584" spans="1:20">
      <c r="A1584" s="167">
        <v>41365</v>
      </c>
      <c r="B1584" s="168">
        <v>45901</v>
      </c>
      <c r="C1584" s="168">
        <v>45901</v>
      </c>
      <c r="D1584" s="167">
        <v>179755</v>
      </c>
      <c r="E1584" s="167" t="s">
        <v>2751</v>
      </c>
      <c r="F1584" s="167" t="s">
        <v>1465</v>
      </c>
      <c r="G1584" s="167" t="s">
        <v>1466</v>
      </c>
      <c r="I1584" s="167" t="s">
        <v>1618</v>
      </c>
      <c r="J1584" s="167" t="s">
        <v>1481</v>
      </c>
      <c r="K1584" s="167" t="s">
        <v>1007</v>
      </c>
      <c r="L1584" s="167" t="s">
        <v>1482</v>
      </c>
      <c r="M1584" s="167" t="s">
        <v>2740</v>
      </c>
      <c r="O1584" s="167">
        <v>23314</v>
      </c>
      <c r="P1584" s="167" t="s">
        <v>1386</v>
      </c>
      <c r="R1584" s="167">
        <v>154.5</v>
      </c>
      <c r="S1584" s="167">
        <v>-154.5</v>
      </c>
      <c r="T1584" s="167" t="s">
        <v>1361</v>
      </c>
    </row>
    <row r="1585" spans="1:20">
      <c r="A1585" s="167">
        <v>41365</v>
      </c>
      <c r="B1585" s="168">
        <v>45931</v>
      </c>
      <c r="C1585" s="168">
        <v>45931</v>
      </c>
      <c r="D1585" s="167">
        <v>180307</v>
      </c>
      <c r="E1585" s="167" t="s">
        <v>2751</v>
      </c>
      <c r="F1585" s="167" t="s">
        <v>1465</v>
      </c>
      <c r="G1585" s="167" t="s">
        <v>1466</v>
      </c>
      <c r="I1585" s="167" t="s">
        <v>1618</v>
      </c>
      <c r="J1585" s="167" t="s">
        <v>1481</v>
      </c>
      <c r="K1585" s="167" t="s">
        <v>1007</v>
      </c>
      <c r="L1585" s="167" t="s">
        <v>1482</v>
      </c>
      <c r="M1585" s="167" t="s">
        <v>2740</v>
      </c>
      <c r="O1585" s="167">
        <v>23731</v>
      </c>
      <c r="P1585" s="167" t="s">
        <v>1386</v>
      </c>
      <c r="R1585" s="167">
        <v>154.5</v>
      </c>
      <c r="S1585" s="167">
        <v>-154.5</v>
      </c>
      <c r="T1585" s="167" t="s">
        <v>1361</v>
      </c>
    </row>
    <row r="1586" spans="1:20">
      <c r="A1586" s="167">
        <v>41450</v>
      </c>
      <c r="B1586" s="168">
        <v>45901</v>
      </c>
      <c r="C1586" s="168">
        <v>45901</v>
      </c>
      <c r="D1586" s="167">
        <v>179755</v>
      </c>
      <c r="E1586" s="167" t="s">
        <v>2752</v>
      </c>
      <c r="F1586" s="167" t="s">
        <v>1425</v>
      </c>
      <c r="G1586" s="167" t="s">
        <v>1426</v>
      </c>
      <c r="I1586" s="167" t="s">
        <v>1618</v>
      </c>
      <c r="J1586" s="167" t="s">
        <v>1738</v>
      </c>
      <c r="K1586" s="167" t="s">
        <v>1007</v>
      </c>
      <c r="L1586" s="167" t="s">
        <v>1739</v>
      </c>
      <c r="M1586" s="167" t="s">
        <v>2740</v>
      </c>
      <c r="O1586" s="167">
        <v>23314</v>
      </c>
      <c r="P1586" s="167" t="s">
        <v>1386</v>
      </c>
      <c r="R1586" s="167">
        <v>90</v>
      </c>
      <c r="S1586" s="167">
        <v>-90</v>
      </c>
      <c r="T1586" s="167" t="s">
        <v>1361</v>
      </c>
    </row>
    <row r="1587" spans="1:20">
      <c r="A1587" s="167">
        <v>41450</v>
      </c>
      <c r="B1587" s="168">
        <v>45931</v>
      </c>
      <c r="C1587" s="168">
        <v>45931</v>
      </c>
      <c r="D1587" s="167">
        <v>180307</v>
      </c>
      <c r="E1587" s="167" t="s">
        <v>2752</v>
      </c>
      <c r="F1587" s="167" t="s">
        <v>1425</v>
      </c>
      <c r="G1587" s="167" t="s">
        <v>1426</v>
      </c>
      <c r="I1587" s="167" t="s">
        <v>1618</v>
      </c>
      <c r="J1587" s="167" t="s">
        <v>1738</v>
      </c>
      <c r="K1587" s="167" t="s">
        <v>1007</v>
      </c>
      <c r="L1587" s="167" t="s">
        <v>1739</v>
      </c>
      <c r="M1587" s="167" t="s">
        <v>2740</v>
      </c>
      <c r="O1587" s="167">
        <v>23731</v>
      </c>
      <c r="P1587" s="167" t="s">
        <v>1386</v>
      </c>
      <c r="R1587" s="167">
        <v>90</v>
      </c>
      <c r="S1587" s="167">
        <v>-90</v>
      </c>
      <c r="T1587" s="167" t="s">
        <v>1361</v>
      </c>
    </row>
    <row r="1588" spans="1:20">
      <c r="A1588" s="167">
        <v>42000</v>
      </c>
      <c r="B1588" s="168">
        <v>45911</v>
      </c>
      <c r="C1588" s="168">
        <v>45911</v>
      </c>
      <c r="D1588" s="167">
        <v>180179</v>
      </c>
      <c r="E1588" s="167" t="s">
        <v>2753</v>
      </c>
      <c r="F1588" s="167" t="s">
        <v>1557</v>
      </c>
      <c r="G1588" s="167" t="s">
        <v>134</v>
      </c>
      <c r="I1588" s="167" t="s">
        <v>1618</v>
      </c>
      <c r="J1588" s="167" t="s">
        <v>2754</v>
      </c>
      <c r="K1588" s="167" t="s">
        <v>1007</v>
      </c>
      <c r="L1588" s="167" t="s">
        <v>2755</v>
      </c>
      <c r="M1588" s="167" t="s">
        <v>2740</v>
      </c>
      <c r="O1588" s="167">
        <v>23600</v>
      </c>
      <c r="P1588" s="167" t="s">
        <v>1386</v>
      </c>
      <c r="R1588" s="167">
        <v>1166.8800000000001</v>
      </c>
      <c r="S1588" s="167">
        <v>-1166.8800000000001</v>
      </c>
      <c r="T1588" s="167" t="s">
        <v>1361</v>
      </c>
    </row>
    <row r="1589" spans="1:20">
      <c r="A1589" s="167">
        <v>42000</v>
      </c>
      <c r="B1589" s="168">
        <v>45911</v>
      </c>
      <c r="C1589" s="168">
        <v>45911</v>
      </c>
      <c r="D1589" s="167">
        <v>180179</v>
      </c>
      <c r="E1589" s="167" t="s">
        <v>2756</v>
      </c>
      <c r="F1589" s="167" t="s">
        <v>1557</v>
      </c>
      <c r="G1589" s="167" t="s">
        <v>134</v>
      </c>
      <c r="I1589" s="167" t="s">
        <v>1618</v>
      </c>
      <c r="J1589" s="167" t="s">
        <v>2253</v>
      </c>
      <c r="K1589" s="167" t="s">
        <v>1007</v>
      </c>
      <c r="L1589" s="167" t="s">
        <v>2254</v>
      </c>
      <c r="M1589" s="167" t="s">
        <v>2740</v>
      </c>
      <c r="O1589" s="167">
        <v>23600</v>
      </c>
      <c r="P1589" s="167" t="s">
        <v>1386</v>
      </c>
      <c r="R1589" s="167">
        <v>27.05</v>
      </c>
      <c r="S1589" s="167">
        <v>-27.05</v>
      </c>
      <c r="T1589" s="167" t="s">
        <v>1361</v>
      </c>
    </row>
    <row r="1590" spans="1:20">
      <c r="A1590" s="167">
        <v>42000</v>
      </c>
      <c r="B1590" s="168">
        <v>45911</v>
      </c>
      <c r="C1590" s="168">
        <v>45911</v>
      </c>
      <c r="D1590" s="167">
        <v>180179</v>
      </c>
      <c r="E1590" s="167" t="s">
        <v>2757</v>
      </c>
      <c r="F1590" s="167" t="s">
        <v>1557</v>
      </c>
      <c r="G1590" s="167" t="s">
        <v>134</v>
      </c>
      <c r="I1590" s="167" t="s">
        <v>1618</v>
      </c>
      <c r="J1590" s="167" t="s">
        <v>2758</v>
      </c>
      <c r="K1590" s="167" t="s">
        <v>1007</v>
      </c>
      <c r="L1590" s="167" t="s">
        <v>2759</v>
      </c>
      <c r="M1590" s="167" t="s">
        <v>2740</v>
      </c>
      <c r="O1590" s="167">
        <v>23600</v>
      </c>
      <c r="P1590" s="167" t="s">
        <v>1386</v>
      </c>
      <c r="R1590" s="167">
        <v>789.6</v>
      </c>
      <c r="S1590" s="167">
        <v>-789.6</v>
      </c>
      <c r="T1590" s="167" t="s">
        <v>1361</v>
      </c>
    </row>
    <row r="1591" spans="1:20">
      <c r="A1591" s="167">
        <v>41500</v>
      </c>
      <c r="B1591" s="168">
        <v>45902</v>
      </c>
      <c r="C1591" s="168">
        <v>45902</v>
      </c>
      <c r="D1591" s="167" t="s">
        <v>2760</v>
      </c>
      <c r="E1591" s="167" t="s">
        <v>2761</v>
      </c>
      <c r="F1591" s="167" t="s">
        <v>1425</v>
      </c>
      <c r="G1591" s="167" t="s">
        <v>1426</v>
      </c>
      <c r="I1591" s="167" t="s">
        <v>1650</v>
      </c>
      <c r="K1591" s="167" t="s">
        <v>2762</v>
      </c>
      <c r="M1591" s="167" t="s">
        <v>2763</v>
      </c>
      <c r="O1591" s="167">
        <v>23541</v>
      </c>
      <c r="P1591" s="167" t="s">
        <v>1386</v>
      </c>
      <c r="R1591" s="167">
        <v>99</v>
      </c>
      <c r="S1591" s="167">
        <v>-99</v>
      </c>
      <c r="T1591" s="167" t="s">
        <v>1361</v>
      </c>
    </row>
    <row r="1592" spans="1:20">
      <c r="A1592" s="167">
        <v>41500</v>
      </c>
      <c r="B1592" s="168">
        <v>45912</v>
      </c>
      <c r="C1592" s="168">
        <v>45912</v>
      </c>
      <c r="D1592" s="167" t="s">
        <v>2764</v>
      </c>
      <c r="E1592" s="167" t="s">
        <v>2761</v>
      </c>
      <c r="F1592" s="167" t="s">
        <v>1648</v>
      </c>
      <c r="G1592" s="167" t="s">
        <v>1649</v>
      </c>
      <c r="I1592" s="167" t="s">
        <v>1650</v>
      </c>
      <c r="K1592" s="167" t="s">
        <v>2762</v>
      </c>
      <c r="M1592" s="167" t="s">
        <v>2763</v>
      </c>
      <c r="O1592" s="167">
        <v>23607</v>
      </c>
      <c r="P1592" s="167" t="s">
        <v>1386</v>
      </c>
      <c r="R1592" s="167">
        <v>150</v>
      </c>
      <c r="S1592" s="167">
        <v>-150</v>
      </c>
      <c r="T1592" s="167" t="s">
        <v>1361</v>
      </c>
    </row>
    <row r="1593" spans="1:20">
      <c r="A1593" s="167">
        <v>42000</v>
      </c>
      <c r="B1593" s="168">
        <v>45902</v>
      </c>
      <c r="C1593" s="168">
        <v>45902</v>
      </c>
      <c r="D1593" s="167" t="s">
        <v>2760</v>
      </c>
      <c r="E1593" s="167" t="s">
        <v>2765</v>
      </c>
      <c r="F1593" s="167" t="s">
        <v>1425</v>
      </c>
      <c r="G1593" s="167" t="s">
        <v>1426</v>
      </c>
      <c r="I1593" s="167" t="s">
        <v>1650</v>
      </c>
      <c r="J1593" s="167" t="s">
        <v>2766</v>
      </c>
      <c r="K1593" s="167" t="s">
        <v>2762</v>
      </c>
      <c r="L1593" s="167" t="s">
        <v>2767</v>
      </c>
      <c r="M1593" s="167" t="s">
        <v>2763</v>
      </c>
      <c r="O1593" s="167">
        <v>23541</v>
      </c>
      <c r="P1593" s="167" t="s">
        <v>1386</v>
      </c>
      <c r="R1593" s="167">
        <v>1079.57</v>
      </c>
      <c r="S1593" s="167">
        <v>-1079.57</v>
      </c>
      <c r="T1593" s="167" t="s">
        <v>1361</v>
      </c>
    </row>
    <row r="1594" spans="1:20">
      <c r="A1594" s="167">
        <v>42000</v>
      </c>
      <c r="B1594" s="168">
        <v>45909</v>
      </c>
      <c r="C1594" s="168">
        <v>45909</v>
      </c>
      <c r="D1594" s="167" t="s">
        <v>2768</v>
      </c>
      <c r="E1594" s="167" t="s">
        <v>2765</v>
      </c>
      <c r="F1594" s="167" t="s">
        <v>1425</v>
      </c>
      <c r="G1594" s="167" t="s">
        <v>1426</v>
      </c>
      <c r="I1594" s="167" t="s">
        <v>1650</v>
      </c>
      <c r="J1594" s="167" t="s">
        <v>2766</v>
      </c>
      <c r="K1594" s="167" t="s">
        <v>2762</v>
      </c>
      <c r="L1594" s="167" t="s">
        <v>2767</v>
      </c>
      <c r="M1594" s="167" t="s">
        <v>2763</v>
      </c>
      <c r="O1594" s="167">
        <v>23593</v>
      </c>
      <c r="P1594" s="167" t="s">
        <v>1386</v>
      </c>
      <c r="R1594" s="167">
        <v>1079</v>
      </c>
      <c r="S1594" s="167">
        <v>-1079</v>
      </c>
      <c r="T1594" s="167" t="s">
        <v>1361</v>
      </c>
    </row>
    <row r="1595" spans="1:20">
      <c r="A1595" s="167">
        <v>44000</v>
      </c>
      <c r="B1595" s="168">
        <v>45902</v>
      </c>
      <c r="C1595" s="168">
        <v>45902</v>
      </c>
      <c r="D1595" s="167" t="s">
        <v>2760</v>
      </c>
      <c r="E1595" s="167" t="s">
        <v>2769</v>
      </c>
      <c r="F1595" s="167" t="s">
        <v>1425</v>
      </c>
      <c r="G1595" s="167" t="s">
        <v>1426</v>
      </c>
      <c r="I1595" s="167" t="s">
        <v>1650</v>
      </c>
      <c r="J1595" s="167" t="s">
        <v>1911</v>
      </c>
      <c r="K1595" s="167" t="s">
        <v>2762</v>
      </c>
      <c r="L1595" s="167" t="s">
        <v>1912</v>
      </c>
      <c r="M1595" s="167" t="s">
        <v>2763</v>
      </c>
      <c r="O1595" s="167">
        <v>23541</v>
      </c>
      <c r="P1595" s="167" t="s">
        <v>1386</v>
      </c>
      <c r="R1595" s="167">
        <v>13.29</v>
      </c>
      <c r="S1595" s="167">
        <v>-13.29</v>
      </c>
      <c r="T1595" s="167" t="s">
        <v>1361</v>
      </c>
    </row>
    <row r="1596" spans="1:20">
      <c r="A1596" s="167">
        <v>42100</v>
      </c>
      <c r="B1596" s="168">
        <v>45915</v>
      </c>
      <c r="C1596" s="168">
        <v>45915</v>
      </c>
      <c r="D1596" s="167">
        <v>180185</v>
      </c>
      <c r="E1596" s="167" t="s">
        <v>2770</v>
      </c>
      <c r="F1596" s="167" t="s">
        <v>1408</v>
      </c>
      <c r="G1596" s="167" t="s">
        <v>1409</v>
      </c>
      <c r="I1596" s="167" t="s">
        <v>1384</v>
      </c>
      <c r="J1596" s="167" t="s">
        <v>1422</v>
      </c>
      <c r="K1596" s="167" t="s">
        <v>1010</v>
      </c>
      <c r="L1596" s="167" t="s">
        <v>1423</v>
      </c>
      <c r="M1596" s="167" t="s">
        <v>1397</v>
      </c>
      <c r="O1596" s="167">
        <v>23614</v>
      </c>
      <c r="P1596" s="167" t="s">
        <v>1386</v>
      </c>
      <c r="R1596" s="167">
        <v>364</v>
      </c>
      <c r="S1596" s="167">
        <v>-364</v>
      </c>
      <c r="T1596" s="167" t="s">
        <v>1361</v>
      </c>
    </row>
    <row r="1597" spans="1:20">
      <c r="A1597" s="167">
        <v>42100</v>
      </c>
      <c r="B1597" s="168">
        <v>45945</v>
      </c>
      <c r="C1597" s="168">
        <v>45945</v>
      </c>
      <c r="D1597" s="167">
        <v>180769</v>
      </c>
      <c r="E1597" s="167" t="s">
        <v>2770</v>
      </c>
      <c r="F1597" s="167" t="s">
        <v>1408</v>
      </c>
      <c r="G1597" s="167" t="s">
        <v>1409</v>
      </c>
      <c r="I1597" s="167" t="s">
        <v>1384</v>
      </c>
      <c r="J1597" s="167" t="s">
        <v>1422</v>
      </c>
      <c r="K1597" s="167" t="s">
        <v>1010</v>
      </c>
      <c r="L1597" s="167" t="s">
        <v>1423</v>
      </c>
      <c r="M1597" s="167" t="s">
        <v>1397</v>
      </c>
      <c r="O1597" s="167">
        <v>24100</v>
      </c>
      <c r="P1597" s="167" t="s">
        <v>1386</v>
      </c>
      <c r="R1597" s="167">
        <v>403</v>
      </c>
      <c r="S1597" s="167">
        <v>-403</v>
      </c>
      <c r="T1597" s="167" t="s">
        <v>1361</v>
      </c>
    </row>
    <row r="1598" spans="1:20">
      <c r="A1598" s="167">
        <v>41450</v>
      </c>
      <c r="B1598" s="168">
        <v>45915</v>
      </c>
      <c r="C1598" s="168">
        <v>45915</v>
      </c>
      <c r="D1598" s="167">
        <v>180185</v>
      </c>
      <c r="E1598" s="167" t="s">
        <v>2771</v>
      </c>
      <c r="F1598" s="167" t="s">
        <v>1425</v>
      </c>
      <c r="G1598" s="167" t="s">
        <v>1426</v>
      </c>
      <c r="I1598" s="167" t="s">
        <v>1384</v>
      </c>
      <c r="J1598" s="167" t="s">
        <v>1510</v>
      </c>
      <c r="K1598" s="167" t="s">
        <v>1010</v>
      </c>
      <c r="L1598" s="167" t="s">
        <v>1511</v>
      </c>
      <c r="M1598" s="167" t="s">
        <v>1397</v>
      </c>
      <c r="O1598" s="167">
        <v>23614</v>
      </c>
      <c r="P1598" s="167" t="s">
        <v>1386</v>
      </c>
      <c r="R1598" s="167">
        <v>16</v>
      </c>
      <c r="S1598" s="167">
        <v>-16</v>
      </c>
      <c r="T1598" s="167" t="s">
        <v>1361</v>
      </c>
    </row>
    <row r="1599" spans="1:20">
      <c r="A1599" s="167">
        <v>41450</v>
      </c>
      <c r="B1599" s="168">
        <v>45945</v>
      </c>
      <c r="C1599" s="168">
        <v>45945</v>
      </c>
      <c r="D1599" s="167">
        <v>180769</v>
      </c>
      <c r="E1599" s="167" t="s">
        <v>2771</v>
      </c>
      <c r="F1599" s="167" t="s">
        <v>1425</v>
      </c>
      <c r="G1599" s="167" t="s">
        <v>1426</v>
      </c>
      <c r="I1599" s="167" t="s">
        <v>1384</v>
      </c>
      <c r="J1599" s="167" t="s">
        <v>1510</v>
      </c>
      <c r="K1599" s="167" t="s">
        <v>1010</v>
      </c>
      <c r="L1599" s="167" t="s">
        <v>1511</v>
      </c>
      <c r="M1599" s="167" t="s">
        <v>1397</v>
      </c>
      <c r="O1599" s="167">
        <v>24100</v>
      </c>
      <c r="P1599" s="167" t="s">
        <v>1386</v>
      </c>
      <c r="R1599" s="167">
        <v>16</v>
      </c>
      <c r="S1599" s="167">
        <v>-16</v>
      </c>
      <c r="T1599" s="167" t="s">
        <v>1361</v>
      </c>
    </row>
    <row r="1600" spans="1:20">
      <c r="A1600" s="167">
        <v>41450</v>
      </c>
      <c r="B1600" s="168">
        <v>45945</v>
      </c>
      <c r="C1600" s="168">
        <v>45945</v>
      </c>
      <c r="D1600" s="167">
        <v>180769</v>
      </c>
      <c r="E1600" s="167" t="s">
        <v>2772</v>
      </c>
      <c r="F1600" s="167" t="s">
        <v>1425</v>
      </c>
      <c r="G1600" s="167" t="s">
        <v>1426</v>
      </c>
      <c r="I1600" s="167" t="s">
        <v>1384</v>
      </c>
      <c r="J1600" s="167" t="s">
        <v>2773</v>
      </c>
      <c r="K1600" s="167" t="s">
        <v>1010</v>
      </c>
      <c r="L1600" s="167" t="s">
        <v>2774</v>
      </c>
      <c r="M1600" s="167" t="s">
        <v>1397</v>
      </c>
      <c r="O1600" s="167">
        <v>24100</v>
      </c>
      <c r="P1600" s="167" t="s">
        <v>1386</v>
      </c>
      <c r="R1600" s="167">
        <v>11</v>
      </c>
      <c r="S1600" s="167">
        <v>-11</v>
      </c>
      <c r="T1600" s="167" t="s">
        <v>1361</v>
      </c>
    </row>
    <row r="1601" spans="1:20">
      <c r="A1601" s="167">
        <v>41300</v>
      </c>
      <c r="B1601" s="168">
        <v>45915</v>
      </c>
      <c r="C1601" s="168">
        <v>45915</v>
      </c>
      <c r="D1601" s="167">
        <v>180185</v>
      </c>
      <c r="E1601" s="167" t="s">
        <v>2775</v>
      </c>
      <c r="F1601" s="167" t="s">
        <v>1425</v>
      </c>
      <c r="G1601" s="167" t="s">
        <v>1426</v>
      </c>
      <c r="I1601" s="167" t="s">
        <v>1384</v>
      </c>
      <c r="J1601" s="167" t="s">
        <v>1592</v>
      </c>
      <c r="K1601" s="167" t="s">
        <v>1010</v>
      </c>
      <c r="L1601" s="167" t="s">
        <v>1593</v>
      </c>
      <c r="M1601" s="167" t="s">
        <v>1397</v>
      </c>
      <c r="O1601" s="167">
        <v>23614</v>
      </c>
      <c r="P1601" s="167" t="s">
        <v>1386</v>
      </c>
      <c r="R1601" s="167">
        <v>230</v>
      </c>
      <c r="S1601" s="167">
        <v>-230</v>
      </c>
      <c r="T1601" s="167" t="s">
        <v>1361</v>
      </c>
    </row>
    <row r="1602" spans="1:20">
      <c r="A1602" s="167">
        <v>41300</v>
      </c>
      <c r="B1602" s="168">
        <v>45945</v>
      </c>
      <c r="C1602" s="168">
        <v>45945</v>
      </c>
      <c r="D1602" s="167">
        <v>180769</v>
      </c>
      <c r="E1602" s="167" t="s">
        <v>2775</v>
      </c>
      <c r="F1602" s="167" t="s">
        <v>1425</v>
      </c>
      <c r="G1602" s="167" t="s">
        <v>1426</v>
      </c>
      <c r="I1602" s="167" t="s">
        <v>1384</v>
      </c>
      <c r="J1602" s="167" t="s">
        <v>1592</v>
      </c>
      <c r="K1602" s="167" t="s">
        <v>1010</v>
      </c>
      <c r="L1602" s="167" t="s">
        <v>1593</v>
      </c>
      <c r="M1602" s="167" t="s">
        <v>1397</v>
      </c>
      <c r="O1602" s="167">
        <v>24100</v>
      </c>
      <c r="P1602" s="167" t="s">
        <v>1386</v>
      </c>
      <c r="R1602" s="167">
        <v>230</v>
      </c>
      <c r="S1602" s="167">
        <v>-230</v>
      </c>
      <c r="T1602" s="167" t="s">
        <v>1361</v>
      </c>
    </row>
    <row r="1603" spans="1:20">
      <c r="A1603" s="167">
        <v>42100</v>
      </c>
      <c r="B1603" s="168">
        <v>45915</v>
      </c>
      <c r="C1603" s="168">
        <v>45915</v>
      </c>
      <c r="D1603" s="167">
        <v>180185</v>
      </c>
      <c r="E1603" s="167" t="s">
        <v>2776</v>
      </c>
      <c r="F1603" s="167" t="s">
        <v>1408</v>
      </c>
      <c r="G1603" s="167" t="s">
        <v>1409</v>
      </c>
      <c r="I1603" s="167" t="s">
        <v>1384</v>
      </c>
      <c r="J1603" s="167" t="s">
        <v>1435</v>
      </c>
      <c r="K1603" s="167" t="s">
        <v>1010</v>
      </c>
      <c r="L1603" s="167" t="s">
        <v>1436</v>
      </c>
      <c r="M1603" s="167" t="s">
        <v>1397</v>
      </c>
      <c r="O1603" s="167">
        <v>23614</v>
      </c>
      <c r="P1603" s="167" t="s">
        <v>1386</v>
      </c>
      <c r="R1603" s="167">
        <v>173.4</v>
      </c>
      <c r="S1603" s="167">
        <v>-173.4</v>
      </c>
      <c r="T1603" s="167" t="s">
        <v>1361</v>
      </c>
    </row>
    <row r="1604" spans="1:20">
      <c r="A1604" s="167">
        <v>42100</v>
      </c>
      <c r="B1604" s="168">
        <v>45945</v>
      </c>
      <c r="C1604" s="168">
        <v>45945</v>
      </c>
      <c r="D1604" s="167">
        <v>180769</v>
      </c>
      <c r="E1604" s="167" t="s">
        <v>2776</v>
      </c>
      <c r="F1604" s="167" t="s">
        <v>1408</v>
      </c>
      <c r="G1604" s="167" t="s">
        <v>1409</v>
      </c>
      <c r="I1604" s="167" t="s">
        <v>1384</v>
      </c>
      <c r="J1604" s="167" t="s">
        <v>1435</v>
      </c>
      <c r="K1604" s="167" t="s">
        <v>1010</v>
      </c>
      <c r="L1604" s="167" t="s">
        <v>1436</v>
      </c>
      <c r="M1604" s="167" t="s">
        <v>1397</v>
      </c>
      <c r="O1604" s="167">
        <v>24100</v>
      </c>
      <c r="P1604" s="167" t="s">
        <v>1386</v>
      </c>
      <c r="R1604" s="167">
        <v>156.4</v>
      </c>
      <c r="S1604" s="167">
        <v>-156.4</v>
      </c>
      <c r="T1604" s="167" t="s">
        <v>1361</v>
      </c>
    </row>
    <row r="1605" spans="1:20">
      <c r="A1605" s="167">
        <v>40200</v>
      </c>
      <c r="B1605" s="168">
        <v>45915</v>
      </c>
      <c r="C1605" s="168">
        <v>45915</v>
      </c>
      <c r="D1605" s="167">
        <v>180185</v>
      </c>
      <c r="E1605" s="167" t="s">
        <v>2777</v>
      </c>
      <c r="F1605" s="167" t="s">
        <v>1425</v>
      </c>
      <c r="G1605" s="167" t="s">
        <v>1426</v>
      </c>
      <c r="I1605" s="167" t="s">
        <v>1384</v>
      </c>
      <c r="J1605" s="167" t="s">
        <v>2778</v>
      </c>
      <c r="K1605" s="167" t="s">
        <v>1010</v>
      </c>
      <c r="L1605" s="167" t="s">
        <v>2779</v>
      </c>
      <c r="M1605" s="167" t="s">
        <v>1397</v>
      </c>
      <c r="O1605" s="167">
        <v>23614</v>
      </c>
      <c r="P1605" s="167" t="s">
        <v>1386</v>
      </c>
      <c r="R1605" s="167">
        <v>189</v>
      </c>
      <c r="S1605" s="167">
        <v>-189</v>
      </c>
      <c r="T1605" s="167" t="s">
        <v>1361</v>
      </c>
    </row>
    <row r="1606" spans="1:20">
      <c r="A1606" s="167">
        <v>40200</v>
      </c>
      <c r="B1606" s="168">
        <v>45945</v>
      </c>
      <c r="C1606" s="168">
        <v>45945</v>
      </c>
      <c r="D1606" s="167">
        <v>180769</v>
      </c>
      <c r="E1606" s="167" t="s">
        <v>2777</v>
      </c>
      <c r="F1606" s="167" t="s">
        <v>1425</v>
      </c>
      <c r="G1606" s="167" t="s">
        <v>1426</v>
      </c>
      <c r="I1606" s="167" t="s">
        <v>1384</v>
      </c>
      <c r="J1606" s="167" t="s">
        <v>2778</v>
      </c>
      <c r="K1606" s="167" t="s">
        <v>1010</v>
      </c>
      <c r="L1606" s="167" t="s">
        <v>2779</v>
      </c>
      <c r="M1606" s="167" t="s">
        <v>1397</v>
      </c>
      <c r="O1606" s="167">
        <v>24100</v>
      </c>
      <c r="P1606" s="167" t="s">
        <v>1386</v>
      </c>
      <c r="R1606" s="167">
        <v>189</v>
      </c>
      <c r="S1606" s="167">
        <v>-189</v>
      </c>
      <c r="T1606" s="167" t="s">
        <v>1361</v>
      </c>
    </row>
    <row r="1607" spans="1:20">
      <c r="A1607" s="167">
        <v>40000</v>
      </c>
      <c r="B1607" s="168">
        <v>45915</v>
      </c>
      <c r="C1607" s="168">
        <v>45915</v>
      </c>
      <c r="D1607" s="167">
        <v>180185</v>
      </c>
      <c r="E1607" s="167" t="s">
        <v>2780</v>
      </c>
      <c r="F1607" s="167" t="s">
        <v>1425</v>
      </c>
      <c r="G1607" s="167" t="s">
        <v>1426</v>
      </c>
      <c r="I1607" s="167" t="s">
        <v>1384</v>
      </c>
      <c r="J1607" s="167" t="s">
        <v>1761</v>
      </c>
      <c r="K1607" s="167" t="s">
        <v>1010</v>
      </c>
      <c r="L1607" s="167" t="s">
        <v>1439</v>
      </c>
      <c r="M1607" s="167" t="s">
        <v>1397</v>
      </c>
      <c r="O1607" s="167">
        <v>23614</v>
      </c>
      <c r="P1607" s="167" t="s">
        <v>1386</v>
      </c>
      <c r="R1607" s="167">
        <v>2511.6</v>
      </c>
      <c r="S1607" s="167">
        <v>-2511.6</v>
      </c>
      <c r="T1607" s="167" t="s">
        <v>1361</v>
      </c>
    </row>
    <row r="1608" spans="1:20">
      <c r="A1608" s="167">
        <v>40000</v>
      </c>
      <c r="B1608" s="168">
        <v>45945</v>
      </c>
      <c r="C1608" s="168">
        <v>45945</v>
      </c>
      <c r="D1608" s="167">
        <v>180769</v>
      </c>
      <c r="E1608" s="167" t="s">
        <v>2780</v>
      </c>
      <c r="F1608" s="167" t="s">
        <v>1425</v>
      </c>
      <c r="G1608" s="167" t="s">
        <v>1426</v>
      </c>
      <c r="I1608" s="167" t="s">
        <v>1384</v>
      </c>
      <c r="J1608" s="167" t="s">
        <v>1761</v>
      </c>
      <c r="K1608" s="167" t="s">
        <v>1010</v>
      </c>
      <c r="L1608" s="167" t="s">
        <v>1439</v>
      </c>
      <c r="M1608" s="167" t="s">
        <v>1397</v>
      </c>
      <c r="O1608" s="167">
        <v>24100</v>
      </c>
      <c r="P1608" s="167" t="s">
        <v>1386</v>
      </c>
      <c r="R1608" s="167">
        <v>2511.6</v>
      </c>
      <c r="S1608" s="167">
        <v>-2511.6</v>
      </c>
      <c r="T1608" s="167" t="s">
        <v>1361</v>
      </c>
    </row>
    <row r="1609" spans="1:20">
      <c r="A1609" s="167">
        <v>40000</v>
      </c>
      <c r="B1609" s="168">
        <v>45915</v>
      </c>
      <c r="C1609" s="168">
        <v>45915</v>
      </c>
      <c r="D1609" s="167">
        <v>180185</v>
      </c>
      <c r="E1609" s="167" t="s">
        <v>2781</v>
      </c>
      <c r="F1609" s="167" t="s">
        <v>1425</v>
      </c>
      <c r="G1609" s="167" t="s">
        <v>1426</v>
      </c>
      <c r="I1609" s="167" t="s">
        <v>1384</v>
      </c>
      <c r="J1609" s="167" t="s">
        <v>1441</v>
      </c>
      <c r="K1609" s="167" t="s">
        <v>1010</v>
      </c>
      <c r="L1609" s="167" t="s">
        <v>1442</v>
      </c>
      <c r="M1609" s="167" t="s">
        <v>1397</v>
      </c>
      <c r="O1609" s="167">
        <v>23614</v>
      </c>
      <c r="P1609" s="167" t="s">
        <v>1386</v>
      </c>
      <c r="R1609" s="167">
        <v>150</v>
      </c>
      <c r="S1609" s="167">
        <v>-150</v>
      </c>
      <c r="T1609" s="167" t="s">
        <v>1361</v>
      </c>
    </row>
    <row r="1610" spans="1:20">
      <c r="A1610" s="167">
        <v>40000</v>
      </c>
      <c r="B1610" s="168">
        <v>45945</v>
      </c>
      <c r="C1610" s="168">
        <v>45945</v>
      </c>
      <c r="D1610" s="167">
        <v>180769</v>
      </c>
      <c r="E1610" s="167" t="s">
        <v>2781</v>
      </c>
      <c r="F1610" s="167" t="s">
        <v>1425</v>
      </c>
      <c r="G1610" s="167" t="s">
        <v>1426</v>
      </c>
      <c r="I1610" s="167" t="s">
        <v>1384</v>
      </c>
      <c r="J1610" s="167" t="s">
        <v>1441</v>
      </c>
      <c r="K1610" s="167" t="s">
        <v>1010</v>
      </c>
      <c r="L1610" s="167" t="s">
        <v>1442</v>
      </c>
      <c r="M1610" s="167" t="s">
        <v>1397</v>
      </c>
      <c r="O1610" s="167">
        <v>24100</v>
      </c>
      <c r="P1610" s="167" t="s">
        <v>1386</v>
      </c>
      <c r="R1610" s="167">
        <v>154.5</v>
      </c>
      <c r="S1610" s="167">
        <v>-154.5</v>
      </c>
      <c r="T1610" s="167" t="s">
        <v>1361</v>
      </c>
    </row>
    <row r="1611" spans="1:20">
      <c r="A1611" s="167">
        <v>42100</v>
      </c>
      <c r="B1611" s="168">
        <v>45915</v>
      </c>
      <c r="C1611" s="168">
        <v>45915</v>
      </c>
      <c r="D1611" s="167">
        <v>180185</v>
      </c>
      <c r="E1611" s="167" t="s">
        <v>2782</v>
      </c>
      <c r="F1611" s="167" t="s">
        <v>1425</v>
      </c>
      <c r="G1611" s="167" t="s">
        <v>1426</v>
      </c>
      <c r="I1611" s="167" t="s">
        <v>1384</v>
      </c>
      <c r="J1611" s="167" t="s">
        <v>1450</v>
      </c>
      <c r="K1611" s="167" t="s">
        <v>1010</v>
      </c>
      <c r="L1611" s="167" t="s">
        <v>1451</v>
      </c>
      <c r="M1611" s="167" t="s">
        <v>1397</v>
      </c>
      <c r="O1611" s="167">
        <v>23614</v>
      </c>
      <c r="P1611" s="167" t="s">
        <v>1386</v>
      </c>
      <c r="R1611" s="167">
        <v>10</v>
      </c>
      <c r="S1611" s="167">
        <v>-10</v>
      </c>
      <c r="T1611" s="167" t="s">
        <v>1361</v>
      </c>
    </row>
    <row r="1612" spans="1:20">
      <c r="A1612" s="167">
        <v>42100</v>
      </c>
      <c r="B1612" s="168">
        <v>45945</v>
      </c>
      <c r="C1612" s="168">
        <v>45945</v>
      </c>
      <c r="D1612" s="167">
        <v>180769</v>
      </c>
      <c r="E1612" s="167" t="s">
        <v>2782</v>
      </c>
      <c r="F1612" s="167" t="s">
        <v>1425</v>
      </c>
      <c r="G1612" s="167" t="s">
        <v>1426</v>
      </c>
      <c r="I1612" s="167" t="s">
        <v>1384</v>
      </c>
      <c r="J1612" s="167" t="s">
        <v>1450</v>
      </c>
      <c r="K1612" s="167" t="s">
        <v>1010</v>
      </c>
      <c r="L1612" s="167" t="s">
        <v>1451</v>
      </c>
      <c r="M1612" s="167" t="s">
        <v>1397</v>
      </c>
      <c r="O1612" s="167">
        <v>24100</v>
      </c>
      <c r="P1612" s="167" t="s">
        <v>1386</v>
      </c>
      <c r="R1612" s="167">
        <v>10</v>
      </c>
      <c r="S1612" s="167">
        <v>-10</v>
      </c>
      <c r="T1612" s="167" t="s">
        <v>1361</v>
      </c>
    </row>
    <row r="1613" spans="1:20">
      <c r="A1613" s="167">
        <v>41200</v>
      </c>
      <c r="B1613" s="168">
        <v>45915</v>
      </c>
      <c r="C1613" s="168">
        <v>45915</v>
      </c>
      <c r="D1613" s="167">
        <v>180185</v>
      </c>
      <c r="E1613" s="167" t="s">
        <v>2783</v>
      </c>
      <c r="F1613" s="167" t="s">
        <v>1425</v>
      </c>
      <c r="G1613" s="167" t="s">
        <v>1426</v>
      </c>
      <c r="I1613" s="167" t="s">
        <v>1384</v>
      </c>
      <c r="J1613" s="167" t="s">
        <v>1472</v>
      </c>
      <c r="K1613" s="167" t="s">
        <v>1010</v>
      </c>
      <c r="L1613" s="167" t="s">
        <v>1473</v>
      </c>
      <c r="M1613" s="167" t="s">
        <v>1397</v>
      </c>
      <c r="O1613" s="167">
        <v>23614</v>
      </c>
      <c r="P1613" s="167" t="s">
        <v>1386</v>
      </c>
      <c r="R1613" s="167">
        <v>10.5</v>
      </c>
      <c r="S1613" s="167">
        <v>-10.5</v>
      </c>
      <c r="T1613" s="167" t="s">
        <v>1361</v>
      </c>
    </row>
    <row r="1614" spans="1:20">
      <c r="A1614" s="167">
        <v>41200</v>
      </c>
      <c r="B1614" s="168">
        <v>45945</v>
      </c>
      <c r="C1614" s="168">
        <v>45945</v>
      </c>
      <c r="D1614" s="167">
        <v>180769</v>
      </c>
      <c r="E1614" s="167" t="s">
        <v>2783</v>
      </c>
      <c r="F1614" s="167" t="s">
        <v>1425</v>
      </c>
      <c r="G1614" s="167" t="s">
        <v>1426</v>
      </c>
      <c r="I1614" s="167" t="s">
        <v>1384</v>
      </c>
      <c r="J1614" s="167" t="s">
        <v>1472</v>
      </c>
      <c r="K1614" s="167" t="s">
        <v>1010</v>
      </c>
      <c r="L1614" s="167" t="s">
        <v>1473</v>
      </c>
      <c r="M1614" s="167" t="s">
        <v>1397</v>
      </c>
      <c r="O1614" s="167">
        <v>24100</v>
      </c>
      <c r="P1614" s="167" t="s">
        <v>1386</v>
      </c>
      <c r="R1614" s="167">
        <v>10.5</v>
      </c>
      <c r="S1614" s="167">
        <v>-10.5</v>
      </c>
      <c r="T1614" s="167" t="s">
        <v>1361</v>
      </c>
    </row>
    <row r="1615" spans="1:20">
      <c r="A1615" s="167">
        <v>41450</v>
      </c>
      <c r="B1615" s="168">
        <v>45915</v>
      </c>
      <c r="C1615" s="168">
        <v>45915</v>
      </c>
      <c r="D1615" s="167">
        <v>180185</v>
      </c>
      <c r="E1615" s="167" t="s">
        <v>2784</v>
      </c>
      <c r="F1615" s="167" t="s">
        <v>1425</v>
      </c>
      <c r="G1615" s="167" t="s">
        <v>1426</v>
      </c>
      <c r="I1615" s="167" t="s">
        <v>1384</v>
      </c>
      <c r="J1615" s="167" t="s">
        <v>2785</v>
      </c>
      <c r="K1615" s="167" t="s">
        <v>1010</v>
      </c>
      <c r="L1615" s="167" t="s">
        <v>2786</v>
      </c>
      <c r="M1615" s="167" t="s">
        <v>1397</v>
      </c>
      <c r="O1615" s="167">
        <v>23614</v>
      </c>
      <c r="P1615" s="167" t="s">
        <v>1386</v>
      </c>
      <c r="R1615" s="167">
        <v>209</v>
      </c>
      <c r="S1615" s="167">
        <v>-209</v>
      </c>
      <c r="T1615" s="167" t="s">
        <v>1361</v>
      </c>
    </row>
    <row r="1616" spans="1:20">
      <c r="A1616" s="167">
        <v>41450</v>
      </c>
      <c r="B1616" s="168">
        <v>45945</v>
      </c>
      <c r="C1616" s="168">
        <v>45945</v>
      </c>
      <c r="D1616" s="167">
        <v>180769</v>
      </c>
      <c r="E1616" s="167" t="s">
        <v>2784</v>
      </c>
      <c r="F1616" s="167" t="s">
        <v>1425</v>
      </c>
      <c r="G1616" s="167" t="s">
        <v>1426</v>
      </c>
      <c r="I1616" s="167" t="s">
        <v>1384</v>
      </c>
      <c r="J1616" s="167" t="s">
        <v>2785</v>
      </c>
      <c r="K1616" s="167" t="s">
        <v>1010</v>
      </c>
      <c r="L1616" s="167" t="s">
        <v>2786</v>
      </c>
      <c r="M1616" s="167" t="s">
        <v>1397</v>
      </c>
      <c r="O1616" s="167">
        <v>24100</v>
      </c>
      <c r="P1616" s="167" t="s">
        <v>1386</v>
      </c>
      <c r="R1616" s="167">
        <v>209</v>
      </c>
      <c r="S1616" s="167">
        <v>-209</v>
      </c>
      <c r="T1616" s="167" t="s">
        <v>1361</v>
      </c>
    </row>
    <row r="1617" spans="1:20">
      <c r="A1617" s="167">
        <v>41450</v>
      </c>
      <c r="B1617" s="168">
        <v>45915</v>
      </c>
      <c r="C1617" s="168">
        <v>45915</v>
      </c>
      <c r="D1617" s="167">
        <v>180185</v>
      </c>
      <c r="E1617" s="167" t="s">
        <v>2787</v>
      </c>
      <c r="F1617" s="167" t="s">
        <v>1425</v>
      </c>
      <c r="G1617" s="167" t="s">
        <v>1426</v>
      </c>
      <c r="I1617" s="167" t="s">
        <v>1384</v>
      </c>
      <c r="J1617" s="167" t="s">
        <v>2788</v>
      </c>
      <c r="K1617" s="167" t="s">
        <v>1010</v>
      </c>
      <c r="L1617" s="167" t="s">
        <v>2789</v>
      </c>
      <c r="M1617" s="167" t="s">
        <v>1397</v>
      </c>
      <c r="O1617" s="167">
        <v>23614</v>
      </c>
      <c r="P1617" s="167" t="s">
        <v>1386</v>
      </c>
      <c r="R1617" s="167">
        <v>53.56</v>
      </c>
      <c r="S1617" s="167">
        <v>-53.56</v>
      </c>
      <c r="T1617" s="167" t="s">
        <v>1361</v>
      </c>
    </row>
    <row r="1618" spans="1:20">
      <c r="A1618" s="167">
        <v>41450</v>
      </c>
      <c r="B1618" s="168">
        <v>45945</v>
      </c>
      <c r="C1618" s="168">
        <v>45945</v>
      </c>
      <c r="D1618" s="167">
        <v>180769</v>
      </c>
      <c r="E1618" s="167" t="s">
        <v>2787</v>
      </c>
      <c r="F1618" s="167" t="s">
        <v>1425</v>
      </c>
      <c r="G1618" s="167" t="s">
        <v>1426</v>
      </c>
      <c r="I1618" s="167" t="s">
        <v>1384</v>
      </c>
      <c r="J1618" s="167" t="s">
        <v>2788</v>
      </c>
      <c r="K1618" s="167" t="s">
        <v>1010</v>
      </c>
      <c r="L1618" s="167" t="s">
        <v>2789</v>
      </c>
      <c r="M1618" s="167" t="s">
        <v>1397</v>
      </c>
      <c r="O1618" s="167">
        <v>24100</v>
      </c>
      <c r="P1618" s="167" t="s">
        <v>1386</v>
      </c>
      <c r="R1618" s="167">
        <v>53.56</v>
      </c>
      <c r="S1618" s="167">
        <v>-53.56</v>
      </c>
      <c r="T1618" s="167" t="s">
        <v>1361</v>
      </c>
    </row>
    <row r="1619" spans="1:20">
      <c r="A1619" s="167">
        <v>41450</v>
      </c>
      <c r="B1619" s="168">
        <v>45915</v>
      </c>
      <c r="C1619" s="168">
        <v>45915</v>
      </c>
      <c r="D1619" s="167">
        <v>180185</v>
      </c>
      <c r="E1619" s="167" t="s">
        <v>2790</v>
      </c>
      <c r="F1619" s="167" t="s">
        <v>1425</v>
      </c>
      <c r="G1619" s="167" t="s">
        <v>1426</v>
      </c>
      <c r="I1619" s="167" t="s">
        <v>1384</v>
      </c>
      <c r="J1619" s="167" t="s">
        <v>2791</v>
      </c>
      <c r="K1619" s="167" t="s">
        <v>1010</v>
      </c>
      <c r="L1619" s="167" t="s">
        <v>2792</v>
      </c>
      <c r="M1619" s="167" t="s">
        <v>1397</v>
      </c>
      <c r="O1619" s="167">
        <v>23614</v>
      </c>
      <c r="P1619" s="167" t="s">
        <v>1386</v>
      </c>
      <c r="R1619" s="167">
        <v>300</v>
      </c>
      <c r="S1619" s="167">
        <v>-300</v>
      </c>
      <c r="T1619" s="167" t="s">
        <v>1361</v>
      </c>
    </row>
    <row r="1620" spans="1:20">
      <c r="A1620" s="167">
        <v>41450</v>
      </c>
      <c r="B1620" s="168">
        <v>45915</v>
      </c>
      <c r="C1620" s="168">
        <v>45915</v>
      </c>
      <c r="D1620" s="167">
        <v>180185</v>
      </c>
      <c r="E1620" s="167" t="s">
        <v>2790</v>
      </c>
      <c r="F1620" s="167" t="s">
        <v>1425</v>
      </c>
      <c r="G1620" s="167" t="s">
        <v>1426</v>
      </c>
      <c r="I1620" s="167" t="s">
        <v>1384</v>
      </c>
      <c r="J1620" s="167" t="s">
        <v>2793</v>
      </c>
      <c r="K1620" s="167" t="s">
        <v>1010</v>
      </c>
      <c r="L1620" s="167" t="s">
        <v>2794</v>
      </c>
      <c r="M1620" s="167" t="s">
        <v>1397</v>
      </c>
      <c r="O1620" s="167">
        <v>23614</v>
      </c>
      <c r="P1620" s="167" t="s">
        <v>1386</v>
      </c>
      <c r="R1620" s="167">
        <v>1600</v>
      </c>
      <c r="S1620" s="167">
        <v>-1600</v>
      </c>
      <c r="T1620" s="167" t="s">
        <v>1361</v>
      </c>
    </row>
    <row r="1621" spans="1:20">
      <c r="A1621" s="167">
        <v>41450</v>
      </c>
      <c r="B1621" s="168">
        <v>45945</v>
      </c>
      <c r="C1621" s="168">
        <v>45945</v>
      </c>
      <c r="D1621" s="167">
        <v>180769</v>
      </c>
      <c r="E1621" s="167" t="s">
        <v>2790</v>
      </c>
      <c r="F1621" s="167" t="s">
        <v>1425</v>
      </c>
      <c r="G1621" s="167" t="s">
        <v>1426</v>
      </c>
      <c r="I1621" s="167" t="s">
        <v>1384</v>
      </c>
      <c r="J1621" s="167" t="s">
        <v>2791</v>
      </c>
      <c r="K1621" s="167" t="s">
        <v>1010</v>
      </c>
      <c r="L1621" s="167" t="s">
        <v>2792</v>
      </c>
      <c r="M1621" s="167" t="s">
        <v>1397</v>
      </c>
      <c r="O1621" s="167">
        <v>24100</v>
      </c>
      <c r="P1621" s="167" t="s">
        <v>1386</v>
      </c>
      <c r="R1621" s="167">
        <v>400</v>
      </c>
      <c r="S1621" s="167">
        <v>-400</v>
      </c>
      <c r="T1621" s="167" t="s">
        <v>1361</v>
      </c>
    </row>
    <row r="1622" spans="1:20">
      <c r="A1622" s="167">
        <v>41450</v>
      </c>
      <c r="B1622" s="168">
        <v>45945</v>
      </c>
      <c r="C1622" s="168">
        <v>45945</v>
      </c>
      <c r="D1622" s="167">
        <v>180769</v>
      </c>
      <c r="E1622" s="167" t="s">
        <v>2790</v>
      </c>
      <c r="F1622" s="167" t="s">
        <v>1425</v>
      </c>
      <c r="G1622" s="167" t="s">
        <v>1426</v>
      </c>
      <c r="I1622" s="167" t="s">
        <v>1384</v>
      </c>
      <c r="J1622" s="167" t="s">
        <v>2793</v>
      </c>
      <c r="K1622" s="167" t="s">
        <v>1010</v>
      </c>
      <c r="L1622" s="167" t="s">
        <v>2794</v>
      </c>
      <c r="M1622" s="167" t="s">
        <v>1397</v>
      </c>
      <c r="O1622" s="167">
        <v>24100</v>
      </c>
      <c r="P1622" s="167" t="s">
        <v>1386</v>
      </c>
      <c r="R1622" s="167">
        <v>1700</v>
      </c>
      <c r="S1622" s="167">
        <v>-1700</v>
      </c>
      <c r="T1622" s="167" t="s">
        <v>1361</v>
      </c>
    </row>
    <row r="1623" spans="1:20">
      <c r="A1623" s="167">
        <v>41200</v>
      </c>
      <c r="B1623" s="168">
        <v>45915</v>
      </c>
      <c r="C1623" s="168">
        <v>45915</v>
      </c>
      <c r="D1623" s="167">
        <v>180185</v>
      </c>
      <c r="E1623" s="167" t="s">
        <v>2795</v>
      </c>
      <c r="F1623" s="167" t="s">
        <v>1408</v>
      </c>
      <c r="G1623" s="167" t="s">
        <v>1409</v>
      </c>
      <c r="I1623" s="167" t="s">
        <v>1384</v>
      </c>
      <c r="J1623" s="167" t="s">
        <v>1478</v>
      </c>
      <c r="K1623" s="167" t="s">
        <v>1010</v>
      </c>
      <c r="L1623" s="167" t="s">
        <v>1479</v>
      </c>
      <c r="M1623" s="167" t="s">
        <v>1397</v>
      </c>
      <c r="O1623" s="167">
        <v>23614</v>
      </c>
      <c r="P1623" s="167" t="s">
        <v>1386</v>
      </c>
      <c r="R1623" s="167">
        <v>236.25</v>
      </c>
      <c r="S1623" s="167">
        <v>-236.25</v>
      </c>
      <c r="T1623" s="167" t="s">
        <v>1361</v>
      </c>
    </row>
    <row r="1624" spans="1:20">
      <c r="A1624" s="167">
        <v>41200</v>
      </c>
      <c r="B1624" s="168">
        <v>45945</v>
      </c>
      <c r="C1624" s="168">
        <v>45945</v>
      </c>
      <c r="D1624" s="167">
        <v>180769</v>
      </c>
      <c r="E1624" s="167" t="s">
        <v>2795</v>
      </c>
      <c r="F1624" s="167" t="s">
        <v>1408</v>
      </c>
      <c r="G1624" s="167" t="s">
        <v>1409</v>
      </c>
      <c r="I1624" s="167" t="s">
        <v>1384</v>
      </c>
      <c r="J1624" s="167" t="s">
        <v>1478</v>
      </c>
      <c r="K1624" s="167" t="s">
        <v>1010</v>
      </c>
      <c r="L1624" s="167" t="s">
        <v>1479</v>
      </c>
      <c r="M1624" s="167" t="s">
        <v>1397</v>
      </c>
      <c r="O1624" s="167">
        <v>24100</v>
      </c>
      <c r="P1624" s="167" t="s">
        <v>1386</v>
      </c>
      <c r="R1624" s="167">
        <v>236.25</v>
      </c>
      <c r="S1624" s="167">
        <v>-236.25</v>
      </c>
      <c r="T1624" s="167" t="s">
        <v>1361</v>
      </c>
    </row>
    <row r="1625" spans="1:20">
      <c r="A1625" s="167">
        <v>41365</v>
      </c>
      <c r="B1625" s="168">
        <v>45915</v>
      </c>
      <c r="C1625" s="168">
        <v>45915</v>
      </c>
      <c r="D1625" s="167">
        <v>180185</v>
      </c>
      <c r="E1625" s="167" t="s">
        <v>2796</v>
      </c>
      <c r="F1625" s="167" t="s">
        <v>1465</v>
      </c>
      <c r="G1625" s="167" t="s">
        <v>1466</v>
      </c>
      <c r="I1625" s="167" t="s">
        <v>1384</v>
      </c>
      <c r="J1625" s="167" t="s">
        <v>1481</v>
      </c>
      <c r="K1625" s="167" t="s">
        <v>1010</v>
      </c>
      <c r="L1625" s="167" t="s">
        <v>1482</v>
      </c>
      <c r="M1625" s="167" t="s">
        <v>1397</v>
      </c>
      <c r="O1625" s="167">
        <v>23614</v>
      </c>
      <c r="P1625" s="167" t="s">
        <v>1386</v>
      </c>
      <c r="R1625" s="167">
        <v>200</v>
      </c>
      <c r="S1625" s="167">
        <v>-200</v>
      </c>
      <c r="T1625" s="167" t="s">
        <v>1361</v>
      </c>
    </row>
    <row r="1626" spans="1:20">
      <c r="A1626" s="167">
        <v>41365</v>
      </c>
      <c r="B1626" s="168">
        <v>45945</v>
      </c>
      <c r="C1626" s="168">
        <v>45945</v>
      </c>
      <c r="D1626" s="167">
        <v>180769</v>
      </c>
      <c r="E1626" s="167" t="s">
        <v>2796</v>
      </c>
      <c r="F1626" s="167" t="s">
        <v>1465</v>
      </c>
      <c r="G1626" s="167" t="s">
        <v>1466</v>
      </c>
      <c r="I1626" s="167" t="s">
        <v>1384</v>
      </c>
      <c r="J1626" s="167" t="s">
        <v>1481</v>
      </c>
      <c r="K1626" s="167" t="s">
        <v>1010</v>
      </c>
      <c r="L1626" s="167" t="s">
        <v>1482</v>
      </c>
      <c r="M1626" s="167" t="s">
        <v>1397</v>
      </c>
      <c r="O1626" s="167">
        <v>24100</v>
      </c>
      <c r="P1626" s="167" t="s">
        <v>1386</v>
      </c>
      <c r="R1626" s="167">
        <v>200</v>
      </c>
      <c r="S1626" s="167">
        <v>-200</v>
      </c>
      <c r="T1626" s="167" t="s">
        <v>1361</v>
      </c>
    </row>
    <row r="1627" spans="1:20">
      <c r="A1627" s="167">
        <v>42100</v>
      </c>
      <c r="B1627" s="168">
        <v>45901</v>
      </c>
      <c r="C1627" s="168">
        <v>45901</v>
      </c>
      <c r="D1627" s="167">
        <v>179756</v>
      </c>
      <c r="E1627" s="167" t="s">
        <v>2797</v>
      </c>
      <c r="F1627" s="167" t="s">
        <v>1408</v>
      </c>
      <c r="G1627" s="167" t="s">
        <v>1409</v>
      </c>
      <c r="I1627" s="167" t="s">
        <v>1618</v>
      </c>
      <c r="J1627" s="167" t="s">
        <v>1410</v>
      </c>
      <c r="K1627" s="167" t="s">
        <v>1013</v>
      </c>
      <c r="L1627" s="167" t="s">
        <v>1411</v>
      </c>
      <c r="M1627" s="167" t="s">
        <v>2798</v>
      </c>
      <c r="O1627" s="167">
        <v>23315</v>
      </c>
      <c r="P1627" s="167" t="s">
        <v>1386</v>
      </c>
      <c r="R1627" s="167">
        <v>250</v>
      </c>
      <c r="S1627" s="167">
        <v>-250</v>
      </c>
      <c r="T1627" s="167" t="s">
        <v>1361</v>
      </c>
    </row>
    <row r="1628" spans="1:20">
      <c r="A1628" s="167">
        <v>42100</v>
      </c>
      <c r="B1628" s="168">
        <v>45931</v>
      </c>
      <c r="C1628" s="168">
        <v>45931</v>
      </c>
      <c r="D1628" s="167">
        <v>180308</v>
      </c>
      <c r="E1628" s="167" t="s">
        <v>2797</v>
      </c>
      <c r="F1628" s="167" t="s">
        <v>1408</v>
      </c>
      <c r="G1628" s="167" t="s">
        <v>1409</v>
      </c>
      <c r="I1628" s="167" t="s">
        <v>1618</v>
      </c>
      <c r="J1628" s="167" t="s">
        <v>1410</v>
      </c>
      <c r="K1628" s="167" t="s">
        <v>1013</v>
      </c>
      <c r="L1628" s="167" t="s">
        <v>1411</v>
      </c>
      <c r="M1628" s="167" t="s">
        <v>2798</v>
      </c>
      <c r="O1628" s="167">
        <v>23732</v>
      </c>
      <c r="P1628" s="167" t="s">
        <v>1386</v>
      </c>
      <c r="R1628" s="167">
        <v>250</v>
      </c>
      <c r="S1628" s="167">
        <v>-250</v>
      </c>
      <c r="T1628" s="167" t="s">
        <v>1361</v>
      </c>
    </row>
    <row r="1629" spans="1:20">
      <c r="A1629" s="167">
        <v>42100</v>
      </c>
      <c r="B1629" s="168">
        <v>45901</v>
      </c>
      <c r="C1629" s="168">
        <v>45901</v>
      </c>
      <c r="D1629" s="167">
        <v>179756</v>
      </c>
      <c r="E1629" s="167" t="s">
        <v>2799</v>
      </c>
      <c r="F1629" s="167" t="s">
        <v>1408</v>
      </c>
      <c r="G1629" s="167" t="s">
        <v>1409</v>
      </c>
      <c r="I1629" s="167" t="s">
        <v>1618</v>
      </c>
      <c r="J1629" s="167" t="s">
        <v>1413</v>
      </c>
      <c r="K1629" s="167" t="s">
        <v>1013</v>
      </c>
      <c r="L1629" s="167" t="s">
        <v>1414</v>
      </c>
      <c r="M1629" s="167" t="s">
        <v>2798</v>
      </c>
      <c r="O1629" s="167">
        <v>23315</v>
      </c>
      <c r="P1629" s="167" t="s">
        <v>1386</v>
      </c>
      <c r="R1629" s="167">
        <v>24</v>
      </c>
      <c r="S1629" s="167">
        <v>-24</v>
      </c>
      <c r="T1629" s="167" t="s">
        <v>1361</v>
      </c>
    </row>
    <row r="1630" spans="1:20">
      <c r="A1630" s="167">
        <v>42100</v>
      </c>
      <c r="B1630" s="168">
        <v>45931</v>
      </c>
      <c r="C1630" s="168">
        <v>45931</v>
      </c>
      <c r="D1630" s="167">
        <v>180308</v>
      </c>
      <c r="E1630" s="167" t="s">
        <v>2799</v>
      </c>
      <c r="F1630" s="167" t="s">
        <v>1408</v>
      </c>
      <c r="G1630" s="167" t="s">
        <v>1409</v>
      </c>
      <c r="I1630" s="167" t="s">
        <v>1618</v>
      </c>
      <c r="J1630" s="167" t="s">
        <v>1413</v>
      </c>
      <c r="K1630" s="167" t="s">
        <v>1013</v>
      </c>
      <c r="L1630" s="167" t="s">
        <v>1414</v>
      </c>
      <c r="M1630" s="167" t="s">
        <v>2798</v>
      </c>
      <c r="O1630" s="167">
        <v>23732</v>
      </c>
      <c r="P1630" s="167" t="s">
        <v>1386</v>
      </c>
      <c r="R1630" s="167">
        <v>24</v>
      </c>
      <c r="S1630" s="167">
        <v>-24</v>
      </c>
      <c r="T1630" s="167" t="s">
        <v>1361</v>
      </c>
    </row>
    <row r="1631" spans="1:20">
      <c r="A1631" s="167">
        <v>42100</v>
      </c>
      <c r="B1631" s="168">
        <v>45901</v>
      </c>
      <c r="C1631" s="168">
        <v>45901</v>
      </c>
      <c r="D1631" s="167">
        <v>179756</v>
      </c>
      <c r="E1631" s="167" t="s">
        <v>2800</v>
      </c>
      <c r="F1631" s="167" t="s">
        <v>1408</v>
      </c>
      <c r="G1631" s="167" t="s">
        <v>1409</v>
      </c>
      <c r="I1631" s="167" t="s">
        <v>1618</v>
      </c>
      <c r="J1631" s="167" t="s">
        <v>1416</v>
      </c>
      <c r="K1631" s="167" t="s">
        <v>1013</v>
      </c>
      <c r="L1631" s="167" t="s">
        <v>1417</v>
      </c>
      <c r="M1631" s="167" t="s">
        <v>2798</v>
      </c>
      <c r="O1631" s="167">
        <v>23315</v>
      </c>
      <c r="P1631" s="167" t="s">
        <v>1386</v>
      </c>
      <c r="R1631" s="167">
        <v>100</v>
      </c>
      <c r="S1631" s="167">
        <v>-100</v>
      </c>
      <c r="T1631" s="167" t="s">
        <v>1361</v>
      </c>
    </row>
    <row r="1632" spans="1:20">
      <c r="A1632" s="167">
        <v>42100</v>
      </c>
      <c r="B1632" s="168">
        <v>45931</v>
      </c>
      <c r="C1632" s="168">
        <v>45931</v>
      </c>
      <c r="D1632" s="167">
        <v>180308</v>
      </c>
      <c r="E1632" s="167" t="s">
        <v>2800</v>
      </c>
      <c r="F1632" s="167" t="s">
        <v>1408</v>
      </c>
      <c r="G1632" s="167" t="s">
        <v>1409</v>
      </c>
      <c r="I1632" s="167" t="s">
        <v>1618</v>
      </c>
      <c r="J1632" s="167" t="s">
        <v>1416</v>
      </c>
      <c r="K1632" s="167" t="s">
        <v>1013</v>
      </c>
      <c r="L1632" s="167" t="s">
        <v>1417</v>
      </c>
      <c r="M1632" s="167" t="s">
        <v>2798</v>
      </c>
      <c r="O1632" s="167">
        <v>23732</v>
      </c>
      <c r="P1632" s="167" t="s">
        <v>1386</v>
      </c>
      <c r="R1632" s="167">
        <v>100</v>
      </c>
      <c r="S1632" s="167">
        <v>-100</v>
      </c>
      <c r="T1632" s="167" t="s">
        <v>1361</v>
      </c>
    </row>
    <row r="1633" spans="1:20">
      <c r="A1633" s="167">
        <v>42100</v>
      </c>
      <c r="B1633" s="168">
        <v>45901</v>
      </c>
      <c r="C1633" s="168">
        <v>45901</v>
      </c>
      <c r="D1633" s="167">
        <v>179756</v>
      </c>
      <c r="E1633" s="167" t="s">
        <v>2801</v>
      </c>
      <c r="F1633" s="167" t="s">
        <v>1408</v>
      </c>
      <c r="G1633" s="167" t="s">
        <v>1409</v>
      </c>
      <c r="I1633" s="167" t="s">
        <v>1618</v>
      </c>
      <c r="J1633" s="167" t="s">
        <v>1624</v>
      </c>
      <c r="K1633" s="167" t="s">
        <v>1013</v>
      </c>
      <c r="L1633" s="167" t="s">
        <v>1625</v>
      </c>
      <c r="M1633" s="167" t="s">
        <v>2798</v>
      </c>
      <c r="O1633" s="167">
        <v>23315</v>
      </c>
      <c r="P1633" s="167" t="s">
        <v>1386</v>
      </c>
      <c r="R1633" s="167">
        <v>63</v>
      </c>
      <c r="S1633" s="167">
        <v>-63</v>
      </c>
      <c r="T1633" s="167" t="s">
        <v>1361</v>
      </c>
    </row>
    <row r="1634" spans="1:20">
      <c r="A1634" s="167">
        <v>42100</v>
      </c>
      <c r="B1634" s="168">
        <v>45931</v>
      </c>
      <c r="C1634" s="168">
        <v>45931</v>
      </c>
      <c r="D1634" s="167">
        <v>180308</v>
      </c>
      <c r="E1634" s="167" t="s">
        <v>2801</v>
      </c>
      <c r="F1634" s="167" t="s">
        <v>1408</v>
      </c>
      <c r="G1634" s="167" t="s">
        <v>1409</v>
      </c>
      <c r="I1634" s="167" t="s">
        <v>1618</v>
      </c>
      <c r="J1634" s="167" t="s">
        <v>1624</v>
      </c>
      <c r="K1634" s="167" t="s">
        <v>1013</v>
      </c>
      <c r="L1634" s="167" t="s">
        <v>1625</v>
      </c>
      <c r="M1634" s="167" t="s">
        <v>2798</v>
      </c>
      <c r="O1634" s="167">
        <v>23732</v>
      </c>
      <c r="P1634" s="167" t="s">
        <v>1386</v>
      </c>
      <c r="R1634" s="167">
        <v>63</v>
      </c>
      <c r="S1634" s="167">
        <v>-63</v>
      </c>
      <c r="T1634" s="167" t="s">
        <v>1361</v>
      </c>
    </row>
    <row r="1635" spans="1:20">
      <c r="A1635" s="167">
        <v>42100</v>
      </c>
      <c r="B1635" s="168">
        <v>45901</v>
      </c>
      <c r="C1635" s="168">
        <v>45901</v>
      </c>
      <c r="D1635" s="167">
        <v>179756</v>
      </c>
      <c r="E1635" s="167" t="s">
        <v>2802</v>
      </c>
      <c r="F1635" s="167" t="s">
        <v>1408</v>
      </c>
      <c r="G1635" s="167" t="s">
        <v>1409</v>
      </c>
      <c r="I1635" s="167" t="s">
        <v>1618</v>
      </c>
      <c r="J1635" s="167" t="s">
        <v>1422</v>
      </c>
      <c r="K1635" s="167" t="s">
        <v>1013</v>
      </c>
      <c r="L1635" s="167" t="s">
        <v>1423</v>
      </c>
      <c r="M1635" s="167" t="s">
        <v>2798</v>
      </c>
      <c r="O1635" s="167">
        <v>23315</v>
      </c>
      <c r="P1635" s="167" t="s">
        <v>1386</v>
      </c>
      <c r="R1635" s="167">
        <v>35</v>
      </c>
      <c r="S1635" s="167">
        <v>-35</v>
      </c>
      <c r="T1635" s="167" t="s">
        <v>1361</v>
      </c>
    </row>
    <row r="1636" spans="1:20">
      <c r="A1636" s="167">
        <v>42100</v>
      </c>
      <c r="B1636" s="168">
        <v>45931</v>
      </c>
      <c r="C1636" s="168">
        <v>45931</v>
      </c>
      <c r="D1636" s="167">
        <v>180308</v>
      </c>
      <c r="E1636" s="167" t="s">
        <v>2802</v>
      </c>
      <c r="F1636" s="167" t="s">
        <v>1408</v>
      </c>
      <c r="G1636" s="167" t="s">
        <v>1409</v>
      </c>
      <c r="I1636" s="167" t="s">
        <v>1618</v>
      </c>
      <c r="J1636" s="167" t="s">
        <v>1422</v>
      </c>
      <c r="K1636" s="167" t="s">
        <v>1013</v>
      </c>
      <c r="L1636" s="167" t="s">
        <v>1423</v>
      </c>
      <c r="M1636" s="167" t="s">
        <v>2798</v>
      </c>
      <c r="O1636" s="167">
        <v>23732</v>
      </c>
      <c r="P1636" s="167" t="s">
        <v>1386</v>
      </c>
      <c r="R1636" s="167">
        <v>35</v>
      </c>
      <c r="S1636" s="167">
        <v>-35</v>
      </c>
      <c r="T1636" s="167" t="s">
        <v>1361</v>
      </c>
    </row>
    <row r="1637" spans="1:20">
      <c r="A1637" s="167">
        <v>41320</v>
      </c>
      <c r="B1637" s="168">
        <v>45901</v>
      </c>
      <c r="C1637" s="168">
        <v>45901</v>
      </c>
      <c r="D1637" s="167">
        <v>179756</v>
      </c>
      <c r="E1637" s="167" t="s">
        <v>2803</v>
      </c>
      <c r="F1637" s="167" t="s">
        <v>1425</v>
      </c>
      <c r="G1637" s="167" t="s">
        <v>1426</v>
      </c>
      <c r="I1637" s="167" t="s">
        <v>1618</v>
      </c>
      <c r="J1637" s="167" t="s">
        <v>1427</v>
      </c>
      <c r="K1637" s="167" t="s">
        <v>1013</v>
      </c>
      <c r="L1637" s="167" t="s">
        <v>1428</v>
      </c>
      <c r="M1637" s="167" t="s">
        <v>2798</v>
      </c>
      <c r="O1637" s="167">
        <v>23315</v>
      </c>
      <c r="P1637" s="167" t="s">
        <v>1386</v>
      </c>
      <c r="R1637" s="167">
        <v>262.5</v>
      </c>
      <c r="S1637" s="167">
        <v>-262.5</v>
      </c>
      <c r="T1637" s="167" t="s">
        <v>1361</v>
      </c>
    </row>
    <row r="1638" spans="1:20">
      <c r="A1638" s="167">
        <v>41320</v>
      </c>
      <c r="B1638" s="168">
        <v>45931</v>
      </c>
      <c r="C1638" s="168">
        <v>45931</v>
      </c>
      <c r="D1638" s="167">
        <v>180308</v>
      </c>
      <c r="E1638" s="167" t="s">
        <v>2803</v>
      </c>
      <c r="F1638" s="167" t="s">
        <v>1425</v>
      </c>
      <c r="G1638" s="167" t="s">
        <v>1426</v>
      </c>
      <c r="I1638" s="167" t="s">
        <v>1618</v>
      </c>
      <c r="J1638" s="167" t="s">
        <v>1427</v>
      </c>
      <c r="K1638" s="167" t="s">
        <v>1013</v>
      </c>
      <c r="L1638" s="167" t="s">
        <v>1428</v>
      </c>
      <c r="M1638" s="167" t="s">
        <v>2798</v>
      </c>
      <c r="O1638" s="167">
        <v>23732</v>
      </c>
      <c r="P1638" s="167" t="s">
        <v>1386</v>
      </c>
      <c r="R1638" s="167">
        <v>262.5</v>
      </c>
      <c r="S1638" s="167">
        <v>-262.5</v>
      </c>
      <c r="T1638" s="167" t="s">
        <v>1361</v>
      </c>
    </row>
    <row r="1639" spans="1:20">
      <c r="A1639" s="167">
        <v>41300</v>
      </c>
      <c r="B1639" s="168">
        <v>45901</v>
      </c>
      <c r="C1639" s="168">
        <v>45901</v>
      </c>
      <c r="D1639" s="167">
        <v>179756</v>
      </c>
      <c r="E1639" s="167" t="s">
        <v>2804</v>
      </c>
      <c r="F1639" s="167" t="s">
        <v>1425</v>
      </c>
      <c r="G1639" s="167" t="s">
        <v>1426</v>
      </c>
      <c r="I1639" s="167" t="s">
        <v>1618</v>
      </c>
      <c r="J1639" s="167" t="s">
        <v>1430</v>
      </c>
      <c r="K1639" s="167" t="s">
        <v>1013</v>
      </c>
      <c r="L1639" s="167" t="s">
        <v>1430</v>
      </c>
      <c r="M1639" s="167" t="s">
        <v>2798</v>
      </c>
      <c r="O1639" s="167">
        <v>23315</v>
      </c>
      <c r="P1639" s="167" t="s">
        <v>1386</v>
      </c>
      <c r="R1639" s="167">
        <v>124.53</v>
      </c>
      <c r="S1639" s="167">
        <v>-124.53</v>
      </c>
      <c r="T1639" s="167" t="s">
        <v>1361</v>
      </c>
    </row>
    <row r="1640" spans="1:20">
      <c r="A1640" s="167">
        <v>41300</v>
      </c>
      <c r="B1640" s="168">
        <v>45931</v>
      </c>
      <c r="C1640" s="168">
        <v>45931</v>
      </c>
      <c r="D1640" s="167">
        <v>180308</v>
      </c>
      <c r="E1640" s="167" t="s">
        <v>2804</v>
      </c>
      <c r="F1640" s="167" t="s">
        <v>1425</v>
      </c>
      <c r="G1640" s="167" t="s">
        <v>1426</v>
      </c>
      <c r="I1640" s="167" t="s">
        <v>1618</v>
      </c>
      <c r="J1640" s="167" t="s">
        <v>1430</v>
      </c>
      <c r="K1640" s="167" t="s">
        <v>1013</v>
      </c>
      <c r="L1640" s="167" t="s">
        <v>1430</v>
      </c>
      <c r="M1640" s="167" t="s">
        <v>2798</v>
      </c>
      <c r="O1640" s="167">
        <v>23732</v>
      </c>
      <c r="P1640" s="167" t="s">
        <v>1386</v>
      </c>
      <c r="R1640" s="167">
        <v>125.45</v>
      </c>
      <c r="S1640" s="167">
        <v>-125.45</v>
      </c>
      <c r="T1640" s="167" t="s">
        <v>1361</v>
      </c>
    </row>
    <row r="1641" spans="1:20">
      <c r="A1641" s="167">
        <v>42100</v>
      </c>
      <c r="B1641" s="168">
        <v>45901</v>
      </c>
      <c r="C1641" s="168">
        <v>45901</v>
      </c>
      <c r="D1641" s="167">
        <v>179756</v>
      </c>
      <c r="E1641" s="167" t="s">
        <v>2805</v>
      </c>
      <c r="F1641" s="167" t="s">
        <v>1408</v>
      </c>
      <c r="G1641" s="167" t="s">
        <v>1409</v>
      </c>
      <c r="I1641" s="167" t="s">
        <v>1618</v>
      </c>
      <c r="J1641" s="167" t="s">
        <v>1435</v>
      </c>
      <c r="K1641" s="167" t="s">
        <v>1013</v>
      </c>
      <c r="L1641" s="167" t="s">
        <v>1436</v>
      </c>
      <c r="M1641" s="167" t="s">
        <v>2798</v>
      </c>
      <c r="O1641" s="167">
        <v>23315</v>
      </c>
      <c r="P1641" s="167" t="s">
        <v>1386</v>
      </c>
      <c r="R1641" s="167">
        <v>60</v>
      </c>
      <c r="S1641" s="167">
        <v>-60</v>
      </c>
      <c r="T1641" s="167" t="s">
        <v>1361</v>
      </c>
    </row>
    <row r="1642" spans="1:20">
      <c r="A1642" s="167">
        <v>42100</v>
      </c>
      <c r="B1642" s="168">
        <v>45931</v>
      </c>
      <c r="C1642" s="168">
        <v>45931</v>
      </c>
      <c r="D1642" s="167">
        <v>180308</v>
      </c>
      <c r="E1642" s="167" t="s">
        <v>2805</v>
      </c>
      <c r="F1642" s="167" t="s">
        <v>1408</v>
      </c>
      <c r="G1642" s="167" t="s">
        <v>1409</v>
      </c>
      <c r="I1642" s="167" t="s">
        <v>1618</v>
      </c>
      <c r="J1642" s="167" t="s">
        <v>1435</v>
      </c>
      <c r="K1642" s="167" t="s">
        <v>1013</v>
      </c>
      <c r="L1642" s="167" t="s">
        <v>1436</v>
      </c>
      <c r="M1642" s="167" t="s">
        <v>2798</v>
      </c>
      <c r="O1642" s="167">
        <v>23732</v>
      </c>
      <c r="P1642" s="167" t="s">
        <v>1386</v>
      </c>
      <c r="R1642" s="167">
        <v>60</v>
      </c>
      <c r="S1642" s="167">
        <v>-60</v>
      </c>
      <c r="T1642" s="167" t="s">
        <v>1361</v>
      </c>
    </row>
    <row r="1643" spans="1:20">
      <c r="A1643" s="167">
        <v>40000</v>
      </c>
      <c r="B1643" s="168">
        <v>45901</v>
      </c>
      <c r="C1643" s="168">
        <v>45901</v>
      </c>
      <c r="D1643" s="167">
        <v>179756</v>
      </c>
      <c r="E1643" s="167" t="s">
        <v>2806</v>
      </c>
      <c r="F1643" s="167" t="s">
        <v>1425</v>
      </c>
      <c r="G1643" s="167" t="s">
        <v>1426</v>
      </c>
      <c r="I1643" s="167" t="s">
        <v>1618</v>
      </c>
      <c r="J1643" s="167" t="s">
        <v>1444</v>
      </c>
      <c r="K1643" s="167" t="s">
        <v>1013</v>
      </c>
      <c r="L1643" s="167" t="s">
        <v>1445</v>
      </c>
      <c r="M1643" s="167" t="s">
        <v>2798</v>
      </c>
      <c r="O1643" s="167">
        <v>23315</v>
      </c>
      <c r="P1643" s="167" t="s">
        <v>1386</v>
      </c>
      <c r="R1643" s="167">
        <v>847.25</v>
      </c>
      <c r="S1643" s="167">
        <v>-847.25</v>
      </c>
      <c r="T1643" s="167" t="s">
        <v>1361</v>
      </c>
    </row>
    <row r="1644" spans="1:20">
      <c r="A1644" s="167">
        <v>40000</v>
      </c>
      <c r="B1644" s="168">
        <v>45931</v>
      </c>
      <c r="C1644" s="168">
        <v>45931</v>
      </c>
      <c r="D1644" s="167">
        <v>180308</v>
      </c>
      <c r="E1644" s="167" t="s">
        <v>2806</v>
      </c>
      <c r="F1644" s="167" t="s">
        <v>1425</v>
      </c>
      <c r="G1644" s="167" t="s">
        <v>1426</v>
      </c>
      <c r="I1644" s="167" t="s">
        <v>1618</v>
      </c>
      <c r="J1644" s="167" t="s">
        <v>1444</v>
      </c>
      <c r="K1644" s="167" t="s">
        <v>1013</v>
      </c>
      <c r="L1644" s="167" t="s">
        <v>1445</v>
      </c>
      <c r="M1644" s="167" t="s">
        <v>2798</v>
      </c>
      <c r="O1644" s="167">
        <v>23732</v>
      </c>
      <c r="P1644" s="167" t="s">
        <v>1386</v>
      </c>
      <c r="R1644" s="167">
        <v>847.25</v>
      </c>
      <c r="S1644" s="167">
        <v>-847.25</v>
      </c>
      <c r="T1644" s="167" t="s">
        <v>1361</v>
      </c>
    </row>
    <row r="1645" spans="1:20">
      <c r="A1645" s="167">
        <v>42200</v>
      </c>
      <c r="B1645" s="168">
        <v>45901</v>
      </c>
      <c r="C1645" s="168">
        <v>45901</v>
      </c>
      <c r="D1645" s="167">
        <v>179756</v>
      </c>
      <c r="E1645" s="167" t="s">
        <v>2807</v>
      </c>
      <c r="F1645" s="167" t="s">
        <v>1408</v>
      </c>
      <c r="G1645" s="167" t="s">
        <v>1409</v>
      </c>
      <c r="I1645" s="167" t="s">
        <v>1618</v>
      </c>
      <c r="J1645" s="167" t="s">
        <v>2808</v>
      </c>
      <c r="K1645" s="167" t="s">
        <v>1013</v>
      </c>
      <c r="L1645" s="167" t="s">
        <v>2809</v>
      </c>
      <c r="M1645" s="167" t="s">
        <v>2798</v>
      </c>
      <c r="O1645" s="167">
        <v>23315</v>
      </c>
      <c r="P1645" s="167" t="s">
        <v>1386</v>
      </c>
      <c r="R1645" s="167">
        <v>9</v>
      </c>
      <c r="S1645" s="167">
        <v>-9</v>
      </c>
      <c r="T1645" s="167" t="s">
        <v>1361</v>
      </c>
    </row>
    <row r="1646" spans="1:20">
      <c r="A1646" s="167">
        <v>42200</v>
      </c>
      <c r="B1646" s="168">
        <v>45931</v>
      </c>
      <c r="C1646" s="168">
        <v>45931</v>
      </c>
      <c r="D1646" s="167">
        <v>180308</v>
      </c>
      <c r="E1646" s="167" t="s">
        <v>2807</v>
      </c>
      <c r="F1646" s="167" t="s">
        <v>1408</v>
      </c>
      <c r="G1646" s="167" t="s">
        <v>1409</v>
      </c>
      <c r="I1646" s="167" t="s">
        <v>1618</v>
      </c>
      <c r="J1646" s="167" t="s">
        <v>2808</v>
      </c>
      <c r="K1646" s="167" t="s">
        <v>1013</v>
      </c>
      <c r="L1646" s="167" t="s">
        <v>2809</v>
      </c>
      <c r="M1646" s="167" t="s">
        <v>2798</v>
      </c>
      <c r="O1646" s="167">
        <v>23732</v>
      </c>
      <c r="P1646" s="167" t="s">
        <v>1386</v>
      </c>
      <c r="R1646" s="167">
        <v>9</v>
      </c>
      <c r="S1646" s="167">
        <v>-9</v>
      </c>
      <c r="T1646" s="167" t="s">
        <v>1361</v>
      </c>
    </row>
    <row r="1647" spans="1:20">
      <c r="A1647" s="167">
        <v>40000</v>
      </c>
      <c r="B1647" s="168">
        <v>45901</v>
      </c>
      <c r="C1647" s="168">
        <v>45901</v>
      </c>
      <c r="D1647" s="167" t="s">
        <v>2810</v>
      </c>
      <c r="E1647" s="167" t="s">
        <v>2811</v>
      </c>
      <c r="F1647" s="167" t="s">
        <v>1425</v>
      </c>
      <c r="G1647" s="167" t="s">
        <v>1426</v>
      </c>
      <c r="I1647" s="167" t="s">
        <v>1650</v>
      </c>
      <c r="J1647" s="167" t="s">
        <v>2812</v>
      </c>
      <c r="K1647" s="167" t="s">
        <v>620</v>
      </c>
      <c r="L1647" s="167" t="s">
        <v>2813</v>
      </c>
      <c r="M1647" s="167" t="s">
        <v>2814</v>
      </c>
      <c r="O1647" s="167">
        <v>23579</v>
      </c>
      <c r="P1647" s="167" t="s">
        <v>1386</v>
      </c>
      <c r="R1647" s="167">
        <v>152</v>
      </c>
      <c r="S1647" s="167">
        <v>-152</v>
      </c>
      <c r="T1647" s="167" t="s">
        <v>1361</v>
      </c>
    </row>
    <row r="1648" spans="1:20">
      <c r="A1648" s="167">
        <v>40000</v>
      </c>
      <c r="B1648" s="168">
        <v>45931</v>
      </c>
      <c r="C1648" s="168">
        <v>45931</v>
      </c>
      <c r="D1648" s="167" t="s">
        <v>623</v>
      </c>
      <c r="E1648" s="167" t="s">
        <v>2811</v>
      </c>
      <c r="F1648" s="167" t="s">
        <v>1425</v>
      </c>
      <c r="G1648" s="167" t="s">
        <v>1426</v>
      </c>
      <c r="I1648" s="167" t="s">
        <v>1650</v>
      </c>
      <c r="J1648" s="167" t="s">
        <v>2812</v>
      </c>
      <c r="K1648" s="167" t="s">
        <v>620</v>
      </c>
      <c r="L1648" s="167" t="s">
        <v>2813</v>
      </c>
      <c r="M1648" s="167" t="s">
        <v>2814</v>
      </c>
      <c r="O1648" s="167">
        <v>23941</v>
      </c>
      <c r="P1648" s="167" t="s">
        <v>1386</v>
      </c>
      <c r="R1648" s="167">
        <v>152</v>
      </c>
      <c r="S1648" s="167">
        <v>-152</v>
      </c>
      <c r="T1648" s="167" t="s">
        <v>1361</v>
      </c>
    </row>
    <row r="1649" spans="1:20">
      <c r="A1649" s="167">
        <v>40000</v>
      </c>
      <c r="B1649" s="168">
        <v>45901</v>
      </c>
      <c r="C1649" s="168">
        <v>45901</v>
      </c>
      <c r="D1649" s="167" t="s">
        <v>2810</v>
      </c>
      <c r="E1649" s="167" t="s">
        <v>2815</v>
      </c>
      <c r="F1649" s="167" t="s">
        <v>1425</v>
      </c>
      <c r="G1649" s="167" t="s">
        <v>1426</v>
      </c>
      <c r="I1649" s="167" t="s">
        <v>1650</v>
      </c>
      <c r="J1649" s="167" t="s">
        <v>2816</v>
      </c>
      <c r="K1649" s="167" t="s">
        <v>620</v>
      </c>
      <c r="L1649" s="167" t="s">
        <v>2817</v>
      </c>
      <c r="M1649" s="167" t="s">
        <v>2814</v>
      </c>
      <c r="O1649" s="167">
        <v>23579</v>
      </c>
      <c r="P1649" s="167" t="s">
        <v>1386</v>
      </c>
      <c r="R1649" s="167">
        <v>651.70000000000005</v>
      </c>
      <c r="S1649" s="167">
        <v>-651.70000000000005</v>
      </c>
      <c r="T1649" s="167" t="s">
        <v>1361</v>
      </c>
    </row>
    <row r="1650" spans="1:20">
      <c r="A1650" s="167">
        <v>40000</v>
      </c>
      <c r="B1650" s="168">
        <v>45931</v>
      </c>
      <c r="C1650" s="168">
        <v>45931</v>
      </c>
      <c r="D1650" s="167" t="s">
        <v>623</v>
      </c>
      <c r="E1650" s="167" t="s">
        <v>2815</v>
      </c>
      <c r="F1650" s="167" t="s">
        <v>1425</v>
      </c>
      <c r="G1650" s="167" t="s">
        <v>1426</v>
      </c>
      <c r="I1650" s="167" t="s">
        <v>1650</v>
      </c>
      <c r="J1650" s="167" t="s">
        <v>2816</v>
      </c>
      <c r="K1650" s="167" t="s">
        <v>620</v>
      </c>
      <c r="L1650" s="167" t="s">
        <v>2817</v>
      </c>
      <c r="M1650" s="167" t="s">
        <v>2814</v>
      </c>
      <c r="O1650" s="167">
        <v>23941</v>
      </c>
      <c r="P1650" s="167" t="s">
        <v>1386</v>
      </c>
      <c r="R1650" s="167">
        <v>651.70000000000005</v>
      </c>
      <c r="S1650" s="167">
        <v>-651.70000000000005</v>
      </c>
      <c r="T1650" s="167" t="s">
        <v>1361</v>
      </c>
    </row>
    <row r="1651" spans="1:20">
      <c r="A1651" s="167">
        <v>40000</v>
      </c>
      <c r="B1651" s="168">
        <v>45901</v>
      </c>
      <c r="C1651" s="168">
        <v>45901</v>
      </c>
      <c r="D1651" s="167" t="s">
        <v>2810</v>
      </c>
      <c r="E1651" s="167" t="s">
        <v>2818</v>
      </c>
      <c r="F1651" s="167" t="s">
        <v>1425</v>
      </c>
      <c r="G1651" s="167" t="s">
        <v>1426</v>
      </c>
      <c r="I1651" s="167" t="s">
        <v>1650</v>
      </c>
      <c r="J1651" s="167" t="s">
        <v>2819</v>
      </c>
      <c r="K1651" s="167" t="s">
        <v>620</v>
      </c>
      <c r="L1651" s="167" t="s">
        <v>2820</v>
      </c>
      <c r="M1651" s="167" t="s">
        <v>2814</v>
      </c>
      <c r="O1651" s="167">
        <v>23579</v>
      </c>
      <c r="P1651" s="167" t="s">
        <v>1386</v>
      </c>
      <c r="R1651" s="167">
        <v>39</v>
      </c>
      <c r="S1651" s="167">
        <v>-39</v>
      </c>
      <c r="T1651" s="167" t="s">
        <v>1361</v>
      </c>
    </row>
    <row r="1652" spans="1:20">
      <c r="A1652" s="167">
        <v>40000</v>
      </c>
      <c r="B1652" s="168">
        <v>45931</v>
      </c>
      <c r="C1652" s="168">
        <v>45931</v>
      </c>
      <c r="D1652" s="167" t="s">
        <v>623</v>
      </c>
      <c r="E1652" s="167" t="s">
        <v>2818</v>
      </c>
      <c r="F1652" s="167" t="s">
        <v>1425</v>
      </c>
      <c r="G1652" s="167" t="s">
        <v>1426</v>
      </c>
      <c r="I1652" s="167" t="s">
        <v>1650</v>
      </c>
      <c r="J1652" s="167" t="s">
        <v>2819</v>
      </c>
      <c r="K1652" s="167" t="s">
        <v>620</v>
      </c>
      <c r="L1652" s="167" t="s">
        <v>2820</v>
      </c>
      <c r="M1652" s="167" t="s">
        <v>2814</v>
      </c>
      <c r="O1652" s="167">
        <v>23941</v>
      </c>
      <c r="P1652" s="167" t="s">
        <v>1386</v>
      </c>
      <c r="R1652" s="167">
        <v>39</v>
      </c>
      <c r="S1652" s="167">
        <v>-39</v>
      </c>
      <c r="T1652" s="167" t="s">
        <v>1361</v>
      </c>
    </row>
    <row r="1653" spans="1:20">
      <c r="A1653" s="167">
        <v>40000</v>
      </c>
      <c r="B1653" s="168">
        <v>45901</v>
      </c>
      <c r="C1653" s="168">
        <v>45901</v>
      </c>
      <c r="D1653" s="167" t="s">
        <v>2810</v>
      </c>
      <c r="E1653" s="167" t="s">
        <v>2821</v>
      </c>
      <c r="F1653" s="167" t="s">
        <v>1425</v>
      </c>
      <c r="G1653" s="167" t="s">
        <v>1426</v>
      </c>
      <c r="I1653" s="167" t="s">
        <v>1650</v>
      </c>
      <c r="J1653" s="167" t="s">
        <v>2822</v>
      </c>
      <c r="K1653" s="167" t="s">
        <v>620</v>
      </c>
      <c r="L1653" s="167" t="s">
        <v>2823</v>
      </c>
      <c r="M1653" s="167" t="s">
        <v>2814</v>
      </c>
      <c r="O1653" s="167">
        <v>23579</v>
      </c>
      <c r="P1653" s="167" t="s">
        <v>1386</v>
      </c>
      <c r="R1653" s="167">
        <v>50</v>
      </c>
      <c r="S1653" s="167">
        <v>-50</v>
      </c>
      <c r="T1653" s="167" t="s">
        <v>1361</v>
      </c>
    </row>
    <row r="1654" spans="1:20">
      <c r="A1654" s="167">
        <v>40000</v>
      </c>
      <c r="B1654" s="168">
        <v>45931</v>
      </c>
      <c r="C1654" s="168">
        <v>45931</v>
      </c>
      <c r="D1654" s="167" t="s">
        <v>623</v>
      </c>
      <c r="E1654" s="167" t="s">
        <v>2821</v>
      </c>
      <c r="F1654" s="167" t="s">
        <v>1425</v>
      </c>
      <c r="G1654" s="167" t="s">
        <v>1426</v>
      </c>
      <c r="I1654" s="167" t="s">
        <v>1650</v>
      </c>
      <c r="J1654" s="167" t="s">
        <v>2822</v>
      </c>
      <c r="K1654" s="167" t="s">
        <v>620</v>
      </c>
      <c r="L1654" s="167" t="s">
        <v>2823</v>
      </c>
      <c r="M1654" s="167" t="s">
        <v>2814</v>
      </c>
      <c r="O1654" s="167">
        <v>23941</v>
      </c>
      <c r="P1654" s="167" t="s">
        <v>1386</v>
      </c>
      <c r="R1654" s="167">
        <v>50</v>
      </c>
      <c r="S1654" s="167">
        <v>-50</v>
      </c>
      <c r="T1654" s="167" t="s">
        <v>1361</v>
      </c>
    </row>
    <row r="1655" spans="1:20">
      <c r="A1655" s="167">
        <v>40000</v>
      </c>
      <c r="B1655" s="168">
        <v>45901</v>
      </c>
      <c r="C1655" s="168">
        <v>45901</v>
      </c>
      <c r="D1655" s="167" t="s">
        <v>2810</v>
      </c>
      <c r="E1655" s="167" t="s">
        <v>2824</v>
      </c>
      <c r="F1655" s="167" t="s">
        <v>1425</v>
      </c>
      <c r="G1655" s="167" t="s">
        <v>1426</v>
      </c>
      <c r="I1655" s="167" t="s">
        <v>1650</v>
      </c>
      <c r="J1655" s="167" t="s">
        <v>2825</v>
      </c>
      <c r="K1655" s="167" t="s">
        <v>620</v>
      </c>
      <c r="L1655" s="167" t="s">
        <v>2826</v>
      </c>
      <c r="M1655" s="167" t="s">
        <v>2814</v>
      </c>
      <c r="O1655" s="167">
        <v>23579</v>
      </c>
      <c r="P1655" s="167" t="s">
        <v>1386</v>
      </c>
      <c r="R1655" s="167">
        <v>24</v>
      </c>
      <c r="S1655" s="167">
        <v>-24</v>
      </c>
      <c r="T1655" s="167" t="s">
        <v>1361</v>
      </c>
    </row>
    <row r="1656" spans="1:20">
      <c r="A1656" s="167">
        <v>40000</v>
      </c>
      <c r="B1656" s="168">
        <v>45931</v>
      </c>
      <c r="C1656" s="168">
        <v>45931</v>
      </c>
      <c r="D1656" s="167" t="s">
        <v>623</v>
      </c>
      <c r="E1656" s="167" t="s">
        <v>2824</v>
      </c>
      <c r="F1656" s="167" t="s">
        <v>1425</v>
      </c>
      <c r="G1656" s="167" t="s">
        <v>1426</v>
      </c>
      <c r="I1656" s="167" t="s">
        <v>1650</v>
      </c>
      <c r="J1656" s="167" t="s">
        <v>2825</v>
      </c>
      <c r="K1656" s="167" t="s">
        <v>620</v>
      </c>
      <c r="L1656" s="167" t="s">
        <v>2826</v>
      </c>
      <c r="M1656" s="167" t="s">
        <v>2814</v>
      </c>
      <c r="O1656" s="167">
        <v>23941</v>
      </c>
      <c r="P1656" s="167" t="s">
        <v>1386</v>
      </c>
      <c r="R1656" s="167">
        <v>24</v>
      </c>
      <c r="S1656" s="167">
        <v>-24</v>
      </c>
      <c r="T1656" s="167" t="s">
        <v>1361</v>
      </c>
    </row>
    <row r="1657" spans="1:20">
      <c r="A1657" s="167">
        <v>40000</v>
      </c>
      <c r="B1657" s="168">
        <v>45901</v>
      </c>
      <c r="C1657" s="168">
        <v>45901</v>
      </c>
      <c r="D1657" s="167" t="s">
        <v>2810</v>
      </c>
      <c r="E1657" s="167" t="s">
        <v>2827</v>
      </c>
      <c r="F1657" s="167" t="s">
        <v>1425</v>
      </c>
      <c r="G1657" s="167" t="s">
        <v>1426</v>
      </c>
      <c r="I1657" s="167" t="s">
        <v>1650</v>
      </c>
      <c r="J1657" s="167" t="s">
        <v>2828</v>
      </c>
      <c r="K1657" s="167" t="s">
        <v>620</v>
      </c>
      <c r="L1657" s="167" t="s">
        <v>2828</v>
      </c>
      <c r="M1657" s="167" t="s">
        <v>2814</v>
      </c>
      <c r="O1657" s="167">
        <v>23579</v>
      </c>
      <c r="P1657" s="167" t="s">
        <v>1386</v>
      </c>
      <c r="R1657" s="167">
        <v>186</v>
      </c>
      <c r="S1657" s="167">
        <v>-186</v>
      </c>
      <c r="T1657" s="167" t="s">
        <v>1361</v>
      </c>
    </row>
    <row r="1658" spans="1:20">
      <c r="A1658" s="167">
        <v>40000</v>
      </c>
      <c r="B1658" s="168">
        <v>45931</v>
      </c>
      <c r="C1658" s="168">
        <v>45931</v>
      </c>
      <c r="D1658" s="167" t="s">
        <v>623</v>
      </c>
      <c r="E1658" s="167" t="s">
        <v>2827</v>
      </c>
      <c r="F1658" s="167" t="s">
        <v>1425</v>
      </c>
      <c r="G1658" s="167" t="s">
        <v>1426</v>
      </c>
      <c r="I1658" s="167" t="s">
        <v>1650</v>
      </c>
      <c r="J1658" s="167" t="s">
        <v>2828</v>
      </c>
      <c r="K1658" s="167" t="s">
        <v>620</v>
      </c>
      <c r="L1658" s="167" t="s">
        <v>2828</v>
      </c>
      <c r="M1658" s="167" t="s">
        <v>2814</v>
      </c>
      <c r="O1658" s="167">
        <v>23941</v>
      </c>
      <c r="P1658" s="167" t="s">
        <v>1386</v>
      </c>
      <c r="R1658" s="167">
        <v>186</v>
      </c>
      <c r="S1658" s="167">
        <v>-186</v>
      </c>
      <c r="T1658" s="167" t="s">
        <v>1361</v>
      </c>
    </row>
    <row r="1659" spans="1:20">
      <c r="A1659" s="167">
        <v>40000</v>
      </c>
      <c r="B1659" s="168">
        <v>45901</v>
      </c>
      <c r="C1659" s="168">
        <v>45901</v>
      </c>
      <c r="D1659" s="167" t="s">
        <v>2810</v>
      </c>
      <c r="E1659" s="167" t="s">
        <v>2829</v>
      </c>
      <c r="F1659" s="167" t="s">
        <v>1425</v>
      </c>
      <c r="G1659" s="167" t="s">
        <v>1426</v>
      </c>
      <c r="I1659" s="167" t="s">
        <v>1650</v>
      </c>
      <c r="J1659" s="167" t="s">
        <v>2830</v>
      </c>
      <c r="K1659" s="167" t="s">
        <v>620</v>
      </c>
      <c r="L1659" s="167" t="s">
        <v>2831</v>
      </c>
      <c r="M1659" s="167" t="s">
        <v>2814</v>
      </c>
      <c r="O1659" s="167">
        <v>23579</v>
      </c>
      <c r="P1659" s="167" t="s">
        <v>1386</v>
      </c>
      <c r="R1659" s="167">
        <v>448</v>
      </c>
      <c r="S1659" s="167">
        <v>-448</v>
      </c>
      <c r="T1659" s="167" t="s">
        <v>1361</v>
      </c>
    </row>
    <row r="1660" spans="1:20">
      <c r="A1660" s="167">
        <v>40000</v>
      </c>
      <c r="B1660" s="168">
        <v>45931</v>
      </c>
      <c r="C1660" s="168">
        <v>45931</v>
      </c>
      <c r="D1660" s="167" t="s">
        <v>623</v>
      </c>
      <c r="E1660" s="167" t="s">
        <v>2829</v>
      </c>
      <c r="F1660" s="167" t="s">
        <v>1425</v>
      </c>
      <c r="G1660" s="167" t="s">
        <v>1426</v>
      </c>
      <c r="I1660" s="167" t="s">
        <v>1650</v>
      </c>
      <c r="J1660" s="167" t="s">
        <v>2830</v>
      </c>
      <c r="K1660" s="167" t="s">
        <v>620</v>
      </c>
      <c r="L1660" s="167" t="s">
        <v>2831</v>
      </c>
      <c r="M1660" s="167" t="s">
        <v>2814</v>
      </c>
      <c r="O1660" s="167">
        <v>23941</v>
      </c>
      <c r="P1660" s="167" t="s">
        <v>1386</v>
      </c>
      <c r="R1660" s="167">
        <v>448</v>
      </c>
      <c r="S1660" s="167">
        <v>-448</v>
      </c>
      <c r="T1660" s="167" t="s">
        <v>1361</v>
      </c>
    </row>
    <row r="1661" spans="1:20">
      <c r="A1661" s="167">
        <v>42100</v>
      </c>
      <c r="B1661" s="168">
        <v>45901</v>
      </c>
      <c r="C1661" s="168">
        <v>45901</v>
      </c>
      <c r="D1661" s="167" t="s">
        <v>2810</v>
      </c>
      <c r="E1661" s="167" t="s">
        <v>2832</v>
      </c>
      <c r="F1661" s="167" t="s">
        <v>1408</v>
      </c>
      <c r="G1661" s="167" t="s">
        <v>1409</v>
      </c>
      <c r="I1661" s="167" t="s">
        <v>1650</v>
      </c>
      <c r="J1661" s="167" t="s">
        <v>1413</v>
      </c>
      <c r="K1661" s="167" t="s">
        <v>620</v>
      </c>
      <c r="L1661" s="167" t="s">
        <v>1414</v>
      </c>
      <c r="M1661" s="167" t="s">
        <v>2814</v>
      </c>
      <c r="O1661" s="167">
        <v>23579</v>
      </c>
      <c r="P1661" s="167" t="s">
        <v>1386</v>
      </c>
      <c r="R1661" s="167">
        <v>132</v>
      </c>
      <c r="S1661" s="167">
        <v>-132</v>
      </c>
      <c r="T1661" s="167" t="s">
        <v>1361</v>
      </c>
    </row>
    <row r="1662" spans="1:20">
      <c r="A1662" s="167">
        <v>42100</v>
      </c>
      <c r="B1662" s="168">
        <v>45931</v>
      </c>
      <c r="C1662" s="168">
        <v>45931</v>
      </c>
      <c r="D1662" s="167" t="s">
        <v>623</v>
      </c>
      <c r="E1662" s="167" t="s">
        <v>2832</v>
      </c>
      <c r="F1662" s="167" t="s">
        <v>1408</v>
      </c>
      <c r="G1662" s="167" t="s">
        <v>1409</v>
      </c>
      <c r="I1662" s="167" t="s">
        <v>1650</v>
      </c>
      <c r="J1662" s="167" t="s">
        <v>1413</v>
      </c>
      <c r="K1662" s="167" t="s">
        <v>620</v>
      </c>
      <c r="L1662" s="167" t="s">
        <v>1414</v>
      </c>
      <c r="M1662" s="167" t="s">
        <v>2814</v>
      </c>
      <c r="O1662" s="167">
        <v>23941</v>
      </c>
      <c r="P1662" s="167" t="s">
        <v>1386</v>
      </c>
      <c r="R1662" s="167">
        <v>132</v>
      </c>
      <c r="S1662" s="167">
        <v>-132</v>
      </c>
      <c r="T1662" s="167" t="s">
        <v>1361</v>
      </c>
    </row>
    <row r="1663" spans="1:20">
      <c r="A1663" s="167">
        <v>40000</v>
      </c>
      <c r="B1663" s="168">
        <v>45901</v>
      </c>
      <c r="C1663" s="168">
        <v>45901</v>
      </c>
      <c r="D1663" s="167" t="s">
        <v>2810</v>
      </c>
      <c r="E1663" s="167" t="s">
        <v>2833</v>
      </c>
      <c r="F1663" s="167" t="s">
        <v>1425</v>
      </c>
      <c r="G1663" s="167" t="s">
        <v>1426</v>
      </c>
      <c r="I1663" s="167" t="s">
        <v>1650</v>
      </c>
      <c r="J1663" s="167" t="s">
        <v>1795</v>
      </c>
      <c r="K1663" s="167" t="s">
        <v>620</v>
      </c>
      <c r="L1663" s="167" t="s">
        <v>1796</v>
      </c>
      <c r="M1663" s="167" t="s">
        <v>2814</v>
      </c>
      <c r="O1663" s="167">
        <v>23579</v>
      </c>
      <c r="P1663" s="167" t="s">
        <v>1386</v>
      </c>
      <c r="R1663" s="167">
        <v>125</v>
      </c>
      <c r="S1663" s="167">
        <v>-125</v>
      </c>
      <c r="T1663" s="167" t="s">
        <v>1361</v>
      </c>
    </row>
    <row r="1664" spans="1:20">
      <c r="A1664" s="167">
        <v>40000</v>
      </c>
      <c r="B1664" s="168">
        <v>45931</v>
      </c>
      <c r="C1664" s="168">
        <v>45931</v>
      </c>
      <c r="D1664" s="167" t="s">
        <v>623</v>
      </c>
      <c r="E1664" s="167" t="s">
        <v>2833</v>
      </c>
      <c r="F1664" s="167" t="s">
        <v>1425</v>
      </c>
      <c r="G1664" s="167" t="s">
        <v>1426</v>
      </c>
      <c r="I1664" s="167" t="s">
        <v>1650</v>
      </c>
      <c r="J1664" s="167" t="s">
        <v>1795</v>
      </c>
      <c r="K1664" s="167" t="s">
        <v>620</v>
      </c>
      <c r="L1664" s="167" t="s">
        <v>1796</v>
      </c>
      <c r="M1664" s="167" t="s">
        <v>2814</v>
      </c>
      <c r="O1664" s="167">
        <v>23941</v>
      </c>
      <c r="P1664" s="167" t="s">
        <v>1386</v>
      </c>
      <c r="R1664" s="167">
        <v>125</v>
      </c>
      <c r="S1664" s="167">
        <v>-125</v>
      </c>
      <c r="T1664" s="167" t="s">
        <v>1361</v>
      </c>
    </row>
    <row r="1665" spans="1:20">
      <c r="A1665" s="167">
        <v>42000</v>
      </c>
      <c r="B1665" s="168">
        <v>45953</v>
      </c>
      <c r="C1665" s="168">
        <v>45953</v>
      </c>
      <c r="D1665" s="167" t="s">
        <v>2834</v>
      </c>
      <c r="E1665" s="167" t="s">
        <v>2835</v>
      </c>
      <c r="F1665" s="167" t="s">
        <v>1945</v>
      </c>
      <c r="G1665" s="167" t="s">
        <v>1946</v>
      </c>
      <c r="I1665" s="167" t="s">
        <v>1650</v>
      </c>
      <c r="J1665" s="167" t="s">
        <v>2836</v>
      </c>
      <c r="K1665" s="167" t="s">
        <v>620</v>
      </c>
      <c r="L1665" s="167" t="s">
        <v>2837</v>
      </c>
      <c r="M1665" s="167" t="s">
        <v>2814</v>
      </c>
      <c r="O1665" s="167">
        <v>24164</v>
      </c>
      <c r="P1665" s="167" t="s">
        <v>1386</v>
      </c>
      <c r="R1665" s="167">
        <v>787.5</v>
      </c>
      <c r="S1665" s="167">
        <v>-787.5</v>
      </c>
      <c r="T1665" s="167" t="s">
        <v>1361</v>
      </c>
    </row>
    <row r="1666" spans="1:20">
      <c r="A1666" s="167">
        <v>42000</v>
      </c>
      <c r="B1666" s="168">
        <v>45953</v>
      </c>
      <c r="C1666" s="168">
        <v>45953</v>
      </c>
      <c r="D1666" s="167" t="s">
        <v>2834</v>
      </c>
      <c r="E1666" s="167" t="s">
        <v>2838</v>
      </c>
      <c r="F1666" s="167" t="s">
        <v>1945</v>
      </c>
      <c r="G1666" s="167" t="s">
        <v>1946</v>
      </c>
      <c r="I1666" s="167" t="s">
        <v>1650</v>
      </c>
      <c r="J1666" s="167" t="s">
        <v>2839</v>
      </c>
      <c r="K1666" s="167" t="s">
        <v>620</v>
      </c>
      <c r="L1666" s="167" t="s">
        <v>2840</v>
      </c>
      <c r="M1666" s="167" t="s">
        <v>2814</v>
      </c>
      <c r="O1666" s="167">
        <v>24164</v>
      </c>
      <c r="P1666" s="167" t="s">
        <v>1386</v>
      </c>
      <c r="R1666" s="167">
        <v>1965.6</v>
      </c>
      <c r="S1666" s="167">
        <v>-1965.6</v>
      </c>
      <c r="T1666" s="167" t="s">
        <v>1361</v>
      </c>
    </row>
    <row r="1667" spans="1:20">
      <c r="A1667" s="167">
        <v>42000</v>
      </c>
      <c r="B1667" s="168">
        <v>45929</v>
      </c>
      <c r="C1667" s="168">
        <v>45929</v>
      </c>
      <c r="D1667" s="167" t="s">
        <v>2841</v>
      </c>
      <c r="E1667" s="167" t="s">
        <v>2842</v>
      </c>
      <c r="F1667" s="167" t="s">
        <v>1557</v>
      </c>
      <c r="G1667" s="167" t="s">
        <v>134</v>
      </c>
      <c r="I1667" s="167" t="s">
        <v>1650</v>
      </c>
      <c r="J1667" s="167" t="s">
        <v>2088</v>
      </c>
      <c r="K1667" s="167" t="s">
        <v>620</v>
      </c>
      <c r="L1667" s="167" t="s">
        <v>2089</v>
      </c>
      <c r="M1667" s="167" t="s">
        <v>2814</v>
      </c>
      <c r="O1667" s="167">
        <v>23707</v>
      </c>
      <c r="P1667" s="167" t="s">
        <v>1386</v>
      </c>
      <c r="R1667" s="167">
        <v>1797.8</v>
      </c>
      <c r="S1667" s="167">
        <v>-1797.8</v>
      </c>
      <c r="T1667" s="167" t="s">
        <v>1361</v>
      </c>
    </row>
    <row r="1668" spans="1:20">
      <c r="A1668" s="167">
        <v>42000</v>
      </c>
      <c r="B1668" s="168">
        <v>45951</v>
      </c>
      <c r="C1668" s="168">
        <v>45951</v>
      </c>
      <c r="D1668" s="167" t="s">
        <v>2843</v>
      </c>
      <c r="E1668" s="167" t="s">
        <v>2842</v>
      </c>
      <c r="F1668" s="167" t="s">
        <v>1557</v>
      </c>
      <c r="G1668" s="167" t="s">
        <v>134</v>
      </c>
      <c r="I1668" s="167" t="s">
        <v>1650</v>
      </c>
      <c r="J1668" s="167" t="s">
        <v>2088</v>
      </c>
      <c r="K1668" s="167" t="s">
        <v>620</v>
      </c>
      <c r="L1668" s="167" t="s">
        <v>2089</v>
      </c>
      <c r="M1668" s="167" t="s">
        <v>2814</v>
      </c>
      <c r="O1668" s="167">
        <v>24132</v>
      </c>
      <c r="P1668" s="167" t="s">
        <v>1386</v>
      </c>
      <c r="R1668" s="167">
        <v>142</v>
      </c>
      <c r="S1668" s="167">
        <v>-142</v>
      </c>
      <c r="T1668" s="167" t="s">
        <v>1361</v>
      </c>
    </row>
    <row r="1669" spans="1:20">
      <c r="A1669" s="167">
        <v>40000</v>
      </c>
      <c r="B1669" s="168">
        <v>45901</v>
      </c>
      <c r="C1669" s="168">
        <v>45901</v>
      </c>
      <c r="D1669" s="167" t="s">
        <v>2810</v>
      </c>
      <c r="E1669" s="167" t="s">
        <v>2844</v>
      </c>
      <c r="F1669" s="167" t="s">
        <v>1425</v>
      </c>
      <c r="G1669" s="167" t="s">
        <v>1426</v>
      </c>
      <c r="I1669" s="167" t="s">
        <v>1650</v>
      </c>
      <c r="J1669" s="167" t="s">
        <v>2845</v>
      </c>
      <c r="K1669" s="167" t="s">
        <v>620</v>
      </c>
      <c r="L1669" s="167" t="s">
        <v>2846</v>
      </c>
      <c r="M1669" s="167" t="s">
        <v>2814</v>
      </c>
      <c r="O1669" s="167">
        <v>23579</v>
      </c>
      <c r="P1669" s="167" t="s">
        <v>1386</v>
      </c>
      <c r="R1669" s="167">
        <v>25</v>
      </c>
      <c r="S1669" s="167">
        <v>-25</v>
      </c>
      <c r="T1669" s="167" t="s">
        <v>1361</v>
      </c>
    </row>
    <row r="1670" spans="1:20">
      <c r="A1670" s="167">
        <v>40000</v>
      </c>
      <c r="B1670" s="168">
        <v>45931</v>
      </c>
      <c r="C1670" s="168">
        <v>45931</v>
      </c>
      <c r="D1670" s="167" t="s">
        <v>623</v>
      </c>
      <c r="E1670" s="167" t="s">
        <v>2844</v>
      </c>
      <c r="F1670" s="167" t="s">
        <v>1425</v>
      </c>
      <c r="G1670" s="167" t="s">
        <v>1426</v>
      </c>
      <c r="I1670" s="167" t="s">
        <v>1650</v>
      </c>
      <c r="J1670" s="167" t="s">
        <v>2845</v>
      </c>
      <c r="K1670" s="167" t="s">
        <v>620</v>
      </c>
      <c r="L1670" s="167" t="s">
        <v>2846</v>
      </c>
      <c r="M1670" s="167" t="s">
        <v>2814</v>
      </c>
      <c r="O1670" s="167">
        <v>23941</v>
      </c>
      <c r="P1670" s="167" t="s">
        <v>1386</v>
      </c>
      <c r="R1670" s="167">
        <v>25</v>
      </c>
      <c r="S1670" s="167">
        <v>-25</v>
      </c>
      <c r="T1670" s="167" t="s">
        <v>1361</v>
      </c>
    </row>
    <row r="1671" spans="1:20">
      <c r="A1671" s="167">
        <v>40000</v>
      </c>
      <c r="B1671" s="168">
        <v>45901</v>
      </c>
      <c r="C1671" s="168">
        <v>45901</v>
      </c>
      <c r="D1671" s="167" t="s">
        <v>2810</v>
      </c>
      <c r="E1671" s="167" t="s">
        <v>2847</v>
      </c>
      <c r="F1671" s="167" t="s">
        <v>1425</v>
      </c>
      <c r="G1671" s="167" t="s">
        <v>1426</v>
      </c>
      <c r="I1671" s="167" t="s">
        <v>1650</v>
      </c>
      <c r="J1671" s="167" t="s">
        <v>2848</v>
      </c>
      <c r="K1671" s="167" t="s">
        <v>620</v>
      </c>
      <c r="L1671" s="167" t="s">
        <v>2849</v>
      </c>
      <c r="M1671" s="167" t="s">
        <v>2814</v>
      </c>
      <c r="O1671" s="167">
        <v>23579</v>
      </c>
      <c r="P1671" s="167" t="s">
        <v>1386</v>
      </c>
      <c r="R1671" s="167">
        <v>130</v>
      </c>
      <c r="S1671" s="167">
        <v>-130</v>
      </c>
      <c r="T1671" s="167" t="s">
        <v>1361</v>
      </c>
    </row>
    <row r="1672" spans="1:20">
      <c r="A1672" s="167">
        <v>40000</v>
      </c>
      <c r="B1672" s="168">
        <v>45931</v>
      </c>
      <c r="C1672" s="168">
        <v>45931</v>
      </c>
      <c r="D1672" s="167" t="s">
        <v>623</v>
      </c>
      <c r="E1672" s="167" t="s">
        <v>2847</v>
      </c>
      <c r="F1672" s="167" t="s">
        <v>1425</v>
      </c>
      <c r="G1672" s="167" t="s">
        <v>1426</v>
      </c>
      <c r="I1672" s="167" t="s">
        <v>1650</v>
      </c>
      <c r="J1672" s="167" t="s">
        <v>2848</v>
      </c>
      <c r="K1672" s="167" t="s">
        <v>620</v>
      </c>
      <c r="L1672" s="167" t="s">
        <v>2849</v>
      </c>
      <c r="M1672" s="167" t="s">
        <v>2814</v>
      </c>
      <c r="O1672" s="167">
        <v>23941</v>
      </c>
      <c r="P1672" s="167" t="s">
        <v>1386</v>
      </c>
      <c r="R1672" s="167">
        <v>130</v>
      </c>
      <c r="S1672" s="167">
        <v>-130</v>
      </c>
      <c r="T1672" s="167" t="s">
        <v>1361</v>
      </c>
    </row>
    <row r="1673" spans="1:20">
      <c r="A1673" s="167">
        <v>40000</v>
      </c>
      <c r="B1673" s="168">
        <v>45901</v>
      </c>
      <c r="C1673" s="168">
        <v>45901</v>
      </c>
      <c r="D1673" s="167" t="s">
        <v>2810</v>
      </c>
      <c r="E1673" s="167" t="s">
        <v>2850</v>
      </c>
      <c r="F1673" s="167" t="s">
        <v>1425</v>
      </c>
      <c r="G1673" s="167" t="s">
        <v>1426</v>
      </c>
      <c r="I1673" s="167" t="s">
        <v>1650</v>
      </c>
      <c r="J1673" s="167" t="s">
        <v>2851</v>
      </c>
      <c r="K1673" s="167" t="s">
        <v>620</v>
      </c>
      <c r="L1673" s="167" t="s">
        <v>2852</v>
      </c>
      <c r="M1673" s="167" t="s">
        <v>2814</v>
      </c>
      <c r="O1673" s="167">
        <v>23579</v>
      </c>
      <c r="P1673" s="167" t="s">
        <v>1386</v>
      </c>
      <c r="R1673" s="167">
        <v>130</v>
      </c>
      <c r="S1673" s="167">
        <v>-130</v>
      </c>
      <c r="T1673" s="167" t="s">
        <v>1361</v>
      </c>
    </row>
    <row r="1674" spans="1:20">
      <c r="A1674" s="167">
        <v>40000</v>
      </c>
      <c r="B1674" s="168">
        <v>45931</v>
      </c>
      <c r="C1674" s="168">
        <v>45931</v>
      </c>
      <c r="D1674" s="167" t="s">
        <v>623</v>
      </c>
      <c r="E1674" s="167" t="s">
        <v>2850</v>
      </c>
      <c r="F1674" s="167" t="s">
        <v>1425</v>
      </c>
      <c r="G1674" s="167" t="s">
        <v>1426</v>
      </c>
      <c r="I1674" s="167" t="s">
        <v>1650</v>
      </c>
      <c r="J1674" s="167" t="s">
        <v>2851</v>
      </c>
      <c r="K1674" s="167" t="s">
        <v>620</v>
      </c>
      <c r="L1674" s="167" t="s">
        <v>2852</v>
      </c>
      <c r="M1674" s="167" t="s">
        <v>2814</v>
      </c>
      <c r="O1674" s="167">
        <v>23941</v>
      </c>
      <c r="P1674" s="167" t="s">
        <v>1386</v>
      </c>
      <c r="R1674" s="167">
        <v>130</v>
      </c>
      <c r="S1674" s="167">
        <v>-130</v>
      </c>
      <c r="T1674" s="167" t="s">
        <v>1361</v>
      </c>
    </row>
    <row r="1675" spans="1:20">
      <c r="A1675" s="167">
        <v>41320</v>
      </c>
      <c r="B1675" s="168">
        <v>45901</v>
      </c>
      <c r="C1675" s="168">
        <v>45901</v>
      </c>
      <c r="D1675" s="167" t="s">
        <v>2810</v>
      </c>
      <c r="E1675" s="167" t="s">
        <v>2853</v>
      </c>
      <c r="F1675" s="167" t="s">
        <v>1425</v>
      </c>
      <c r="G1675" s="167" t="s">
        <v>1426</v>
      </c>
      <c r="I1675" s="167" t="s">
        <v>1650</v>
      </c>
      <c r="J1675" s="167" t="s">
        <v>1493</v>
      </c>
      <c r="K1675" s="167" t="s">
        <v>620</v>
      </c>
      <c r="L1675" s="167" t="s">
        <v>1493</v>
      </c>
      <c r="M1675" s="167" t="s">
        <v>2814</v>
      </c>
      <c r="O1675" s="167">
        <v>23579</v>
      </c>
      <c r="P1675" s="167" t="s">
        <v>1386</v>
      </c>
      <c r="R1675" s="167">
        <v>150</v>
      </c>
      <c r="S1675" s="167">
        <v>-150</v>
      </c>
      <c r="T1675" s="167" t="s">
        <v>1361</v>
      </c>
    </row>
    <row r="1676" spans="1:20">
      <c r="A1676" s="167">
        <v>41320</v>
      </c>
      <c r="B1676" s="168">
        <v>45931</v>
      </c>
      <c r="C1676" s="168">
        <v>45931</v>
      </c>
      <c r="D1676" s="167" t="s">
        <v>623</v>
      </c>
      <c r="E1676" s="167" t="s">
        <v>2853</v>
      </c>
      <c r="F1676" s="167" t="s">
        <v>1425</v>
      </c>
      <c r="G1676" s="167" t="s">
        <v>1426</v>
      </c>
      <c r="I1676" s="167" t="s">
        <v>1650</v>
      </c>
      <c r="J1676" s="167" t="s">
        <v>1493</v>
      </c>
      <c r="K1676" s="167" t="s">
        <v>620</v>
      </c>
      <c r="L1676" s="167" t="s">
        <v>1493</v>
      </c>
      <c r="M1676" s="167" t="s">
        <v>2814</v>
      </c>
      <c r="O1676" s="167">
        <v>23941</v>
      </c>
      <c r="P1676" s="167" t="s">
        <v>1386</v>
      </c>
      <c r="R1676" s="167">
        <v>150</v>
      </c>
      <c r="S1676" s="167">
        <v>-150</v>
      </c>
      <c r="T1676" s="167" t="s">
        <v>1361</v>
      </c>
    </row>
    <row r="1677" spans="1:20">
      <c r="A1677" s="167">
        <v>41320</v>
      </c>
      <c r="B1677" s="168">
        <v>45931</v>
      </c>
      <c r="C1677" s="168">
        <v>45931</v>
      </c>
      <c r="D1677" s="167" t="s">
        <v>623</v>
      </c>
      <c r="E1677" s="167" t="s">
        <v>2854</v>
      </c>
      <c r="F1677" s="167" t="s">
        <v>1425</v>
      </c>
      <c r="G1677" s="167" t="s">
        <v>1426</v>
      </c>
      <c r="I1677" s="167" t="s">
        <v>1650</v>
      </c>
      <c r="J1677" s="167" t="s">
        <v>2855</v>
      </c>
      <c r="K1677" s="167" t="s">
        <v>620</v>
      </c>
      <c r="L1677" s="167" t="s">
        <v>1428</v>
      </c>
      <c r="M1677" s="167" t="s">
        <v>2814</v>
      </c>
      <c r="O1677" s="167">
        <v>23941</v>
      </c>
      <c r="P1677" s="167" t="s">
        <v>1386</v>
      </c>
      <c r="R1677" s="167">
        <v>20</v>
      </c>
      <c r="S1677" s="167">
        <v>-20</v>
      </c>
      <c r="T1677" s="167" t="s">
        <v>1361</v>
      </c>
    </row>
    <row r="1678" spans="1:20">
      <c r="A1678" s="167">
        <v>40000</v>
      </c>
      <c r="B1678" s="168">
        <v>45931</v>
      </c>
      <c r="C1678" s="168">
        <v>45931</v>
      </c>
      <c r="D1678" s="167" t="s">
        <v>623</v>
      </c>
      <c r="E1678" s="167" t="s">
        <v>2856</v>
      </c>
      <c r="F1678" s="167" t="s">
        <v>1425</v>
      </c>
      <c r="G1678" s="167" t="s">
        <v>1426</v>
      </c>
      <c r="I1678" s="167" t="s">
        <v>1650</v>
      </c>
      <c r="J1678" s="167" t="s">
        <v>2857</v>
      </c>
      <c r="K1678" s="167" t="s">
        <v>620</v>
      </c>
      <c r="L1678" s="167" t="s">
        <v>2020</v>
      </c>
      <c r="M1678" s="167" t="s">
        <v>2814</v>
      </c>
      <c r="O1678" s="167">
        <v>23941</v>
      </c>
      <c r="P1678" s="167" t="s">
        <v>1386</v>
      </c>
      <c r="R1678" s="167">
        <v>22.5</v>
      </c>
      <c r="S1678" s="167">
        <v>-22.5</v>
      </c>
      <c r="T1678" s="167" t="s">
        <v>1361</v>
      </c>
    </row>
    <row r="1679" spans="1:20">
      <c r="A1679" s="167">
        <v>40000</v>
      </c>
      <c r="B1679" s="168">
        <v>45901</v>
      </c>
      <c r="C1679" s="168">
        <v>45901</v>
      </c>
      <c r="D1679" s="167" t="s">
        <v>2810</v>
      </c>
      <c r="E1679" s="167" t="s">
        <v>2858</v>
      </c>
      <c r="F1679" s="167" t="s">
        <v>1425</v>
      </c>
      <c r="G1679" s="167" t="s">
        <v>1426</v>
      </c>
      <c r="I1679" s="167" t="s">
        <v>1650</v>
      </c>
      <c r="J1679" s="167" t="s">
        <v>2859</v>
      </c>
      <c r="K1679" s="167" t="s">
        <v>620</v>
      </c>
      <c r="L1679" s="167" t="s">
        <v>2860</v>
      </c>
      <c r="M1679" s="167" t="s">
        <v>2814</v>
      </c>
      <c r="O1679" s="167">
        <v>23579</v>
      </c>
      <c r="P1679" s="167" t="s">
        <v>1386</v>
      </c>
      <c r="R1679" s="167">
        <v>99</v>
      </c>
      <c r="S1679" s="167">
        <v>-99</v>
      </c>
      <c r="T1679" s="167" t="s">
        <v>1361</v>
      </c>
    </row>
    <row r="1680" spans="1:20">
      <c r="A1680" s="167">
        <v>40000</v>
      </c>
      <c r="B1680" s="168">
        <v>45931</v>
      </c>
      <c r="C1680" s="168">
        <v>45931</v>
      </c>
      <c r="D1680" s="167" t="s">
        <v>623</v>
      </c>
      <c r="E1680" s="167" t="s">
        <v>2858</v>
      </c>
      <c r="F1680" s="167" t="s">
        <v>1425</v>
      </c>
      <c r="G1680" s="167" t="s">
        <v>1426</v>
      </c>
      <c r="I1680" s="167" t="s">
        <v>1650</v>
      </c>
      <c r="J1680" s="167" t="s">
        <v>2859</v>
      </c>
      <c r="K1680" s="167" t="s">
        <v>620</v>
      </c>
      <c r="L1680" s="167" t="s">
        <v>2860</v>
      </c>
      <c r="M1680" s="167" t="s">
        <v>2814</v>
      </c>
      <c r="O1680" s="167">
        <v>23941</v>
      </c>
      <c r="P1680" s="167" t="s">
        <v>1386</v>
      </c>
      <c r="R1680" s="167">
        <v>99</v>
      </c>
      <c r="S1680" s="167">
        <v>-99</v>
      </c>
      <c r="T1680" s="167" t="s">
        <v>1361</v>
      </c>
    </row>
    <row r="1681" spans="1:20">
      <c r="A1681" s="167">
        <v>42100</v>
      </c>
      <c r="B1681" s="168">
        <v>45901</v>
      </c>
      <c r="C1681" s="168">
        <v>45901</v>
      </c>
      <c r="D1681" s="167" t="s">
        <v>2810</v>
      </c>
      <c r="E1681" s="167" t="s">
        <v>2861</v>
      </c>
      <c r="F1681" s="167" t="s">
        <v>1408</v>
      </c>
      <c r="G1681" s="167" t="s">
        <v>1409</v>
      </c>
      <c r="I1681" s="167" t="s">
        <v>1650</v>
      </c>
      <c r="J1681" s="167" t="s">
        <v>1422</v>
      </c>
      <c r="K1681" s="167" t="s">
        <v>620</v>
      </c>
      <c r="L1681" s="167" t="s">
        <v>1423</v>
      </c>
      <c r="M1681" s="167" t="s">
        <v>2814</v>
      </c>
      <c r="O1681" s="167">
        <v>23579</v>
      </c>
      <c r="P1681" s="167" t="s">
        <v>1386</v>
      </c>
      <c r="R1681" s="167">
        <v>330</v>
      </c>
      <c r="S1681" s="167">
        <v>-330</v>
      </c>
      <c r="T1681" s="167" t="s">
        <v>1361</v>
      </c>
    </row>
    <row r="1682" spans="1:20">
      <c r="A1682" s="167">
        <v>42100</v>
      </c>
      <c r="B1682" s="168">
        <v>45931</v>
      </c>
      <c r="C1682" s="168">
        <v>45931</v>
      </c>
      <c r="D1682" s="167" t="s">
        <v>623</v>
      </c>
      <c r="E1682" s="167" t="s">
        <v>2861</v>
      </c>
      <c r="F1682" s="167" t="s">
        <v>1408</v>
      </c>
      <c r="G1682" s="167" t="s">
        <v>1409</v>
      </c>
      <c r="I1682" s="167" t="s">
        <v>1650</v>
      </c>
      <c r="J1682" s="167" t="s">
        <v>1422</v>
      </c>
      <c r="K1682" s="167" t="s">
        <v>620</v>
      </c>
      <c r="L1682" s="167" t="s">
        <v>1423</v>
      </c>
      <c r="M1682" s="167" t="s">
        <v>2814</v>
      </c>
      <c r="O1682" s="167">
        <v>23941</v>
      </c>
      <c r="P1682" s="167" t="s">
        <v>1386</v>
      </c>
      <c r="R1682" s="167">
        <v>337.5</v>
      </c>
      <c r="S1682" s="167">
        <v>-337.5</v>
      </c>
      <c r="T1682" s="167" t="s">
        <v>1361</v>
      </c>
    </row>
    <row r="1683" spans="1:20">
      <c r="A1683" s="167">
        <v>40000</v>
      </c>
      <c r="B1683" s="168">
        <v>45901</v>
      </c>
      <c r="C1683" s="168">
        <v>45901</v>
      </c>
      <c r="D1683" s="167" t="s">
        <v>2862</v>
      </c>
      <c r="E1683" s="167" t="s">
        <v>2863</v>
      </c>
      <c r="F1683" s="167" t="s">
        <v>1425</v>
      </c>
      <c r="G1683" s="167" t="s">
        <v>1426</v>
      </c>
      <c r="I1683" s="167" t="s">
        <v>1650</v>
      </c>
      <c r="J1683" s="167" t="s">
        <v>1799</v>
      </c>
      <c r="K1683" s="167" t="s">
        <v>620</v>
      </c>
      <c r="L1683" s="167" t="s">
        <v>1800</v>
      </c>
      <c r="M1683" s="167" t="s">
        <v>2814</v>
      </c>
      <c r="O1683" s="167">
        <v>23350</v>
      </c>
      <c r="P1683" s="167" t="s">
        <v>1386</v>
      </c>
      <c r="R1683" s="167">
        <v>72.650000000000006</v>
      </c>
      <c r="S1683" s="167">
        <v>-72.650000000000006</v>
      </c>
      <c r="T1683" s="167" t="s">
        <v>1361</v>
      </c>
    </row>
    <row r="1684" spans="1:20">
      <c r="A1684" s="167">
        <v>40000</v>
      </c>
      <c r="B1684" s="168">
        <v>45931</v>
      </c>
      <c r="C1684" s="168">
        <v>45931</v>
      </c>
      <c r="D1684" s="167" t="s">
        <v>621</v>
      </c>
      <c r="E1684" s="167" t="s">
        <v>2863</v>
      </c>
      <c r="F1684" s="167" t="s">
        <v>1425</v>
      </c>
      <c r="G1684" s="167" t="s">
        <v>1426</v>
      </c>
      <c r="I1684" s="167" t="s">
        <v>1650</v>
      </c>
      <c r="J1684" s="167" t="s">
        <v>1799</v>
      </c>
      <c r="K1684" s="167" t="s">
        <v>620</v>
      </c>
      <c r="L1684" s="167" t="s">
        <v>1800</v>
      </c>
      <c r="M1684" s="167" t="s">
        <v>2814</v>
      </c>
      <c r="O1684" s="167">
        <v>23885</v>
      </c>
      <c r="P1684" s="167" t="s">
        <v>1386</v>
      </c>
      <c r="R1684" s="167">
        <v>72.650000000000006</v>
      </c>
      <c r="S1684" s="167">
        <v>-72.650000000000006</v>
      </c>
      <c r="T1684" s="167" t="s">
        <v>1361</v>
      </c>
    </row>
    <row r="1685" spans="1:20">
      <c r="A1685" s="167">
        <v>40000</v>
      </c>
      <c r="B1685" s="168">
        <v>45901</v>
      </c>
      <c r="C1685" s="168">
        <v>45901</v>
      </c>
      <c r="D1685" s="167" t="s">
        <v>2810</v>
      </c>
      <c r="E1685" s="167" t="s">
        <v>2864</v>
      </c>
      <c r="F1685" s="167" t="s">
        <v>1425</v>
      </c>
      <c r="G1685" s="167" t="s">
        <v>1426</v>
      </c>
      <c r="I1685" s="167" t="s">
        <v>1650</v>
      </c>
      <c r="J1685" s="167" t="s">
        <v>2865</v>
      </c>
      <c r="K1685" s="167" t="s">
        <v>620</v>
      </c>
      <c r="L1685" s="167" t="s">
        <v>2866</v>
      </c>
      <c r="M1685" s="167" t="s">
        <v>2814</v>
      </c>
      <c r="O1685" s="167">
        <v>23579</v>
      </c>
      <c r="P1685" s="167" t="s">
        <v>1386</v>
      </c>
      <c r="R1685" s="167">
        <v>25</v>
      </c>
      <c r="S1685" s="167">
        <v>-25</v>
      </c>
      <c r="T1685" s="167" t="s">
        <v>1361</v>
      </c>
    </row>
    <row r="1686" spans="1:20">
      <c r="A1686" s="167">
        <v>40000</v>
      </c>
      <c r="B1686" s="168">
        <v>45931</v>
      </c>
      <c r="C1686" s="168">
        <v>45931</v>
      </c>
      <c r="D1686" s="167" t="s">
        <v>623</v>
      </c>
      <c r="E1686" s="167" t="s">
        <v>2864</v>
      </c>
      <c r="F1686" s="167" t="s">
        <v>1425</v>
      </c>
      <c r="G1686" s="167" t="s">
        <v>1426</v>
      </c>
      <c r="I1686" s="167" t="s">
        <v>1650</v>
      </c>
      <c r="J1686" s="167" t="s">
        <v>2865</v>
      </c>
      <c r="K1686" s="167" t="s">
        <v>620</v>
      </c>
      <c r="L1686" s="167" t="s">
        <v>2866</v>
      </c>
      <c r="M1686" s="167" t="s">
        <v>2814</v>
      </c>
      <c r="O1686" s="167">
        <v>23941</v>
      </c>
      <c r="P1686" s="167" t="s">
        <v>1386</v>
      </c>
      <c r="R1686" s="167">
        <v>25</v>
      </c>
      <c r="S1686" s="167">
        <v>-25</v>
      </c>
      <c r="T1686" s="167" t="s">
        <v>1361</v>
      </c>
    </row>
    <row r="1687" spans="1:20">
      <c r="A1687" s="167">
        <v>40000</v>
      </c>
      <c r="B1687" s="168">
        <v>45901</v>
      </c>
      <c r="C1687" s="168">
        <v>45901</v>
      </c>
      <c r="D1687" s="167" t="s">
        <v>2810</v>
      </c>
      <c r="E1687" s="167" t="s">
        <v>2867</v>
      </c>
      <c r="F1687" s="167" t="s">
        <v>1425</v>
      </c>
      <c r="G1687" s="167" t="s">
        <v>1426</v>
      </c>
      <c r="I1687" s="167" t="s">
        <v>1650</v>
      </c>
      <c r="J1687" s="167" t="s">
        <v>2868</v>
      </c>
      <c r="K1687" s="167" t="s">
        <v>620</v>
      </c>
      <c r="L1687" s="167" t="s">
        <v>2869</v>
      </c>
      <c r="M1687" s="167" t="s">
        <v>2814</v>
      </c>
      <c r="O1687" s="167">
        <v>23579</v>
      </c>
      <c r="P1687" s="167" t="s">
        <v>1386</v>
      </c>
      <c r="R1687" s="167">
        <v>35</v>
      </c>
      <c r="S1687" s="167">
        <v>-35</v>
      </c>
      <c r="T1687" s="167" t="s">
        <v>1361</v>
      </c>
    </row>
    <row r="1688" spans="1:20">
      <c r="A1688" s="167">
        <v>40000</v>
      </c>
      <c r="B1688" s="168">
        <v>45931</v>
      </c>
      <c r="C1688" s="168">
        <v>45931</v>
      </c>
      <c r="D1688" s="167" t="s">
        <v>623</v>
      </c>
      <c r="E1688" s="167" t="s">
        <v>2867</v>
      </c>
      <c r="F1688" s="167" t="s">
        <v>1425</v>
      </c>
      <c r="G1688" s="167" t="s">
        <v>1426</v>
      </c>
      <c r="I1688" s="167" t="s">
        <v>1650</v>
      </c>
      <c r="J1688" s="167" t="s">
        <v>2868</v>
      </c>
      <c r="K1688" s="167" t="s">
        <v>620</v>
      </c>
      <c r="L1688" s="167" t="s">
        <v>2869</v>
      </c>
      <c r="M1688" s="167" t="s">
        <v>2814</v>
      </c>
      <c r="O1688" s="167">
        <v>23941</v>
      </c>
      <c r="P1688" s="167" t="s">
        <v>1386</v>
      </c>
      <c r="R1688" s="167">
        <v>35</v>
      </c>
      <c r="S1688" s="167">
        <v>-35</v>
      </c>
      <c r="T1688" s="167" t="s">
        <v>1361</v>
      </c>
    </row>
    <row r="1689" spans="1:20">
      <c r="A1689" s="167">
        <v>41300</v>
      </c>
      <c r="B1689" s="168">
        <v>45901</v>
      </c>
      <c r="C1689" s="168">
        <v>45901</v>
      </c>
      <c r="D1689" s="167" t="s">
        <v>2810</v>
      </c>
      <c r="E1689" s="167" t="s">
        <v>2870</v>
      </c>
      <c r="F1689" s="167" t="s">
        <v>1425</v>
      </c>
      <c r="G1689" s="167" t="s">
        <v>1426</v>
      </c>
      <c r="I1689" s="167" t="s">
        <v>1650</v>
      </c>
      <c r="J1689" s="167" t="s">
        <v>1430</v>
      </c>
      <c r="K1689" s="167" t="s">
        <v>620</v>
      </c>
      <c r="L1689" s="167" t="s">
        <v>1430</v>
      </c>
      <c r="M1689" s="167" t="s">
        <v>2814</v>
      </c>
      <c r="O1689" s="167">
        <v>23579</v>
      </c>
      <c r="P1689" s="167" t="s">
        <v>1386</v>
      </c>
      <c r="R1689" s="167">
        <v>10.5</v>
      </c>
      <c r="S1689" s="167">
        <v>-10.5</v>
      </c>
      <c r="T1689" s="167" t="s">
        <v>1361</v>
      </c>
    </row>
    <row r="1690" spans="1:20">
      <c r="A1690" s="167">
        <v>41300</v>
      </c>
      <c r="B1690" s="168">
        <v>45931</v>
      </c>
      <c r="C1690" s="168">
        <v>45931</v>
      </c>
      <c r="D1690" s="167" t="s">
        <v>623</v>
      </c>
      <c r="E1690" s="167" t="s">
        <v>2870</v>
      </c>
      <c r="F1690" s="167" t="s">
        <v>1425</v>
      </c>
      <c r="G1690" s="167" t="s">
        <v>1426</v>
      </c>
      <c r="I1690" s="167" t="s">
        <v>1650</v>
      </c>
      <c r="J1690" s="167" t="s">
        <v>1430</v>
      </c>
      <c r="K1690" s="167" t="s">
        <v>620</v>
      </c>
      <c r="L1690" s="167" t="s">
        <v>1430</v>
      </c>
      <c r="M1690" s="167" t="s">
        <v>2814</v>
      </c>
      <c r="O1690" s="167">
        <v>23941</v>
      </c>
      <c r="P1690" s="167" t="s">
        <v>1386</v>
      </c>
      <c r="R1690" s="167">
        <v>10.5</v>
      </c>
      <c r="S1690" s="167">
        <v>-10.5</v>
      </c>
      <c r="T1690" s="167" t="s">
        <v>1361</v>
      </c>
    </row>
    <row r="1691" spans="1:20">
      <c r="A1691" s="167">
        <v>42000</v>
      </c>
      <c r="B1691" s="168">
        <v>45922</v>
      </c>
      <c r="C1691" s="168">
        <v>45922</v>
      </c>
      <c r="D1691" s="167" t="s">
        <v>2871</v>
      </c>
      <c r="E1691" s="167" t="s">
        <v>2872</v>
      </c>
      <c r="F1691" s="167" t="s">
        <v>1557</v>
      </c>
      <c r="G1691" s="167" t="s">
        <v>134</v>
      </c>
      <c r="I1691" s="167" t="s">
        <v>1650</v>
      </c>
      <c r="J1691" s="167" t="s">
        <v>2873</v>
      </c>
      <c r="K1691" s="167" t="s">
        <v>620</v>
      </c>
      <c r="L1691" s="167" t="s">
        <v>2874</v>
      </c>
      <c r="M1691" s="167" t="s">
        <v>2814</v>
      </c>
      <c r="O1691" s="167">
        <v>23669</v>
      </c>
      <c r="P1691" s="167" t="s">
        <v>1386</v>
      </c>
      <c r="R1691" s="167">
        <v>28.8</v>
      </c>
      <c r="S1691" s="167">
        <v>-28.8</v>
      </c>
      <c r="T1691" s="167" t="s">
        <v>1361</v>
      </c>
    </row>
    <row r="1692" spans="1:20">
      <c r="A1692" s="167">
        <v>40000</v>
      </c>
      <c r="B1692" s="168">
        <v>45901</v>
      </c>
      <c r="C1692" s="168">
        <v>45901</v>
      </c>
      <c r="D1692" s="167" t="s">
        <v>2810</v>
      </c>
      <c r="E1692" s="167" t="s">
        <v>2875</v>
      </c>
      <c r="F1692" s="167" t="s">
        <v>1425</v>
      </c>
      <c r="G1692" s="167" t="s">
        <v>1426</v>
      </c>
      <c r="I1692" s="167" t="s">
        <v>1650</v>
      </c>
      <c r="J1692" s="167" t="s">
        <v>2876</v>
      </c>
      <c r="K1692" s="167" t="s">
        <v>620</v>
      </c>
      <c r="L1692" s="167" t="s">
        <v>1823</v>
      </c>
      <c r="M1692" s="167" t="s">
        <v>2814</v>
      </c>
      <c r="O1692" s="167">
        <v>23579</v>
      </c>
      <c r="P1692" s="167" t="s">
        <v>1386</v>
      </c>
      <c r="R1692" s="167">
        <v>200</v>
      </c>
      <c r="S1692" s="167">
        <v>-200</v>
      </c>
      <c r="T1692" s="167" t="s">
        <v>1361</v>
      </c>
    </row>
    <row r="1693" spans="1:20">
      <c r="A1693" s="167">
        <v>40000</v>
      </c>
      <c r="B1693" s="168">
        <v>45931</v>
      </c>
      <c r="C1693" s="168">
        <v>45931</v>
      </c>
      <c r="D1693" s="167" t="s">
        <v>623</v>
      </c>
      <c r="E1693" s="167" t="s">
        <v>2875</v>
      </c>
      <c r="F1693" s="167" t="s">
        <v>1425</v>
      </c>
      <c r="G1693" s="167" t="s">
        <v>1426</v>
      </c>
      <c r="I1693" s="167" t="s">
        <v>1650</v>
      </c>
      <c r="J1693" s="167" t="s">
        <v>2876</v>
      </c>
      <c r="K1693" s="167" t="s">
        <v>620</v>
      </c>
      <c r="L1693" s="167" t="s">
        <v>1823</v>
      </c>
      <c r="M1693" s="167" t="s">
        <v>2814</v>
      </c>
      <c r="O1693" s="167">
        <v>23941</v>
      </c>
      <c r="P1693" s="167" t="s">
        <v>1386</v>
      </c>
      <c r="R1693" s="167">
        <v>200</v>
      </c>
      <c r="S1693" s="167">
        <v>-200</v>
      </c>
      <c r="T1693" s="167" t="s">
        <v>1361</v>
      </c>
    </row>
    <row r="1694" spans="1:20">
      <c r="A1694" s="167">
        <v>44000</v>
      </c>
      <c r="B1694" s="168">
        <v>45922</v>
      </c>
      <c r="C1694" s="168">
        <v>45922</v>
      </c>
      <c r="D1694" s="167" t="s">
        <v>2871</v>
      </c>
      <c r="E1694" s="167" t="s">
        <v>2877</v>
      </c>
      <c r="F1694" s="167" t="s">
        <v>1557</v>
      </c>
      <c r="G1694" s="167" t="s">
        <v>134</v>
      </c>
      <c r="I1694" s="167" t="s">
        <v>1650</v>
      </c>
      <c r="J1694" s="167" t="s">
        <v>1911</v>
      </c>
      <c r="K1694" s="167" t="s">
        <v>620</v>
      </c>
      <c r="L1694" s="167" t="s">
        <v>1912</v>
      </c>
      <c r="M1694" s="167" t="s">
        <v>2814</v>
      </c>
      <c r="O1694" s="167">
        <v>23669</v>
      </c>
      <c r="P1694" s="167" t="s">
        <v>1386</v>
      </c>
      <c r="R1694" s="167">
        <v>23.71</v>
      </c>
      <c r="S1694" s="167">
        <v>-23.71</v>
      </c>
      <c r="T1694" s="167" t="s">
        <v>1361</v>
      </c>
    </row>
    <row r="1695" spans="1:20">
      <c r="A1695" s="167">
        <v>41500</v>
      </c>
      <c r="B1695" s="168">
        <v>45946</v>
      </c>
      <c r="C1695" s="168">
        <v>45946</v>
      </c>
      <c r="D1695" s="167">
        <v>180796</v>
      </c>
      <c r="E1695" s="167" t="s">
        <v>2878</v>
      </c>
      <c r="F1695" s="167" t="s">
        <v>1403</v>
      </c>
      <c r="G1695" s="167" t="s">
        <v>1404</v>
      </c>
      <c r="I1695" s="167" t="s">
        <v>1405</v>
      </c>
      <c r="K1695" s="167" t="s">
        <v>1016</v>
      </c>
      <c r="M1695" s="167" t="s">
        <v>2879</v>
      </c>
      <c r="O1695" s="167">
        <v>24115</v>
      </c>
      <c r="P1695" s="167" t="s">
        <v>1386</v>
      </c>
      <c r="R1695" s="167">
        <v>4600</v>
      </c>
      <c r="S1695" s="167">
        <v>-4600</v>
      </c>
      <c r="T1695" s="167" t="s">
        <v>1361</v>
      </c>
    </row>
    <row r="1696" spans="1:20">
      <c r="A1696" s="167">
        <v>41500</v>
      </c>
      <c r="B1696" s="168">
        <v>45946</v>
      </c>
      <c r="C1696" s="168">
        <v>45946</v>
      </c>
      <c r="D1696" s="167">
        <v>180797</v>
      </c>
      <c r="E1696" s="167" t="s">
        <v>2878</v>
      </c>
      <c r="F1696" s="167" t="s">
        <v>1403</v>
      </c>
      <c r="G1696" s="167" t="s">
        <v>1404</v>
      </c>
      <c r="I1696" s="167" t="s">
        <v>1405</v>
      </c>
      <c r="K1696" s="167" t="s">
        <v>1016</v>
      </c>
      <c r="M1696" s="167" t="s">
        <v>2879</v>
      </c>
      <c r="O1696" s="167">
        <v>24116</v>
      </c>
      <c r="P1696" s="167" t="s">
        <v>1386</v>
      </c>
      <c r="R1696" s="167">
        <v>2800</v>
      </c>
      <c r="S1696" s="167">
        <v>-2800</v>
      </c>
      <c r="T1696" s="167" t="s">
        <v>1361</v>
      </c>
    </row>
    <row r="1697" spans="1:20">
      <c r="A1697" s="167">
        <v>42100</v>
      </c>
      <c r="B1697" s="168">
        <v>45901</v>
      </c>
      <c r="C1697" s="168">
        <v>45901</v>
      </c>
      <c r="D1697" s="167">
        <v>180049</v>
      </c>
      <c r="E1697" s="167" t="s">
        <v>2880</v>
      </c>
      <c r="F1697" s="167" t="s">
        <v>1408</v>
      </c>
      <c r="G1697" s="167" t="s">
        <v>1409</v>
      </c>
      <c r="I1697" s="167" t="s">
        <v>1405</v>
      </c>
      <c r="J1697" s="167" t="s">
        <v>1410</v>
      </c>
      <c r="K1697" s="167" t="s">
        <v>1016</v>
      </c>
      <c r="L1697" s="167" t="s">
        <v>1411</v>
      </c>
      <c r="M1697" s="167" t="s">
        <v>2879</v>
      </c>
      <c r="O1697" s="167">
        <v>23507</v>
      </c>
      <c r="P1697" s="167" t="s">
        <v>1386</v>
      </c>
      <c r="R1697" s="167">
        <v>300</v>
      </c>
      <c r="S1697" s="167">
        <v>-300</v>
      </c>
      <c r="T1697" s="167" t="s">
        <v>1361</v>
      </c>
    </row>
    <row r="1698" spans="1:20">
      <c r="A1698" s="167">
        <v>42100</v>
      </c>
      <c r="B1698" s="168">
        <v>45901</v>
      </c>
      <c r="C1698" s="168">
        <v>45901</v>
      </c>
      <c r="D1698" s="167">
        <v>180051</v>
      </c>
      <c r="E1698" s="167" t="s">
        <v>2880</v>
      </c>
      <c r="F1698" s="167" t="s">
        <v>1425</v>
      </c>
      <c r="G1698" s="167" t="s">
        <v>1426</v>
      </c>
      <c r="I1698" s="167" t="s">
        <v>1405</v>
      </c>
      <c r="J1698" s="167" t="s">
        <v>1410</v>
      </c>
      <c r="K1698" s="167" t="s">
        <v>1016</v>
      </c>
      <c r="L1698" s="167" t="s">
        <v>1411</v>
      </c>
      <c r="M1698" s="167" t="s">
        <v>2879</v>
      </c>
      <c r="O1698" s="167">
        <v>23447</v>
      </c>
      <c r="P1698" s="167" t="s">
        <v>1386</v>
      </c>
      <c r="R1698" s="167">
        <v>300</v>
      </c>
      <c r="S1698" s="167">
        <v>-300</v>
      </c>
      <c r="T1698" s="167" t="s">
        <v>1361</v>
      </c>
    </row>
    <row r="1699" spans="1:20">
      <c r="A1699" s="167">
        <v>42100</v>
      </c>
      <c r="B1699" s="168">
        <v>45901</v>
      </c>
      <c r="C1699" s="168">
        <v>45901</v>
      </c>
      <c r="D1699" s="167">
        <v>180052</v>
      </c>
      <c r="E1699" s="167" t="s">
        <v>2880</v>
      </c>
      <c r="F1699" s="167" t="s">
        <v>1425</v>
      </c>
      <c r="G1699" s="167" t="s">
        <v>1426</v>
      </c>
      <c r="I1699" s="167" t="s">
        <v>1405</v>
      </c>
      <c r="J1699" s="167" t="s">
        <v>1410</v>
      </c>
      <c r="K1699" s="167" t="s">
        <v>1016</v>
      </c>
      <c r="L1699" s="167" t="s">
        <v>1411</v>
      </c>
      <c r="M1699" s="167" t="s">
        <v>2879</v>
      </c>
      <c r="O1699" s="167">
        <v>23446</v>
      </c>
      <c r="P1699" s="167" t="s">
        <v>1386</v>
      </c>
      <c r="R1699" s="167">
        <v>300</v>
      </c>
      <c r="S1699" s="167">
        <v>-300</v>
      </c>
      <c r="T1699" s="167" t="s">
        <v>1361</v>
      </c>
    </row>
    <row r="1700" spans="1:20">
      <c r="A1700" s="167">
        <v>42100</v>
      </c>
      <c r="B1700" s="168">
        <v>45901</v>
      </c>
      <c r="C1700" s="168">
        <v>45901</v>
      </c>
      <c r="D1700" s="167">
        <v>180053</v>
      </c>
      <c r="E1700" s="167" t="s">
        <v>2880</v>
      </c>
      <c r="F1700" s="167" t="s">
        <v>1425</v>
      </c>
      <c r="G1700" s="167" t="s">
        <v>1426</v>
      </c>
      <c r="I1700" s="167" t="s">
        <v>1405</v>
      </c>
      <c r="J1700" s="167" t="s">
        <v>1410</v>
      </c>
      <c r="K1700" s="167" t="s">
        <v>1016</v>
      </c>
      <c r="L1700" s="167" t="s">
        <v>1411</v>
      </c>
      <c r="M1700" s="167" t="s">
        <v>2879</v>
      </c>
      <c r="O1700" s="167">
        <v>23442</v>
      </c>
      <c r="P1700" s="167" t="s">
        <v>1386</v>
      </c>
      <c r="R1700" s="167">
        <v>300</v>
      </c>
      <c r="S1700" s="167">
        <v>-300</v>
      </c>
      <c r="T1700" s="167" t="s">
        <v>1361</v>
      </c>
    </row>
    <row r="1701" spans="1:20">
      <c r="A1701" s="167">
        <v>42100</v>
      </c>
      <c r="B1701" s="168">
        <v>45901</v>
      </c>
      <c r="C1701" s="168">
        <v>45901</v>
      </c>
      <c r="D1701" s="167">
        <v>180054</v>
      </c>
      <c r="E1701" s="167" t="s">
        <v>2880</v>
      </c>
      <c r="F1701" s="167" t="s">
        <v>1408</v>
      </c>
      <c r="G1701" s="167" t="s">
        <v>1409</v>
      </c>
      <c r="I1701" s="167" t="s">
        <v>1405</v>
      </c>
      <c r="J1701" s="167" t="s">
        <v>1410</v>
      </c>
      <c r="K1701" s="167" t="s">
        <v>1016</v>
      </c>
      <c r="L1701" s="167" t="s">
        <v>1411</v>
      </c>
      <c r="M1701" s="167" t="s">
        <v>2879</v>
      </c>
      <c r="O1701" s="167">
        <v>23441</v>
      </c>
      <c r="P1701" s="167" t="s">
        <v>1386</v>
      </c>
      <c r="R1701" s="167">
        <v>300</v>
      </c>
      <c r="S1701" s="167">
        <v>-300</v>
      </c>
      <c r="T1701" s="167" t="s">
        <v>1361</v>
      </c>
    </row>
    <row r="1702" spans="1:20">
      <c r="A1702" s="167">
        <v>42100</v>
      </c>
      <c r="B1702" s="168">
        <v>45931</v>
      </c>
      <c r="C1702" s="168">
        <v>45931</v>
      </c>
      <c r="D1702" s="167">
        <v>180545</v>
      </c>
      <c r="E1702" s="167" t="s">
        <v>2880</v>
      </c>
      <c r="F1702" s="167" t="s">
        <v>1408</v>
      </c>
      <c r="G1702" s="167" t="s">
        <v>1409</v>
      </c>
      <c r="I1702" s="167" t="s">
        <v>1405</v>
      </c>
      <c r="J1702" s="167" t="s">
        <v>1410</v>
      </c>
      <c r="K1702" s="167" t="s">
        <v>1016</v>
      </c>
      <c r="L1702" s="167" t="s">
        <v>1411</v>
      </c>
      <c r="M1702" s="167" t="s">
        <v>2879</v>
      </c>
      <c r="O1702" s="167">
        <v>23850</v>
      </c>
      <c r="P1702" s="167" t="s">
        <v>1386</v>
      </c>
      <c r="R1702" s="167">
        <v>300</v>
      </c>
      <c r="S1702" s="167">
        <v>-300</v>
      </c>
      <c r="T1702" s="167" t="s">
        <v>1361</v>
      </c>
    </row>
    <row r="1703" spans="1:20">
      <c r="A1703" s="167">
        <v>42100</v>
      </c>
      <c r="B1703" s="168">
        <v>45931</v>
      </c>
      <c r="C1703" s="168">
        <v>45931</v>
      </c>
      <c r="D1703" s="167">
        <v>180546</v>
      </c>
      <c r="E1703" s="167" t="s">
        <v>2880</v>
      </c>
      <c r="F1703" s="167" t="s">
        <v>1425</v>
      </c>
      <c r="G1703" s="167" t="s">
        <v>1426</v>
      </c>
      <c r="I1703" s="167" t="s">
        <v>1405</v>
      </c>
      <c r="J1703" s="167" t="s">
        <v>1410</v>
      </c>
      <c r="K1703" s="167" t="s">
        <v>1016</v>
      </c>
      <c r="L1703" s="167" t="s">
        <v>1411</v>
      </c>
      <c r="M1703" s="167" t="s">
        <v>2879</v>
      </c>
      <c r="O1703" s="167">
        <v>23851</v>
      </c>
      <c r="P1703" s="167" t="s">
        <v>1386</v>
      </c>
      <c r="R1703" s="167">
        <v>300</v>
      </c>
      <c r="S1703" s="167">
        <v>-300</v>
      </c>
      <c r="T1703" s="167" t="s">
        <v>1361</v>
      </c>
    </row>
    <row r="1704" spans="1:20">
      <c r="A1704" s="167">
        <v>42100</v>
      </c>
      <c r="B1704" s="168">
        <v>45931</v>
      </c>
      <c r="C1704" s="168">
        <v>45931</v>
      </c>
      <c r="D1704" s="167">
        <v>180547</v>
      </c>
      <c r="E1704" s="167" t="s">
        <v>2880</v>
      </c>
      <c r="F1704" s="167" t="s">
        <v>1425</v>
      </c>
      <c r="G1704" s="167" t="s">
        <v>1426</v>
      </c>
      <c r="I1704" s="167" t="s">
        <v>1405</v>
      </c>
      <c r="J1704" s="167" t="s">
        <v>1410</v>
      </c>
      <c r="K1704" s="167" t="s">
        <v>1016</v>
      </c>
      <c r="L1704" s="167" t="s">
        <v>1411</v>
      </c>
      <c r="M1704" s="167" t="s">
        <v>2879</v>
      </c>
      <c r="O1704" s="167">
        <v>23852</v>
      </c>
      <c r="P1704" s="167" t="s">
        <v>1386</v>
      </c>
      <c r="R1704" s="167">
        <v>300</v>
      </c>
      <c r="S1704" s="167">
        <v>-300</v>
      </c>
      <c r="T1704" s="167" t="s">
        <v>1361</v>
      </c>
    </row>
    <row r="1705" spans="1:20">
      <c r="A1705" s="167">
        <v>42100</v>
      </c>
      <c r="B1705" s="168">
        <v>45931</v>
      </c>
      <c r="C1705" s="168">
        <v>45931</v>
      </c>
      <c r="D1705" s="167">
        <v>180548</v>
      </c>
      <c r="E1705" s="167" t="s">
        <v>2880</v>
      </c>
      <c r="F1705" s="167" t="s">
        <v>1408</v>
      </c>
      <c r="G1705" s="167" t="s">
        <v>1409</v>
      </c>
      <c r="I1705" s="167" t="s">
        <v>1405</v>
      </c>
      <c r="J1705" s="167" t="s">
        <v>1410</v>
      </c>
      <c r="K1705" s="167" t="s">
        <v>1016</v>
      </c>
      <c r="L1705" s="167" t="s">
        <v>1411</v>
      </c>
      <c r="M1705" s="167" t="s">
        <v>2879</v>
      </c>
      <c r="O1705" s="167">
        <v>23853</v>
      </c>
      <c r="P1705" s="167" t="s">
        <v>1386</v>
      </c>
      <c r="R1705" s="167">
        <v>300</v>
      </c>
      <c r="S1705" s="167">
        <v>-300</v>
      </c>
      <c r="T1705" s="167" t="s">
        <v>1361</v>
      </c>
    </row>
    <row r="1706" spans="1:20">
      <c r="A1706" s="167">
        <v>42100</v>
      </c>
      <c r="B1706" s="168">
        <v>45931</v>
      </c>
      <c r="C1706" s="168">
        <v>45931</v>
      </c>
      <c r="D1706" s="167">
        <v>180549</v>
      </c>
      <c r="E1706" s="167" t="s">
        <v>2880</v>
      </c>
      <c r="F1706" s="167" t="s">
        <v>1425</v>
      </c>
      <c r="G1706" s="167" t="s">
        <v>1426</v>
      </c>
      <c r="I1706" s="167" t="s">
        <v>1405</v>
      </c>
      <c r="J1706" s="167" t="s">
        <v>1410</v>
      </c>
      <c r="K1706" s="167" t="s">
        <v>1016</v>
      </c>
      <c r="L1706" s="167" t="s">
        <v>1411</v>
      </c>
      <c r="M1706" s="167" t="s">
        <v>2879</v>
      </c>
      <c r="O1706" s="167">
        <v>23854</v>
      </c>
      <c r="P1706" s="167" t="s">
        <v>1386</v>
      </c>
      <c r="R1706" s="167">
        <v>300</v>
      </c>
      <c r="S1706" s="167">
        <v>-300</v>
      </c>
      <c r="T1706" s="167" t="s">
        <v>1361</v>
      </c>
    </row>
    <row r="1707" spans="1:20">
      <c r="A1707" s="167">
        <v>42100</v>
      </c>
      <c r="B1707" s="168">
        <v>45901</v>
      </c>
      <c r="C1707" s="168">
        <v>45901</v>
      </c>
      <c r="D1707" s="167">
        <v>180049</v>
      </c>
      <c r="E1707" s="167" t="s">
        <v>2881</v>
      </c>
      <c r="F1707" s="167" t="s">
        <v>1408</v>
      </c>
      <c r="G1707" s="167" t="s">
        <v>1409</v>
      </c>
      <c r="I1707" s="167" t="s">
        <v>1405</v>
      </c>
      <c r="J1707" s="167" t="s">
        <v>1413</v>
      </c>
      <c r="K1707" s="167" t="s">
        <v>1016</v>
      </c>
      <c r="L1707" s="167" t="s">
        <v>1414</v>
      </c>
      <c r="M1707" s="167" t="s">
        <v>2879</v>
      </c>
      <c r="O1707" s="167">
        <v>23507</v>
      </c>
      <c r="P1707" s="167" t="s">
        <v>1386</v>
      </c>
      <c r="R1707" s="167">
        <v>60</v>
      </c>
      <c r="S1707" s="167">
        <v>-60</v>
      </c>
      <c r="T1707" s="167" t="s">
        <v>1361</v>
      </c>
    </row>
    <row r="1708" spans="1:20">
      <c r="A1708" s="167">
        <v>42100</v>
      </c>
      <c r="B1708" s="168">
        <v>45901</v>
      </c>
      <c r="C1708" s="168">
        <v>45901</v>
      </c>
      <c r="D1708" s="167">
        <v>180051</v>
      </c>
      <c r="E1708" s="167" t="s">
        <v>2881</v>
      </c>
      <c r="F1708" s="167" t="s">
        <v>1425</v>
      </c>
      <c r="G1708" s="167" t="s">
        <v>1426</v>
      </c>
      <c r="I1708" s="167" t="s">
        <v>1405</v>
      </c>
      <c r="J1708" s="167" t="s">
        <v>1413</v>
      </c>
      <c r="K1708" s="167" t="s">
        <v>1016</v>
      </c>
      <c r="L1708" s="167" t="s">
        <v>1414</v>
      </c>
      <c r="M1708" s="167" t="s">
        <v>2879</v>
      </c>
      <c r="O1708" s="167">
        <v>23447</v>
      </c>
      <c r="P1708" s="167" t="s">
        <v>1386</v>
      </c>
      <c r="R1708" s="167">
        <v>4</v>
      </c>
      <c r="S1708" s="167">
        <v>-4</v>
      </c>
      <c r="T1708" s="167" t="s">
        <v>1361</v>
      </c>
    </row>
    <row r="1709" spans="1:20">
      <c r="A1709" s="167">
        <v>42100</v>
      </c>
      <c r="B1709" s="168">
        <v>45901</v>
      </c>
      <c r="C1709" s="168">
        <v>45901</v>
      </c>
      <c r="D1709" s="167">
        <v>180052</v>
      </c>
      <c r="E1709" s="167" t="s">
        <v>2881</v>
      </c>
      <c r="F1709" s="167" t="s">
        <v>1425</v>
      </c>
      <c r="G1709" s="167" t="s">
        <v>1426</v>
      </c>
      <c r="I1709" s="167" t="s">
        <v>1405</v>
      </c>
      <c r="J1709" s="167" t="s">
        <v>1413</v>
      </c>
      <c r="K1709" s="167" t="s">
        <v>1016</v>
      </c>
      <c r="L1709" s="167" t="s">
        <v>1414</v>
      </c>
      <c r="M1709" s="167" t="s">
        <v>2879</v>
      </c>
      <c r="O1709" s="167">
        <v>23446</v>
      </c>
      <c r="P1709" s="167" t="s">
        <v>1386</v>
      </c>
      <c r="R1709" s="167">
        <v>8</v>
      </c>
      <c r="S1709" s="167">
        <v>-8</v>
      </c>
      <c r="T1709" s="167" t="s">
        <v>1361</v>
      </c>
    </row>
    <row r="1710" spans="1:20">
      <c r="A1710" s="167">
        <v>42100</v>
      </c>
      <c r="B1710" s="168">
        <v>45901</v>
      </c>
      <c r="C1710" s="168">
        <v>45901</v>
      </c>
      <c r="D1710" s="167">
        <v>180053</v>
      </c>
      <c r="E1710" s="167" t="s">
        <v>2881</v>
      </c>
      <c r="F1710" s="167" t="s">
        <v>1425</v>
      </c>
      <c r="G1710" s="167" t="s">
        <v>1426</v>
      </c>
      <c r="I1710" s="167" t="s">
        <v>1405</v>
      </c>
      <c r="J1710" s="167" t="s">
        <v>1413</v>
      </c>
      <c r="K1710" s="167" t="s">
        <v>1016</v>
      </c>
      <c r="L1710" s="167" t="s">
        <v>1414</v>
      </c>
      <c r="M1710" s="167" t="s">
        <v>2879</v>
      </c>
      <c r="O1710" s="167">
        <v>23442</v>
      </c>
      <c r="P1710" s="167" t="s">
        <v>1386</v>
      </c>
      <c r="R1710" s="167">
        <v>6</v>
      </c>
      <c r="S1710" s="167">
        <v>-6</v>
      </c>
      <c r="T1710" s="167" t="s">
        <v>1361</v>
      </c>
    </row>
    <row r="1711" spans="1:20">
      <c r="A1711" s="167">
        <v>42100</v>
      </c>
      <c r="B1711" s="168">
        <v>45901</v>
      </c>
      <c r="C1711" s="168">
        <v>45901</v>
      </c>
      <c r="D1711" s="167">
        <v>180054</v>
      </c>
      <c r="E1711" s="167" t="s">
        <v>2881</v>
      </c>
      <c r="F1711" s="167" t="s">
        <v>1408</v>
      </c>
      <c r="G1711" s="167" t="s">
        <v>1409</v>
      </c>
      <c r="I1711" s="167" t="s">
        <v>1405</v>
      </c>
      <c r="J1711" s="167" t="s">
        <v>1413</v>
      </c>
      <c r="K1711" s="167" t="s">
        <v>1016</v>
      </c>
      <c r="L1711" s="167" t="s">
        <v>1414</v>
      </c>
      <c r="M1711" s="167" t="s">
        <v>2879</v>
      </c>
      <c r="O1711" s="167">
        <v>23441</v>
      </c>
      <c r="P1711" s="167" t="s">
        <v>1386</v>
      </c>
      <c r="R1711" s="167">
        <v>2</v>
      </c>
      <c r="S1711" s="167">
        <v>-2</v>
      </c>
      <c r="T1711" s="167" t="s">
        <v>1361</v>
      </c>
    </row>
    <row r="1712" spans="1:20">
      <c r="A1712" s="167">
        <v>42100</v>
      </c>
      <c r="B1712" s="168">
        <v>45901</v>
      </c>
      <c r="C1712" s="168">
        <v>45901</v>
      </c>
      <c r="D1712" s="167">
        <v>180055</v>
      </c>
      <c r="E1712" s="167" t="s">
        <v>2881</v>
      </c>
      <c r="F1712" s="167" t="s">
        <v>1425</v>
      </c>
      <c r="G1712" s="167" t="s">
        <v>1426</v>
      </c>
      <c r="I1712" s="167" t="s">
        <v>1405</v>
      </c>
      <c r="J1712" s="167" t="s">
        <v>1413</v>
      </c>
      <c r="K1712" s="167" t="s">
        <v>1016</v>
      </c>
      <c r="L1712" s="167" t="s">
        <v>1414</v>
      </c>
      <c r="M1712" s="167" t="s">
        <v>2879</v>
      </c>
      <c r="O1712" s="167">
        <v>23434</v>
      </c>
      <c r="P1712" s="167" t="s">
        <v>1386</v>
      </c>
      <c r="R1712" s="167">
        <v>4</v>
      </c>
      <c r="S1712" s="167">
        <v>-4</v>
      </c>
      <c r="T1712" s="167" t="s">
        <v>1361</v>
      </c>
    </row>
    <row r="1713" spans="1:20">
      <c r="A1713" s="167">
        <v>42100</v>
      </c>
      <c r="B1713" s="168">
        <v>45901</v>
      </c>
      <c r="C1713" s="168">
        <v>45901</v>
      </c>
      <c r="D1713" s="167">
        <v>180056</v>
      </c>
      <c r="E1713" s="167" t="s">
        <v>2881</v>
      </c>
      <c r="F1713" s="167" t="s">
        <v>1425</v>
      </c>
      <c r="G1713" s="167" t="s">
        <v>1426</v>
      </c>
      <c r="I1713" s="167" t="s">
        <v>1405</v>
      </c>
      <c r="J1713" s="167" t="s">
        <v>1413</v>
      </c>
      <c r="K1713" s="167" t="s">
        <v>1016</v>
      </c>
      <c r="L1713" s="167" t="s">
        <v>1414</v>
      </c>
      <c r="M1713" s="167" t="s">
        <v>2879</v>
      </c>
      <c r="O1713" s="167">
        <v>23433</v>
      </c>
      <c r="P1713" s="167" t="s">
        <v>1386</v>
      </c>
      <c r="R1713" s="167">
        <v>2</v>
      </c>
      <c r="S1713" s="167">
        <v>-2</v>
      </c>
      <c r="T1713" s="167" t="s">
        <v>1361</v>
      </c>
    </row>
    <row r="1714" spans="1:20">
      <c r="A1714" s="167">
        <v>42100</v>
      </c>
      <c r="B1714" s="168">
        <v>45901</v>
      </c>
      <c r="C1714" s="168">
        <v>45901</v>
      </c>
      <c r="D1714" s="167">
        <v>180057</v>
      </c>
      <c r="E1714" s="167" t="s">
        <v>2881</v>
      </c>
      <c r="F1714" s="167" t="s">
        <v>1425</v>
      </c>
      <c r="G1714" s="167" t="s">
        <v>1426</v>
      </c>
      <c r="I1714" s="167" t="s">
        <v>1405</v>
      </c>
      <c r="J1714" s="167" t="s">
        <v>1413</v>
      </c>
      <c r="K1714" s="167" t="s">
        <v>1016</v>
      </c>
      <c r="L1714" s="167" t="s">
        <v>1414</v>
      </c>
      <c r="M1714" s="167" t="s">
        <v>2879</v>
      </c>
      <c r="O1714" s="167">
        <v>23432</v>
      </c>
      <c r="P1714" s="167" t="s">
        <v>1386</v>
      </c>
      <c r="R1714" s="167">
        <v>2</v>
      </c>
      <c r="S1714" s="167">
        <v>-2</v>
      </c>
      <c r="T1714" s="167" t="s">
        <v>1361</v>
      </c>
    </row>
    <row r="1715" spans="1:20">
      <c r="A1715" s="167">
        <v>42100</v>
      </c>
      <c r="B1715" s="168">
        <v>45931</v>
      </c>
      <c r="C1715" s="168">
        <v>45931</v>
      </c>
      <c r="D1715" s="167">
        <v>180545</v>
      </c>
      <c r="E1715" s="167" t="s">
        <v>2881</v>
      </c>
      <c r="F1715" s="167" t="s">
        <v>1408</v>
      </c>
      <c r="G1715" s="167" t="s">
        <v>1409</v>
      </c>
      <c r="I1715" s="167" t="s">
        <v>1405</v>
      </c>
      <c r="J1715" s="167" t="s">
        <v>1413</v>
      </c>
      <c r="K1715" s="167" t="s">
        <v>1016</v>
      </c>
      <c r="L1715" s="167" t="s">
        <v>1414</v>
      </c>
      <c r="M1715" s="167" t="s">
        <v>2879</v>
      </c>
      <c r="O1715" s="167">
        <v>23850</v>
      </c>
      <c r="P1715" s="167" t="s">
        <v>1386</v>
      </c>
      <c r="R1715" s="167">
        <v>60</v>
      </c>
      <c r="S1715" s="167">
        <v>-60</v>
      </c>
      <c r="T1715" s="167" t="s">
        <v>1361</v>
      </c>
    </row>
    <row r="1716" spans="1:20">
      <c r="A1716" s="167">
        <v>42100</v>
      </c>
      <c r="B1716" s="168">
        <v>45931</v>
      </c>
      <c r="C1716" s="168">
        <v>45931</v>
      </c>
      <c r="D1716" s="167">
        <v>180546</v>
      </c>
      <c r="E1716" s="167" t="s">
        <v>2881</v>
      </c>
      <c r="F1716" s="167" t="s">
        <v>1425</v>
      </c>
      <c r="G1716" s="167" t="s">
        <v>1426</v>
      </c>
      <c r="I1716" s="167" t="s">
        <v>1405</v>
      </c>
      <c r="J1716" s="167" t="s">
        <v>1413</v>
      </c>
      <c r="K1716" s="167" t="s">
        <v>1016</v>
      </c>
      <c r="L1716" s="167" t="s">
        <v>1414</v>
      </c>
      <c r="M1716" s="167" t="s">
        <v>2879</v>
      </c>
      <c r="O1716" s="167">
        <v>23851</v>
      </c>
      <c r="P1716" s="167" t="s">
        <v>1386</v>
      </c>
      <c r="R1716" s="167">
        <v>6</v>
      </c>
      <c r="S1716" s="167">
        <v>-6</v>
      </c>
      <c r="T1716" s="167" t="s">
        <v>1361</v>
      </c>
    </row>
    <row r="1717" spans="1:20">
      <c r="A1717" s="167">
        <v>42100</v>
      </c>
      <c r="B1717" s="168">
        <v>45931</v>
      </c>
      <c r="C1717" s="168">
        <v>45931</v>
      </c>
      <c r="D1717" s="167">
        <v>180547</v>
      </c>
      <c r="E1717" s="167" t="s">
        <v>2881</v>
      </c>
      <c r="F1717" s="167" t="s">
        <v>1425</v>
      </c>
      <c r="G1717" s="167" t="s">
        <v>1426</v>
      </c>
      <c r="I1717" s="167" t="s">
        <v>1405</v>
      </c>
      <c r="J1717" s="167" t="s">
        <v>1413</v>
      </c>
      <c r="K1717" s="167" t="s">
        <v>1016</v>
      </c>
      <c r="L1717" s="167" t="s">
        <v>1414</v>
      </c>
      <c r="M1717" s="167" t="s">
        <v>2879</v>
      </c>
      <c r="O1717" s="167">
        <v>23852</v>
      </c>
      <c r="P1717" s="167" t="s">
        <v>1386</v>
      </c>
      <c r="R1717" s="167">
        <v>8</v>
      </c>
      <c r="S1717" s="167">
        <v>-8</v>
      </c>
      <c r="T1717" s="167" t="s">
        <v>1361</v>
      </c>
    </row>
    <row r="1718" spans="1:20">
      <c r="A1718" s="167">
        <v>42100</v>
      </c>
      <c r="B1718" s="168">
        <v>45931</v>
      </c>
      <c r="C1718" s="168">
        <v>45931</v>
      </c>
      <c r="D1718" s="167">
        <v>180548</v>
      </c>
      <c r="E1718" s="167" t="s">
        <v>2881</v>
      </c>
      <c r="F1718" s="167" t="s">
        <v>1408</v>
      </c>
      <c r="G1718" s="167" t="s">
        <v>1409</v>
      </c>
      <c r="I1718" s="167" t="s">
        <v>1405</v>
      </c>
      <c r="J1718" s="167" t="s">
        <v>1413</v>
      </c>
      <c r="K1718" s="167" t="s">
        <v>1016</v>
      </c>
      <c r="L1718" s="167" t="s">
        <v>1414</v>
      </c>
      <c r="M1718" s="167" t="s">
        <v>2879</v>
      </c>
      <c r="O1718" s="167">
        <v>23853</v>
      </c>
      <c r="P1718" s="167" t="s">
        <v>1386</v>
      </c>
      <c r="R1718" s="167">
        <v>2</v>
      </c>
      <c r="S1718" s="167">
        <v>-2</v>
      </c>
      <c r="T1718" s="167" t="s">
        <v>1361</v>
      </c>
    </row>
    <row r="1719" spans="1:20">
      <c r="A1719" s="167">
        <v>42100</v>
      </c>
      <c r="B1719" s="168">
        <v>45931</v>
      </c>
      <c r="C1719" s="168">
        <v>45931</v>
      </c>
      <c r="D1719" s="167">
        <v>180549</v>
      </c>
      <c r="E1719" s="167" t="s">
        <v>2881</v>
      </c>
      <c r="F1719" s="167" t="s">
        <v>1425</v>
      </c>
      <c r="G1719" s="167" t="s">
        <v>1426</v>
      </c>
      <c r="I1719" s="167" t="s">
        <v>1405</v>
      </c>
      <c r="J1719" s="167" t="s">
        <v>1413</v>
      </c>
      <c r="K1719" s="167" t="s">
        <v>1016</v>
      </c>
      <c r="L1719" s="167" t="s">
        <v>1414</v>
      </c>
      <c r="M1719" s="167" t="s">
        <v>2879</v>
      </c>
      <c r="O1719" s="167">
        <v>23854</v>
      </c>
      <c r="P1719" s="167" t="s">
        <v>1386</v>
      </c>
      <c r="R1719" s="167">
        <v>4</v>
      </c>
      <c r="S1719" s="167">
        <v>-4</v>
      </c>
      <c r="T1719" s="167" t="s">
        <v>1361</v>
      </c>
    </row>
    <row r="1720" spans="1:20">
      <c r="A1720" s="167">
        <v>42100</v>
      </c>
      <c r="B1720" s="168">
        <v>45931</v>
      </c>
      <c r="C1720" s="168">
        <v>45931</v>
      </c>
      <c r="D1720" s="167">
        <v>180550</v>
      </c>
      <c r="E1720" s="167" t="s">
        <v>2881</v>
      </c>
      <c r="F1720" s="167" t="s">
        <v>1425</v>
      </c>
      <c r="G1720" s="167" t="s">
        <v>1426</v>
      </c>
      <c r="I1720" s="167" t="s">
        <v>1405</v>
      </c>
      <c r="J1720" s="167" t="s">
        <v>1413</v>
      </c>
      <c r="K1720" s="167" t="s">
        <v>1016</v>
      </c>
      <c r="L1720" s="167" t="s">
        <v>1414</v>
      </c>
      <c r="M1720" s="167" t="s">
        <v>2879</v>
      </c>
      <c r="O1720" s="167">
        <v>23855</v>
      </c>
      <c r="P1720" s="167" t="s">
        <v>1386</v>
      </c>
      <c r="R1720" s="167">
        <v>4</v>
      </c>
      <c r="S1720" s="167">
        <v>-4</v>
      </c>
      <c r="T1720" s="167" t="s">
        <v>1361</v>
      </c>
    </row>
    <row r="1721" spans="1:20">
      <c r="A1721" s="167">
        <v>42100</v>
      </c>
      <c r="B1721" s="168">
        <v>45931</v>
      </c>
      <c r="C1721" s="168">
        <v>45931</v>
      </c>
      <c r="D1721" s="167">
        <v>180551</v>
      </c>
      <c r="E1721" s="167" t="s">
        <v>2881</v>
      </c>
      <c r="F1721" s="167" t="s">
        <v>1425</v>
      </c>
      <c r="G1721" s="167" t="s">
        <v>1426</v>
      </c>
      <c r="I1721" s="167" t="s">
        <v>1405</v>
      </c>
      <c r="J1721" s="167" t="s">
        <v>1413</v>
      </c>
      <c r="K1721" s="167" t="s">
        <v>1016</v>
      </c>
      <c r="L1721" s="167" t="s">
        <v>1414</v>
      </c>
      <c r="M1721" s="167" t="s">
        <v>2879</v>
      </c>
      <c r="O1721" s="167">
        <v>23856</v>
      </c>
      <c r="P1721" s="167" t="s">
        <v>1386</v>
      </c>
      <c r="R1721" s="167">
        <v>2</v>
      </c>
      <c r="S1721" s="167">
        <v>-2</v>
      </c>
      <c r="T1721" s="167" t="s">
        <v>1361</v>
      </c>
    </row>
    <row r="1722" spans="1:20">
      <c r="A1722" s="167">
        <v>42100</v>
      </c>
      <c r="B1722" s="168">
        <v>45931</v>
      </c>
      <c r="C1722" s="168">
        <v>45931</v>
      </c>
      <c r="D1722" s="167">
        <v>180552</v>
      </c>
      <c r="E1722" s="167" t="s">
        <v>2881</v>
      </c>
      <c r="F1722" s="167" t="s">
        <v>1425</v>
      </c>
      <c r="G1722" s="167" t="s">
        <v>1426</v>
      </c>
      <c r="I1722" s="167" t="s">
        <v>1405</v>
      </c>
      <c r="J1722" s="167" t="s">
        <v>1413</v>
      </c>
      <c r="K1722" s="167" t="s">
        <v>1016</v>
      </c>
      <c r="L1722" s="167" t="s">
        <v>1414</v>
      </c>
      <c r="M1722" s="167" t="s">
        <v>2879</v>
      </c>
      <c r="O1722" s="167">
        <v>23857</v>
      </c>
      <c r="P1722" s="167" t="s">
        <v>1386</v>
      </c>
      <c r="R1722" s="167">
        <v>2</v>
      </c>
      <c r="S1722" s="167">
        <v>-2</v>
      </c>
      <c r="T1722" s="167" t="s">
        <v>1361</v>
      </c>
    </row>
    <row r="1723" spans="1:20">
      <c r="A1723" s="167">
        <v>42100</v>
      </c>
      <c r="B1723" s="168">
        <v>45901</v>
      </c>
      <c r="C1723" s="168">
        <v>45901</v>
      </c>
      <c r="D1723" s="167">
        <v>180049</v>
      </c>
      <c r="E1723" s="167" t="s">
        <v>2882</v>
      </c>
      <c r="F1723" s="167" t="s">
        <v>1408</v>
      </c>
      <c r="G1723" s="167" t="s">
        <v>1409</v>
      </c>
      <c r="I1723" s="167" t="s">
        <v>1405</v>
      </c>
      <c r="J1723" s="167" t="s">
        <v>2883</v>
      </c>
      <c r="K1723" s="167" t="s">
        <v>1016</v>
      </c>
      <c r="L1723" s="167" t="s">
        <v>2884</v>
      </c>
      <c r="M1723" s="167" t="s">
        <v>2879</v>
      </c>
      <c r="O1723" s="167">
        <v>23507</v>
      </c>
      <c r="P1723" s="167" t="s">
        <v>1386</v>
      </c>
      <c r="R1723" s="167">
        <v>180</v>
      </c>
      <c r="S1723" s="167">
        <v>-180</v>
      </c>
      <c r="T1723" s="167" t="s">
        <v>1361</v>
      </c>
    </row>
    <row r="1724" spans="1:20">
      <c r="A1724" s="167">
        <v>42100</v>
      </c>
      <c r="B1724" s="168">
        <v>45901</v>
      </c>
      <c r="C1724" s="168">
        <v>45901</v>
      </c>
      <c r="D1724" s="167">
        <v>180051</v>
      </c>
      <c r="E1724" s="167" t="s">
        <v>2882</v>
      </c>
      <c r="F1724" s="167" t="s">
        <v>1425</v>
      </c>
      <c r="G1724" s="167" t="s">
        <v>1426</v>
      </c>
      <c r="I1724" s="167" t="s">
        <v>1405</v>
      </c>
      <c r="J1724" s="167" t="s">
        <v>2883</v>
      </c>
      <c r="K1724" s="167" t="s">
        <v>1016</v>
      </c>
      <c r="L1724" s="167" t="s">
        <v>2884</v>
      </c>
      <c r="M1724" s="167" t="s">
        <v>2879</v>
      </c>
      <c r="O1724" s="167">
        <v>23447</v>
      </c>
      <c r="P1724" s="167" t="s">
        <v>1386</v>
      </c>
      <c r="R1724" s="167">
        <v>6</v>
      </c>
      <c r="S1724" s="167">
        <v>-6</v>
      </c>
      <c r="T1724" s="167" t="s">
        <v>1361</v>
      </c>
    </row>
    <row r="1725" spans="1:20">
      <c r="A1725" s="167">
        <v>42100</v>
      </c>
      <c r="B1725" s="168">
        <v>45901</v>
      </c>
      <c r="C1725" s="168">
        <v>45901</v>
      </c>
      <c r="D1725" s="167">
        <v>180052</v>
      </c>
      <c r="E1725" s="167" t="s">
        <v>2882</v>
      </c>
      <c r="F1725" s="167" t="s">
        <v>1425</v>
      </c>
      <c r="G1725" s="167" t="s">
        <v>1426</v>
      </c>
      <c r="I1725" s="167" t="s">
        <v>1405</v>
      </c>
      <c r="J1725" s="167" t="s">
        <v>2883</v>
      </c>
      <c r="K1725" s="167" t="s">
        <v>1016</v>
      </c>
      <c r="L1725" s="167" t="s">
        <v>2884</v>
      </c>
      <c r="M1725" s="167" t="s">
        <v>2879</v>
      </c>
      <c r="O1725" s="167">
        <v>23446</v>
      </c>
      <c r="P1725" s="167" t="s">
        <v>1386</v>
      </c>
      <c r="R1725" s="167">
        <v>24</v>
      </c>
      <c r="S1725" s="167">
        <v>-24</v>
      </c>
      <c r="T1725" s="167" t="s">
        <v>1361</v>
      </c>
    </row>
    <row r="1726" spans="1:20">
      <c r="A1726" s="167">
        <v>42100</v>
      </c>
      <c r="B1726" s="168">
        <v>45901</v>
      </c>
      <c r="C1726" s="168">
        <v>45901</v>
      </c>
      <c r="D1726" s="167">
        <v>180053</v>
      </c>
      <c r="E1726" s="167" t="s">
        <v>2882</v>
      </c>
      <c r="F1726" s="167" t="s">
        <v>1425</v>
      </c>
      <c r="G1726" s="167" t="s">
        <v>1426</v>
      </c>
      <c r="I1726" s="167" t="s">
        <v>1405</v>
      </c>
      <c r="J1726" s="167" t="s">
        <v>2883</v>
      </c>
      <c r="K1726" s="167" t="s">
        <v>1016</v>
      </c>
      <c r="L1726" s="167" t="s">
        <v>2884</v>
      </c>
      <c r="M1726" s="167" t="s">
        <v>2879</v>
      </c>
      <c r="O1726" s="167">
        <v>23442</v>
      </c>
      <c r="P1726" s="167" t="s">
        <v>1386</v>
      </c>
      <c r="R1726" s="167">
        <v>18</v>
      </c>
      <c r="S1726" s="167">
        <v>-18</v>
      </c>
      <c r="T1726" s="167" t="s">
        <v>1361</v>
      </c>
    </row>
    <row r="1727" spans="1:20">
      <c r="A1727" s="167">
        <v>42100</v>
      </c>
      <c r="B1727" s="168">
        <v>45901</v>
      </c>
      <c r="C1727" s="168">
        <v>45901</v>
      </c>
      <c r="D1727" s="167">
        <v>180054</v>
      </c>
      <c r="E1727" s="167" t="s">
        <v>2882</v>
      </c>
      <c r="F1727" s="167" t="s">
        <v>1408</v>
      </c>
      <c r="G1727" s="167" t="s">
        <v>1409</v>
      </c>
      <c r="I1727" s="167" t="s">
        <v>1405</v>
      </c>
      <c r="J1727" s="167" t="s">
        <v>2883</v>
      </c>
      <c r="K1727" s="167" t="s">
        <v>1016</v>
      </c>
      <c r="L1727" s="167" t="s">
        <v>2884</v>
      </c>
      <c r="M1727" s="167" t="s">
        <v>2879</v>
      </c>
      <c r="O1727" s="167">
        <v>23441</v>
      </c>
      <c r="P1727" s="167" t="s">
        <v>1386</v>
      </c>
      <c r="R1727" s="167">
        <v>6</v>
      </c>
      <c r="S1727" s="167">
        <v>-6</v>
      </c>
      <c r="T1727" s="167" t="s">
        <v>1361</v>
      </c>
    </row>
    <row r="1728" spans="1:20">
      <c r="A1728" s="167">
        <v>42100</v>
      </c>
      <c r="B1728" s="168">
        <v>45901</v>
      </c>
      <c r="C1728" s="168">
        <v>45901</v>
      </c>
      <c r="D1728" s="167">
        <v>180055</v>
      </c>
      <c r="E1728" s="167" t="s">
        <v>2882</v>
      </c>
      <c r="F1728" s="167" t="s">
        <v>1425</v>
      </c>
      <c r="G1728" s="167" t="s">
        <v>1426</v>
      </c>
      <c r="I1728" s="167" t="s">
        <v>1405</v>
      </c>
      <c r="J1728" s="167" t="s">
        <v>2883</v>
      </c>
      <c r="K1728" s="167" t="s">
        <v>1016</v>
      </c>
      <c r="L1728" s="167" t="s">
        <v>2884</v>
      </c>
      <c r="M1728" s="167" t="s">
        <v>2879</v>
      </c>
      <c r="O1728" s="167">
        <v>23434</v>
      </c>
      <c r="P1728" s="167" t="s">
        <v>1386</v>
      </c>
      <c r="R1728" s="167">
        <v>12</v>
      </c>
      <c r="S1728" s="167">
        <v>-12</v>
      </c>
      <c r="T1728" s="167" t="s">
        <v>1361</v>
      </c>
    </row>
    <row r="1729" spans="1:20">
      <c r="A1729" s="167">
        <v>42100</v>
      </c>
      <c r="B1729" s="168">
        <v>45901</v>
      </c>
      <c r="C1729" s="168">
        <v>45901</v>
      </c>
      <c r="D1729" s="167">
        <v>180056</v>
      </c>
      <c r="E1729" s="167" t="s">
        <v>2882</v>
      </c>
      <c r="F1729" s="167" t="s">
        <v>1425</v>
      </c>
      <c r="G1729" s="167" t="s">
        <v>1426</v>
      </c>
      <c r="I1729" s="167" t="s">
        <v>1405</v>
      </c>
      <c r="J1729" s="167" t="s">
        <v>2883</v>
      </c>
      <c r="K1729" s="167" t="s">
        <v>1016</v>
      </c>
      <c r="L1729" s="167" t="s">
        <v>2884</v>
      </c>
      <c r="M1729" s="167" t="s">
        <v>2879</v>
      </c>
      <c r="O1729" s="167">
        <v>23433</v>
      </c>
      <c r="P1729" s="167" t="s">
        <v>1386</v>
      </c>
      <c r="R1729" s="167">
        <v>6</v>
      </c>
      <c r="S1729" s="167">
        <v>-6</v>
      </c>
      <c r="T1729" s="167" t="s">
        <v>1361</v>
      </c>
    </row>
    <row r="1730" spans="1:20">
      <c r="A1730" s="167">
        <v>42100</v>
      </c>
      <c r="B1730" s="168">
        <v>45901</v>
      </c>
      <c r="C1730" s="168">
        <v>45901</v>
      </c>
      <c r="D1730" s="167">
        <v>180057</v>
      </c>
      <c r="E1730" s="167" t="s">
        <v>2882</v>
      </c>
      <c r="F1730" s="167" t="s">
        <v>1425</v>
      </c>
      <c r="G1730" s="167" t="s">
        <v>1426</v>
      </c>
      <c r="I1730" s="167" t="s">
        <v>1405</v>
      </c>
      <c r="J1730" s="167" t="s">
        <v>2883</v>
      </c>
      <c r="K1730" s="167" t="s">
        <v>1016</v>
      </c>
      <c r="L1730" s="167" t="s">
        <v>2884</v>
      </c>
      <c r="M1730" s="167" t="s">
        <v>2879</v>
      </c>
      <c r="O1730" s="167">
        <v>23432</v>
      </c>
      <c r="P1730" s="167" t="s">
        <v>1386</v>
      </c>
      <c r="R1730" s="167">
        <v>6</v>
      </c>
      <c r="S1730" s="167">
        <v>-6</v>
      </c>
      <c r="T1730" s="167" t="s">
        <v>1361</v>
      </c>
    </row>
    <row r="1731" spans="1:20">
      <c r="A1731" s="167">
        <v>42100</v>
      </c>
      <c r="B1731" s="168">
        <v>45931</v>
      </c>
      <c r="C1731" s="168">
        <v>45931</v>
      </c>
      <c r="D1731" s="167">
        <v>180545</v>
      </c>
      <c r="E1731" s="167" t="s">
        <v>2882</v>
      </c>
      <c r="F1731" s="167" t="s">
        <v>1408</v>
      </c>
      <c r="G1731" s="167" t="s">
        <v>1409</v>
      </c>
      <c r="I1731" s="167" t="s">
        <v>1405</v>
      </c>
      <c r="J1731" s="167" t="s">
        <v>2883</v>
      </c>
      <c r="K1731" s="167" t="s">
        <v>1016</v>
      </c>
      <c r="L1731" s="167" t="s">
        <v>2884</v>
      </c>
      <c r="M1731" s="167" t="s">
        <v>2879</v>
      </c>
      <c r="O1731" s="167">
        <v>23850</v>
      </c>
      <c r="P1731" s="167" t="s">
        <v>1386</v>
      </c>
      <c r="R1731" s="167">
        <v>180</v>
      </c>
      <c r="S1731" s="167">
        <v>-180</v>
      </c>
      <c r="T1731" s="167" t="s">
        <v>1361</v>
      </c>
    </row>
    <row r="1732" spans="1:20">
      <c r="A1732" s="167">
        <v>42100</v>
      </c>
      <c r="B1732" s="168">
        <v>45931</v>
      </c>
      <c r="C1732" s="168">
        <v>45931</v>
      </c>
      <c r="D1732" s="167">
        <v>180546</v>
      </c>
      <c r="E1732" s="167" t="s">
        <v>2882</v>
      </c>
      <c r="F1732" s="167" t="s">
        <v>1425</v>
      </c>
      <c r="G1732" s="167" t="s">
        <v>1426</v>
      </c>
      <c r="I1732" s="167" t="s">
        <v>1405</v>
      </c>
      <c r="J1732" s="167" t="s">
        <v>2883</v>
      </c>
      <c r="K1732" s="167" t="s">
        <v>1016</v>
      </c>
      <c r="L1732" s="167" t="s">
        <v>2884</v>
      </c>
      <c r="M1732" s="167" t="s">
        <v>2879</v>
      </c>
      <c r="O1732" s="167">
        <v>23851</v>
      </c>
      <c r="P1732" s="167" t="s">
        <v>1386</v>
      </c>
      <c r="R1732" s="167">
        <v>18</v>
      </c>
      <c r="S1732" s="167">
        <v>-18</v>
      </c>
      <c r="T1732" s="167" t="s">
        <v>1361</v>
      </c>
    </row>
    <row r="1733" spans="1:20">
      <c r="A1733" s="167">
        <v>42100</v>
      </c>
      <c r="B1733" s="168">
        <v>45931</v>
      </c>
      <c r="C1733" s="168">
        <v>45931</v>
      </c>
      <c r="D1733" s="167">
        <v>180547</v>
      </c>
      <c r="E1733" s="167" t="s">
        <v>2882</v>
      </c>
      <c r="F1733" s="167" t="s">
        <v>1425</v>
      </c>
      <c r="G1733" s="167" t="s">
        <v>1426</v>
      </c>
      <c r="I1733" s="167" t="s">
        <v>1405</v>
      </c>
      <c r="J1733" s="167" t="s">
        <v>2883</v>
      </c>
      <c r="K1733" s="167" t="s">
        <v>1016</v>
      </c>
      <c r="L1733" s="167" t="s">
        <v>2884</v>
      </c>
      <c r="M1733" s="167" t="s">
        <v>2879</v>
      </c>
      <c r="O1733" s="167">
        <v>23852</v>
      </c>
      <c r="P1733" s="167" t="s">
        <v>1386</v>
      </c>
      <c r="R1733" s="167">
        <v>24</v>
      </c>
      <c r="S1733" s="167">
        <v>-24</v>
      </c>
      <c r="T1733" s="167" t="s">
        <v>1361</v>
      </c>
    </row>
    <row r="1734" spans="1:20">
      <c r="A1734" s="167">
        <v>42100</v>
      </c>
      <c r="B1734" s="168">
        <v>45931</v>
      </c>
      <c r="C1734" s="168">
        <v>45931</v>
      </c>
      <c r="D1734" s="167">
        <v>180548</v>
      </c>
      <c r="E1734" s="167" t="s">
        <v>2882</v>
      </c>
      <c r="F1734" s="167" t="s">
        <v>1408</v>
      </c>
      <c r="G1734" s="167" t="s">
        <v>1409</v>
      </c>
      <c r="I1734" s="167" t="s">
        <v>1405</v>
      </c>
      <c r="J1734" s="167" t="s">
        <v>2883</v>
      </c>
      <c r="K1734" s="167" t="s">
        <v>1016</v>
      </c>
      <c r="L1734" s="167" t="s">
        <v>2884</v>
      </c>
      <c r="M1734" s="167" t="s">
        <v>2879</v>
      </c>
      <c r="O1734" s="167">
        <v>23853</v>
      </c>
      <c r="P1734" s="167" t="s">
        <v>1386</v>
      </c>
      <c r="R1734" s="167">
        <v>6</v>
      </c>
      <c r="S1734" s="167">
        <v>-6</v>
      </c>
      <c r="T1734" s="167" t="s">
        <v>1361</v>
      </c>
    </row>
    <row r="1735" spans="1:20">
      <c r="A1735" s="167">
        <v>42100</v>
      </c>
      <c r="B1735" s="168">
        <v>45931</v>
      </c>
      <c r="C1735" s="168">
        <v>45931</v>
      </c>
      <c r="D1735" s="167">
        <v>180549</v>
      </c>
      <c r="E1735" s="167" t="s">
        <v>2882</v>
      </c>
      <c r="F1735" s="167" t="s">
        <v>1425</v>
      </c>
      <c r="G1735" s="167" t="s">
        <v>1426</v>
      </c>
      <c r="I1735" s="167" t="s">
        <v>1405</v>
      </c>
      <c r="J1735" s="167" t="s">
        <v>2883</v>
      </c>
      <c r="K1735" s="167" t="s">
        <v>1016</v>
      </c>
      <c r="L1735" s="167" t="s">
        <v>2884</v>
      </c>
      <c r="M1735" s="167" t="s">
        <v>2879</v>
      </c>
      <c r="O1735" s="167">
        <v>23854</v>
      </c>
      <c r="P1735" s="167" t="s">
        <v>1386</v>
      </c>
      <c r="R1735" s="167">
        <v>6</v>
      </c>
      <c r="S1735" s="167">
        <v>-6</v>
      </c>
      <c r="T1735" s="167" t="s">
        <v>1361</v>
      </c>
    </row>
    <row r="1736" spans="1:20">
      <c r="A1736" s="167">
        <v>42100</v>
      </c>
      <c r="B1736" s="168">
        <v>45931</v>
      </c>
      <c r="C1736" s="168">
        <v>45931</v>
      </c>
      <c r="D1736" s="167">
        <v>180550</v>
      </c>
      <c r="E1736" s="167" t="s">
        <v>2882</v>
      </c>
      <c r="F1736" s="167" t="s">
        <v>1425</v>
      </c>
      <c r="G1736" s="167" t="s">
        <v>1426</v>
      </c>
      <c r="I1736" s="167" t="s">
        <v>1405</v>
      </c>
      <c r="J1736" s="167" t="s">
        <v>2883</v>
      </c>
      <c r="K1736" s="167" t="s">
        <v>1016</v>
      </c>
      <c r="L1736" s="167" t="s">
        <v>2884</v>
      </c>
      <c r="M1736" s="167" t="s">
        <v>2879</v>
      </c>
      <c r="O1736" s="167">
        <v>23855</v>
      </c>
      <c r="P1736" s="167" t="s">
        <v>1386</v>
      </c>
      <c r="R1736" s="167">
        <v>12</v>
      </c>
      <c r="S1736" s="167">
        <v>-12</v>
      </c>
      <c r="T1736" s="167" t="s">
        <v>1361</v>
      </c>
    </row>
    <row r="1737" spans="1:20">
      <c r="A1737" s="167">
        <v>42100</v>
      </c>
      <c r="B1737" s="168">
        <v>45931</v>
      </c>
      <c r="C1737" s="168">
        <v>45931</v>
      </c>
      <c r="D1737" s="167">
        <v>180551</v>
      </c>
      <c r="E1737" s="167" t="s">
        <v>2882</v>
      </c>
      <c r="F1737" s="167" t="s">
        <v>1425</v>
      </c>
      <c r="G1737" s="167" t="s">
        <v>1426</v>
      </c>
      <c r="I1737" s="167" t="s">
        <v>1405</v>
      </c>
      <c r="J1737" s="167" t="s">
        <v>2883</v>
      </c>
      <c r="K1737" s="167" t="s">
        <v>1016</v>
      </c>
      <c r="L1737" s="167" t="s">
        <v>2884</v>
      </c>
      <c r="M1737" s="167" t="s">
        <v>2879</v>
      </c>
      <c r="O1737" s="167">
        <v>23856</v>
      </c>
      <c r="P1737" s="167" t="s">
        <v>1386</v>
      </c>
      <c r="R1737" s="167">
        <v>6</v>
      </c>
      <c r="S1737" s="167">
        <v>-6</v>
      </c>
      <c r="T1737" s="167" t="s">
        <v>1361</v>
      </c>
    </row>
    <row r="1738" spans="1:20">
      <c r="A1738" s="167">
        <v>42100</v>
      </c>
      <c r="B1738" s="168">
        <v>45931</v>
      </c>
      <c r="C1738" s="168">
        <v>45931</v>
      </c>
      <c r="D1738" s="167">
        <v>180552</v>
      </c>
      <c r="E1738" s="167" t="s">
        <v>2882</v>
      </c>
      <c r="F1738" s="167" t="s">
        <v>1425</v>
      </c>
      <c r="G1738" s="167" t="s">
        <v>1426</v>
      </c>
      <c r="I1738" s="167" t="s">
        <v>1405</v>
      </c>
      <c r="J1738" s="167" t="s">
        <v>2883</v>
      </c>
      <c r="K1738" s="167" t="s">
        <v>1016</v>
      </c>
      <c r="L1738" s="167" t="s">
        <v>2884</v>
      </c>
      <c r="M1738" s="167" t="s">
        <v>2879</v>
      </c>
      <c r="O1738" s="167">
        <v>23857</v>
      </c>
      <c r="P1738" s="167" t="s">
        <v>1386</v>
      </c>
      <c r="R1738" s="167">
        <v>6</v>
      </c>
      <c r="S1738" s="167">
        <v>-6</v>
      </c>
      <c r="T1738" s="167" t="s">
        <v>1361</v>
      </c>
    </row>
    <row r="1739" spans="1:20">
      <c r="A1739" s="167">
        <v>41300</v>
      </c>
      <c r="B1739" s="168">
        <v>45901</v>
      </c>
      <c r="C1739" s="168">
        <v>45901</v>
      </c>
      <c r="D1739" s="167">
        <v>180049</v>
      </c>
      <c r="E1739" s="167" t="s">
        <v>2885</v>
      </c>
      <c r="F1739" s="167" t="s">
        <v>1408</v>
      </c>
      <c r="G1739" s="167" t="s">
        <v>1409</v>
      </c>
      <c r="I1739" s="167" t="s">
        <v>1405</v>
      </c>
      <c r="J1739" s="167" t="s">
        <v>1419</v>
      </c>
      <c r="K1739" s="167" t="s">
        <v>1016</v>
      </c>
      <c r="L1739" s="167" t="s">
        <v>1420</v>
      </c>
      <c r="M1739" s="167" t="s">
        <v>2879</v>
      </c>
      <c r="O1739" s="167">
        <v>23507</v>
      </c>
      <c r="P1739" s="167" t="s">
        <v>1386</v>
      </c>
      <c r="R1739" s="167">
        <v>120</v>
      </c>
      <c r="S1739" s="167">
        <v>-120</v>
      </c>
      <c r="T1739" s="167" t="s">
        <v>1361</v>
      </c>
    </row>
    <row r="1740" spans="1:20">
      <c r="A1740" s="167">
        <v>41300</v>
      </c>
      <c r="B1740" s="168">
        <v>45931</v>
      </c>
      <c r="C1740" s="168">
        <v>45931</v>
      </c>
      <c r="D1740" s="167">
        <v>180545</v>
      </c>
      <c r="E1740" s="167" t="s">
        <v>2885</v>
      </c>
      <c r="F1740" s="167" t="s">
        <v>1408</v>
      </c>
      <c r="G1740" s="167" t="s">
        <v>1409</v>
      </c>
      <c r="I1740" s="167" t="s">
        <v>1405</v>
      </c>
      <c r="J1740" s="167" t="s">
        <v>1419</v>
      </c>
      <c r="K1740" s="167" t="s">
        <v>1016</v>
      </c>
      <c r="L1740" s="167" t="s">
        <v>1420</v>
      </c>
      <c r="M1740" s="167" t="s">
        <v>2879</v>
      </c>
      <c r="O1740" s="167">
        <v>23850</v>
      </c>
      <c r="P1740" s="167" t="s">
        <v>1386</v>
      </c>
      <c r="R1740" s="167">
        <v>120</v>
      </c>
      <c r="S1740" s="167">
        <v>-120</v>
      </c>
      <c r="T1740" s="167" t="s">
        <v>1361</v>
      </c>
    </row>
    <row r="1741" spans="1:20">
      <c r="A1741" s="167">
        <v>42100</v>
      </c>
      <c r="B1741" s="168">
        <v>45901</v>
      </c>
      <c r="C1741" s="168">
        <v>45901</v>
      </c>
      <c r="D1741" s="167">
        <v>180049</v>
      </c>
      <c r="E1741" s="167" t="s">
        <v>2886</v>
      </c>
      <c r="F1741" s="167" t="s">
        <v>1408</v>
      </c>
      <c r="G1741" s="167" t="s">
        <v>1409</v>
      </c>
      <c r="I1741" s="167" t="s">
        <v>1405</v>
      </c>
      <c r="J1741" s="167" t="s">
        <v>1624</v>
      </c>
      <c r="K1741" s="167" t="s">
        <v>1016</v>
      </c>
      <c r="L1741" s="167" t="s">
        <v>1625</v>
      </c>
      <c r="M1741" s="167" t="s">
        <v>2879</v>
      </c>
      <c r="O1741" s="167">
        <v>23507</v>
      </c>
      <c r="P1741" s="167" t="s">
        <v>1386</v>
      </c>
      <c r="R1741" s="167">
        <v>150</v>
      </c>
      <c r="S1741" s="167">
        <v>-150</v>
      </c>
      <c r="T1741" s="167" t="s">
        <v>1361</v>
      </c>
    </row>
    <row r="1742" spans="1:20">
      <c r="A1742" s="167">
        <v>42100</v>
      </c>
      <c r="B1742" s="168">
        <v>45901</v>
      </c>
      <c r="C1742" s="168">
        <v>45901</v>
      </c>
      <c r="D1742" s="167">
        <v>180052</v>
      </c>
      <c r="E1742" s="167" t="s">
        <v>2886</v>
      </c>
      <c r="F1742" s="167" t="s">
        <v>1425</v>
      </c>
      <c r="G1742" s="167" t="s">
        <v>1426</v>
      </c>
      <c r="I1742" s="167" t="s">
        <v>1405</v>
      </c>
      <c r="J1742" s="167" t="s">
        <v>1624</v>
      </c>
      <c r="K1742" s="167" t="s">
        <v>1016</v>
      </c>
      <c r="L1742" s="167" t="s">
        <v>1625</v>
      </c>
      <c r="M1742" s="167" t="s">
        <v>2879</v>
      </c>
      <c r="O1742" s="167">
        <v>23446</v>
      </c>
      <c r="P1742" s="167" t="s">
        <v>1386</v>
      </c>
      <c r="R1742" s="167">
        <v>10</v>
      </c>
      <c r="S1742" s="167">
        <v>-10</v>
      </c>
      <c r="T1742" s="167" t="s">
        <v>1361</v>
      </c>
    </row>
    <row r="1743" spans="1:20">
      <c r="A1743" s="167">
        <v>42100</v>
      </c>
      <c r="B1743" s="168">
        <v>45901</v>
      </c>
      <c r="C1743" s="168">
        <v>45901</v>
      </c>
      <c r="D1743" s="167">
        <v>180053</v>
      </c>
      <c r="E1743" s="167" t="s">
        <v>2886</v>
      </c>
      <c r="F1743" s="167" t="s">
        <v>1425</v>
      </c>
      <c r="G1743" s="167" t="s">
        <v>1426</v>
      </c>
      <c r="I1743" s="167" t="s">
        <v>1405</v>
      </c>
      <c r="J1743" s="167" t="s">
        <v>1624</v>
      </c>
      <c r="K1743" s="167" t="s">
        <v>1016</v>
      </c>
      <c r="L1743" s="167" t="s">
        <v>1625</v>
      </c>
      <c r="M1743" s="167" t="s">
        <v>2879</v>
      </c>
      <c r="O1743" s="167">
        <v>23442</v>
      </c>
      <c r="P1743" s="167" t="s">
        <v>1386</v>
      </c>
      <c r="R1743" s="167">
        <v>15</v>
      </c>
      <c r="S1743" s="167">
        <v>-15</v>
      </c>
      <c r="T1743" s="167" t="s">
        <v>1361</v>
      </c>
    </row>
    <row r="1744" spans="1:20">
      <c r="A1744" s="167">
        <v>42100</v>
      </c>
      <c r="B1744" s="168">
        <v>45901</v>
      </c>
      <c r="C1744" s="168">
        <v>45901</v>
      </c>
      <c r="D1744" s="167">
        <v>180054</v>
      </c>
      <c r="E1744" s="167" t="s">
        <v>2886</v>
      </c>
      <c r="F1744" s="167" t="s">
        <v>1408</v>
      </c>
      <c r="G1744" s="167" t="s">
        <v>1409</v>
      </c>
      <c r="I1744" s="167" t="s">
        <v>1405</v>
      </c>
      <c r="J1744" s="167" t="s">
        <v>1624</v>
      </c>
      <c r="K1744" s="167" t="s">
        <v>1016</v>
      </c>
      <c r="L1744" s="167" t="s">
        <v>1625</v>
      </c>
      <c r="M1744" s="167" t="s">
        <v>2879</v>
      </c>
      <c r="O1744" s="167">
        <v>23441</v>
      </c>
      <c r="P1744" s="167" t="s">
        <v>1386</v>
      </c>
      <c r="R1744" s="167">
        <v>5</v>
      </c>
      <c r="S1744" s="167">
        <v>-5</v>
      </c>
      <c r="T1744" s="167" t="s">
        <v>1361</v>
      </c>
    </row>
    <row r="1745" spans="1:20">
      <c r="A1745" s="167">
        <v>42100</v>
      </c>
      <c r="B1745" s="168">
        <v>45901</v>
      </c>
      <c r="C1745" s="168">
        <v>45901</v>
      </c>
      <c r="D1745" s="167">
        <v>180055</v>
      </c>
      <c r="E1745" s="167" t="s">
        <v>2886</v>
      </c>
      <c r="F1745" s="167" t="s">
        <v>1425</v>
      </c>
      <c r="G1745" s="167" t="s">
        <v>1426</v>
      </c>
      <c r="I1745" s="167" t="s">
        <v>1405</v>
      </c>
      <c r="J1745" s="167" t="s">
        <v>1624</v>
      </c>
      <c r="K1745" s="167" t="s">
        <v>1016</v>
      </c>
      <c r="L1745" s="167" t="s">
        <v>1625</v>
      </c>
      <c r="M1745" s="167" t="s">
        <v>2879</v>
      </c>
      <c r="O1745" s="167">
        <v>23434</v>
      </c>
      <c r="P1745" s="167" t="s">
        <v>1386</v>
      </c>
      <c r="R1745" s="167">
        <v>10</v>
      </c>
      <c r="S1745" s="167">
        <v>-10</v>
      </c>
      <c r="T1745" s="167" t="s">
        <v>1361</v>
      </c>
    </row>
    <row r="1746" spans="1:20">
      <c r="A1746" s="167">
        <v>42100</v>
      </c>
      <c r="B1746" s="168">
        <v>45901</v>
      </c>
      <c r="C1746" s="168">
        <v>45901</v>
      </c>
      <c r="D1746" s="167">
        <v>180056</v>
      </c>
      <c r="E1746" s="167" t="s">
        <v>2886</v>
      </c>
      <c r="F1746" s="167" t="s">
        <v>1425</v>
      </c>
      <c r="G1746" s="167" t="s">
        <v>1426</v>
      </c>
      <c r="I1746" s="167" t="s">
        <v>1405</v>
      </c>
      <c r="J1746" s="167" t="s">
        <v>1624</v>
      </c>
      <c r="K1746" s="167" t="s">
        <v>1016</v>
      </c>
      <c r="L1746" s="167" t="s">
        <v>1625</v>
      </c>
      <c r="M1746" s="167" t="s">
        <v>2879</v>
      </c>
      <c r="O1746" s="167">
        <v>23433</v>
      </c>
      <c r="P1746" s="167" t="s">
        <v>1386</v>
      </c>
      <c r="R1746" s="167">
        <v>5</v>
      </c>
      <c r="S1746" s="167">
        <v>-5</v>
      </c>
      <c r="T1746" s="167" t="s">
        <v>1361</v>
      </c>
    </row>
    <row r="1747" spans="1:20">
      <c r="A1747" s="167">
        <v>42100</v>
      </c>
      <c r="B1747" s="168">
        <v>45901</v>
      </c>
      <c r="C1747" s="168">
        <v>45901</v>
      </c>
      <c r="D1747" s="167">
        <v>180057</v>
      </c>
      <c r="E1747" s="167" t="s">
        <v>2886</v>
      </c>
      <c r="F1747" s="167" t="s">
        <v>1425</v>
      </c>
      <c r="G1747" s="167" t="s">
        <v>1426</v>
      </c>
      <c r="I1747" s="167" t="s">
        <v>1405</v>
      </c>
      <c r="J1747" s="167" t="s">
        <v>1624</v>
      </c>
      <c r="K1747" s="167" t="s">
        <v>1016</v>
      </c>
      <c r="L1747" s="167" t="s">
        <v>1625</v>
      </c>
      <c r="M1747" s="167" t="s">
        <v>2879</v>
      </c>
      <c r="O1747" s="167">
        <v>23432</v>
      </c>
      <c r="P1747" s="167" t="s">
        <v>1386</v>
      </c>
      <c r="R1747" s="167">
        <v>5</v>
      </c>
      <c r="S1747" s="167">
        <v>-5</v>
      </c>
      <c r="T1747" s="167" t="s">
        <v>1361</v>
      </c>
    </row>
    <row r="1748" spans="1:20">
      <c r="A1748" s="167">
        <v>42100</v>
      </c>
      <c r="B1748" s="168">
        <v>45931</v>
      </c>
      <c r="C1748" s="168">
        <v>45931</v>
      </c>
      <c r="D1748" s="167">
        <v>180545</v>
      </c>
      <c r="E1748" s="167" t="s">
        <v>2886</v>
      </c>
      <c r="F1748" s="167" t="s">
        <v>1408</v>
      </c>
      <c r="G1748" s="167" t="s">
        <v>1409</v>
      </c>
      <c r="I1748" s="167" t="s">
        <v>1405</v>
      </c>
      <c r="J1748" s="167" t="s">
        <v>1624</v>
      </c>
      <c r="K1748" s="167" t="s">
        <v>1016</v>
      </c>
      <c r="L1748" s="167" t="s">
        <v>1625</v>
      </c>
      <c r="M1748" s="167" t="s">
        <v>2879</v>
      </c>
      <c r="O1748" s="167">
        <v>23850</v>
      </c>
      <c r="P1748" s="167" t="s">
        <v>1386</v>
      </c>
      <c r="R1748" s="167">
        <v>160</v>
      </c>
      <c r="S1748" s="167">
        <v>-160</v>
      </c>
      <c r="T1748" s="167" t="s">
        <v>1361</v>
      </c>
    </row>
    <row r="1749" spans="1:20">
      <c r="A1749" s="167">
        <v>42100</v>
      </c>
      <c r="B1749" s="168">
        <v>45931</v>
      </c>
      <c r="C1749" s="168">
        <v>45931</v>
      </c>
      <c r="D1749" s="167">
        <v>180546</v>
      </c>
      <c r="E1749" s="167" t="s">
        <v>2886</v>
      </c>
      <c r="F1749" s="167" t="s">
        <v>1425</v>
      </c>
      <c r="G1749" s="167" t="s">
        <v>1426</v>
      </c>
      <c r="I1749" s="167" t="s">
        <v>1405</v>
      </c>
      <c r="J1749" s="167" t="s">
        <v>1624</v>
      </c>
      <c r="K1749" s="167" t="s">
        <v>1016</v>
      </c>
      <c r="L1749" s="167" t="s">
        <v>1625</v>
      </c>
      <c r="M1749" s="167" t="s">
        <v>2879</v>
      </c>
      <c r="O1749" s="167">
        <v>23851</v>
      </c>
      <c r="P1749" s="167" t="s">
        <v>1386</v>
      </c>
      <c r="R1749" s="167">
        <v>15</v>
      </c>
      <c r="S1749" s="167">
        <v>-15</v>
      </c>
      <c r="T1749" s="167" t="s">
        <v>1361</v>
      </c>
    </row>
    <row r="1750" spans="1:20">
      <c r="A1750" s="167">
        <v>42100</v>
      </c>
      <c r="B1750" s="168">
        <v>45931</v>
      </c>
      <c r="C1750" s="168">
        <v>45931</v>
      </c>
      <c r="D1750" s="167">
        <v>180547</v>
      </c>
      <c r="E1750" s="167" t="s">
        <v>2886</v>
      </c>
      <c r="F1750" s="167" t="s">
        <v>1425</v>
      </c>
      <c r="G1750" s="167" t="s">
        <v>1426</v>
      </c>
      <c r="I1750" s="167" t="s">
        <v>1405</v>
      </c>
      <c r="J1750" s="167" t="s">
        <v>1624</v>
      </c>
      <c r="K1750" s="167" t="s">
        <v>1016</v>
      </c>
      <c r="L1750" s="167" t="s">
        <v>1625</v>
      </c>
      <c r="M1750" s="167" t="s">
        <v>2879</v>
      </c>
      <c r="O1750" s="167">
        <v>23852</v>
      </c>
      <c r="P1750" s="167" t="s">
        <v>1386</v>
      </c>
      <c r="R1750" s="167">
        <v>5</v>
      </c>
      <c r="S1750" s="167">
        <v>-5</v>
      </c>
      <c r="T1750" s="167" t="s">
        <v>1361</v>
      </c>
    </row>
    <row r="1751" spans="1:20">
      <c r="A1751" s="167">
        <v>42100</v>
      </c>
      <c r="B1751" s="168">
        <v>45931</v>
      </c>
      <c r="C1751" s="168">
        <v>45931</v>
      </c>
      <c r="D1751" s="167">
        <v>180548</v>
      </c>
      <c r="E1751" s="167" t="s">
        <v>2886</v>
      </c>
      <c r="F1751" s="167" t="s">
        <v>1408</v>
      </c>
      <c r="G1751" s="167" t="s">
        <v>1409</v>
      </c>
      <c r="I1751" s="167" t="s">
        <v>1405</v>
      </c>
      <c r="J1751" s="167" t="s">
        <v>1624</v>
      </c>
      <c r="K1751" s="167" t="s">
        <v>1016</v>
      </c>
      <c r="L1751" s="167" t="s">
        <v>1625</v>
      </c>
      <c r="M1751" s="167" t="s">
        <v>2879</v>
      </c>
      <c r="O1751" s="167">
        <v>23853</v>
      </c>
      <c r="P1751" s="167" t="s">
        <v>1386</v>
      </c>
      <c r="R1751" s="167">
        <v>5</v>
      </c>
      <c r="S1751" s="167">
        <v>-5</v>
      </c>
      <c r="T1751" s="167" t="s">
        <v>1361</v>
      </c>
    </row>
    <row r="1752" spans="1:20">
      <c r="A1752" s="167">
        <v>42100</v>
      </c>
      <c r="B1752" s="168">
        <v>45931</v>
      </c>
      <c r="C1752" s="168">
        <v>45931</v>
      </c>
      <c r="D1752" s="167">
        <v>180550</v>
      </c>
      <c r="E1752" s="167" t="s">
        <v>2886</v>
      </c>
      <c r="F1752" s="167" t="s">
        <v>1425</v>
      </c>
      <c r="G1752" s="167" t="s">
        <v>1426</v>
      </c>
      <c r="I1752" s="167" t="s">
        <v>1405</v>
      </c>
      <c r="J1752" s="167" t="s">
        <v>1624</v>
      </c>
      <c r="K1752" s="167" t="s">
        <v>1016</v>
      </c>
      <c r="L1752" s="167" t="s">
        <v>1625</v>
      </c>
      <c r="M1752" s="167" t="s">
        <v>2879</v>
      </c>
      <c r="O1752" s="167">
        <v>23855</v>
      </c>
      <c r="P1752" s="167" t="s">
        <v>1386</v>
      </c>
      <c r="R1752" s="167">
        <v>10</v>
      </c>
      <c r="S1752" s="167">
        <v>-10</v>
      </c>
      <c r="T1752" s="167" t="s">
        <v>1361</v>
      </c>
    </row>
    <row r="1753" spans="1:20">
      <c r="A1753" s="167">
        <v>42100</v>
      </c>
      <c r="B1753" s="168">
        <v>45931</v>
      </c>
      <c r="C1753" s="168">
        <v>45931</v>
      </c>
      <c r="D1753" s="167">
        <v>180551</v>
      </c>
      <c r="E1753" s="167" t="s">
        <v>2886</v>
      </c>
      <c r="F1753" s="167" t="s">
        <v>1425</v>
      </c>
      <c r="G1753" s="167" t="s">
        <v>1426</v>
      </c>
      <c r="I1753" s="167" t="s">
        <v>1405</v>
      </c>
      <c r="J1753" s="167" t="s">
        <v>1624</v>
      </c>
      <c r="K1753" s="167" t="s">
        <v>1016</v>
      </c>
      <c r="L1753" s="167" t="s">
        <v>1625</v>
      </c>
      <c r="M1753" s="167" t="s">
        <v>2879</v>
      </c>
      <c r="O1753" s="167">
        <v>23856</v>
      </c>
      <c r="P1753" s="167" t="s">
        <v>1386</v>
      </c>
      <c r="R1753" s="167">
        <v>5</v>
      </c>
      <c r="S1753" s="167">
        <v>-5</v>
      </c>
      <c r="T1753" s="167" t="s">
        <v>1361</v>
      </c>
    </row>
    <row r="1754" spans="1:20">
      <c r="A1754" s="167">
        <v>42100</v>
      </c>
      <c r="B1754" s="168">
        <v>45931</v>
      </c>
      <c r="C1754" s="168">
        <v>45931</v>
      </c>
      <c r="D1754" s="167">
        <v>180552</v>
      </c>
      <c r="E1754" s="167" t="s">
        <v>2886</v>
      </c>
      <c r="F1754" s="167" t="s">
        <v>1425</v>
      </c>
      <c r="G1754" s="167" t="s">
        <v>1426</v>
      </c>
      <c r="I1754" s="167" t="s">
        <v>1405</v>
      </c>
      <c r="J1754" s="167" t="s">
        <v>1624</v>
      </c>
      <c r="K1754" s="167" t="s">
        <v>1016</v>
      </c>
      <c r="L1754" s="167" t="s">
        <v>1625</v>
      </c>
      <c r="M1754" s="167" t="s">
        <v>2879</v>
      </c>
      <c r="O1754" s="167">
        <v>23857</v>
      </c>
      <c r="P1754" s="167" t="s">
        <v>1386</v>
      </c>
      <c r="R1754" s="167">
        <v>5</v>
      </c>
      <c r="S1754" s="167">
        <v>-5</v>
      </c>
      <c r="T1754" s="167" t="s">
        <v>1361</v>
      </c>
    </row>
    <row r="1755" spans="1:20">
      <c r="A1755" s="167">
        <v>42100</v>
      </c>
      <c r="B1755" s="168">
        <v>45901</v>
      </c>
      <c r="C1755" s="168">
        <v>45901</v>
      </c>
      <c r="D1755" s="167">
        <v>180049</v>
      </c>
      <c r="E1755" s="167" t="s">
        <v>2887</v>
      </c>
      <c r="F1755" s="167" t="s">
        <v>1408</v>
      </c>
      <c r="G1755" s="167" t="s">
        <v>1409</v>
      </c>
      <c r="I1755" s="167" t="s">
        <v>1405</v>
      </c>
      <c r="J1755" s="167" t="s">
        <v>1422</v>
      </c>
      <c r="K1755" s="167" t="s">
        <v>1016</v>
      </c>
      <c r="L1755" s="167" t="s">
        <v>1423</v>
      </c>
      <c r="M1755" s="167" t="s">
        <v>2879</v>
      </c>
      <c r="O1755" s="167">
        <v>23507</v>
      </c>
      <c r="P1755" s="167" t="s">
        <v>1386</v>
      </c>
      <c r="R1755" s="167">
        <v>325</v>
      </c>
      <c r="S1755" s="167">
        <v>-325</v>
      </c>
      <c r="T1755" s="167" t="s">
        <v>1361</v>
      </c>
    </row>
    <row r="1756" spans="1:20">
      <c r="A1756" s="167">
        <v>42100</v>
      </c>
      <c r="B1756" s="168">
        <v>45901</v>
      </c>
      <c r="C1756" s="168">
        <v>45901</v>
      </c>
      <c r="D1756" s="167">
        <v>180051</v>
      </c>
      <c r="E1756" s="167" t="s">
        <v>2887</v>
      </c>
      <c r="F1756" s="167" t="s">
        <v>1425</v>
      </c>
      <c r="G1756" s="167" t="s">
        <v>1426</v>
      </c>
      <c r="I1756" s="167" t="s">
        <v>1405</v>
      </c>
      <c r="J1756" s="167" t="s">
        <v>1422</v>
      </c>
      <c r="K1756" s="167" t="s">
        <v>1016</v>
      </c>
      <c r="L1756" s="167" t="s">
        <v>1423</v>
      </c>
      <c r="M1756" s="167" t="s">
        <v>2879</v>
      </c>
      <c r="O1756" s="167">
        <v>23447</v>
      </c>
      <c r="P1756" s="167" t="s">
        <v>1386</v>
      </c>
      <c r="R1756" s="167">
        <v>13</v>
      </c>
      <c r="S1756" s="167">
        <v>-13</v>
      </c>
      <c r="T1756" s="167" t="s">
        <v>1361</v>
      </c>
    </row>
    <row r="1757" spans="1:20">
      <c r="A1757" s="167">
        <v>42100</v>
      </c>
      <c r="B1757" s="168">
        <v>45901</v>
      </c>
      <c r="C1757" s="168">
        <v>45901</v>
      </c>
      <c r="D1757" s="167">
        <v>180052</v>
      </c>
      <c r="E1757" s="167" t="s">
        <v>2887</v>
      </c>
      <c r="F1757" s="167" t="s">
        <v>1425</v>
      </c>
      <c r="G1757" s="167" t="s">
        <v>1426</v>
      </c>
      <c r="I1757" s="167" t="s">
        <v>1405</v>
      </c>
      <c r="J1757" s="167" t="s">
        <v>1422</v>
      </c>
      <c r="K1757" s="167" t="s">
        <v>1016</v>
      </c>
      <c r="L1757" s="167" t="s">
        <v>1423</v>
      </c>
      <c r="M1757" s="167" t="s">
        <v>2879</v>
      </c>
      <c r="O1757" s="167">
        <v>23446</v>
      </c>
      <c r="P1757" s="167" t="s">
        <v>1386</v>
      </c>
      <c r="R1757" s="167">
        <v>26</v>
      </c>
      <c r="S1757" s="167">
        <v>-26</v>
      </c>
      <c r="T1757" s="167" t="s">
        <v>1361</v>
      </c>
    </row>
    <row r="1758" spans="1:20">
      <c r="A1758" s="167">
        <v>42100</v>
      </c>
      <c r="B1758" s="168">
        <v>45901</v>
      </c>
      <c r="C1758" s="168">
        <v>45901</v>
      </c>
      <c r="D1758" s="167">
        <v>180053</v>
      </c>
      <c r="E1758" s="167" t="s">
        <v>2887</v>
      </c>
      <c r="F1758" s="167" t="s">
        <v>1425</v>
      </c>
      <c r="G1758" s="167" t="s">
        <v>1426</v>
      </c>
      <c r="I1758" s="167" t="s">
        <v>1405</v>
      </c>
      <c r="J1758" s="167" t="s">
        <v>1422</v>
      </c>
      <c r="K1758" s="167" t="s">
        <v>1016</v>
      </c>
      <c r="L1758" s="167" t="s">
        <v>1423</v>
      </c>
      <c r="M1758" s="167" t="s">
        <v>2879</v>
      </c>
      <c r="O1758" s="167">
        <v>23442</v>
      </c>
      <c r="P1758" s="167" t="s">
        <v>1386</v>
      </c>
      <c r="R1758" s="167">
        <v>19.5</v>
      </c>
      <c r="S1758" s="167">
        <v>-19.5</v>
      </c>
      <c r="T1758" s="167" t="s">
        <v>1361</v>
      </c>
    </row>
    <row r="1759" spans="1:20">
      <c r="A1759" s="167">
        <v>42100</v>
      </c>
      <c r="B1759" s="168">
        <v>45901</v>
      </c>
      <c r="C1759" s="168">
        <v>45901</v>
      </c>
      <c r="D1759" s="167">
        <v>180054</v>
      </c>
      <c r="E1759" s="167" t="s">
        <v>2887</v>
      </c>
      <c r="F1759" s="167" t="s">
        <v>1408</v>
      </c>
      <c r="G1759" s="167" t="s">
        <v>1409</v>
      </c>
      <c r="I1759" s="167" t="s">
        <v>1405</v>
      </c>
      <c r="J1759" s="167" t="s">
        <v>1422</v>
      </c>
      <c r="K1759" s="167" t="s">
        <v>1016</v>
      </c>
      <c r="L1759" s="167" t="s">
        <v>1423</v>
      </c>
      <c r="M1759" s="167" t="s">
        <v>2879</v>
      </c>
      <c r="O1759" s="167">
        <v>23441</v>
      </c>
      <c r="P1759" s="167" t="s">
        <v>1386</v>
      </c>
      <c r="R1759" s="167">
        <v>6.5</v>
      </c>
      <c r="S1759" s="167">
        <v>-6.5</v>
      </c>
      <c r="T1759" s="167" t="s">
        <v>1361</v>
      </c>
    </row>
    <row r="1760" spans="1:20">
      <c r="A1760" s="167">
        <v>42100</v>
      </c>
      <c r="B1760" s="168">
        <v>45901</v>
      </c>
      <c r="C1760" s="168">
        <v>45901</v>
      </c>
      <c r="D1760" s="167">
        <v>180055</v>
      </c>
      <c r="E1760" s="167" t="s">
        <v>2887</v>
      </c>
      <c r="F1760" s="167" t="s">
        <v>1425</v>
      </c>
      <c r="G1760" s="167" t="s">
        <v>1426</v>
      </c>
      <c r="I1760" s="167" t="s">
        <v>1405</v>
      </c>
      <c r="J1760" s="167" t="s">
        <v>1422</v>
      </c>
      <c r="K1760" s="167" t="s">
        <v>1016</v>
      </c>
      <c r="L1760" s="167" t="s">
        <v>1423</v>
      </c>
      <c r="M1760" s="167" t="s">
        <v>2879</v>
      </c>
      <c r="O1760" s="167">
        <v>23434</v>
      </c>
      <c r="P1760" s="167" t="s">
        <v>1386</v>
      </c>
      <c r="R1760" s="167">
        <v>13</v>
      </c>
      <c r="S1760" s="167">
        <v>-13</v>
      </c>
      <c r="T1760" s="167" t="s">
        <v>1361</v>
      </c>
    </row>
    <row r="1761" spans="1:20">
      <c r="A1761" s="167">
        <v>42100</v>
      </c>
      <c r="B1761" s="168">
        <v>45901</v>
      </c>
      <c r="C1761" s="168">
        <v>45901</v>
      </c>
      <c r="D1761" s="167">
        <v>180056</v>
      </c>
      <c r="E1761" s="167" t="s">
        <v>2887</v>
      </c>
      <c r="F1761" s="167" t="s">
        <v>1425</v>
      </c>
      <c r="G1761" s="167" t="s">
        <v>1426</v>
      </c>
      <c r="I1761" s="167" t="s">
        <v>1405</v>
      </c>
      <c r="J1761" s="167" t="s">
        <v>1422</v>
      </c>
      <c r="K1761" s="167" t="s">
        <v>1016</v>
      </c>
      <c r="L1761" s="167" t="s">
        <v>1423</v>
      </c>
      <c r="M1761" s="167" t="s">
        <v>2879</v>
      </c>
      <c r="O1761" s="167">
        <v>23433</v>
      </c>
      <c r="P1761" s="167" t="s">
        <v>1386</v>
      </c>
      <c r="R1761" s="167">
        <v>6.5</v>
      </c>
      <c r="S1761" s="167">
        <v>-6.5</v>
      </c>
      <c r="T1761" s="167" t="s">
        <v>1361</v>
      </c>
    </row>
    <row r="1762" spans="1:20">
      <c r="A1762" s="167">
        <v>42100</v>
      </c>
      <c r="B1762" s="168">
        <v>45901</v>
      </c>
      <c r="C1762" s="168">
        <v>45901</v>
      </c>
      <c r="D1762" s="167">
        <v>180057</v>
      </c>
      <c r="E1762" s="167" t="s">
        <v>2887</v>
      </c>
      <c r="F1762" s="167" t="s">
        <v>1425</v>
      </c>
      <c r="G1762" s="167" t="s">
        <v>1426</v>
      </c>
      <c r="I1762" s="167" t="s">
        <v>1405</v>
      </c>
      <c r="J1762" s="167" t="s">
        <v>1422</v>
      </c>
      <c r="K1762" s="167" t="s">
        <v>1016</v>
      </c>
      <c r="L1762" s="167" t="s">
        <v>1423</v>
      </c>
      <c r="M1762" s="167" t="s">
        <v>2879</v>
      </c>
      <c r="O1762" s="167">
        <v>23432</v>
      </c>
      <c r="P1762" s="167" t="s">
        <v>1386</v>
      </c>
      <c r="R1762" s="167">
        <v>6.5</v>
      </c>
      <c r="S1762" s="167">
        <v>-6.5</v>
      </c>
      <c r="T1762" s="167" t="s">
        <v>1361</v>
      </c>
    </row>
    <row r="1763" spans="1:20">
      <c r="A1763" s="167">
        <v>42100</v>
      </c>
      <c r="B1763" s="168">
        <v>45931</v>
      </c>
      <c r="C1763" s="168">
        <v>45931</v>
      </c>
      <c r="D1763" s="167">
        <v>180545</v>
      </c>
      <c r="E1763" s="167" t="s">
        <v>2887</v>
      </c>
      <c r="F1763" s="167" t="s">
        <v>1408</v>
      </c>
      <c r="G1763" s="167" t="s">
        <v>1409</v>
      </c>
      <c r="I1763" s="167" t="s">
        <v>1405</v>
      </c>
      <c r="J1763" s="167" t="s">
        <v>1422</v>
      </c>
      <c r="K1763" s="167" t="s">
        <v>1016</v>
      </c>
      <c r="L1763" s="167" t="s">
        <v>1423</v>
      </c>
      <c r="M1763" s="167" t="s">
        <v>2879</v>
      </c>
      <c r="O1763" s="167">
        <v>23850</v>
      </c>
      <c r="P1763" s="167" t="s">
        <v>1386</v>
      </c>
      <c r="R1763" s="167">
        <v>325</v>
      </c>
      <c r="S1763" s="167">
        <v>-325</v>
      </c>
      <c r="T1763" s="167" t="s">
        <v>1361</v>
      </c>
    </row>
    <row r="1764" spans="1:20">
      <c r="A1764" s="167">
        <v>42100</v>
      </c>
      <c r="B1764" s="168">
        <v>45931</v>
      </c>
      <c r="C1764" s="168">
        <v>45931</v>
      </c>
      <c r="D1764" s="167">
        <v>180546</v>
      </c>
      <c r="E1764" s="167" t="s">
        <v>2887</v>
      </c>
      <c r="F1764" s="167" t="s">
        <v>1425</v>
      </c>
      <c r="G1764" s="167" t="s">
        <v>1426</v>
      </c>
      <c r="I1764" s="167" t="s">
        <v>1405</v>
      </c>
      <c r="J1764" s="167" t="s">
        <v>1422</v>
      </c>
      <c r="K1764" s="167" t="s">
        <v>1016</v>
      </c>
      <c r="L1764" s="167" t="s">
        <v>1423</v>
      </c>
      <c r="M1764" s="167" t="s">
        <v>2879</v>
      </c>
      <c r="O1764" s="167">
        <v>23851</v>
      </c>
      <c r="P1764" s="167" t="s">
        <v>1386</v>
      </c>
      <c r="R1764" s="167">
        <v>19.5</v>
      </c>
      <c r="S1764" s="167">
        <v>-19.5</v>
      </c>
      <c r="T1764" s="167" t="s">
        <v>1361</v>
      </c>
    </row>
    <row r="1765" spans="1:20">
      <c r="A1765" s="167">
        <v>42100</v>
      </c>
      <c r="B1765" s="168">
        <v>45931</v>
      </c>
      <c r="C1765" s="168">
        <v>45931</v>
      </c>
      <c r="D1765" s="167">
        <v>180547</v>
      </c>
      <c r="E1765" s="167" t="s">
        <v>2887</v>
      </c>
      <c r="F1765" s="167" t="s">
        <v>1425</v>
      </c>
      <c r="G1765" s="167" t="s">
        <v>1426</v>
      </c>
      <c r="I1765" s="167" t="s">
        <v>1405</v>
      </c>
      <c r="J1765" s="167" t="s">
        <v>1422</v>
      </c>
      <c r="K1765" s="167" t="s">
        <v>1016</v>
      </c>
      <c r="L1765" s="167" t="s">
        <v>1423</v>
      </c>
      <c r="M1765" s="167" t="s">
        <v>2879</v>
      </c>
      <c r="O1765" s="167">
        <v>23852</v>
      </c>
      <c r="P1765" s="167" t="s">
        <v>1386</v>
      </c>
      <c r="R1765" s="167">
        <v>26</v>
      </c>
      <c r="S1765" s="167">
        <v>-26</v>
      </c>
      <c r="T1765" s="167" t="s">
        <v>1361</v>
      </c>
    </row>
    <row r="1766" spans="1:20">
      <c r="A1766" s="167">
        <v>42100</v>
      </c>
      <c r="B1766" s="168">
        <v>45931</v>
      </c>
      <c r="C1766" s="168">
        <v>45931</v>
      </c>
      <c r="D1766" s="167">
        <v>180548</v>
      </c>
      <c r="E1766" s="167" t="s">
        <v>2887</v>
      </c>
      <c r="F1766" s="167" t="s">
        <v>1408</v>
      </c>
      <c r="G1766" s="167" t="s">
        <v>1409</v>
      </c>
      <c r="I1766" s="167" t="s">
        <v>1405</v>
      </c>
      <c r="J1766" s="167" t="s">
        <v>1422</v>
      </c>
      <c r="K1766" s="167" t="s">
        <v>1016</v>
      </c>
      <c r="L1766" s="167" t="s">
        <v>1423</v>
      </c>
      <c r="M1766" s="167" t="s">
        <v>2879</v>
      </c>
      <c r="O1766" s="167">
        <v>23853</v>
      </c>
      <c r="P1766" s="167" t="s">
        <v>1386</v>
      </c>
      <c r="R1766" s="167">
        <v>6.5</v>
      </c>
      <c r="S1766" s="167">
        <v>-6.5</v>
      </c>
      <c r="T1766" s="167" t="s">
        <v>1361</v>
      </c>
    </row>
    <row r="1767" spans="1:20">
      <c r="A1767" s="167">
        <v>42100</v>
      </c>
      <c r="B1767" s="168">
        <v>45931</v>
      </c>
      <c r="C1767" s="168">
        <v>45931</v>
      </c>
      <c r="D1767" s="167">
        <v>180549</v>
      </c>
      <c r="E1767" s="167" t="s">
        <v>2887</v>
      </c>
      <c r="F1767" s="167" t="s">
        <v>1425</v>
      </c>
      <c r="G1767" s="167" t="s">
        <v>1426</v>
      </c>
      <c r="I1767" s="167" t="s">
        <v>1405</v>
      </c>
      <c r="J1767" s="167" t="s">
        <v>1422</v>
      </c>
      <c r="K1767" s="167" t="s">
        <v>1016</v>
      </c>
      <c r="L1767" s="167" t="s">
        <v>1423</v>
      </c>
      <c r="M1767" s="167" t="s">
        <v>2879</v>
      </c>
      <c r="O1767" s="167">
        <v>23854</v>
      </c>
      <c r="P1767" s="167" t="s">
        <v>1386</v>
      </c>
      <c r="R1767" s="167">
        <v>13</v>
      </c>
      <c r="S1767" s="167">
        <v>-13</v>
      </c>
      <c r="T1767" s="167" t="s">
        <v>1361</v>
      </c>
    </row>
    <row r="1768" spans="1:20">
      <c r="A1768" s="167">
        <v>42100</v>
      </c>
      <c r="B1768" s="168">
        <v>45931</v>
      </c>
      <c r="C1768" s="168">
        <v>45931</v>
      </c>
      <c r="D1768" s="167">
        <v>180550</v>
      </c>
      <c r="E1768" s="167" t="s">
        <v>2887</v>
      </c>
      <c r="F1768" s="167" t="s">
        <v>1425</v>
      </c>
      <c r="G1768" s="167" t="s">
        <v>1426</v>
      </c>
      <c r="I1768" s="167" t="s">
        <v>1405</v>
      </c>
      <c r="J1768" s="167" t="s">
        <v>1422</v>
      </c>
      <c r="K1768" s="167" t="s">
        <v>1016</v>
      </c>
      <c r="L1768" s="167" t="s">
        <v>1423</v>
      </c>
      <c r="M1768" s="167" t="s">
        <v>2879</v>
      </c>
      <c r="O1768" s="167">
        <v>23855</v>
      </c>
      <c r="P1768" s="167" t="s">
        <v>1386</v>
      </c>
      <c r="R1768" s="167">
        <v>13</v>
      </c>
      <c r="S1768" s="167">
        <v>-13</v>
      </c>
      <c r="T1768" s="167" t="s">
        <v>1361</v>
      </c>
    </row>
    <row r="1769" spans="1:20">
      <c r="A1769" s="167">
        <v>42100</v>
      </c>
      <c r="B1769" s="168">
        <v>45931</v>
      </c>
      <c r="C1769" s="168">
        <v>45931</v>
      </c>
      <c r="D1769" s="167">
        <v>180551</v>
      </c>
      <c r="E1769" s="167" t="s">
        <v>2887</v>
      </c>
      <c r="F1769" s="167" t="s">
        <v>1425</v>
      </c>
      <c r="G1769" s="167" t="s">
        <v>1426</v>
      </c>
      <c r="I1769" s="167" t="s">
        <v>1405</v>
      </c>
      <c r="J1769" s="167" t="s">
        <v>1422</v>
      </c>
      <c r="K1769" s="167" t="s">
        <v>1016</v>
      </c>
      <c r="L1769" s="167" t="s">
        <v>1423</v>
      </c>
      <c r="M1769" s="167" t="s">
        <v>2879</v>
      </c>
      <c r="O1769" s="167">
        <v>23856</v>
      </c>
      <c r="P1769" s="167" t="s">
        <v>1386</v>
      </c>
      <c r="R1769" s="167">
        <v>6.5</v>
      </c>
      <c r="S1769" s="167">
        <v>-6.5</v>
      </c>
      <c r="T1769" s="167" t="s">
        <v>1361</v>
      </c>
    </row>
    <row r="1770" spans="1:20">
      <c r="A1770" s="167">
        <v>42100</v>
      </c>
      <c r="B1770" s="168">
        <v>45931</v>
      </c>
      <c r="C1770" s="168">
        <v>45931</v>
      </c>
      <c r="D1770" s="167">
        <v>180552</v>
      </c>
      <c r="E1770" s="167" t="s">
        <v>2887</v>
      </c>
      <c r="F1770" s="167" t="s">
        <v>1425</v>
      </c>
      <c r="G1770" s="167" t="s">
        <v>1426</v>
      </c>
      <c r="I1770" s="167" t="s">
        <v>1405</v>
      </c>
      <c r="J1770" s="167" t="s">
        <v>1422</v>
      </c>
      <c r="K1770" s="167" t="s">
        <v>1016</v>
      </c>
      <c r="L1770" s="167" t="s">
        <v>1423</v>
      </c>
      <c r="M1770" s="167" t="s">
        <v>2879</v>
      </c>
      <c r="O1770" s="167">
        <v>23857</v>
      </c>
      <c r="P1770" s="167" t="s">
        <v>1386</v>
      </c>
      <c r="R1770" s="167">
        <v>6.5</v>
      </c>
      <c r="S1770" s="167">
        <v>-6.5</v>
      </c>
      <c r="T1770" s="167" t="s">
        <v>1361</v>
      </c>
    </row>
    <row r="1771" spans="1:20">
      <c r="A1771" s="167">
        <v>41450</v>
      </c>
      <c r="B1771" s="168">
        <v>45901</v>
      </c>
      <c r="C1771" s="168">
        <v>45901</v>
      </c>
      <c r="D1771" s="167">
        <v>180049</v>
      </c>
      <c r="E1771" s="167" t="s">
        <v>2888</v>
      </c>
      <c r="F1771" s="167" t="s">
        <v>1425</v>
      </c>
      <c r="G1771" s="167" t="s">
        <v>1426</v>
      </c>
      <c r="I1771" s="167" t="s">
        <v>1405</v>
      </c>
      <c r="J1771" s="167" t="s">
        <v>2889</v>
      </c>
      <c r="K1771" s="167" t="s">
        <v>1016</v>
      </c>
      <c r="L1771" s="167" t="s">
        <v>2890</v>
      </c>
      <c r="M1771" s="167" t="s">
        <v>2879</v>
      </c>
      <c r="O1771" s="167">
        <v>23507</v>
      </c>
      <c r="P1771" s="167" t="s">
        <v>1386</v>
      </c>
      <c r="R1771" s="167">
        <v>57.6</v>
      </c>
      <c r="S1771" s="167">
        <v>-57.6</v>
      </c>
      <c r="T1771" s="167" t="s">
        <v>1361</v>
      </c>
    </row>
    <row r="1772" spans="1:20">
      <c r="A1772" s="167">
        <v>41450</v>
      </c>
      <c r="B1772" s="168">
        <v>45901</v>
      </c>
      <c r="C1772" s="168">
        <v>45901</v>
      </c>
      <c r="D1772" s="167">
        <v>180051</v>
      </c>
      <c r="E1772" s="167" t="s">
        <v>2888</v>
      </c>
      <c r="F1772" s="167" t="s">
        <v>1425</v>
      </c>
      <c r="G1772" s="167" t="s">
        <v>1426</v>
      </c>
      <c r="I1772" s="167" t="s">
        <v>1405</v>
      </c>
      <c r="J1772" s="167" t="s">
        <v>2889</v>
      </c>
      <c r="K1772" s="167" t="s">
        <v>1016</v>
      </c>
      <c r="L1772" s="167" t="s">
        <v>2890</v>
      </c>
      <c r="M1772" s="167" t="s">
        <v>2879</v>
      </c>
      <c r="O1772" s="167">
        <v>23447</v>
      </c>
      <c r="P1772" s="167" t="s">
        <v>1386</v>
      </c>
      <c r="R1772" s="167">
        <v>4.8</v>
      </c>
      <c r="S1772" s="167">
        <v>-4.8</v>
      </c>
      <c r="T1772" s="167" t="s">
        <v>1361</v>
      </c>
    </row>
    <row r="1773" spans="1:20">
      <c r="A1773" s="167">
        <v>41450</v>
      </c>
      <c r="B1773" s="168">
        <v>45901</v>
      </c>
      <c r="C1773" s="168">
        <v>45901</v>
      </c>
      <c r="D1773" s="167">
        <v>180052</v>
      </c>
      <c r="E1773" s="167" t="s">
        <v>2888</v>
      </c>
      <c r="F1773" s="167" t="s">
        <v>1425</v>
      </c>
      <c r="G1773" s="167" t="s">
        <v>1426</v>
      </c>
      <c r="I1773" s="167" t="s">
        <v>1405</v>
      </c>
      <c r="J1773" s="167" t="s">
        <v>2889</v>
      </c>
      <c r="K1773" s="167" t="s">
        <v>1016</v>
      </c>
      <c r="L1773" s="167" t="s">
        <v>2890</v>
      </c>
      <c r="M1773" s="167" t="s">
        <v>2879</v>
      </c>
      <c r="O1773" s="167">
        <v>23446</v>
      </c>
      <c r="P1773" s="167" t="s">
        <v>1386</v>
      </c>
      <c r="R1773" s="167">
        <v>4.8</v>
      </c>
      <c r="S1773" s="167">
        <v>-4.8</v>
      </c>
      <c r="T1773" s="167" t="s">
        <v>1361</v>
      </c>
    </row>
    <row r="1774" spans="1:20">
      <c r="A1774" s="167">
        <v>41450</v>
      </c>
      <c r="B1774" s="168">
        <v>45901</v>
      </c>
      <c r="C1774" s="168">
        <v>45901</v>
      </c>
      <c r="D1774" s="167">
        <v>180053</v>
      </c>
      <c r="E1774" s="167" t="s">
        <v>2888</v>
      </c>
      <c r="F1774" s="167" t="s">
        <v>1425</v>
      </c>
      <c r="G1774" s="167" t="s">
        <v>1426</v>
      </c>
      <c r="I1774" s="167" t="s">
        <v>1405</v>
      </c>
      <c r="J1774" s="167" t="s">
        <v>2889</v>
      </c>
      <c r="K1774" s="167" t="s">
        <v>1016</v>
      </c>
      <c r="L1774" s="167" t="s">
        <v>2890</v>
      </c>
      <c r="M1774" s="167" t="s">
        <v>2879</v>
      </c>
      <c r="O1774" s="167">
        <v>23442</v>
      </c>
      <c r="P1774" s="167" t="s">
        <v>1386</v>
      </c>
      <c r="R1774" s="167">
        <v>9.6</v>
      </c>
      <c r="S1774" s="167">
        <v>-9.6</v>
      </c>
      <c r="T1774" s="167" t="s">
        <v>1361</v>
      </c>
    </row>
    <row r="1775" spans="1:20">
      <c r="A1775" s="167">
        <v>41450</v>
      </c>
      <c r="B1775" s="168">
        <v>45901</v>
      </c>
      <c r="C1775" s="168">
        <v>45901</v>
      </c>
      <c r="D1775" s="167">
        <v>180054</v>
      </c>
      <c r="E1775" s="167" t="s">
        <v>2888</v>
      </c>
      <c r="F1775" s="167" t="s">
        <v>1425</v>
      </c>
      <c r="G1775" s="167" t="s">
        <v>1426</v>
      </c>
      <c r="I1775" s="167" t="s">
        <v>1405</v>
      </c>
      <c r="J1775" s="167" t="s">
        <v>2889</v>
      </c>
      <c r="K1775" s="167" t="s">
        <v>1016</v>
      </c>
      <c r="L1775" s="167" t="s">
        <v>2890</v>
      </c>
      <c r="M1775" s="167" t="s">
        <v>2879</v>
      </c>
      <c r="O1775" s="167">
        <v>23441</v>
      </c>
      <c r="P1775" s="167" t="s">
        <v>1386</v>
      </c>
      <c r="R1775" s="167">
        <v>9.6</v>
      </c>
      <c r="S1775" s="167">
        <v>-9.6</v>
      </c>
      <c r="T1775" s="167" t="s">
        <v>1361</v>
      </c>
    </row>
    <row r="1776" spans="1:20">
      <c r="A1776" s="167">
        <v>41450</v>
      </c>
      <c r="B1776" s="168">
        <v>45901</v>
      </c>
      <c r="C1776" s="168">
        <v>45901</v>
      </c>
      <c r="D1776" s="167">
        <v>180055</v>
      </c>
      <c r="E1776" s="167" t="s">
        <v>2888</v>
      </c>
      <c r="F1776" s="167" t="s">
        <v>1425</v>
      </c>
      <c r="G1776" s="167" t="s">
        <v>1426</v>
      </c>
      <c r="I1776" s="167" t="s">
        <v>1405</v>
      </c>
      <c r="J1776" s="167" t="s">
        <v>2889</v>
      </c>
      <c r="K1776" s="167" t="s">
        <v>1016</v>
      </c>
      <c r="L1776" s="167" t="s">
        <v>2890</v>
      </c>
      <c r="M1776" s="167" t="s">
        <v>2879</v>
      </c>
      <c r="O1776" s="167">
        <v>23434</v>
      </c>
      <c r="P1776" s="167" t="s">
        <v>1386</v>
      </c>
      <c r="R1776" s="167">
        <v>4.8</v>
      </c>
      <c r="S1776" s="167">
        <v>-4.8</v>
      </c>
      <c r="T1776" s="167" t="s">
        <v>1361</v>
      </c>
    </row>
    <row r="1777" spans="1:20">
      <c r="A1777" s="167">
        <v>41450</v>
      </c>
      <c r="B1777" s="168">
        <v>45901</v>
      </c>
      <c r="C1777" s="168">
        <v>45901</v>
      </c>
      <c r="D1777" s="167">
        <v>180056</v>
      </c>
      <c r="E1777" s="167" t="s">
        <v>2888</v>
      </c>
      <c r="F1777" s="167" t="s">
        <v>1425</v>
      </c>
      <c r="G1777" s="167" t="s">
        <v>1426</v>
      </c>
      <c r="I1777" s="167" t="s">
        <v>1405</v>
      </c>
      <c r="J1777" s="167" t="s">
        <v>2889</v>
      </c>
      <c r="K1777" s="167" t="s">
        <v>1016</v>
      </c>
      <c r="L1777" s="167" t="s">
        <v>2890</v>
      </c>
      <c r="M1777" s="167" t="s">
        <v>2879</v>
      </c>
      <c r="O1777" s="167">
        <v>23433</v>
      </c>
      <c r="P1777" s="167" t="s">
        <v>1386</v>
      </c>
      <c r="R1777" s="167">
        <v>4.8</v>
      </c>
      <c r="S1777" s="167">
        <v>-4.8</v>
      </c>
      <c r="T1777" s="167" t="s">
        <v>1361</v>
      </c>
    </row>
    <row r="1778" spans="1:20">
      <c r="A1778" s="167">
        <v>41450</v>
      </c>
      <c r="B1778" s="168">
        <v>45901</v>
      </c>
      <c r="C1778" s="168">
        <v>45901</v>
      </c>
      <c r="D1778" s="167">
        <v>180057</v>
      </c>
      <c r="E1778" s="167" t="s">
        <v>2888</v>
      </c>
      <c r="F1778" s="167" t="s">
        <v>1425</v>
      </c>
      <c r="G1778" s="167" t="s">
        <v>1426</v>
      </c>
      <c r="I1778" s="167" t="s">
        <v>1405</v>
      </c>
      <c r="J1778" s="167" t="s">
        <v>2889</v>
      </c>
      <c r="K1778" s="167" t="s">
        <v>1016</v>
      </c>
      <c r="L1778" s="167" t="s">
        <v>2890</v>
      </c>
      <c r="M1778" s="167" t="s">
        <v>2879</v>
      </c>
      <c r="O1778" s="167">
        <v>23432</v>
      </c>
      <c r="P1778" s="167" t="s">
        <v>1386</v>
      </c>
      <c r="R1778" s="167">
        <v>4.8</v>
      </c>
      <c r="S1778" s="167">
        <v>-4.8</v>
      </c>
      <c r="T1778" s="167" t="s">
        <v>1361</v>
      </c>
    </row>
    <row r="1779" spans="1:20">
      <c r="A1779" s="167">
        <v>41450</v>
      </c>
      <c r="B1779" s="168">
        <v>45901</v>
      </c>
      <c r="C1779" s="168">
        <v>45901</v>
      </c>
      <c r="D1779" s="167">
        <v>180058</v>
      </c>
      <c r="E1779" s="167" t="s">
        <v>2888</v>
      </c>
      <c r="F1779" s="167" t="s">
        <v>1425</v>
      </c>
      <c r="G1779" s="167" t="s">
        <v>1426</v>
      </c>
      <c r="I1779" s="167" t="s">
        <v>1405</v>
      </c>
      <c r="J1779" s="167" t="s">
        <v>2889</v>
      </c>
      <c r="K1779" s="167" t="s">
        <v>1016</v>
      </c>
      <c r="L1779" s="167" t="s">
        <v>2890</v>
      </c>
      <c r="M1779" s="167" t="s">
        <v>2879</v>
      </c>
      <c r="O1779" s="167">
        <v>23425</v>
      </c>
      <c r="P1779" s="167" t="s">
        <v>1386</v>
      </c>
      <c r="R1779" s="167">
        <v>9.6</v>
      </c>
      <c r="S1779" s="167">
        <v>-9.6</v>
      </c>
      <c r="T1779" s="167" t="s">
        <v>1361</v>
      </c>
    </row>
    <row r="1780" spans="1:20">
      <c r="A1780" s="167">
        <v>41450</v>
      </c>
      <c r="B1780" s="168">
        <v>45901</v>
      </c>
      <c r="C1780" s="168">
        <v>45901</v>
      </c>
      <c r="D1780" s="167">
        <v>180059</v>
      </c>
      <c r="E1780" s="167" t="s">
        <v>2888</v>
      </c>
      <c r="F1780" s="167" t="s">
        <v>1425</v>
      </c>
      <c r="G1780" s="167" t="s">
        <v>1426</v>
      </c>
      <c r="I1780" s="167" t="s">
        <v>1405</v>
      </c>
      <c r="J1780" s="167" t="s">
        <v>2889</v>
      </c>
      <c r="K1780" s="167" t="s">
        <v>1016</v>
      </c>
      <c r="L1780" s="167" t="s">
        <v>2890</v>
      </c>
      <c r="M1780" s="167" t="s">
        <v>2879</v>
      </c>
      <c r="O1780" s="167">
        <v>23424</v>
      </c>
      <c r="P1780" s="167" t="s">
        <v>1386</v>
      </c>
      <c r="R1780" s="167">
        <v>4.8</v>
      </c>
      <c r="S1780" s="167">
        <v>-4.8</v>
      </c>
      <c r="T1780" s="167" t="s">
        <v>1361</v>
      </c>
    </row>
    <row r="1781" spans="1:20">
      <c r="A1781" s="167">
        <v>41450</v>
      </c>
      <c r="B1781" s="168">
        <v>45901</v>
      </c>
      <c r="C1781" s="168">
        <v>45901</v>
      </c>
      <c r="D1781" s="167">
        <v>180060</v>
      </c>
      <c r="E1781" s="167" t="s">
        <v>2888</v>
      </c>
      <c r="F1781" s="167" t="s">
        <v>1425</v>
      </c>
      <c r="G1781" s="167" t="s">
        <v>1426</v>
      </c>
      <c r="I1781" s="167" t="s">
        <v>1405</v>
      </c>
      <c r="J1781" s="167" t="s">
        <v>2889</v>
      </c>
      <c r="K1781" s="167" t="s">
        <v>1016</v>
      </c>
      <c r="L1781" s="167" t="s">
        <v>2890</v>
      </c>
      <c r="M1781" s="167" t="s">
        <v>2879</v>
      </c>
      <c r="O1781" s="167">
        <v>23420</v>
      </c>
      <c r="P1781" s="167" t="s">
        <v>1386</v>
      </c>
      <c r="R1781" s="167">
        <v>4.8</v>
      </c>
      <c r="S1781" s="167">
        <v>-4.8</v>
      </c>
      <c r="T1781" s="167" t="s">
        <v>1361</v>
      </c>
    </row>
    <row r="1782" spans="1:20">
      <c r="A1782" s="167">
        <v>41450</v>
      </c>
      <c r="B1782" s="168">
        <v>45901</v>
      </c>
      <c r="C1782" s="168">
        <v>45901</v>
      </c>
      <c r="D1782" s="167">
        <v>180061</v>
      </c>
      <c r="E1782" s="167" t="s">
        <v>2888</v>
      </c>
      <c r="F1782" s="167" t="s">
        <v>1425</v>
      </c>
      <c r="G1782" s="167" t="s">
        <v>1426</v>
      </c>
      <c r="I1782" s="167" t="s">
        <v>1405</v>
      </c>
      <c r="J1782" s="167" t="s">
        <v>2889</v>
      </c>
      <c r="K1782" s="167" t="s">
        <v>1016</v>
      </c>
      <c r="L1782" s="167" t="s">
        <v>2890</v>
      </c>
      <c r="M1782" s="167" t="s">
        <v>2879</v>
      </c>
      <c r="O1782" s="167">
        <v>23421</v>
      </c>
      <c r="P1782" s="167" t="s">
        <v>1386</v>
      </c>
      <c r="R1782" s="167">
        <v>4.8</v>
      </c>
      <c r="S1782" s="167">
        <v>-4.8</v>
      </c>
      <c r="T1782" s="167" t="s">
        <v>1361</v>
      </c>
    </row>
    <row r="1783" spans="1:20">
      <c r="A1783" s="167">
        <v>41450</v>
      </c>
      <c r="B1783" s="168">
        <v>45901</v>
      </c>
      <c r="C1783" s="168">
        <v>45901</v>
      </c>
      <c r="D1783" s="167">
        <v>180062</v>
      </c>
      <c r="E1783" s="167" t="s">
        <v>2888</v>
      </c>
      <c r="F1783" s="167" t="s">
        <v>1425</v>
      </c>
      <c r="G1783" s="167" t="s">
        <v>1426</v>
      </c>
      <c r="I1783" s="167" t="s">
        <v>1405</v>
      </c>
      <c r="J1783" s="167" t="s">
        <v>2889</v>
      </c>
      <c r="K1783" s="167" t="s">
        <v>1016</v>
      </c>
      <c r="L1783" s="167" t="s">
        <v>2890</v>
      </c>
      <c r="M1783" s="167" t="s">
        <v>2879</v>
      </c>
      <c r="O1783" s="167">
        <v>23422</v>
      </c>
      <c r="P1783" s="167" t="s">
        <v>1386</v>
      </c>
      <c r="R1783" s="167">
        <v>4.8</v>
      </c>
      <c r="S1783" s="167">
        <v>-4.8</v>
      </c>
      <c r="T1783" s="167" t="s">
        <v>1361</v>
      </c>
    </row>
    <row r="1784" spans="1:20">
      <c r="A1784" s="167">
        <v>41450</v>
      </c>
      <c r="B1784" s="168">
        <v>45901</v>
      </c>
      <c r="C1784" s="168">
        <v>45901</v>
      </c>
      <c r="D1784" s="167">
        <v>180063</v>
      </c>
      <c r="E1784" s="167" t="s">
        <v>2888</v>
      </c>
      <c r="F1784" s="167" t="s">
        <v>1425</v>
      </c>
      <c r="G1784" s="167" t="s">
        <v>1426</v>
      </c>
      <c r="I1784" s="167" t="s">
        <v>1405</v>
      </c>
      <c r="J1784" s="167" t="s">
        <v>2889</v>
      </c>
      <c r="K1784" s="167" t="s">
        <v>1016</v>
      </c>
      <c r="L1784" s="167" t="s">
        <v>2890</v>
      </c>
      <c r="M1784" s="167" t="s">
        <v>2879</v>
      </c>
      <c r="O1784" s="167">
        <v>23423</v>
      </c>
      <c r="P1784" s="167" t="s">
        <v>1386</v>
      </c>
      <c r="R1784" s="167">
        <v>4.8</v>
      </c>
      <c r="S1784" s="167">
        <v>-4.8</v>
      </c>
      <c r="T1784" s="167" t="s">
        <v>1361</v>
      </c>
    </row>
    <row r="1785" spans="1:20">
      <c r="A1785" s="167">
        <v>41450</v>
      </c>
      <c r="B1785" s="168">
        <v>45931</v>
      </c>
      <c r="C1785" s="168">
        <v>45931</v>
      </c>
      <c r="D1785" s="167">
        <v>180545</v>
      </c>
      <c r="E1785" s="167" t="s">
        <v>2888</v>
      </c>
      <c r="F1785" s="167" t="s">
        <v>1425</v>
      </c>
      <c r="G1785" s="167" t="s">
        <v>1426</v>
      </c>
      <c r="I1785" s="167" t="s">
        <v>1405</v>
      </c>
      <c r="J1785" s="167" t="s">
        <v>2889</v>
      </c>
      <c r="K1785" s="167" t="s">
        <v>1016</v>
      </c>
      <c r="L1785" s="167" t="s">
        <v>2890</v>
      </c>
      <c r="M1785" s="167" t="s">
        <v>2879</v>
      </c>
      <c r="O1785" s="167">
        <v>23850</v>
      </c>
      <c r="P1785" s="167" t="s">
        <v>1386</v>
      </c>
      <c r="R1785" s="167">
        <v>57.6</v>
      </c>
      <c r="S1785" s="167">
        <v>-57.6</v>
      </c>
      <c r="T1785" s="167" t="s">
        <v>1361</v>
      </c>
    </row>
    <row r="1786" spans="1:20">
      <c r="A1786" s="167">
        <v>41450</v>
      </c>
      <c r="B1786" s="168">
        <v>45931</v>
      </c>
      <c r="C1786" s="168">
        <v>45931</v>
      </c>
      <c r="D1786" s="167">
        <v>180546</v>
      </c>
      <c r="E1786" s="167" t="s">
        <v>2888</v>
      </c>
      <c r="F1786" s="167" t="s">
        <v>1425</v>
      </c>
      <c r="G1786" s="167" t="s">
        <v>1426</v>
      </c>
      <c r="I1786" s="167" t="s">
        <v>1405</v>
      </c>
      <c r="J1786" s="167" t="s">
        <v>2889</v>
      </c>
      <c r="K1786" s="167" t="s">
        <v>1016</v>
      </c>
      <c r="L1786" s="167" t="s">
        <v>2890</v>
      </c>
      <c r="M1786" s="167" t="s">
        <v>2879</v>
      </c>
      <c r="O1786" s="167">
        <v>23851</v>
      </c>
      <c r="P1786" s="167" t="s">
        <v>1386</v>
      </c>
      <c r="R1786" s="167">
        <v>9.6</v>
      </c>
      <c r="S1786" s="167">
        <v>-9.6</v>
      </c>
      <c r="T1786" s="167" t="s">
        <v>1361</v>
      </c>
    </row>
    <row r="1787" spans="1:20">
      <c r="A1787" s="167">
        <v>41450</v>
      </c>
      <c r="B1787" s="168">
        <v>45931</v>
      </c>
      <c r="C1787" s="168">
        <v>45931</v>
      </c>
      <c r="D1787" s="167">
        <v>180547</v>
      </c>
      <c r="E1787" s="167" t="s">
        <v>2888</v>
      </c>
      <c r="F1787" s="167" t="s">
        <v>1425</v>
      </c>
      <c r="G1787" s="167" t="s">
        <v>1426</v>
      </c>
      <c r="I1787" s="167" t="s">
        <v>1405</v>
      </c>
      <c r="J1787" s="167" t="s">
        <v>2889</v>
      </c>
      <c r="K1787" s="167" t="s">
        <v>1016</v>
      </c>
      <c r="L1787" s="167" t="s">
        <v>2890</v>
      </c>
      <c r="M1787" s="167" t="s">
        <v>2879</v>
      </c>
      <c r="O1787" s="167">
        <v>23852</v>
      </c>
      <c r="P1787" s="167" t="s">
        <v>1386</v>
      </c>
      <c r="R1787" s="167">
        <v>4.8</v>
      </c>
      <c r="S1787" s="167">
        <v>-4.8</v>
      </c>
      <c r="T1787" s="167" t="s">
        <v>1361</v>
      </c>
    </row>
    <row r="1788" spans="1:20">
      <c r="A1788" s="167">
        <v>41450</v>
      </c>
      <c r="B1788" s="168">
        <v>45931</v>
      </c>
      <c r="C1788" s="168">
        <v>45931</v>
      </c>
      <c r="D1788" s="167">
        <v>180548</v>
      </c>
      <c r="E1788" s="167" t="s">
        <v>2888</v>
      </c>
      <c r="F1788" s="167" t="s">
        <v>1425</v>
      </c>
      <c r="G1788" s="167" t="s">
        <v>1426</v>
      </c>
      <c r="I1788" s="167" t="s">
        <v>1405</v>
      </c>
      <c r="J1788" s="167" t="s">
        <v>2889</v>
      </c>
      <c r="K1788" s="167" t="s">
        <v>1016</v>
      </c>
      <c r="L1788" s="167" t="s">
        <v>2890</v>
      </c>
      <c r="M1788" s="167" t="s">
        <v>2879</v>
      </c>
      <c r="O1788" s="167">
        <v>23853</v>
      </c>
      <c r="P1788" s="167" t="s">
        <v>1386</v>
      </c>
      <c r="R1788" s="167">
        <v>4.8</v>
      </c>
      <c r="S1788" s="167">
        <v>-4.8</v>
      </c>
      <c r="T1788" s="167" t="s">
        <v>1361</v>
      </c>
    </row>
    <row r="1789" spans="1:20">
      <c r="A1789" s="167">
        <v>41450</v>
      </c>
      <c r="B1789" s="168">
        <v>45931</v>
      </c>
      <c r="C1789" s="168">
        <v>45931</v>
      </c>
      <c r="D1789" s="167">
        <v>180549</v>
      </c>
      <c r="E1789" s="167" t="s">
        <v>2888</v>
      </c>
      <c r="F1789" s="167" t="s">
        <v>1425</v>
      </c>
      <c r="G1789" s="167" t="s">
        <v>1426</v>
      </c>
      <c r="I1789" s="167" t="s">
        <v>1405</v>
      </c>
      <c r="J1789" s="167" t="s">
        <v>2889</v>
      </c>
      <c r="K1789" s="167" t="s">
        <v>1016</v>
      </c>
      <c r="L1789" s="167" t="s">
        <v>2890</v>
      </c>
      <c r="M1789" s="167" t="s">
        <v>2879</v>
      </c>
      <c r="O1789" s="167">
        <v>23854</v>
      </c>
      <c r="P1789" s="167" t="s">
        <v>1386</v>
      </c>
      <c r="R1789" s="167">
        <v>4.8</v>
      </c>
      <c r="S1789" s="167">
        <v>-4.8</v>
      </c>
      <c r="T1789" s="167" t="s">
        <v>1361</v>
      </c>
    </row>
    <row r="1790" spans="1:20">
      <c r="A1790" s="167">
        <v>41450</v>
      </c>
      <c r="B1790" s="168">
        <v>45931</v>
      </c>
      <c r="C1790" s="168">
        <v>45931</v>
      </c>
      <c r="D1790" s="167">
        <v>180550</v>
      </c>
      <c r="E1790" s="167" t="s">
        <v>2888</v>
      </c>
      <c r="F1790" s="167" t="s">
        <v>1425</v>
      </c>
      <c r="G1790" s="167" t="s">
        <v>1426</v>
      </c>
      <c r="I1790" s="167" t="s">
        <v>1405</v>
      </c>
      <c r="J1790" s="167" t="s">
        <v>2889</v>
      </c>
      <c r="K1790" s="167" t="s">
        <v>1016</v>
      </c>
      <c r="L1790" s="167" t="s">
        <v>2890</v>
      </c>
      <c r="M1790" s="167" t="s">
        <v>2879</v>
      </c>
      <c r="O1790" s="167">
        <v>23855</v>
      </c>
      <c r="P1790" s="167" t="s">
        <v>1386</v>
      </c>
      <c r="R1790" s="167">
        <v>4.8</v>
      </c>
      <c r="S1790" s="167">
        <v>-4.8</v>
      </c>
      <c r="T1790" s="167" t="s">
        <v>1361</v>
      </c>
    </row>
    <row r="1791" spans="1:20">
      <c r="A1791" s="167">
        <v>41450</v>
      </c>
      <c r="B1791" s="168">
        <v>45931</v>
      </c>
      <c r="C1791" s="168">
        <v>45931</v>
      </c>
      <c r="D1791" s="167">
        <v>180551</v>
      </c>
      <c r="E1791" s="167" t="s">
        <v>2888</v>
      </c>
      <c r="F1791" s="167" t="s">
        <v>1425</v>
      </c>
      <c r="G1791" s="167" t="s">
        <v>1426</v>
      </c>
      <c r="I1791" s="167" t="s">
        <v>1405</v>
      </c>
      <c r="J1791" s="167" t="s">
        <v>2889</v>
      </c>
      <c r="K1791" s="167" t="s">
        <v>1016</v>
      </c>
      <c r="L1791" s="167" t="s">
        <v>2890</v>
      </c>
      <c r="M1791" s="167" t="s">
        <v>2879</v>
      </c>
      <c r="O1791" s="167">
        <v>23856</v>
      </c>
      <c r="P1791" s="167" t="s">
        <v>1386</v>
      </c>
      <c r="R1791" s="167">
        <v>4.8</v>
      </c>
      <c r="S1791" s="167">
        <v>-4.8</v>
      </c>
      <c r="T1791" s="167" t="s">
        <v>1361</v>
      </c>
    </row>
    <row r="1792" spans="1:20">
      <c r="A1792" s="167">
        <v>41450</v>
      </c>
      <c r="B1792" s="168">
        <v>45931</v>
      </c>
      <c r="C1792" s="168">
        <v>45931</v>
      </c>
      <c r="D1792" s="167">
        <v>180552</v>
      </c>
      <c r="E1792" s="167" t="s">
        <v>2888</v>
      </c>
      <c r="F1792" s="167" t="s">
        <v>1425</v>
      </c>
      <c r="G1792" s="167" t="s">
        <v>1426</v>
      </c>
      <c r="I1792" s="167" t="s">
        <v>1405</v>
      </c>
      <c r="J1792" s="167" t="s">
        <v>2889</v>
      </c>
      <c r="K1792" s="167" t="s">
        <v>1016</v>
      </c>
      <c r="L1792" s="167" t="s">
        <v>2890</v>
      </c>
      <c r="M1792" s="167" t="s">
        <v>2879</v>
      </c>
      <c r="O1792" s="167">
        <v>23857</v>
      </c>
      <c r="P1792" s="167" t="s">
        <v>1386</v>
      </c>
      <c r="R1792" s="167">
        <v>4.8</v>
      </c>
      <c r="S1792" s="167">
        <v>-4.8</v>
      </c>
      <c r="T1792" s="167" t="s">
        <v>1361</v>
      </c>
    </row>
    <row r="1793" spans="1:20">
      <c r="A1793" s="167">
        <v>41450</v>
      </c>
      <c r="B1793" s="168">
        <v>45931</v>
      </c>
      <c r="C1793" s="168">
        <v>45931</v>
      </c>
      <c r="D1793" s="167">
        <v>180553</v>
      </c>
      <c r="E1793" s="167" t="s">
        <v>2888</v>
      </c>
      <c r="F1793" s="167" t="s">
        <v>1425</v>
      </c>
      <c r="G1793" s="167" t="s">
        <v>1426</v>
      </c>
      <c r="I1793" s="167" t="s">
        <v>1405</v>
      </c>
      <c r="J1793" s="167" t="s">
        <v>2889</v>
      </c>
      <c r="K1793" s="167" t="s">
        <v>1016</v>
      </c>
      <c r="L1793" s="167" t="s">
        <v>2890</v>
      </c>
      <c r="M1793" s="167" t="s">
        <v>2879</v>
      </c>
      <c r="O1793" s="167">
        <v>23858</v>
      </c>
      <c r="P1793" s="167" t="s">
        <v>1386</v>
      </c>
      <c r="R1793" s="167">
        <v>9.6</v>
      </c>
      <c r="S1793" s="167">
        <v>-9.6</v>
      </c>
      <c r="T1793" s="167" t="s">
        <v>1361</v>
      </c>
    </row>
    <row r="1794" spans="1:20">
      <c r="A1794" s="167">
        <v>41450</v>
      </c>
      <c r="B1794" s="168">
        <v>45931</v>
      </c>
      <c r="C1794" s="168">
        <v>45931</v>
      </c>
      <c r="D1794" s="167">
        <v>180554</v>
      </c>
      <c r="E1794" s="167" t="s">
        <v>2888</v>
      </c>
      <c r="F1794" s="167" t="s">
        <v>1425</v>
      </c>
      <c r="G1794" s="167" t="s">
        <v>1426</v>
      </c>
      <c r="I1794" s="167" t="s">
        <v>1405</v>
      </c>
      <c r="J1794" s="167" t="s">
        <v>2889</v>
      </c>
      <c r="K1794" s="167" t="s">
        <v>1016</v>
      </c>
      <c r="L1794" s="167" t="s">
        <v>2890</v>
      </c>
      <c r="M1794" s="167" t="s">
        <v>2879</v>
      </c>
      <c r="O1794" s="167">
        <v>23859</v>
      </c>
      <c r="P1794" s="167" t="s">
        <v>1386</v>
      </c>
      <c r="R1794" s="167">
        <v>4.8</v>
      </c>
      <c r="S1794" s="167">
        <v>-4.8</v>
      </c>
      <c r="T1794" s="167" t="s">
        <v>1361</v>
      </c>
    </row>
    <row r="1795" spans="1:20">
      <c r="A1795" s="167">
        <v>41450</v>
      </c>
      <c r="B1795" s="168">
        <v>45931</v>
      </c>
      <c r="C1795" s="168">
        <v>45931</v>
      </c>
      <c r="D1795" s="167">
        <v>180555</v>
      </c>
      <c r="E1795" s="167" t="s">
        <v>2888</v>
      </c>
      <c r="F1795" s="167" t="s">
        <v>1425</v>
      </c>
      <c r="G1795" s="167" t="s">
        <v>1426</v>
      </c>
      <c r="I1795" s="167" t="s">
        <v>1405</v>
      </c>
      <c r="J1795" s="167" t="s">
        <v>2889</v>
      </c>
      <c r="K1795" s="167" t="s">
        <v>1016</v>
      </c>
      <c r="L1795" s="167" t="s">
        <v>2890</v>
      </c>
      <c r="M1795" s="167" t="s">
        <v>2879</v>
      </c>
      <c r="O1795" s="167">
        <v>23860</v>
      </c>
      <c r="P1795" s="167" t="s">
        <v>1386</v>
      </c>
      <c r="R1795" s="167">
        <v>4.8</v>
      </c>
      <c r="S1795" s="167">
        <v>-4.8</v>
      </c>
      <c r="T1795" s="167" t="s">
        <v>1361</v>
      </c>
    </row>
    <row r="1796" spans="1:20">
      <c r="A1796" s="167">
        <v>41450</v>
      </c>
      <c r="B1796" s="168">
        <v>45931</v>
      </c>
      <c r="C1796" s="168">
        <v>45931</v>
      </c>
      <c r="D1796" s="167">
        <v>180556</v>
      </c>
      <c r="E1796" s="167" t="s">
        <v>2888</v>
      </c>
      <c r="F1796" s="167" t="s">
        <v>1425</v>
      </c>
      <c r="G1796" s="167" t="s">
        <v>1426</v>
      </c>
      <c r="I1796" s="167" t="s">
        <v>1405</v>
      </c>
      <c r="J1796" s="167" t="s">
        <v>2889</v>
      </c>
      <c r="K1796" s="167" t="s">
        <v>1016</v>
      </c>
      <c r="L1796" s="167" t="s">
        <v>2890</v>
      </c>
      <c r="M1796" s="167" t="s">
        <v>2879</v>
      </c>
      <c r="O1796" s="167">
        <v>23861</v>
      </c>
      <c r="P1796" s="167" t="s">
        <v>1386</v>
      </c>
      <c r="R1796" s="167">
        <v>4.8</v>
      </c>
      <c r="S1796" s="167">
        <v>-4.8</v>
      </c>
      <c r="T1796" s="167" t="s">
        <v>1361</v>
      </c>
    </row>
    <row r="1797" spans="1:20">
      <c r="A1797" s="167">
        <v>41450</v>
      </c>
      <c r="B1797" s="168">
        <v>45931</v>
      </c>
      <c r="C1797" s="168">
        <v>45931</v>
      </c>
      <c r="D1797" s="167">
        <v>180557</v>
      </c>
      <c r="E1797" s="167" t="s">
        <v>2888</v>
      </c>
      <c r="F1797" s="167" t="s">
        <v>1425</v>
      </c>
      <c r="G1797" s="167" t="s">
        <v>1426</v>
      </c>
      <c r="I1797" s="167" t="s">
        <v>1405</v>
      </c>
      <c r="J1797" s="167" t="s">
        <v>2889</v>
      </c>
      <c r="K1797" s="167" t="s">
        <v>1016</v>
      </c>
      <c r="L1797" s="167" t="s">
        <v>2890</v>
      </c>
      <c r="M1797" s="167" t="s">
        <v>2879</v>
      </c>
      <c r="O1797" s="167">
        <v>23862</v>
      </c>
      <c r="P1797" s="167" t="s">
        <v>1386</v>
      </c>
      <c r="R1797" s="167">
        <v>4.8</v>
      </c>
      <c r="S1797" s="167">
        <v>-4.8</v>
      </c>
      <c r="T1797" s="167" t="s">
        <v>1361</v>
      </c>
    </row>
    <row r="1798" spans="1:20">
      <c r="A1798" s="167">
        <v>41450</v>
      </c>
      <c r="B1798" s="168">
        <v>45931</v>
      </c>
      <c r="C1798" s="168">
        <v>45931</v>
      </c>
      <c r="D1798" s="167">
        <v>180558</v>
      </c>
      <c r="E1798" s="167" t="s">
        <v>2888</v>
      </c>
      <c r="F1798" s="167" t="s">
        <v>1425</v>
      </c>
      <c r="G1798" s="167" t="s">
        <v>1426</v>
      </c>
      <c r="I1798" s="167" t="s">
        <v>1405</v>
      </c>
      <c r="J1798" s="167" t="s">
        <v>2889</v>
      </c>
      <c r="K1798" s="167" t="s">
        <v>1016</v>
      </c>
      <c r="L1798" s="167" t="s">
        <v>2890</v>
      </c>
      <c r="M1798" s="167" t="s">
        <v>2879</v>
      </c>
      <c r="O1798" s="167">
        <v>23863</v>
      </c>
      <c r="P1798" s="167" t="s">
        <v>1386</v>
      </c>
      <c r="R1798" s="167">
        <v>4.8</v>
      </c>
      <c r="S1798" s="167">
        <v>-4.8</v>
      </c>
      <c r="T1798" s="167" t="s">
        <v>1361</v>
      </c>
    </row>
    <row r="1799" spans="1:20">
      <c r="A1799" s="167">
        <v>41450</v>
      </c>
      <c r="B1799" s="168">
        <v>45901</v>
      </c>
      <c r="C1799" s="168">
        <v>45901</v>
      </c>
      <c r="D1799" s="167">
        <v>180049</v>
      </c>
      <c r="E1799" s="167" t="s">
        <v>2891</v>
      </c>
      <c r="F1799" s="167" t="s">
        <v>1425</v>
      </c>
      <c r="G1799" s="167" t="s">
        <v>1426</v>
      </c>
      <c r="I1799" s="167" t="s">
        <v>1405</v>
      </c>
      <c r="J1799" s="167" t="s">
        <v>2892</v>
      </c>
      <c r="K1799" s="167" t="s">
        <v>1016</v>
      </c>
      <c r="L1799" s="167" t="s">
        <v>2893</v>
      </c>
      <c r="M1799" s="167" t="s">
        <v>2879</v>
      </c>
      <c r="O1799" s="167">
        <v>23507</v>
      </c>
      <c r="P1799" s="167" t="s">
        <v>1386</v>
      </c>
      <c r="R1799" s="167">
        <v>38.4</v>
      </c>
      <c r="S1799" s="167">
        <v>-38.4</v>
      </c>
      <c r="T1799" s="167" t="s">
        <v>1361</v>
      </c>
    </row>
    <row r="1800" spans="1:20">
      <c r="A1800" s="167">
        <v>41450</v>
      </c>
      <c r="B1800" s="168">
        <v>45931</v>
      </c>
      <c r="C1800" s="168">
        <v>45931</v>
      </c>
      <c r="D1800" s="167">
        <v>180545</v>
      </c>
      <c r="E1800" s="167" t="s">
        <v>2891</v>
      </c>
      <c r="F1800" s="167" t="s">
        <v>1425</v>
      </c>
      <c r="G1800" s="167" t="s">
        <v>1426</v>
      </c>
      <c r="I1800" s="167" t="s">
        <v>1405</v>
      </c>
      <c r="J1800" s="167" t="s">
        <v>2892</v>
      </c>
      <c r="K1800" s="167" t="s">
        <v>1016</v>
      </c>
      <c r="L1800" s="167" t="s">
        <v>2893</v>
      </c>
      <c r="M1800" s="167" t="s">
        <v>2879</v>
      </c>
      <c r="O1800" s="167">
        <v>23850</v>
      </c>
      <c r="P1800" s="167" t="s">
        <v>1386</v>
      </c>
      <c r="R1800" s="167">
        <v>38.4</v>
      </c>
      <c r="S1800" s="167">
        <v>-38.4</v>
      </c>
      <c r="T1800" s="167" t="s">
        <v>1361</v>
      </c>
    </row>
    <row r="1801" spans="1:20">
      <c r="A1801" s="167">
        <v>41700</v>
      </c>
      <c r="B1801" s="168">
        <v>45946</v>
      </c>
      <c r="C1801" s="168">
        <v>45946</v>
      </c>
      <c r="D1801" s="167">
        <v>180794</v>
      </c>
      <c r="E1801" s="167" t="s">
        <v>2894</v>
      </c>
      <c r="F1801" s="167" t="s">
        <v>1557</v>
      </c>
      <c r="G1801" s="167" t="s">
        <v>134</v>
      </c>
      <c r="I1801" s="167" t="s">
        <v>1405</v>
      </c>
      <c r="J1801" s="167" t="s">
        <v>1941</v>
      </c>
      <c r="K1801" s="167" t="s">
        <v>1016</v>
      </c>
      <c r="L1801" s="167" t="s">
        <v>1942</v>
      </c>
      <c r="M1801" s="167" t="s">
        <v>2879</v>
      </c>
      <c r="O1801" s="167">
        <v>24113</v>
      </c>
      <c r="P1801" s="167" t="s">
        <v>1386</v>
      </c>
      <c r="R1801" s="167">
        <v>3456</v>
      </c>
      <c r="S1801" s="167">
        <v>-3456</v>
      </c>
      <c r="T1801" s="167" t="s">
        <v>1361</v>
      </c>
    </row>
    <row r="1802" spans="1:20">
      <c r="A1802" s="167">
        <v>41300</v>
      </c>
      <c r="B1802" s="168">
        <v>45901</v>
      </c>
      <c r="C1802" s="168">
        <v>45901</v>
      </c>
      <c r="D1802" s="167">
        <v>180056</v>
      </c>
      <c r="E1802" s="167" t="s">
        <v>2895</v>
      </c>
      <c r="F1802" s="167" t="s">
        <v>1425</v>
      </c>
      <c r="G1802" s="167" t="s">
        <v>1426</v>
      </c>
      <c r="I1802" s="167" t="s">
        <v>1405</v>
      </c>
      <c r="J1802" s="167" t="s">
        <v>2896</v>
      </c>
      <c r="K1802" s="167" t="s">
        <v>1016</v>
      </c>
      <c r="L1802" s="167" t="s">
        <v>2896</v>
      </c>
      <c r="M1802" s="167" t="s">
        <v>2879</v>
      </c>
      <c r="O1802" s="167">
        <v>23433</v>
      </c>
      <c r="P1802" s="167" t="s">
        <v>1386</v>
      </c>
      <c r="R1802" s="167">
        <v>25</v>
      </c>
      <c r="S1802" s="167">
        <v>-25</v>
      </c>
      <c r="T1802" s="167" t="s">
        <v>1361</v>
      </c>
    </row>
    <row r="1803" spans="1:20">
      <c r="A1803" s="167">
        <v>41300</v>
      </c>
      <c r="B1803" s="168">
        <v>45931</v>
      </c>
      <c r="C1803" s="168">
        <v>45931</v>
      </c>
      <c r="D1803" s="167">
        <v>180551</v>
      </c>
      <c r="E1803" s="167" t="s">
        <v>2895</v>
      </c>
      <c r="F1803" s="167" t="s">
        <v>1425</v>
      </c>
      <c r="G1803" s="167" t="s">
        <v>1426</v>
      </c>
      <c r="I1803" s="167" t="s">
        <v>1405</v>
      </c>
      <c r="J1803" s="167" t="s">
        <v>2896</v>
      </c>
      <c r="K1803" s="167" t="s">
        <v>1016</v>
      </c>
      <c r="L1803" s="167" t="s">
        <v>2896</v>
      </c>
      <c r="M1803" s="167" t="s">
        <v>2879</v>
      </c>
      <c r="O1803" s="167">
        <v>23856</v>
      </c>
      <c r="P1803" s="167" t="s">
        <v>1386</v>
      </c>
      <c r="R1803" s="167">
        <v>25</v>
      </c>
      <c r="S1803" s="167">
        <v>-25</v>
      </c>
      <c r="T1803" s="167" t="s">
        <v>1361</v>
      </c>
    </row>
    <row r="1804" spans="1:20">
      <c r="A1804" s="167">
        <v>41300</v>
      </c>
      <c r="B1804" s="168">
        <v>45901</v>
      </c>
      <c r="C1804" s="168">
        <v>45901</v>
      </c>
      <c r="D1804" s="167">
        <v>180049</v>
      </c>
      <c r="E1804" s="167" t="s">
        <v>2897</v>
      </c>
      <c r="F1804" s="167" t="s">
        <v>1425</v>
      </c>
      <c r="G1804" s="167" t="s">
        <v>1426</v>
      </c>
      <c r="I1804" s="167" t="s">
        <v>1405</v>
      </c>
      <c r="J1804" s="167" t="s">
        <v>2898</v>
      </c>
      <c r="K1804" s="167" t="s">
        <v>1016</v>
      </c>
      <c r="L1804" s="167" t="s">
        <v>2898</v>
      </c>
      <c r="M1804" s="167" t="s">
        <v>2879</v>
      </c>
      <c r="O1804" s="167">
        <v>23507</v>
      </c>
      <c r="P1804" s="167" t="s">
        <v>1386</v>
      </c>
      <c r="R1804" s="167">
        <v>210</v>
      </c>
      <c r="S1804" s="167">
        <v>-210</v>
      </c>
      <c r="T1804" s="167" t="s">
        <v>1361</v>
      </c>
    </row>
    <row r="1805" spans="1:20">
      <c r="A1805" s="167">
        <v>41300</v>
      </c>
      <c r="B1805" s="168">
        <v>45901</v>
      </c>
      <c r="C1805" s="168">
        <v>45901</v>
      </c>
      <c r="D1805" s="167">
        <v>180051</v>
      </c>
      <c r="E1805" s="167" t="s">
        <v>2897</v>
      </c>
      <c r="F1805" s="167" t="s">
        <v>1425</v>
      </c>
      <c r="G1805" s="167" t="s">
        <v>1426</v>
      </c>
      <c r="I1805" s="167" t="s">
        <v>1405</v>
      </c>
      <c r="J1805" s="167" t="s">
        <v>2898</v>
      </c>
      <c r="K1805" s="167" t="s">
        <v>1016</v>
      </c>
      <c r="L1805" s="167" t="s">
        <v>2898</v>
      </c>
      <c r="M1805" s="167" t="s">
        <v>2879</v>
      </c>
      <c r="O1805" s="167">
        <v>23447</v>
      </c>
      <c r="P1805" s="167" t="s">
        <v>1386</v>
      </c>
      <c r="R1805" s="167">
        <v>30</v>
      </c>
      <c r="S1805" s="167">
        <v>-30</v>
      </c>
      <c r="T1805" s="167" t="s">
        <v>1361</v>
      </c>
    </row>
    <row r="1806" spans="1:20">
      <c r="A1806" s="167">
        <v>41300</v>
      </c>
      <c r="B1806" s="168">
        <v>45901</v>
      </c>
      <c r="C1806" s="168">
        <v>45901</v>
      </c>
      <c r="D1806" s="167">
        <v>180053</v>
      </c>
      <c r="E1806" s="167" t="s">
        <v>2897</v>
      </c>
      <c r="F1806" s="167" t="s">
        <v>1425</v>
      </c>
      <c r="G1806" s="167" t="s">
        <v>1426</v>
      </c>
      <c r="I1806" s="167" t="s">
        <v>1405</v>
      </c>
      <c r="J1806" s="167" t="s">
        <v>2898</v>
      </c>
      <c r="K1806" s="167" t="s">
        <v>1016</v>
      </c>
      <c r="L1806" s="167" t="s">
        <v>2898</v>
      </c>
      <c r="M1806" s="167" t="s">
        <v>2879</v>
      </c>
      <c r="O1806" s="167">
        <v>23442</v>
      </c>
      <c r="P1806" s="167" t="s">
        <v>1386</v>
      </c>
      <c r="R1806" s="167">
        <v>30</v>
      </c>
      <c r="S1806" s="167">
        <v>-30</v>
      </c>
      <c r="T1806" s="167" t="s">
        <v>1361</v>
      </c>
    </row>
    <row r="1807" spans="1:20">
      <c r="A1807" s="167">
        <v>41300</v>
      </c>
      <c r="B1807" s="168">
        <v>45901</v>
      </c>
      <c r="C1807" s="168">
        <v>45901</v>
      </c>
      <c r="D1807" s="167">
        <v>180054</v>
      </c>
      <c r="E1807" s="167" t="s">
        <v>2897</v>
      </c>
      <c r="F1807" s="167" t="s">
        <v>1425</v>
      </c>
      <c r="G1807" s="167" t="s">
        <v>1426</v>
      </c>
      <c r="I1807" s="167" t="s">
        <v>1405</v>
      </c>
      <c r="J1807" s="167" t="s">
        <v>2898</v>
      </c>
      <c r="K1807" s="167" t="s">
        <v>1016</v>
      </c>
      <c r="L1807" s="167" t="s">
        <v>2898</v>
      </c>
      <c r="M1807" s="167" t="s">
        <v>2879</v>
      </c>
      <c r="O1807" s="167">
        <v>23441</v>
      </c>
      <c r="P1807" s="167" t="s">
        <v>1386</v>
      </c>
      <c r="R1807" s="167">
        <v>30</v>
      </c>
      <c r="S1807" s="167">
        <v>-30</v>
      </c>
      <c r="T1807" s="167" t="s">
        <v>1361</v>
      </c>
    </row>
    <row r="1808" spans="1:20">
      <c r="A1808" s="167">
        <v>41300</v>
      </c>
      <c r="B1808" s="168">
        <v>45931</v>
      </c>
      <c r="C1808" s="168">
        <v>45931</v>
      </c>
      <c r="D1808" s="167">
        <v>180545</v>
      </c>
      <c r="E1808" s="167" t="s">
        <v>2897</v>
      </c>
      <c r="F1808" s="167" t="s">
        <v>1425</v>
      </c>
      <c r="G1808" s="167" t="s">
        <v>1426</v>
      </c>
      <c r="I1808" s="167" t="s">
        <v>1405</v>
      </c>
      <c r="J1808" s="167" t="s">
        <v>2898</v>
      </c>
      <c r="K1808" s="167" t="s">
        <v>1016</v>
      </c>
      <c r="L1808" s="167" t="s">
        <v>2898</v>
      </c>
      <c r="M1808" s="167" t="s">
        <v>2879</v>
      </c>
      <c r="O1808" s="167">
        <v>23850</v>
      </c>
      <c r="P1808" s="167" t="s">
        <v>1386</v>
      </c>
      <c r="R1808" s="167">
        <v>210</v>
      </c>
      <c r="S1808" s="167">
        <v>-210</v>
      </c>
      <c r="T1808" s="167" t="s">
        <v>1361</v>
      </c>
    </row>
    <row r="1809" spans="1:20">
      <c r="A1809" s="167">
        <v>41300</v>
      </c>
      <c r="B1809" s="168">
        <v>45931</v>
      </c>
      <c r="C1809" s="168">
        <v>45931</v>
      </c>
      <c r="D1809" s="167">
        <v>180546</v>
      </c>
      <c r="E1809" s="167" t="s">
        <v>2897</v>
      </c>
      <c r="F1809" s="167" t="s">
        <v>1425</v>
      </c>
      <c r="G1809" s="167" t="s">
        <v>1426</v>
      </c>
      <c r="I1809" s="167" t="s">
        <v>1405</v>
      </c>
      <c r="J1809" s="167" t="s">
        <v>2898</v>
      </c>
      <c r="K1809" s="167" t="s">
        <v>1016</v>
      </c>
      <c r="L1809" s="167" t="s">
        <v>2898</v>
      </c>
      <c r="M1809" s="167" t="s">
        <v>2879</v>
      </c>
      <c r="O1809" s="167">
        <v>23851</v>
      </c>
      <c r="P1809" s="167" t="s">
        <v>1386</v>
      </c>
      <c r="R1809" s="167">
        <v>30</v>
      </c>
      <c r="S1809" s="167">
        <v>-30</v>
      </c>
      <c r="T1809" s="167" t="s">
        <v>1361</v>
      </c>
    </row>
    <row r="1810" spans="1:20">
      <c r="A1810" s="167">
        <v>41300</v>
      </c>
      <c r="B1810" s="168">
        <v>45931</v>
      </c>
      <c r="C1810" s="168">
        <v>45931</v>
      </c>
      <c r="D1810" s="167">
        <v>180548</v>
      </c>
      <c r="E1810" s="167" t="s">
        <v>2897</v>
      </c>
      <c r="F1810" s="167" t="s">
        <v>1425</v>
      </c>
      <c r="G1810" s="167" t="s">
        <v>1426</v>
      </c>
      <c r="I1810" s="167" t="s">
        <v>1405</v>
      </c>
      <c r="J1810" s="167" t="s">
        <v>2898</v>
      </c>
      <c r="K1810" s="167" t="s">
        <v>1016</v>
      </c>
      <c r="L1810" s="167" t="s">
        <v>2898</v>
      </c>
      <c r="M1810" s="167" t="s">
        <v>2879</v>
      </c>
      <c r="O1810" s="167">
        <v>23853</v>
      </c>
      <c r="P1810" s="167" t="s">
        <v>1386</v>
      </c>
      <c r="R1810" s="167">
        <v>30</v>
      </c>
      <c r="S1810" s="167">
        <v>-30</v>
      </c>
      <c r="T1810" s="167" t="s">
        <v>1361</v>
      </c>
    </row>
    <row r="1811" spans="1:20">
      <c r="A1811" s="167">
        <v>41300</v>
      </c>
      <c r="B1811" s="168">
        <v>45931</v>
      </c>
      <c r="C1811" s="168">
        <v>45931</v>
      </c>
      <c r="D1811" s="167">
        <v>180549</v>
      </c>
      <c r="E1811" s="167" t="s">
        <v>2897</v>
      </c>
      <c r="F1811" s="167" t="s">
        <v>1425</v>
      </c>
      <c r="G1811" s="167" t="s">
        <v>1426</v>
      </c>
      <c r="I1811" s="167" t="s">
        <v>1405</v>
      </c>
      <c r="J1811" s="167" t="s">
        <v>2898</v>
      </c>
      <c r="K1811" s="167" t="s">
        <v>1016</v>
      </c>
      <c r="L1811" s="167" t="s">
        <v>2898</v>
      </c>
      <c r="M1811" s="167" t="s">
        <v>2879</v>
      </c>
      <c r="O1811" s="167">
        <v>23854</v>
      </c>
      <c r="P1811" s="167" t="s">
        <v>1386</v>
      </c>
      <c r="R1811" s="167">
        <v>30</v>
      </c>
      <c r="S1811" s="167">
        <v>-30</v>
      </c>
      <c r="T1811" s="167" t="s">
        <v>1361</v>
      </c>
    </row>
    <row r="1812" spans="1:20">
      <c r="A1812" s="167">
        <v>40000</v>
      </c>
      <c r="B1812" s="168">
        <v>45901</v>
      </c>
      <c r="C1812" s="168">
        <v>45901</v>
      </c>
      <c r="D1812" s="167">
        <v>180049</v>
      </c>
      <c r="E1812" s="167" t="s">
        <v>2899</v>
      </c>
      <c r="F1812" s="167" t="s">
        <v>1425</v>
      </c>
      <c r="G1812" s="167" t="s">
        <v>1426</v>
      </c>
      <c r="I1812" s="167" t="s">
        <v>1405</v>
      </c>
      <c r="J1812" s="167" t="s">
        <v>1514</v>
      </c>
      <c r="K1812" s="167" t="s">
        <v>1016</v>
      </c>
      <c r="L1812" s="167" t="s">
        <v>1515</v>
      </c>
      <c r="M1812" s="167" t="s">
        <v>2879</v>
      </c>
      <c r="O1812" s="167">
        <v>23507</v>
      </c>
      <c r="P1812" s="167" t="s">
        <v>1386</v>
      </c>
      <c r="R1812" s="167">
        <v>600</v>
      </c>
      <c r="S1812" s="167">
        <v>-600</v>
      </c>
      <c r="T1812" s="167" t="s">
        <v>1361</v>
      </c>
    </row>
    <row r="1813" spans="1:20">
      <c r="A1813" s="167">
        <v>40000</v>
      </c>
      <c r="B1813" s="168">
        <v>45901</v>
      </c>
      <c r="C1813" s="168">
        <v>45901</v>
      </c>
      <c r="D1813" s="167">
        <v>180051</v>
      </c>
      <c r="E1813" s="167" t="s">
        <v>2899</v>
      </c>
      <c r="F1813" s="167" t="s">
        <v>1425</v>
      </c>
      <c r="G1813" s="167" t="s">
        <v>1426</v>
      </c>
      <c r="I1813" s="167" t="s">
        <v>1405</v>
      </c>
      <c r="J1813" s="167" t="s">
        <v>1514</v>
      </c>
      <c r="K1813" s="167" t="s">
        <v>1016</v>
      </c>
      <c r="L1813" s="167" t="s">
        <v>1515</v>
      </c>
      <c r="M1813" s="167" t="s">
        <v>2879</v>
      </c>
      <c r="O1813" s="167">
        <v>23447</v>
      </c>
      <c r="P1813" s="167" t="s">
        <v>1386</v>
      </c>
      <c r="R1813" s="167">
        <v>80</v>
      </c>
      <c r="S1813" s="167">
        <v>-80</v>
      </c>
      <c r="T1813" s="167" t="s">
        <v>1361</v>
      </c>
    </row>
    <row r="1814" spans="1:20">
      <c r="A1814" s="167">
        <v>40000</v>
      </c>
      <c r="B1814" s="168">
        <v>45901</v>
      </c>
      <c r="C1814" s="168">
        <v>45901</v>
      </c>
      <c r="D1814" s="167">
        <v>180052</v>
      </c>
      <c r="E1814" s="167" t="s">
        <v>2899</v>
      </c>
      <c r="F1814" s="167" t="s">
        <v>1425</v>
      </c>
      <c r="G1814" s="167" t="s">
        <v>1426</v>
      </c>
      <c r="I1814" s="167" t="s">
        <v>1405</v>
      </c>
      <c r="J1814" s="167" t="s">
        <v>1514</v>
      </c>
      <c r="K1814" s="167" t="s">
        <v>1016</v>
      </c>
      <c r="L1814" s="167" t="s">
        <v>1515</v>
      </c>
      <c r="M1814" s="167" t="s">
        <v>2879</v>
      </c>
      <c r="O1814" s="167">
        <v>23446</v>
      </c>
      <c r="P1814" s="167" t="s">
        <v>1386</v>
      </c>
      <c r="R1814" s="167">
        <v>80</v>
      </c>
      <c r="S1814" s="167">
        <v>-80</v>
      </c>
      <c r="T1814" s="167" t="s">
        <v>1361</v>
      </c>
    </row>
    <row r="1815" spans="1:20">
      <c r="A1815" s="167">
        <v>40000</v>
      </c>
      <c r="B1815" s="168">
        <v>45901</v>
      </c>
      <c r="C1815" s="168">
        <v>45901</v>
      </c>
      <c r="D1815" s="167">
        <v>180053</v>
      </c>
      <c r="E1815" s="167" t="s">
        <v>2899</v>
      </c>
      <c r="F1815" s="167" t="s">
        <v>1425</v>
      </c>
      <c r="G1815" s="167" t="s">
        <v>1426</v>
      </c>
      <c r="I1815" s="167" t="s">
        <v>1405</v>
      </c>
      <c r="J1815" s="167" t="s">
        <v>1514</v>
      </c>
      <c r="K1815" s="167" t="s">
        <v>1016</v>
      </c>
      <c r="L1815" s="167" t="s">
        <v>1515</v>
      </c>
      <c r="M1815" s="167" t="s">
        <v>2879</v>
      </c>
      <c r="O1815" s="167">
        <v>23442</v>
      </c>
      <c r="P1815" s="167" t="s">
        <v>1386</v>
      </c>
      <c r="R1815" s="167">
        <v>60</v>
      </c>
      <c r="S1815" s="167">
        <v>-60</v>
      </c>
      <c r="T1815" s="167" t="s">
        <v>1361</v>
      </c>
    </row>
    <row r="1816" spans="1:20">
      <c r="A1816" s="167">
        <v>40000</v>
      </c>
      <c r="B1816" s="168">
        <v>45901</v>
      </c>
      <c r="C1816" s="168">
        <v>45901</v>
      </c>
      <c r="D1816" s="167">
        <v>180054</v>
      </c>
      <c r="E1816" s="167" t="s">
        <v>2899</v>
      </c>
      <c r="F1816" s="167" t="s">
        <v>1425</v>
      </c>
      <c r="G1816" s="167" t="s">
        <v>1426</v>
      </c>
      <c r="I1816" s="167" t="s">
        <v>1405</v>
      </c>
      <c r="J1816" s="167" t="s">
        <v>1514</v>
      </c>
      <c r="K1816" s="167" t="s">
        <v>1016</v>
      </c>
      <c r="L1816" s="167" t="s">
        <v>1515</v>
      </c>
      <c r="M1816" s="167" t="s">
        <v>2879</v>
      </c>
      <c r="O1816" s="167">
        <v>23441</v>
      </c>
      <c r="P1816" s="167" t="s">
        <v>1386</v>
      </c>
      <c r="R1816" s="167">
        <v>20</v>
      </c>
      <c r="S1816" s="167">
        <v>-20</v>
      </c>
      <c r="T1816" s="167" t="s">
        <v>1361</v>
      </c>
    </row>
    <row r="1817" spans="1:20">
      <c r="A1817" s="167">
        <v>40000</v>
      </c>
      <c r="B1817" s="168">
        <v>45901</v>
      </c>
      <c r="C1817" s="168">
        <v>45901</v>
      </c>
      <c r="D1817" s="167">
        <v>180055</v>
      </c>
      <c r="E1817" s="167" t="s">
        <v>2899</v>
      </c>
      <c r="F1817" s="167" t="s">
        <v>1425</v>
      </c>
      <c r="G1817" s="167" t="s">
        <v>1426</v>
      </c>
      <c r="I1817" s="167" t="s">
        <v>1405</v>
      </c>
      <c r="J1817" s="167" t="s">
        <v>1514</v>
      </c>
      <c r="K1817" s="167" t="s">
        <v>1016</v>
      </c>
      <c r="L1817" s="167" t="s">
        <v>1515</v>
      </c>
      <c r="M1817" s="167" t="s">
        <v>2879</v>
      </c>
      <c r="O1817" s="167">
        <v>23434</v>
      </c>
      <c r="P1817" s="167" t="s">
        <v>1386</v>
      </c>
      <c r="R1817" s="167">
        <v>40</v>
      </c>
      <c r="S1817" s="167">
        <v>-40</v>
      </c>
      <c r="T1817" s="167" t="s">
        <v>1361</v>
      </c>
    </row>
    <row r="1818" spans="1:20">
      <c r="A1818" s="167">
        <v>40000</v>
      </c>
      <c r="B1818" s="168">
        <v>45901</v>
      </c>
      <c r="C1818" s="168">
        <v>45901</v>
      </c>
      <c r="D1818" s="167">
        <v>180056</v>
      </c>
      <c r="E1818" s="167" t="s">
        <v>2899</v>
      </c>
      <c r="F1818" s="167" t="s">
        <v>1425</v>
      </c>
      <c r="G1818" s="167" t="s">
        <v>1426</v>
      </c>
      <c r="I1818" s="167" t="s">
        <v>1405</v>
      </c>
      <c r="J1818" s="167" t="s">
        <v>1514</v>
      </c>
      <c r="K1818" s="167" t="s">
        <v>1016</v>
      </c>
      <c r="L1818" s="167" t="s">
        <v>1515</v>
      </c>
      <c r="M1818" s="167" t="s">
        <v>2879</v>
      </c>
      <c r="O1818" s="167">
        <v>23433</v>
      </c>
      <c r="P1818" s="167" t="s">
        <v>1386</v>
      </c>
      <c r="R1818" s="167">
        <v>20</v>
      </c>
      <c r="S1818" s="167">
        <v>-20</v>
      </c>
      <c r="T1818" s="167" t="s">
        <v>1361</v>
      </c>
    </row>
    <row r="1819" spans="1:20">
      <c r="A1819" s="167">
        <v>40000</v>
      </c>
      <c r="B1819" s="168">
        <v>45901</v>
      </c>
      <c r="C1819" s="168">
        <v>45901</v>
      </c>
      <c r="D1819" s="167">
        <v>180057</v>
      </c>
      <c r="E1819" s="167" t="s">
        <v>2899</v>
      </c>
      <c r="F1819" s="167" t="s">
        <v>1425</v>
      </c>
      <c r="G1819" s="167" t="s">
        <v>1426</v>
      </c>
      <c r="I1819" s="167" t="s">
        <v>1405</v>
      </c>
      <c r="J1819" s="167" t="s">
        <v>1514</v>
      </c>
      <c r="K1819" s="167" t="s">
        <v>1016</v>
      </c>
      <c r="L1819" s="167" t="s">
        <v>1515</v>
      </c>
      <c r="M1819" s="167" t="s">
        <v>2879</v>
      </c>
      <c r="O1819" s="167">
        <v>23432</v>
      </c>
      <c r="P1819" s="167" t="s">
        <v>1386</v>
      </c>
      <c r="R1819" s="167">
        <v>20</v>
      </c>
      <c r="S1819" s="167">
        <v>-20</v>
      </c>
      <c r="T1819" s="167" t="s">
        <v>1361</v>
      </c>
    </row>
    <row r="1820" spans="1:20">
      <c r="A1820" s="167">
        <v>40000</v>
      </c>
      <c r="B1820" s="168">
        <v>45931</v>
      </c>
      <c r="C1820" s="168">
        <v>45931</v>
      </c>
      <c r="D1820" s="167">
        <v>180545</v>
      </c>
      <c r="E1820" s="167" t="s">
        <v>2899</v>
      </c>
      <c r="F1820" s="167" t="s">
        <v>1425</v>
      </c>
      <c r="G1820" s="167" t="s">
        <v>1426</v>
      </c>
      <c r="I1820" s="167" t="s">
        <v>1405</v>
      </c>
      <c r="J1820" s="167" t="s">
        <v>1514</v>
      </c>
      <c r="K1820" s="167" t="s">
        <v>1016</v>
      </c>
      <c r="L1820" s="167" t="s">
        <v>1515</v>
      </c>
      <c r="M1820" s="167" t="s">
        <v>2879</v>
      </c>
      <c r="O1820" s="167">
        <v>23850</v>
      </c>
      <c r="P1820" s="167" t="s">
        <v>1386</v>
      </c>
      <c r="R1820" s="167">
        <v>640</v>
      </c>
      <c r="S1820" s="167">
        <v>-640</v>
      </c>
      <c r="T1820" s="167" t="s">
        <v>1361</v>
      </c>
    </row>
    <row r="1821" spans="1:20">
      <c r="A1821" s="167">
        <v>40000</v>
      </c>
      <c r="B1821" s="168">
        <v>45931</v>
      </c>
      <c r="C1821" s="168">
        <v>45931</v>
      </c>
      <c r="D1821" s="167">
        <v>180546</v>
      </c>
      <c r="E1821" s="167" t="s">
        <v>2899</v>
      </c>
      <c r="F1821" s="167" t="s">
        <v>1425</v>
      </c>
      <c r="G1821" s="167" t="s">
        <v>1426</v>
      </c>
      <c r="I1821" s="167" t="s">
        <v>1405</v>
      </c>
      <c r="J1821" s="167" t="s">
        <v>1514</v>
      </c>
      <c r="K1821" s="167" t="s">
        <v>1016</v>
      </c>
      <c r="L1821" s="167" t="s">
        <v>1515</v>
      </c>
      <c r="M1821" s="167" t="s">
        <v>2879</v>
      </c>
      <c r="O1821" s="167">
        <v>23851</v>
      </c>
      <c r="P1821" s="167" t="s">
        <v>1386</v>
      </c>
      <c r="R1821" s="167">
        <v>60</v>
      </c>
      <c r="S1821" s="167">
        <v>-60</v>
      </c>
      <c r="T1821" s="167" t="s">
        <v>1361</v>
      </c>
    </row>
    <row r="1822" spans="1:20">
      <c r="A1822" s="167">
        <v>40000</v>
      </c>
      <c r="B1822" s="168">
        <v>45931</v>
      </c>
      <c r="C1822" s="168">
        <v>45931</v>
      </c>
      <c r="D1822" s="167">
        <v>180547</v>
      </c>
      <c r="E1822" s="167" t="s">
        <v>2899</v>
      </c>
      <c r="F1822" s="167" t="s">
        <v>1425</v>
      </c>
      <c r="G1822" s="167" t="s">
        <v>1426</v>
      </c>
      <c r="I1822" s="167" t="s">
        <v>1405</v>
      </c>
      <c r="J1822" s="167" t="s">
        <v>1514</v>
      </c>
      <c r="K1822" s="167" t="s">
        <v>1016</v>
      </c>
      <c r="L1822" s="167" t="s">
        <v>1515</v>
      </c>
      <c r="M1822" s="167" t="s">
        <v>2879</v>
      </c>
      <c r="O1822" s="167">
        <v>23852</v>
      </c>
      <c r="P1822" s="167" t="s">
        <v>1386</v>
      </c>
      <c r="R1822" s="167">
        <v>80</v>
      </c>
      <c r="S1822" s="167">
        <v>-80</v>
      </c>
      <c r="T1822" s="167" t="s">
        <v>1361</v>
      </c>
    </row>
    <row r="1823" spans="1:20">
      <c r="A1823" s="167">
        <v>40000</v>
      </c>
      <c r="B1823" s="168">
        <v>45931</v>
      </c>
      <c r="C1823" s="168">
        <v>45931</v>
      </c>
      <c r="D1823" s="167">
        <v>180548</v>
      </c>
      <c r="E1823" s="167" t="s">
        <v>2899</v>
      </c>
      <c r="F1823" s="167" t="s">
        <v>1425</v>
      </c>
      <c r="G1823" s="167" t="s">
        <v>1426</v>
      </c>
      <c r="I1823" s="167" t="s">
        <v>1405</v>
      </c>
      <c r="J1823" s="167" t="s">
        <v>1514</v>
      </c>
      <c r="K1823" s="167" t="s">
        <v>1016</v>
      </c>
      <c r="L1823" s="167" t="s">
        <v>1515</v>
      </c>
      <c r="M1823" s="167" t="s">
        <v>2879</v>
      </c>
      <c r="O1823" s="167">
        <v>23853</v>
      </c>
      <c r="P1823" s="167" t="s">
        <v>1386</v>
      </c>
      <c r="R1823" s="167">
        <v>20</v>
      </c>
      <c r="S1823" s="167">
        <v>-20</v>
      </c>
      <c r="T1823" s="167" t="s">
        <v>1361</v>
      </c>
    </row>
    <row r="1824" spans="1:20">
      <c r="A1824" s="167">
        <v>40000</v>
      </c>
      <c r="B1824" s="168">
        <v>45931</v>
      </c>
      <c r="C1824" s="168">
        <v>45931</v>
      </c>
      <c r="D1824" s="167">
        <v>180549</v>
      </c>
      <c r="E1824" s="167" t="s">
        <v>2899</v>
      </c>
      <c r="F1824" s="167" t="s">
        <v>1425</v>
      </c>
      <c r="G1824" s="167" t="s">
        <v>1426</v>
      </c>
      <c r="I1824" s="167" t="s">
        <v>1405</v>
      </c>
      <c r="J1824" s="167" t="s">
        <v>1514</v>
      </c>
      <c r="K1824" s="167" t="s">
        <v>1016</v>
      </c>
      <c r="L1824" s="167" t="s">
        <v>1515</v>
      </c>
      <c r="M1824" s="167" t="s">
        <v>2879</v>
      </c>
      <c r="O1824" s="167">
        <v>23854</v>
      </c>
      <c r="P1824" s="167" t="s">
        <v>1386</v>
      </c>
      <c r="R1824" s="167">
        <v>80</v>
      </c>
      <c r="S1824" s="167">
        <v>-80</v>
      </c>
      <c r="T1824" s="167" t="s">
        <v>1361</v>
      </c>
    </row>
    <row r="1825" spans="1:20">
      <c r="A1825" s="167">
        <v>40000</v>
      </c>
      <c r="B1825" s="168">
        <v>45931</v>
      </c>
      <c r="C1825" s="168">
        <v>45931</v>
      </c>
      <c r="D1825" s="167">
        <v>180550</v>
      </c>
      <c r="E1825" s="167" t="s">
        <v>2899</v>
      </c>
      <c r="F1825" s="167" t="s">
        <v>1425</v>
      </c>
      <c r="G1825" s="167" t="s">
        <v>1426</v>
      </c>
      <c r="I1825" s="167" t="s">
        <v>1405</v>
      </c>
      <c r="J1825" s="167" t="s">
        <v>1514</v>
      </c>
      <c r="K1825" s="167" t="s">
        <v>1016</v>
      </c>
      <c r="L1825" s="167" t="s">
        <v>1515</v>
      </c>
      <c r="M1825" s="167" t="s">
        <v>2879</v>
      </c>
      <c r="O1825" s="167">
        <v>23855</v>
      </c>
      <c r="P1825" s="167" t="s">
        <v>1386</v>
      </c>
      <c r="R1825" s="167">
        <v>40</v>
      </c>
      <c r="S1825" s="167">
        <v>-40</v>
      </c>
      <c r="T1825" s="167" t="s">
        <v>1361</v>
      </c>
    </row>
    <row r="1826" spans="1:20">
      <c r="A1826" s="167">
        <v>40000</v>
      </c>
      <c r="B1826" s="168">
        <v>45931</v>
      </c>
      <c r="C1826" s="168">
        <v>45931</v>
      </c>
      <c r="D1826" s="167">
        <v>180551</v>
      </c>
      <c r="E1826" s="167" t="s">
        <v>2899</v>
      </c>
      <c r="F1826" s="167" t="s">
        <v>1425</v>
      </c>
      <c r="G1826" s="167" t="s">
        <v>1426</v>
      </c>
      <c r="I1826" s="167" t="s">
        <v>1405</v>
      </c>
      <c r="J1826" s="167" t="s">
        <v>1514</v>
      </c>
      <c r="K1826" s="167" t="s">
        <v>1016</v>
      </c>
      <c r="L1826" s="167" t="s">
        <v>1515</v>
      </c>
      <c r="M1826" s="167" t="s">
        <v>2879</v>
      </c>
      <c r="O1826" s="167">
        <v>23856</v>
      </c>
      <c r="P1826" s="167" t="s">
        <v>1386</v>
      </c>
      <c r="R1826" s="167">
        <v>20</v>
      </c>
      <c r="S1826" s="167">
        <v>-20</v>
      </c>
      <c r="T1826" s="167" t="s">
        <v>1361</v>
      </c>
    </row>
    <row r="1827" spans="1:20">
      <c r="A1827" s="167">
        <v>40000</v>
      </c>
      <c r="B1827" s="168">
        <v>45931</v>
      </c>
      <c r="C1827" s="168">
        <v>45931</v>
      </c>
      <c r="D1827" s="167">
        <v>180552</v>
      </c>
      <c r="E1827" s="167" t="s">
        <v>2899</v>
      </c>
      <c r="F1827" s="167" t="s">
        <v>1425</v>
      </c>
      <c r="G1827" s="167" t="s">
        <v>1426</v>
      </c>
      <c r="I1827" s="167" t="s">
        <v>1405</v>
      </c>
      <c r="J1827" s="167" t="s">
        <v>1514</v>
      </c>
      <c r="K1827" s="167" t="s">
        <v>1016</v>
      </c>
      <c r="L1827" s="167" t="s">
        <v>1515</v>
      </c>
      <c r="M1827" s="167" t="s">
        <v>2879</v>
      </c>
      <c r="O1827" s="167">
        <v>23857</v>
      </c>
      <c r="P1827" s="167" t="s">
        <v>1386</v>
      </c>
      <c r="R1827" s="167">
        <v>20</v>
      </c>
      <c r="S1827" s="167">
        <v>-20</v>
      </c>
      <c r="T1827" s="167" t="s">
        <v>1361</v>
      </c>
    </row>
    <row r="1828" spans="1:20">
      <c r="A1828" s="167">
        <v>41300</v>
      </c>
      <c r="B1828" s="168">
        <v>45901</v>
      </c>
      <c r="C1828" s="168">
        <v>45901</v>
      </c>
      <c r="D1828" s="167">
        <v>180049</v>
      </c>
      <c r="E1828" s="167" t="s">
        <v>2900</v>
      </c>
      <c r="F1828" s="167" t="s">
        <v>1425</v>
      </c>
      <c r="G1828" s="167" t="s">
        <v>1426</v>
      </c>
      <c r="I1828" s="167" t="s">
        <v>1405</v>
      </c>
      <c r="J1828" s="167" t="s">
        <v>1592</v>
      </c>
      <c r="K1828" s="167" t="s">
        <v>1016</v>
      </c>
      <c r="L1828" s="167" t="s">
        <v>1593</v>
      </c>
      <c r="M1828" s="167" t="s">
        <v>2879</v>
      </c>
      <c r="O1828" s="167">
        <v>23507</v>
      </c>
      <c r="P1828" s="167" t="s">
        <v>1386</v>
      </c>
      <c r="R1828" s="167">
        <v>120</v>
      </c>
      <c r="S1828" s="167">
        <v>-120</v>
      </c>
      <c r="T1828" s="167" t="s">
        <v>1361</v>
      </c>
    </row>
    <row r="1829" spans="1:20">
      <c r="A1829" s="167">
        <v>41300</v>
      </c>
      <c r="B1829" s="168">
        <v>45901</v>
      </c>
      <c r="C1829" s="168">
        <v>45901</v>
      </c>
      <c r="D1829" s="167">
        <v>180052</v>
      </c>
      <c r="E1829" s="167" t="s">
        <v>2900</v>
      </c>
      <c r="F1829" s="167" t="s">
        <v>1425</v>
      </c>
      <c r="G1829" s="167" t="s">
        <v>1426</v>
      </c>
      <c r="I1829" s="167" t="s">
        <v>1405</v>
      </c>
      <c r="J1829" s="167" t="s">
        <v>1592</v>
      </c>
      <c r="K1829" s="167" t="s">
        <v>1016</v>
      </c>
      <c r="L1829" s="167" t="s">
        <v>1593</v>
      </c>
      <c r="M1829" s="167" t="s">
        <v>2879</v>
      </c>
      <c r="O1829" s="167">
        <v>23446</v>
      </c>
      <c r="P1829" s="167" t="s">
        <v>1386</v>
      </c>
      <c r="R1829" s="167">
        <v>8</v>
      </c>
      <c r="S1829" s="167">
        <v>-8</v>
      </c>
      <c r="T1829" s="167" t="s">
        <v>1361</v>
      </c>
    </row>
    <row r="1830" spans="1:20">
      <c r="A1830" s="167">
        <v>41300</v>
      </c>
      <c r="B1830" s="168">
        <v>45901</v>
      </c>
      <c r="C1830" s="168">
        <v>45901</v>
      </c>
      <c r="D1830" s="167">
        <v>180053</v>
      </c>
      <c r="E1830" s="167" t="s">
        <v>2900</v>
      </c>
      <c r="F1830" s="167" t="s">
        <v>1425</v>
      </c>
      <c r="G1830" s="167" t="s">
        <v>1426</v>
      </c>
      <c r="I1830" s="167" t="s">
        <v>1405</v>
      </c>
      <c r="J1830" s="167" t="s">
        <v>1592</v>
      </c>
      <c r="K1830" s="167" t="s">
        <v>1016</v>
      </c>
      <c r="L1830" s="167" t="s">
        <v>1593</v>
      </c>
      <c r="M1830" s="167" t="s">
        <v>2879</v>
      </c>
      <c r="O1830" s="167">
        <v>23442</v>
      </c>
      <c r="P1830" s="167" t="s">
        <v>1386</v>
      </c>
      <c r="R1830" s="167">
        <v>12</v>
      </c>
      <c r="S1830" s="167">
        <v>-12</v>
      </c>
      <c r="T1830" s="167" t="s">
        <v>1361</v>
      </c>
    </row>
    <row r="1831" spans="1:20">
      <c r="A1831" s="167">
        <v>41300</v>
      </c>
      <c r="B1831" s="168">
        <v>45901</v>
      </c>
      <c r="C1831" s="168">
        <v>45901</v>
      </c>
      <c r="D1831" s="167">
        <v>180054</v>
      </c>
      <c r="E1831" s="167" t="s">
        <v>2900</v>
      </c>
      <c r="F1831" s="167" t="s">
        <v>1425</v>
      </c>
      <c r="G1831" s="167" t="s">
        <v>1426</v>
      </c>
      <c r="I1831" s="167" t="s">
        <v>1405</v>
      </c>
      <c r="J1831" s="167" t="s">
        <v>1592</v>
      </c>
      <c r="K1831" s="167" t="s">
        <v>1016</v>
      </c>
      <c r="L1831" s="167" t="s">
        <v>1593</v>
      </c>
      <c r="M1831" s="167" t="s">
        <v>2879</v>
      </c>
      <c r="O1831" s="167">
        <v>23441</v>
      </c>
      <c r="P1831" s="167" t="s">
        <v>1386</v>
      </c>
      <c r="R1831" s="167">
        <v>4</v>
      </c>
      <c r="S1831" s="167">
        <v>-4</v>
      </c>
      <c r="T1831" s="167" t="s">
        <v>1361</v>
      </c>
    </row>
    <row r="1832" spans="1:20">
      <c r="A1832" s="167">
        <v>41300</v>
      </c>
      <c r="B1832" s="168">
        <v>45901</v>
      </c>
      <c r="C1832" s="168">
        <v>45901</v>
      </c>
      <c r="D1832" s="167">
        <v>180055</v>
      </c>
      <c r="E1832" s="167" t="s">
        <v>2900</v>
      </c>
      <c r="F1832" s="167" t="s">
        <v>1425</v>
      </c>
      <c r="G1832" s="167" t="s">
        <v>1426</v>
      </c>
      <c r="I1832" s="167" t="s">
        <v>1405</v>
      </c>
      <c r="J1832" s="167" t="s">
        <v>1592</v>
      </c>
      <c r="K1832" s="167" t="s">
        <v>1016</v>
      </c>
      <c r="L1832" s="167" t="s">
        <v>1593</v>
      </c>
      <c r="M1832" s="167" t="s">
        <v>2879</v>
      </c>
      <c r="O1832" s="167">
        <v>23434</v>
      </c>
      <c r="P1832" s="167" t="s">
        <v>1386</v>
      </c>
      <c r="R1832" s="167">
        <v>8</v>
      </c>
      <c r="S1832" s="167">
        <v>-8</v>
      </c>
      <c r="T1832" s="167" t="s">
        <v>1361</v>
      </c>
    </row>
    <row r="1833" spans="1:20">
      <c r="A1833" s="167">
        <v>41300</v>
      </c>
      <c r="B1833" s="168">
        <v>45901</v>
      </c>
      <c r="C1833" s="168">
        <v>45901</v>
      </c>
      <c r="D1833" s="167">
        <v>180056</v>
      </c>
      <c r="E1833" s="167" t="s">
        <v>2900</v>
      </c>
      <c r="F1833" s="167" t="s">
        <v>1425</v>
      </c>
      <c r="G1833" s="167" t="s">
        <v>1426</v>
      </c>
      <c r="I1833" s="167" t="s">
        <v>1405</v>
      </c>
      <c r="J1833" s="167" t="s">
        <v>1592</v>
      </c>
      <c r="K1833" s="167" t="s">
        <v>1016</v>
      </c>
      <c r="L1833" s="167" t="s">
        <v>1593</v>
      </c>
      <c r="M1833" s="167" t="s">
        <v>2879</v>
      </c>
      <c r="O1833" s="167">
        <v>23433</v>
      </c>
      <c r="P1833" s="167" t="s">
        <v>1386</v>
      </c>
      <c r="R1833" s="167">
        <v>4</v>
      </c>
      <c r="S1833" s="167">
        <v>-4</v>
      </c>
      <c r="T1833" s="167" t="s">
        <v>1361</v>
      </c>
    </row>
    <row r="1834" spans="1:20">
      <c r="A1834" s="167">
        <v>41300</v>
      </c>
      <c r="B1834" s="168">
        <v>45901</v>
      </c>
      <c r="C1834" s="168">
        <v>45901</v>
      </c>
      <c r="D1834" s="167">
        <v>180057</v>
      </c>
      <c r="E1834" s="167" t="s">
        <v>2900</v>
      </c>
      <c r="F1834" s="167" t="s">
        <v>1425</v>
      </c>
      <c r="G1834" s="167" t="s">
        <v>1426</v>
      </c>
      <c r="I1834" s="167" t="s">
        <v>1405</v>
      </c>
      <c r="J1834" s="167" t="s">
        <v>1592</v>
      </c>
      <c r="K1834" s="167" t="s">
        <v>1016</v>
      </c>
      <c r="L1834" s="167" t="s">
        <v>1593</v>
      </c>
      <c r="M1834" s="167" t="s">
        <v>2879</v>
      </c>
      <c r="O1834" s="167">
        <v>23432</v>
      </c>
      <c r="P1834" s="167" t="s">
        <v>1386</v>
      </c>
      <c r="R1834" s="167">
        <v>4</v>
      </c>
      <c r="S1834" s="167">
        <v>-4</v>
      </c>
      <c r="T1834" s="167" t="s">
        <v>1361</v>
      </c>
    </row>
    <row r="1835" spans="1:20">
      <c r="A1835" s="167">
        <v>41300</v>
      </c>
      <c r="B1835" s="168">
        <v>45931</v>
      </c>
      <c r="C1835" s="168">
        <v>45931</v>
      </c>
      <c r="D1835" s="167">
        <v>180545</v>
      </c>
      <c r="E1835" s="167" t="s">
        <v>2900</v>
      </c>
      <c r="F1835" s="167" t="s">
        <v>1425</v>
      </c>
      <c r="G1835" s="167" t="s">
        <v>1426</v>
      </c>
      <c r="I1835" s="167" t="s">
        <v>1405</v>
      </c>
      <c r="J1835" s="167" t="s">
        <v>1592</v>
      </c>
      <c r="K1835" s="167" t="s">
        <v>1016</v>
      </c>
      <c r="L1835" s="167" t="s">
        <v>1593</v>
      </c>
      <c r="M1835" s="167" t="s">
        <v>2879</v>
      </c>
      <c r="O1835" s="167">
        <v>23850</v>
      </c>
      <c r="P1835" s="167" t="s">
        <v>1386</v>
      </c>
      <c r="R1835" s="167">
        <v>128</v>
      </c>
      <c r="S1835" s="167">
        <v>-128</v>
      </c>
      <c r="T1835" s="167" t="s">
        <v>1361</v>
      </c>
    </row>
    <row r="1836" spans="1:20">
      <c r="A1836" s="167">
        <v>41300</v>
      </c>
      <c r="B1836" s="168">
        <v>45931</v>
      </c>
      <c r="C1836" s="168">
        <v>45931</v>
      </c>
      <c r="D1836" s="167">
        <v>180546</v>
      </c>
      <c r="E1836" s="167" t="s">
        <v>2900</v>
      </c>
      <c r="F1836" s="167" t="s">
        <v>1425</v>
      </c>
      <c r="G1836" s="167" t="s">
        <v>1426</v>
      </c>
      <c r="I1836" s="167" t="s">
        <v>1405</v>
      </c>
      <c r="J1836" s="167" t="s">
        <v>1592</v>
      </c>
      <c r="K1836" s="167" t="s">
        <v>1016</v>
      </c>
      <c r="L1836" s="167" t="s">
        <v>1593</v>
      </c>
      <c r="M1836" s="167" t="s">
        <v>2879</v>
      </c>
      <c r="O1836" s="167">
        <v>23851</v>
      </c>
      <c r="P1836" s="167" t="s">
        <v>1386</v>
      </c>
      <c r="R1836" s="167">
        <v>12</v>
      </c>
      <c r="S1836" s="167">
        <v>-12</v>
      </c>
      <c r="T1836" s="167" t="s">
        <v>1361</v>
      </c>
    </row>
    <row r="1837" spans="1:20">
      <c r="A1837" s="167">
        <v>41300</v>
      </c>
      <c r="B1837" s="168">
        <v>45931</v>
      </c>
      <c r="C1837" s="168">
        <v>45931</v>
      </c>
      <c r="D1837" s="167">
        <v>180547</v>
      </c>
      <c r="E1837" s="167" t="s">
        <v>2900</v>
      </c>
      <c r="F1837" s="167" t="s">
        <v>1425</v>
      </c>
      <c r="G1837" s="167" t="s">
        <v>1426</v>
      </c>
      <c r="I1837" s="167" t="s">
        <v>1405</v>
      </c>
      <c r="J1837" s="167" t="s">
        <v>1592</v>
      </c>
      <c r="K1837" s="167" t="s">
        <v>1016</v>
      </c>
      <c r="L1837" s="167" t="s">
        <v>1593</v>
      </c>
      <c r="M1837" s="167" t="s">
        <v>2879</v>
      </c>
      <c r="O1837" s="167">
        <v>23852</v>
      </c>
      <c r="P1837" s="167" t="s">
        <v>1386</v>
      </c>
      <c r="R1837" s="167">
        <v>4</v>
      </c>
      <c r="S1837" s="167">
        <v>-4</v>
      </c>
      <c r="T1837" s="167" t="s">
        <v>1361</v>
      </c>
    </row>
    <row r="1838" spans="1:20">
      <c r="A1838" s="167">
        <v>41300</v>
      </c>
      <c r="B1838" s="168">
        <v>45931</v>
      </c>
      <c r="C1838" s="168">
        <v>45931</v>
      </c>
      <c r="D1838" s="167">
        <v>180548</v>
      </c>
      <c r="E1838" s="167" t="s">
        <v>2900</v>
      </c>
      <c r="F1838" s="167" t="s">
        <v>1425</v>
      </c>
      <c r="G1838" s="167" t="s">
        <v>1426</v>
      </c>
      <c r="I1838" s="167" t="s">
        <v>1405</v>
      </c>
      <c r="J1838" s="167" t="s">
        <v>1592</v>
      </c>
      <c r="K1838" s="167" t="s">
        <v>1016</v>
      </c>
      <c r="L1838" s="167" t="s">
        <v>1593</v>
      </c>
      <c r="M1838" s="167" t="s">
        <v>2879</v>
      </c>
      <c r="O1838" s="167">
        <v>23853</v>
      </c>
      <c r="P1838" s="167" t="s">
        <v>1386</v>
      </c>
      <c r="R1838" s="167">
        <v>4</v>
      </c>
      <c r="S1838" s="167">
        <v>-4</v>
      </c>
      <c r="T1838" s="167" t="s">
        <v>1361</v>
      </c>
    </row>
    <row r="1839" spans="1:20">
      <c r="A1839" s="167">
        <v>41300</v>
      </c>
      <c r="B1839" s="168">
        <v>45931</v>
      </c>
      <c r="C1839" s="168">
        <v>45931</v>
      </c>
      <c r="D1839" s="167">
        <v>180550</v>
      </c>
      <c r="E1839" s="167" t="s">
        <v>2900</v>
      </c>
      <c r="F1839" s="167" t="s">
        <v>1425</v>
      </c>
      <c r="G1839" s="167" t="s">
        <v>1426</v>
      </c>
      <c r="I1839" s="167" t="s">
        <v>1405</v>
      </c>
      <c r="J1839" s="167" t="s">
        <v>1592</v>
      </c>
      <c r="K1839" s="167" t="s">
        <v>1016</v>
      </c>
      <c r="L1839" s="167" t="s">
        <v>1593</v>
      </c>
      <c r="M1839" s="167" t="s">
        <v>2879</v>
      </c>
      <c r="O1839" s="167">
        <v>23855</v>
      </c>
      <c r="P1839" s="167" t="s">
        <v>1386</v>
      </c>
      <c r="R1839" s="167">
        <v>8</v>
      </c>
      <c r="S1839" s="167">
        <v>-8</v>
      </c>
      <c r="T1839" s="167" t="s">
        <v>1361</v>
      </c>
    </row>
    <row r="1840" spans="1:20">
      <c r="A1840" s="167">
        <v>41300</v>
      </c>
      <c r="B1840" s="168">
        <v>45931</v>
      </c>
      <c r="C1840" s="168">
        <v>45931</v>
      </c>
      <c r="D1840" s="167">
        <v>180551</v>
      </c>
      <c r="E1840" s="167" t="s">
        <v>2900</v>
      </c>
      <c r="F1840" s="167" t="s">
        <v>1425</v>
      </c>
      <c r="G1840" s="167" t="s">
        <v>1426</v>
      </c>
      <c r="I1840" s="167" t="s">
        <v>1405</v>
      </c>
      <c r="J1840" s="167" t="s">
        <v>1592</v>
      </c>
      <c r="K1840" s="167" t="s">
        <v>1016</v>
      </c>
      <c r="L1840" s="167" t="s">
        <v>1593</v>
      </c>
      <c r="M1840" s="167" t="s">
        <v>2879</v>
      </c>
      <c r="O1840" s="167">
        <v>23856</v>
      </c>
      <c r="P1840" s="167" t="s">
        <v>1386</v>
      </c>
      <c r="R1840" s="167">
        <v>4</v>
      </c>
      <c r="S1840" s="167">
        <v>-4</v>
      </c>
      <c r="T1840" s="167" t="s">
        <v>1361</v>
      </c>
    </row>
    <row r="1841" spans="1:20">
      <c r="A1841" s="167">
        <v>41300</v>
      </c>
      <c r="B1841" s="168">
        <v>45931</v>
      </c>
      <c r="C1841" s="168">
        <v>45931</v>
      </c>
      <c r="D1841" s="167">
        <v>180552</v>
      </c>
      <c r="E1841" s="167" t="s">
        <v>2900</v>
      </c>
      <c r="F1841" s="167" t="s">
        <v>1425</v>
      </c>
      <c r="G1841" s="167" t="s">
        <v>1426</v>
      </c>
      <c r="I1841" s="167" t="s">
        <v>1405</v>
      </c>
      <c r="J1841" s="167" t="s">
        <v>1592</v>
      </c>
      <c r="K1841" s="167" t="s">
        <v>1016</v>
      </c>
      <c r="L1841" s="167" t="s">
        <v>1593</v>
      </c>
      <c r="M1841" s="167" t="s">
        <v>2879</v>
      </c>
      <c r="O1841" s="167">
        <v>23857</v>
      </c>
      <c r="P1841" s="167" t="s">
        <v>1386</v>
      </c>
      <c r="R1841" s="167">
        <v>4</v>
      </c>
      <c r="S1841" s="167">
        <v>-4</v>
      </c>
      <c r="T1841" s="167" t="s">
        <v>1361</v>
      </c>
    </row>
    <row r="1842" spans="1:20">
      <c r="A1842" s="167">
        <v>42100</v>
      </c>
      <c r="B1842" s="168">
        <v>45901</v>
      </c>
      <c r="C1842" s="168">
        <v>45901</v>
      </c>
      <c r="D1842" s="167">
        <v>180049</v>
      </c>
      <c r="E1842" s="167" t="s">
        <v>2901</v>
      </c>
      <c r="F1842" s="167" t="s">
        <v>1408</v>
      </c>
      <c r="G1842" s="167" t="s">
        <v>1409</v>
      </c>
      <c r="I1842" s="167" t="s">
        <v>1405</v>
      </c>
      <c r="J1842" s="167" t="s">
        <v>1435</v>
      </c>
      <c r="K1842" s="167" t="s">
        <v>1016</v>
      </c>
      <c r="L1842" s="167" t="s">
        <v>1436</v>
      </c>
      <c r="M1842" s="167" t="s">
        <v>2879</v>
      </c>
      <c r="O1842" s="167">
        <v>23507</v>
      </c>
      <c r="P1842" s="167" t="s">
        <v>1386</v>
      </c>
      <c r="R1842" s="167">
        <v>265</v>
      </c>
      <c r="S1842" s="167">
        <v>-265</v>
      </c>
      <c r="T1842" s="167" t="s">
        <v>1361</v>
      </c>
    </row>
    <row r="1843" spans="1:20">
      <c r="A1843" s="167">
        <v>42100</v>
      </c>
      <c r="B1843" s="168">
        <v>45901</v>
      </c>
      <c r="C1843" s="168">
        <v>45901</v>
      </c>
      <c r="D1843" s="167">
        <v>180051</v>
      </c>
      <c r="E1843" s="167" t="s">
        <v>2901</v>
      </c>
      <c r="F1843" s="167" t="s">
        <v>1425</v>
      </c>
      <c r="G1843" s="167" t="s">
        <v>1426</v>
      </c>
      <c r="I1843" s="167" t="s">
        <v>1405</v>
      </c>
      <c r="J1843" s="167" t="s">
        <v>1435</v>
      </c>
      <c r="K1843" s="167" t="s">
        <v>1016</v>
      </c>
      <c r="L1843" s="167" t="s">
        <v>1436</v>
      </c>
      <c r="M1843" s="167" t="s">
        <v>2879</v>
      </c>
      <c r="O1843" s="167">
        <v>23447</v>
      </c>
      <c r="P1843" s="167" t="s">
        <v>1386</v>
      </c>
      <c r="R1843" s="167">
        <v>10</v>
      </c>
      <c r="S1843" s="167">
        <v>-10</v>
      </c>
      <c r="T1843" s="167" t="s">
        <v>1361</v>
      </c>
    </row>
    <row r="1844" spans="1:20">
      <c r="A1844" s="167">
        <v>42100</v>
      </c>
      <c r="B1844" s="168">
        <v>45901</v>
      </c>
      <c r="C1844" s="168">
        <v>45901</v>
      </c>
      <c r="D1844" s="167">
        <v>180052</v>
      </c>
      <c r="E1844" s="167" t="s">
        <v>2901</v>
      </c>
      <c r="F1844" s="167" t="s">
        <v>1425</v>
      </c>
      <c r="G1844" s="167" t="s">
        <v>1426</v>
      </c>
      <c r="I1844" s="167" t="s">
        <v>1405</v>
      </c>
      <c r="J1844" s="167" t="s">
        <v>1435</v>
      </c>
      <c r="K1844" s="167" t="s">
        <v>1016</v>
      </c>
      <c r="L1844" s="167" t="s">
        <v>1436</v>
      </c>
      <c r="M1844" s="167" t="s">
        <v>2879</v>
      </c>
      <c r="O1844" s="167">
        <v>23446</v>
      </c>
      <c r="P1844" s="167" t="s">
        <v>1386</v>
      </c>
      <c r="R1844" s="167">
        <v>20</v>
      </c>
      <c r="S1844" s="167">
        <v>-20</v>
      </c>
      <c r="T1844" s="167" t="s">
        <v>1361</v>
      </c>
    </row>
    <row r="1845" spans="1:20">
      <c r="A1845" s="167">
        <v>42100</v>
      </c>
      <c r="B1845" s="168">
        <v>45901</v>
      </c>
      <c r="C1845" s="168">
        <v>45901</v>
      </c>
      <c r="D1845" s="167">
        <v>180053</v>
      </c>
      <c r="E1845" s="167" t="s">
        <v>2901</v>
      </c>
      <c r="F1845" s="167" t="s">
        <v>1425</v>
      </c>
      <c r="G1845" s="167" t="s">
        <v>1426</v>
      </c>
      <c r="I1845" s="167" t="s">
        <v>1405</v>
      </c>
      <c r="J1845" s="167" t="s">
        <v>1435</v>
      </c>
      <c r="K1845" s="167" t="s">
        <v>1016</v>
      </c>
      <c r="L1845" s="167" t="s">
        <v>1436</v>
      </c>
      <c r="M1845" s="167" t="s">
        <v>2879</v>
      </c>
      <c r="O1845" s="167">
        <v>23442</v>
      </c>
      <c r="P1845" s="167" t="s">
        <v>1386</v>
      </c>
      <c r="R1845" s="167">
        <v>15</v>
      </c>
      <c r="S1845" s="167">
        <v>-15</v>
      </c>
      <c r="T1845" s="167" t="s">
        <v>1361</v>
      </c>
    </row>
    <row r="1846" spans="1:20">
      <c r="A1846" s="167">
        <v>42100</v>
      </c>
      <c r="B1846" s="168">
        <v>45901</v>
      </c>
      <c r="C1846" s="168">
        <v>45901</v>
      </c>
      <c r="D1846" s="167">
        <v>180054</v>
      </c>
      <c r="E1846" s="167" t="s">
        <v>2901</v>
      </c>
      <c r="F1846" s="167" t="s">
        <v>1408</v>
      </c>
      <c r="G1846" s="167" t="s">
        <v>1409</v>
      </c>
      <c r="I1846" s="167" t="s">
        <v>1405</v>
      </c>
      <c r="J1846" s="167" t="s">
        <v>1435</v>
      </c>
      <c r="K1846" s="167" t="s">
        <v>1016</v>
      </c>
      <c r="L1846" s="167" t="s">
        <v>1436</v>
      </c>
      <c r="M1846" s="167" t="s">
        <v>2879</v>
      </c>
      <c r="O1846" s="167">
        <v>23441</v>
      </c>
      <c r="P1846" s="167" t="s">
        <v>1386</v>
      </c>
      <c r="R1846" s="167">
        <v>5</v>
      </c>
      <c r="S1846" s="167">
        <v>-5</v>
      </c>
      <c r="T1846" s="167" t="s">
        <v>1361</v>
      </c>
    </row>
    <row r="1847" spans="1:20">
      <c r="A1847" s="167">
        <v>42100</v>
      </c>
      <c r="B1847" s="168">
        <v>45901</v>
      </c>
      <c r="C1847" s="168">
        <v>45901</v>
      </c>
      <c r="D1847" s="167">
        <v>180055</v>
      </c>
      <c r="E1847" s="167" t="s">
        <v>2901</v>
      </c>
      <c r="F1847" s="167" t="s">
        <v>1425</v>
      </c>
      <c r="G1847" s="167" t="s">
        <v>1426</v>
      </c>
      <c r="I1847" s="167" t="s">
        <v>1405</v>
      </c>
      <c r="J1847" s="167" t="s">
        <v>1435</v>
      </c>
      <c r="K1847" s="167" t="s">
        <v>1016</v>
      </c>
      <c r="L1847" s="167" t="s">
        <v>1436</v>
      </c>
      <c r="M1847" s="167" t="s">
        <v>2879</v>
      </c>
      <c r="O1847" s="167">
        <v>23434</v>
      </c>
      <c r="P1847" s="167" t="s">
        <v>1386</v>
      </c>
      <c r="R1847" s="167">
        <v>10</v>
      </c>
      <c r="S1847" s="167">
        <v>-10</v>
      </c>
      <c r="T1847" s="167" t="s">
        <v>1361</v>
      </c>
    </row>
    <row r="1848" spans="1:20">
      <c r="A1848" s="167">
        <v>42100</v>
      </c>
      <c r="B1848" s="168">
        <v>45901</v>
      </c>
      <c r="C1848" s="168">
        <v>45901</v>
      </c>
      <c r="D1848" s="167">
        <v>180056</v>
      </c>
      <c r="E1848" s="167" t="s">
        <v>2901</v>
      </c>
      <c r="F1848" s="167" t="s">
        <v>1425</v>
      </c>
      <c r="G1848" s="167" t="s">
        <v>1426</v>
      </c>
      <c r="I1848" s="167" t="s">
        <v>1405</v>
      </c>
      <c r="J1848" s="167" t="s">
        <v>1435</v>
      </c>
      <c r="K1848" s="167" t="s">
        <v>1016</v>
      </c>
      <c r="L1848" s="167" t="s">
        <v>1436</v>
      </c>
      <c r="M1848" s="167" t="s">
        <v>2879</v>
      </c>
      <c r="O1848" s="167">
        <v>23433</v>
      </c>
      <c r="P1848" s="167" t="s">
        <v>1386</v>
      </c>
      <c r="R1848" s="167">
        <v>5</v>
      </c>
      <c r="S1848" s="167">
        <v>-5</v>
      </c>
      <c r="T1848" s="167" t="s">
        <v>1361</v>
      </c>
    </row>
    <row r="1849" spans="1:20">
      <c r="A1849" s="167">
        <v>42100</v>
      </c>
      <c r="B1849" s="168">
        <v>45901</v>
      </c>
      <c r="C1849" s="168">
        <v>45901</v>
      </c>
      <c r="D1849" s="167">
        <v>180057</v>
      </c>
      <c r="E1849" s="167" t="s">
        <v>2901</v>
      </c>
      <c r="F1849" s="167" t="s">
        <v>1425</v>
      </c>
      <c r="G1849" s="167" t="s">
        <v>1426</v>
      </c>
      <c r="I1849" s="167" t="s">
        <v>1405</v>
      </c>
      <c r="J1849" s="167" t="s">
        <v>1435</v>
      </c>
      <c r="K1849" s="167" t="s">
        <v>1016</v>
      </c>
      <c r="L1849" s="167" t="s">
        <v>1436</v>
      </c>
      <c r="M1849" s="167" t="s">
        <v>2879</v>
      </c>
      <c r="O1849" s="167">
        <v>23432</v>
      </c>
      <c r="P1849" s="167" t="s">
        <v>1386</v>
      </c>
      <c r="R1849" s="167">
        <v>5</v>
      </c>
      <c r="S1849" s="167">
        <v>-5</v>
      </c>
      <c r="T1849" s="167" t="s">
        <v>1361</v>
      </c>
    </row>
    <row r="1850" spans="1:20">
      <c r="A1850" s="167">
        <v>42100</v>
      </c>
      <c r="B1850" s="168">
        <v>45931</v>
      </c>
      <c r="C1850" s="168">
        <v>45931</v>
      </c>
      <c r="D1850" s="167">
        <v>180545</v>
      </c>
      <c r="E1850" s="167" t="s">
        <v>2901</v>
      </c>
      <c r="F1850" s="167" t="s">
        <v>1408</v>
      </c>
      <c r="G1850" s="167" t="s">
        <v>1409</v>
      </c>
      <c r="I1850" s="167" t="s">
        <v>1405</v>
      </c>
      <c r="J1850" s="167" t="s">
        <v>1435</v>
      </c>
      <c r="K1850" s="167" t="s">
        <v>1016</v>
      </c>
      <c r="L1850" s="167" t="s">
        <v>1436</v>
      </c>
      <c r="M1850" s="167" t="s">
        <v>2879</v>
      </c>
      <c r="O1850" s="167">
        <v>23850</v>
      </c>
      <c r="P1850" s="167" t="s">
        <v>1386</v>
      </c>
      <c r="R1850" s="167">
        <v>255</v>
      </c>
      <c r="S1850" s="167">
        <v>-255</v>
      </c>
      <c r="T1850" s="167" t="s">
        <v>1361</v>
      </c>
    </row>
    <row r="1851" spans="1:20">
      <c r="A1851" s="167">
        <v>42100</v>
      </c>
      <c r="B1851" s="168">
        <v>45931</v>
      </c>
      <c r="C1851" s="168">
        <v>45931</v>
      </c>
      <c r="D1851" s="167">
        <v>180546</v>
      </c>
      <c r="E1851" s="167" t="s">
        <v>2901</v>
      </c>
      <c r="F1851" s="167" t="s">
        <v>1425</v>
      </c>
      <c r="G1851" s="167" t="s">
        <v>1426</v>
      </c>
      <c r="I1851" s="167" t="s">
        <v>1405</v>
      </c>
      <c r="J1851" s="167" t="s">
        <v>1435</v>
      </c>
      <c r="K1851" s="167" t="s">
        <v>1016</v>
      </c>
      <c r="L1851" s="167" t="s">
        <v>1436</v>
      </c>
      <c r="M1851" s="167" t="s">
        <v>2879</v>
      </c>
      <c r="O1851" s="167">
        <v>23851</v>
      </c>
      <c r="P1851" s="167" t="s">
        <v>1386</v>
      </c>
      <c r="R1851" s="167">
        <v>15</v>
      </c>
      <c r="S1851" s="167">
        <v>-15</v>
      </c>
      <c r="T1851" s="167" t="s">
        <v>1361</v>
      </c>
    </row>
    <row r="1852" spans="1:20">
      <c r="A1852" s="167">
        <v>42100</v>
      </c>
      <c r="B1852" s="168">
        <v>45931</v>
      </c>
      <c r="C1852" s="168">
        <v>45931</v>
      </c>
      <c r="D1852" s="167">
        <v>180547</v>
      </c>
      <c r="E1852" s="167" t="s">
        <v>2901</v>
      </c>
      <c r="F1852" s="167" t="s">
        <v>1425</v>
      </c>
      <c r="G1852" s="167" t="s">
        <v>1426</v>
      </c>
      <c r="I1852" s="167" t="s">
        <v>1405</v>
      </c>
      <c r="J1852" s="167" t="s">
        <v>1435</v>
      </c>
      <c r="K1852" s="167" t="s">
        <v>1016</v>
      </c>
      <c r="L1852" s="167" t="s">
        <v>1436</v>
      </c>
      <c r="M1852" s="167" t="s">
        <v>2879</v>
      </c>
      <c r="O1852" s="167">
        <v>23852</v>
      </c>
      <c r="P1852" s="167" t="s">
        <v>1386</v>
      </c>
      <c r="R1852" s="167">
        <v>20</v>
      </c>
      <c r="S1852" s="167">
        <v>-20</v>
      </c>
      <c r="T1852" s="167" t="s">
        <v>1361</v>
      </c>
    </row>
    <row r="1853" spans="1:20">
      <c r="A1853" s="167">
        <v>42100</v>
      </c>
      <c r="B1853" s="168">
        <v>45931</v>
      </c>
      <c r="C1853" s="168">
        <v>45931</v>
      </c>
      <c r="D1853" s="167">
        <v>180548</v>
      </c>
      <c r="E1853" s="167" t="s">
        <v>2901</v>
      </c>
      <c r="F1853" s="167" t="s">
        <v>1408</v>
      </c>
      <c r="G1853" s="167" t="s">
        <v>1409</v>
      </c>
      <c r="I1853" s="167" t="s">
        <v>1405</v>
      </c>
      <c r="J1853" s="167" t="s">
        <v>1435</v>
      </c>
      <c r="K1853" s="167" t="s">
        <v>1016</v>
      </c>
      <c r="L1853" s="167" t="s">
        <v>1436</v>
      </c>
      <c r="M1853" s="167" t="s">
        <v>2879</v>
      </c>
      <c r="O1853" s="167">
        <v>23853</v>
      </c>
      <c r="P1853" s="167" t="s">
        <v>1386</v>
      </c>
      <c r="R1853" s="167">
        <v>5</v>
      </c>
      <c r="S1853" s="167">
        <v>-5</v>
      </c>
      <c r="T1853" s="167" t="s">
        <v>1361</v>
      </c>
    </row>
    <row r="1854" spans="1:20">
      <c r="A1854" s="167">
        <v>42100</v>
      </c>
      <c r="B1854" s="168">
        <v>45931</v>
      </c>
      <c r="C1854" s="168">
        <v>45931</v>
      </c>
      <c r="D1854" s="167">
        <v>180549</v>
      </c>
      <c r="E1854" s="167" t="s">
        <v>2901</v>
      </c>
      <c r="F1854" s="167" t="s">
        <v>1425</v>
      </c>
      <c r="G1854" s="167" t="s">
        <v>1426</v>
      </c>
      <c r="I1854" s="167" t="s">
        <v>1405</v>
      </c>
      <c r="J1854" s="167" t="s">
        <v>1435</v>
      </c>
      <c r="K1854" s="167" t="s">
        <v>1016</v>
      </c>
      <c r="L1854" s="167" t="s">
        <v>1436</v>
      </c>
      <c r="M1854" s="167" t="s">
        <v>2879</v>
      </c>
      <c r="O1854" s="167">
        <v>23854</v>
      </c>
      <c r="P1854" s="167" t="s">
        <v>1386</v>
      </c>
      <c r="R1854" s="167">
        <v>10</v>
      </c>
      <c r="S1854" s="167">
        <v>-10</v>
      </c>
      <c r="T1854" s="167" t="s">
        <v>1361</v>
      </c>
    </row>
    <row r="1855" spans="1:20">
      <c r="A1855" s="167">
        <v>42100</v>
      </c>
      <c r="B1855" s="168">
        <v>45931</v>
      </c>
      <c r="C1855" s="168">
        <v>45931</v>
      </c>
      <c r="D1855" s="167">
        <v>180550</v>
      </c>
      <c r="E1855" s="167" t="s">
        <v>2901</v>
      </c>
      <c r="F1855" s="167" t="s">
        <v>1425</v>
      </c>
      <c r="G1855" s="167" t="s">
        <v>1426</v>
      </c>
      <c r="I1855" s="167" t="s">
        <v>1405</v>
      </c>
      <c r="J1855" s="167" t="s">
        <v>1435</v>
      </c>
      <c r="K1855" s="167" t="s">
        <v>1016</v>
      </c>
      <c r="L1855" s="167" t="s">
        <v>1436</v>
      </c>
      <c r="M1855" s="167" t="s">
        <v>2879</v>
      </c>
      <c r="O1855" s="167">
        <v>23855</v>
      </c>
      <c r="P1855" s="167" t="s">
        <v>1386</v>
      </c>
      <c r="R1855" s="167">
        <v>10</v>
      </c>
      <c r="S1855" s="167">
        <v>-10</v>
      </c>
      <c r="T1855" s="167" t="s">
        <v>1361</v>
      </c>
    </row>
    <row r="1856" spans="1:20">
      <c r="A1856" s="167">
        <v>42100</v>
      </c>
      <c r="B1856" s="168">
        <v>45931</v>
      </c>
      <c r="C1856" s="168">
        <v>45931</v>
      </c>
      <c r="D1856" s="167">
        <v>180551</v>
      </c>
      <c r="E1856" s="167" t="s">
        <v>2901</v>
      </c>
      <c r="F1856" s="167" t="s">
        <v>1425</v>
      </c>
      <c r="G1856" s="167" t="s">
        <v>1426</v>
      </c>
      <c r="I1856" s="167" t="s">
        <v>1405</v>
      </c>
      <c r="J1856" s="167" t="s">
        <v>1435</v>
      </c>
      <c r="K1856" s="167" t="s">
        <v>1016</v>
      </c>
      <c r="L1856" s="167" t="s">
        <v>1436</v>
      </c>
      <c r="M1856" s="167" t="s">
        <v>2879</v>
      </c>
      <c r="O1856" s="167">
        <v>23856</v>
      </c>
      <c r="P1856" s="167" t="s">
        <v>1386</v>
      </c>
      <c r="R1856" s="167">
        <v>5</v>
      </c>
      <c r="S1856" s="167">
        <v>-5</v>
      </c>
      <c r="T1856" s="167" t="s">
        <v>1361</v>
      </c>
    </row>
    <row r="1857" spans="1:20">
      <c r="A1857" s="167">
        <v>42100</v>
      </c>
      <c r="B1857" s="168">
        <v>45931</v>
      </c>
      <c r="C1857" s="168">
        <v>45931</v>
      </c>
      <c r="D1857" s="167">
        <v>180552</v>
      </c>
      <c r="E1857" s="167" t="s">
        <v>2901</v>
      </c>
      <c r="F1857" s="167" t="s">
        <v>1425</v>
      </c>
      <c r="G1857" s="167" t="s">
        <v>1426</v>
      </c>
      <c r="I1857" s="167" t="s">
        <v>1405</v>
      </c>
      <c r="J1857" s="167" t="s">
        <v>1435</v>
      </c>
      <c r="K1857" s="167" t="s">
        <v>1016</v>
      </c>
      <c r="L1857" s="167" t="s">
        <v>1436</v>
      </c>
      <c r="M1857" s="167" t="s">
        <v>2879</v>
      </c>
      <c r="O1857" s="167">
        <v>23857</v>
      </c>
      <c r="P1857" s="167" t="s">
        <v>1386</v>
      </c>
      <c r="R1857" s="167">
        <v>5</v>
      </c>
      <c r="S1857" s="167">
        <v>-5</v>
      </c>
      <c r="T1857" s="167" t="s">
        <v>1361</v>
      </c>
    </row>
    <row r="1858" spans="1:20">
      <c r="A1858" s="167">
        <v>40000</v>
      </c>
      <c r="B1858" s="168">
        <v>45901</v>
      </c>
      <c r="C1858" s="168">
        <v>45901</v>
      </c>
      <c r="D1858" s="167">
        <v>180049</v>
      </c>
      <c r="E1858" s="167" t="s">
        <v>2902</v>
      </c>
      <c r="F1858" s="167" t="s">
        <v>1425</v>
      </c>
      <c r="G1858" s="167" t="s">
        <v>1426</v>
      </c>
      <c r="I1858" s="167" t="s">
        <v>1405</v>
      </c>
      <c r="J1858" s="167" t="s">
        <v>1444</v>
      </c>
      <c r="K1858" s="167" t="s">
        <v>1016</v>
      </c>
      <c r="L1858" s="167" t="s">
        <v>1445</v>
      </c>
      <c r="M1858" s="167" t="s">
        <v>2879</v>
      </c>
      <c r="O1858" s="167">
        <v>23507</v>
      </c>
      <c r="P1858" s="167" t="s">
        <v>1386</v>
      </c>
      <c r="R1858" s="167">
        <v>200</v>
      </c>
      <c r="S1858" s="167">
        <v>-200</v>
      </c>
      <c r="T1858" s="167" t="s">
        <v>1361</v>
      </c>
    </row>
    <row r="1859" spans="1:20">
      <c r="A1859" s="167">
        <v>40000</v>
      </c>
      <c r="B1859" s="168">
        <v>45901</v>
      </c>
      <c r="C1859" s="168">
        <v>45901</v>
      </c>
      <c r="D1859" s="167">
        <v>180051</v>
      </c>
      <c r="E1859" s="167" t="s">
        <v>2902</v>
      </c>
      <c r="F1859" s="167" t="s">
        <v>1425</v>
      </c>
      <c r="G1859" s="167" t="s">
        <v>1426</v>
      </c>
      <c r="I1859" s="167" t="s">
        <v>1405</v>
      </c>
      <c r="J1859" s="167" t="s">
        <v>1444</v>
      </c>
      <c r="K1859" s="167" t="s">
        <v>1016</v>
      </c>
      <c r="L1859" s="167" t="s">
        <v>1445</v>
      </c>
      <c r="M1859" s="167" t="s">
        <v>2879</v>
      </c>
      <c r="O1859" s="167">
        <v>23447</v>
      </c>
      <c r="P1859" s="167" t="s">
        <v>1386</v>
      </c>
      <c r="R1859" s="167">
        <v>200</v>
      </c>
      <c r="S1859" s="167">
        <v>-200</v>
      </c>
      <c r="T1859" s="167" t="s">
        <v>1361</v>
      </c>
    </row>
    <row r="1860" spans="1:20">
      <c r="A1860" s="167">
        <v>40000</v>
      </c>
      <c r="B1860" s="168">
        <v>45901</v>
      </c>
      <c r="C1860" s="168">
        <v>45901</v>
      </c>
      <c r="D1860" s="167">
        <v>180052</v>
      </c>
      <c r="E1860" s="167" t="s">
        <v>2902</v>
      </c>
      <c r="F1860" s="167" t="s">
        <v>1425</v>
      </c>
      <c r="G1860" s="167" t="s">
        <v>1426</v>
      </c>
      <c r="I1860" s="167" t="s">
        <v>1405</v>
      </c>
      <c r="J1860" s="167" t="s">
        <v>1444</v>
      </c>
      <c r="K1860" s="167" t="s">
        <v>1016</v>
      </c>
      <c r="L1860" s="167" t="s">
        <v>1445</v>
      </c>
      <c r="M1860" s="167" t="s">
        <v>2879</v>
      </c>
      <c r="O1860" s="167">
        <v>23446</v>
      </c>
      <c r="P1860" s="167" t="s">
        <v>1386</v>
      </c>
      <c r="R1860" s="167">
        <v>200</v>
      </c>
      <c r="S1860" s="167">
        <v>-200</v>
      </c>
      <c r="T1860" s="167" t="s">
        <v>1361</v>
      </c>
    </row>
    <row r="1861" spans="1:20">
      <c r="A1861" s="167">
        <v>40000</v>
      </c>
      <c r="B1861" s="168">
        <v>45901</v>
      </c>
      <c r="C1861" s="168">
        <v>45901</v>
      </c>
      <c r="D1861" s="167">
        <v>180053</v>
      </c>
      <c r="E1861" s="167" t="s">
        <v>2902</v>
      </c>
      <c r="F1861" s="167" t="s">
        <v>1425</v>
      </c>
      <c r="G1861" s="167" t="s">
        <v>1426</v>
      </c>
      <c r="I1861" s="167" t="s">
        <v>1405</v>
      </c>
      <c r="J1861" s="167" t="s">
        <v>1444</v>
      </c>
      <c r="K1861" s="167" t="s">
        <v>1016</v>
      </c>
      <c r="L1861" s="167" t="s">
        <v>1445</v>
      </c>
      <c r="M1861" s="167" t="s">
        <v>2879</v>
      </c>
      <c r="O1861" s="167">
        <v>23442</v>
      </c>
      <c r="P1861" s="167" t="s">
        <v>1386</v>
      </c>
      <c r="R1861" s="167">
        <v>200</v>
      </c>
      <c r="S1861" s="167">
        <v>-200</v>
      </c>
      <c r="T1861" s="167" t="s">
        <v>1361</v>
      </c>
    </row>
    <row r="1862" spans="1:20">
      <c r="A1862" s="167">
        <v>40000</v>
      </c>
      <c r="B1862" s="168">
        <v>45901</v>
      </c>
      <c r="C1862" s="168">
        <v>45901</v>
      </c>
      <c r="D1862" s="167">
        <v>180054</v>
      </c>
      <c r="E1862" s="167" t="s">
        <v>2902</v>
      </c>
      <c r="F1862" s="167" t="s">
        <v>1425</v>
      </c>
      <c r="G1862" s="167" t="s">
        <v>1426</v>
      </c>
      <c r="I1862" s="167" t="s">
        <v>1405</v>
      </c>
      <c r="J1862" s="167" t="s">
        <v>1444</v>
      </c>
      <c r="K1862" s="167" t="s">
        <v>1016</v>
      </c>
      <c r="L1862" s="167" t="s">
        <v>1445</v>
      </c>
      <c r="M1862" s="167" t="s">
        <v>2879</v>
      </c>
      <c r="O1862" s="167">
        <v>23441</v>
      </c>
      <c r="P1862" s="167" t="s">
        <v>1386</v>
      </c>
      <c r="R1862" s="167">
        <v>200</v>
      </c>
      <c r="S1862" s="167">
        <v>-200</v>
      </c>
      <c r="T1862" s="167" t="s">
        <v>1361</v>
      </c>
    </row>
    <row r="1863" spans="1:20">
      <c r="A1863" s="167">
        <v>40000</v>
      </c>
      <c r="B1863" s="168">
        <v>45901</v>
      </c>
      <c r="C1863" s="168">
        <v>45901</v>
      </c>
      <c r="D1863" s="167">
        <v>180055</v>
      </c>
      <c r="E1863" s="167" t="s">
        <v>2902</v>
      </c>
      <c r="F1863" s="167" t="s">
        <v>1425</v>
      </c>
      <c r="G1863" s="167" t="s">
        <v>1426</v>
      </c>
      <c r="I1863" s="167" t="s">
        <v>1405</v>
      </c>
      <c r="J1863" s="167" t="s">
        <v>1444</v>
      </c>
      <c r="K1863" s="167" t="s">
        <v>1016</v>
      </c>
      <c r="L1863" s="167" t="s">
        <v>1445</v>
      </c>
      <c r="M1863" s="167" t="s">
        <v>2879</v>
      </c>
      <c r="O1863" s="167">
        <v>23434</v>
      </c>
      <c r="P1863" s="167" t="s">
        <v>1386</v>
      </c>
      <c r="R1863" s="167">
        <v>200</v>
      </c>
      <c r="S1863" s="167">
        <v>-200</v>
      </c>
      <c r="T1863" s="167" t="s">
        <v>1361</v>
      </c>
    </row>
    <row r="1864" spans="1:20">
      <c r="A1864" s="167">
        <v>40000</v>
      </c>
      <c r="B1864" s="168">
        <v>45901</v>
      </c>
      <c r="C1864" s="168">
        <v>45901</v>
      </c>
      <c r="D1864" s="167">
        <v>180056</v>
      </c>
      <c r="E1864" s="167" t="s">
        <v>2902</v>
      </c>
      <c r="F1864" s="167" t="s">
        <v>1425</v>
      </c>
      <c r="G1864" s="167" t="s">
        <v>1426</v>
      </c>
      <c r="I1864" s="167" t="s">
        <v>1405</v>
      </c>
      <c r="J1864" s="167" t="s">
        <v>1444</v>
      </c>
      <c r="K1864" s="167" t="s">
        <v>1016</v>
      </c>
      <c r="L1864" s="167" t="s">
        <v>1445</v>
      </c>
      <c r="M1864" s="167" t="s">
        <v>2879</v>
      </c>
      <c r="O1864" s="167">
        <v>23433</v>
      </c>
      <c r="P1864" s="167" t="s">
        <v>1386</v>
      </c>
      <c r="R1864" s="167">
        <v>200</v>
      </c>
      <c r="S1864" s="167">
        <v>-200</v>
      </c>
      <c r="T1864" s="167" t="s">
        <v>1361</v>
      </c>
    </row>
    <row r="1865" spans="1:20">
      <c r="A1865" s="167">
        <v>40000</v>
      </c>
      <c r="B1865" s="168">
        <v>45901</v>
      </c>
      <c r="C1865" s="168">
        <v>45901</v>
      </c>
      <c r="D1865" s="167">
        <v>180057</v>
      </c>
      <c r="E1865" s="167" t="s">
        <v>2902</v>
      </c>
      <c r="F1865" s="167" t="s">
        <v>1425</v>
      </c>
      <c r="G1865" s="167" t="s">
        <v>1426</v>
      </c>
      <c r="I1865" s="167" t="s">
        <v>1405</v>
      </c>
      <c r="J1865" s="167" t="s">
        <v>1444</v>
      </c>
      <c r="K1865" s="167" t="s">
        <v>1016</v>
      </c>
      <c r="L1865" s="167" t="s">
        <v>1445</v>
      </c>
      <c r="M1865" s="167" t="s">
        <v>2879</v>
      </c>
      <c r="O1865" s="167">
        <v>23432</v>
      </c>
      <c r="P1865" s="167" t="s">
        <v>1386</v>
      </c>
      <c r="R1865" s="167">
        <v>200</v>
      </c>
      <c r="S1865" s="167">
        <v>-200</v>
      </c>
      <c r="T1865" s="167" t="s">
        <v>1361</v>
      </c>
    </row>
    <row r="1866" spans="1:20">
      <c r="A1866" s="167">
        <v>40000</v>
      </c>
      <c r="B1866" s="168">
        <v>45931</v>
      </c>
      <c r="C1866" s="168">
        <v>45931</v>
      </c>
      <c r="D1866" s="167">
        <v>180545</v>
      </c>
      <c r="E1866" s="167" t="s">
        <v>2902</v>
      </c>
      <c r="F1866" s="167" t="s">
        <v>1425</v>
      </c>
      <c r="G1866" s="167" t="s">
        <v>1426</v>
      </c>
      <c r="I1866" s="167" t="s">
        <v>1405</v>
      </c>
      <c r="J1866" s="167" t="s">
        <v>1444</v>
      </c>
      <c r="K1866" s="167" t="s">
        <v>1016</v>
      </c>
      <c r="L1866" s="167" t="s">
        <v>1445</v>
      </c>
      <c r="M1866" s="167" t="s">
        <v>2879</v>
      </c>
      <c r="O1866" s="167">
        <v>23850</v>
      </c>
      <c r="P1866" s="167" t="s">
        <v>1386</v>
      </c>
      <c r="R1866" s="167">
        <v>200</v>
      </c>
      <c r="S1866" s="167">
        <v>-200</v>
      </c>
      <c r="T1866" s="167" t="s">
        <v>1361</v>
      </c>
    </row>
    <row r="1867" spans="1:20">
      <c r="A1867" s="167">
        <v>40000</v>
      </c>
      <c r="B1867" s="168">
        <v>45931</v>
      </c>
      <c r="C1867" s="168">
        <v>45931</v>
      </c>
      <c r="D1867" s="167">
        <v>180546</v>
      </c>
      <c r="E1867" s="167" t="s">
        <v>2902</v>
      </c>
      <c r="F1867" s="167" t="s">
        <v>1425</v>
      </c>
      <c r="G1867" s="167" t="s">
        <v>1426</v>
      </c>
      <c r="I1867" s="167" t="s">
        <v>1405</v>
      </c>
      <c r="J1867" s="167" t="s">
        <v>1444</v>
      </c>
      <c r="K1867" s="167" t="s">
        <v>1016</v>
      </c>
      <c r="L1867" s="167" t="s">
        <v>1445</v>
      </c>
      <c r="M1867" s="167" t="s">
        <v>2879</v>
      </c>
      <c r="O1867" s="167">
        <v>23851</v>
      </c>
      <c r="P1867" s="167" t="s">
        <v>1386</v>
      </c>
      <c r="R1867" s="167">
        <v>200</v>
      </c>
      <c r="S1867" s="167">
        <v>-200</v>
      </c>
      <c r="T1867" s="167" t="s">
        <v>1361</v>
      </c>
    </row>
    <row r="1868" spans="1:20">
      <c r="A1868" s="167">
        <v>40000</v>
      </c>
      <c r="B1868" s="168">
        <v>45931</v>
      </c>
      <c r="C1868" s="168">
        <v>45931</v>
      </c>
      <c r="D1868" s="167">
        <v>180547</v>
      </c>
      <c r="E1868" s="167" t="s">
        <v>2902</v>
      </c>
      <c r="F1868" s="167" t="s">
        <v>1425</v>
      </c>
      <c r="G1868" s="167" t="s">
        <v>1426</v>
      </c>
      <c r="I1868" s="167" t="s">
        <v>1405</v>
      </c>
      <c r="J1868" s="167" t="s">
        <v>1444</v>
      </c>
      <c r="K1868" s="167" t="s">
        <v>1016</v>
      </c>
      <c r="L1868" s="167" t="s">
        <v>1445</v>
      </c>
      <c r="M1868" s="167" t="s">
        <v>2879</v>
      </c>
      <c r="O1868" s="167">
        <v>23852</v>
      </c>
      <c r="P1868" s="167" t="s">
        <v>1386</v>
      </c>
      <c r="R1868" s="167">
        <v>200</v>
      </c>
      <c r="S1868" s="167">
        <v>-200</v>
      </c>
      <c r="T1868" s="167" t="s">
        <v>1361</v>
      </c>
    </row>
    <row r="1869" spans="1:20">
      <c r="A1869" s="167">
        <v>40000</v>
      </c>
      <c r="B1869" s="168">
        <v>45931</v>
      </c>
      <c r="C1869" s="168">
        <v>45931</v>
      </c>
      <c r="D1869" s="167">
        <v>180548</v>
      </c>
      <c r="E1869" s="167" t="s">
        <v>2902</v>
      </c>
      <c r="F1869" s="167" t="s">
        <v>1425</v>
      </c>
      <c r="G1869" s="167" t="s">
        <v>1426</v>
      </c>
      <c r="I1869" s="167" t="s">
        <v>1405</v>
      </c>
      <c r="J1869" s="167" t="s">
        <v>1444</v>
      </c>
      <c r="K1869" s="167" t="s">
        <v>1016</v>
      </c>
      <c r="L1869" s="167" t="s">
        <v>1445</v>
      </c>
      <c r="M1869" s="167" t="s">
        <v>2879</v>
      </c>
      <c r="O1869" s="167">
        <v>23853</v>
      </c>
      <c r="P1869" s="167" t="s">
        <v>1386</v>
      </c>
      <c r="R1869" s="167">
        <v>200</v>
      </c>
      <c r="S1869" s="167">
        <v>-200</v>
      </c>
      <c r="T1869" s="167" t="s">
        <v>1361</v>
      </c>
    </row>
    <row r="1870" spans="1:20">
      <c r="A1870" s="167">
        <v>40000</v>
      </c>
      <c r="B1870" s="168">
        <v>45931</v>
      </c>
      <c r="C1870" s="168">
        <v>45931</v>
      </c>
      <c r="D1870" s="167">
        <v>180549</v>
      </c>
      <c r="E1870" s="167" t="s">
        <v>2902</v>
      </c>
      <c r="F1870" s="167" t="s">
        <v>1425</v>
      </c>
      <c r="G1870" s="167" t="s">
        <v>1426</v>
      </c>
      <c r="I1870" s="167" t="s">
        <v>1405</v>
      </c>
      <c r="J1870" s="167" t="s">
        <v>1444</v>
      </c>
      <c r="K1870" s="167" t="s">
        <v>1016</v>
      </c>
      <c r="L1870" s="167" t="s">
        <v>1445</v>
      </c>
      <c r="M1870" s="167" t="s">
        <v>2879</v>
      </c>
      <c r="O1870" s="167">
        <v>23854</v>
      </c>
      <c r="P1870" s="167" t="s">
        <v>1386</v>
      </c>
      <c r="R1870" s="167">
        <v>200</v>
      </c>
      <c r="S1870" s="167">
        <v>-200</v>
      </c>
      <c r="T1870" s="167" t="s">
        <v>1361</v>
      </c>
    </row>
    <row r="1871" spans="1:20">
      <c r="A1871" s="167">
        <v>40000</v>
      </c>
      <c r="B1871" s="168">
        <v>45931</v>
      </c>
      <c r="C1871" s="168">
        <v>45931</v>
      </c>
      <c r="D1871" s="167">
        <v>180550</v>
      </c>
      <c r="E1871" s="167" t="s">
        <v>2902</v>
      </c>
      <c r="F1871" s="167" t="s">
        <v>1425</v>
      </c>
      <c r="G1871" s="167" t="s">
        <v>1426</v>
      </c>
      <c r="I1871" s="167" t="s">
        <v>1405</v>
      </c>
      <c r="J1871" s="167" t="s">
        <v>1444</v>
      </c>
      <c r="K1871" s="167" t="s">
        <v>1016</v>
      </c>
      <c r="L1871" s="167" t="s">
        <v>1445</v>
      </c>
      <c r="M1871" s="167" t="s">
        <v>2879</v>
      </c>
      <c r="O1871" s="167">
        <v>23855</v>
      </c>
      <c r="P1871" s="167" t="s">
        <v>1386</v>
      </c>
      <c r="R1871" s="167">
        <v>200</v>
      </c>
      <c r="S1871" s="167">
        <v>-200</v>
      </c>
      <c r="T1871" s="167" t="s">
        <v>1361</v>
      </c>
    </row>
    <row r="1872" spans="1:20">
      <c r="A1872" s="167">
        <v>40000</v>
      </c>
      <c r="B1872" s="168">
        <v>45931</v>
      </c>
      <c r="C1872" s="168">
        <v>45931</v>
      </c>
      <c r="D1872" s="167">
        <v>180551</v>
      </c>
      <c r="E1872" s="167" t="s">
        <v>2902</v>
      </c>
      <c r="F1872" s="167" t="s">
        <v>1425</v>
      </c>
      <c r="G1872" s="167" t="s">
        <v>1426</v>
      </c>
      <c r="I1872" s="167" t="s">
        <v>1405</v>
      </c>
      <c r="J1872" s="167" t="s">
        <v>1444</v>
      </c>
      <c r="K1872" s="167" t="s">
        <v>1016</v>
      </c>
      <c r="L1872" s="167" t="s">
        <v>1445</v>
      </c>
      <c r="M1872" s="167" t="s">
        <v>2879</v>
      </c>
      <c r="O1872" s="167">
        <v>23856</v>
      </c>
      <c r="P1872" s="167" t="s">
        <v>1386</v>
      </c>
      <c r="R1872" s="167">
        <v>200</v>
      </c>
      <c r="S1872" s="167">
        <v>-200</v>
      </c>
      <c r="T1872" s="167" t="s">
        <v>1361</v>
      </c>
    </row>
    <row r="1873" spans="1:20">
      <c r="A1873" s="167">
        <v>40000</v>
      </c>
      <c r="B1873" s="168">
        <v>45931</v>
      </c>
      <c r="C1873" s="168">
        <v>45931</v>
      </c>
      <c r="D1873" s="167">
        <v>180552</v>
      </c>
      <c r="E1873" s="167" t="s">
        <v>2902</v>
      </c>
      <c r="F1873" s="167" t="s">
        <v>1425</v>
      </c>
      <c r="G1873" s="167" t="s">
        <v>1426</v>
      </c>
      <c r="I1873" s="167" t="s">
        <v>1405</v>
      </c>
      <c r="J1873" s="167" t="s">
        <v>1444</v>
      </c>
      <c r="K1873" s="167" t="s">
        <v>1016</v>
      </c>
      <c r="L1873" s="167" t="s">
        <v>1445</v>
      </c>
      <c r="M1873" s="167" t="s">
        <v>2879</v>
      </c>
      <c r="O1873" s="167">
        <v>23857</v>
      </c>
      <c r="P1873" s="167" t="s">
        <v>1386</v>
      </c>
      <c r="R1873" s="167">
        <v>200</v>
      </c>
      <c r="S1873" s="167">
        <v>-200</v>
      </c>
      <c r="T1873" s="167" t="s">
        <v>1361</v>
      </c>
    </row>
    <row r="1874" spans="1:20">
      <c r="A1874" s="167">
        <v>40000</v>
      </c>
      <c r="B1874" s="168">
        <v>45901</v>
      </c>
      <c r="C1874" s="168">
        <v>45901</v>
      </c>
      <c r="D1874" s="167">
        <v>180049</v>
      </c>
      <c r="E1874" s="167" t="s">
        <v>2903</v>
      </c>
      <c r="F1874" s="167" t="s">
        <v>1425</v>
      </c>
      <c r="G1874" s="167" t="s">
        <v>1426</v>
      </c>
      <c r="I1874" s="167" t="s">
        <v>1405</v>
      </c>
      <c r="J1874" s="167" t="s">
        <v>1447</v>
      </c>
      <c r="K1874" s="167" t="s">
        <v>1016</v>
      </c>
      <c r="L1874" s="167" t="s">
        <v>1448</v>
      </c>
      <c r="M1874" s="167" t="s">
        <v>2879</v>
      </c>
      <c r="O1874" s="167">
        <v>23507</v>
      </c>
      <c r="P1874" s="167" t="s">
        <v>1386</v>
      </c>
      <c r="R1874" s="167">
        <v>3244.5</v>
      </c>
      <c r="S1874" s="167">
        <v>-3244.5</v>
      </c>
      <c r="T1874" s="167" t="s">
        <v>1361</v>
      </c>
    </row>
    <row r="1875" spans="1:20">
      <c r="A1875" s="167">
        <v>40000</v>
      </c>
      <c r="B1875" s="168">
        <v>45901</v>
      </c>
      <c r="C1875" s="168">
        <v>45901</v>
      </c>
      <c r="D1875" s="167">
        <v>180051</v>
      </c>
      <c r="E1875" s="167" t="s">
        <v>2903</v>
      </c>
      <c r="F1875" s="167" t="s">
        <v>1425</v>
      </c>
      <c r="G1875" s="167" t="s">
        <v>1426</v>
      </c>
      <c r="I1875" s="167" t="s">
        <v>1405</v>
      </c>
      <c r="J1875" s="167" t="s">
        <v>1447</v>
      </c>
      <c r="K1875" s="167" t="s">
        <v>1016</v>
      </c>
      <c r="L1875" s="167" t="s">
        <v>1448</v>
      </c>
      <c r="M1875" s="167" t="s">
        <v>2879</v>
      </c>
      <c r="O1875" s="167">
        <v>23447</v>
      </c>
      <c r="P1875" s="167" t="s">
        <v>1386</v>
      </c>
      <c r="R1875" s="167">
        <v>432.6</v>
      </c>
      <c r="S1875" s="167">
        <v>-432.6</v>
      </c>
      <c r="T1875" s="167" t="s">
        <v>1361</v>
      </c>
    </row>
    <row r="1876" spans="1:20">
      <c r="A1876" s="167">
        <v>40000</v>
      </c>
      <c r="B1876" s="168">
        <v>45901</v>
      </c>
      <c r="C1876" s="168">
        <v>45901</v>
      </c>
      <c r="D1876" s="167">
        <v>180052</v>
      </c>
      <c r="E1876" s="167" t="s">
        <v>2903</v>
      </c>
      <c r="F1876" s="167" t="s">
        <v>1425</v>
      </c>
      <c r="G1876" s="167" t="s">
        <v>1426</v>
      </c>
      <c r="I1876" s="167" t="s">
        <v>1405</v>
      </c>
      <c r="J1876" s="167" t="s">
        <v>1447</v>
      </c>
      <c r="K1876" s="167" t="s">
        <v>1016</v>
      </c>
      <c r="L1876" s="167" t="s">
        <v>1448</v>
      </c>
      <c r="M1876" s="167" t="s">
        <v>2879</v>
      </c>
      <c r="O1876" s="167">
        <v>23446</v>
      </c>
      <c r="P1876" s="167" t="s">
        <v>1386</v>
      </c>
      <c r="R1876" s="167">
        <v>216.3</v>
      </c>
      <c r="S1876" s="167">
        <v>-216.3</v>
      </c>
      <c r="T1876" s="167" t="s">
        <v>1361</v>
      </c>
    </row>
    <row r="1877" spans="1:20">
      <c r="A1877" s="167">
        <v>40000</v>
      </c>
      <c r="B1877" s="168">
        <v>45901</v>
      </c>
      <c r="C1877" s="168">
        <v>45901</v>
      </c>
      <c r="D1877" s="167">
        <v>180053</v>
      </c>
      <c r="E1877" s="167" t="s">
        <v>2903</v>
      </c>
      <c r="F1877" s="167" t="s">
        <v>1425</v>
      </c>
      <c r="G1877" s="167" t="s">
        <v>1426</v>
      </c>
      <c r="I1877" s="167" t="s">
        <v>1405</v>
      </c>
      <c r="J1877" s="167" t="s">
        <v>1447</v>
      </c>
      <c r="K1877" s="167" t="s">
        <v>1016</v>
      </c>
      <c r="L1877" s="167" t="s">
        <v>1448</v>
      </c>
      <c r="M1877" s="167" t="s">
        <v>2879</v>
      </c>
      <c r="O1877" s="167">
        <v>23442</v>
      </c>
      <c r="P1877" s="167" t="s">
        <v>1386</v>
      </c>
      <c r="R1877" s="167">
        <v>324.45</v>
      </c>
      <c r="S1877" s="167">
        <v>-324.45</v>
      </c>
      <c r="T1877" s="167" t="s">
        <v>1361</v>
      </c>
    </row>
    <row r="1878" spans="1:20">
      <c r="A1878" s="167">
        <v>40000</v>
      </c>
      <c r="B1878" s="168">
        <v>45901</v>
      </c>
      <c r="C1878" s="168">
        <v>45901</v>
      </c>
      <c r="D1878" s="167">
        <v>180054</v>
      </c>
      <c r="E1878" s="167" t="s">
        <v>2903</v>
      </c>
      <c r="F1878" s="167" t="s">
        <v>1425</v>
      </c>
      <c r="G1878" s="167" t="s">
        <v>1426</v>
      </c>
      <c r="I1878" s="167" t="s">
        <v>1405</v>
      </c>
      <c r="J1878" s="167" t="s">
        <v>1447</v>
      </c>
      <c r="K1878" s="167" t="s">
        <v>1016</v>
      </c>
      <c r="L1878" s="167" t="s">
        <v>1448</v>
      </c>
      <c r="M1878" s="167" t="s">
        <v>2879</v>
      </c>
      <c r="O1878" s="167">
        <v>23441</v>
      </c>
      <c r="P1878" s="167" t="s">
        <v>1386</v>
      </c>
      <c r="R1878" s="167">
        <v>108.15</v>
      </c>
      <c r="S1878" s="167">
        <v>-108.15</v>
      </c>
      <c r="T1878" s="167" t="s">
        <v>1361</v>
      </c>
    </row>
    <row r="1879" spans="1:20">
      <c r="A1879" s="167">
        <v>40000</v>
      </c>
      <c r="B1879" s="168">
        <v>45901</v>
      </c>
      <c r="C1879" s="168">
        <v>45901</v>
      </c>
      <c r="D1879" s="167">
        <v>180055</v>
      </c>
      <c r="E1879" s="167" t="s">
        <v>2903</v>
      </c>
      <c r="F1879" s="167" t="s">
        <v>1425</v>
      </c>
      <c r="G1879" s="167" t="s">
        <v>1426</v>
      </c>
      <c r="I1879" s="167" t="s">
        <v>1405</v>
      </c>
      <c r="J1879" s="167" t="s">
        <v>1447</v>
      </c>
      <c r="K1879" s="167" t="s">
        <v>1016</v>
      </c>
      <c r="L1879" s="167" t="s">
        <v>1448</v>
      </c>
      <c r="M1879" s="167" t="s">
        <v>2879</v>
      </c>
      <c r="O1879" s="167">
        <v>23434</v>
      </c>
      <c r="P1879" s="167" t="s">
        <v>1386</v>
      </c>
      <c r="R1879" s="167">
        <v>216.3</v>
      </c>
      <c r="S1879" s="167">
        <v>-216.3</v>
      </c>
      <c r="T1879" s="167" t="s">
        <v>1361</v>
      </c>
    </row>
    <row r="1880" spans="1:20">
      <c r="A1880" s="167">
        <v>40000</v>
      </c>
      <c r="B1880" s="168">
        <v>45901</v>
      </c>
      <c r="C1880" s="168">
        <v>45901</v>
      </c>
      <c r="D1880" s="167">
        <v>180056</v>
      </c>
      <c r="E1880" s="167" t="s">
        <v>2903</v>
      </c>
      <c r="F1880" s="167" t="s">
        <v>1425</v>
      </c>
      <c r="G1880" s="167" t="s">
        <v>1426</v>
      </c>
      <c r="I1880" s="167" t="s">
        <v>1405</v>
      </c>
      <c r="J1880" s="167" t="s">
        <v>1447</v>
      </c>
      <c r="K1880" s="167" t="s">
        <v>1016</v>
      </c>
      <c r="L1880" s="167" t="s">
        <v>1448</v>
      </c>
      <c r="M1880" s="167" t="s">
        <v>2879</v>
      </c>
      <c r="O1880" s="167">
        <v>23433</v>
      </c>
      <c r="P1880" s="167" t="s">
        <v>1386</v>
      </c>
      <c r="R1880" s="167">
        <v>108.15</v>
      </c>
      <c r="S1880" s="167">
        <v>-108.15</v>
      </c>
      <c r="T1880" s="167" t="s">
        <v>1361</v>
      </c>
    </row>
    <row r="1881" spans="1:20">
      <c r="A1881" s="167">
        <v>40000</v>
      </c>
      <c r="B1881" s="168">
        <v>45901</v>
      </c>
      <c r="C1881" s="168">
        <v>45901</v>
      </c>
      <c r="D1881" s="167">
        <v>180057</v>
      </c>
      <c r="E1881" s="167" t="s">
        <v>2903</v>
      </c>
      <c r="F1881" s="167" t="s">
        <v>1425</v>
      </c>
      <c r="G1881" s="167" t="s">
        <v>1426</v>
      </c>
      <c r="I1881" s="167" t="s">
        <v>1405</v>
      </c>
      <c r="J1881" s="167" t="s">
        <v>1447</v>
      </c>
      <c r="K1881" s="167" t="s">
        <v>1016</v>
      </c>
      <c r="L1881" s="167" t="s">
        <v>1448</v>
      </c>
      <c r="M1881" s="167" t="s">
        <v>2879</v>
      </c>
      <c r="O1881" s="167">
        <v>23432</v>
      </c>
      <c r="P1881" s="167" t="s">
        <v>1386</v>
      </c>
      <c r="R1881" s="167">
        <v>108.15</v>
      </c>
      <c r="S1881" s="167">
        <v>-108.15</v>
      </c>
      <c r="T1881" s="167" t="s">
        <v>1361</v>
      </c>
    </row>
    <row r="1882" spans="1:20">
      <c r="A1882" s="167">
        <v>40000</v>
      </c>
      <c r="B1882" s="168">
        <v>45931</v>
      </c>
      <c r="C1882" s="168">
        <v>45931</v>
      </c>
      <c r="D1882" s="167">
        <v>180545</v>
      </c>
      <c r="E1882" s="167" t="s">
        <v>2903</v>
      </c>
      <c r="F1882" s="167" t="s">
        <v>1425</v>
      </c>
      <c r="G1882" s="167" t="s">
        <v>1426</v>
      </c>
      <c r="I1882" s="167" t="s">
        <v>1405</v>
      </c>
      <c r="J1882" s="167" t="s">
        <v>1447</v>
      </c>
      <c r="K1882" s="167" t="s">
        <v>1016</v>
      </c>
      <c r="L1882" s="167" t="s">
        <v>1448</v>
      </c>
      <c r="M1882" s="167" t="s">
        <v>2879</v>
      </c>
      <c r="O1882" s="167">
        <v>23850</v>
      </c>
      <c r="P1882" s="167" t="s">
        <v>1386</v>
      </c>
      <c r="R1882" s="167">
        <v>3460.8</v>
      </c>
      <c r="S1882" s="167">
        <v>-3460.8</v>
      </c>
      <c r="T1882" s="167" t="s">
        <v>1361</v>
      </c>
    </row>
    <row r="1883" spans="1:20">
      <c r="A1883" s="167">
        <v>40000</v>
      </c>
      <c r="B1883" s="168">
        <v>45931</v>
      </c>
      <c r="C1883" s="168">
        <v>45931</v>
      </c>
      <c r="D1883" s="167">
        <v>180546</v>
      </c>
      <c r="E1883" s="167" t="s">
        <v>2903</v>
      </c>
      <c r="F1883" s="167" t="s">
        <v>1425</v>
      </c>
      <c r="G1883" s="167" t="s">
        <v>1426</v>
      </c>
      <c r="I1883" s="167" t="s">
        <v>1405</v>
      </c>
      <c r="J1883" s="167" t="s">
        <v>1447</v>
      </c>
      <c r="K1883" s="167" t="s">
        <v>1016</v>
      </c>
      <c r="L1883" s="167" t="s">
        <v>1448</v>
      </c>
      <c r="M1883" s="167" t="s">
        <v>2879</v>
      </c>
      <c r="O1883" s="167">
        <v>23851</v>
      </c>
      <c r="P1883" s="167" t="s">
        <v>1386</v>
      </c>
      <c r="R1883" s="167">
        <v>324.45</v>
      </c>
      <c r="S1883" s="167">
        <v>-324.45</v>
      </c>
      <c r="T1883" s="167" t="s">
        <v>1361</v>
      </c>
    </row>
    <row r="1884" spans="1:20">
      <c r="A1884" s="167">
        <v>40000</v>
      </c>
      <c r="B1884" s="168">
        <v>45931</v>
      </c>
      <c r="C1884" s="168">
        <v>45931</v>
      </c>
      <c r="D1884" s="167">
        <v>180547</v>
      </c>
      <c r="E1884" s="167" t="s">
        <v>2903</v>
      </c>
      <c r="F1884" s="167" t="s">
        <v>1425</v>
      </c>
      <c r="G1884" s="167" t="s">
        <v>1426</v>
      </c>
      <c r="I1884" s="167" t="s">
        <v>1405</v>
      </c>
      <c r="J1884" s="167" t="s">
        <v>1447</v>
      </c>
      <c r="K1884" s="167" t="s">
        <v>1016</v>
      </c>
      <c r="L1884" s="167" t="s">
        <v>1448</v>
      </c>
      <c r="M1884" s="167" t="s">
        <v>2879</v>
      </c>
      <c r="O1884" s="167">
        <v>23852</v>
      </c>
      <c r="P1884" s="167" t="s">
        <v>1386</v>
      </c>
      <c r="R1884" s="167">
        <v>108.15</v>
      </c>
      <c r="S1884" s="167">
        <v>-108.15</v>
      </c>
      <c r="T1884" s="167" t="s">
        <v>1361</v>
      </c>
    </row>
    <row r="1885" spans="1:20">
      <c r="A1885" s="167">
        <v>40000</v>
      </c>
      <c r="B1885" s="168">
        <v>45931</v>
      </c>
      <c r="C1885" s="168">
        <v>45931</v>
      </c>
      <c r="D1885" s="167">
        <v>180548</v>
      </c>
      <c r="E1885" s="167" t="s">
        <v>2903</v>
      </c>
      <c r="F1885" s="167" t="s">
        <v>1425</v>
      </c>
      <c r="G1885" s="167" t="s">
        <v>1426</v>
      </c>
      <c r="I1885" s="167" t="s">
        <v>1405</v>
      </c>
      <c r="J1885" s="167" t="s">
        <v>1447</v>
      </c>
      <c r="K1885" s="167" t="s">
        <v>1016</v>
      </c>
      <c r="L1885" s="167" t="s">
        <v>1448</v>
      </c>
      <c r="M1885" s="167" t="s">
        <v>2879</v>
      </c>
      <c r="O1885" s="167">
        <v>23853</v>
      </c>
      <c r="P1885" s="167" t="s">
        <v>1386</v>
      </c>
      <c r="R1885" s="167">
        <v>108.15</v>
      </c>
      <c r="S1885" s="167">
        <v>-108.15</v>
      </c>
      <c r="T1885" s="167" t="s">
        <v>1361</v>
      </c>
    </row>
    <row r="1886" spans="1:20">
      <c r="A1886" s="167">
        <v>40000</v>
      </c>
      <c r="B1886" s="168">
        <v>45931</v>
      </c>
      <c r="C1886" s="168">
        <v>45931</v>
      </c>
      <c r="D1886" s="167">
        <v>180550</v>
      </c>
      <c r="E1886" s="167" t="s">
        <v>2903</v>
      </c>
      <c r="F1886" s="167" t="s">
        <v>1425</v>
      </c>
      <c r="G1886" s="167" t="s">
        <v>1426</v>
      </c>
      <c r="I1886" s="167" t="s">
        <v>1405</v>
      </c>
      <c r="J1886" s="167" t="s">
        <v>1447</v>
      </c>
      <c r="K1886" s="167" t="s">
        <v>1016</v>
      </c>
      <c r="L1886" s="167" t="s">
        <v>1448</v>
      </c>
      <c r="M1886" s="167" t="s">
        <v>2879</v>
      </c>
      <c r="O1886" s="167">
        <v>23855</v>
      </c>
      <c r="P1886" s="167" t="s">
        <v>1386</v>
      </c>
      <c r="R1886" s="167">
        <v>216.3</v>
      </c>
      <c r="S1886" s="167">
        <v>-216.3</v>
      </c>
      <c r="T1886" s="167" t="s">
        <v>1361</v>
      </c>
    </row>
    <row r="1887" spans="1:20">
      <c r="A1887" s="167">
        <v>40000</v>
      </c>
      <c r="B1887" s="168">
        <v>45931</v>
      </c>
      <c r="C1887" s="168">
        <v>45931</v>
      </c>
      <c r="D1887" s="167">
        <v>180551</v>
      </c>
      <c r="E1887" s="167" t="s">
        <v>2903</v>
      </c>
      <c r="F1887" s="167" t="s">
        <v>1425</v>
      </c>
      <c r="G1887" s="167" t="s">
        <v>1426</v>
      </c>
      <c r="I1887" s="167" t="s">
        <v>1405</v>
      </c>
      <c r="J1887" s="167" t="s">
        <v>1447</v>
      </c>
      <c r="K1887" s="167" t="s">
        <v>1016</v>
      </c>
      <c r="L1887" s="167" t="s">
        <v>1448</v>
      </c>
      <c r="M1887" s="167" t="s">
        <v>2879</v>
      </c>
      <c r="O1887" s="167">
        <v>23856</v>
      </c>
      <c r="P1887" s="167" t="s">
        <v>1386</v>
      </c>
      <c r="R1887" s="167">
        <v>108.15</v>
      </c>
      <c r="S1887" s="167">
        <v>-108.15</v>
      </c>
      <c r="T1887" s="167" t="s">
        <v>1361</v>
      </c>
    </row>
    <row r="1888" spans="1:20">
      <c r="A1888" s="167">
        <v>40000</v>
      </c>
      <c r="B1888" s="168">
        <v>45931</v>
      </c>
      <c r="C1888" s="168">
        <v>45931</v>
      </c>
      <c r="D1888" s="167">
        <v>180552</v>
      </c>
      <c r="E1888" s="167" t="s">
        <v>2903</v>
      </c>
      <c r="F1888" s="167" t="s">
        <v>1425</v>
      </c>
      <c r="G1888" s="167" t="s">
        <v>1426</v>
      </c>
      <c r="I1888" s="167" t="s">
        <v>1405</v>
      </c>
      <c r="J1888" s="167" t="s">
        <v>1447</v>
      </c>
      <c r="K1888" s="167" t="s">
        <v>1016</v>
      </c>
      <c r="L1888" s="167" t="s">
        <v>1448</v>
      </c>
      <c r="M1888" s="167" t="s">
        <v>2879</v>
      </c>
      <c r="O1888" s="167">
        <v>23857</v>
      </c>
      <c r="P1888" s="167" t="s">
        <v>1386</v>
      </c>
      <c r="R1888" s="167">
        <v>108.15</v>
      </c>
      <c r="S1888" s="167">
        <v>-108.15</v>
      </c>
      <c r="T1888" s="167" t="s">
        <v>1361</v>
      </c>
    </row>
    <row r="1889" spans="1:20">
      <c r="A1889" s="167">
        <v>41300</v>
      </c>
      <c r="B1889" s="168">
        <v>45901</v>
      </c>
      <c r="C1889" s="168">
        <v>45901</v>
      </c>
      <c r="D1889" s="167">
        <v>180049</v>
      </c>
      <c r="E1889" s="167" t="s">
        <v>2904</v>
      </c>
      <c r="F1889" s="167" t="s">
        <v>1425</v>
      </c>
      <c r="G1889" s="167" t="s">
        <v>1426</v>
      </c>
      <c r="I1889" s="167" t="s">
        <v>1405</v>
      </c>
      <c r="J1889" s="167" t="s">
        <v>2905</v>
      </c>
      <c r="K1889" s="167" t="s">
        <v>1016</v>
      </c>
      <c r="L1889" s="167" t="s">
        <v>2905</v>
      </c>
      <c r="M1889" s="167" t="s">
        <v>2879</v>
      </c>
      <c r="O1889" s="167">
        <v>23507</v>
      </c>
      <c r="P1889" s="167" t="s">
        <v>1386</v>
      </c>
      <c r="R1889" s="167">
        <v>40</v>
      </c>
      <c r="S1889" s="167">
        <v>-40</v>
      </c>
      <c r="T1889" s="167" t="s">
        <v>1361</v>
      </c>
    </row>
    <row r="1890" spans="1:20">
      <c r="A1890" s="167">
        <v>41300</v>
      </c>
      <c r="B1890" s="168">
        <v>45931</v>
      </c>
      <c r="C1890" s="168">
        <v>45931</v>
      </c>
      <c r="D1890" s="167">
        <v>180545</v>
      </c>
      <c r="E1890" s="167" t="s">
        <v>2904</v>
      </c>
      <c r="F1890" s="167" t="s">
        <v>1425</v>
      </c>
      <c r="G1890" s="167" t="s">
        <v>1426</v>
      </c>
      <c r="I1890" s="167" t="s">
        <v>1405</v>
      </c>
      <c r="J1890" s="167" t="s">
        <v>2905</v>
      </c>
      <c r="K1890" s="167" t="s">
        <v>1016</v>
      </c>
      <c r="L1890" s="167" t="s">
        <v>2905</v>
      </c>
      <c r="M1890" s="167" t="s">
        <v>2879</v>
      </c>
      <c r="O1890" s="167">
        <v>23850</v>
      </c>
      <c r="P1890" s="167" t="s">
        <v>1386</v>
      </c>
      <c r="R1890" s="167">
        <v>40</v>
      </c>
      <c r="S1890" s="167">
        <v>-40</v>
      </c>
      <c r="T1890" s="167" t="s">
        <v>1361</v>
      </c>
    </row>
    <row r="1891" spans="1:20">
      <c r="A1891" s="167">
        <v>41300</v>
      </c>
      <c r="B1891" s="168">
        <v>45901</v>
      </c>
      <c r="C1891" s="168">
        <v>45901</v>
      </c>
      <c r="D1891" s="167">
        <v>180051</v>
      </c>
      <c r="E1891" s="167" t="s">
        <v>2906</v>
      </c>
      <c r="F1891" s="167" t="s">
        <v>1425</v>
      </c>
      <c r="G1891" s="167" t="s">
        <v>1426</v>
      </c>
      <c r="I1891" s="167" t="s">
        <v>1405</v>
      </c>
      <c r="J1891" s="167" t="s">
        <v>2907</v>
      </c>
      <c r="K1891" s="167" t="s">
        <v>1016</v>
      </c>
      <c r="L1891" s="167" t="s">
        <v>2907</v>
      </c>
      <c r="M1891" s="167" t="s">
        <v>2879</v>
      </c>
      <c r="O1891" s="167">
        <v>23447</v>
      </c>
      <c r="P1891" s="167" t="s">
        <v>1386</v>
      </c>
      <c r="R1891" s="167">
        <v>20</v>
      </c>
      <c r="S1891" s="167">
        <v>-20</v>
      </c>
      <c r="T1891" s="167" t="s">
        <v>1361</v>
      </c>
    </row>
    <row r="1892" spans="1:20">
      <c r="A1892" s="167">
        <v>41300</v>
      </c>
      <c r="B1892" s="168">
        <v>45901</v>
      </c>
      <c r="C1892" s="168">
        <v>45901</v>
      </c>
      <c r="D1892" s="167">
        <v>180053</v>
      </c>
      <c r="E1892" s="167" t="s">
        <v>2906</v>
      </c>
      <c r="F1892" s="167" t="s">
        <v>1425</v>
      </c>
      <c r="G1892" s="167" t="s">
        <v>1426</v>
      </c>
      <c r="I1892" s="167" t="s">
        <v>1405</v>
      </c>
      <c r="J1892" s="167" t="s">
        <v>2907</v>
      </c>
      <c r="K1892" s="167" t="s">
        <v>1016</v>
      </c>
      <c r="L1892" s="167" t="s">
        <v>2907</v>
      </c>
      <c r="M1892" s="167" t="s">
        <v>2879</v>
      </c>
      <c r="O1892" s="167">
        <v>23442</v>
      </c>
      <c r="P1892" s="167" t="s">
        <v>1386</v>
      </c>
      <c r="R1892" s="167">
        <v>20</v>
      </c>
      <c r="S1892" s="167">
        <v>-20</v>
      </c>
      <c r="T1892" s="167" t="s">
        <v>1361</v>
      </c>
    </row>
    <row r="1893" spans="1:20">
      <c r="A1893" s="167">
        <v>41300</v>
      </c>
      <c r="B1893" s="168">
        <v>45901</v>
      </c>
      <c r="C1893" s="168">
        <v>45901</v>
      </c>
      <c r="D1893" s="167">
        <v>180054</v>
      </c>
      <c r="E1893" s="167" t="s">
        <v>2906</v>
      </c>
      <c r="F1893" s="167" t="s">
        <v>1425</v>
      </c>
      <c r="G1893" s="167" t="s">
        <v>1426</v>
      </c>
      <c r="I1893" s="167" t="s">
        <v>1405</v>
      </c>
      <c r="J1893" s="167" t="s">
        <v>2907</v>
      </c>
      <c r="K1893" s="167" t="s">
        <v>1016</v>
      </c>
      <c r="L1893" s="167" t="s">
        <v>2907</v>
      </c>
      <c r="M1893" s="167" t="s">
        <v>2879</v>
      </c>
      <c r="O1893" s="167">
        <v>23441</v>
      </c>
      <c r="P1893" s="167" t="s">
        <v>1386</v>
      </c>
      <c r="R1893" s="167">
        <v>20</v>
      </c>
      <c r="S1893" s="167">
        <v>-20</v>
      </c>
      <c r="T1893" s="167" t="s">
        <v>1361</v>
      </c>
    </row>
    <row r="1894" spans="1:20">
      <c r="A1894" s="167">
        <v>41300</v>
      </c>
      <c r="B1894" s="168">
        <v>45901</v>
      </c>
      <c r="C1894" s="168">
        <v>45901</v>
      </c>
      <c r="D1894" s="167">
        <v>180056</v>
      </c>
      <c r="E1894" s="167" t="s">
        <v>2906</v>
      </c>
      <c r="F1894" s="167" t="s">
        <v>1425</v>
      </c>
      <c r="G1894" s="167" t="s">
        <v>1426</v>
      </c>
      <c r="I1894" s="167" t="s">
        <v>1405</v>
      </c>
      <c r="J1894" s="167" t="s">
        <v>2907</v>
      </c>
      <c r="K1894" s="167" t="s">
        <v>1016</v>
      </c>
      <c r="L1894" s="167" t="s">
        <v>2907</v>
      </c>
      <c r="M1894" s="167" t="s">
        <v>2879</v>
      </c>
      <c r="O1894" s="167">
        <v>23433</v>
      </c>
      <c r="P1894" s="167" t="s">
        <v>1386</v>
      </c>
      <c r="R1894" s="167">
        <v>20</v>
      </c>
      <c r="S1894" s="167">
        <v>-20</v>
      </c>
      <c r="T1894" s="167" t="s">
        <v>1361</v>
      </c>
    </row>
    <row r="1895" spans="1:20">
      <c r="A1895" s="167">
        <v>41300</v>
      </c>
      <c r="B1895" s="168">
        <v>45931</v>
      </c>
      <c r="C1895" s="168">
        <v>45931</v>
      </c>
      <c r="D1895" s="167">
        <v>180546</v>
      </c>
      <c r="E1895" s="167" t="s">
        <v>2906</v>
      </c>
      <c r="F1895" s="167" t="s">
        <v>1425</v>
      </c>
      <c r="G1895" s="167" t="s">
        <v>1426</v>
      </c>
      <c r="I1895" s="167" t="s">
        <v>1405</v>
      </c>
      <c r="J1895" s="167" t="s">
        <v>2907</v>
      </c>
      <c r="K1895" s="167" t="s">
        <v>1016</v>
      </c>
      <c r="L1895" s="167" t="s">
        <v>2907</v>
      </c>
      <c r="M1895" s="167" t="s">
        <v>2879</v>
      </c>
      <c r="O1895" s="167">
        <v>23851</v>
      </c>
      <c r="P1895" s="167" t="s">
        <v>1386</v>
      </c>
      <c r="R1895" s="167">
        <v>20</v>
      </c>
      <c r="S1895" s="167">
        <v>-20</v>
      </c>
      <c r="T1895" s="167" t="s">
        <v>1361</v>
      </c>
    </row>
    <row r="1896" spans="1:20">
      <c r="A1896" s="167">
        <v>41300</v>
      </c>
      <c r="B1896" s="168">
        <v>45931</v>
      </c>
      <c r="C1896" s="168">
        <v>45931</v>
      </c>
      <c r="D1896" s="167">
        <v>180548</v>
      </c>
      <c r="E1896" s="167" t="s">
        <v>2906</v>
      </c>
      <c r="F1896" s="167" t="s">
        <v>1425</v>
      </c>
      <c r="G1896" s="167" t="s">
        <v>1426</v>
      </c>
      <c r="I1896" s="167" t="s">
        <v>1405</v>
      </c>
      <c r="J1896" s="167" t="s">
        <v>2907</v>
      </c>
      <c r="K1896" s="167" t="s">
        <v>1016</v>
      </c>
      <c r="L1896" s="167" t="s">
        <v>2907</v>
      </c>
      <c r="M1896" s="167" t="s">
        <v>2879</v>
      </c>
      <c r="O1896" s="167">
        <v>23853</v>
      </c>
      <c r="P1896" s="167" t="s">
        <v>1386</v>
      </c>
      <c r="R1896" s="167">
        <v>20</v>
      </c>
      <c r="S1896" s="167">
        <v>-20</v>
      </c>
      <c r="T1896" s="167" t="s">
        <v>1361</v>
      </c>
    </row>
    <row r="1897" spans="1:20">
      <c r="A1897" s="167">
        <v>41300</v>
      </c>
      <c r="B1897" s="168">
        <v>45931</v>
      </c>
      <c r="C1897" s="168">
        <v>45931</v>
      </c>
      <c r="D1897" s="167">
        <v>180549</v>
      </c>
      <c r="E1897" s="167" t="s">
        <v>2906</v>
      </c>
      <c r="F1897" s="167" t="s">
        <v>1425</v>
      </c>
      <c r="G1897" s="167" t="s">
        <v>1426</v>
      </c>
      <c r="I1897" s="167" t="s">
        <v>1405</v>
      </c>
      <c r="J1897" s="167" t="s">
        <v>2907</v>
      </c>
      <c r="K1897" s="167" t="s">
        <v>1016</v>
      </c>
      <c r="L1897" s="167" t="s">
        <v>2907</v>
      </c>
      <c r="M1897" s="167" t="s">
        <v>2879</v>
      </c>
      <c r="O1897" s="167">
        <v>23854</v>
      </c>
      <c r="P1897" s="167" t="s">
        <v>1386</v>
      </c>
      <c r="R1897" s="167">
        <v>20</v>
      </c>
      <c r="S1897" s="167">
        <v>-20</v>
      </c>
      <c r="T1897" s="167" t="s">
        <v>1361</v>
      </c>
    </row>
    <row r="1898" spans="1:20">
      <c r="A1898" s="167">
        <v>41300</v>
      </c>
      <c r="B1898" s="168">
        <v>45931</v>
      </c>
      <c r="C1898" s="168">
        <v>45931</v>
      </c>
      <c r="D1898" s="167">
        <v>180551</v>
      </c>
      <c r="E1898" s="167" t="s">
        <v>2906</v>
      </c>
      <c r="F1898" s="167" t="s">
        <v>1425</v>
      </c>
      <c r="G1898" s="167" t="s">
        <v>1426</v>
      </c>
      <c r="I1898" s="167" t="s">
        <v>1405</v>
      </c>
      <c r="J1898" s="167" t="s">
        <v>2907</v>
      </c>
      <c r="K1898" s="167" t="s">
        <v>1016</v>
      </c>
      <c r="L1898" s="167" t="s">
        <v>2907</v>
      </c>
      <c r="M1898" s="167" t="s">
        <v>2879</v>
      </c>
      <c r="O1898" s="167">
        <v>23856</v>
      </c>
      <c r="P1898" s="167" t="s">
        <v>1386</v>
      </c>
      <c r="R1898" s="167">
        <v>20</v>
      </c>
      <c r="S1898" s="167">
        <v>-20</v>
      </c>
      <c r="T1898" s="167" t="s">
        <v>1361</v>
      </c>
    </row>
    <row r="1899" spans="1:20">
      <c r="A1899" s="167">
        <v>41450</v>
      </c>
      <c r="B1899" s="168">
        <v>45901</v>
      </c>
      <c r="C1899" s="168">
        <v>45901</v>
      </c>
      <c r="D1899" s="167">
        <v>180057</v>
      </c>
      <c r="E1899" s="167" t="s">
        <v>2908</v>
      </c>
      <c r="F1899" s="167" t="s">
        <v>1425</v>
      </c>
      <c r="G1899" s="167" t="s">
        <v>1426</v>
      </c>
      <c r="I1899" s="167" t="s">
        <v>1405</v>
      </c>
      <c r="J1899" s="167" t="s">
        <v>1501</v>
      </c>
      <c r="K1899" s="167" t="s">
        <v>1016</v>
      </c>
      <c r="L1899" s="167" t="s">
        <v>1502</v>
      </c>
      <c r="M1899" s="167" t="s">
        <v>2879</v>
      </c>
      <c r="O1899" s="167">
        <v>23432</v>
      </c>
      <c r="P1899" s="167" t="s">
        <v>1386</v>
      </c>
      <c r="R1899" s="167">
        <v>22</v>
      </c>
      <c r="S1899" s="167">
        <v>-22</v>
      </c>
      <c r="T1899" s="167" t="s">
        <v>1361</v>
      </c>
    </row>
    <row r="1900" spans="1:20">
      <c r="A1900" s="167">
        <v>41450</v>
      </c>
      <c r="B1900" s="168">
        <v>45931</v>
      </c>
      <c r="C1900" s="168">
        <v>45931</v>
      </c>
      <c r="D1900" s="167">
        <v>180552</v>
      </c>
      <c r="E1900" s="167" t="s">
        <v>2908</v>
      </c>
      <c r="F1900" s="167" t="s">
        <v>1425</v>
      </c>
      <c r="G1900" s="167" t="s">
        <v>1426</v>
      </c>
      <c r="I1900" s="167" t="s">
        <v>1405</v>
      </c>
      <c r="J1900" s="167" t="s">
        <v>1501</v>
      </c>
      <c r="K1900" s="167" t="s">
        <v>1016</v>
      </c>
      <c r="L1900" s="167" t="s">
        <v>1502</v>
      </c>
      <c r="M1900" s="167" t="s">
        <v>2879</v>
      </c>
      <c r="O1900" s="167">
        <v>23857</v>
      </c>
      <c r="P1900" s="167" t="s">
        <v>1386</v>
      </c>
      <c r="R1900" s="167">
        <v>22</v>
      </c>
      <c r="S1900" s="167">
        <v>-22</v>
      </c>
      <c r="T1900" s="167" t="s">
        <v>1361</v>
      </c>
    </row>
    <row r="1901" spans="1:20">
      <c r="A1901" s="167">
        <v>41450</v>
      </c>
      <c r="B1901" s="168">
        <v>45901</v>
      </c>
      <c r="C1901" s="168">
        <v>45901</v>
      </c>
      <c r="D1901" s="167">
        <v>180049</v>
      </c>
      <c r="E1901" s="167" t="s">
        <v>2909</v>
      </c>
      <c r="F1901" s="167" t="s">
        <v>1425</v>
      </c>
      <c r="G1901" s="167" t="s">
        <v>1426</v>
      </c>
      <c r="I1901" s="167" t="s">
        <v>1405</v>
      </c>
      <c r="J1901" s="167" t="s">
        <v>1540</v>
      </c>
      <c r="K1901" s="167" t="s">
        <v>1016</v>
      </c>
      <c r="L1901" s="167" t="s">
        <v>1541</v>
      </c>
      <c r="M1901" s="167" t="s">
        <v>2879</v>
      </c>
      <c r="O1901" s="167">
        <v>23507</v>
      </c>
      <c r="P1901" s="167" t="s">
        <v>1386</v>
      </c>
      <c r="R1901" s="167">
        <v>554.4</v>
      </c>
      <c r="S1901" s="167">
        <v>-554.4</v>
      </c>
      <c r="T1901" s="167" t="s">
        <v>1361</v>
      </c>
    </row>
    <row r="1902" spans="1:20">
      <c r="A1902" s="167">
        <v>41450</v>
      </c>
      <c r="B1902" s="168">
        <v>45901</v>
      </c>
      <c r="C1902" s="168">
        <v>45901</v>
      </c>
      <c r="D1902" s="167">
        <v>180051</v>
      </c>
      <c r="E1902" s="167" t="s">
        <v>2909</v>
      </c>
      <c r="F1902" s="167" t="s">
        <v>1425</v>
      </c>
      <c r="G1902" s="167" t="s">
        <v>1426</v>
      </c>
      <c r="I1902" s="167" t="s">
        <v>1405</v>
      </c>
      <c r="J1902" s="167" t="s">
        <v>1540</v>
      </c>
      <c r="K1902" s="167" t="s">
        <v>1016</v>
      </c>
      <c r="L1902" s="167" t="s">
        <v>1541</v>
      </c>
      <c r="M1902" s="167" t="s">
        <v>2879</v>
      </c>
      <c r="O1902" s="167">
        <v>23447</v>
      </c>
      <c r="P1902" s="167" t="s">
        <v>1386</v>
      </c>
      <c r="R1902" s="167">
        <v>52.8</v>
      </c>
      <c r="S1902" s="167">
        <v>-52.8</v>
      </c>
      <c r="T1902" s="167" t="s">
        <v>1361</v>
      </c>
    </row>
    <row r="1903" spans="1:20">
      <c r="A1903" s="167">
        <v>41450</v>
      </c>
      <c r="B1903" s="168">
        <v>45901</v>
      </c>
      <c r="C1903" s="168">
        <v>45901</v>
      </c>
      <c r="D1903" s="167">
        <v>180052</v>
      </c>
      <c r="E1903" s="167" t="s">
        <v>2909</v>
      </c>
      <c r="F1903" s="167" t="s">
        <v>1425</v>
      </c>
      <c r="G1903" s="167" t="s">
        <v>1426</v>
      </c>
      <c r="I1903" s="167" t="s">
        <v>1405</v>
      </c>
      <c r="J1903" s="167" t="s">
        <v>1540</v>
      </c>
      <c r="K1903" s="167" t="s">
        <v>1016</v>
      </c>
      <c r="L1903" s="167" t="s">
        <v>1541</v>
      </c>
      <c r="M1903" s="167" t="s">
        <v>2879</v>
      </c>
      <c r="O1903" s="167">
        <v>23446</v>
      </c>
      <c r="P1903" s="167" t="s">
        <v>1386</v>
      </c>
      <c r="R1903" s="167">
        <v>79.2</v>
      </c>
      <c r="S1903" s="167">
        <v>-79.2</v>
      </c>
      <c r="T1903" s="167" t="s">
        <v>1361</v>
      </c>
    </row>
    <row r="1904" spans="1:20">
      <c r="A1904" s="167">
        <v>41450</v>
      </c>
      <c r="B1904" s="168">
        <v>45901</v>
      </c>
      <c r="C1904" s="168">
        <v>45901</v>
      </c>
      <c r="D1904" s="167">
        <v>180053</v>
      </c>
      <c r="E1904" s="167" t="s">
        <v>2909</v>
      </c>
      <c r="F1904" s="167" t="s">
        <v>1425</v>
      </c>
      <c r="G1904" s="167" t="s">
        <v>1426</v>
      </c>
      <c r="I1904" s="167" t="s">
        <v>1405</v>
      </c>
      <c r="J1904" s="167" t="s">
        <v>1540</v>
      </c>
      <c r="K1904" s="167" t="s">
        <v>1016</v>
      </c>
      <c r="L1904" s="167" t="s">
        <v>1541</v>
      </c>
      <c r="M1904" s="167" t="s">
        <v>2879</v>
      </c>
      <c r="O1904" s="167">
        <v>23442</v>
      </c>
      <c r="P1904" s="167" t="s">
        <v>1386</v>
      </c>
      <c r="R1904" s="167">
        <v>52.8</v>
      </c>
      <c r="S1904" s="167">
        <v>-52.8</v>
      </c>
      <c r="T1904" s="167" t="s">
        <v>1361</v>
      </c>
    </row>
    <row r="1905" spans="1:20">
      <c r="A1905" s="167">
        <v>41450</v>
      </c>
      <c r="B1905" s="168">
        <v>45901</v>
      </c>
      <c r="C1905" s="168">
        <v>45901</v>
      </c>
      <c r="D1905" s="167">
        <v>180054</v>
      </c>
      <c r="E1905" s="167" t="s">
        <v>2909</v>
      </c>
      <c r="F1905" s="167" t="s">
        <v>1425</v>
      </c>
      <c r="G1905" s="167" t="s">
        <v>1426</v>
      </c>
      <c r="I1905" s="167" t="s">
        <v>1405</v>
      </c>
      <c r="J1905" s="167" t="s">
        <v>1540</v>
      </c>
      <c r="K1905" s="167" t="s">
        <v>1016</v>
      </c>
      <c r="L1905" s="167" t="s">
        <v>1541</v>
      </c>
      <c r="M1905" s="167" t="s">
        <v>2879</v>
      </c>
      <c r="O1905" s="167">
        <v>23441</v>
      </c>
      <c r="P1905" s="167" t="s">
        <v>1386</v>
      </c>
      <c r="R1905" s="167">
        <v>52.8</v>
      </c>
      <c r="S1905" s="167">
        <v>-52.8</v>
      </c>
      <c r="T1905" s="167" t="s">
        <v>1361</v>
      </c>
    </row>
    <row r="1906" spans="1:20">
      <c r="A1906" s="167">
        <v>41450</v>
      </c>
      <c r="B1906" s="168">
        <v>45901</v>
      </c>
      <c r="C1906" s="168">
        <v>45901</v>
      </c>
      <c r="D1906" s="167">
        <v>180055</v>
      </c>
      <c r="E1906" s="167" t="s">
        <v>2909</v>
      </c>
      <c r="F1906" s="167" t="s">
        <v>1425</v>
      </c>
      <c r="G1906" s="167" t="s">
        <v>1426</v>
      </c>
      <c r="I1906" s="167" t="s">
        <v>1405</v>
      </c>
      <c r="J1906" s="167" t="s">
        <v>1540</v>
      </c>
      <c r="K1906" s="167" t="s">
        <v>1016</v>
      </c>
      <c r="L1906" s="167" t="s">
        <v>1541</v>
      </c>
      <c r="M1906" s="167" t="s">
        <v>2879</v>
      </c>
      <c r="O1906" s="167">
        <v>23434</v>
      </c>
      <c r="P1906" s="167" t="s">
        <v>1386</v>
      </c>
      <c r="R1906" s="167">
        <v>52.8</v>
      </c>
      <c r="S1906" s="167">
        <v>-52.8</v>
      </c>
      <c r="T1906" s="167" t="s">
        <v>1361</v>
      </c>
    </row>
    <row r="1907" spans="1:20">
      <c r="A1907" s="167">
        <v>41450</v>
      </c>
      <c r="B1907" s="168">
        <v>45901</v>
      </c>
      <c r="C1907" s="168">
        <v>45901</v>
      </c>
      <c r="D1907" s="167">
        <v>180056</v>
      </c>
      <c r="E1907" s="167" t="s">
        <v>2909</v>
      </c>
      <c r="F1907" s="167" t="s">
        <v>1425</v>
      </c>
      <c r="G1907" s="167" t="s">
        <v>1426</v>
      </c>
      <c r="I1907" s="167" t="s">
        <v>1405</v>
      </c>
      <c r="J1907" s="167" t="s">
        <v>1540</v>
      </c>
      <c r="K1907" s="167" t="s">
        <v>1016</v>
      </c>
      <c r="L1907" s="167" t="s">
        <v>1541</v>
      </c>
      <c r="M1907" s="167" t="s">
        <v>2879</v>
      </c>
      <c r="O1907" s="167">
        <v>23433</v>
      </c>
      <c r="P1907" s="167" t="s">
        <v>1386</v>
      </c>
      <c r="R1907" s="167">
        <v>26.4</v>
      </c>
      <c r="S1907" s="167">
        <v>-26.4</v>
      </c>
      <c r="T1907" s="167" t="s">
        <v>1361</v>
      </c>
    </row>
    <row r="1908" spans="1:20">
      <c r="A1908" s="167">
        <v>41450</v>
      </c>
      <c r="B1908" s="168">
        <v>45931</v>
      </c>
      <c r="C1908" s="168">
        <v>45931</v>
      </c>
      <c r="D1908" s="167">
        <v>180545</v>
      </c>
      <c r="E1908" s="167" t="s">
        <v>2909</v>
      </c>
      <c r="F1908" s="167" t="s">
        <v>1425</v>
      </c>
      <c r="G1908" s="167" t="s">
        <v>1426</v>
      </c>
      <c r="I1908" s="167" t="s">
        <v>1405</v>
      </c>
      <c r="J1908" s="167" t="s">
        <v>1540</v>
      </c>
      <c r="K1908" s="167" t="s">
        <v>1016</v>
      </c>
      <c r="L1908" s="167" t="s">
        <v>1541</v>
      </c>
      <c r="M1908" s="167" t="s">
        <v>2879</v>
      </c>
      <c r="O1908" s="167">
        <v>23850</v>
      </c>
      <c r="P1908" s="167" t="s">
        <v>1386</v>
      </c>
      <c r="R1908" s="167">
        <v>501.6</v>
      </c>
      <c r="S1908" s="167">
        <v>-501.6</v>
      </c>
      <c r="T1908" s="167" t="s">
        <v>1361</v>
      </c>
    </row>
    <row r="1909" spans="1:20">
      <c r="A1909" s="167">
        <v>41450</v>
      </c>
      <c r="B1909" s="168">
        <v>45931</v>
      </c>
      <c r="C1909" s="168">
        <v>45931</v>
      </c>
      <c r="D1909" s="167">
        <v>180546</v>
      </c>
      <c r="E1909" s="167" t="s">
        <v>2909</v>
      </c>
      <c r="F1909" s="167" t="s">
        <v>1425</v>
      </c>
      <c r="G1909" s="167" t="s">
        <v>1426</v>
      </c>
      <c r="I1909" s="167" t="s">
        <v>1405</v>
      </c>
      <c r="J1909" s="167" t="s">
        <v>1540</v>
      </c>
      <c r="K1909" s="167" t="s">
        <v>1016</v>
      </c>
      <c r="L1909" s="167" t="s">
        <v>1541</v>
      </c>
      <c r="M1909" s="167" t="s">
        <v>2879</v>
      </c>
      <c r="O1909" s="167">
        <v>23851</v>
      </c>
      <c r="P1909" s="167" t="s">
        <v>1386</v>
      </c>
      <c r="R1909" s="167">
        <v>52.8</v>
      </c>
      <c r="S1909" s="167">
        <v>-52.8</v>
      </c>
      <c r="T1909" s="167" t="s">
        <v>1361</v>
      </c>
    </row>
    <row r="1910" spans="1:20">
      <c r="A1910" s="167">
        <v>41450</v>
      </c>
      <c r="B1910" s="168">
        <v>45931</v>
      </c>
      <c r="C1910" s="168">
        <v>45931</v>
      </c>
      <c r="D1910" s="167">
        <v>180547</v>
      </c>
      <c r="E1910" s="167" t="s">
        <v>2909</v>
      </c>
      <c r="F1910" s="167" t="s">
        <v>1425</v>
      </c>
      <c r="G1910" s="167" t="s">
        <v>1426</v>
      </c>
      <c r="I1910" s="167" t="s">
        <v>1405</v>
      </c>
      <c r="J1910" s="167" t="s">
        <v>1540</v>
      </c>
      <c r="K1910" s="167" t="s">
        <v>1016</v>
      </c>
      <c r="L1910" s="167" t="s">
        <v>1541</v>
      </c>
      <c r="M1910" s="167" t="s">
        <v>2879</v>
      </c>
      <c r="O1910" s="167">
        <v>23852</v>
      </c>
      <c r="P1910" s="167" t="s">
        <v>1386</v>
      </c>
      <c r="R1910" s="167">
        <v>52.8</v>
      </c>
      <c r="S1910" s="167">
        <v>-52.8</v>
      </c>
      <c r="T1910" s="167" t="s">
        <v>1361</v>
      </c>
    </row>
    <row r="1911" spans="1:20">
      <c r="A1911" s="167">
        <v>41450</v>
      </c>
      <c r="B1911" s="168">
        <v>45931</v>
      </c>
      <c r="C1911" s="168">
        <v>45931</v>
      </c>
      <c r="D1911" s="167">
        <v>180548</v>
      </c>
      <c r="E1911" s="167" t="s">
        <v>2909</v>
      </c>
      <c r="F1911" s="167" t="s">
        <v>1425</v>
      </c>
      <c r="G1911" s="167" t="s">
        <v>1426</v>
      </c>
      <c r="I1911" s="167" t="s">
        <v>1405</v>
      </c>
      <c r="J1911" s="167" t="s">
        <v>1540</v>
      </c>
      <c r="K1911" s="167" t="s">
        <v>1016</v>
      </c>
      <c r="L1911" s="167" t="s">
        <v>1541</v>
      </c>
      <c r="M1911" s="167" t="s">
        <v>2879</v>
      </c>
      <c r="O1911" s="167">
        <v>23853</v>
      </c>
      <c r="P1911" s="167" t="s">
        <v>1386</v>
      </c>
      <c r="R1911" s="167">
        <v>52.8</v>
      </c>
      <c r="S1911" s="167">
        <v>-52.8</v>
      </c>
      <c r="T1911" s="167" t="s">
        <v>1361</v>
      </c>
    </row>
    <row r="1912" spans="1:20">
      <c r="A1912" s="167">
        <v>41450</v>
      </c>
      <c r="B1912" s="168">
        <v>45931</v>
      </c>
      <c r="C1912" s="168">
        <v>45931</v>
      </c>
      <c r="D1912" s="167">
        <v>180549</v>
      </c>
      <c r="E1912" s="167" t="s">
        <v>2909</v>
      </c>
      <c r="F1912" s="167" t="s">
        <v>1425</v>
      </c>
      <c r="G1912" s="167" t="s">
        <v>1426</v>
      </c>
      <c r="I1912" s="167" t="s">
        <v>1405</v>
      </c>
      <c r="J1912" s="167" t="s">
        <v>1540</v>
      </c>
      <c r="K1912" s="167" t="s">
        <v>1016</v>
      </c>
      <c r="L1912" s="167" t="s">
        <v>1541</v>
      </c>
      <c r="M1912" s="167" t="s">
        <v>2879</v>
      </c>
      <c r="O1912" s="167">
        <v>23854</v>
      </c>
      <c r="P1912" s="167" t="s">
        <v>1386</v>
      </c>
      <c r="R1912" s="167">
        <v>52.8</v>
      </c>
      <c r="S1912" s="167">
        <v>-52.8</v>
      </c>
      <c r="T1912" s="167" t="s">
        <v>1361</v>
      </c>
    </row>
    <row r="1913" spans="1:20">
      <c r="A1913" s="167">
        <v>41450</v>
      </c>
      <c r="B1913" s="168">
        <v>45931</v>
      </c>
      <c r="C1913" s="168">
        <v>45931</v>
      </c>
      <c r="D1913" s="167">
        <v>180550</v>
      </c>
      <c r="E1913" s="167" t="s">
        <v>2909</v>
      </c>
      <c r="F1913" s="167" t="s">
        <v>1425</v>
      </c>
      <c r="G1913" s="167" t="s">
        <v>1426</v>
      </c>
      <c r="I1913" s="167" t="s">
        <v>1405</v>
      </c>
      <c r="J1913" s="167" t="s">
        <v>1540</v>
      </c>
      <c r="K1913" s="167" t="s">
        <v>1016</v>
      </c>
      <c r="L1913" s="167" t="s">
        <v>1541</v>
      </c>
      <c r="M1913" s="167" t="s">
        <v>2879</v>
      </c>
      <c r="O1913" s="167">
        <v>23855</v>
      </c>
      <c r="P1913" s="167" t="s">
        <v>1386</v>
      </c>
      <c r="R1913" s="167">
        <v>52.8</v>
      </c>
      <c r="S1913" s="167">
        <v>-52.8</v>
      </c>
      <c r="T1913" s="167" t="s">
        <v>1361</v>
      </c>
    </row>
    <row r="1914" spans="1:20">
      <c r="A1914" s="167">
        <v>41450</v>
      </c>
      <c r="B1914" s="168">
        <v>45931</v>
      </c>
      <c r="C1914" s="168">
        <v>45931</v>
      </c>
      <c r="D1914" s="167">
        <v>180551</v>
      </c>
      <c r="E1914" s="167" t="s">
        <v>2909</v>
      </c>
      <c r="F1914" s="167" t="s">
        <v>1425</v>
      </c>
      <c r="G1914" s="167" t="s">
        <v>1426</v>
      </c>
      <c r="I1914" s="167" t="s">
        <v>1405</v>
      </c>
      <c r="J1914" s="167" t="s">
        <v>1540</v>
      </c>
      <c r="K1914" s="167" t="s">
        <v>1016</v>
      </c>
      <c r="L1914" s="167" t="s">
        <v>1541</v>
      </c>
      <c r="M1914" s="167" t="s">
        <v>2879</v>
      </c>
      <c r="O1914" s="167">
        <v>23856</v>
      </c>
      <c r="P1914" s="167" t="s">
        <v>1386</v>
      </c>
      <c r="R1914" s="167">
        <v>26.4</v>
      </c>
      <c r="S1914" s="167">
        <v>-26.4</v>
      </c>
      <c r="T1914" s="167" t="s">
        <v>1361</v>
      </c>
    </row>
    <row r="1915" spans="1:20">
      <c r="A1915" s="167">
        <v>41300</v>
      </c>
      <c r="B1915" s="168">
        <v>45930</v>
      </c>
      <c r="C1915" s="168">
        <v>45930</v>
      </c>
      <c r="D1915" s="167" t="s">
        <v>2910</v>
      </c>
      <c r="E1915" s="167" t="s">
        <v>2911</v>
      </c>
      <c r="F1915" s="167" t="s">
        <v>1504</v>
      </c>
      <c r="G1915" s="167" t="s">
        <v>297</v>
      </c>
      <c r="I1915" s="167" t="s">
        <v>1405</v>
      </c>
      <c r="J1915" s="167" t="s">
        <v>2459</v>
      </c>
      <c r="K1915" s="167" t="s">
        <v>1016</v>
      </c>
      <c r="L1915" s="167" t="s">
        <v>2460</v>
      </c>
      <c r="M1915" s="167" t="s">
        <v>2879</v>
      </c>
      <c r="O1915" s="167">
        <v>23710</v>
      </c>
      <c r="P1915" s="167" t="s">
        <v>1386</v>
      </c>
      <c r="Q1915" s="167">
        <v>1198.1300000000001</v>
      </c>
      <c r="S1915" s="167">
        <v>1198.1300000000001</v>
      </c>
      <c r="T1915" s="167" t="s">
        <v>1361</v>
      </c>
    </row>
    <row r="1916" spans="1:20">
      <c r="A1916" s="167">
        <v>41450</v>
      </c>
      <c r="B1916" s="168">
        <v>45901</v>
      </c>
      <c r="C1916" s="168">
        <v>45901</v>
      </c>
      <c r="D1916" s="167">
        <v>180049</v>
      </c>
      <c r="E1916" s="167" t="s">
        <v>2911</v>
      </c>
      <c r="F1916" s="167" t="s">
        <v>1425</v>
      </c>
      <c r="G1916" s="167" t="s">
        <v>1426</v>
      </c>
      <c r="I1916" s="167" t="s">
        <v>1405</v>
      </c>
      <c r="J1916" s="167" t="s">
        <v>2459</v>
      </c>
      <c r="K1916" s="167" t="s">
        <v>1016</v>
      </c>
      <c r="L1916" s="167" t="s">
        <v>2460</v>
      </c>
      <c r="M1916" s="167" t="s">
        <v>2879</v>
      </c>
      <c r="O1916" s="167">
        <v>23507</v>
      </c>
      <c r="P1916" s="167" t="s">
        <v>1386</v>
      </c>
      <c r="R1916" s="167">
        <v>720</v>
      </c>
      <c r="S1916" s="167">
        <v>-720</v>
      </c>
      <c r="T1916" s="167" t="s">
        <v>1361</v>
      </c>
    </row>
    <row r="1917" spans="1:20">
      <c r="A1917" s="167">
        <v>41450</v>
      </c>
      <c r="B1917" s="168">
        <v>45901</v>
      </c>
      <c r="C1917" s="168">
        <v>45901</v>
      </c>
      <c r="D1917" s="167">
        <v>180050</v>
      </c>
      <c r="E1917" s="167" t="s">
        <v>2911</v>
      </c>
      <c r="F1917" s="167" t="s">
        <v>1425</v>
      </c>
      <c r="G1917" s="167" t="s">
        <v>1426</v>
      </c>
      <c r="I1917" s="167" t="s">
        <v>1405</v>
      </c>
      <c r="J1917" s="167" t="s">
        <v>2459</v>
      </c>
      <c r="K1917" s="167" t="s">
        <v>1016</v>
      </c>
      <c r="L1917" s="167" t="s">
        <v>2460</v>
      </c>
      <c r="M1917" s="167" t="s">
        <v>2879</v>
      </c>
      <c r="O1917" s="167">
        <v>23448</v>
      </c>
      <c r="P1917" s="167" t="s">
        <v>1386</v>
      </c>
      <c r="R1917" s="167">
        <v>1440</v>
      </c>
      <c r="S1917" s="167">
        <v>-1440</v>
      </c>
      <c r="T1917" s="167" t="s">
        <v>1361</v>
      </c>
    </row>
    <row r="1918" spans="1:20">
      <c r="A1918" s="167">
        <v>41450</v>
      </c>
      <c r="B1918" s="168">
        <v>45901</v>
      </c>
      <c r="C1918" s="168">
        <v>45901</v>
      </c>
      <c r="D1918" s="167">
        <v>180051</v>
      </c>
      <c r="E1918" s="167" t="s">
        <v>2911</v>
      </c>
      <c r="F1918" s="167" t="s">
        <v>1425</v>
      </c>
      <c r="G1918" s="167" t="s">
        <v>1426</v>
      </c>
      <c r="I1918" s="167" t="s">
        <v>1405</v>
      </c>
      <c r="J1918" s="167" t="s">
        <v>2459</v>
      </c>
      <c r="K1918" s="167" t="s">
        <v>1016</v>
      </c>
      <c r="L1918" s="167" t="s">
        <v>2460</v>
      </c>
      <c r="M1918" s="167" t="s">
        <v>2879</v>
      </c>
      <c r="O1918" s="167">
        <v>23447</v>
      </c>
      <c r="P1918" s="167" t="s">
        <v>1386</v>
      </c>
      <c r="R1918" s="167">
        <v>245.63</v>
      </c>
      <c r="S1918" s="167">
        <v>-245.63</v>
      </c>
      <c r="T1918" s="167" t="s">
        <v>1361</v>
      </c>
    </row>
    <row r="1919" spans="1:20">
      <c r="A1919" s="167">
        <v>41450</v>
      </c>
      <c r="B1919" s="168">
        <v>45901</v>
      </c>
      <c r="C1919" s="168">
        <v>45901</v>
      </c>
      <c r="D1919" s="167">
        <v>180052</v>
      </c>
      <c r="E1919" s="167" t="s">
        <v>2911</v>
      </c>
      <c r="F1919" s="167" t="s">
        <v>1425</v>
      </c>
      <c r="G1919" s="167" t="s">
        <v>1426</v>
      </c>
      <c r="I1919" s="167" t="s">
        <v>1405</v>
      </c>
      <c r="J1919" s="167" t="s">
        <v>2459</v>
      </c>
      <c r="K1919" s="167" t="s">
        <v>1016</v>
      </c>
      <c r="L1919" s="167" t="s">
        <v>2460</v>
      </c>
      <c r="M1919" s="167" t="s">
        <v>2879</v>
      </c>
      <c r="O1919" s="167">
        <v>23446</v>
      </c>
      <c r="P1919" s="167" t="s">
        <v>1386</v>
      </c>
      <c r="R1919" s="167">
        <v>245.63</v>
      </c>
      <c r="S1919" s="167">
        <v>-245.63</v>
      </c>
      <c r="T1919" s="167" t="s">
        <v>1361</v>
      </c>
    </row>
    <row r="1920" spans="1:20">
      <c r="A1920" s="167">
        <v>41450</v>
      </c>
      <c r="B1920" s="168">
        <v>45901</v>
      </c>
      <c r="C1920" s="168">
        <v>45901</v>
      </c>
      <c r="D1920" s="167">
        <v>180054</v>
      </c>
      <c r="E1920" s="167" t="s">
        <v>2911</v>
      </c>
      <c r="F1920" s="167" t="s">
        <v>1425</v>
      </c>
      <c r="G1920" s="167" t="s">
        <v>1426</v>
      </c>
      <c r="I1920" s="167" t="s">
        <v>1405</v>
      </c>
      <c r="J1920" s="167" t="s">
        <v>2459</v>
      </c>
      <c r="K1920" s="167" t="s">
        <v>1016</v>
      </c>
      <c r="L1920" s="167" t="s">
        <v>2460</v>
      </c>
      <c r="M1920" s="167" t="s">
        <v>2879</v>
      </c>
      <c r="O1920" s="167">
        <v>23441</v>
      </c>
      <c r="P1920" s="167" t="s">
        <v>1386</v>
      </c>
      <c r="R1920" s="167">
        <v>245.63</v>
      </c>
      <c r="S1920" s="167">
        <v>-245.63</v>
      </c>
      <c r="T1920" s="167" t="s">
        <v>1361</v>
      </c>
    </row>
    <row r="1921" spans="1:20">
      <c r="A1921" s="167">
        <v>41450</v>
      </c>
      <c r="B1921" s="168">
        <v>45931</v>
      </c>
      <c r="C1921" s="168">
        <v>45931</v>
      </c>
      <c r="D1921" s="167">
        <v>180545</v>
      </c>
      <c r="E1921" s="167" t="s">
        <v>2911</v>
      </c>
      <c r="F1921" s="167" t="s">
        <v>1425</v>
      </c>
      <c r="G1921" s="167" t="s">
        <v>1426</v>
      </c>
      <c r="I1921" s="167" t="s">
        <v>1405</v>
      </c>
      <c r="J1921" s="167" t="s">
        <v>2459</v>
      </c>
      <c r="K1921" s="167" t="s">
        <v>1016</v>
      </c>
      <c r="L1921" s="167" t="s">
        <v>2460</v>
      </c>
      <c r="M1921" s="167" t="s">
        <v>2879</v>
      </c>
      <c r="O1921" s="167">
        <v>23850</v>
      </c>
      <c r="P1921" s="167" t="s">
        <v>1386</v>
      </c>
      <c r="R1921" s="167">
        <v>720</v>
      </c>
      <c r="S1921" s="167">
        <v>-720</v>
      </c>
      <c r="T1921" s="167" t="s">
        <v>1361</v>
      </c>
    </row>
    <row r="1922" spans="1:20">
      <c r="A1922" s="167">
        <v>41450</v>
      </c>
      <c r="B1922" s="168">
        <v>45931</v>
      </c>
      <c r="C1922" s="168">
        <v>45931</v>
      </c>
      <c r="D1922" s="167">
        <v>180547</v>
      </c>
      <c r="E1922" s="167" t="s">
        <v>2911</v>
      </c>
      <c r="F1922" s="167" t="s">
        <v>1425</v>
      </c>
      <c r="G1922" s="167" t="s">
        <v>1426</v>
      </c>
      <c r="I1922" s="167" t="s">
        <v>1405</v>
      </c>
      <c r="J1922" s="167" t="s">
        <v>2459</v>
      </c>
      <c r="K1922" s="167" t="s">
        <v>1016</v>
      </c>
      <c r="L1922" s="167" t="s">
        <v>2460</v>
      </c>
      <c r="M1922" s="167" t="s">
        <v>2879</v>
      </c>
      <c r="O1922" s="167">
        <v>23852</v>
      </c>
      <c r="P1922" s="167" t="s">
        <v>1386</v>
      </c>
      <c r="R1922" s="167">
        <v>245.63</v>
      </c>
      <c r="S1922" s="167">
        <v>-245.63</v>
      </c>
      <c r="T1922" s="167" t="s">
        <v>1361</v>
      </c>
    </row>
    <row r="1923" spans="1:20">
      <c r="A1923" s="167">
        <v>41450</v>
      </c>
      <c r="B1923" s="168">
        <v>45931</v>
      </c>
      <c r="C1923" s="168">
        <v>45931</v>
      </c>
      <c r="D1923" s="167">
        <v>180548</v>
      </c>
      <c r="E1923" s="167" t="s">
        <v>2911</v>
      </c>
      <c r="F1923" s="167" t="s">
        <v>1425</v>
      </c>
      <c r="G1923" s="167" t="s">
        <v>1426</v>
      </c>
      <c r="I1923" s="167" t="s">
        <v>1405</v>
      </c>
      <c r="J1923" s="167" t="s">
        <v>2459</v>
      </c>
      <c r="K1923" s="167" t="s">
        <v>1016</v>
      </c>
      <c r="L1923" s="167" t="s">
        <v>2460</v>
      </c>
      <c r="M1923" s="167" t="s">
        <v>2879</v>
      </c>
      <c r="O1923" s="167">
        <v>23853</v>
      </c>
      <c r="P1923" s="167" t="s">
        <v>1386</v>
      </c>
      <c r="R1923" s="167">
        <v>245.63</v>
      </c>
      <c r="S1923" s="167">
        <v>-245.63</v>
      </c>
      <c r="T1923" s="167" t="s">
        <v>1361</v>
      </c>
    </row>
    <row r="1924" spans="1:20">
      <c r="A1924" s="167">
        <v>41450</v>
      </c>
      <c r="B1924" s="168">
        <v>45931</v>
      </c>
      <c r="C1924" s="168">
        <v>45931</v>
      </c>
      <c r="D1924" s="167">
        <v>180549</v>
      </c>
      <c r="E1924" s="167" t="s">
        <v>2911</v>
      </c>
      <c r="F1924" s="167" t="s">
        <v>1425</v>
      </c>
      <c r="G1924" s="167" t="s">
        <v>1426</v>
      </c>
      <c r="I1924" s="167" t="s">
        <v>1405</v>
      </c>
      <c r="J1924" s="167" t="s">
        <v>2459</v>
      </c>
      <c r="K1924" s="167" t="s">
        <v>1016</v>
      </c>
      <c r="L1924" s="167" t="s">
        <v>2460</v>
      </c>
      <c r="M1924" s="167" t="s">
        <v>2879</v>
      </c>
      <c r="O1924" s="167">
        <v>23854</v>
      </c>
      <c r="P1924" s="167" t="s">
        <v>1386</v>
      </c>
      <c r="R1924" s="167">
        <v>245.63</v>
      </c>
      <c r="S1924" s="167">
        <v>-245.63</v>
      </c>
      <c r="T1924" s="167" t="s">
        <v>1361</v>
      </c>
    </row>
    <row r="1925" spans="1:20">
      <c r="A1925" s="167">
        <v>41200</v>
      </c>
      <c r="B1925" s="168">
        <v>45901</v>
      </c>
      <c r="C1925" s="168">
        <v>45901</v>
      </c>
      <c r="D1925" s="167">
        <v>180049</v>
      </c>
      <c r="E1925" s="167" t="s">
        <v>2912</v>
      </c>
      <c r="F1925" s="167" t="s">
        <v>1425</v>
      </c>
      <c r="G1925" s="167" t="s">
        <v>1426</v>
      </c>
      <c r="I1925" s="167" t="s">
        <v>1405</v>
      </c>
      <c r="J1925" s="167" t="s">
        <v>1478</v>
      </c>
      <c r="K1925" s="167" t="s">
        <v>1016</v>
      </c>
      <c r="L1925" s="167" t="s">
        <v>1479</v>
      </c>
      <c r="M1925" s="167" t="s">
        <v>2879</v>
      </c>
      <c r="O1925" s="167">
        <v>23507</v>
      </c>
      <c r="P1925" s="167" t="s">
        <v>1386</v>
      </c>
      <c r="R1925" s="167">
        <v>250</v>
      </c>
      <c r="S1925" s="167">
        <v>-250</v>
      </c>
      <c r="T1925" s="167" t="s">
        <v>1361</v>
      </c>
    </row>
    <row r="1926" spans="1:20">
      <c r="A1926" s="167">
        <v>41200</v>
      </c>
      <c r="B1926" s="168">
        <v>45931</v>
      </c>
      <c r="C1926" s="168">
        <v>45931</v>
      </c>
      <c r="D1926" s="167">
        <v>180545</v>
      </c>
      <c r="E1926" s="167" t="s">
        <v>2912</v>
      </c>
      <c r="F1926" s="167" t="s">
        <v>1425</v>
      </c>
      <c r="G1926" s="167" t="s">
        <v>1426</v>
      </c>
      <c r="I1926" s="167" t="s">
        <v>1405</v>
      </c>
      <c r="J1926" s="167" t="s">
        <v>1478</v>
      </c>
      <c r="K1926" s="167" t="s">
        <v>1016</v>
      </c>
      <c r="L1926" s="167" t="s">
        <v>1479</v>
      </c>
      <c r="M1926" s="167" t="s">
        <v>2879</v>
      </c>
      <c r="O1926" s="167">
        <v>23850</v>
      </c>
      <c r="P1926" s="167" t="s">
        <v>1386</v>
      </c>
      <c r="R1926" s="167">
        <v>250</v>
      </c>
      <c r="S1926" s="167">
        <v>-250</v>
      </c>
      <c r="T1926" s="167" t="s">
        <v>1361</v>
      </c>
    </row>
    <row r="1927" spans="1:20">
      <c r="A1927" s="167">
        <v>41700</v>
      </c>
      <c r="B1927" s="168">
        <v>45946</v>
      </c>
      <c r="C1927" s="168">
        <v>45946</v>
      </c>
      <c r="D1927" s="167">
        <v>180794</v>
      </c>
      <c r="E1927" s="167" t="s">
        <v>2913</v>
      </c>
      <c r="F1927" s="167" t="s">
        <v>1557</v>
      </c>
      <c r="G1927" s="167" t="s">
        <v>134</v>
      </c>
      <c r="I1927" s="167" t="s">
        <v>1405</v>
      </c>
      <c r="J1927" s="167" t="s">
        <v>2180</v>
      </c>
      <c r="K1927" s="167" t="s">
        <v>1016</v>
      </c>
      <c r="L1927" s="167" t="s">
        <v>2181</v>
      </c>
      <c r="M1927" s="167" t="s">
        <v>2879</v>
      </c>
      <c r="O1927" s="167">
        <v>24113</v>
      </c>
      <c r="P1927" s="167" t="s">
        <v>1386</v>
      </c>
      <c r="R1927" s="167">
        <v>3442.5</v>
      </c>
      <c r="S1927" s="167">
        <v>-3442.5</v>
      </c>
      <c r="T1927" s="167" t="s">
        <v>1361</v>
      </c>
    </row>
    <row r="1928" spans="1:20">
      <c r="A1928" s="167">
        <v>42000</v>
      </c>
      <c r="B1928" s="168">
        <v>45903</v>
      </c>
      <c r="C1928" s="168">
        <v>45903</v>
      </c>
      <c r="D1928" s="167">
        <v>180106</v>
      </c>
      <c r="E1928" s="167" t="s">
        <v>2914</v>
      </c>
      <c r="F1928" s="167" t="s">
        <v>1557</v>
      </c>
      <c r="G1928" s="167" t="s">
        <v>134</v>
      </c>
      <c r="I1928" s="167" t="s">
        <v>1405</v>
      </c>
      <c r="J1928" s="167">
        <v>5060408461426</v>
      </c>
      <c r="K1928" s="167" t="s">
        <v>1016</v>
      </c>
      <c r="L1928" s="167" t="s">
        <v>2915</v>
      </c>
      <c r="M1928" s="167" t="s">
        <v>2879</v>
      </c>
      <c r="O1928" s="167">
        <v>23553</v>
      </c>
      <c r="P1928" s="167" t="s">
        <v>1386</v>
      </c>
      <c r="R1928" s="167">
        <v>575</v>
      </c>
      <c r="S1928" s="167">
        <v>-575</v>
      </c>
      <c r="T1928" s="167" t="s">
        <v>1361</v>
      </c>
    </row>
    <row r="1929" spans="1:20">
      <c r="A1929" s="167">
        <v>42000</v>
      </c>
      <c r="B1929" s="168">
        <v>45945</v>
      </c>
      <c r="C1929" s="168">
        <v>45945</v>
      </c>
      <c r="D1929" s="167">
        <v>180779</v>
      </c>
      <c r="E1929" s="167" t="s">
        <v>2916</v>
      </c>
      <c r="F1929" s="167" t="s">
        <v>2917</v>
      </c>
      <c r="G1929" s="167" t="s">
        <v>2918</v>
      </c>
      <c r="I1929" s="167" t="s">
        <v>1405</v>
      </c>
      <c r="J1929" s="167" t="s">
        <v>2514</v>
      </c>
      <c r="K1929" s="167" t="s">
        <v>1072</v>
      </c>
      <c r="L1929" s="167" t="s">
        <v>2515</v>
      </c>
      <c r="M1929" s="167" t="s">
        <v>2919</v>
      </c>
      <c r="O1929" s="167">
        <v>24102</v>
      </c>
      <c r="P1929" s="167" t="s">
        <v>1386</v>
      </c>
      <c r="R1929" s="167">
        <v>1128.44</v>
      </c>
      <c r="S1929" s="167">
        <v>-1128.44</v>
      </c>
      <c r="T1929" s="167" t="s">
        <v>1361</v>
      </c>
    </row>
    <row r="1930" spans="1:20">
      <c r="A1930" s="167">
        <v>42100</v>
      </c>
      <c r="B1930" s="168">
        <v>45901</v>
      </c>
      <c r="C1930" s="168">
        <v>45901</v>
      </c>
      <c r="D1930" s="167">
        <v>179816</v>
      </c>
      <c r="E1930" s="167" t="s">
        <v>2920</v>
      </c>
      <c r="F1930" s="167" t="s">
        <v>1408</v>
      </c>
      <c r="G1930" s="167" t="s">
        <v>1409</v>
      </c>
      <c r="I1930" s="167" t="s">
        <v>1405</v>
      </c>
      <c r="J1930" s="167" t="s">
        <v>1624</v>
      </c>
      <c r="K1930" s="167" t="s">
        <v>1072</v>
      </c>
      <c r="L1930" s="167" t="s">
        <v>1625</v>
      </c>
      <c r="M1930" s="167" t="s">
        <v>2919</v>
      </c>
      <c r="O1930" s="167">
        <v>23455</v>
      </c>
      <c r="P1930" s="167" t="s">
        <v>1386</v>
      </c>
      <c r="R1930" s="167">
        <v>57</v>
      </c>
      <c r="S1930" s="167">
        <v>-57</v>
      </c>
      <c r="T1930" s="167" t="s">
        <v>1361</v>
      </c>
    </row>
    <row r="1931" spans="1:20">
      <c r="A1931" s="167">
        <v>42100</v>
      </c>
      <c r="B1931" s="168">
        <v>45931</v>
      </c>
      <c r="C1931" s="168">
        <v>45931</v>
      </c>
      <c r="D1931" s="167">
        <v>180370</v>
      </c>
      <c r="E1931" s="167" t="s">
        <v>2920</v>
      </c>
      <c r="F1931" s="167" t="s">
        <v>1408</v>
      </c>
      <c r="G1931" s="167" t="s">
        <v>1409</v>
      </c>
      <c r="I1931" s="167" t="s">
        <v>1405</v>
      </c>
      <c r="J1931" s="167" t="s">
        <v>1624</v>
      </c>
      <c r="K1931" s="167" t="s">
        <v>1072</v>
      </c>
      <c r="L1931" s="167" t="s">
        <v>1625</v>
      </c>
      <c r="M1931" s="167" t="s">
        <v>2919</v>
      </c>
      <c r="O1931" s="167">
        <v>23795</v>
      </c>
      <c r="P1931" s="167" t="s">
        <v>1386</v>
      </c>
      <c r="R1931" s="167">
        <v>57</v>
      </c>
      <c r="S1931" s="167">
        <v>-57</v>
      </c>
      <c r="T1931" s="167" t="s">
        <v>1361</v>
      </c>
    </row>
    <row r="1932" spans="1:20">
      <c r="A1932" s="167">
        <v>42100</v>
      </c>
      <c r="B1932" s="168">
        <v>45901</v>
      </c>
      <c r="C1932" s="168">
        <v>45901</v>
      </c>
      <c r="D1932" s="167">
        <v>179816</v>
      </c>
      <c r="E1932" s="167" t="s">
        <v>2921</v>
      </c>
      <c r="F1932" s="167" t="s">
        <v>1408</v>
      </c>
      <c r="G1932" s="167" t="s">
        <v>1409</v>
      </c>
      <c r="I1932" s="167" t="s">
        <v>1405</v>
      </c>
      <c r="J1932" s="167" t="s">
        <v>1422</v>
      </c>
      <c r="K1932" s="167" t="s">
        <v>1072</v>
      </c>
      <c r="L1932" s="167" t="s">
        <v>1423</v>
      </c>
      <c r="M1932" s="167" t="s">
        <v>2919</v>
      </c>
      <c r="O1932" s="167">
        <v>23455</v>
      </c>
      <c r="P1932" s="167" t="s">
        <v>1386</v>
      </c>
      <c r="R1932" s="167">
        <v>224</v>
      </c>
      <c r="S1932" s="167">
        <v>-224</v>
      </c>
      <c r="T1932" s="167" t="s">
        <v>1361</v>
      </c>
    </row>
    <row r="1933" spans="1:20">
      <c r="A1933" s="167">
        <v>42100</v>
      </c>
      <c r="B1933" s="168">
        <v>45931</v>
      </c>
      <c r="C1933" s="168">
        <v>45931</v>
      </c>
      <c r="D1933" s="167">
        <v>180370</v>
      </c>
      <c r="E1933" s="167" t="s">
        <v>2921</v>
      </c>
      <c r="F1933" s="167" t="s">
        <v>1408</v>
      </c>
      <c r="G1933" s="167" t="s">
        <v>1409</v>
      </c>
      <c r="I1933" s="167" t="s">
        <v>1405</v>
      </c>
      <c r="J1933" s="167" t="s">
        <v>1422</v>
      </c>
      <c r="K1933" s="167" t="s">
        <v>1072</v>
      </c>
      <c r="L1933" s="167" t="s">
        <v>1423</v>
      </c>
      <c r="M1933" s="167" t="s">
        <v>2919</v>
      </c>
      <c r="O1933" s="167">
        <v>23795</v>
      </c>
      <c r="P1933" s="167" t="s">
        <v>1386</v>
      </c>
      <c r="R1933" s="167">
        <v>224</v>
      </c>
      <c r="S1933" s="167">
        <v>-224</v>
      </c>
      <c r="T1933" s="167" t="s">
        <v>1361</v>
      </c>
    </row>
    <row r="1934" spans="1:20">
      <c r="A1934" s="167">
        <v>41320</v>
      </c>
      <c r="B1934" s="168">
        <v>45901</v>
      </c>
      <c r="C1934" s="168">
        <v>45901</v>
      </c>
      <c r="D1934" s="167">
        <v>179816</v>
      </c>
      <c r="E1934" s="167" t="s">
        <v>2922</v>
      </c>
      <c r="F1934" s="167" t="s">
        <v>1408</v>
      </c>
      <c r="G1934" s="167" t="s">
        <v>1409</v>
      </c>
      <c r="I1934" s="167" t="s">
        <v>1405</v>
      </c>
      <c r="J1934" s="167" t="s">
        <v>1492</v>
      </c>
      <c r="K1934" s="167" t="s">
        <v>1072</v>
      </c>
      <c r="L1934" s="167" t="s">
        <v>1493</v>
      </c>
      <c r="M1934" s="167" t="s">
        <v>2919</v>
      </c>
      <c r="O1934" s="167">
        <v>23455</v>
      </c>
      <c r="P1934" s="167" t="s">
        <v>1386</v>
      </c>
      <c r="R1934" s="167">
        <v>150</v>
      </c>
      <c r="S1934" s="167">
        <v>-150</v>
      </c>
      <c r="T1934" s="167" t="s">
        <v>1361</v>
      </c>
    </row>
    <row r="1935" spans="1:20">
      <c r="A1935" s="167">
        <v>41320</v>
      </c>
      <c r="B1935" s="168">
        <v>45931</v>
      </c>
      <c r="C1935" s="168">
        <v>45931</v>
      </c>
      <c r="D1935" s="167">
        <v>180370</v>
      </c>
      <c r="E1935" s="167" t="s">
        <v>2922</v>
      </c>
      <c r="F1935" s="167" t="s">
        <v>1408</v>
      </c>
      <c r="G1935" s="167" t="s">
        <v>1409</v>
      </c>
      <c r="I1935" s="167" t="s">
        <v>1405</v>
      </c>
      <c r="J1935" s="167" t="s">
        <v>1492</v>
      </c>
      <c r="K1935" s="167" t="s">
        <v>1072</v>
      </c>
      <c r="L1935" s="167" t="s">
        <v>1493</v>
      </c>
      <c r="M1935" s="167" t="s">
        <v>2919</v>
      </c>
      <c r="O1935" s="167">
        <v>23795</v>
      </c>
      <c r="P1935" s="167" t="s">
        <v>1386</v>
      </c>
      <c r="R1935" s="167">
        <v>150</v>
      </c>
      <c r="S1935" s="167">
        <v>-150</v>
      </c>
      <c r="T1935" s="167" t="s">
        <v>1361</v>
      </c>
    </row>
    <row r="1936" spans="1:20">
      <c r="A1936" s="167">
        <v>41300</v>
      </c>
      <c r="B1936" s="168">
        <v>45901</v>
      </c>
      <c r="C1936" s="168">
        <v>45901</v>
      </c>
      <c r="D1936" s="167">
        <v>179816</v>
      </c>
      <c r="E1936" s="167" t="s">
        <v>2923</v>
      </c>
      <c r="F1936" s="167" t="s">
        <v>1425</v>
      </c>
      <c r="G1936" s="167" t="s">
        <v>1426</v>
      </c>
      <c r="I1936" s="167" t="s">
        <v>1405</v>
      </c>
      <c r="J1936" s="167" t="s">
        <v>1430</v>
      </c>
      <c r="K1936" s="167" t="s">
        <v>1072</v>
      </c>
      <c r="L1936" s="167" t="s">
        <v>1430</v>
      </c>
      <c r="M1936" s="167" t="s">
        <v>2919</v>
      </c>
      <c r="O1936" s="167">
        <v>23455</v>
      </c>
      <c r="P1936" s="167" t="s">
        <v>1386</v>
      </c>
      <c r="R1936" s="167">
        <v>60</v>
      </c>
      <c r="S1936" s="167">
        <v>-60</v>
      </c>
      <c r="T1936" s="167" t="s">
        <v>1361</v>
      </c>
    </row>
    <row r="1937" spans="1:20">
      <c r="A1937" s="167">
        <v>41300</v>
      </c>
      <c r="B1937" s="168">
        <v>45931</v>
      </c>
      <c r="C1937" s="168">
        <v>45931</v>
      </c>
      <c r="D1937" s="167">
        <v>180370</v>
      </c>
      <c r="E1937" s="167" t="s">
        <v>2923</v>
      </c>
      <c r="F1937" s="167" t="s">
        <v>1425</v>
      </c>
      <c r="G1937" s="167" t="s">
        <v>1426</v>
      </c>
      <c r="I1937" s="167" t="s">
        <v>1405</v>
      </c>
      <c r="J1937" s="167" t="s">
        <v>1430</v>
      </c>
      <c r="K1937" s="167" t="s">
        <v>1072</v>
      </c>
      <c r="L1937" s="167" t="s">
        <v>1430</v>
      </c>
      <c r="M1937" s="167" t="s">
        <v>2919</v>
      </c>
      <c r="O1937" s="167">
        <v>23795</v>
      </c>
      <c r="P1937" s="167" t="s">
        <v>1386</v>
      </c>
      <c r="R1937" s="167">
        <v>60</v>
      </c>
      <c r="S1937" s="167">
        <v>-60</v>
      </c>
      <c r="T1937" s="167" t="s">
        <v>1361</v>
      </c>
    </row>
    <row r="1938" spans="1:20">
      <c r="A1938" s="167">
        <v>40000</v>
      </c>
      <c r="B1938" s="168">
        <v>45901</v>
      </c>
      <c r="C1938" s="168">
        <v>45901</v>
      </c>
      <c r="D1938" s="167">
        <v>179816</v>
      </c>
      <c r="E1938" s="167" t="s">
        <v>2924</v>
      </c>
      <c r="F1938" s="167" t="s">
        <v>1425</v>
      </c>
      <c r="G1938" s="167" t="s">
        <v>1426</v>
      </c>
      <c r="I1938" s="167" t="s">
        <v>1405</v>
      </c>
      <c r="J1938" s="167" t="s">
        <v>1514</v>
      </c>
      <c r="K1938" s="167" t="s">
        <v>1072</v>
      </c>
      <c r="L1938" s="167" t="s">
        <v>1515</v>
      </c>
      <c r="M1938" s="167" t="s">
        <v>2919</v>
      </c>
      <c r="O1938" s="167">
        <v>23455</v>
      </c>
      <c r="P1938" s="167" t="s">
        <v>1386</v>
      </c>
      <c r="R1938" s="167">
        <v>377</v>
      </c>
      <c r="S1938" s="167">
        <v>-377</v>
      </c>
      <c r="T1938" s="167" t="s">
        <v>1361</v>
      </c>
    </row>
    <row r="1939" spans="1:20">
      <c r="A1939" s="167">
        <v>40000</v>
      </c>
      <c r="B1939" s="168">
        <v>45931</v>
      </c>
      <c r="C1939" s="168">
        <v>45931</v>
      </c>
      <c r="D1939" s="167">
        <v>180370</v>
      </c>
      <c r="E1939" s="167" t="s">
        <v>2924</v>
      </c>
      <c r="F1939" s="167" t="s">
        <v>1425</v>
      </c>
      <c r="G1939" s="167" t="s">
        <v>1426</v>
      </c>
      <c r="I1939" s="167" t="s">
        <v>1405</v>
      </c>
      <c r="J1939" s="167" t="s">
        <v>1514</v>
      </c>
      <c r="K1939" s="167" t="s">
        <v>1072</v>
      </c>
      <c r="L1939" s="167" t="s">
        <v>1515</v>
      </c>
      <c r="M1939" s="167" t="s">
        <v>2919</v>
      </c>
      <c r="O1939" s="167">
        <v>23795</v>
      </c>
      <c r="P1939" s="167" t="s">
        <v>1386</v>
      </c>
      <c r="R1939" s="167">
        <v>377</v>
      </c>
      <c r="S1939" s="167">
        <v>-377</v>
      </c>
      <c r="T1939" s="167" t="s">
        <v>1361</v>
      </c>
    </row>
    <row r="1940" spans="1:20">
      <c r="A1940" s="167">
        <v>40000</v>
      </c>
      <c r="B1940" s="168">
        <v>45901</v>
      </c>
      <c r="C1940" s="168">
        <v>45901</v>
      </c>
      <c r="D1940" s="167">
        <v>179816</v>
      </c>
      <c r="E1940" s="167" t="s">
        <v>2925</v>
      </c>
      <c r="F1940" s="167" t="s">
        <v>1425</v>
      </c>
      <c r="G1940" s="167" t="s">
        <v>1426</v>
      </c>
      <c r="I1940" s="167" t="s">
        <v>1405</v>
      </c>
      <c r="J1940" s="167" t="s">
        <v>1441</v>
      </c>
      <c r="K1940" s="167" t="s">
        <v>1072</v>
      </c>
      <c r="L1940" s="167" t="s">
        <v>1442</v>
      </c>
      <c r="M1940" s="167" t="s">
        <v>2919</v>
      </c>
      <c r="O1940" s="167">
        <v>23455</v>
      </c>
      <c r="P1940" s="167" t="s">
        <v>1386</v>
      </c>
      <c r="R1940" s="167">
        <v>750</v>
      </c>
      <c r="S1940" s="167">
        <v>-750</v>
      </c>
      <c r="T1940" s="167" t="s">
        <v>1361</v>
      </c>
    </row>
    <row r="1941" spans="1:20">
      <c r="A1941" s="167">
        <v>40000</v>
      </c>
      <c r="B1941" s="168">
        <v>45931</v>
      </c>
      <c r="C1941" s="168">
        <v>45931</v>
      </c>
      <c r="D1941" s="167">
        <v>180370</v>
      </c>
      <c r="E1941" s="167" t="s">
        <v>2925</v>
      </c>
      <c r="F1941" s="167" t="s">
        <v>1425</v>
      </c>
      <c r="G1941" s="167" t="s">
        <v>1426</v>
      </c>
      <c r="I1941" s="167" t="s">
        <v>1405</v>
      </c>
      <c r="J1941" s="167" t="s">
        <v>1441</v>
      </c>
      <c r="K1941" s="167" t="s">
        <v>1072</v>
      </c>
      <c r="L1941" s="167" t="s">
        <v>1442</v>
      </c>
      <c r="M1941" s="167" t="s">
        <v>2919</v>
      </c>
      <c r="O1941" s="167">
        <v>23795</v>
      </c>
      <c r="P1941" s="167" t="s">
        <v>1386</v>
      </c>
      <c r="R1941" s="167">
        <v>750</v>
      </c>
      <c r="S1941" s="167">
        <v>-750</v>
      </c>
      <c r="T1941" s="167" t="s">
        <v>1361</v>
      </c>
    </row>
    <row r="1942" spans="1:20">
      <c r="A1942" s="167">
        <v>40000</v>
      </c>
      <c r="B1942" s="168">
        <v>45901</v>
      </c>
      <c r="C1942" s="168">
        <v>45901</v>
      </c>
      <c r="D1942" s="167">
        <v>179816</v>
      </c>
      <c r="E1942" s="167" t="s">
        <v>2926</v>
      </c>
      <c r="F1942" s="167" t="s">
        <v>1425</v>
      </c>
      <c r="G1942" s="167" t="s">
        <v>1426</v>
      </c>
      <c r="I1942" s="167" t="s">
        <v>1405</v>
      </c>
      <c r="J1942" s="167" t="s">
        <v>1444</v>
      </c>
      <c r="K1942" s="167" t="s">
        <v>1072</v>
      </c>
      <c r="L1942" s="167" t="s">
        <v>1445</v>
      </c>
      <c r="M1942" s="167" t="s">
        <v>2919</v>
      </c>
      <c r="O1942" s="167">
        <v>23455</v>
      </c>
      <c r="P1942" s="167" t="s">
        <v>1386</v>
      </c>
      <c r="R1942" s="167">
        <v>200</v>
      </c>
      <c r="S1942" s="167">
        <v>-200</v>
      </c>
      <c r="T1942" s="167" t="s">
        <v>1361</v>
      </c>
    </row>
    <row r="1943" spans="1:20">
      <c r="A1943" s="167">
        <v>40000</v>
      </c>
      <c r="B1943" s="168">
        <v>45931</v>
      </c>
      <c r="C1943" s="168">
        <v>45931</v>
      </c>
      <c r="D1943" s="167">
        <v>180370</v>
      </c>
      <c r="E1943" s="167" t="s">
        <v>2926</v>
      </c>
      <c r="F1943" s="167" t="s">
        <v>1425</v>
      </c>
      <c r="G1943" s="167" t="s">
        <v>1426</v>
      </c>
      <c r="I1943" s="167" t="s">
        <v>1405</v>
      </c>
      <c r="J1943" s="167" t="s">
        <v>1444</v>
      </c>
      <c r="K1943" s="167" t="s">
        <v>1072</v>
      </c>
      <c r="L1943" s="167" t="s">
        <v>1445</v>
      </c>
      <c r="M1943" s="167" t="s">
        <v>2919</v>
      </c>
      <c r="O1943" s="167">
        <v>23795</v>
      </c>
      <c r="P1943" s="167" t="s">
        <v>1386</v>
      </c>
      <c r="R1943" s="167">
        <v>200</v>
      </c>
      <c r="S1943" s="167">
        <v>-200</v>
      </c>
      <c r="T1943" s="167" t="s">
        <v>1361</v>
      </c>
    </row>
    <row r="1944" spans="1:20">
      <c r="A1944" s="167">
        <v>42000</v>
      </c>
      <c r="B1944" s="168">
        <v>45929</v>
      </c>
      <c r="C1944" s="168">
        <v>45929</v>
      </c>
      <c r="D1944" s="167">
        <v>180522</v>
      </c>
      <c r="E1944" s="167" t="s">
        <v>2927</v>
      </c>
      <c r="F1944" s="167" t="s">
        <v>1557</v>
      </c>
      <c r="G1944" s="167" t="s">
        <v>134</v>
      </c>
      <c r="I1944" s="167" t="s">
        <v>1405</v>
      </c>
      <c r="J1944" s="167" t="s">
        <v>2928</v>
      </c>
      <c r="K1944" s="167" t="s">
        <v>1072</v>
      </c>
      <c r="L1944" s="167" t="s">
        <v>2929</v>
      </c>
      <c r="M1944" s="167" t="s">
        <v>2919</v>
      </c>
      <c r="O1944" s="167">
        <v>23696</v>
      </c>
      <c r="P1944" s="167" t="s">
        <v>1386</v>
      </c>
      <c r="R1944" s="167">
        <v>724.9</v>
      </c>
      <c r="S1944" s="167">
        <v>-724.9</v>
      </c>
      <c r="T1944" s="167" t="s">
        <v>1361</v>
      </c>
    </row>
    <row r="1945" spans="1:20">
      <c r="A1945" s="167">
        <v>42000</v>
      </c>
      <c r="B1945" s="168">
        <v>45929</v>
      </c>
      <c r="C1945" s="168">
        <v>45929</v>
      </c>
      <c r="D1945" s="167">
        <v>180522</v>
      </c>
      <c r="E1945" s="167" t="s">
        <v>2930</v>
      </c>
      <c r="F1945" s="167" t="s">
        <v>1557</v>
      </c>
      <c r="G1945" s="167" t="s">
        <v>134</v>
      </c>
      <c r="I1945" s="167" t="s">
        <v>1405</v>
      </c>
      <c r="J1945" s="167" t="s">
        <v>2931</v>
      </c>
      <c r="K1945" s="167" t="s">
        <v>1072</v>
      </c>
      <c r="L1945" s="167" t="s">
        <v>2932</v>
      </c>
      <c r="M1945" s="167" t="s">
        <v>2919</v>
      </c>
      <c r="O1945" s="167">
        <v>23696</v>
      </c>
      <c r="P1945" s="167" t="s">
        <v>1386</v>
      </c>
      <c r="R1945" s="167">
        <v>63.84</v>
      </c>
      <c r="S1945" s="167">
        <v>-63.84</v>
      </c>
      <c r="T1945" s="167" t="s">
        <v>1361</v>
      </c>
    </row>
    <row r="1946" spans="1:20">
      <c r="A1946" s="167">
        <v>42100</v>
      </c>
      <c r="B1946" s="168">
        <v>45915</v>
      </c>
      <c r="C1946" s="168">
        <v>45915</v>
      </c>
      <c r="D1946" s="167">
        <v>180192</v>
      </c>
      <c r="E1946" s="167" t="s">
        <v>2933</v>
      </c>
      <c r="F1946" s="167" t="s">
        <v>1408</v>
      </c>
      <c r="G1946" s="167" t="s">
        <v>1409</v>
      </c>
      <c r="I1946" s="167" t="s">
        <v>1384</v>
      </c>
      <c r="J1946" s="167" t="s">
        <v>1413</v>
      </c>
      <c r="K1946" s="167" t="s">
        <v>1076</v>
      </c>
      <c r="L1946" s="167" t="s">
        <v>1414</v>
      </c>
      <c r="M1946" s="167" t="s">
        <v>1396</v>
      </c>
      <c r="O1946" s="167">
        <v>23621</v>
      </c>
      <c r="P1946" s="167" t="s">
        <v>1386</v>
      </c>
      <c r="R1946" s="167">
        <v>72</v>
      </c>
      <c r="S1946" s="167">
        <v>-72</v>
      </c>
      <c r="T1946" s="167" t="s">
        <v>1361</v>
      </c>
    </row>
    <row r="1947" spans="1:20">
      <c r="A1947" s="167">
        <v>42100</v>
      </c>
      <c r="B1947" s="168">
        <v>45945</v>
      </c>
      <c r="C1947" s="168">
        <v>45945</v>
      </c>
      <c r="D1947" s="167">
        <v>180753</v>
      </c>
      <c r="E1947" s="167" t="s">
        <v>2933</v>
      </c>
      <c r="F1947" s="167" t="s">
        <v>1408</v>
      </c>
      <c r="G1947" s="167" t="s">
        <v>1409</v>
      </c>
      <c r="I1947" s="167" t="s">
        <v>1384</v>
      </c>
      <c r="J1947" s="167" t="s">
        <v>1413</v>
      </c>
      <c r="K1947" s="167" t="s">
        <v>1076</v>
      </c>
      <c r="L1947" s="167" t="s">
        <v>1414</v>
      </c>
      <c r="M1947" s="167" t="s">
        <v>1396</v>
      </c>
      <c r="O1947" s="167">
        <v>24088</v>
      </c>
      <c r="P1947" s="167" t="s">
        <v>1386</v>
      </c>
      <c r="R1947" s="167">
        <v>72</v>
      </c>
      <c r="S1947" s="167">
        <v>-72</v>
      </c>
      <c r="T1947" s="167" t="s">
        <v>1361</v>
      </c>
    </row>
    <row r="1948" spans="1:20">
      <c r="A1948" s="167">
        <v>42100</v>
      </c>
      <c r="B1948" s="168">
        <v>45915</v>
      </c>
      <c r="C1948" s="168">
        <v>45915</v>
      </c>
      <c r="D1948" s="167">
        <v>180192</v>
      </c>
      <c r="E1948" s="167" t="s">
        <v>2934</v>
      </c>
      <c r="F1948" s="167" t="s">
        <v>1408</v>
      </c>
      <c r="G1948" s="167" t="s">
        <v>1409</v>
      </c>
      <c r="I1948" s="167" t="s">
        <v>1384</v>
      </c>
      <c r="J1948" s="167" t="s">
        <v>1422</v>
      </c>
      <c r="K1948" s="167" t="s">
        <v>1076</v>
      </c>
      <c r="L1948" s="167" t="s">
        <v>1423</v>
      </c>
      <c r="M1948" s="167" t="s">
        <v>1396</v>
      </c>
      <c r="O1948" s="167">
        <v>23621</v>
      </c>
      <c r="P1948" s="167" t="s">
        <v>1386</v>
      </c>
      <c r="R1948" s="167">
        <v>189</v>
      </c>
      <c r="S1948" s="167">
        <v>-189</v>
      </c>
      <c r="T1948" s="167" t="s">
        <v>1361</v>
      </c>
    </row>
    <row r="1949" spans="1:20">
      <c r="A1949" s="167">
        <v>42100</v>
      </c>
      <c r="B1949" s="168">
        <v>45945</v>
      </c>
      <c r="C1949" s="168">
        <v>45945</v>
      </c>
      <c r="D1949" s="167">
        <v>180753</v>
      </c>
      <c r="E1949" s="167" t="s">
        <v>2934</v>
      </c>
      <c r="F1949" s="167" t="s">
        <v>1408</v>
      </c>
      <c r="G1949" s="167" t="s">
        <v>1409</v>
      </c>
      <c r="I1949" s="167" t="s">
        <v>1384</v>
      </c>
      <c r="J1949" s="167" t="s">
        <v>1422</v>
      </c>
      <c r="K1949" s="167" t="s">
        <v>1076</v>
      </c>
      <c r="L1949" s="167" t="s">
        <v>1423</v>
      </c>
      <c r="M1949" s="167" t="s">
        <v>1396</v>
      </c>
      <c r="O1949" s="167">
        <v>24088</v>
      </c>
      <c r="P1949" s="167" t="s">
        <v>1386</v>
      </c>
      <c r="R1949" s="167">
        <v>182</v>
      </c>
      <c r="S1949" s="167">
        <v>-182</v>
      </c>
      <c r="T1949" s="167" t="s">
        <v>1361</v>
      </c>
    </row>
    <row r="1950" spans="1:20">
      <c r="A1950" s="167">
        <v>40000</v>
      </c>
      <c r="B1950" s="168">
        <v>45915</v>
      </c>
      <c r="C1950" s="168">
        <v>45915</v>
      </c>
      <c r="D1950" s="167">
        <v>180192</v>
      </c>
      <c r="E1950" s="167" t="s">
        <v>2935</v>
      </c>
      <c r="F1950" s="167" t="s">
        <v>1425</v>
      </c>
      <c r="G1950" s="167" t="s">
        <v>1426</v>
      </c>
      <c r="I1950" s="167" t="s">
        <v>1384</v>
      </c>
      <c r="J1950" s="167" t="s">
        <v>1514</v>
      </c>
      <c r="K1950" s="167" t="s">
        <v>1076</v>
      </c>
      <c r="L1950" s="167" t="s">
        <v>1515</v>
      </c>
      <c r="M1950" s="167" t="s">
        <v>1396</v>
      </c>
      <c r="O1950" s="167">
        <v>23621</v>
      </c>
      <c r="P1950" s="167" t="s">
        <v>1386</v>
      </c>
      <c r="R1950" s="167">
        <v>1675</v>
      </c>
      <c r="S1950" s="167">
        <v>-1675</v>
      </c>
      <c r="T1950" s="167" t="s">
        <v>1361</v>
      </c>
    </row>
    <row r="1951" spans="1:20">
      <c r="A1951" s="167">
        <v>40000</v>
      </c>
      <c r="B1951" s="168">
        <v>45945</v>
      </c>
      <c r="C1951" s="168">
        <v>45945</v>
      </c>
      <c r="D1951" s="167">
        <v>180753</v>
      </c>
      <c r="E1951" s="167" t="s">
        <v>2935</v>
      </c>
      <c r="F1951" s="167" t="s">
        <v>1425</v>
      </c>
      <c r="G1951" s="167" t="s">
        <v>1426</v>
      </c>
      <c r="I1951" s="167" t="s">
        <v>1384</v>
      </c>
      <c r="J1951" s="167" t="s">
        <v>1514</v>
      </c>
      <c r="K1951" s="167" t="s">
        <v>1076</v>
      </c>
      <c r="L1951" s="167" t="s">
        <v>1515</v>
      </c>
      <c r="M1951" s="167" t="s">
        <v>1396</v>
      </c>
      <c r="O1951" s="167">
        <v>24088</v>
      </c>
      <c r="P1951" s="167" t="s">
        <v>1386</v>
      </c>
      <c r="R1951" s="167">
        <v>1742</v>
      </c>
      <c r="S1951" s="167">
        <v>-1742</v>
      </c>
      <c r="T1951" s="167" t="s">
        <v>1361</v>
      </c>
    </row>
    <row r="1952" spans="1:20">
      <c r="A1952" s="167">
        <v>41300</v>
      </c>
      <c r="B1952" s="168">
        <v>45915</v>
      </c>
      <c r="C1952" s="168">
        <v>45915</v>
      </c>
      <c r="D1952" s="167">
        <v>180192</v>
      </c>
      <c r="E1952" s="167" t="s">
        <v>2936</v>
      </c>
      <c r="F1952" s="167" t="s">
        <v>1425</v>
      </c>
      <c r="G1952" s="167" t="s">
        <v>1426</v>
      </c>
      <c r="I1952" s="167" t="s">
        <v>1384</v>
      </c>
      <c r="J1952" s="167" t="s">
        <v>1592</v>
      </c>
      <c r="K1952" s="167" t="s">
        <v>1076</v>
      </c>
      <c r="L1952" s="167" t="s">
        <v>1593</v>
      </c>
      <c r="M1952" s="167" t="s">
        <v>1396</v>
      </c>
      <c r="O1952" s="167">
        <v>23621</v>
      </c>
      <c r="P1952" s="167" t="s">
        <v>1386</v>
      </c>
      <c r="R1952" s="167">
        <v>175</v>
      </c>
      <c r="S1952" s="167">
        <v>-175</v>
      </c>
      <c r="T1952" s="167" t="s">
        <v>1361</v>
      </c>
    </row>
    <row r="1953" spans="1:20">
      <c r="A1953" s="167">
        <v>41300</v>
      </c>
      <c r="B1953" s="168">
        <v>45945</v>
      </c>
      <c r="C1953" s="168">
        <v>45945</v>
      </c>
      <c r="D1953" s="167">
        <v>180753</v>
      </c>
      <c r="E1953" s="167" t="s">
        <v>2936</v>
      </c>
      <c r="F1953" s="167" t="s">
        <v>1425</v>
      </c>
      <c r="G1953" s="167" t="s">
        <v>1426</v>
      </c>
      <c r="I1953" s="167" t="s">
        <v>1384</v>
      </c>
      <c r="J1953" s="167" t="s">
        <v>1592</v>
      </c>
      <c r="K1953" s="167" t="s">
        <v>1076</v>
      </c>
      <c r="L1953" s="167" t="s">
        <v>1593</v>
      </c>
      <c r="M1953" s="167" t="s">
        <v>1396</v>
      </c>
      <c r="O1953" s="167">
        <v>24088</v>
      </c>
      <c r="P1953" s="167" t="s">
        <v>1386</v>
      </c>
      <c r="R1953" s="167">
        <v>180</v>
      </c>
      <c r="S1953" s="167">
        <v>-180</v>
      </c>
      <c r="T1953" s="167" t="s">
        <v>1361</v>
      </c>
    </row>
    <row r="1954" spans="1:20">
      <c r="A1954" s="167">
        <v>42100</v>
      </c>
      <c r="B1954" s="168">
        <v>45915</v>
      </c>
      <c r="C1954" s="168">
        <v>45915</v>
      </c>
      <c r="D1954" s="167">
        <v>180192</v>
      </c>
      <c r="E1954" s="167" t="s">
        <v>2937</v>
      </c>
      <c r="F1954" s="167" t="s">
        <v>1408</v>
      </c>
      <c r="G1954" s="167" t="s">
        <v>1409</v>
      </c>
      <c r="I1954" s="167" t="s">
        <v>1384</v>
      </c>
      <c r="J1954" s="167" t="s">
        <v>1435</v>
      </c>
      <c r="K1954" s="167" t="s">
        <v>1076</v>
      </c>
      <c r="L1954" s="167" t="s">
        <v>1436</v>
      </c>
      <c r="M1954" s="167" t="s">
        <v>1396</v>
      </c>
      <c r="O1954" s="167">
        <v>23621</v>
      </c>
      <c r="P1954" s="167" t="s">
        <v>1386</v>
      </c>
      <c r="R1954" s="167">
        <v>145</v>
      </c>
      <c r="S1954" s="167">
        <v>-145</v>
      </c>
      <c r="T1954" s="167" t="s">
        <v>1361</v>
      </c>
    </row>
    <row r="1955" spans="1:20">
      <c r="A1955" s="167">
        <v>42100</v>
      </c>
      <c r="B1955" s="168">
        <v>45945</v>
      </c>
      <c r="C1955" s="168">
        <v>45945</v>
      </c>
      <c r="D1955" s="167">
        <v>180753</v>
      </c>
      <c r="E1955" s="167" t="s">
        <v>2937</v>
      </c>
      <c r="F1955" s="167" t="s">
        <v>1408</v>
      </c>
      <c r="G1955" s="167" t="s">
        <v>1409</v>
      </c>
      <c r="I1955" s="167" t="s">
        <v>1384</v>
      </c>
      <c r="J1955" s="167" t="s">
        <v>1435</v>
      </c>
      <c r="K1955" s="167" t="s">
        <v>1076</v>
      </c>
      <c r="L1955" s="167" t="s">
        <v>1436</v>
      </c>
      <c r="M1955" s="167" t="s">
        <v>1396</v>
      </c>
      <c r="O1955" s="167">
        <v>24088</v>
      </c>
      <c r="P1955" s="167" t="s">
        <v>1386</v>
      </c>
      <c r="R1955" s="167">
        <v>145</v>
      </c>
      <c r="S1955" s="167">
        <v>-145</v>
      </c>
      <c r="T1955" s="167" t="s">
        <v>1361</v>
      </c>
    </row>
    <row r="1956" spans="1:20">
      <c r="A1956" s="167">
        <v>40000</v>
      </c>
      <c r="B1956" s="168">
        <v>45915</v>
      </c>
      <c r="C1956" s="168">
        <v>45915</v>
      </c>
      <c r="D1956" s="167">
        <v>180192</v>
      </c>
      <c r="E1956" s="167" t="s">
        <v>2938</v>
      </c>
      <c r="F1956" s="167" t="s">
        <v>1425</v>
      </c>
      <c r="G1956" s="167" t="s">
        <v>1426</v>
      </c>
      <c r="I1956" s="167" t="s">
        <v>1384</v>
      </c>
      <c r="J1956" s="167" t="s">
        <v>2939</v>
      </c>
      <c r="K1956" s="167" t="s">
        <v>1076</v>
      </c>
      <c r="L1956" s="167" t="s">
        <v>890</v>
      </c>
      <c r="M1956" s="167" t="s">
        <v>1396</v>
      </c>
      <c r="O1956" s="167">
        <v>23621</v>
      </c>
      <c r="P1956" s="167" t="s">
        <v>1386</v>
      </c>
      <c r="R1956" s="167">
        <v>206</v>
      </c>
      <c r="S1956" s="167">
        <v>-206</v>
      </c>
      <c r="T1956" s="167" t="s">
        <v>1361</v>
      </c>
    </row>
    <row r="1957" spans="1:20">
      <c r="A1957" s="167">
        <v>40000</v>
      </c>
      <c r="B1957" s="168">
        <v>45945</v>
      </c>
      <c r="C1957" s="168">
        <v>45945</v>
      </c>
      <c r="D1957" s="167">
        <v>180753</v>
      </c>
      <c r="E1957" s="167" t="s">
        <v>2938</v>
      </c>
      <c r="F1957" s="167" t="s">
        <v>1425</v>
      </c>
      <c r="G1957" s="167" t="s">
        <v>1426</v>
      </c>
      <c r="I1957" s="167" t="s">
        <v>1384</v>
      </c>
      <c r="J1957" s="167" t="s">
        <v>2939</v>
      </c>
      <c r="K1957" s="167" t="s">
        <v>1076</v>
      </c>
      <c r="L1957" s="167" t="s">
        <v>890</v>
      </c>
      <c r="M1957" s="167" t="s">
        <v>1396</v>
      </c>
      <c r="O1957" s="167">
        <v>24088</v>
      </c>
      <c r="P1957" s="167" t="s">
        <v>1386</v>
      </c>
      <c r="R1957" s="167">
        <v>206</v>
      </c>
      <c r="S1957" s="167">
        <v>-206</v>
      </c>
      <c r="T1957" s="167" t="s">
        <v>1361</v>
      </c>
    </row>
    <row r="1958" spans="1:20">
      <c r="A1958" s="167">
        <v>40000</v>
      </c>
      <c r="B1958" s="168">
        <v>45915</v>
      </c>
      <c r="C1958" s="168">
        <v>45915</v>
      </c>
      <c r="D1958" s="167">
        <v>180192</v>
      </c>
      <c r="E1958" s="167" t="s">
        <v>2940</v>
      </c>
      <c r="F1958" s="167" t="s">
        <v>1425</v>
      </c>
      <c r="G1958" s="167" t="s">
        <v>1426</v>
      </c>
      <c r="I1958" s="167" t="s">
        <v>1384</v>
      </c>
      <c r="J1958" s="167" t="s">
        <v>1441</v>
      </c>
      <c r="K1958" s="167" t="s">
        <v>1076</v>
      </c>
      <c r="L1958" s="167" t="s">
        <v>1442</v>
      </c>
      <c r="M1958" s="167" t="s">
        <v>1396</v>
      </c>
      <c r="O1958" s="167">
        <v>23621</v>
      </c>
      <c r="P1958" s="167" t="s">
        <v>1386</v>
      </c>
      <c r="R1958" s="167">
        <v>300</v>
      </c>
      <c r="S1958" s="167">
        <v>-300</v>
      </c>
      <c r="T1958" s="167" t="s">
        <v>1361</v>
      </c>
    </row>
    <row r="1959" spans="1:20">
      <c r="A1959" s="167">
        <v>40000</v>
      </c>
      <c r="B1959" s="168">
        <v>45945</v>
      </c>
      <c r="C1959" s="168">
        <v>45945</v>
      </c>
      <c r="D1959" s="167">
        <v>180753</v>
      </c>
      <c r="E1959" s="167" t="s">
        <v>2940</v>
      </c>
      <c r="F1959" s="167" t="s">
        <v>1425</v>
      </c>
      <c r="G1959" s="167" t="s">
        <v>1426</v>
      </c>
      <c r="I1959" s="167" t="s">
        <v>1384</v>
      </c>
      <c r="J1959" s="167" t="s">
        <v>1441</v>
      </c>
      <c r="K1959" s="167" t="s">
        <v>1076</v>
      </c>
      <c r="L1959" s="167" t="s">
        <v>1442</v>
      </c>
      <c r="M1959" s="167" t="s">
        <v>1396</v>
      </c>
      <c r="O1959" s="167">
        <v>24088</v>
      </c>
      <c r="P1959" s="167" t="s">
        <v>1386</v>
      </c>
      <c r="R1959" s="167">
        <v>300</v>
      </c>
      <c r="S1959" s="167">
        <v>-300</v>
      </c>
      <c r="T1959" s="167" t="s">
        <v>1361</v>
      </c>
    </row>
    <row r="1960" spans="1:20">
      <c r="A1960" s="167">
        <v>40000</v>
      </c>
      <c r="B1960" s="168">
        <v>45915</v>
      </c>
      <c r="C1960" s="168">
        <v>45915</v>
      </c>
      <c r="D1960" s="167">
        <v>180192</v>
      </c>
      <c r="E1960" s="167" t="s">
        <v>2941</v>
      </c>
      <c r="F1960" s="167" t="s">
        <v>1425</v>
      </c>
      <c r="G1960" s="167" t="s">
        <v>1426</v>
      </c>
      <c r="I1960" s="167" t="s">
        <v>1384</v>
      </c>
      <c r="J1960" s="167" t="s">
        <v>1444</v>
      </c>
      <c r="K1960" s="167" t="s">
        <v>1076</v>
      </c>
      <c r="L1960" s="167" t="s">
        <v>1445</v>
      </c>
      <c r="M1960" s="167" t="s">
        <v>1396</v>
      </c>
      <c r="O1960" s="167">
        <v>23621</v>
      </c>
      <c r="P1960" s="167" t="s">
        <v>1386</v>
      </c>
      <c r="R1960" s="167">
        <v>400</v>
      </c>
      <c r="S1960" s="167">
        <v>-400</v>
      </c>
      <c r="T1960" s="167" t="s">
        <v>1361</v>
      </c>
    </row>
    <row r="1961" spans="1:20">
      <c r="A1961" s="167">
        <v>40000</v>
      </c>
      <c r="B1961" s="168">
        <v>45945</v>
      </c>
      <c r="C1961" s="168">
        <v>45945</v>
      </c>
      <c r="D1961" s="167">
        <v>180753</v>
      </c>
      <c r="E1961" s="167" t="s">
        <v>2941</v>
      </c>
      <c r="F1961" s="167" t="s">
        <v>1425</v>
      </c>
      <c r="G1961" s="167" t="s">
        <v>1426</v>
      </c>
      <c r="I1961" s="167" t="s">
        <v>1384</v>
      </c>
      <c r="J1961" s="167" t="s">
        <v>1444</v>
      </c>
      <c r="K1961" s="167" t="s">
        <v>1076</v>
      </c>
      <c r="L1961" s="167" t="s">
        <v>1445</v>
      </c>
      <c r="M1961" s="167" t="s">
        <v>1396</v>
      </c>
      <c r="O1961" s="167">
        <v>24088</v>
      </c>
      <c r="P1961" s="167" t="s">
        <v>1386</v>
      </c>
      <c r="R1961" s="167">
        <v>400</v>
      </c>
      <c r="S1961" s="167">
        <v>-400</v>
      </c>
      <c r="T1961" s="167" t="s">
        <v>1361</v>
      </c>
    </row>
    <row r="1962" spans="1:20">
      <c r="A1962" s="167">
        <v>42100</v>
      </c>
      <c r="B1962" s="168">
        <v>45915</v>
      </c>
      <c r="C1962" s="168">
        <v>45915</v>
      </c>
      <c r="D1962" s="167">
        <v>180192</v>
      </c>
      <c r="E1962" s="167" t="s">
        <v>2942</v>
      </c>
      <c r="F1962" s="167" t="s">
        <v>1425</v>
      </c>
      <c r="G1962" s="167" t="s">
        <v>1426</v>
      </c>
      <c r="I1962" s="167" t="s">
        <v>1384</v>
      </c>
      <c r="J1962" s="167" t="s">
        <v>1450</v>
      </c>
      <c r="K1962" s="167" t="s">
        <v>1076</v>
      </c>
      <c r="L1962" s="167" t="s">
        <v>1451</v>
      </c>
      <c r="M1962" s="167" t="s">
        <v>1396</v>
      </c>
      <c r="O1962" s="167">
        <v>23621</v>
      </c>
      <c r="P1962" s="167" t="s">
        <v>1386</v>
      </c>
      <c r="R1962" s="167">
        <v>10.5</v>
      </c>
      <c r="S1962" s="167">
        <v>-10.5</v>
      </c>
      <c r="T1962" s="167" t="s">
        <v>1361</v>
      </c>
    </row>
    <row r="1963" spans="1:20">
      <c r="A1963" s="167">
        <v>42100</v>
      </c>
      <c r="B1963" s="168">
        <v>45945</v>
      </c>
      <c r="C1963" s="168">
        <v>45945</v>
      </c>
      <c r="D1963" s="167">
        <v>180753</v>
      </c>
      <c r="E1963" s="167" t="s">
        <v>2942</v>
      </c>
      <c r="F1963" s="167" t="s">
        <v>1425</v>
      </c>
      <c r="G1963" s="167" t="s">
        <v>1426</v>
      </c>
      <c r="I1963" s="167" t="s">
        <v>1384</v>
      </c>
      <c r="J1963" s="167" t="s">
        <v>1450</v>
      </c>
      <c r="K1963" s="167" t="s">
        <v>1076</v>
      </c>
      <c r="L1963" s="167" t="s">
        <v>1451</v>
      </c>
      <c r="M1963" s="167" t="s">
        <v>1396</v>
      </c>
      <c r="O1963" s="167">
        <v>24088</v>
      </c>
      <c r="P1963" s="167" t="s">
        <v>1386</v>
      </c>
      <c r="R1963" s="167">
        <v>10.5</v>
      </c>
      <c r="S1963" s="167">
        <v>-10.5</v>
      </c>
      <c r="T1963" s="167" t="s">
        <v>1361</v>
      </c>
    </row>
    <row r="1964" spans="1:20">
      <c r="A1964" s="167">
        <v>41450</v>
      </c>
      <c r="B1964" s="168">
        <v>45915</v>
      </c>
      <c r="C1964" s="168">
        <v>45915</v>
      </c>
      <c r="D1964" s="167">
        <v>180192</v>
      </c>
      <c r="E1964" s="167" t="s">
        <v>2943</v>
      </c>
      <c r="F1964" s="167" t="s">
        <v>1425</v>
      </c>
      <c r="G1964" s="167" t="s">
        <v>1426</v>
      </c>
      <c r="I1964" s="167" t="s">
        <v>1384</v>
      </c>
      <c r="J1964" s="167" t="s">
        <v>2785</v>
      </c>
      <c r="K1964" s="167" t="s">
        <v>1076</v>
      </c>
      <c r="L1964" s="167" t="s">
        <v>2786</v>
      </c>
      <c r="M1964" s="167" t="s">
        <v>1396</v>
      </c>
      <c r="O1964" s="167">
        <v>23621</v>
      </c>
      <c r="P1964" s="167" t="s">
        <v>1386</v>
      </c>
      <c r="R1964" s="167">
        <v>165</v>
      </c>
      <c r="S1964" s="167">
        <v>-165</v>
      </c>
      <c r="T1964" s="167" t="s">
        <v>1361</v>
      </c>
    </row>
    <row r="1965" spans="1:20">
      <c r="A1965" s="167">
        <v>41450</v>
      </c>
      <c r="B1965" s="168">
        <v>45945</v>
      </c>
      <c r="C1965" s="168">
        <v>45945</v>
      </c>
      <c r="D1965" s="167">
        <v>180753</v>
      </c>
      <c r="E1965" s="167" t="s">
        <v>2943</v>
      </c>
      <c r="F1965" s="167" t="s">
        <v>1425</v>
      </c>
      <c r="G1965" s="167" t="s">
        <v>1426</v>
      </c>
      <c r="I1965" s="167" t="s">
        <v>1384</v>
      </c>
      <c r="J1965" s="167" t="s">
        <v>2785</v>
      </c>
      <c r="K1965" s="167" t="s">
        <v>1076</v>
      </c>
      <c r="L1965" s="167" t="s">
        <v>2786</v>
      </c>
      <c r="M1965" s="167" t="s">
        <v>1396</v>
      </c>
      <c r="O1965" s="167">
        <v>24088</v>
      </c>
      <c r="P1965" s="167" t="s">
        <v>1386</v>
      </c>
      <c r="R1965" s="167">
        <v>165</v>
      </c>
      <c r="S1965" s="167">
        <v>-165</v>
      </c>
      <c r="T1965" s="167" t="s">
        <v>1361</v>
      </c>
    </row>
    <row r="1966" spans="1:20">
      <c r="A1966" s="167">
        <v>41450</v>
      </c>
      <c r="B1966" s="168">
        <v>45915</v>
      </c>
      <c r="C1966" s="168">
        <v>45915</v>
      </c>
      <c r="D1966" s="167">
        <v>180192</v>
      </c>
      <c r="E1966" s="167" t="s">
        <v>2944</v>
      </c>
      <c r="F1966" s="167" t="s">
        <v>1425</v>
      </c>
      <c r="G1966" s="167" t="s">
        <v>1426</v>
      </c>
      <c r="I1966" s="167" t="s">
        <v>1384</v>
      </c>
      <c r="J1966" s="167" t="s">
        <v>2945</v>
      </c>
      <c r="K1966" s="167" t="s">
        <v>1076</v>
      </c>
      <c r="L1966" s="167" t="s">
        <v>2946</v>
      </c>
      <c r="M1966" s="167" t="s">
        <v>1396</v>
      </c>
      <c r="O1966" s="167">
        <v>23621</v>
      </c>
      <c r="P1966" s="167" t="s">
        <v>1386</v>
      </c>
      <c r="R1966" s="167">
        <v>44</v>
      </c>
      <c r="S1966" s="167">
        <v>-44</v>
      </c>
      <c r="T1966" s="167" t="s">
        <v>1361</v>
      </c>
    </row>
    <row r="1967" spans="1:20">
      <c r="A1967" s="167">
        <v>41450</v>
      </c>
      <c r="B1967" s="168">
        <v>45945</v>
      </c>
      <c r="C1967" s="168">
        <v>45945</v>
      </c>
      <c r="D1967" s="167">
        <v>180753</v>
      </c>
      <c r="E1967" s="167" t="s">
        <v>2944</v>
      </c>
      <c r="F1967" s="167" t="s">
        <v>1425</v>
      </c>
      <c r="G1967" s="167" t="s">
        <v>1426</v>
      </c>
      <c r="I1967" s="167" t="s">
        <v>1384</v>
      </c>
      <c r="J1967" s="167" t="s">
        <v>2945</v>
      </c>
      <c r="K1967" s="167" t="s">
        <v>1076</v>
      </c>
      <c r="L1967" s="167" t="s">
        <v>2946</v>
      </c>
      <c r="M1967" s="167" t="s">
        <v>1396</v>
      </c>
      <c r="O1967" s="167">
        <v>24088</v>
      </c>
      <c r="P1967" s="167" t="s">
        <v>1386</v>
      </c>
      <c r="R1967" s="167">
        <v>44</v>
      </c>
      <c r="S1967" s="167">
        <v>-44</v>
      </c>
      <c r="T1967" s="167" t="s">
        <v>1361</v>
      </c>
    </row>
    <row r="1968" spans="1:20">
      <c r="A1968" s="167">
        <v>42100</v>
      </c>
      <c r="B1968" s="168">
        <v>45901</v>
      </c>
      <c r="C1968" s="168">
        <v>45901</v>
      </c>
      <c r="D1968" s="167">
        <v>179757</v>
      </c>
      <c r="E1968" s="167" t="s">
        <v>2947</v>
      </c>
      <c r="F1968" s="167" t="s">
        <v>1408</v>
      </c>
      <c r="G1968" s="167" t="s">
        <v>1409</v>
      </c>
      <c r="I1968" s="167" t="s">
        <v>1618</v>
      </c>
      <c r="J1968" s="167" t="s">
        <v>1410</v>
      </c>
      <c r="K1968" s="167" t="s">
        <v>1079</v>
      </c>
      <c r="L1968" s="167" t="s">
        <v>1411</v>
      </c>
      <c r="M1968" s="167" t="s">
        <v>2948</v>
      </c>
      <c r="O1968" s="167">
        <v>23316</v>
      </c>
      <c r="P1968" s="167" t="s">
        <v>1386</v>
      </c>
      <c r="R1968" s="167">
        <v>650</v>
      </c>
      <c r="S1968" s="167">
        <v>-650</v>
      </c>
      <c r="T1968" s="167" t="s">
        <v>1361</v>
      </c>
    </row>
    <row r="1969" spans="1:20">
      <c r="A1969" s="167">
        <v>42100</v>
      </c>
      <c r="B1969" s="168">
        <v>45931</v>
      </c>
      <c r="C1969" s="168">
        <v>45931</v>
      </c>
      <c r="D1969" s="167">
        <v>180309</v>
      </c>
      <c r="E1969" s="167" t="s">
        <v>2947</v>
      </c>
      <c r="F1969" s="167" t="s">
        <v>1408</v>
      </c>
      <c r="G1969" s="167" t="s">
        <v>1409</v>
      </c>
      <c r="I1969" s="167" t="s">
        <v>1618</v>
      </c>
      <c r="J1969" s="167" t="s">
        <v>1410</v>
      </c>
      <c r="K1969" s="167" t="s">
        <v>1079</v>
      </c>
      <c r="L1969" s="167" t="s">
        <v>1411</v>
      </c>
      <c r="M1969" s="167" t="s">
        <v>2948</v>
      </c>
      <c r="O1969" s="167">
        <v>23733</v>
      </c>
      <c r="P1969" s="167" t="s">
        <v>1386</v>
      </c>
      <c r="R1969" s="167">
        <v>650</v>
      </c>
      <c r="S1969" s="167">
        <v>-650</v>
      </c>
      <c r="T1969" s="167" t="s">
        <v>1361</v>
      </c>
    </row>
    <row r="1970" spans="1:20">
      <c r="A1970" s="167">
        <v>42100</v>
      </c>
      <c r="B1970" s="168">
        <v>45901</v>
      </c>
      <c r="C1970" s="168">
        <v>45901</v>
      </c>
      <c r="D1970" s="167">
        <v>179757</v>
      </c>
      <c r="E1970" s="167" t="s">
        <v>2949</v>
      </c>
      <c r="F1970" s="167" t="s">
        <v>1408</v>
      </c>
      <c r="G1970" s="167" t="s">
        <v>1409</v>
      </c>
      <c r="I1970" s="167" t="s">
        <v>1618</v>
      </c>
      <c r="J1970" s="167" t="s">
        <v>1413</v>
      </c>
      <c r="K1970" s="167" t="s">
        <v>1079</v>
      </c>
      <c r="L1970" s="167" t="s">
        <v>1414</v>
      </c>
      <c r="M1970" s="167" t="s">
        <v>2948</v>
      </c>
      <c r="O1970" s="167">
        <v>23316</v>
      </c>
      <c r="P1970" s="167" t="s">
        <v>1386</v>
      </c>
      <c r="R1970" s="167">
        <v>448.2</v>
      </c>
      <c r="S1970" s="167">
        <v>-448.2</v>
      </c>
      <c r="T1970" s="167" t="s">
        <v>1361</v>
      </c>
    </row>
    <row r="1971" spans="1:20">
      <c r="A1971" s="167">
        <v>42100</v>
      </c>
      <c r="B1971" s="168">
        <v>45931</v>
      </c>
      <c r="C1971" s="168">
        <v>45931</v>
      </c>
      <c r="D1971" s="167">
        <v>180309</v>
      </c>
      <c r="E1971" s="167" t="s">
        <v>2949</v>
      </c>
      <c r="F1971" s="167" t="s">
        <v>1408</v>
      </c>
      <c r="G1971" s="167" t="s">
        <v>1409</v>
      </c>
      <c r="I1971" s="167" t="s">
        <v>1618</v>
      </c>
      <c r="J1971" s="167" t="s">
        <v>1413</v>
      </c>
      <c r="K1971" s="167" t="s">
        <v>1079</v>
      </c>
      <c r="L1971" s="167" t="s">
        <v>1414</v>
      </c>
      <c r="M1971" s="167" t="s">
        <v>2948</v>
      </c>
      <c r="O1971" s="167">
        <v>23733</v>
      </c>
      <c r="P1971" s="167" t="s">
        <v>1386</v>
      </c>
      <c r="R1971" s="167">
        <v>448.2</v>
      </c>
      <c r="S1971" s="167">
        <v>-448.2</v>
      </c>
      <c r="T1971" s="167" t="s">
        <v>1361</v>
      </c>
    </row>
    <row r="1972" spans="1:20">
      <c r="A1972" s="167">
        <v>42100</v>
      </c>
      <c r="B1972" s="168">
        <v>45901</v>
      </c>
      <c r="C1972" s="168">
        <v>45901</v>
      </c>
      <c r="D1972" s="167">
        <v>179757</v>
      </c>
      <c r="E1972" s="167" t="s">
        <v>2950</v>
      </c>
      <c r="F1972" s="167" t="s">
        <v>1408</v>
      </c>
      <c r="G1972" s="167" t="s">
        <v>1409</v>
      </c>
      <c r="I1972" s="167" t="s">
        <v>1618</v>
      </c>
      <c r="J1972" s="167" t="s">
        <v>1416</v>
      </c>
      <c r="K1972" s="167" t="s">
        <v>1079</v>
      </c>
      <c r="L1972" s="167" t="s">
        <v>1417</v>
      </c>
      <c r="M1972" s="167" t="s">
        <v>2948</v>
      </c>
      <c r="O1972" s="167">
        <v>23316</v>
      </c>
      <c r="P1972" s="167" t="s">
        <v>1386</v>
      </c>
      <c r="R1972" s="167">
        <v>100</v>
      </c>
      <c r="S1972" s="167">
        <v>-100</v>
      </c>
      <c r="T1972" s="167" t="s">
        <v>1361</v>
      </c>
    </row>
    <row r="1973" spans="1:20">
      <c r="A1973" s="167">
        <v>42100</v>
      </c>
      <c r="B1973" s="168">
        <v>45931</v>
      </c>
      <c r="C1973" s="168">
        <v>45931</v>
      </c>
      <c r="D1973" s="167">
        <v>180309</v>
      </c>
      <c r="E1973" s="167" t="s">
        <v>2950</v>
      </c>
      <c r="F1973" s="167" t="s">
        <v>1408</v>
      </c>
      <c r="G1973" s="167" t="s">
        <v>1409</v>
      </c>
      <c r="I1973" s="167" t="s">
        <v>1618</v>
      </c>
      <c r="J1973" s="167" t="s">
        <v>1416</v>
      </c>
      <c r="K1973" s="167" t="s">
        <v>1079</v>
      </c>
      <c r="L1973" s="167" t="s">
        <v>1417</v>
      </c>
      <c r="M1973" s="167" t="s">
        <v>2948</v>
      </c>
      <c r="O1973" s="167">
        <v>23733</v>
      </c>
      <c r="P1973" s="167" t="s">
        <v>1386</v>
      </c>
      <c r="R1973" s="167">
        <v>100</v>
      </c>
      <c r="S1973" s="167">
        <v>-100</v>
      </c>
      <c r="T1973" s="167" t="s">
        <v>1361</v>
      </c>
    </row>
    <row r="1974" spans="1:20">
      <c r="A1974" s="167">
        <v>41365</v>
      </c>
      <c r="B1974" s="168">
        <v>45901</v>
      </c>
      <c r="C1974" s="168">
        <v>45901</v>
      </c>
      <c r="D1974" s="167">
        <v>179757</v>
      </c>
      <c r="E1974" s="167" t="s">
        <v>2951</v>
      </c>
      <c r="F1974" s="167" t="s">
        <v>1425</v>
      </c>
      <c r="G1974" s="167" t="s">
        <v>1426</v>
      </c>
      <c r="I1974" s="167" t="s">
        <v>1618</v>
      </c>
      <c r="J1974" s="167" t="s">
        <v>1707</v>
      </c>
      <c r="K1974" s="167" t="s">
        <v>1079</v>
      </c>
      <c r="L1974" s="167" t="s">
        <v>1705</v>
      </c>
      <c r="M1974" s="167" t="s">
        <v>2948</v>
      </c>
      <c r="O1974" s="167">
        <v>23316</v>
      </c>
      <c r="P1974" s="167" t="s">
        <v>1386</v>
      </c>
      <c r="R1974" s="167">
        <v>400</v>
      </c>
      <c r="S1974" s="167">
        <v>-400</v>
      </c>
      <c r="T1974" s="167" t="s">
        <v>1361</v>
      </c>
    </row>
    <row r="1975" spans="1:20">
      <c r="A1975" s="167">
        <v>41365</v>
      </c>
      <c r="B1975" s="168">
        <v>45931</v>
      </c>
      <c r="C1975" s="168">
        <v>45931</v>
      </c>
      <c r="D1975" s="167">
        <v>180309</v>
      </c>
      <c r="E1975" s="167" t="s">
        <v>2951</v>
      </c>
      <c r="F1975" s="167" t="s">
        <v>1425</v>
      </c>
      <c r="G1975" s="167" t="s">
        <v>1426</v>
      </c>
      <c r="I1975" s="167" t="s">
        <v>1618</v>
      </c>
      <c r="J1975" s="167" t="s">
        <v>1707</v>
      </c>
      <c r="K1975" s="167" t="s">
        <v>1079</v>
      </c>
      <c r="L1975" s="167" t="s">
        <v>1705</v>
      </c>
      <c r="M1975" s="167" t="s">
        <v>2948</v>
      </c>
      <c r="O1975" s="167">
        <v>23733</v>
      </c>
      <c r="P1975" s="167" t="s">
        <v>1386</v>
      </c>
      <c r="R1975" s="167">
        <v>400</v>
      </c>
      <c r="S1975" s="167">
        <v>-400</v>
      </c>
      <c r="T1975" s="167" t="s">
        <v>1361</v>
      </c>
    </row>
    <row r="1976" spans="1:20">
      <c r="A1976" s="167">
        <v>41365</v>
      </c>
      <c r="B1976" s="168">
        <v>45901</v>
      </c>
      <c r="C1976" s="168">
        <v>45901</v>
      </c>
      <c r="D1976" s="167">
        <v>179757</v>
      </c>
      <c r="E1976" s="167" t="s">
        <v>2952</v>
      </c>
      <c r="F1976" s="167" t="s">
        <v>1425</v>
      </c>
      <c r="G1976" s="167" t="s">
        <v>1426</v>
      </c>
      <c r="I1976" s="167" t="s">
        <v>1618</v>
      </c>
      <c r="J1976" s="167" t="s">
        <v>2216</v>
      </c>
      <c r="K1976" s="167" t="s">
        <v>1079</v>
      </c>
      <c r="L1976" s="167" t="s">
        <v>2217</v>
      </c>
      <c r="M1976" s="167" t="s">
        <v>2948</v>
      </c>
      <c r="O1976" s="167">
        <v>23316</v>
      </c>
      <c r="P1976" s="167" t="s">
        <v>1386</v>
      </c>
      <c r="R1976" s="167">
        <v>210</v>
      </c>
      <c r="S1976" s="167">
        <v>-210</v>
      </c>
      <c r="T1976" s="167" t="s">
        <v>1361</v>
      </c>
    </row>
    <row r="1977" spans="1:20">
      <c r="A1977" s="167">
        <v>41365</v>
      </c>
      <c r="B1977" s="168">
        <v>45931</v>
      </c>
      <c r="C1977" s="168">
        <v>45931</v>
      </c>
      <c r="D1977" s="167">
        <v>180309</v>
      </c>
      <c r="E1977" s="167" t="s">
        <v>2952</v>
      </c>
      <c r="F1977" s="167" t="s">
        <v>1425</v>
      </c>
      <c r="G1977" s="167" t="s">
        <v>1426</v>
      </c>
      <c r="I1977" s="167" t="s">
        <v>1618</v>
      </c>
      <c r="J1977" s="167" t="s">
        <v>2216</v>
      </c>
      <c r="K1977" s="167" t="s">
        <v>1079</v>
      </c>
      <c r="L1977" s="167" t="s">
        <v>2217</v>
      </c>
      <c r="M1977" s="167" t="s">
        <v>2948</v>
      </c>
      <c r="O1977" s="167">
        <v>23733</v>
      </c>
      <c r="P1977" s="167" t="s">
        <v>1386</v>
      </c>
      <c r="R1977" s="167">
        <v>210</v>
      </c>
      <c r="S1977" s="167">
        <v>-210</v>
      </c>
      <c r="T1977" s="167" t="s">
        <v>1361</v>
      </c>
    </row>
    <row r="1978" spans="1:20">
      <c r="A1978" s="167">
        <v>41320</v>
      </c>
      <c r="B1978" s="168">
        <v>45901</v>
      </c>
      <c r="C1978" s="168">
        <v>45901</v>
      </c>
      <c r="D1978" s="167">
        <v>179757</v>
      </c>
      <c r="E1978" s="167" t="s">
        <v>2953</v>
      </c>
      <c r="F1978" s="167" t="s">
        <v>1425</v>
      </c>
      <c r="G1978" s="167" t="s">
        <v>1426</v>
      </c>
      <c r="I1978" s="167" t="s">
        <v>1618</v>
      </c>
      <c r="J1978" s="167" t="s">
        <v>2478</v>
      </c>
      <c r="K1978" s="167" t="s">
        <v>1079</v>
      </c>
      <c r="L1978" s="167" t="s">
        <v>2479</v>
      </c>
      <c r="M1978" s="167" t="s">
        <v>2948</v>
      </c>
      <c r="O1978" s="167">
        <v>23316</v>
      </c>
      <c r="P1978" s="167" t="s">
        <v>1386</v>
      </c>
      <c r="R1978" s="167">
        <v>300</v>
      </c>
      <c r="S1978" s="167">
        <v>-300</v>
      </c>
      <c r="T1978" s="167" t="s">
        <v>1361</v>
      </c>
    </row>
    <row r="1979" spans="1:20">
      <c r="A1979" s="167">
        <v>41320</v>
      </c>
      <c r="B1979" s="168">
        <v>45931</v>
      </c>
      <c r="C1979" s="168">
        <v>45931</v>
      </c>
      <c r="D1979" s="167">
        <v>180309</v>
      </c>
      <c r="E1979" s="167" t="s">
        <v>2953</v>
      </c>
      <c r="F1979" s="167" t="s">
        <v>1425</v>
      </c>
      <c r="G1979" s="167" t="s">
        <v>1426</v>
      </c>
      <c r="I1979" s="167" t="s">
        <v>1618</v>
      </c>
      <c r="J1979" s="167" t="s">
        <v>2478</v>
      </c>
      <c r="K1979" s="167" t="s">
        <v>1079</v>
      </c>
      <c r="L1979" s="167" t="s">
        <v>2479</v>
      </c>
      <c r="M1979" s="167" t="s">
        <v>2948</v>
      </c>
      <c r="O1979" s="167">
        <v>23733</v>
      </c>
      <c r="P1979" s="167" t="s">
        <v>1386</v>
      </c>
      <c r="R1979" s="167">
        <v>300</v>
      </c>
      <c r="S1979" s="167">
        <v>-300</v>
      </c>
      <c r="T1979" s="167" t="s">
        <v>1361</v>
      </c>
    </row>
    <row r="1980" spans="1:20">
      <c r="A1980" s="167">
        <v>42100</v>
      </c>
      <c r="B1980" s="168">
        <v>45901</v>
      </c>
      <c r="C1980" s="168">
        <v>45901</v>
      </c>
      <c r="D1980" s="167">
        <v>179757</v>
      </c>
      <c r="E1980" s="167" t="s">
        <v>2954</v>
      </c>
      <c r="F1980" s="167" t="s">
        <v>1408</v>
      </c>
      <c r="G1980" s="167" t="s">
        <v>1409</v>
      </c>
      <c r="I1980" s="167" t="s">
        <v>1618</v>
      </c>
      <c r="J1980" s="167" t="s">
        <v>1422</v>
      </c>
      <c r="K1980" s="167" t="s">
        <v>1079</v>
      </c>
      <c r="L1980" s="167" t="s">
        <v>1423</v>
      </c>
      <c r="M1980" s="167" t="s">
        <v>2948</v>
      </c>
      <c r="O1980" s="167">
        <v>23316</v>
      </c>
      <c r="P1980" s="167" t="s">
        <v>1386</v>
      </c>
      <c r="R1980" s="167">
        <v>324</v>
      </c>
      <c r="S1980" s="167">
        <v>-324</v>
      </c>
      <c r="T1980" s="167" t="s">
        <v>1361</v>
      </c>
    </row>
    <row r="1981" spans="1:20">
      <c r="A1981" s="167">
        <v>42100</v>
      </c>
      <c r="B1981" s="168">
        <v>45931</v>
      </c>
      <c r="C1981" s="168">
        <v>45931</v>
      </c>
      <c r="D1981" s="167">
        <v>180309</v>
      </c>
      <c r="E1981" s="167" t="s">
        <v>2954</v>
      </c>
      <c r="F1981" s="167" t="s">
        <v>1408</v>
      </c>
      <c r="G1981" s="167" t="s">
        <v>1409</v>
      </c>
      <c r="I1981" s="167" t="s">
        <v>1618</v>
      </c>
      <c r="J1981" s="167" t="s">
        <v>1422</v>
      </c>
      <c r="K1981" s="167" t="s">
        <v>1079</v>
      </c>
      <c r="L1981" s="167" t="s">
        <v>1423</v>
      </c>
      <c r="M1981" s="167" t="s">
        <v>2948</v>
      </c>
      <c r="O1981" s="167">
        <v>23733</v>
      </c>
      <c r="P1981" s="167" t="s">
        <v>1386</v>
      </c>
      <c r="R1981" s="167">
        <v>328.5</v>
      </c>
      <c r="S1981" s="167">
        <v>-328.5</v>
      </c>
      <c r="T1981" s="167" t="s">
        <v>1361</v>
      </c>
    </row>
    <row r="1982" spans="1:20">
      <c r="A1982" s="167">
        <v>41300</v>
      </c>
      <c r="B1982" s="168">
        <v>45901</v>
      </c>
      <c r="C1982" s="168">
        <v>45901</v>
      </c>
      <c r="D1982" s="167">
        <v>179757</v>
      </c>
      <c r="E1982" s="167" t="s">
        <v>2955</v>
      </c>
      <c r="F1982" s="167" t="s">
        <v>1425</v>
      </c>
      <c r="G1982" s="167" t="s">
        <v>1426</v>
      </c>
      <c r="I1982" s="167" t="s">
        <v>1618</v>
      </c>
      <c r="J1982" s="167" t="s">
        <v>1430</v>
      </c>
      <c r="K1982" s="167" t="s">
        <v>1079</v>
      </c>
      <c r="L1982" s="167" t="s">
        <v>1430</v>
      </c>
      <c r="M1982" s="167" t="s">
        <v>2948</v>
      </c>
      <c r="O1982" s="167">
        <v>23316</v>
      </c>
      <c r="P1982" s="167" t="s">
        <v>1386</v>
      </c>
      <c r="R1982" s="167">
        <v>331.73</v>
      </c>
      <c r="S1982" s="167">
        <v>-331.73</v>
      </c>
      <c r="T1982" s="167" t="s">
        <v>1361</v>
      </c>
    </row>
    <row r="1983" spans="1:20">
      <c r="A1983" s="167">
        <v>41300</v>
      </c>
      <c r="B1983" s="168">
        <v>45931</v>
      </c>
      <c r="C1983" s="168">
        <v>45931</v>
      </c>
      <c r="D1983" s="167">
        <v>180309</v>
      </c>
      <c r="E1983" s="167" t="s">
        <v>2955</v>
      </c>
      <c r="F1983" s="167" t="s">
        <v>1425</v>
      </c>
      <c r="G1983" s="167" t="s">
        <v>1426</v>
      </c>
      <c r="I1983" s="167" t="s">
        <v>1618</v>
      </c>
      <c r="J1983" s="167" t="s">
        <v>1430</v>
      </c>
      <c r="K1983" s="167" t="s">
        <v>1079</v>
      </c>
      <c r="L1983" s="167" t="s">
        <v>1430</v>
      </c>
      <c r="M1983" s="167" t="s">
        <v>2948</v>
      </c>
      <c r="O1983" s="167">
        <v>23733</v>
      </c>
      <c r="P1983" s="167" t="s">
        <v>1386</v>
      </c>
      <c r="R1983" s="167">
        <v>338.73</v>
      </c>
      <c r="S1983" s="167">
        <v>-338.73</v>
      </c>
      <c r="T1983" s="167" t="s">
        <v>1361</v>
      </c>
    </row>
    <row r="1984" spans="1:20">
      <c r="A1984" s="167">
        <v>40000</v>
      </c>
      <c r="B1984" s="168">
        <v>45901</v>
      </c>
      <c r="C1984" s="168">
        <v>45901</v>
      </c>
      <c r="D1984" s="167">
        <v>179757</v>
      </c>
      <c r="E1984" s="167" t="s">
        <v>2956</v>
      </c>
      <c r="F1984" s="167" t="s">
        <v>1425</v>
      </c>
      <c r="G1984" s="167" t="s">
        <v>1426</v>
      </c>
      <c r="I1984" s="167" t="s">
        <v>1618</v>
      </c>
      <c r="J1984" s="167" t="s">
        <v>1514</v>
      </c>
      <c r="K1984" s="167" t="s">
        <v>1079</v>
      </c>
      <c r="L1984" s="167" t="s">
        <v>1515</v>
      </c>
      <c r="M1984" s="167" t="s">
        <v>2948</v>
      </c>
      <c r="O1984" s="167">
        <v>23316</v>
      </c>
      <c r="P1984" s="167" t="s">
        <v>1386</v>
      </c>
      <c r="R1984" s="167">
        <v>630</v>
      </c>
      <c r="S1984" s="167">
        <v>-630</v>
      </c>
      <c r="T1984" s="167" t="s">
        <v>1361</v>
      </c>
    </row>
    <row r="1985" spans="1:20">
      <c r="A1985" s="167">
        <v>40000</v>
      </c>
      <c r="B1985" s="168">
        <v>45931</v>
      </c>
      <c r="C1985" s="168">
        <v>45931</v>
      </c>
      <c r="D1985" s="167">
        <v>180309</v>
      </c>
      <c r="E1985" s="167" t="s">
        <v>2956</v>
      </c>
      <c r="F1985" s="167" t="s">
        <v>1425</v>
      </c>
      <c r="G1985" s="167" t="s">
        <v>1426</v>
      </c>
      <c r="I1985" s="167" t="s">
        <v>1618</v>
      </c>
      <c r="J1985" s="167" t="s">
        <v>1514</v>
      </c>
      <c r="K1985" s="167" t="s">
        <v>1079</v>
      </c>
      <c r="L1985" s="167" t="s">
        <v>1515</v>
      </c>
      <c r="M1985" s="167" t="s">
        <v>2948</v>
      </c>
      <c r="O1985" s="167">
        <v>23733</v>
      </c>
      <c r="P1985" s="167" t="s">
        <v>1386</v>
      </c>
      <c r="R1985" s="167">
        <v>630</v>
      </c>
      <c r="S1985" s="167">
        <v>-630</v>
      </c>
      <c r="T1985" s="167" t="s">
        <v>1361</v>
      </c>
    </row>
    <row r="1986" spans="1:20">
      <c r="A1986" s="167">
        <v>42100</v>
      </c>
      <c r="B1986" s="168">
        <v>45901</v>
      </c>
      <c r="C1986" s="168">
        <v>45901</v>
      </c>
      <c r="D1986" s="167">
        <v>179757</v>
      </c>
      <c r="E1986" s="167" t="s">
        <v>2957</v>
      </c>
      <c r="F1986" s="167" t="s">
        <v>1408</v>
      </c>
      <c r="G1986" s="167" t="s">
        <v>1409</v>
      </c>
      <c r="I1986" s="167" t="s">
        <v>1618</v>
      </c>
      <c r="J1986" s="167" t="s">
        <v>1435</v>
      </c>
      <c r="K1986" s="167" t="s">
        <v>1079</v>
      </c>
      <c r="L1986" s="167" t="s">
        <v>1436</v>
      </c>
      <c r="M1986" s="167" t="s">
        <v>2948</v>
      </c>
      <c r="O1986" s="167">
        <v>23316</v>
      </c>
      <c r="P1986" s="167" t="s">
        <v>1386</v>
      </c>
      <c r="R1986" s="167">
        <v>318.5</v>
      </c>
      <c r="S1986" s="167">
        <v>-318.5</v>
      </c>
      <c r="T1986" s="167" t="s">
        <v>1361</v>
      </c>
    </row>
    <row r="1987" spans="1:20">
      <c r="A1987" s="167">
        <v>42100</v>
      </c>
      <c r="B1987" s="168">
        <v>45931</v>
      </c>
      <c r="C1987" s="168">
        <v>45931</v>
      </c>
      <c r="D1987" s="167">
        <v>180309</v>
      </c>
      <c r="E1987" s="167" t="s">
        <v>2957</v>
      </c>
      <c r="F1987" s="167" t="s">
        <v>1408</v>
      </c>
      <c r="G1987" s="167" t="s">
        <v>1409</v>
      </c>
      <c r="I1987" s="167" t="s">
        <v>1618</v>
      </c>
      <c r="J1987" s="167" t="s">
        <v>1435</v>
      </c>
      <c r="K1987" s="167" t="s">
        <v>1079</v>
      </c>
      <c r="L1987" s="167" t="s">
        <v>1436</v>
      </c>
      <c r="M1987" s="167" t="s">
        <v>2948</v>
      </c>
      <c r="O1987" s="167">
        <v>23733</v>
      </c>
      <c r="P1987" s="167" t="s">
        <v>1386</v>
      </c>
      <c r="R1987" s="167">
        <v>325.5</v>
      </c>
      <c r="S1987" s="167">
        <v>-325.5</v>
      </c>
      <c r="T1987" s="167" t="s">
        <v>1361</v>
      </c>
    </row>
    <row r="1988" spans="1:20">
      <c r="A1988" s="167">
        <v>40000</v>
      </c>
      <c r="B1988" s="168">
        <v>45901</v>
      </c>
      <c r="C1988" s="168">
        <v>45901</v>
      </c>
      <c r="D1988" s="167">
        <v>179757</v>
      </c>
      <c r="E1988" s="167" t="s">
        <v>2958</v>
      </c>
      <c r="F1988" s="167" t="s">
        <v>1425</v>
      </c>
      <c r="G1988" s="167" t="s">
        <v>1426</v>
      </c>
      <c r="I1988" s="167" t="s">
        <v>1618</v>
      </c>
      <c r="J1988" s="167" t="s">
        <v>1441</v>
      </c>
      <c r="K1988" s="167" t="s">
        <v>1079</v>
      </c>
      <c r="L1988" s="167" t="s">
        <v>1442</v>
      </c>
      <c r="M1988" s="167" t="s">
        <v>2948</v>
      </c>
      <c r="O1988" s="167">
        <v>23316</v>
      </c>
      <c r="P1988" s="167" t="s">
        <v>1386</v>
      </c>
      <c r="R1988" s="167">
        <v>210</v>
      </c>
      <c r="S1988" s="167">
        <v>-210</v>
      </c>
      <c r="T1988" s="167" t="s">
        <v>1361</v>
      </c>
    </row>
    <row r="1989" spans="1:20">
      <c r="A1989" s="167">
        <v>40000</v>
      </c>
      <c r="B1989" s="168">
        <v>45931</v>
      </c>
      <c r="C1989" s="168">
        <v>45931</v>
      </c>
      <c r="D1989" s="167">
        <v>180309</v>
      </c>
      <c r="E1989" s="167" t="s">
        <v>2958</v>
      </c>
      <c r="F1989" s="167" t="s">
        <v>1425</v>
      </c>
      <c r="G1989" s="167" t="s">
        <v>1426</v>
      </c>
      <c r="I1989" s="167" t="s">
        <v>1618</v>
      </c>
      <c r="J1989" s="167" t="s">
        <v>1441</v>
      </c>
      <c r="K1989" s="167" t="s">
        <v>1079</v>
      </c>
      <c r="L1989" s="167" t="s">
        <v>1442</v>
      </c>
      <c r="M1989" s="167" t="s">
        <v>2948</v>
      </c>
      <c r="O1989" s="167">
        <v>23733</v>
      </c>
      <c r="P1989" s="167" t="s">
        <v>1386</v>
      </c>
      <c r="R1989" s="167">
        <v>210</v>
      </c>
      <c r="S1989" s="167">
        <v>-210</v>
      </c>
      <c r="T1989" s="167" t="s">
        <v>1361</v>
      </c>
    </row>
    <row r="1990" spans="1:20">
      <c r="A1990" s="167">
        <v>40000</v>
      </c>
      <c r="B1990" s="168">
        <v>45901</v>
      </c>
      <c r="C1990" s="168">
        <v>45901</v>
      </c>
      <c r="D1990" s="167">
        <v>179757</v>
      </c>
      <c r="E1990" s="167" t="s">
        <v>2959</v>
      </c>
      <c r="F1990" s="167" t="s">
        <v>1425</v>
      </c>
      <c r="G1990" s="167" t="s">
        <v>1426</v>
      </c>
      <c r="I1990" s="167" t="s">
        <v>1618</v>
      </c>
      <c r="J1990" s="167" t="s">
        <v>1444</v>
      </c>
      <c r="K1990" s="167" t="s">
        <v>1079</v>
      </c>
      <c r="L1990" s="167" t="s">
        <v>1445</v>
      </c>
      <c r="M1990" s="167" t="s">
        <v>2948</v>
      </c>
      <c r="O1990" s="167">
        <v>23316</v>
      </c>
      <c r="P1990" s="167" t="s">
        <v>1386</v>
      </c>
      <c r="R1990" s="167">
        <v>400</v>
      </c>
      <c r="S1990" s="167">
        <v>-400</v>
      </c>
      <c r="T1990" s="167" t="s">
        <v>1361</v>
      </c>
    </row>
    <row r="1991" spans="1:20">
      <c r="A1991" s="167">
        <v>40000</v>
      </c>
      <c r="B1991" s="168">
        <v>45931</v>
      </c>
      <c r="C1991" s="168">
        <v>45931</v>
      </c>
      <c r="D1991" s="167">
        <v>180309</v>
      </c>
      <c r="E1991" s="167" t="s">
        <v>2959</v>
      </c>
      <c r="F1991" s="167" t="s">
        <v>1425</v>
      </c>
      <c r="G1991" s="167" t="s">
        <v>1426</v>
      </c>
      <c r="I1991" s="167" t="s">
        <v>1618</v>
      </c>
      <c r="J1991" s="167" t="s">
        <v>1444</v>
      </c>
      <c r="K1991" s="167" t="s">
        <v>1079</v>
      </c>
      <c r="L1991" s="167" t="s">
        <v>1445</v>
      </c>
      <c r="M1991" s="167" t="s">
        <v>2948</v>
      </c>
      <c r="O1991" s="167">
        <v>23733</v>
      </c>
      <c r="P1991" s="167" t="s">
        <v>1386</v>
      </c>
      <c r="R1991" s="167">
        <v>400</v>
      </c>
      <c r="S1991" s="167">
        <v>-400</v>
      </c>
      <c r="T1991" s="167" t="s">
        <v>1361</v>
      </c>
    </row>
    <row r="1992" spans="1:20">
      <c r="A1992" s="167">
        <v>42100</v>
      </c>
      <c r="B1992" s="168">
        <v>45901</v>
      </c>
      <c r="C1992" s="168">
        <v>45901</v>
      </c>
      <c r="D1992" s="167">
        <v>179757</v>
      </c>
      <c r="E1992" s="167" t="s">
        <v>2960</v>
      </c>
      <c r="F1992" s="167" t="s">
        <v>1425</v>
      </c>
      <c r="G1992" s="167" t="s">
        <v>1426</v>
      </c>
      <c r="I1992" s="167" t="s">
        <v>1618</v>
      </c>
      <c r="J1992" s="167" t="s">
        <v>1450</v>
      </c>
      <c r="K1992" s="167" t="s">
        <v>1079</v>
      </c>
      <c r="L1992" s="167" t="s">
        <v>1451</v>
      </c>
      <c r="M1992" s="167" t="s">
        <v>2948</v>
      </c>
      <c r="O1992" s="167">
        <v>23316</v>
      </c>
      <c r="P1992" s="167" t="s">
        <v>1386</v>
      </c>
      <c r="R1992" s="167">
        <v>31.5</v>
      </c>
      <c r="S1992" s="167">
        <v>-31.5</v>
      </c>
      <c r="T1992" s="167" t="s">
        <v>1361</v>
      </c>
    </row>
    <row r="1993" spans="1:20">
      <c r="A1993" s="167">
        <v>42100</v>
      </c>
      <c r="B1993" s="168">
        <v>45931</v>
      </c>
      <c r="C1993" s="168">
        <v>45931</v>
      </c>
      <c r="D1993" s="167">
        <v>180309</v>
      </c>
      <c r="E1993" s="167" t="s">
        <v>2960</v>
      </c>
      <c r="F1993" s="167" t="s">
        <v>1425</v>
      </c>
      <c r="G1993" s="167" t="s">
        <v>1426</v>
      </c>
      <c r="I1993" s="167" t="s">
        <v>1618</v>
      </c>
      <c r="J1993" s="167" t="s">
        <v>1450</v>
      </c>
      <c r="K1993" s="167" t="s">
        <v>1079</v>
      </c>
      <c r="L1993" s="167" t="s">
        <v>1451</v>
      </c>
      <c r="M1993" s="167" t="s">
        <v>2948</v>
      </c>
      <c r="O1993" s="167">
        <v>23733</v>
      </c>
      <c r="P1993" s="167" t="s">
        <v>1386</v>
      </c>
      <c r="R1993" s="167">
        <v>31.5</v>
      </c>
      <c r="S1993" s="167">
        <v>-31.5</v>
      </c>
      <c r="T1993" s="167" t="s">
        <v>1361</v>
      </c>
    </row>
    <row r="1994" spans="1:20">
      <c r="A1994" s="167">
        <v>41450</v>
      </c>
      <c r="B1994" s="168">
        <v>45901</v>
      </c>
      <c r="C1994" s="168">
        <v>45901</v>
      </c>
      <c r="D1994" s="167">
        <v>179757</v>
      </c>
      <c r="E1994" s="167" t="s">
        <v>2961</v>
      </c>
      <c r="F1994" s="167" t="s">
        <v>1425</v>
      </c>
      <c r="G1994" s="167" t="s">
        <v>1426</v>
      </c>
      <c r="I1994" s="167" t="s">
        <v>1618</v>
      </c>
      <c r="J1994" s="167" t="s">
        <v>1501</v>
      </c>
      <c r="K1994" s="167" t="s">
        <v>1079</v>
      </c>
      <c r="L1994" s="167" t="s">
        <v>1502</v>
      </c>
      <c r="M1994" s="167" t="s">
        <v>2948</v>
      </c>
      <c r="O1994" s="167">
        <v>23316</v>
      </c>
      <c r="P1994" s="167" t="s">
        <v>1386</v>
      </c>
      <c r="R1994" s="167">
        <v>110</v>
      </c>
      <c r="S1994" s="167">
        <v>-110</v>
      </c>
      <c r="T1994" s="167" t="s">
        <v>1361</v>
      </c>
    </row>
    <row r="1995" spans="1:20">
      <c r="A1995" s="167">
        <v>41450</v>
      </c>
      <c r="B1995" s="168">
        <v>45931</v>
      </c>
      <c r="C1995" s="168">
        <v>45931</v>
      </c>
      <c r="D1995" s="167">
        <v>180309</v>
      </c>
      <c r="E1995" s="167" t="s">
        <v>2961</v>
      </c>
      <c r="F1995" s="167" t="s">
        <v>1425</v>
      </c>
      <c r="G1995" s="167" t="s">
        <v>1426</v>
      </c>
      <c r="I1995" s="167" t="s">
        <v>1618</v>
      </c>
      <c r="J1995" s="167" t="s">
        <v>1501</v>
      </c>
      <c r="K1995" s="167" t="s">
        <v>1079</v>
      </c>
      <c r="L1995" s="167" t="s">
        <v>1502</v>
      </c>
      <c r="M1995" s="167" t="s">
        <v>2948</v>
      </c>
      <c r="O1995" s="167">
        <v>23733</v>
      </c>
      <c r="P1995" s="167" t="s">
        <v>1386</v>
      </c>
      <c r="R1995" s="167">
        <v>110</v>
      </c>
      <c r="S1995" s="167">
        <v>-110</v>
      </c>
      <c r="T1995" s="167" t="s">
        <v>1361</v>
      </c>
    </row>
    <row r="1996" spans="1:20">
      <c r="A1996" s="167">
        <v>41200</v>
      </c>
      <c r="B1996" s="168">
        <v>45901</v>
      </c>
      <c r="C1996" s="168">
        <v>45901</v>
      </c>
      <c r="D1996" s="167">
        <v>179757</v>
      </c>
      <c r="E1996" s="167" t="s">
        <v>2962</v>
      </c>
      <c r="F1996" s="167" t="s">
        <v>1408</v>
      </c>
      <c r="G1996" s="167" t="s">
        <v>1409</v>
      </c>
      <c r="I1996" s="167" t="s">
        <v>1618</v>
      </c>
      <c r="J1996" s="167" t="s">
        <v>1478</v>
      </c>
      <c r="K1996" s="167" t="s">
        <v>1079</v>
      </c>
      <c r="L1996" s="167" t="s">
        <v>1479</v>
      </c>
      <c r="M1996" s="167" t="s">
        <v>2948</v>
      </c>
      <c r="O1996" s="167">
        <v>23316</v>
      </c>
      <c r="P1996" s="167" t="s">
        <v>1386</v>
      </c>
      <c r="R1996" s="167">
        <v>500</v>
      </c>
      <c r="S1996" s="167">
        <v>-500</v>
      </c>
      <c r="T1996" s="167" t="s">
        <v>1361</v>
      </c>
    </row>
    <row r="1997" spans="1:20">
      <c r="A1997" s="167">
        <v>41200</v>
      </c>
      <c r="B1997" s="168">
        <v>45931</v>
      </c>
      <c r="C1997" s="168">
        <v>45931</v>
      </c>
      <c r="D1997" s="167">
        <v>180309</v>
      </c>
      <c r="E1997" s="167" t="s">
        <v>2962</v>
      </c>
      <c r="F1997" s="167" t="s">
        <v>1408</v>
      </c>
      <c r="G1997" s="167" t="s">
        <v>1409</v>
      </c>
      <c r="I1997" s="167" t="s">
        <v>1618</v>
      </c>
      <c r="J1997" s="167" t="s">
        <v>1478</v>
      </c>
      <c r="K1997" s="167" t="s">
        <v>1079</v>
      </c>
      <c r="L1997" s="167" t="s">
        <v>1479</v>
      </c>
      <c r="M1997" s="167" t="s">
        <v>2948</v>
      </c>
      <c r="O1997" s="167">
        <v>23733</v>
      </c>
      <c r="P1997" s="167" t="s">
        <v>1386</v>
      </c>
      <c r="R1997" s="167">
        <v>500</v>
      </c>
      <c r="S1997" s="167">
        <v>-500</v>
      </c>
      <c r="T1997" s="167" t="s">
        <v>1361</v>
      </c>
    </row>
    <row r="1998" spans="1:20">
      <c r="A1998" s="167">
        <v>41365</v>
      </c>
      <c r="B1998" s="168">
        <v>45901</v>
      </c>
      <c r="C1998" s="168">
        <v>45901</v>
      </c>
      <c r="D1998" s="167">
        <v>179757</v>
      </c>
      <c r="E1998" s="167" t="s">
        <v>2963</v>
      </c>
      <c r="F1998" s="167" t="s">
        <v>1425</v>
      </c>
      <c r="G1998" s="167" t="s">
        <v>1426</v>
      </c>
      <c r="I1998" s="167" t="s">
        <v>1618</v>
      </c>
      <c r="J1998" s="167" t="s">
        <v>1735</v>
      </c>
      <c r="K1998" s="167" t="s">
        <v>1079</v>
      </c>
      <c r="L1998" s="167" t="s">
        <v>1736</v>
      </c>
      <c r="M1998" s="167" t="s">
        <v>2948</v>
      </c>
      <c r="O1998" s="167">
        <v>23316</v>
      </c>
      <c r="P1998" s="167" t="s">
        <v>1386</v>
      </c>
      <c r="R1998" s="167">
        <v>562.5</v>
      </c>
      <c r="S1998" s="167">
        <v>-562.5</v>
      </c>
      <c r="T1998" s="167" t="s">
        <v>1361</v>
      </c>
    </row>
    <row r="1999" spans="1:20">
      <c r="A1999" s="167">
        <v>41365</v>
      </c>
      <c r="B1999" s="168">
        <v>45931</v>
      </c>
      <c r="C1999" s="168">
        <v>45931</v>
      </c>
      <c r="D1999" s="167">
        <v>180309</v>
      </c>
      <c r="E1999" s="167" t="s">
        <v>2963</v>
      </c>
      <c r="F1999" s="167" t="s">
        <v>1425</v>
      </c>
      <c r="G1999" s="167" t="s">
        <v>1426</v>
      </c>
      <c r="I1999" s="167" t="s">
        <v>1618</v>
      </c>
      <c r="J1999" s="167" t="s">
        <v>1735</v>
      </c>
      <c r="K1999" s="167" t="s">
        <v>1079</v>
      </c>
      <c r="L1999" s="167" t="s">
        <v>1736</v>
      </c>
      <c r="M1999" s="167" t="s">
        <v>2948</v>
      </c>
      <c r="O1999" s="167">
        <v>23733</v>
      </c>
      <c r="P1999" s="167" t="s">
        <v>1386</v>
      </c>
      <c r="R1999" s="167">
        <v>562.5</v>
      </c>
      <c r="S1999" s="167">
        <v>-562.5</v>
      </c>
      <c r="T1999" s="167" t="s">
        <v>1361</v>
      </c>
    </row>
    <row r="2000" spans="1:20">
      <c r="A2000" s="167">
        <v>41365</v>
      </c>
      <c r="B2000" s="168">
        <v>45901</v>
      </c>
      <c r="C2000" s="168">
        <v>45901</v>
      </c>
      <c r="D2000" s="167">
        <v>179757</v>
      </c>
      <c r="E2000" s="167" t="s">
        <v>2964</v>
      </c>
      <c r="F2000" s="167" t="s">
        <v>1425</v>
      </c>
      <c r="G2000" s="167" t="s">
        <v>1426</v>
      </c>
      <c r="I2000" s="167" t="s">
        <v>1618</v>
      </c>
      <c r="J2000" s="167" t="s">
        <v>2509</v>
      </c>
      <c r="K2000" s="167" t="s">
        <v>1079</v>
      </c>
      <c r="L2000" s="167" t="s">
        <v>1705</v>
      </c>
      <c r="M2000" s="167" t="s">
        <v>2948</v>
      </c>
      <c r="O2000" s="167">
        <v>23316</v>
      </c>
      <c r="P2000" s="167" t="s">
        <v>1386</v>
      </c>
      <c r="R2000" s="167">
        <v>1700</v>
      </c>
      <c r="S2000" s="167">
        <v>-1700</v>
      </c>
      <c r="T2000" s="167" t="s">
        <v>1361</v>
      </c>
    </row>
    <row r="2001" spans="1:20">
      <c r="A2001" s="167">
        <v>41365</v>
      </c>
      <c r="B2001" s="168">
        <v>45931</v>
      </c>
      <c r="C2001" s="168">
        <v>45931</v>
      </c>
      <c r="D2001" s="167">
        <v>180309</v>
      </c>
      <c r="E2001" s="167" t="s">
        <v>2964</v>
      </c>
      <c r="F2001" s="167" t="s">
        <v>1425</v>
      </c>
      <c r="G2001" s="167" t="s">
        <v>1426</v>
      </c>
      <c r="I2001" s="167" t="s">
        <v>1618</v>
      </c>
      <c r="J2001" s="167" t="s">
        <v>2509</v>
      </c>
      <c r="K2001" s="167" t="s">
        <v>1079</v>
      </c>
      <c r="L2001" s="167" t="s">
        <v>1705</v>
      </c>
      <c r="M2001" s="167" t="s">
        <v>2948</v>
      </c>
      <c r="O2001" s="167">
        <v>23733</v>
      </c>
      <c r="P2001" s="167" t="s">
        <v>1386</v>
      </c>
      <c r="R2001" s="167">
        <v>1700</v>
      </c>
      <c r="S2001" s="167">
        <v>-1700</v>
      </c>
      <c r="T2001" s="167" t="s">
        <v>1361</v>
      </c>
    </row>
    <row r="2002" spans="1:20">
      <c r="A2002" s="167">
        <v>41500</v>
      </c>
      <c r="B2002" s="168">
        <v>45945</v>
      </c>
      <c r="C2002" s="168">
        <v>45945</v>
      </c>
      <c r="D2002" s="167">
        <v>180782</v>
      </c>
      <c r="E2002" s="167" t="s">
        <v>2965</v>
      </c>
      <c r="F2002" s="167" t="s">
        <v>1403</v>
      </c>
      <c r="G2002" s="167" t="s">
        <v>1404</v>
      </c>
      <c r="I2002" s="167" t="s">
        <v>1405</v>
      </c>
      <c r="K2002" s="167" t="s">
        <v>1086</v>
      </c>
      <c r="M2002" s="167" t="s">
        <v>1399</v>
      </c>
      <c r="O2002" s="167">
        <v>24105</v>
      </c>
      <c r="P2002" s="167" t="s">
        <v>1386</v>
      </c>
      <c r="R2002" s="167">
        <v>800</v>
      </c>
      <c r="S2002" s="167">
        <v>-800</v>
      </c>
      <c r="T2002" s="167" t="s">
        <v>1361</v>
      </c>
    </row>
    <row r="2003" spans="1:20">
      <c r="A2003" s="167">
        <v>41200</v>
      </c>
      <c r="B2003" s="168">
        <v>45915</v>
      </c>
      <c r="C2003" s="168">
        <v>45915</v>
      </c>
      <c r="D2003" s="167">
        <v>180186</v>
      </c>
      <c r="E2003" s="167" t="s">
        <v>2966</v>
      </c>
      <c r="F2003" s="167" t="s">
        <v>1425</v>
      </c>
      <c r="G2003" s="167" t="s">
        <v>1426</v>
      </c>
      <c r="I2003" s="167" t="s">
        <v>1384</v>
      </c>
      <c r="J2003" s="167" t="s">
        <v>1756</v>
      </c>
      <c r="K2003" s="167" t="s">
        <v>1086</v>
      </c>
      <c r="L2003" s="167" t="s">
        <v>1756</v>
      </c>
      <c r="M2003" s="167" t="s">
        <v>1399</v>
      </c>
      <c r="O2003" s="167">
        <v>23615</v>
      </c>
      <c r="P2003" s="167" t="s">
        <v>1386</v>
      </c>
      <c r="R2003" s="167">
        <v>750</v>
      </c>
      <c r="S2003" s="167">
        <v>-750</v>
      </c>
      <c r="T2003" s="167" t="s">
        <v>1361</v>
      </c>
    </row>
    <row r="2004" spans="1:20">
      <c r="A2004" s="167">
        <v>41200</v>
      </c>
      <c r="B2004" s="168">
        <v>45945</v>
      </c>
      <c r="C2004" s="168">
        <v>45945</v>
      </c>
      <c r="D2004" s="167">
        <v>180754</v>
      </c>
      <c r="E2004" s="167" t="s">
        <v>2966</v>
      </c>
      <c r="F2004" s="167" t="s">
        <v>1425</v>
      </c>
      <c r="G2004" s="167" t="s">
        <v>1426</v>
      </c>
      <c r="I2004" s="167" t="s">
        <v>1384</v>
      </c>
      <c r="J2004" s="167" t="s">
        <v>1756</v>
      </c>
      <c r="K2004" s="167" t="s">
        <v>1086</v>
      </c>
      <c r="L2004" s="167" t="s">
        <v>1756</v>
      </c>
      <c r="M2004" s="167" t="s">
        <v>1399</v>
      </c>
      <c r="O2004" s="167">
        <v>24089</v>
      </c>
      <c r="P2004" s="167" t="s">
        <v>1386</v>
      </c>
      <c r="R2004" s="167">
        <v>750</v>
      </c>
      <c r="S2004" s="167">
        <v>-750</v>
      </c>
      <c r="T2004" s="167" t="s">
        <v>1361</v>
      </c>
    </row>
    <row r="2005" spans="1:20">
      <c r="A2005" s="167">
        <v>42100</v>
      </c>
      <c r="B2005" s="168">
        <v>45915</v>
      </c>
      <c r="C2005" s="168">
        <v>45915</v>
      </c>
      <c r="D2005" s="167">
        <v>180186</v>
      </c>
      <c r="E2005" s="167" t="s">
        <v>2967</v>
      </c>
      <c r="F2005" s="167" t="s">
        <v>1408</v>
      </c>
      <c r="G2005" s="167" t="s">
        <v>1409</v>
      </c>
      <c r="I2005" s="167" t="s">
        <v>1384</v>
      </c>
      <c r="J2005" s="167" t="s">
        <v>1422</v>
      </c>
      <c r="K2005" s="167" t="s">
        <v>1086</v>
      </c>
      <c r="L2005" s="167" t="s">
        <v>1423</v>
      </c>
      <c r="M2005" s="167" t="s">
        <v>1399</v>
      </c>
      <c r="O2005" s="167">
        <v>23615</v>
      </c>
      <c r="P2005" s="167" t="s">
        <v>1386</v>
      </c>
      <c r="R2005" s="167">
        <v>960</v>
      </c>
      <c r="S2005" s="167">
        <v>-960</v>
      </c>
      <c r="T2005" s="167" t="s">
        <v>1361</v>
      </c>
    </row>
    <row r="2006" spans="1:20">
      <c r="A2006" s="167">
        <v>42100</v>
      </c>
      <c r="B2006" s="168">
        <v>45945</v>
      </c>
      <c r="C2006" s="168">
        <v>45945</v>
      </c>
      <c r="D2006" s="167">
        <v>180754</v>
      </c>
      <c r="E2006" s="167" t="s">
        <v>2967</v>
      </c>
      <c r="F2006" s="167" t="s">
        <v>1408</v>
      </c>
      <c r="G2006" s="167" t="s">
        <v>1409</v>
      </c>
      <c r="I2006" s="167" t="s">
        <v>1384</v>
      </c>
      <c r="J2006" s="167" t="s">
        <v>1422</v>
      </c>
      <c r="K2006" s="167" t="s">
        <v>1086</v>
      </c>
      <c r="L2006" s="167" t="s">
        <v>1423</v>
      </c>
      <c r="M2006" s="167" t="s">
        <v>1399</v>
      </c>
      <c r="O2006" s="167">
        <v>24089</v>
      </c>
      <c r="P2006" s="167" t="s">
        <v>1386</v>
      </c>
      <c r="R2006" s="167">
        <v>942</v>
      </c>
      <c r="S2006" s="167">
        <v>-942</v>
      </c>
      <c r="T2006" s="167" t="s">
        <v>1361</v>
      </c>
    </row>
    <row r="2007" spans="1:20">
      <c r="A2007" s="167">
        <v>41200</v>
      </c>
      <c r="B2007" s="168">
        <v>45915</v>
      </c>
      <c r="C2007" s="168">
        <v>45915</v>
      </c>
      <c r="D2007" s="167">
        <v>180186</v>
      </c>
      <c r="E2007" s="167" t="s">
        <v>2968</v>
      </c>
      <c r="F2007" s="167" t="s">
        <v>1425</v>
      </c>
      <c r="G2007" s="167" t="s">
        <v>1426</v>
      </c>
      <c r="I2007" s="167" t="s">
        <v>1384</v>
      </c>
      <c r="J2007" s="167" t="s">
        <v>2969</v>
      </c>
      <c r="K2007" s="167" t="s">
        <v>1086</v>
      </c>
      <c r="L2007" s="167" t="s">
        <v>2970</v>
      </c>
      <c r="M2007" s="167" t="s">
        <v>1399</v>
      </c>
      <c r="O2007" s="167">
        <v>23615</v>
      </c>
      <c r="P2007" s="167" t="s">
        <v>1386</v>
      </c>
      <c r="R2007" s="167">
        <v>420</v>
      </c>
      <c r="S2007" s="167">
        <v>-420</v>
      </c>
      <c r="T2007" s="167" t="s">
        <v>1361</v>
      </c>
    </row>
    <row r="2008" spans="1:20">
      <c r="A2008" s="167">
        <v>41200</v>
      </c>
      <c r="B2008" s="168">
        <v>45945</v>
      </c>
      <c r="C2008" s="168">
        <v>45945</v>
      </c>
      <c r="D2008" s="167">
        <v>180754</v>
      </c>
      <c r="E2008" s="167" t="s">
        <v>2968</v>
      </c>
      <c r="F2008" s="167" t="s">
        <v>1425</v>
      </c>
      <c r="G2008" s="167" t="s">
        <v>1426</v>
      </c>
      <c r="I2008" s="167" t="s">
        <v>1384</v>
      </c>
      <c r="J2008" s="167" t="s">
        <v>2969</v>
      </c>
      <c r="K2008" s="167" t="s">
        <v>1086</v>
      </c>
      <c r="L2008" s="167" t="s">
        <v>2970</v>
      </c>
      <c r="M2008" s="167" t="s">
        <v>1399</v>
      </c>
      <c r="O2008" s="167">
        <v>24089</v>
      </c>
      <c r="P2008" s="167" t="s">
        <v>1386</v>
      </c>
      <c r="R2008" s="167">
        <v>420</v>
      </c>
      <c r="S2008" s="167">
        <v>-420</v>
      </c>
      <c r="T2008" s="167" t="s">
        <v>1361</v>
      </c>
    </row>
    <row r="2009" spans="1:20">
      <c r="A2009" s="167">
        <v>41450</v>
      </c>
      <c r="B2009" s="168">
        <v>45915</v>
      </c>
      <c r="C2009" s="168">
        <v>45915</v>
      </c>
      <c r="D2009" s="167">
        <v>180186</v>
      </c>
      <c r="E2009" s="167" t="s">
        <v>2971</v>
      </c>
      <c r="F2009" s="167" t="s">
        <v>1425</v>
      </c>
      <c r="G2009" s="167" t="s">
        <v>1426</v>
      </c>
      <c r="I2009" s="167" t="s">
        <v>1384</v>
      </c>
      <c r="J2009" s="167" t="s">
        <v>1583</v>
      </c>
      <c r="K2009" s="167" t="s">
        <v>1086</v>
      </c>
      <c r="L2009" s="167" t="s">
        <v>1584</v>
      </c>
      <c r="M2009" s="167" t="s">
        <v>1399</v>
      </c>
      <c r="O2009" s="167">
        <v>23615</v>
      </c>
      <c r="P2009" s="167" t="s">
        <v>1386</v>
      </c>
      <c r="R2009" s="167">
        <v>24</v>
      </c>
      <c r="S2009" s="167">
        <v>-24</v>
      </c>
      <c r="T2009" s="167" t="s">
        <v>1361</v>
      </c>
    </row>
    <row r="2010" spans="1:20">
      <c r="A2010" s="167">
        <v>41450</v>
      </c>
      <c r="B2010" s="168">
        <v>45945</v>
      </c>
      <c r="C2010" s="168">
        <v>45945</v>
      </c>
      <c r="D2010" s="167">
        <v>180754</v>
      </c>
      <c r="E2010" s="167" t="s">
        <v>2971</v>
      </c>
      <c r="F2010" s="167" t="s">
        <v>1425</v>
      </c>
      <c r="G2010" s="167" t="s">
        <v>1426</v>
      </c>
      <c r="I2010" s="167" t="s">
        <v>1384</v>
      </c>
      <c r="J2010" s="167" t="s">
        <v>1583</v>
      </c>
      <c r="K2010" s="167" t="s">
        <v>1086</v>
      </c>
      <c r="L2010" s="167" t="s">
        <v>1584</v>
      </c>
      <c r="M2010" s="167" t="s">
        <v>1399</v>
      </c>
      <c r="O2010" s="167">
        <v>24089</v>
      </c>
      <c r="P2010" s="167" t="s">
        <v>1386</v>
      </c>
      <c r="R2010" s="167">
        <v>24</v>
      </c>
      <c r="S2010" s="167">
        <v>-24</v>
      </c>
      <c r="T2010" s="167" t="s">
        <v>1361</v>
      </c>
    </row>
    <row r="2011" spans="1:20">
      <c r="A2011" s="167">
        <v>41300</v>
      </c>
      <c r="B2011" s="168">
        <v>45915</v>
      </c>
      <c r="C2011" s="168">
        <v>45915</v>
      </c>
      <c r="D2011" s="167">
        <v>180186</v>
      </c>
      <c r="E2011" s="167" t="s">
        <v>2972</v>
      </c>
      <c r="F2011" s="167" t="s">
        <v>1425</v>
      </c>
      <c r="G2011" s="167" t="s">
        <v>1426</v>
      </c>
      <c r="I2011" s="167" t="s">
        <v>1384</v>
      </c>
      <c r="J2011" s="167" t="s">
        <v>1592</v>
      </c>
      <c r="K2011" s="167" t="s">
        <v>1086</v>
      </c>
      <c r="L2011" s="167" t="s">
        <v>1593</v>
      </c>
      <c r="M2011" s="167" t="s">
        <v>1399</v>
      </c>
      <c r="O2011" s="167">
        <v>23615</v>
      </c>
      <c r="P2011" s="167" t="s">
        <v>1386</v>
      </c>
      <c r="R2011" s="167">
        <v>530.66999999999996</v>
      </c>
      <c r="S2011" s="167">
        <v>-530.66999999999996</v>
      </c>
      <c r="T2011" s="167" t="s">
        <v>1361</v>
      </c>
    </row>
    <row r="2012" spans="1:20">
      <c r="A2012" s="167">
        <v>41300</v>
      </c>
      <c r="B2012" s="168">
        <v>45945</v>
      </c>
      <c r="C2012" s="168">
        <v>45945</v>
      </c>
      <c r="D2012" s="167">
        <v>180754</v>
      </c>
      <c r="E2012" s="167" t="s">
        <v>2972</v>
      </c>
      <c r="F2012" s="167" t="s">
        <v>1425</v>
      </c>
      <c r="G2012" s="167" t="s">
        <v>1426</v>
      </c>
      <c r="I2012" s="167" t="s">
        <v>1384</v>
      </c>
      <c r="J2012" s="167" t="s">
        <v>1592</v>
      </c>
      <c r="K2012" s="167" t="s">
        <v>1086</v>
      </c>
      <c r="L2012" s="167" t="s">
        <v>1593</v>
      </c>
      <c r="M2012" s="167" t="s">
        <v>1399</v>
      </c>
      <c r="O2012" s="167">
        <v>24089</v>
      </c>
      <c r="P2012" s="167" t="s">
        <v>1386</v>
      </c>
      <c r="R2012" s="167">
        <v>542.64</v>
      </c>
      <c r="S2012" s="167">
        <v>-542.64</v>
      </c>
      <c r="T2012" s="167" t="s">
        <v>1361</v>
      </c>
    </row>
    <row r="2013" spans="1:20">
      <c r="A2013" s="167">
        <v>40000</v>
      </c>
      <c r="B2013" s="168">
        <v>45915</v>
      </c>
      <c r="C2013" s="168">
        <v>45915</v>
      </c>
      <c r="D2013" s="167">
        <v>180186</v>
      </c>
      <c r="E2013" s="167" t="s">
        <v>2973</v>
      </c>
      <c r="F2013" s="167" t="s">
        <v>1425</v>
      </c>
      <c r="G2013" s="167" t="s">
        <v>1426</v>
      </c>
      <c r="I2013" s="167" t="s">
        <v>1384</v>
      </c>
      <c r="J2013" s="167" t="s">
        <v>1761</v>
      </c>
      <c r="K2013" s="167" t="s">
        <v>1086</v>
      </c>
      <c r="L2013" s="167" t="s">
        <v>1439</v>
      </c>
      <c r="M2013" s="167" t="s">
        <v>1399</v>
      </c>
      <c r="O2013" s="167">
        <v>23615</v>
      </c>
      <c r="P2013" s="167" t="s">
        <v>1386</v>
      </c>
      <c r="R2013" s="167">
        <v>8191.47</v>
      </c>
      <c r="S2013" s="167">
        <v>-8191.47</v>
      </c>
      <c r="T2013" s="167" t="s">
        <v>1361</v>
      </c>
    </row>
    <row r="2014" spans="1:20">
      <c r="A2014" s="167">
        <v>40000</v>
      </c>
      <c r="B2014" s="168">
        <v>45945</v>
      </c>
      <c r="C2014" s="168">
        <v>45945</v>
      </c>
      <c r="D2014" s="167">
        <v>180754</v>
      </c>
      <c r="E2014" s="167" t="s">
        <v>2973</v>
      </c>
      <c r="F2014" s="167" t="s">
        <v>1425</v>
      </c>
      <c r="G2014" s="167" t="s">
        <v>1426</v>
      </c>
      <c r="I2014" s="167" t="s">
        <v>1384</v>
      </c>
      <c r="J2014" s="167" t="s">
        <v>1761</v>
      </c>
      <c r="K2014" s="167" t="s">
        <v>1086</v>
      </c>
      <c r="L2014" s="167" t="s">
        <v>1439</v>
      </c>
      <c r="M2014" s="167" t="s">
        <v>1399</v>
      </c>
      <c r="O2014" s="167">
        <v>24089</v>
      </c>
      <c r="P2014" s="167" t="s">
        <v>1386</v>
      </c>
      <c r="R2014" s="167">
        <v>8191.47</v>
      </c>
      <c r="S2014" s="167">
        <v>-8191.47</v>
      </c>
      <c r="T2014" s="167" t="s">
        <v>1361</v>
      </c>
    </row>
    <row r="2015" spans="1:20">
      <c r="A2015" s="167">
        <v>40000</v>
      </c>
      <c r="B2015" s="168">
        <v>45915</v>
      </c>
      <c r="C2015" s="168">
        <v>45915</v>
      </c>
      <c r="D2015" s="167">
        <v>180186</v>
      </c>
      <c r="E2015" s="167" t="s">
        <v>2974</v>
      </c>
      <c r="F2015" s="167" t="s">
        <v>1425</v>
      </c>
      <c r="G2015" s="167" t="s">
        <v>1426</v>
      </c>
      <c r="I2015" s="167" t="s">
        <v>1384</v>
      </c>
      <c r="J2015" s="167" t="s">
        <v>1441</v>
      </c>
      <c r="K2015" s="167" t="s">
        <v>1086</v>
      </c>
      <c r="L2015" s="167" t="s">
        <v>1442</v>
      </c>
      <c r="M2015" s="167" t="s">
        <v>1399</v>
      </c>
      <c r="O2015" s="167">
        <v>23615</v>
      </c>
      <c r="P2015" s="167" t="s">
        <v>1386</v>
      </c>
      <c r="R2015" s="167">
        <v>1895.2</v>
      </c>
      <c r="S2015" s="167">
        <v>-1895.2</v>
      </c>
      <c r="T2015" s="167" t="s">
        <v>1361</v>
      </c>
    </row>
    <row r="2016" spans="1:20">
      <c r="A2016" s="167">
        <v>40000</v>
      </c>
      <c r="B2016" s="168">
        <v>45945</v>
      </c>
      <c r="C2016" s="168">
        <v>45945</v>
      </c>
      <c r="D2016" s="167">
        <v>180754</v>
      </c>
      <c r="E2016" s="167" t="s">
        <v>2974</v>
      </c>
      <c r="F2016" s="167" t="s">
        <v>1425</v>
      </c>
      <c r="G2016" s="167" t="s">
        <v>1426</v>
      </c>
      <c r="I2016" s="167" t="s">
        <v>1384</v>
      </c>
      <c r="J2016" s="167" t="s">
        <v>1441</v>
      </c>
      <c r="K2016" s="167" t="s">
        <v>1086</v>
      </c>
      <c r="L2016" s="167" t="s">
        <v>1442</v>
      </c>
      <c r="M2016" s="167" t="s">
        <v>1399</v>
      </c>
      <c r="O2016" s="167">
        <v>24089</v>
      </c>
      <c r="P2016" s="167" t="s">
        <v>1386</v>
      </c>
      <c r="R2016" s="167">
        <v>1895.2</v>
      </c>
      <c r="S2016" s="167">
        <v>-1895.2</v>
      </c>
      <c r="T2016" s="167" t="s">
        <v>1361</v>
      </c>
    </row>
    <row r="2017" spans="1:20">
      <c r="A2017" s="167">
        <v>40000</v>
      </c>
      <c r="B2017" s="168">
        <v>45915</v>
      </c>
      <c r="C2017" s="168">
        <v>45915</v>
      </c>
      <c r="D2017" s="167">
        <v>180186</v>
      </c>
      <c r="E2017" s="167" t="s">
        <v>2975</v>
      </c>
      <c r="F2017" s="167" t="s">
        <v>1425</v>
      </c>
      <c r="G2017" s="167" t="s">
        <v>1426</v>
      </c>
      <c r="I2017" s="167" t="s">
        <v>1384</v>
      </c>
      <c r="J2017" s="167" t="s">
        <v>1444</v>
      </c>
      <c r="K2017" s="167" t="s">
        <v>1086</v>
      </c>
      <c r="L2017" s="167" t="s">
        <v>1445</v>
      </c>
      <c r="M2017" s="167" t="s">
        <v>1399</v>
      </c>
      <c r="O2017" s="167">
        <v>23615</v>
      </c>
      <c r="P2017" s="167" t="s">
        <v>1386</v>
      </c>
      <c r="R2017" s="167">
        <v>1067.08</v>
      </c>
      <c r="S2017" s="167">
        <v>-1067.08</v>
      </c>
      <c r="T2017" s="167" t="s">
        <v>1361</v>
      </c>
    </row>
    <row r="2018" spans="1:20">
      <c r="A2018" s="167">
        <v>40000</v>
      </c>
      <c r="B2018" s="168">
        <v>45945</v>
      </c>
      <c r="C2018" s="168">
        <v>45945</v>
      </c>
      <c r="D2018" s="167">
        <v>180754</v>
      </c>
      <c r="E2018" s="167" t="s">
        <v>2975</v>
      </c>
      <c r="F2018" s="167" t="s">
        <v>1425</v>
      </c>
      <c r="G2018" s="167" t="s">
        <v>1426</v>
      </c>
      <c r="I2018" s="167" t="s">
        <v>1384</v>
      </c>
      <c r="J2018" s="167" t="s">
        <v>1444</v>
      </c>
      <c r="K2018" s="167" t="s">
        <v>1086</v>
      </c>
      <c r="L2018" s="167" t="s">
        <v>1445</v>
      </c>
      <c r="M2018" s="167" t="s">
        <v>1399</v>
      </c>
      <c r="O2018" s="167">
        <v>24089</v>
      </c>
      <c r="P2018" s="167" t="s">
        <v>1386</v>
      </c>
      <c r="R2018" s="167">
        <v>1067.08</v>
      </c>
      <c r="S2018" s="167">
        <v>-1067.08</v>
      </c>
      <c r="T2018" s="167" t="s">
        <v>1361</v>
      </c>
    </row>
    <row r="2019" spans="1:20">
      <c r="A2019" s="167">
        <v>41200</v>
      </c>
      <c r="B2019" s="168">
        <v>45915</v>
      </c>
      <c r="C2019" s="168">
        <v>45915</v>
      </c>
      <c r="D2019" s="167">
        <v>180186</v>
      </c>
      <c r="E2019" s="167" t="s">
        <v>2976</v>
      </c>
      <c r="F2019" s="167" t="s">
        <v>1425</v>
      </c>
      <c r="G2019" s="167" t="s">
        <v>1426</v>
      </c>
      <c r="I2019" s="167" t="s">
        <v>1384</v>
      </c>
      <c r="J2019" s="167" t="s">
        <v>1472</v>
      </c>
      <c r="K2019" s="167" t="s">
        <v>1086</v>
      </c>
      <c r="L2019" s="167" t="s">
        <v>1473</v>
      </c>
      <c r="M2019" s="167" t="s">
        <v>1399</v>
      </c>
      <c r="O2019" s="167">
        <v>23615</v>
      </c>
      <c r="P2019" s="167" t="s">
        <v>1386</v>
      </c>
      <c r="R2019" s="167">
        <v>385</v>
      </c>
      <c r="S2019" s="167">
        <v>-385</v>
      </c>
      <c r="T2019" s="167" t="s">
        <v>1361</v>
      </c>
    </row>
    <row r="2020" spans="1:20">
      <c r="A2020" s="167">
        <v>41200</v>
      </c>
      <c r="B2020" s="168">
        <v>45945</v>
      </c>
      <c r="C2020" s="168">
        <v>45945</v>
      </c>
      <c r="D2020" s="167">
        <v>180754</v>
      </c>
      <c r="E2020" s="167" t="s">
        <v>2976</v>
      </c>
      <c r="F2020" s="167" t="s">
        <v>1425</v>
      </c>
      <c r="G2020" s="167" t="s">
        <v>1426</v>
      </c>
      <c r="I2020" s="167" t="s">
        <v>1384</v>
      </c>
      <c r="J2020" s="167" t="s">
        <v>1472</v>
      </c>
      <c r="K2020" s="167" t="s">
        <v>1086</v>
      </c>
      <c r="L2020" s="167" t="s">
        <v>1473</v>
      </c>
      <c r="M2020" s="167" t="s">
        <v>1399</v>
      </c>
      <c r="O2020" s="167">
        <v>24089</v>
      </c>
      <c r="P2020" s="167" t="s">
        <v>1386</v>
      </c>
      <c r="R2020" s="167">
        <v>385</v>
      </c>
      <c r="S2020" s="167">
        <v>-385</v>
      </c>
      <c r="T2020" s="167" t="s">
        <v>1361</v>
      </c>
    </row>
    <row r="2021" spans="1:20">
      <c r="A2021" s="167">
        <v>41300</v>
      </c>
      <c r="B2021" s="168">
        <v>45915</v>
      </c>
      <c r="C2021" s="168">
        <v>45915</v>
      </c>
      <c r="D2021" s="167">
        <v>180186</v>
      </c>
      <c r="E2021" s="167" t="s">
        <v>2977</v>
      </c>
      <c r="F2021" s="167" t="s">
        <v>1465</v>
      </c>
      <c r="G2021" s="167" t="s">
        <v>1466</v>
      </c>
      <c r="I2021" s="167" t="s">
        <v>1384</v>
      </c>
      <c r="J2021" s="167" t="s">
        <v>1765</v>
      </c>
      <c r="K2021" s="167" t="s">
        <v>1086</v>
      </c>
      <c r="L2021" s="167" t="s">
        <v>1766</v>
      </c>
      <c r="M2021" s="167" t="s">
        <v>1399</v>
      </c>
      <c r="O2021" s="167">
        <v>23615</v>
      </c>
      <c r="P2021" s="167" t="s">
        <v>1386</v>
      </c>
      <c r="R2021" s="167">
        <v>50</v>
      </c>
      <c r="S2021" s="167">
        <v>-50</v>
      </c>
      <c r="T2021" s="167" t="s">
        <v>1361</v>
      </c>
    </row>
    <row r="2022" spans="1:20">
      <c r="A2022" s="167">
        <v>41300</v>
      </c>
      <c r="B2022" s="168">
        <v>45945</v>
      </c>
      <c r="C2022" s="168">
        <v>45945</v>
      </c>
      <c r="D2022" s="167">
        <v>180754</v>
      </c>
      <c r="E2022" s="167" t="s">
        <v>2977</v>
      </c>
      <c r="F2022" s="167" t="s">
        <v>1465</v>
      </c>
      <c r="G2022" s="167" t="s">
        <v>1466</v>
      </c>
      <c r="I2022" s="167" t="s">
        <v>1384</v>
      </c>
      <c r="J2022" s="167" t="s">
        <v>1765</v>
      </c>
      <c r="K2022" s="167" t="s">
        <v>1086</v>
      </c>
      <c r="L2022" s="167" t="s">
        <v>1766</v>
      </c>
      <c r="M2022" s="167" t="s">
        <v>1399</v>
      </c>
      <c r="O2022" s="167">
        <v>24089</v>
      </c>
      <c r="P2022" s="167" t="s">
        <v>1386</v>
      </c>
      <c r="R2022" s="167">
        <v>50</v>
      </c>
      <c r="S2022" s="167">
        <v>-50</v>
      </c>
      <c r="T2022" s="167" t="s">
        <v>1361</v>
      </c>
    </row>
    <row r="2023" spans="1:20">
      <c r="A2023" s="167">
        <v>41450</v>
      </c>
      <c r="B2023" s="168">
        <v>45915</v>
      </c>
      <c r="C2023" s="168">
        <v>45915</v>
      </c>
      <c r="D2023" s="167">
        <v>180186</v>
      </c>
      <c r="E2023" s="167" t="s">
        <v>2978</v>
      </c>
      <c r="F2023" s="167" t="s">
        <v>1425</v>
      </c>
      <c r="G2023" s="167" t="s">
        <v>1426</v>
      </c>
      <c r="I2023" s="167" t="s">
        <v>1384</v>
      </c>
      <c r="J2023" s="167" t="s">
        <v>1501</v>
      </c>
      <c r="K2023" s="167" t="s">
        <v>1086</v>
      </c>
      <c r="L2023" s="167" t="s">
        <v>1502</v>
      </c>
      <c r="M2023" s="167" t="s">
        <v>1399</v>
      </c>
      <c r="O2023" s="167">
        <v>23615</v>
      </c>
      <c r="P2023" s="167" t="s">
        <v>1386</v>
      </c>
      <c r="R2023" s="167">
        <v>22</v>
      </c>
      <c r="S2023" s="167">
        <v>-22</v>
      </c>
      <c r="T2023" s="167" t="s">
        <v>1361</v>
      </c>
    </row>
    <row r="2024" spans="1:20">
      <c r="A2024" s="167">
        <v>41450</v>
      </c>
      <c r="B2024" s="168">
        <v>45945</v>
      </c>
      <c r="C2024" s="168">
        <v>45945</v>
      </c>
      <c r="D2024" s="167">
        <v>180754</v>
      </c>
      <c r="E2024" s="167" t="s">
        <v>2978</v>
      </c>
      <c r="F2024" s="167" t="s">
        <v>1425</v>
      </c>
      <c r="G2024" s="167" t="s">
        <v>1426</v>
      </c>
      <c r="I2024" s="167" t="s">
        <v>1384</v>
      </c>
      <c r="J2024" s="167" t="s">
        <v>1501</v>
      </c>
      <c r="K2024" s="167" t="s">
        <v>1086</v>
      </c>
      <c r="L2024" s="167" t="s">
        <v>1502</v>
      </c>
      <c r="M2024" s="167" t="s">
        <v>1399</v>
      </c>
      <c r="O2024" s="167">
        <v>24089</v>
      </c>
      <c r="P2024" s="167" t="s">
        <v>1386</v>
      </c>
      <c r="R2024" s="167">
        <v>22</v>
      </c>
      <c r="S2024" s="167">
        <v>-22</v>
      </c>
      <c r="T2024" s="167" t="s">
        <v>1361</v>
      </c>
    </row>
    <row r="2025" spans="1:20">
      <c r="A2025" s="167">
        <v>41450</v>
      </c>
      <c r="B2025" s="168">
        <v>45915</v>
      </c>
      <c r="C2025" s="168">
        <v>45915</v>
      </c>
      <c r="D2025" s="167">
        <v>180186</v>
      </c>
      <c r="E2025" s="167" t="s">
        <v>2979</v>
      </c>
      <c r="F2025" s="167" t="s">
        <v>1425</v>
      </c>
      <c r="G2025" s="167" t="s">
        <v>1426</v>
      </c>
      <c r="I2025" s="167" t="s">
        <v>1384</v>
      </c>
      <c r="J2025" s="167" t="s">
        <v>1788</v>
      </c>
      <c r="K2025" s="167" t="s">
        <v>1086</v>
      </c>
      <c r="L2025" s="167" t="s">
        <v>1789</v>
      </c>
      <c r="M2025" s="167" t="s">
        <v>1399</v>
      </c>
      <c r="O2025" s="167">
        <v>23615</v>
      </c>
      <c r="P2025" s="167" t="s">
        <v>1386</v>
      </c>
      <c r="R2025" s="167">
        <v>851</v>
      </c>
      <c r="S2025" s="167">
        <v>-851</v>
      </c>
      <c r="T2025" s="167" t="s">
        <v>1361</v>
      </c>
    </row>
    <row r="2026" spans="1:20">
      <c r="A2026" s="167">
        <v>41450</v>
      </c>
      <c r="B2026" s="168">
        <v>45945</v>
      </c>
      <c r="C2026" s="168">
        <v>45945</v>
      </c>
      <c r="D2026" s="167">
        <v>180754</v>
      </c>
      <c r="E2026" s="167" t="s">
        <v>2979</v>
      </c>
      <c r="F2026" s="167" t="s">
        <v>1425</v>
      </c>
      <c r="G2026" s="167" t="s">
        <v>1426</v>
      </c>
      <c r="I2026" s="167" t="s">
        <v>1384</v>
      </c>
      <c r="J2026" s="167" t="s">
        <v>1788</v>
      </c>
      <c r="K2026" s="167" t="s">
        <v>1086</v>
      </c>
      <c r="L2026" s="167" t="s">
        <v>1789</v>
      </c>
      <c r="M2026" s="167" t="s">
        <v>1399</v>
      </c>
      <c r="O2026" s="167">
        <v>24089</v>
      </c>
      <c r="P2026" s="167" t="s">
        <v>1386</v>
      </c>
      <c r="R2026" s="167">
        <v>851</v>
      </c>
      <c r="S2026" s="167">
        <v>-851</v>
      </c>
      <c r="T2026" s="167" t="s">
        <v>1361</v>
      </c>
    </row>
    <row r="2027" spans="1:20">
      <c r="A2027" s="167">
        <v>41450</v>
      </c>
      <c r="B2027" s="168">
        <v>45915</v>
      </c>
      <c r="C2027" s="168">
        <v>45915</v>
      </c>
      <c r="D2027" s="167">
        <v>180186</v>
      </c>
      <c r="E2027" s="167" t="s">
        <v>2980</v>
      </c>
      <c r="F2027" s="167" t="s">
        <v>1425</v>
      </c>
      <c r="G2027" s="167" t="s">
        <v>1426</v>
      </c>
      <c r="I2027" s="167" t="s">
        <v>1384</v>
      </c>
      <c r="J2027" s="167" t="s">
        <v>2981</v>
      </c>
      <c r="K2027" s="167" t="s">
        <v>1086</v>
      </c>
      <c r="L2027" s="167" t="s">
        <v>2982</v>
      </c>
      <c r="M2027" s="167" t="s">
        <v>1399</v>
      </c>
      <c r="O2027" s="167">
        <v>23615</v>
      </c>
      <c r="P2027" s="167" t="s">
        <v>1386</v>
      </c>
      <c r="R2027" s="167">
        <v>3534</v>
      </c>
      <c r="S2027" s="167">
        <v>-3534</v>
      </c>
      <c r="T2027" s="167" t="s">
        <v>1361</v>
      </c>
    </row>
    <row r="2028" spans="1:20">
      <c r="A2028" s="167">
        <v>41450</v>
      </c>
      <c r="B2028" s="168">
        <v>45945</v>
      </c>
      <c r="C2028" s="168">
        <v>45945</v>
      </c>
      <c r="D2028" s="167">
        <v>180754</v>
      </c>
      <c r="E2028" s="167" t="s">
        <v>2980</v>
      </c>
      <c r="F2028" s="167" t="s">
        <v>1425</v>
      </c>
      <c r="G2028" s="167" t="s">
        <v>1426</v>
      </c>
      <c r="I2028" s="167" t="s">
        <v>1384</v>
      </c>
      <c r="J2028" s="167" t="s">
        <v>2981</v>
      </c>
      <c r="K2028" s="167" t="s">
        <v>1086</v>
      </c>
      <c r="L2028" s="167" t="s">
        <v>2982</v>
      </c>
      <c r="M2028" s="167" t="s">
        <v>1399</v>
      </c>
      <c r="O2028" s="167">
        <v>24089</v>
      </c>
      <c r="P2028" s="167" t="s">
        <v>1386</v>
      </c>
      <c r="R2028" s="167">
        <v>3534</v>
      </c>
      <c r="S2028" s="167">
        <v>-3534</v>
      </c>
      <c r="T2028" s="167" t="s">
        <v>1361</v>
      </c>
    </row>
    <row r="2029" spans="1:20">
      <c r="A2029" s="167">
        <v>41450</v>
      </c>
      <c r="B2029" s="168">
        <v>45915</v>
      </c>
      <c r="C2029" s="168">
        <v>45915</v>
      </c>
      <c r="D2029" s="167">
        <v>180186</v>
      </c>
      <c r="E2029" s="167" t="s">
        <v>2983</v>
      </c>
      <c r="F2029" s="167" t="s">
        <v>1425</v>
      </c>
      <c r="G2029" s="167" t="s">
        <v>1426</v>
      </c>
      <c r="I2029" s="167" t="s">
        <v>1384</v>
      </c>
      <c r="J2029" s="167" t="s">
        <v>2984</v>
      </c>
      <c r="K2029" s="167" t="s">
        <v>1086</v>
      </c>
      <c r="L2029" s="167" t="s">
        <v>2985</v>
      </c>
      <c r="M2029" s="167" t="s">
        <v>1399</v>
      </c>
      <c r="O2029" s="167">
        <v>23615</v>
      </c>
      <c r="P2029" s="167" t="s">
        <v>1386</v>
      </c>
      <c r="R2029" s="167">
        <v>116</v>
      </c>
      <c r="S2029" s="167">
        <v>-116</v>
      </c>
      <c r="T2029" s="167" t="s">
        <v>1361</v>
      </c>
    </row>
    <row r="2030" spans="1:20">
      <c r="A2030" s="167">
        <v>41450</v>
      </c>
      <c r="B2030" s="168">
        <v>45945</v>
      </c>
      <c r="C2030" s="168">
        <v>45945</v>
      </c>
      <c r="D2030" s="167">
        <v>180754</v>
      </c>
      <c r="E2030" s="167" t="s">
        <v>2983</v>
      </c>
      <c r="F2030" s="167" t="s">
        <v>1425</v>
      </c>
      <c r="G2030" s="167" t="s">
        <v>1426</v>
      </c>
      <c r="I2030" s="167" t="s">
        <v>1384</v>
      </c>
      <c r="J2030" s="167" t="s">
        <v>2984</v>
      </c>
      <c r="K2030" s="167" t="s">
        <v>1086</v>
      </c>
      <c r="L2030" s="167" t="s">
        <v>2985</v>
      </c>
      <c r="M2030" s="167" t="s">
        <v>1399</v>
      </c>
      <c r="O2030" s="167">
        <v>24089</v>
      </c>
      <c r="P2030" s="167" t="s">
        <v>1386</v>
      </c>
      <c r="R2030" s="167">
        <v>116</v>
      </c>
      <c r="S2030" s="167">
        <v>-116</v>
      </c>
      <c r="T2030" s="167" t="s">
        <v>1361</v>
      </c>
    </row>
    <row r="2031" spans="1:20">
      <c r="A2031" s="167">
        <v>41450</v>
      </c>
      <c r="B2031" s="168">
        <v>45915</v>
      </c>
      <c r="C2031" s="168">
        <v>45915</v>
      </c>
      <c r="D2031" s="167">
        <v>180186</v>
      </c>
      <c r="E2031" s="167" t="s">
        <v>2986</v>
      </c>
      <c r="F2031" s="167" t="s">
        <v>1425</v>
      </c>
      <c r="G2031" s="167" t="s">
        <v>1426</v>
      </c>
      <c r="I2031" s="167" t="s">
        <v>1384</v>
      </c>
      <c r="J2031" s="167" t="s">
        <v>2987</v>
      </c>
      <c r="K2031" s="167" t="s">
        <v>1086</v>
      </c>
      <c r="L2031" s="167" t="s">
        <v>2988</v>
      </c>
      <c r="M2031" s="167" t="s">
        <v>1399</v>
      </c>
      <c r="O2031" s="167">
        <v>23615</v>
      </c>
      <c r="P2031" s="167" t="s">
        <v>1386</v>
      </c>
      <c r="R2031" s="167">
        <v>20</v>
      </c>
      <c r="S2031" s="167">
        <v>-20</v>
      </c>
      <c r="T2031" s="167" t="s">
        <v>1361</v>
      </c>
    </row>
    <row r="2032" spans="1:20">
      <c r="A2032" s="167">
        <v>41450</v>
      </c>
      <c r="B2032" s="168">
        <v>45945</v>
      </c>
      <c r="C2032" s="168">
        <v>45945</v>
      </c>
      <c r="D2032" s="167">
        <v>180754</v>
      </c>
      <c r="E2032" s="167" t="s">
        <v>2986</v>
      </c>
      <c r="F2032" s="167" t="s">
        <v>1425</v>
      </c>
      <c r="G2032" s="167" t="s">
        <v>1426</v>
      </c>
      <c r="I2032" s="167" t="s">
        <v>1384</v>
      </c>
      <c r="J2032" s="167" t="s">
        <v>2987</v>
      </c>
      <c r="K2032" s="167" t="s">
        <v>1086</v>
      </c>
      <c r="L2032" s="167" t="s">
        <v>2988</v>
      </c>
      <c r="M2032" s="167" t="s">
        <v>1399</v>
      </c>
      <c r="O2032" s="167">
        <v>24089</v>
      </c>
      <c r="P2032" s="167" t="s">
        <v>1386</v>
      </c>
      <c r="R2032" s="167">
        <v>20</v>
      </c>
      <c r="S2032" s="167">
        <v>-20</v>
      </c>
      <c r="T2032" s="167" t="s">
        <v>1361</v>
      </c>
    </row>
    <row r="2033" spans="1:20">
      <c r="A2033" s="167">
        <v>41450</v>
      </c>
      <c r="B2033" s="168">
        <v>45915</v>
      </c>
      <c r="C2033" s="168">
        <v>45915</v>
      </c>
      <c r="D2033" s="167">
        <v>180186</v>
      </c>
      <c r="E2033" s="167" t="s">
        <v>2989</v>
      </c>
      <c r="F2033" s="167" t="s">
        <v>1425</v>
      </c>
      <c r="G2033" s="167" t="s">
        <v>1426</v>
      </c>
      <c r="I2033" s="167" t="s">
        <v>1384</v>
      </c>
      <c r="J2033" s="167" t="s">
        <v>2466</v>
      </c>
      <c r="K2033" s="167" t="s">
        <v>1086</v>
      </c>
      <c r="L2033" s="167" t="s">
        <v>2467</v>
      </c>
      <c r="M2033" s="167" t="s">
        <v>1399</v>
      </c>
      <c r="O2033" s="167">
        <v>23615</v>
      </c>
      <c r="P2033" s="167" t="s">
        <v>1386</v>
      </c>
      <c r="R2033" s="167">
        <v>15</v>
      </c>
      <c r="S2033" s="167">
        <v>-15</v>
      </c>
      <c r="T2033" s="167" t="s">
        <v>1361</v>
      </c>
    </row>
    <row r="2034" spans="1:20">
      <c r="A2034" s="167">
        <v>41450</v>
      </c>
      <c r="B2034" s="168">
        <v>45945</v>
      </c>
      <c r="C2034" s="168">
        <v>45945</v>
      </c>
      <c r="D2034" s="167">
        <v>180754</v>
      </c>
      <c r="E2034" s="167" t="s">
        <v>2989</v>
      </c>
      <c r="F2034" s="167" t="s">
        <v>1425</v>
      </c>
      <c r="G2034" s="167" t="s">
        <v>1426</v>
      </c>
      <c r="I2034" s="167" t="s">
        <v>1384</v>
      </c>
      <c r="J2034" s="167" t="s">
        <v>2466</v>
      </c>
      <c r="K2034" s="167" t="s">
        <v>1086</v>
      </c>
      <c r="L2034" s="167" t="s">
        <v>2467</v>
      </c>
      <c r="M2034" s="167" t="s">
        <v>1399</v>
      </c>
      <c r="O2034" s="167">
        <v>24089</v>
      </c>
      <c r="P2034" s="167" t="s">
        <v>1386</v>
      </c>
      <c r="R2034" s="167">
        <v>15</v>
      </c>
      <c r="S2034" s="167">
        <v>-15</v>
      </c>
      <c r="T2034" s="167" t="s">
        <v>1361</v>
      </c>
    </row>
    <row r="2035" spans="1:20">
      <c r="A2035" s="167">
        <v>41450</v>
      </c>
      <c r="B2035" s="168">
        <v>45915</v>
      </c>
      <c r="C2035" s="168">
        <v>45915</v>
      </c>
      <c r="D2035" s="167">
        <v>180186</v>
      </c>
      <c r="E2035" s="167" t="s">
        <v>2990</v>
      </c>
      <c r="F2035" s="167" t="s">
        <v>1425</v>
      </c>
      <c r="G2035" s="167" t="s">
        <v>1426</v>
      </c>
      <c r="I2035" s="167" t="s">
        <v>1384</v>
      </c>
      <c r="J2035" s="167" t="s">
        <v>2991</v>
      </c>
      <c r="K2035" s="167" t="s">
        <v>1086</v>
      </c>
      <c r="L2035" s="167" t="s">
        <v>2992</v>
      </c>
      <c r="M2035" s="167" t="s">
        <v>1399</v>
      </c>
      <c r="O2035" s="167">
        <v>23615</v>
      </c>
      <c r="P2035" s="167" t="s">
        <v>1386</v>
      </c>
      <c r="R2035" s="167">
        <v>20</v>
      </c>
      <c r="S2035" s="167">
        <v>-20</v>
      </c>
      <c r="T2035" s="167" t="s">
        <v>1361</v>
      </c>
    </row>
    <row r="2036" spans="1:20">
      <c r="A2036" s="167">
        <v>41450</v>
      </c>
      <c r="B2036" s="168">
        <v>45945</v>
      </c>
      <c r="C2036" s="168">
        <v>45945</v>
      </c>
      <c r="D2036" s="167">
        <v>180754</v>
      </c>
      <c r="E2036" s="167" t="s">
        <v>2990</v>
      </c>
      <c r="F2036" s="167" t="s">
        <v>1425</v>
      </c>
      <c r="G2036" s="167" t="s">
        <v>1426</v>
      </c>
      <c r="I2036" s="167" t="s">
        <v>1384</v>
      </c>
      <c r="J2036" s="167" t="s">
        <v>2991</v>
      </c>
      <c r="K2036" s="167" t="s">
        <v>1086</v>
      </c>
      <c r="L2036" s="167" t="s">
        <v>2992</v>
      </c>
      <c r="M2036" s="167" t="s">
        <v>1399</v>
      </c>
      <c r="O2036" s="167">
        <v>24089</v>
      </c>
      <c r="P2036" s="167" t="s">
        <v>1386</v>
      </c>
      <c r="R2036" s="167">
        <v>20</v>
      </c>
      <c r="S2036" s="167">
        <v>-20</v>
      </c>
      <c r="T2036" s="167" t="s">
        <v>1361</v>
      </c>
    </row>
    <row r="2037" spans="1:20">
      <c r="A2037" s="167">
        <v>41450</v>
      </c>
      <c r="B2037" s="168">
        <v>45915</v>
      </c>
      <c r="C2037" s="168">
        <v>45915</v>
      </c>
      <c r="D2037" s="167">
        <v>180186</v>
      </c>
      <c r="E2037" s="167" t="s">
        <v>2993</v>
      </c>
      <c r="F2037" s="167" t="s">
        <v>1425</v>
      </c>
      <c r="G2037" s="167" t="s">
        <v>1426</v>
      </c>
      <c r="I2037" s="167" t="s">
        <v>1384</v>
      </c>
      <c r="J2037" s="167" t="s">
        <v>1693</v>
      </c>
      <c r="K2037" s="167" t="s">
        <v>1086</v>
      </c>
      <c r="L2037" s="167" t="s">
        <v>1694</v>
      </c>
      <c r="M2037" s="167" t="s">
        <v>1399</v>
      </c>
      <c r="O2037" s="167">
        <v>23615</v>
      </c>
      <c r="P2037" s="167" t="s">
        <v>1386</v>
      </c>
      <c r="R2037" s="167">
        <v>160</v>
      </c>
      <c r="S2037" s="167">
        <v>-160</v>
      </c>
      <c r="T2037" s="167" t="s">
        <v>1361</v>
      </c>
    </row>
    <row r="2038" spans="1:20">
      <c r="A2038" s="167">
        <v>41450</v>
      </c>
      <c r="B2038" s="168">
        <v>45945</v>
      </c>
      <c r="C2038" s="168">
        <v>45945</v>
      </c>
      <c r="D2038" s="167">
        <v>180754</v>
      </c>
      <c r="E2038" s="167" t="s">
        <v>2993</v>
      </c>
      <c r="F2038" s="167" t="s">
        <v>1425</v>
      </c>
      <c r="G2038" s="167" t="s">
        <v>1426</v>
      </c>
      <c r="I2038" s="167" t="s">
        <v>1384</v>
      </c>
      <c r="J2038" s="167" t="s">
        <v>1693</v>
      </c>
      <c r="K2038" s="167" t="s">
        <v>1086</v>
      </c>
      <c r="L2038" s="167" t="s">
        <v>1694</v>
      </c>
      <c r="M2038" s="167" t="s">
        <v>1399</v>
      </c>
      <c r="O2038" s="167">
        <v>24089</v>
      </c>
      <c r="P2038" s="167" t="s">
        <v>1386</v>
      </c>
      <c r="R2038" s="167">
        <v>160</v>
      </c>
      <c r="S2038" s="167">
        <v>-160</v>
      </c>
      <c r="T2038" s="167" t="s">
        <v>1361</v>
      </c>
    </row>
    <row r="2039" spans="1:20">
      <c r="A2039" s="167">
        <v>41365</v>
      </c>
      <c r="B2039" s="168">
        <v>45915</v>
      </c>
      <c r="C2039" s="168">
        <v>45915</v>
      </c>
      <c r="D2039" s="167">
        <v>180186</v>
      </c>
      <c r="E2039" s="167" t="s">
        <v>2994</v>
      </c>
      <c r="F2039" s="167" t="s">
        <v>1465</v>
      </c>
      <c r="G2039" s="167" t="s">
        <v>1466</v>
      </c>
      <c r="I2039" s="167" t="s">
        <v>1384</v>
      </c>
      <c r="J2039" s="167" t="s">
        <v>2995</v>
      </c>
      <c r="K2039" s="167" t="s">
        <v>1086</v>
      </c>
      <c r="L2039" s="167" t="s">
        <v>2996</v>
      </c>
      <c r="M2039" s="167" t="s">
        <v>1399</v>
      </c>
      <c r="O2039" s="167">
        <v>23615</v>
      </c>
      <c r="P2039" s="167" t="s">
        <v>1386</v>
      </c>
      <c r="R2039" s="167">
        <v>1966.5</v>
      </c>
      <c r="S2039" s="167">
        <v>-1966.5</v>
      </c>
      <c r="T2039" s="167" t="s">
        <v>1361</v>
      </c>
    </row>
    <row r="2040" spans="1:20">
      <c r="A2040" s="167">
        <v>41365</v>
      </c>
      <c r="B2040" s="168">
        <v>45945</v>
      </c>
      <c r="C2040" s="168">
        <v>45945</v>
      </c>
      <c r="D2040" s="167">
        <v>180754</v>
      </c>
      <c r="E2040" s="167" t="s">
        <v>2994</v>
      </c>
      <c r="F2040" s="167" t="s">
        <v>1465</v>
      </c>
      <c r="G2040" s="167" t="s">
        <v>1466</v>
      </c>
      <c r="I2040" s="167" t="s">
        <v>1384</v>
      </c>
      <c r="J2040" s="167" t="s">
        <v>2995</v>
      </c>
      <c r="K2040" s="167" t="s">
        <v>1086</v>
      </c>
      <c r="L2040" s="167" t="s">
        <v>2996</v>
      </c>
      <c r="M2040" s="167" t="s">
        <v>1399</v>
      </c>
      <c r="O2040" s="167">
        <v>24089</v>
      </c>
      <c r="P2040" s="167" t="s">
        <v>1386</v>
      </c>
      <c r="R2040" s="167">
        <v>1966.5</v>
      </c>
      <c r="S2040" s="167">
        <v>-1966.5</v>
      </c>
      <c r="T2040" s="167" t="s">
        <v>1361</v>
      </c>
    </row>
    <row r="2041" spans="1:20">
      <c r="A2041" s="167">
        <v>42100</v>
      </c>
      <c r="B2041" s="168">
        <v>45915</v>
      </c>
      <c r="C2041" s="168">
        <v>45915</v>
      </c>
      <c r="D2041" s="167">
        <v>180186</v>
      </c>
      <c r="E2041" s="167" t="s">
        <v>2997</v>
      </c>
      <c r="F2041" s="167" t="s">
        <v>1425</v>
      </c>
      <c r="G2041" s="167" t="s">
        <v>1426</v>
      </c>
      <c r="I2041" s="167" t="s">
        <v>1384</v>
      </c>
      <c r="J2041" s="167" t="s">
        <v>2998</v>
      </c>
      <c r="K2041" s="167" t="s">
        <v>1086</v>
      </c>
      <c r="L2041" s="167" t="s">
        <v>2999</v>
      </c>
      <c r="M2041" s="167" t="s">
        <v>1399</v>
      </c>
      <c r="O2041" s="167">
        <v>23615</v>
      </c>
      <c r="P2041" s="167" t="s">
        <v>1386</v>
      </c>
      <c r="R2041" s="167">
        <v>95</v>
      </c>
      <c r="S2041" s="167">
        <v>-95</v>
      </c>
      <c r="T2041" s="167" t="s">
        <v>1361</v>
      </c>
    </row>
    <row r="2042" spans="1:20">
      <c r="A2042" s="167">
        <v>42100</v>
      </c>
      <c r="B2042" s="168">
        <v>45945</v>
      </c>
      <c r="C2042" s="168">
        <v>45945</v>
      </c>
      <c r="D2042" s="167">
        <v>180754</v>
      </c>
      <c r="E2042" s="167" t="s">
        <v>2997</v>
      </c>
      <c r="F2042" s="167" t="s">
        <v>1425</v>
      </c>
      <c r="G2042" s="167" t="s">
        <v>1426</v>
      </c>
      <c r="I2042" s="167" t="s">
        <v>1384</v>
      </c>
      <c r="J2042" s="167" t="s">
        <v>2998</v>
      </c>
      <c r="K2042" s="167" t="s">
        <v>1086</v>
      </c>
      <c r="L2042" s="167" t="s">
        <v>2999</v>
      </c>
      <c r="M2042" s="167" t="s">
        <v>1399</v>
      </c>
      <c r="O2042" s="167">
        <v>24089</v>
      </c>
      <c r="P2042" s="167" t="s">
        <v>1386</v>
      </c>
      <c r="R2042" s="167">
        <v>95</v>
      </c>
      <c r="S2042" s="167">
        <v>-95</v>
      </c>
      <c r="T2042" s="167" t="s">
        <v>1361</v>
      </c>
    </row>
    <row r="2043" spans="1:20">
      <c r="A2043" s="167">
        <v>41450</v>
      </c>
      <c r="B2043" s="168">
        <v>45915</v>
      </c>
      <c r="C2043" s="168">
        <v>45915</v>
      </c>
      <c r="D2043" s="167">
        <v>180186</v>
      </c>
      <c r="E2043" s="167" t="s">
        <v>3000</v>
      </c>
      <c r="F2043" s="167" t="s">
        <v>1425</v>
      </c>
      <c r="G2043" s="167" t="s">
        <v>1426</v>
      </c>
      <c r="I2043" s="167" t="s">
        <v>1384</v>
      </c>
      <c r="J2043" s="167" t="s">
        <v>1741</v>
      </c>
      <c r="K2043" s="167" t="s">
        <v>1086</v>
      </c>
      <c r="L2043" s="167" t="s">
        <v>1742</v>
      </c>
      <c r="M2043" s="167" t="s">
        <v>1399</v>
      </c>
      <c r="O2043" s="167">
        <v>23615</v>
      </c>
      <c r="P2043" s="167" t="s">
        <v>1386</v>
      </c>
      <c r="R2043" s="167">
        <v>195</v>
      </c>
      <c r="S2043" s="167">
        <v>-195</v>
      </c>
      <c r="T2043" s="167" t="s">
        <v>1361</v>
      </c>
    </row>
    <row r="2044" spans="1:20">
      <c r="A2044" s="167">
        <v>41450</v>
      </c>
      <c r="B2044" s="168">
        <v>45945</v>
      </c>
      <c r="C2044" s="168">
        <v>45945</v>
      </c>
      <c r="D2044" s="167">
        <v>180754</v>
      </c>
      <c r="E2044" s="167" t="s">
        <v>3000</v>
      </c>
      <c r="F2044" s="167" t="s">
        <v>1425</v>
      </c>
      <c r="G2044" s="167" t="s">
        <v>1426</v>
      </c>
      <c r="I2044" s="167" t="s">
        <v>1384</v>
      </c>
      <c r="J2044" s="167" t="s">
        <v>1741</v>
      </c>
      <c r="K2044" s="167" t="s">
        <v>1086</v>
      </c>
      <c r="L2044" s="167" t="s">
        <v>1742</v>
      </c>
      <c r="M2044" s="167" t="s">
        <v>1399</v>
      </c>
      <c r="O2044" s="167">
        <v>24089</v>
      </c>
      <c r="P2044" s="167" t="s">
        <v>1386</v>
      </c>
      <c r="R2044" s="167">
        <v>195</v>
      </c>
      <c r="S2044" s="167">
        <v>-195</v>
      </c>
      <c r="T2044" s="167" t="s">
        <v>1361</v>
      </c>
    </row>
    <row r="2045" spans="1:20">
      <c r="A2045" s="167">
        <v>41200</v>
      </c>
      <c r="B2045" s="168">
        <v>45915</v>
      </c>
      <c r="C2045" s="168">
        <v>45915</v>
      </c>
      <c r="D2045" s="167">
        <v>180186</v>
      </c>
      <c r="E2045" s="167" t="s">
        <v>3001</v>
      </c>
      <c r="F2045" s="167" t="s">
        <v>1425</v>
      </c>
      <c r="G2045" s="167" t="s">
        <v>1426</v>
      </c>
      <c r="I2045" s="167" t="s">
        <v>1384</v>
      </c>
      <c r="J2045" s="167" t="s">
        <v>3002</v>
      </c>
      <c r="K2045" s="167" t="s">
        <v>1086</v>
      </c>
      <c r="L2045" s="167" t="s">
        <v>3003</v>
      </c>
      <c r="M2045" s="167" t="s">
        <v>1399</v>
      </c>
      <c r="O2045" s="167">
        <v>23615</v>
      </c>
      <c r="P2045" s="167" t="s">
        <v>1386</v>
      </c>
      <c r="R2045" s="167">
        <v>1320</v>
      </c>
      <c r="S2045" s="167">
        <v>-1320</v>
      </c>
      <c r="T2045" s="167" t="s">
        <v>1361</v>
      </c>
    </row>
    <row r="2046" spans="1:20">
      <c r="A2046" s="167">
        <v>41200</v>
      </c>
      <c r="B2046" s="168">
        <v>45945</v>
      </c>
      <c r="C2046" s="168">
        <v>45945</v>
      </c>
      <c r="D2046" s="167">
        <v>180754</v>
      </c>
      <c r="E2046" s="167" t="s">
        <v>3001</v>
      </c>
      <c r="F2046" s="167" t="s">
        <v>1425</v>
      </c>
      <c r="G2046" s="167" t="s">
        <v>1426</v>
      </c>
      <c r="I2046" s="167" t="s">
        <v>1384</v>
      </c>
      <c r="J2046" s="167" t="s">
        <v>3002</v>
      </c>
      <c r="K2046" s="167" t="s">
        <v>1086</v>
      </c>
      <c r="L2046" s="167" t="s">
        <v>3003</v>
      </c>
      <c r="M2046" s="167" t="s">
        <v>1399</v>
      </c>
      <c r="O2046" s="167">
        <v>24089</v>
      </c>
      <c r="P2046" s="167" t="s">
        <v>1386</v>
      </c>
      <c r="R2046" s="167">
        <v>1320</v>
      </c>
      <c r="S2046" s="167">
        <v>-1320</v>
      </c>
      <c r="T2046" s="167" t="s">
        <v>1361</v>
      </c>
    </row>
    <row r="2047" spans="1:20">
      <c r="A2047" s="167">
        <v>42100</v>
      </c>
      <c r="B2047" s="168">
        <v>45901</v>
      </c>
      <c r="C2047" s="168">
        <v>45901</v>
      </c>
      <c r="D2047" s="167">
        <v>179817</v>
      </c>
      <c r="E2047" s="167" t="s">
        <v>3004</v>
      </c>
      <c r="F2047" s="167" t="s">
        <v>1408</v>
      </c>
      <c r="G2047" s="167" t="s">
        <v>1409</v>
      </c>
      <c r="I2047" s="167" t="s">
        <v>1405</v>
      </c>
      <c r="J2047" s="167" t="s">
        <v>1410</v>
      </c>
      <c r="K2047" s="167" t="s">
        <v>1093</v>
      </c>
      <c r="L2047" s="167" t="s">
        <v>1411</v>
      </c>
      <c r="M2047" s="167" t="s">
        <v>3005</v>
      </c>
      <c r="O2047" s="167">
        <v>23528</v>
      </c>
      <c r="P2047" s="167" t="s">
        <v>1386</v>
      </c>
      <c r="R2047" s="167">
        <v>175</v>
      </c>
      <c r="S2047" s="167">
        <v>-175</v>
      </c>
      <c r="T2047" s="167" t="s">
        <v>1361</v>
      </c>
    </row>
    <row r="2048" spans="1:20">
      <c r="A2048" s="167">
        <v>42100</v>
      </c>
      <c r="B2048" s="168">
        <v>45931</v>
      </c>
      <c r="C2048" s="168">
        <v>45931</v>
      </c>
      <c r="D2048" s="167">
        <v>180371</v>
      </c>
      <c r="E2048" s="167" t="s">
        <v>3004</v>
      </c>
      <c r="F2048" s="167" t="s">
        <v>1408</v>
      </c>
      <c r="G2048" s="167" t="s">
        <v>1409</v>
      </c>
      <c r="I2048" s="167" t="s">
        <v>1405</v>
      </c>
      <c r="J2048" s="167" t="s">
        <v>1410</v>
      </c>
      <c r="K2048" s="167" t="s">
        <v>1093</v>
      </c>
      <c r="L2048" s="167" t="s">
        <v>1411</v>
      </c>
      <c r="M2048" s="167" t="s">
        <v>3005</v>
      </c>
      <c r="O2048" s="167">
        <v>23796</v>
      </c>
      <c r="P2048" s="167" t="s">
        <v>1386</v>
      </c>
      <c r="R2048" s="167">
        <v>175</v>
      </c>
      <c r="S2048" s="167">
        <v>-175</v>
      </c>
      <c r="T2048" s="167" t="s">
        <v>1361</v>
      </c>
    </row>
    <row r="2049" spans="1:20">
      <c r="A2049" s="167">
        <v>42100</v>
      </c>
      <c r="B2049" s="168">
        <v>45901</v>
      </c>
      <c r="C2049" s="168">
        <v>45901</v>
      </c>
      <c r="D2049" s="167">
        <v>179817</v>
      </c>
      <c r="E2049" s="167" t="s">
        <v>3006</v>
      </c>
      <c r="F2049" s="167" t="s">
        <v>1408</v>
      </c>
      <c r="G2049" s="167" t="s">
        <v>1409</v>
      </c>
      <c r="I2049" s="167" t="s">
        <v>1405</v>
      </c>
      <c r="J2049" s="167" t="s">
        <v>1413</v>
      </c>
      <c r="K2049" s="167" t="s">
        <v>1093</v>
      </c>
      <c r="L2049" s="167" t="s">
        <v>1414</v>
      </c>
      <c r="M2049" s="167" t="s">
        <v>3005</v>
      </c>
      <c r="O2049" s="167">
        <v>23528</v>
      </c>
      <c r="P2049" s="167" t="s">
        <v>1386</v>
      </c>
      <c r="R2049" s="167">
        <v>570</v>
      </c>
      <c r="S2049" s="167">
        <v>-570</v>
      </c>
      <c r="T2049" s="167" t="s">
        <v>1361</v>
      </c>
    </row>
    <row r="2050" spans="1:20">
      <c r="A2050" s="167">
        <v>42100</v>
      </c>
      <c r="B2050" s="168">
        <v>45931</v>
      </c>
      <c r="C2050" s="168">
        <v>45931</v>
      </c>
      <c r="D2050" s="167">
        <v>180371</v>
      </c>
      <c r="E2050" s="167" t="s">
        <v>3006</v>
      </c>
      <c r="F2050" s="167" t="s">
        <v>1408</v>
      </c>
      <c r="G2050" s="167" t="s">
        <v>1409</v>
      </c>
      <c r="I2050" s="167" t="s">
        <v>1405</v>
      </c>
      <c r="J2050" s="167" t="s">
        <v>1413</v>
      </c>
      <c r="K2050" s="167" t="s">
        <v>1093</v>
      </c>
      <c r="L2050" s="167" t="s">
        <v>1414</v>
      </c>
      <c r="M2050" s="167" t="s">
        <v>3005</v>
      </c>
      <c r="O2050" s="167">
        <v>23796</v>
      </c>
      <c r="P2050" s="167" t="s">
        <v>1386</v>
      </c>
      <c r="R2050" s="167">
        <v>570</v>
      </c>
      <c r="S2050" s="167">
        <v>-570</v>
      </c>
      <c r="T2050" s="167" t="s">
        <v>1361</v>
      </c>
    </row>
    <row r="2051" spans="1:20">
      <c r="A2051" s="167">
        <v>42100</v>
      </c>
      <c r="B2051" s="168">
        <v>45901</v>
      </c>
      <c r="C2051" s="168">
        <v>45901</v>
      </c>
      <c r="D2051" s="167">
        <v>179817</v>
      </c>
      <c r="E2051" s="167" t="s">
        <v>3007</v>
      </c>
      <c r="F2051" s="167" t="s">
        <v>1408</v>
      </c>
      <c r="G2051" s="167" t="s">
        <v>1409</v>
      </c>
      <c r="I2051" s="167" t="s">
        <v>1405</v>
      </c>
      <c r="J2051" s="167" t="s">
        <v>1416</v>
      </c>
      <c r="K2051" s="167" t="s">
        <v>1093</v>
      </c>
      <c r="L2051" s="167" t="s">
        <v>1417</v>
      </c>
      <c r="M2051" s="167" t="s">
        <v>3005</v>
      </c>
      <c r="O2051" s="167">
        <v>23528</v>
      </c>
      <c r="P2051" s="167" t="s">
        <v>1386</v>
      </c>
      <c r="R2051" s="167">
        <v>100</v>
      </c>
      <c r="S2051" s="167">
        <v>-100</v>
      </c>
      <c r="T2051" s="167" t="s">
        <v>1361</v>
      </c>
    </row>
    <row r="2052" spans="1:20">
      <c r="A2052" s="167">
        <v>42100</v>
      </c>
      <c r="B2052" s="168">
        <v>45931</v>
      </c>
      <c r="C2052" s="168">
        <v>45931</v>
      </c>
      <c r="D2052" s="167">
        <v>180371</v>
      </c>
      <c r="E2052" s="167" t="s">
        <v>3007</v>
      </c>
      <c r="F2052" s="167" t="s">
        <v>1408</v>
      </c>
      <c r="G2052" s="167" t="s">
        <v>1409</v>
      </c>
      <c r="I2052" s="167" t="s">
        <v>1405</v>
      </c>
      <c r="J2052" s="167" t="s">
        <v>1416</v>
      </c>
      <c r="K2052" s="167" t="s">
        <v>1093</v>
      </c>
      <c r="L2052" s="167" t="s">
        <v>1417</v>
      </c>
      <c r="M2052" s="167" t="s">
        <v>3005</v>
      </c>
      <c r="O2052" s="167">
        <v>23796</v>
      </c>
      <c r="P2052" s="167" t="s">
        <v>1386</v>
      </c>
      <c r="R2052" s="167">
        <v>100</v>
      </c>
      <c r="S2052" s="167">
        <v>-100</v>
      </c>
      <c r="T2052" s="167" t="s">
        <v>1361</v>
      </c>
    </row>
    <row r="2053" spans="1:20">
      <c r="A2053" s="167">
        <v>41300</v>
      </c>
      <c r="B2053" s="168">
        <v>45901</v>
      </c>
      <c r="C2053" s="168">
        <v>45901</v>
      </c>
      <c r="D2053" s="167">
        <v>179817</v>
      </c>
      <c r="E2053" s="167" t="s">
        <v>3008</v>
      </c>
      <c r="F2053" s="167" t="s">
        <v>1425</v>
      </c>
      <c r="G2053" s="167" t="s">
        <v>1426</v>
      </c>
      <c r="I2053" s="167" t="s">
        <v>1405</v>
      </c>
      <c r="J2053" s="167" t="s">
        <v>1419</v>
      </c>
      <c r="K2053" s="167" t="s">
        <v>1093</v>
      </c>
      <c r="L2053" s="167" t="s">
        <v>1420</v>
      </c>
      <c r="M2053" s="167" t="s">
        <v>3005</v>
      </c>
      <c r="O2053" s="167">
        <v>23528</v>
      </c>
      <c r="P2053" s="167" t="s">
        <v>1386</v>
      </c>
      <c r="R2053" s="167">
        <v>256</v>
      </c>
      <c r="S2053" s="167">
        <v>-256</v>
      </c>
      <c r="T2053" s="167" t="s">
        <v>1361</v>
      </c>
    </row>
    <row r="2054" spans="1:20">
      <c r="A2054" s="167">
        <v>41300</v>
      </c>
      <c r="B2054" s="168">
        <v>45931</v>
      </c>
      <c r="C2054" s="168">
        <v>45931</v>
      </c>
      <c r="D2054" s="167">
        <v>180371</v>
      </c>
      <c r="E2054" s="167" t="s">
        <v>3008</v>
      </c>
      <c r="F2054" s="167" t="s">
        <v>1425</v>
      </c>
      <c r="G2054" s="167" t="s">
        <v>1426</v>
      </c>
      <c r="I2054" s="167" t="s">
        <v>1405</v>
      </c>
      <c r="J2054" s="167" t="s">
        <v>1419</v>
      </c>
      <c r="K2054" s="167" t="s">
        <v>1093</v>
      </c>
      <c r="L2054" s="167" t="s">
        <v>1420</v>
      </c>
      <c r="M2054" s="167" t="s">
        <v>3005</v>
      </c>
      <c r="O2054" s="167">
        <v>23796</v>
      </c>
      <c r="P2054" s="167" t="s">
        <v>1386</v>
      </c>
      <c r="R2054" s="167">
        <v>256</v>
      </c>
      <c r="S2054" s="167">
        <v>-256</v>
      </c>
      <c r="T2054" s="167" t="s">
        <v>1361</v>
      </c>
    </row>
    <row r="2055" spans="1:20">
      <c r="A2055" s="167">
        <v>42100</v>
      </c>
      <c r="B2055" s="168">
        <v>45901</v>
      </c>
      <c r="C2055" s="168">
        <v>45901</v>
      </c>
      <c r="D2055" s="167">
        <v>179817</v>
      </c>
      <c r="E2055" s="167" t="s">
        <v>3009</v>
      </c>
      <c r="F2055" s="167" t="s">
        <v>1408</v>
      </c>
      <c r="G2055" s="167" t="s">
        <v>1409</v>
      </c>
      <c r="I2055" s="167" t="s">
        <v>1405</v>
      </c>
      <c r="J2055" s="167" t="s">
        <v>1624</v>
      </c>
      <c r="K2055" s="167" t="s">
        <v>1093</v>
      </c>
      <c r="L2055" s="167" t="s">
        <v>1625</v>
      </c>
      <c r="M2055" s="167" t="s">
        <v>3005</v>
      </c>
      <c r="O2055" s="167">
        <v>23528</v>
      </c>
      <c r="P2055" s="167" t="s">
        <v>1386</v>
      </c>
      <c r="R2055" s="167">
        <v>192</v>
      </c>
      <c r="S2055" s="167">
        <v>-192</v>
      </c>
      <c r="T2055" s="167" t="s">
        <v>1361</v>
      </c>
    </row>
    <row r="2056" spans="1:20">
      <c r="A2056" s="167">
        <v>42100</v>
      </c>
      <c r="B2056" s="168">
        <v>45931</v>
      </c>
      <c r="C2056" s="168">
        <v>45931</v>
      </c>
      <c r="D2056" s="167">
        <v>180371</v>
      </c>
      <c r="E2056" s="167" t="s">
        <v>3009</v>
      </c>
      <c r="F2056" s="167" t="s">
        <v>1408</v>
      </c>
      <c r="G2056" s="167" t="s">
        <v>1409</v>
      </c>
      <c r="I2056" s="167" t="s">
        <v>1405</v>
      </c>
      <c r="J2056" s="167" t="s">
        <v>1624</v>
      </c>
      <c r="K2056" s="167" t="s">
        <v>1093</v>
      </c>
      <c r="L2056" s="167" t="s">
        <v>1625</v>
      </c>
      <c r="M2056" s="167" t="s">
        <v>3005</v>
      </c>
      <c r="O2056" s="167">
        <v>23796</v>
      </c>
      <c r="P2056" s="167" t="s">
        <v>1386</v>
      </c>
      <c r="R2056" s="167">
        <v>192</v>
      </c>
      <c r="S2056" s="167">
        <v>-192</v>
      </c>
      <c r="T2056" s="167" t="s">
        <v>1361</v>
      </c>
    </row>
    <row r="2057" spans="1:20">
      <c r="A2057" s="167">
        <v>42100</v>
      </c>
      <c r="B2057" s="168">
        <v>45901</v>
      </c>
      <c r="C2057" s="168">
        <v>45901</v>
      </c>
      <c r="D2057" s="167">
        <v>179817</v>
      </c>
      <c r="E2057" s="167" t="s">
        <v>3010</v>
      </c>
      <c r="F2057" s="167" t="s">
        <v>1408</v>
      </c>
      <c r="G2057" s="167" t="s">
        <v>1409</v>
      </c>
      <c r="I2057" s="167" t="s">
        <v>1405</v>
      </c>
      <c r="J2057" s="167" t="s">
        <v>1422</v>
      </c>
      <c r="K2057" s="167" t="s">
        <v>1093</v>
      </c>
      <c r="L2057" s="167" t="s">
        <v>1423</v>
      </c>
      <c r="M2057" s="167" t="s">
        <v>3005</v>
      </c>
      <c r="O2057" s="167">
        <v>23528</v>
      </c>
      <c r="P2057" s="167" t="s">
        <v>1386</v>
      </c>
      <c r="R2057" s="167">
        <v>280</v>
      </c>
      <c r="S2057" s="167">
        <v>-280</v>
      </c>
      <c r="T2057" s="167" t="s">
        <v>1361</v>
      </c>
    </row>
    <row r="2058" spans="1:20">
      <c r="A2058" s="167">
        <v>42100</v>
      </c>
      <c r="B2058" s="168">
        <v>45931</v>
      </c>
      <c r="C2058" s="168">
        <v>45931</v>
      </c>
      <c r="D2058" s="167">
        <v>180371</v>
      </c>
      <c r="E2058" s="167" t="s">
        <v>3010</v>
      </c>
      <c r="F2058" s="167" t="s">
        <v>1408</v>
      </c>
      <c r="G2058" s="167" t="s">
        <v>1409</v>
      </c>
      <c r="I2058" s="167" t="s">
        <v>1405</v>
      </c>
      <c r="J2058" s="167" t="s">
        <v>1422</v>
      </c>
      <c r="K2058" s="167" t="s">
        <v>1093</v>
      </c>
      <c r="L2058" s="167" t="s">
        <v>1423</v>
      </c>
      <c r="M2058" s="167" t="s">
        <v>3005</v>
      </c>
      <c r="O2058" s="167">
        <v>23796</v>
      </c>
      <c r="P2058" s="167" t="s">
        <v>1386</v>
      </c>
      <c r="R2058" s="167">
        <v>280</v>
      </c>
      <c r="S2058" s="167">
        <v>-280</v>
      </c>
      <c r="T2058" s="167" t="s">
        <v>1361</v>
      </c>
    </row>
    <row r="2059" spans="1:20">
      <c r="A2059" s="167">
        <v>41450</v>
      </c>
      <c r="B2059" s="168">
        <v>45901</v>
      </c>
      <c r="C2059" s="168">
        <v>45901</v>
      </c>
      <c r="D2059" s="167">
        <v>179817</v>
      </c>
      <c r="E2059" s="167" t="s">
        <v>3011</v>
      </c>
      <c r="F2059" s="167" t="s">
        <v>1557</v>
      </c>
      <c r="G2059" s="167" t="s">
        <v>134</v>
      </c>
      <c r="I2059" s="167" t="s">
        <v>1405</v>
      </c>
      <c r="J2059" s="167" t="s">
        <v>2408</v>
      </c>
      <c r="K2059" s="167" t="s">
        <v>1093</v>
      </c>
      <c r="L2059" s="167" t="s">
        <v>2409</v>
      </c>
      <c r="M2059" s="167" t="s">
        <v>3005</v>
      </c>
      <c r="O2059" s="167">
        <v>23528</v>
      </c>
      <c r="P2059" s="167" t="s">
        <v>1386</v>
      </c>
      <c r="R2059" s="167">
        <v>6</v>
      </c>
      <c r="S2059" s="167">
        <v>-6</v>
      </c>
      <c r="T2059" s="167" t="s">
        <v>1361</v>
      </c>
    </row>
    <row r="2060" spans="1:20">
      <c r="A2060" s="167">
        <v>41450</v>
      </c>
      <c r="B2060" s="168">
        <v>45931</v>
      </c>
      <c r="C2060" s="168">
        <v>45931</v>
      </c>
      <c r="D2060" s="167">
        <v>180371</v>
      </c>
      <c r="E2060" s="167" t="s">
        <v>3011</v>
      </c>
      <c r="F2060" s="167" t="s">
        <v>1557</v>
      </c>
      <c r="G2060" s="167" t="s">
        <v>134</v>
      </c>
      <c r="I2060" s="167" t="s">
        <v>1405</v>
      </c>
      <c r="J2060" s="167" t="s">
        <v>2408</v>
      </c>
      <c r="K2060" s="167" t="s">
        <v>1093</v>
      </c>
      <c r="L2060" s="167" t="s">
        <v>2409</v>
      </c>
      <c r="M2060" s="167" t="s">
        <v>3005</v>
      </c>
      <c r="O2060" s="167">
        <v>23796</v>
      </c>
      <c r="P2060" s="167" t="s">
        <v>1386</v>
      </c>
      <c r="R2060" s="167">
        <v>6</v>
      </c>
      <c r="S2060" s="167">
        <v>-6</v>
      </c>
      <c r="T2060" s="167" t="s">
        <v>1361</v>
      </c>
    </row>
    <row r="2061" spans="1:20">
      <c r="A2061" s="167">
        <v>41450</v>
      </c>
      <c r="B2061" s="168">
        <v>45901</v>
      </c>
      <c r="C2061" s="168">
        <v>45901</v>
      </c>
      <c r="D2061" s="167">
        <v>179817</v>
      </c>
      <c r="E2061" s="167" t="s">
        <v>3012</v>
      </c>
      <c r="F2061" s="167" t="s">
        <v>1557</v>
      </c>
      <c r="G2061" s="167" t="s">
        <v>134</v>
      </c>
      <c r="I2061" s="167" t="s">
        <v>1405</v>
      </c>
      <c r="J2061" s="167" t="s">
        <v>1583</v>
      </c>
      <c r="K2061" s="167" t="s">
        <v>1093</v>
      </c>
      <c r="L2061" s="167" t="s">
        <v>1584</v>
      </c>
      <c r="M2061" s="167" t="s">
        <v>3005</v>
      </c>
      <c r="O2061" s="167">
        <v>23528</v>
      </c>
      <c r="P2061" s="167" t="s">
        <v>1386</v>
      </c>
      <c r="R2061" s="167">
        <v>20</v>
      </c>
      <c r="S2061" s="167">
        <v>-20</v>
      </c>
      <c r="T2061" s="167" t="s">
        <v>1361</v>
      </c>
    </row>
    <row r="2062" spans="1:20">
      <c r="A2062" s="167">
        <v>41450</v>
      </c>
      <c r="B2062" s="168">
        <v>45931</v>
      </c>
      <c r="C2062" s="168">
        <v>45931</v>
      </c>
      <c r="D2062" s="167">
        <v>180371</v>
      </c>
      <c r="E2062" s="167" t="s">
        <v>3012</v>
      </c>
      <c r="F2062" s="167" t="s">
        <v>1557</v>
      </c>
      <c r="G2062" s="167" t="s">
        <v>134</v>
      </c>
      <c r="I2062" s="167" t="s">
        <v>1405</v>
      </c>
      <c r="J2062" s="167" t="s">
        <v>1583</v>
      </c>
      <c r="K2062" s="167" t="s">
        <v>1093</v>
      </c>
      <c r="L2062" s="167" t="s">
        <v>1584</v>
      </c>
      <c r="M2062" s="167" t="s">
        <v>3005</v>
      </c>
      <c r="O2062" s="167">
        <v>23796</v>
      </c>
      <c r="P2062" s="167" t="s">
        <v>1386</v>
      </c>
      <c r="R2062" s="167">
        <v>20</v>
      </c>
      <c r="S2062" s="167">
        <v>-20</v>
      </c>
      <c r="T2062" s="167" t="s">
        <v>1361</v>
      </c>
    </row>
    <row r="2063" spans="1:20">
      <c r="A2063" s="167">
        <v>41450</v>
      </c>
      <c r="B2063" s="168">
        <v>45901</v>
      </c>
      <c r="C2063" s="168">
        <v>45901</v>
      </c>
      <c r="D2063" s="167">
        <v>179817</v>
      </c>
      <c r="E2063" s="167" t="s">
        <v>3013</v>
      </c>
      <c r="F2063" s="167" t="s">
        <v>1557</v>
      </c>
      <c r="G2063" s="167" t="s">
        <v>134</v>
      </c>
      <c r="I2063" s="167" t="s">
        <v>1405</v>
      </c>
      <c r="J2063" s="167" t="s">
        <v>1510</v>
      </c>
      <c r="K2063" s="167" t="s">
        <v>1093</v>
      </c>
      <c r="L2063" s="167" t="s">
        <v>1511</v>
      </c>
      <c r="M2063" s="167" t="s">
        <v>3005</v>
      </c>
      <c r="O2063" s="167">
        <v>23528</v>
      </c>
      <c r="P2063" s="167" t="s">
        <v>1386</v>
      </c>
      <c r="R2063" s="167">
        <v>8</v>
      </c>
      <c r="S2063" s="167">
        <v>-8</v>
      </c>
      <c r="T2063" s="167" t="s">
        <v>1361</v>
      </c>
    </row>
    <row r="2064" spans="1:20">
      <c r="A2064" s="167">
        <v>41450</v>
      </c>
      <c r="B2064" s="168">
        <v>45931</v>
      </c>
      <c r="C2064" s="168">
        <v>45931</v>
      </c>
      <c r="D2064" s="167">
        <v>180371</v>
      </c>
      <c r="E2064" s="167" t="s">
        <v>3013</v>
      </c>
      <c r="F2064" s="167" t="s">
        <v>1557</v>
      </c>
      <c r="G2064" s="167" t="s">
        <v>134</v>
      </c>
      <c r="I2064" s="167" t="s">
        <v>1405</v>
      </c>
      <c r="J2064" s="167" t="s">
        <v>1510</v>
      </c>
      <c r="K2064" s="167" t="s">
        <v>1093</v>
      </c>
      <c r="L2064" s="167" t="s">
        <v>1511</v>
      </c>
      <c r="M2064" s="167" t="s">
        <v>3005</v>
      </c>
      <c r="O2064" s="167">
        <v>23796</v>
      </c>
      <c r="P2064" s="167" t="s">
        <v>1386</v>
      </c>
      <c r="R2064" s="167">
        <v>8</v>
      </c>
      <c r="S2064" s="167">
        <v>-8</v>
      </c>
      <c r="T2064" s="167" t="s">
        <v>1361</v>
      </c>
    </row>
    <row r="2065" spans="1:20">
      <c r="A2065" s="167">
        <v>42000</v>
      </c>
      <c r="B2065" s="168">
        <v>45929</v>
      </c>
      <c r="C2065" s="168">
        <v>45929</v>
      </c>
      <c r="D2065" s="167">
        <v>180537</v>
      </c>
      <c r="E2065" s="167" t="s">
        <v>3014</v>
      </c>
      <c r="F2065" s="167" t="s">
        <v>1557</v>
      </c>
      <c r="G2065" s="167" t="s">
        <v>134</v>
      </c>
      <c r="I2065" s="167" t="s">
        <v>1405</v>
      </c>
      <c r="J2065" s="167" t="s">
        <v>3015</v>
      </c>
      <c r="K2065" s="167" t="s">
        <v>1093</v>
      </c>
      <c r="L2065" s="167" t="s">
        <v>3016</v>
      </c>
      <c r="M2065" s="167" t="s">
        <v>3005</v>
      </c>
      <c r="O2065" s="167">
        <v>23709</v>
      </c>
      <c r="P2065" s="167" t="s">
        <v>1386</v>
      </c>
      <c r="R2065" s="167">
        <v>56.44</v>
      </c>
      <c r="S2065" s="167">
        <v>-56.44</v>
      </c>
      <c r="T2065" s="167" t="s">
        <v>1361</v>
      </c>
    </row>
    <row r="2066" spans="1:20">
      <c r="A2066" s="167">
        <v>41320</v>
      </c>
      <c r="B2066" s="168">
        <v>45901</v>
      </c>
      <c r="C2066" s="168">
        <v>45901</v>
      </c>
      <c r="D2066" s="167">
        <v>179817</v>
      </c>
      <c r="E2066" s="167" t="s">
        <v>3017</v>
      </c>
      <c r="F2066" s="167" t="s">
        <v>1425</v>
      </c>
      <c r="G2066" s="167" t="s">
        <v>1426</v>
      </c>
      <c r="I2066" s="167" t="s">
        <v>1405</v>
      </c>
      <c r="J2066" s="167" t="s">
        <v>1492</v>
      </c>
      <c r="K2066" s="167" t="s">
        <v>1093</v>
      </c>
      <c r="L2066" s="167" t="s">
        <v>1493</v>
      </c>
      <c r="M2066" s="167" t="s">
        <v>3005</v>
      </c>
      <c r="O2066" s="167">
        <v>23528</v>
      </c>
      <c r="P2066" s="167" t="s">
        <v>1386</v>
      </c>
      <c r="R2066" s="167">
        <v>50</v>
      </c>
      <c r="S2066" s="167">
        <v>-50</v>
      </c>
      <c r="T2066" s="167" t="s">
        <v>1361</v>
      </c>
    </row>
    <row r="2067" spans="1:20">
      <c r="A2067" s="167">
        <v>41320</v>
      </c>
      <c r="B2067" s="168">
        <v>45931</v>
      </c>
      <c r="C2067" s="168">
        <v>45931</v>
      </c>
      <c r="D2067" s="167">
        <v>180371</v>
      </c>
      <c r="E2067" s="167" t="s">
        <v>3017</v>
      </c>
      <c r="F2067" s="167" t="s">
        <v>1425</v>
      </c>
      <c r="G2067" s="167" t="s">
        <v>1426</v>
      </c>
      <c r="I2067" s="167" t="s">
        <v>1405</v>
      </c>
      <c r="J2067" s="167" t="s">
        <v>1492</v>
      </c>
      <c r="K2067" s="167" t="s">
        <v>1093</v>
      </c>
      <c r="L2067" s="167" t="s">
        <v>1493</v>
      </c>
      <c r="M2067" s="167" t="s">
        <v>3005</v>
      </c>
      <c r="O2067" s="167">
        <v>23796</v>
      </c>
      <c r="P2067" s="167" t="s">
        <v>1386</v>
      </c>
      <c r="R2067" s="167">
        <v>50</v>
      </c>
      <c r="S2067" s="167">
        <v>-50</v>
      </c>
      <c r="T2067" s="167" t="s">
        <v>1361</v>
      </c>
    </row>
    <row r="2068" spans="1:20">
      <c r="A2068" s="167">
        <v>41320</v>
      </c>
      <c r="B2068" s="168">
        <v>45901</v>
      </c>
      <c r="C2068" s="168">
        <v>45901</v>
      </c>
      <c r="D2068" s="167">
        <v>179817</v>
      </c>
      <c r="E2068" s="167" t="s">
        <v>3018</v>
      </c>
      <c r="F2068" s="167" t="s">
        <v>1425</v>
      </c>
      <c r="G2068" s="167" t="s">
        <v>1426</v>
      </c>
      <c r="I2068" s="167" t="s">
        <v>1405</v>
      </c>
      <c r="J2068" s="167" t="s">
        <v>1427</v>
      </c>
      <c r="K2068" s="167" t="s">
        <v>1093</v>
      </c>
      <c r="L2068" s="167" t="s">
        <v>1428</v>
      </c>
      <c r="M2068" s="167" t="s">
        <v>3005</v>
      </c>
      <c r="O2068" s="167">
        <v>23528</v>
      </c>
      <c r="P2068" s="167" t="s">
        <v>1386</v>
      </c>
      <c r="R2068" s="167">
        <v>60</v>
      </c>
      <c r="S2068" s="167">
        <v>-60</v>
      </c>
      <c r="T2068" s="167" t="s">
        <v>1361</v>
      </c>
    </row>
    <row r="2069" spans="1:20">
      <c r="A2069" s="167">
        <v>41320</v>
      </c>
      <c r="B2069" s="168">
        <v>45931</v>
      </c>
      <c r="C2069" s="168">
        <v>45931</v>
      </c>
      <c r="D2069" s="167">
        <v>180371</v>
      </c>
      <c r="E2069" s="167" t="s">
        <v>3018</v>
      </c>
      <c r="F2069" s="167" t="s">
        <v>1425</v>
      </c>
      <c r="G2069" s="167" t="s">
        <v>1426</v>
      </c>
      <c r="I2069" s="167" t="s">
        <v>1405</v>
      </c>
      <c r="J2069" s="167" t="s">
        <v>1427</v>
      </c>
      <c r="K2069" s="167" t="s">
        <v>1093</v>
      </c>
      <c r="L2069" s="167" t="s">
        <v>1428</v>
      </c>
      <c r="M2069" s="167" t="s">
        <v>3005</v>
      </c>
      <c r="O2069" s="167">
        <v>23796</v>
      </c>
      <c r="P2069" s="167" t="s">
        <v>1386</v>
      </c>
      <c r="R2069" s="167">
        <v>60</v>
      </c>
      <c r="S2069" s="167">
        <v>-60</v>
      </c>
      <c r="T2069" s="167" t="s">
        <v>1361</v>
      </c>
    </row>
    <row r="2070" spans="1:20">
      <c r="A2070" s="167">
        <v>41300</v>
      </c>
      <c r="B2070" s="168">
        <v>45901</v>
      </c>
      <c r="C2070" s="168">
        <v>45901</v>
      </c>
      <c r="D2070" s="167">
        <v>179817</v>
      </c>
      <c r="E2070" s="167" t="s">
        <v>3019</v>
      </c>
      <c r="F2070" s="167" t="s">
        <v>1425</v>
      </c>
      <c r="G2070" s="167" t="s">
        <v>1426</v>
      </c>
      <c r="I2070" s="167" t="s">
        <v>1405</v>
      </c>
      <c r="J2070" s="167" t="s">
        <v>1430</v>
      </c>
      <c r="K2070" s="167" t="s">
        <v>1093</v>
      </c>
      <c r="L2070" s="167" t="s">
        <v>1430</v>
      </c>
      <c r="M2070" s="167" t="s">
        <v>3005</v>
      </c>
      <c r="O2070" s="167">
        <v>23528</v>
      </c>
      <c r="P2070" s="167" t="s">
        <v>1386</v>
      </c>
      <c r="R2070" s="167">
        <v>7907.82</v>
      </c>
      <c r="S2070" s="167">
        <v>-7907.82</v>
      </c>
      <c r="T2070" s="167" t="s">
        <v>1361</v>
      </c>
    </row>
    <row r="2071" spans="1:20">
      <c r="A2071" s="167">
        <v>41300</v>
      </c>
      <c r="B2071" s="168">
        <v>45931</v>
      </c>
      <c r="C2071" s="168">
        <v>45931</v>
      </c>
      <c r="D2071" s="167">
        <v>180371</v>
      </c>
      <c r="E2071" s="167" t="s">
        <v>3019</v>
      </c>
      <c r="F2071" s="167" t="s">
        <v>1425</v>
      </c>
      <c r="G2071" s="167" t="s">
        <v>1426</v>
      </c>
      <c r="I2071" s="167" t="s">
        <v>1405</v>
      </c>
      <c r="J2071" s="167" t="s">
        <v>1430</v>
      </c>
      <c r="K2071" s="167" t="s">
        <v>1093</v>
      </c>
      <c r="L2071" s="167" t="s">
        <v>1430</v>
      </c>
      <c r="M2071" s="167" t="s">
        <v>3005</v>
      </c>
      <c r="O2071" s="167">
        <v>23796</v>
      </c>
      <c r="P2071" s="167" t="s">
        <v>1386</v>
      </c>
      <c r="R2071" s="167">
        <v>8126.31</v>
      </c>
      <c r="S2071" s="167">
        <v>-8126.31</v>
      </c>
      <c r="T2071" s="167" t="s">
        <v>1361</v>
      </c>
    </row>
    <row r="2072" spans="1:20">
      <c r="A2072" s="167">
        <v>42100</v>
      </c>
      <c r="B2072" s="168">
        <v>45901</v>
      </c>
      <c r="C2072" s="168">
        <v>45901</v>
      </c>
      <c r="D2072" s="167">
        <v>179817</v>
      </c>
      <c r="E2072" s="167" t="s">
        <v>3020</v>
      </c>
      <c r="F2072" s="167" t="s">
        <v>1408</v>
      </c>
      <c r="G2072" s="167" t="s">
        <v>1409</v>
      </c>
      <c r="I2072" s="167" t="s">
        <v>1405</v>
      </c>
      <c r="J2072" s="167" t="s">
        <v>1432</v>
      </c>
      <c r="K2072" s="167" t="s">
        <v>1093</v>
      </c>
      <c r="L2072" s="167" t="s">
        <v>1433</v>
      </c>
      <c r="M2072" s="167" t="s">
        <v>3005</v>
      </c>
      <c r="O2072" s="167">
        <v>23528</v>
      </c>
      <c r="P2072" s="167" t="s">
        <v>1386</v>
      </c>
      <c r="R2072" s="167">
        <v>280</v>
      </c>
      <c r="S2072" s="167">
        <v>-280</v>
      </c>
      <c r="T2072" s="167" t="s">
        <v>1361</v>
      </c>
    </row>
    <row r="2073" spans="1:20">
      <c r="A2073" s="167">
        <v>42100</v>
      </c>
      <c r="B2073" s="168">
        <v>45931</v>
      </c>
      <c r="C2073" s="168">
        <v>45931</v>
      </c>
      <c r="D2073" s="167">
        <v>180371</v>
      </c>
      <c r="E2073" s="167" t="s">
        <v>3020</v>
      </c>
      <c r="F2073" s="167" t="s">
        <v>1408</v>
      </c>
      <c r="G2073" s="167" t="s">
        <v>1409</v>
      </c>
      <c r="I2073" s="167" t="s">
        <v>1405</v>
      </c>
      <c r="J2073" s="167" t="s">
        <v>1432</v>
      </c>
      <c r="K2073" s="167" t="s">
        <v>1093</v>
      </c>
      <c r="L2073" s="167" t="s">
        <v>1433</v>
      </c>
      <c r="M2073" s="167" t="s">
        <v>3005</v>
      </c>
      <c r="O2073" s="167">
        <v>23796</v>
      </c>
      <c r="P2073" s="167" t="s">
        <v>1386</v>
      </c>
      <c r="R2073" s="167">
        <v>284</v>
      </c>
      <c r="S2073" s="167">
        <v>-284</v>
      </c>
      <c r="T2073" s="167" t="s">
        <v>1361</v>
      </c>
    </row>
    <row r="2074" spans="1:20">
      <c r="A2074" s="167">
        <v>40000</v>
      </c>
      <c r="B2074" s="168">
        <v>45901</v>
      </c>
      <c r="C2074" s="168">
        <v>45901</v>
      </c>
      <c r="D2074" s="167">
        <v>179817</v>
      </c>
      <c r="E2074" s="167" t="s">
        <v>3021</v>
      </c>
      <c r="F2074" s="167" t="s">
        <v>1425</v>
      </c>
      <c r="G2074" s="167" t="s">
        <v>1426</v>
      </c>
      <c r="I2074" s="167" t="s">
        <v>1405</v>
      </c>
      <c r="J2074" s="167" t="s">
        <v>1514</v>
      </c>
      <c r="K2074" s="167" t="s">
        <v>1093</v>
      </c>
      <c r="L2074" s="167" t="s">
        <v>1515</v>
      </c>
      <c r="M2074" s="167" t="s">
        <v>3005</v>
      </c>
      <c r="O2074" s="167">
        <v>23528</v>
      </c>
      <c r="P2074" s="167" t="s">
        <v>1386</v>
      </c>
      <c r="R2074" s="167">
        <v>385</v>
      </c>
      <c r="S2074" s="167">
        <v>-385</v>
      </c>
      <c r="T2074" s="167" t="s">
        <v>1361</v>
      </c>
    </row>
    <row r="2075" spans="1:20">
      <c r="A2075" s="167">
        <v>40000</v>
      </c>
      <c r="B2075" s="168">
        <v>45931</v>
      </c>
      <c r="C2075" s="168">
        <v>45931</v>
      </c>
      <c r="D2075" s="167">
        <v>180371</v>
      </c>
      <c r="E2075" s="167" t="s">
        <v>3021</v>
      </c>
      <c r="F2075" s="167" t="s">
        <v>1425</v>
      </c>
      <c r="G2075" s="167" t="s">
        <v>1426</v>
      </c>
      <c r="I2075" s="167" t="s">
        <v>1405</v>
      </c>
      <c r="J2075" s="167" t="s">
        <v>1514</v>
      </c>
      <c r="K2075" s="167" t="s">
        <v>1093</v>
      </c>
      <c r="L2075" s="167" t="s">
        <v>1515</v>
      </c>
      <c r="M2075" s="167" t="s">
        <v>3005</v>
      </c>
      <c r="O2075" s="167">
        <v>23796</v>
      </c>
      <c r="P2075" s="167" t="s">
        <v>1386</v>
      </c>
      <c r="R2075" s="167">
        <v>392</v>
      </c>
      <c r="S2075" s="167">
        <v>-392</v>
      </c>
      <c r="T2075" s="167" t="s">
        <v>1361</v>
      </c>
    </row>
    <row r="2076" spans="1:20">
      <c r="A2076" s="167">
        <v>42100</v>
      </c>
      <c r="B2076" s="168">
        <v>45901</v>
      </c>
      <c r="C2076" s="168">
        <v>45901</v>
      </c>
      <c r="D2076" s="167">
        <v>179817</v>
      </c>
      <c r="E2076" s="167" t="s">
        <v>3022</v>
      </c>
      <c r="F2076" s="167" t="s">
        <v>1408</v>
      </c>
      <c r="G2076" s="167" t="s">
        <v>1409</v>
      </c>
      <c r="I2076" s="167" t="s">
        <v>1405</v>
      </c>
      <c r="J2076" s="167" t="s">
        <v>1435</v>
      </c>
      <c r="K2076" s="167" t="s">
        <v>1093</v>
      </c>
      <c r="L2076" s="167" t="s">
        <v>1436</v>
      </c>
      <c r="M2076" s="167" t="s">
        <v>3005</v>
      </c>
      <c r="O2076" s="167">
        <v>23528</v>
      </c>
      <c r="P2076" s="167" t="s">
        <v>1386</v>
      </c>
      <c r="R2076" s="167">
        <v>270</v>
      </c>
      <c r="S2076" s="167">
        <v>-270</v>
      </c>
      <c r="T2076" s="167" t="s">
        <v>1361</v>
      </c>
    </row>
    <row r="2077" spans="1:20">
      <c r="A2077" s="167">
        <v>42100</v>
      </c>
      <c r="B2077" s="168">
        <v>45931</v>
      </c>
      <c r="C2077" s="168">
        <v>45931</v>
      </c>
      <c r="D2077" s="167">
        <v>180371</v>
      </c>
      <c r="E2077" s="167" t="s">
        <v>3022</v>
      </c>
      <c r="F2077" s="167" t="s">
        <v>1408</v>
      </c>
      <c r="G2077" s="167" t="s">
        <v>1409</v>
      </c>
      <c r="I2077" s="167" t="s">
        <v>1405</v>
      </c>
      <c r="J2077" s="167" t="s">
        <v>1435</v>
      </c>
      <c r="K2077" s="167" t="s">
        <v>1093</v>
      </c>
      <c r="L2077" s="167" t="s">
        <v>1436</v>
      </c>
      <c r="M2077" s="167" t="s">
        <v>3005</v>
      </c>
      <c r="O2077" s="167">
        <v>23796</v>
      </c>
      <c r="P2077" s="167" t="s">
        <v>1386</v>
      </c>
      <c r="R2077" s="167">
        <v>275</v>
      </c>
      <c r="S2077" s="167">
        <v>-275</v>
      </c>
      <c r="T2077" s="167" t="s">
        <v>1361</v>
      </c>
    </row>
    <row r="2078" spans="1:20">
      <c r="A2078" s="167">
        <v>40000</v>
      </c>
      <c r="B2078" s="168">
        <v>45901</v>
      </c>
      <c r="C2078" s="168">
        <v>45901</v>
      </c>
      <c r="D2078" s="167">
        <v>179817</v>
      </c>
      <c r="E2078" s="167" t="s">
        <v>3023</v>
      </c>
      <c r="F2078" s="167" t="s">
        <v>1425</v>
      </c>
      <c r="G2078" s="167" t="s">
        <v>1426</v>
      </c>
      <c r="I2078" s="167" t="s">
        <v>1405</v>
      </c>
      <c r="J2078" s="167" t="s">
        <v>1441</v>
      </c>
      <c r="K2078" s="167" t="s">
        <v>1093</v>
      </c>
      <c r="L2078" s="167" t="s">
        <v>1442</v>
      </c>
      <c r="M2078" s="167" t="s">
        <v>3005</v>
      </c>
      <c r="O2078" s="167">
        <v>23528</v>
      </c>
      <c r="P2078" s="167" t="s">
        <v>1386</v>
      </c>
      <c r="R2078" s="167">
        <v>600</v>
      </c>
      <c r="S2078" s="167">
        <v>-600</v>
      </c>
      <c r="T2078" s="167" t="s">
        <v>1361</v>
      </c>
    </row>
    <row r="2079" spans="1:20">
      <c r="A2079" s="167">
        <v>40000</v>
      </c>
      <c r="B2079" s="168">
        <v>45931</v>
      </c>
      <c r="C2079" s="168">
        <v>45931</v>
      </c>
      <c r="D2079" s="167">
        <v>180371</v>
      </c>
      <c r="E2079" s="167" t="s">
        <v>3023</v>
      </c>
      <c r="F2079" s="167" t="s">
        <v>1425</v>
      </c>
      <c r="G2079" s="167" t="s">
        <v>1426</v>
      </c>
      <c r="I2079" s="167" t="s">
        <v>1405</v>
      </c>
      <c r="J2079" s="167" t="s">
        <v>1441</v>
      </c>
      <c r="K2079" s="167" t="s">
        <v>1093</v>
      </c>
      <c r="L2079" s="167" t="s">
        <v>1442</v>
      </c>
      <c r="M2079" s="167" t="s">
        <v>3005</v>
      </c>
      <c r="O2079" s="167">
        <v>23796</v>
      </c>
      <c r="P2079" s="167" t="s">
        <v>1386</v>
      </c>
      <c r="R2079" s="167">
        <v>600</v>
      </c>
      <c r="S2079" s="167">
        <v>-600</v>
      </c>
      <c r="T2079" s="167" t="s">
        <v>1361</v>
      </c>
    </row>
    <row r="2080" spans="1:20">
      <c r="A2080" s="167">
        <v>40000</v>
      </c>
      <c r="B2080" s="168">
        <v>45901</v>
      </c>
      <c r="C2080" s="168">
        <v>45901</v>
      </c>
      <c r="D2080" s="167">
        <v>179817</v>
      </c>
      <c r="E2080" s="167" t="s">
        <v>3024</v>
      </c>
      <c r="F2080" s="167" t="s">
        <v>1425</v>
      </c>
      <c r="G2080" s="167" t="s">
        <v>1426</v>
      </c>
      <c r="I2080" s="167" t="s">
        <v>1405</v>
      </c>
      <c r="J2080" s="167" t="s">
        <v>1444</v>
      </c>
      <c r="K2080" s="167" t="s">
        <v>1093</v>
      </c>
      <c r="L2080" s="167" t="s">
        <v>1445</v>
      </c>
      <c r="M2080" s="167" t="s">
        <v>3005</v>
      </c>
      <c r="O2080" s="167">
        <v>23528</v>
      </c>
      <c r="P2080" s="167" t="s">
        <v>1386</v>
      </c>
      <c r="R2080" s="167">
        <v>190</v>
      </c>
      <c r="S2080" s="167">
        <v>-190</v>
      </c>
      <c r="T2080" s="167" t="s">
        <v>1361</v>
      </c>
    </row>
    <row r="2081" spans="1:20">
      <c r="A2081" s="167">
        <v>40000</v>
      </c>
      <c r="B2081" s="168">
        <v>45931</v>
      </c>
      <c r="C2081" s="168">
        <v>45931</v>
      </c>
      <c r="D2081" s="167">
        <v>180371</v>
      </c>
      <c r="E2081" s="167" t="s">
        <v>3024</v>
      </c>
      <c r="F2081" s="167" t="s">
        <v>1425</v>
      </c>
      <c r="G2081" s="167" t="s">
        <v>1426</v>
      </c>
      <c r="I2081" s="167" t="s">
        <v>1405</v>
      </c>
      <c r="J2081" s="167" t="s">
        <v>1444</v>
      </c>
      <c r="K2081" s="167" t="s">
        <v>1093</v>
      </c>
      <c r="L2081" s="167" t="s">
        <v>1445</v>
      </c>
      <c r="M2081" s="167" t="s">
        <v>3005</v>
      </c>
      <c r="O2081" s="167">
        <v>23796</v>
      </c>
      <c r="P2081" s="167" t="s">
        <v>1386</v>
      </c>
      <c r="R2081" s="167">
        <v>190</v>
      </c>
      <c r="S2081" s="167">
        <v>-190</v>
      </c>
      <c r="T2081" s="167" t="s">
        <v>1361</v>
      </c>
    </row>
    <row r="2082" spans="1:20">
      <c r="A2082" s="167">
        <v>40000</v>
      </c>
      <c r="B2082" s="168">
        <v>45901</v>
      </c>
      <c r="C2082" s="168">
        <v>45901</v>
      </c>
      <c r="D2082" s="167">
        <v>179817</v>
      </c>
      <c r="E2082" s="167" t="s">
        <v>3025</v>
      </c>
      <c r="F2082" s="167" t="s">
        <v>1425</v>
      </c>
      <c r="G2082" s="167" t="s">
        <v>1426</v>
      </c>
      <c r="I2082" s="167" t="s">
        <v>1405</v>
      </c>
      <c r="J2082" s="167" t="s">
        <v>1447</v>
      </c>
      <c r="K2082" s="167" t="s">
        <v>1093</v>
      </c>
      <c r="L2082" s="167" t="s">
        <v>1448</v>
      </c>
      <c r="M2082" s="167" t="s">
        <v>3005</v>
      </c>
      <c r="O2082" s="167">
        <v>23528</v>
      </c>
      <c r="P2082" s="167" t="s">
        <v>1386</v>
      </c>
      <c r="R2082" s="167">
        <v>3520</v>
      </c>
      <c r="S2082" s="167">
        <v>-3520</v>
      </c>
      <c r="T2082" s="167" t="s">
        <v>1361</v>
      </c>
    </row>
    <row r="2083" spans="1:20">
      <c r="A2083" s="167">
        <v>40000</v>
      </c>
      <c r="B2083" s="168">
        <v>45931</v>
      </c>
      <c r="C2083" s="168">
        <v>45931</v>
      </c>
      <c r="D2083" s="167">
        <v>180371</v>
      </c>
      <c r="E2083" s="167" t="s">
        <v>3025</v>
      </c>
      <c r="F2083" s="167" t="s">
        <v>1425</v>
      </c>
      <c r="G2083" s="167" t="s">
        <v>1426</v>
      </c>
      <c r="I2083" s="167" t="s">
        <v>1405</v>
      </c>
      <c r="J2083" s="167" t="s">
        <v>1447</v>
      </c>
      <c r="K2083" s="167" t="s">
        <v>1093</v>
      </c>
      <c r="L2083" s="167" t="s">
        <v>1448</v>
      </c>
      <c r="M2083" s="167" t="s">
        <v>3005</v>
      </c>
      <c r="O2083" s="167">
        <v>23796</v>
      </c>
      <c r="P2083" s="167" t="s">
        <v>1386</v>
      </c>
      <c r="R2083" s="167">
        <v>3520</v>
      </c>
      <c r="S2083" s="167">
        <v>-3520</v>
      </c>
      <c r="T2083" s="167" t="s">
        <v>1361</v>
      </c>
    </row>
    <row r="2084" spans="1:20">
      <c r="A2084" s="167">
        <v>41450</v>
      </c>
      <c r="B2084" s="168">
        <v>45901</v>
      </c>
      <c r="C2084" s="168">
        <v>45901</v>
      </c>
      <c r="D2084" s="167">
        <v>179817</v>
      </c>
      <c r="E2084" s="167" t="s">
        <v>3026</v>
      </c>
      <c r="F2084" s="167" t="s">
        <v>1425</v>
      </c>
      <c r="G2084" s="167" t="s">
        <v>1426</v>
      </c>
      <c r="I2084" s="167" t="s">
        <v>1405</v>
      </c>
      <c r="J2084" s="167" t="s">
        <v>1501</v>
      </c>
      <c r="K2084" s="167" t="s">
        <v>1093</v>
      </c>
      <c r="L2084" s="167" t="s">
        <v>1502</v>
      </c>
      <c r="M2084" s="167" t="s">
        <v>3005</v>
      </c>
      <c r="O2084" s="167">
        <v>23528</v>
      </c>
      <c r="P2084" s="167" t="s">
        <v>1386</v>
      </c>
      <c r="R2084" s="167">
        <v>1452</v>
      </c>
      <c r="S2084" s="167">
        <v>-1452</v>
      </c>
      <c r="T2084" s="167" t="s">
        <v>1361</v>
      </c>
    </row>
    <row r="2085" spans="1:20">
      <c r="A2085" s="167">
        <v>41450</v>
      </c>
      <c r="B2085" s="168">
        <v>45931</v>
      </c>
      <c r="C2085" s="168">
        <v>45931</v>
      </c>
      <c r="D2085" s="167">
        <v>180371</v>
      </c>
      <c r="E2085" s="167" t="s">
        <v>3026</v>
      </c>
      <c r="F2085" s="167" t="s">
        <v>1425</v>
      </c>
      <c r="G2085" s="167" t="s">
        <v>1426</v>
      </c>
      <c r="I2085" s="167" t="s">
        <v>1405</v>
      </c>
      <c r="J2085" s="167" t="s">
        <v>1501</v>
      </c>
      <c r="K2085" s="167" t="s">
        <v>1093</v>
      </c>
      <c r="L2085" s="167" t="s">
        <v>1502</v>
      </c>
      <c r="M2085" s="167" t="s">
        <v>3005</v>
      </c>
      <c r="O2085" s="167">
        <v>23796</v>
      </c>
      <c r="P2085" s="167" t="s">
        <v>1386</v>
      </c>
      <c r="R2085" s="167">
        <v>1452</v>
      </c>
      <c r="S2085" s="167">
        <v>-1452</v>
      </c>
      <c r="T2085" s="167" t="s">
        <v>1361</v>
      </c>
    </row>
    <row r="2086" spans="1:20">
      <c r="A2086" s="167">
        <v>41200</v>
      </c>
      <c r="B2086" s="168">
        <v>45901</v>
      </c>
      <c r="C2086" s="168">
        <v>45901</v>
      </c>
      <c r="D2086" s="167">
        <v>179817</v>
      </c>
      <c r="E2086" s="167" t="s">
        <v>3027</v>
      </c>
      <c r="F2086" s="167" t="s">
        <v>1408</v>
      </c>
      <c r="G2086" s="167" t="s">
        <v>1409</v>
      </c>
      <c r="I2086" s="167" t="s">
        <v>1405</v>
      </c>
      <c r="J2086" s="167" t="s">
        <v>1478</v>
      </c>
      <c r="K2086" s="167" t="s">
        <v>1093</v>
      </c>
      <c r="L2086" s="167" t="s">
        <v>1479</v>
      </c>
      <c r="M2086" s="167" t="s">
        <v>3005</v>
      </c>
      <c r="O2086" s="167">
        <v>23528</v>
      </c>
      <c r="P2086" s="167" t="s">
        <v>1386</v>
      </c>
      <c r="R2086" s="167">
        <v>250</v>
      </c>
      <c r="S2086" s="167">
        <v>-250</v>
      </c>
      <c r="T2086" s="167" t="s">
        <v>1361</v>
      </c>
    </row>
    <row r="2087" spans="1:20">
      <c r="A2087" s="167">
        <v>41200</v>
      </c>
      <c r="B2087" s="168">
        <v>45931</v>
      </c>
      <c r="C2087" s="168">
        <v>45931</v>
      </c>
      <c r="D2087" s="167">
        <v>180371</v>
      </c>
      <c r="E2087" s="167" t="s">
        <v>3027</v>
      </c>
      <c r="F2087" s="167" t="s">
        <v>1408</v>
      </c>
      <c r="G2087" s="167" t="s">
        <v>1409</v>
      </c>
      <c r="I2087" s="167" t="s">
        <v>1405</v>
      </c>
      <c r="J2087" s="167" t="s">
        <v>1478</v>
      </c>
      <c r="K2087" s="167" t="s">
        <v>1093</v>
      </c>
      <c r="L2087" s="167" t="s">
        <v>1479</v>
      </c>
      <c r="M2087" s="167" t="s">
        <v>3005</v>
      </c>
      <c r="O2087" s="167">
        <v>23796</v>
      </c>
      <c r="P2087" s="167" t="s">
        <v>1386</v>
      </c>
      <c r="R2087" s="167">
        <v>250</v>
      </c>
      <c r="S2087" s="167">
        <v>-250</v>
      </c>
      <c r="T2087" s="167" t="s">
        <v>1361</v>
      </c>
    </row>
    <row r="2088" spans="1:20">
      <c r="A2088" s="167">
        <v>41450</v>
      </c>
      <c r="B2088" s="168">
        <v>45901</v>
      </c>
      <c r="C2088" s="168">
        <v>45901</v>
      </c>
      <c r="D2088" s="167">
        <v>179817</v>
      </c>
      <c r="E2088" s="167" t="s">
        <v>3028</v>
      </c>
      <c r="F2088" s="167" t="s">
        <v>1557</v>
      </c>
      <c r="G2088" s="167" t="s">
        <v>134</v>
      </c>
      <c r="I2088" s="167" t="s">
        <v>1405</v>
      </c>
      <c r="J2088" s="167" t="s">
        <v>1693</v>
      </c>
      <c r="K2088" s="167" t="s">
        <v>1093</v>
      </c>
      <c r="L2088" s="167" t="s">
        <v>1694</v>
      </c>
      <c r="M2088" s="167" t="s">
        <v>3005</v>
      </c>
      <c r="O2088" s="167">
        <v>23528</v>
      </c>
      <c r="P2088" s="167" t="s">
        <v>1386</v>
      </c>
      <c r="R2088" s="167">
        <v>40</v>
      </c>
      <c r="S2088" s="167">
        <v>-40</v>
      </c>
      <c r="T2088" s="167" t="s">
        <v>1361</v>
      </c>
    </row>
    <row r="2089" spans="1:20">
      <c r="A2089" s="167">
        <v>41450</v>
      </c>
      <c r="B2089" s="168">
        <v>45931</v>
      </c>
      <c r="C2089" s="168">
        <v>45931</v>
      </c>
      <c r="D2089" s="167">
        <v>180371</v>
      </c>
      <c r="E2089" s="167" t="s">
        <v>3028</v>
      </c>
      <c r="F2089" s="167" t="s">
        <v>1557</v>
      </c>
      <c r="G2089" s="167" t="s">
        <v>134</v>
      </c>
      <c r="I2089" s="167" t="s">
        <v>1405</v>
      </c>
      <c r="J2089" s="167" t="s">
        <v>1693</v>
      </c>
      <c r="K2089" s="167" t="s">
        <v>1093</v>
      </c>
      <c r="L2089" s="167" t="s">
        <v>1694</v>
      </c>
      <c r="M2089" s="167" t="s">
        <v>3005</v>
      </c>
      <c r="O2089" s="167">
        <v>23796</v>
      </c>
      <c r="P2089" s="167" t="s">
        <v>1386</v>
      </c>
      <c r="R2089" s="167">
        <v>40</v>
      </c>
      <c r="S2089" s="167">
        <v>-40</v>
      </c>
      <c r="T2089" s="167" t="s">
        <v>1361</v>
      </c>
    </row>
    <row r="2090" spans="1:20">
      <c r="A2090" s="167">
        <v>40000</v>
      </c>
      <c r="B2090" s="168">
        <v>45901</v>
      </c>
      <c r="C2090" s="168">
        <v>45901</v>
      </c>
      <c r="D2090" s="167" t="s">
        <v>3029</v>
      </c>
      <c r="E2090" s="167" t="s">
        <v>3030</v>
      </c>
      <c r="F2090" s="167" t="s">
        <v>1408</v>
      </c>
      <c r="G2090" s="167" t="s">
        <v>1409</v>
      </c>
      <c r="I2090" s="167" t="s">
        <v>1650</v>
      </c>
      <c r="J2090" s="167" t="s">
        <v>3031</v>
      </c>
      <c r="K2090" s="167" t="s">
        <v>628</v>
      </c>
      <c r="L2090" s="167" t="s">
        <v>3032</v>
      </c>
      <c r="M2090" s="167" t="s">
        <v>3033</v>
      </c>
      <c r="O2090" s="167">
        <v>23351</v>
      </c>
      <c r="P2090" s="167" t="s">
        <v>1386</v>
      </c>
      <c r="R2090" s="167">
        <v>230</v>
      </c>
      <c r="S2090" s="167">
        <v>-230</v>
      </c>
      <c r="T2090" s="167" t="s">
        <v>1361</v>
      </c>
    </row>
    <row r="2091" spans="1:20">
      <c r="A2091" s="167">
        <v>40000</v>
      </c>
      <c r="B2091" s="168">
        <v>45901</v>
      </c>
      <c r="C2091" s="168">
        <v>45901</v>
      </c>
      <c r="D2091" s="167" t="s">
        <v>3034</v>
      </c>
      <c r="E2091" s="167" t="s">
        <v>3030</v>
      </c>
      <c r="F2091" s="167" t="s">
        <v>1408</v>
      </c>
      <c r="G2091" s="167" t="s">
        <v>1409</v>
      </c>
      <c r="I2091" s="167" t="s">
        <v>1650</v>
      </c>
      <c r="J2091" s="167" t="s">
        <v>3031</v>
      </c>
      <c r="K2091" s="167" t="s">
        <v>628</v>
      </c>
      <c r="L2091" s="167" t="s">
        <v>3032</v>
      </c>
      <c r="M2091" s="167" t="s">
        <v>3033</v>
      </c>
      <c r="O2091" s="167">
        <v>23352</v>
      </c>
      <c r="P2091" s="167" t="s">
        <v>1386</v>
      </c>
      <c r="R2091" s="167">
        <v>227.5</v>
      </c>
      <c r="S2091" s="167">
        <v>-227.5</v>
      </c>
      <c r="T2091" s="167" t="s">
        <v>1361</v>
      </c>
    </row>
    <row r="2092" spans="1:20">
      <c r="A2092" s="167">
        <v>40000</v>
      </c>
      <c r="B2092" s="168">
        <v>45901</v>
      </c>
      <c r="C2092" s="168">
        <v>45901</v>
      </c>
      <c r="D2092" s="167" t="s">
        <v>3035</v>
      </c>
      <c r="E2092" s="167" t="s">
        <v>3030</v>
      </c>
      <c r="F2092" s="167" t="s">
        <v>1408</v>
      </c>
      <c r="G2092" s="167" t="s">
        <v>1409</v>
      </c>
      <c r="I2092" s="167" t="s">
        <v>1650</v>
      </c>
      <c r="J2092" s="167" t="s">
        <v>3031</v>
      </c>
      <c r="K2092" s="167" t="s">
        <v>628</v>
      </c>
      <c r="L2092" s="167" t="s">
        <v>3032</v>
      </c>
      <c r="M2092" s="167" t="s">
        <v>3033</v>
      </c>
      <c r="O2092" s="167">
        <v>23353</v>
      </c>
      <c r="P2092" s="167" t="s">
        <v>1386</v>
      </c>
      <c r="R2092" s="167">
        <v>225</v>
      </c>
      <c r="S2092" s="167">
        <v>-225</v>
      </c>
      <c r="T2092" s="167" t="s">
        <v>1361</v>
      </c>
    </row>
    <row r="2093" spans="1:20">
      <c r="A2093" s="167">
        <v>40000</v>
      </c>
      <c r="B2093" s="168">
        <v>45901</v>
      </c>
      <c r="C2093" s="168">
        <v>45901</v>
      </c>
      <c r="D2093" s="167" t="s">
        <v>3036</v>
      </c>
      <c r="E2093" s="167" t="s">
        <v>3030</v>
      </c>
      <c r="F2093" s="167" t="s">
        <v>1408</v>
      </c>
      <c r="G2093" s="167" t="s">
        <v>1409</v>
      </c>
      <c r="I2093" s="167" t="s">
        <v>1650</v>
      </c>
      <c r="J2093" s="167" t="s">
        <v>3031</v>
      </c>
      <c r="K2093" s="167" t="s">
        <v>628</v>
      </c>
      <c r="L2093" s="167" t="s">
        <v>3032</v>
      </c>
      <c r="M2093" s="167" t="s">
        <v>3033</v>
      </c>
      <c r="O2093" s="167">
        <v>23354</v>
      </c>
      <c r="P2093" s="167" t="s">
        <v>1386</v>
      </c>
      <c r="R2093" s="167">
        <v>222.5</v>
      </c>
      <c r="S2093" s="167">
        <v>-222.5</v>
      </c>
      <c r="T2093" s="167" t="s">
        <v>1361</v>
      </c>
    </row>
    <row r="2094" spans="1:20">
      <c r="A2094" s="167">
        <v>40000</v>
      </c>
      <c r="B2094" s="168">
        <v>45901</v>
      </c>
      <c r="C2094" s="168">
        <v>45901</v>
      </c>
      <c r="D2094" s="167" t="s">
        <v>3037</v>
      </c>
      <c r="E2094" s="167" t="s">
        <v>3030</v>
      </c>
      <c r="F2094" s="167" t="s">
        <v>1408</v>
      </c>
      <c r="G2094" s="167" t="s">
        <v>1409</v>
      </c>
      <c r="I2094" s="167" t="s">
        <v>1650</v>
      </c>
      <c r="J2094" s="167" t="s">
        <v>3031</v>
      </c>
      <c r="K2094" s="167" t="s">
        <v>628</v>
      </c>
      <c r="L2094" s="167" t="s">
        <v>3032</v>
      </c>
      <c r="M2094" s="167" t="s">
        <v>3033</v>
      </c>
      <c r="O2094" s="167">
        <v>23355</v>
      </c>
      <c r="P2094" s="167" t="s">
        <v>1386</v>
      </c>
      <c r="R2094" s="167">
        <v>190</v>
      </c>
      <c r="S2094" s="167">
        <v>-190</v>
      </c>
      <c r="T2094" s="167" t="s">
        <v>1361</v>
      </c>
    </row>
    <row r="2095" spans="1:20">
      <c r="A2095" s="167">
        <v>40000</v>
      </c>
      <c r="B2095" s="168">
        <v>45901</v>
      </c>
      <c r="C2095" s="168">
        <v>45901</v>
      </c>
      <c r="D2095" s="167" t="s">
        <v>3038</v>
      </c>
      <c r="E2095" s="167" t="s">
        <v>3030</v>
      </c>
      <c r="F2095" s="167" t="s">
        <v>1408</v>
      </c>
      <c r="G2095" s="167" t="s">
        <v>1409</v>
      </c>
      <c r="I2095" s="167" t="s">
        <v>1650</v>
      </c>
      <c r="J2095" s="167" t="s">
        <v>3031</v>
      </c>
      <c r="K2095" s="167" t="s">
        <v>628</v>
      </c>
      <c r="L2095" s="167" t="s">
        <v>3032</v>
      </c>
      <c r="M2095" s="167" t="s">
        <v>3033</v>
      </c>
      <c r="O2095" s="167">
        <v>23356</v>
      </c>
      <c r="P2095" s="167" t="s">
        <v>1386</v>
      </c>
      <c r="R2095" s="167">
        <v>20</v>
      </c>
      <c r="S2095" s="167">
        <v>-20</v>
      </c>
      <c r="T2095" s="167" t="s">
        <v>1361</v>
      </c>
    </row>
    <row r="2096" spans="1:20">
      <c r="A2096" s="167">
        <v>40000</v>
      </c>
      <c r="B2096" s="168">
        <v>45931</v>
      </c>
      <c r="C2096" s="168">
        <v>45931</v>
      </c>
      <c r="D2096" s="167" t="s">
        <v>630</v>
      </c>
      <c r="E2096" s="167" t="s">
        <v>3030</v>
      </c>
      <c r="F2096" s="167" t="s">
        <v>1408</v>
      </c>
      <c r="G2096" s="167" t="s">
        <v>1409</v>
      </c>
      <c r="I2096" s="167" t="s">
        <v>1650</v>
      </c>
      <c r="J2096" s="167" t="s">
        <v>3031</v>
      </c>
      <c r="K2096" s="167" t="s">
        <v>628</v>
      </c>
      <c r="L2096" s="167" t="s">
        <v>3032</v>
      </c>
      <c r="M2096" s="167" t="s">
        <v>3033</v>
      </c>
      <c r="O2096" s="167">
        <v>23886</v>
      </c>
      <c r="P2096" s="167" t="s">
        <v>1386</v>
      </c>
      <c r="R2096" s="167">
        <v>225</v>
      </c>
      <c r="S2096" s="167">
        <v>-225</v>
      </c>
      <c r="T2096" s="167" t="s">
        <v>1361</v>
      </c>
    </row>
    <row r="2097" spans="1:20">
      <c r="A2097" s="167">
        <v>40000</v>
      </c>
      <c r="B2097" s="168">
        <v>45931</v>
      </c>
      <c r="C2097" s="168">
        <v>45931</v>
      </c>
      <c r="D2097" s="167" t="s">
        <v>632</v>
      </c>
      <c r="E2097" s="167" t="s">
        <v>3030</v>
      </c>
      <c r="F2097" s="167" t="s">
        <v>1408</v>
      </c>
      <c r="G2097" s="167" t="s">
        <v>1409</v>
      </c>
      <c r="I2097" s="167" t="s">
        <v>1650</v>
      </c>
      <c r="J2097" s="167" t="s">
        <v>3031</v>
      </c>
      <c r="K2097" s="167" t="s">
        <v>628</v>
      </c>
      <c r="L2097" s="167" t="s">
        <v>3032</v>
      </c>
      <c r="M2097" s="167" t="s">
        <v>3033</v>
      </c>
      <c r="O2097" s="167">
        <v>23887</v>
      </c>
      <c r="P2097" s="167" t="s">
        <v>1386</v>
      </c>
      <c r="R2097" s="167">
        <v>222.5</v>
      </c>
      <c r="S2097" s="167">
        <v>-222.5</v>
      </c>
      <c r="T2097" s="167" t="s">
        <v>1361</v>
      </c>
    </row>
    <row r="2098" spans="1:20">
      <c r="A2098" s="167">
        <v>40000</v>
      </c>
      <c r="B2098" s="168">
        <v>45931</v>
      </c>
      <c r="C2098" s="168">
        <v>45931</v>
      </c>
      <c r="D2098" s="167" t="s">
        <v>640</v>
      </c>
      <c r="E2098" s="167" t="s">
        <v>3030</v>
      </c>
      <c r="F2098" s="167" t="s">
        <v>1408</v>
      </c>
      <c r="G2098" s="167" t="s">
        <v>1409</v>
      </c>
      <c r="I2098" s="167" t="s">
        <v>1650</v>
      </c>
      <c r="J2098" s="167" t="s">
        <v>3031</v>
      </c>
      <c r="K2098" s="167" t="s">
        <v>628</v>
      </c>
      <c r="L2098" s="167" t="s">
        <v>3032</v>
      </c>
      <c r="M2098" s="167" t="s">
        <v>3033</v>
      </c>
      <c r="O2098" s="167">
        <v>23888</v>
      </c>
      <c r="P2098" s="167" t="s">
        <v>1386</v>
      </c>
      <c r="R2098" s="167">
        <v>190</v>
      </c>
      <c r="S2098" s="167">
        <v>-190</v>
      </c>
      <c r="T2098" s="167" t="s">
        <v>1361</v>
      </c>
    </row>
    <row r="2099" spans="1:20">
      <c r="A2099" s="167">
        <v>40000</v>
      </c>
      <c r="B2099" s="168">
        <v>45931</v>
      </c>
      <c r="C2099" s="168">
        <v>45931</v>
      </c>
      <c r="D2099" s="167" t="s">
        <v>634</v>
      </c>
      <c r="E2099" s="167" t="s">
        <v>3030</v>
      </c>
      <c r="F2099" s="167" t="s">
        <v>1408</v>
      </c>
      <c r="G2099" s="167" t="s">
        <v>1409</v>
      </c>
      <c r="I2099" s="167" t="s">
        <v>1650</v>
      </c>
      <c r="J2099" s="167" t="s">
        <v>3031</v>
      </c>
      <c r="K2099" s="167" t="s">
        <v>628</v>
      </c>
      <c r="L2099" s="167" t="s">
        <v>3032</v>
      </c>
      <c r="M2099" s="167" t="s">
        <v>3033</v>
      </c>
      <c r="O2099" s="167">
        <v>23889</v>
      </c>
      <c r="P2099" s="167" t="s">
        <v>1386</v>
      </c>
      <c r="R2099" s="167">
        <v>20</v>
      </c>
      <c r="S2099" s="167">
        <v>-20</v>
      </c>
      <c r="T2099" s="167" t="s">
        <v>1361</v>
      </c>
    </row>
    <row r="2100" spans="1:20">
      <c r="A2100" s="167">
        <v>40000</v>
      </c>
      <c r="B2100" s="168">
        <v>45931</v>
      </c>
      <c r="C2100" s="168">
        <v>45931</v>
      </c>
      <c r="D2100" s="167" t="s">
        <v>636</v>
      </c>
      <c r="E2100" s="167" t="s">
        <v>3030</v>
      </c>
      <c r="F2100" s="167" t="s">
        <v>1408</v>
      </c>
      <c r="G2100" s="167" t="s">
        <v>1409</v>
      </c>
      <c r="I2100" s="167" t="s">
        <v>1650</v>
      </c>
      <c r="J2100" s="167" t="s">
        <v>3031</v>
      </c>
      <c r="K2100" s="167" t="s">
        <v>628</v>
      </c>
      <c r="L2100" s="167" t="s">
        <v>3032</v>
      </c>
      <c r="M2100" s="167" t="s">
        <v>3033</v>
      </c>
      <c r="O2100" s="167">
        <v>23890</v>
      </c>
      <c r="P2100" s="167" t="s">
        <v>1386</v>
      </c>
      <c r="R2100" s="167">
        <v>227.5</v>
      </c>
      <c r="S2100" s="167">
        <v>-227.5</v>
      </c>
      <c r="T2100" s="167" t="s">
        <v>1361</v>
      </c>
    </row>
    <row r="2101" spans="1:20">
      <c r="A2101" s="167">
        <v>40000</v>
      </c>
      <c r="B2101" s="168">
        <v>45931</v>
      </c>
      <c r="C2101" s="168">
        <v>45931</v>
      </c>
      <c r="D2101" s="167" t="s">
        <v>638</v>
      </c>
      <c r="E2101" s="167" t="s">
        <v>3030</v>
      </c>
      <c r="F2101" s="167" t="s">
        <v>1408</v>
      </c>
      <c r="G2101" s="167" t="s">
        <v>1409</v>
      </c>
      <c r="I2101" s="167" t="s">
        <v>1650</v>
      </c>
      <c r="J2101" s="167" t="s">
        <v>3031</v>
      </c>
      <c r="K2101" s="167" t="s">
        <v>628</v>
      </c>
      <c r="L2101" s="167" t="s">
        <v>3032</v>
      </c>
      <c r="M2101" s="167" t="s">
        <v>3033</v>
      </c>
      <c r="O2101" s="167">
        <v>23891</v>
      </c>
      <c r="P2101" s="167" t="s">
        <v>1386</v>
      </c>
      <c r="R2101" s="167">
        <v>230</v>
      </c>
      <c r="S2101" s="167">
        <v>-230</v>
      </c>
      <c r="T2101" s="167" t="s">
        <v>1361</v>
      </c>
    </row>
    <row r="2102" spans="1:20">
      <c r="A2102" s="167">
        <v>41500</v>
      </c>
      <c r="B2102" s="168">
        <v>45917</v>
      </c>
      <c r="C2102" s="168">
        <v>45917</v>
      </c>
      <c r="D2102" s="167" t="s">
        <v>3039</v>
      </c>
      <c r="E2102" s="167" t="s">
        <v>3040</v>
      </c>
      <c r="F2102" s="167" t="s">
        <v>1648</v>
      </c>
      <c r="G2102" s="167" t="s">
        <v>1649</v>
      </c>
      <c r="I2102" s="167" t="s">
        <v>1650</v>
      </c>
      <c r="K2102" s="167" t="s">
        <v>3041</v>
      </c>
      <c r="M2102" s="167" t="s">
        <v>3042</v>
      </c>
      <c r="O2102" s="167">
        <v>23644</v>
      </c>
      <c r="P2102" s="167" t="s">
        <v>1386</v>
      </c>
      <c r="R2102" s="167">
        <v>440</v>
      </c>
      <c r="S2102" s="167">
        <v>-440</v>
      </c>
      <c r="T2102" s="167" t="s">
        <v>1361</v>
      </c>
    </row>
    <row r="2103" spans="1:20">
      <c r="A2103" s="167">
        <v>41500</v>
      </c>
      <c r="B2103" s="168">
        <v>45938</v>
      </c>
      <c r="C2103" s="168">
        <v>45938</v>
      </c>
      <c r="D2103" s="167" t="s">
        <v>3043</v>
      </c>
      <c r="E2103" s="167" t="s">
        <v>3040</v>
      </c>
      <c r="F2103" s="167" t="s">
        <v>1648</v>
      </c>
      <c r="G2103" s="167" t="s">
        <v>1649</v>
      </c>
      <c r="I2103" s="167" t="s">
        <v>1650</v>
      </c>
      <c r="K2103" s="167" t="s">
        <v>3041</v>
      </c>
      <c r="M2103" s="167" t="s">
        <v>3042</v>
      </c>
      <c r="O2103" s="167">
        <v>24003</v>
      </c>
      <c r="P2103" s="167" t="s">
        <v>1386</v>
      </c>
      <c r="R2103" s="167">
        <v>484</v>
      </c>
      <c r="S2103" s="167">
        <v>-484</v>
      </c>
      <c r="T2103" s="167" t="s">
        <v>1361</v>
      </c>
    </row>
    <row r="2104" spans="1:20">
      <c r="A2104" s="167">
        <v>41500</v>
      </c>
      <c r="B2104" s="168">
        <v>45938</v>
      </c>
      <c r="C2104" s="168">
        <v>45938</v>
      </c>
      <c r="D2104" s="167" t="s">
        <v>3044</v>
      </c>
      <c r="E2104" s="167" t="s">
        <v>3040</v>
      </c>
      <c r="F2104" s="167" t="s">
        <v>1648</v>
      </c>
      <c r="G2104" s="167" t="s">
        <v>1649</v>
      </c>
      <c r="I2104" s="167" t="s">
        <v>1650</v>
      </c>
      <c r="K2104" s="167" t="s">
        <v>3041</v>
      </c>
      <c r="M2104" s="167" t="s">
        <v>3042</v>
      </c>
      <c r="O2104" s="167">
        <v>24004</v>
      </c>
      <c r="P2104" s="167" t="s">
        <v>1386</v>
      </c>
      <c r="R2104" s="167">
        <v>440</v>
      </c>
      <c r="S2104" s="167">
        <v>-440</v>
      </c>
      <c r="T2104" s="167" t="s">
        <v>1361</v>
      </c>
    </row>
    <row r="2105" spans="1:20">
      <c r="A2105" s="167">
        <v>41500</v>
      </c>
      <c r="B2105" s="168">
        <v>45938</v>
      </c>
      <c r="C2105" s="168">
        <v>45938</v>
      </c>
      <c r="D2105" s="167" t="s">
        <v>3045</v>
      </c>
      <c r="E2105" s="167" t="s">
        <v>3040</v>
      </c>
      <c r="F2105" s="167" t="s">
        <v>1648</v>
      </c>
      <c r="G2105" s="167" t="s">
        <v>1649</v>
      </c>
      <c r="I2105" s="167" t="s">
        <v>1650</v>
      </c>
      <c r="K2105" s="167" t="s">
        <v>3041</v>
      </c>
      <c r="M2105" s="167" t="s">
        <v>3042</v>
      </c>
      <c r="O2105" s="167">
        <v>24005</v>
      </c>
      <c r="P2105" s="167" t="s">
        <v>1386</v>
      </c>
      <c r="R2105" s="167">
        <v>396</v>
      </c>
      <c r="S2105" s="167">
        <v>-396</v>
      </c>
      <c r="T2105" s="167" t="s">
        <v>1361</v>
      </c>
    </row>
    <row r="2106" spans="1:20">
      <c r="A2106" s="167">
        <v>41500</v>
      </c>
      <c r="B2106" s="168">
        <v>45951</v>
      </c>
      <c r="C2106" s="168">
        <v>45951</v>
      </c>
      <c r="D2106" s="167" t="s">
        <v>3046</v>
      </c>
      <c r="E2106" s="167" t="s">
        <v>3040</v>
      </c>
      <c r="F2106" s="167" t="s">
        <v>1648</v>
      </c>
      <c r="G2106" s="167" t="s">
        <v>1649</v>
      </c>
      <c r="I2106" s="167" t="s">
        <v>1650</v>
      </c>
      <c r="K2106" s="167" t="s">
        <v>3041</v>
      </c>
      <c r="M2106" s="167" t="s">
        <v>3042</v>
      </c>
      <c r="O2106" s="167">
        <v>24138</v>
      </c>
      <c r="P2106" s="167" t="s">
        <v>1386</v>
      </c>
      <c r="R2106" s="167">
        <v>1000</v>
      </c>
      <c r="S2106" s="167">
        <v>-1000</v>
      </c>
      <c r="T2106" s="167" t="s">
        <v>1361</v>
      </c>
    </row>
    <row r="2107" spans="1:20">
      <c r="A2107" s="167">
        <v>42000</v>
      </c>
      <c r="B2107" s="168">
        <v>45917</v>
      </c>
      <c r="C2107" s="168">
        <v>45917</v>
      </c>
      <c r="D2107" s="167" t="s">
        <v>3039</v>
      </c>
      <c r="E2107" s="167" t="s">
        <v>3047</v>
      </c>
      <c r="F2107" s="167" t="s">
        <v>1557</v>
      </c>
      <c r="G2107" s="167" t="s">
        <v>134</v>
      </c>
      <c r="I2107" s="167" t="s">
        <v>1650</v>
      </c>
      <c r="J2107" s="167" t="s">
        <v>3048</v>
      </c>
      <c r="K2107" s="167" t="s">
        <v>3041</v>
      </c>
      <c r="L2107" s="167" t="s">
        <v>3049</v>
      </c>
      <c r="M2107" s="167" t="s">
        <v>3042</v>
      </c>
      <c r="O2107" s="167">
        <v>23644</v>
      </c>
      <c r="P2107" s="167" t="s">
        <v>1386</v>
      </c>
      <c r="R2107" s="167">
        <v>8000</v>
      </c>
      <c r="S2107" s="167">
        <v>-8000</v>
      </c>
      <c r="T2107" s="167" t="s">
        <v>1361</v>
      </c>
    </row>
    <row r="2108" spans="1:20">
      <c r="A2108" s="167">
        <v>42000</v>
      </c>
      <c r="B2108" s="168">
        <v>45938</v>
      </c>
      <c r="C2108" s="168">
        <v>45938</v>
      </c>
      <c r="D2108" s="167" t="s">
        <v>3043</v>
      </c>
      <c r="E2108" s="167" t="s">
        <v>3047</v>
      </c>
      <c r="F2108" s="167" t="s">
        <v>1557</v>
      </c>
      <c r="G2108" s="167" t="s">
        <v>134</v>
      </c>
      <c r="I2108" s="167" t="s">
        <v>1650</v>
      </c>
      <c r="J2108" s="167" t="s">
        <v>3048</v>
      </c>
      <c r="K2108" s="167" t="s">
        <v>3041</v>
      </c>
      <c r="L2108" s="167" t="s">
        <v>3049</v>
      </c>
      <c r="M2108" s="167" t="s">
        <v>3042</v>
      </c>
      <c r="O2108" s="167">
        <v>24003</v>
      </c>
      <c r="P2108" s="167" t="s">
        <v>1386</v>
      </c>
      <c r="R2108" s="167">
        <v>8800</v>
      </c>
      <c r="S2108" s="167">
        <v>-8800</v>
      </c>
      <c r="T2108" s="167" t="s">
        <v>1361</v>
      </c>
    </row>
    <row r="2109" spans="1:20">
      <c r="A2109" s="167">
        <v>42000</v>
      </c>
      <c r="B2109" s="168">
        <v>45938</v>
      </c>
      <c r="C2109" s="168">
        <v>45938</v>
      </c>
      <c r="D2109" s="167" t="s">
        <v>3044</v>
      </c>
      <c r="E2109" s="167" t="s">
        <v>3047</v>
      </c>
      <c r="F2109" s="167" t="s">
        <v>1557</v>
      </c>
      <c r="G2109" s="167" t="s">
        <v>134</v>
      </c>
      <c r="I2109" s="167" t="s">
        <v>1650</v>
      </c>
      <c r="J2109" s="167" t="s">
        <v>3048</v>
      </c>
      <c r="K2109" s="167" t="s">
        <v>3041</v>
      </c>
      <c r="L2109" s="167" t="s">
        <v>3049</v>
      </c>
      <c r="M2109" s="167" t="s">
        <v>3042</v>
      </c>
      <c r="O2109" s="167">
        <v>24004</v>
      </c>
      <c r="P2109" s="167" t="s">
        <v>1386</v>
      </c>
      <c r="R2109" s="167">
        <v>8000</v>
      </c>
      <c r="S2109" s="167">
        <v>-8000</v>
      </c>
      <c r="T2109" s="167" t="s">
        <v>1361</v>
      </c>
    </row>
    <row r="2110" spans="1:20">
      <c r="A2110" s="167">
        <v>42000</v>
      </c>
      <c r="B2110" s="168">
        <v>45938</v>
      </c>
      <c r="C2110" s="168">
        <v>45938</v>
      </c>
      <c r="D2110" s="167" t="s">
        <v>3045</v>
      </c>
      <c r="E2110" s="167" t="s">
        <v>3047</v>
      </c>
      <c r="F2110" s="167" t="s">
        <v>1557</v>
      </c>
      <c r="G2110" s="167" t="s">
        <v>134</v>
      </c>
      <c r="I2110" s="167" t="s">
        <v>1650</v>
      </c>
      <c r="J2110" s="167" t="s">
        <v>3048</v>
      </c>
      <c r="K2110" s="167" t="s">
        <v>3041</v>
      </c>
      <c r="L2110" s="167" t="s">
        <v>3049</v>
      </c>
      <c r="M2110" s="167" t="s">
        <v>3042</v>
      </c>
      <c r="O2110" s="167">
        <v>24005</v>
      </c>
      <c r="P2110" s="167" t="s">
        <v>1386</v>
      </c>
      <c r="R2110" s="167">
        <v>7200</v>
      </c>
      <c r="S2110" s="167">
        <v>-7200</v>
      </c>
      <c r="T2110" s="167" t="s">
        <v>1361</v>
      </c>
    </row>
    <row r="2111" spans="1:20">
      <c r="A2111" s="167">
        <v>42000</v>
      </c>
      <c r="B2111" s="168">
        <v>45951</v>
      </c>
      <c r="C2111" s="168">
        <v>45951</v>
      </c>
      <c r="D2111" s="167" t="s">
        <v>3046</v>
      </c>
      <c r="E2111" s="167" t="s">
        <v>3047</v>
      </c>
      <c r="F2111" s="167" t="s">
        <v>1557</v>
      </c>
      <c r="G2111" s="167" t="s">
        <v>134</v>
      </c>
      <c r="I2111" s="167" t="s">
        <v>1650</v>
      </c>
      <c r="J2111" s="167" t="s">
        <v>3048</v>
      </c>
      <c r="K2111" s="167" t="s">
        <v>3041</v>
      </c>
      <c r="L2111" s="167" t="s">
        <v>3049</v>
      </c>
      <c r="M2111" s="167" t="s">
        <v>3042</v>
      </c>
      <c r="O2111" s="167">
        <v>24138</v>
      </c>
      <c r="P2111" s="167" t="s">
        <v>1386</v>
      </c>
      <c r="R2111" s="167">
        <v>39500</v>
      </c>
      <c r="S2111" s="167">
        <v>-39500</v>
      </c>
      <c r="T2111" s="167" t="s">
        <v>1361</v>
      </c>
    </row>
    <row r="2112" spans="1:20">
      <c r="A2112" s="167">
        <v>44000</v>
      </c>
      <c r="B2112" s="168">
        <v>45917</v>
      </c>
      <c r="C2112" s="168">
        <v>45917</v>
      </c>
      <c r="D2112" s="167" t="s">
        <v>3039</v>
      </c>
      <c r="E2112" s="167" t="s">
        <v>3050</v>
      </c>
      <c r="F2112" s="167" t="s">
        <v>1557</v>
      </c>
      <c r="G2112" s="167" t="s">
        <v>134</v>
      </c>
      <c r="I2112" s="167" t="s">
        <v>1650</v>
      </c>
      <c r="J2112" s="167" t="s">
        <v>1911</v>
      </c>
      <c r="K2112" s="167" t="s">
        <v>3041</v>
      </c>
      <c r="L2112" s="167" t="s">
        <v>1912</v>
      </c>
      <c r="M2112" s="167" t="s">
        <v>3042</v>
      </c>
      <c r="O2112" s="167">
        <v>23644</v>
      </c>
      <c r="P2112" s="167" t="s">
        <v>1386</v>
      </c>
      <c r="R2112" s="167">
        <v>28.87</v>
      </c>
      <c r="S2112" s="167">
        <v>-28.87</v>
      </c>
      <c r="T2112" s="167" t="s">
        <v>1361</v>
      </c>
    </row>
    <row r="2113" spans="1:20">
      <c r="A2113" s="167">
        <v>44000</v>
      </c>
      <c r="B2113" s="168">
        <v>45917</v>
      </c>
      <c r="C2113" s="168">
        <v>45917</v>
      </c>
      <c r="D2113" s="167" t="s">
        <v>3039</v>
      </c>
      <c r="E2113" s="167" t="s">
        <v>3050</v>
      </c>
      <c r="F2113" s="167" t="s">
        <v>1648</v>
      </c>
      <c r="G2113" s="167" t="s">
        <v>1649</v>
      </c>
      <c r="I2113" s="167" t="s">
        <v>1650</v>
      </c>
      <c r="J2113" s="167" t="s">
        <v>1911</v>
      </c>
      <c r="K2113" s="167" t="s">
        <v>3041</v>
      </c>
      <c r="L2113" s="167" t="s">
        <v>1912</v>
      </c>
      <c r="M2113" s="167" t="s">
        <v>3042</v>
      </c>
      <c r="O2113" s="167">
        <v>23644</v>
      </c>
      <c r="P2113" s="167" t="s">
        <v>1386</v>
      </c>
      <c r="R2113" s="167">
        <v>352.77</v>
      </c>
      <c r="S2113" s="167">
        <v>-352.77</v>
      </c>
      <c r="T2113" s="167" t="s">
        <v>1361</v>
      </c>
    </row>
    <row r="2114" spans="1:20">
      <c r="A2114" s="167">
        <v>44000</v>
      </c>
      <c r="B2114" s="168">
        <v>45938</v>
      </c>
      <c r="C2114" s="168">
        <v>45938</v>
      </c>
      <c r="D2114" s="167" t="s">
        <v>3043</v>
      </c>
      <c r="E2114" s="167" t="s">
        <v>3050</v>
      </c>
      <c r="F2114" s="167" t="s">
        <v>1557</v>
      </c>
      <c r="G2114" s="167" t="s">
        <v>134</v>
      </c>
      <c r="I2114" s="167" t="s">
        <v>1650</v>
      </c>
      <c r="J2114" s="167" t="s">
        <v>1911</v>
      </c>
      <c r="K2114" s="167" t="s">
        <v>3041</v>
      </c>
      <c r="L2114" s="167" t="s">
        <v>1912</v>
      </c>
      <c r="M2114" s="167" t="s">
        <v>3042</v>
      </c>
      <c r="O2114" s="167">
        <v>24003</v>
      </c>
      <c r="P2114" s="167" t="s">
        <v>1386</v>
      </c>
      <c r="R2114" s="167">
        <v>132.27000000000001</v>
      </c>
      <c r="S2114" s="167">
        <v>-132.27000000000001</v>
      </c>
      <c r="T2114" s="167" t="s">
        <v>1361</v>
      </c>
    </row>
    <row r="2115" spans="1:20">
      <c r="A2115" s="167">
        <v>44000</v>
      </c>
      <c r="B2115" s="168">
        <v>45938</v>
      </c>
      <c r="C2115" s="168">
        <v>45938</v>
      </c>
      <c r="D2115" s="167" t="s">
        <v>3043</v>
      </c>
      <c r="E2115" s="167" t="s">
        <v>3050</v>
      </c>
      <c r="F2115" s="167" t="s">
        <v>1648</v>
      </c>
      <c r="G2115" s="167" t="s">
        <v>1649</v>
      </c>
      <c r="I2115" s="167" t="s">
        <v>1650</v>
      </c>
      <c r="J2115" s="167" t="s">
        <v>1911</v>
      </c>
      <c r="K2115" s="167" t="s">
        <v>3041</v>
      </c>
      <c r="L2115" s="167" t="s">
        <v>1912</v>
      </c>
      <c r="M2115" s="167" t="s">
        <v>3042</v>
      </c>
      <c r="O2115" s="167">
        <v>24003</v>
      </c>
      <c r="P2115" s="167" t="s">
        <v>1386</v>
      </c>
      <c r="R2115" s="167">
        <v>494.55</v>
      </c>
      <c r="S2115" s="167">
        <v>-494.55</v>
      </c>
      <c r="T2115" s="167" t="s">
        <v>1361</v>
      </c>
    </row>
    <row r="2116" spans="1:20">
      <c r="A2116" s="167">
        <v>44000</v>
      </c>
      <c r="B2116" s="168">
        <v>45938</v>
      </c>
      <c r="C2116" s="168">
        <v>45938</v>
      </c>
      <c r="D2116" s="167" t="s">
        <v>3044</v>
      </c>
      <c r="E2116" s="167" t="s">
        <v>3050</v>
      </c>
      <c r="F2116" s="167" t="s">
        <v>1557</v>
      </c>
      <c r="G2116" s="167" t="s">
        <v>134</v>
      </c>
      <c r="I2116" s="167" t="s">
        <v>1650</v>
      </c>
      <c r="J2116" s="167" t="s">
        <v>1911</v>
      </c>
      <c r="K2116" s="167" t="s">
        <v>3041</v>
      </c>
      <c r="L2116" s="167" t="s">
        <v>1912</v>
      </c>
      <c r="M2116" s="167" t="s">
        <v>3042</v>
      </c>
      <c r="O2116" s="167">
        <v>24004</v>
      </c>
      <c r="P2116" s="167" t="s">
        <v>1386</v>
      </c>
      <c r="R2116" s="167">
        <v>76.61</v>
      </c>
      <c r="S2116" s="167">
        <v>-76.61</v>
      </c>
      <c r="T2116" s="167" t="s">
        <v>1361</v>
      </c>
    </row>
    <row r="2117" spans="1:20">
      <c r="A2117" s="167">
        <v>44000</v>
      </c>
      <c r="B2117" s="168">
        <v>45938</v>
      </c>
      <c r="C2117" s="168">
        <v>45938</v>
      </c>
      <c r="D2117" s="167" t="s">
        <v>3044</v>
      </c>
      <c r="E2117" s="167" t="s">
        <v>3050</v>
      </c>
      <c r="F2117" s="167" t="s">
        <v>1648</v>
      </c>
      <c r="G2117" s="167" t="s">
        <v>1649</v>
      </c>
      <c r="I2117" s="167" t="s">
        <v>1650</v>
      </c>
      <c r="J2117" s="167" t="s">
        <v>1911</v>
      </c>
      <c r="K2117" s="167" t="s">
        <v>3041</v>
      </c>
      <c r="L2117" s="167" t="s">
        <v>1912</v>
      </c>
      <c r="M2117" s="167" t="s">
        <v>3042</v>
      </c>
      <c r="O2117" s="167">
        <v>24004</v>
      </c>
      <c r="P2117" s="167" t="s">
        <v>1386</v>
      </c>
      <c r="R2117" s="167">
        <v>254.54</v>
      </c>
      <c r="S2117" s="167">
        <v>-254.54</v>
      </c>
      <c r="T2117" s="167" t="s">
        <v>1361</v>
      </c>
    </row>
    <row r="2118" spans="1:20">
      <c r="A2118" s="167">
        <v>44000</v>
      </c>
      <c r="B2118" s="168">
        <v>45938</v>
      </c>
      <c r="C2118" s="168">
        <v>45938</v>
      </c>
      <c r="D2118" s="167" t="s">
        <v>3045</v>
      </c>
      <c r="E2118" s="167" t="s">
        <v>3050</v>
      </c>
      <c r="F2118" s="167" t="s">
        <v>1648</v>
      </c>
      <c r="G2118" s="167" t="s">
        <v>1649</v>
      </c>
      <c r="I2118" s="167" t="s">
        <v>1650</v>
      </c>
      <c r="J2118" s="167" t="s">
        <v>1911</v>
      </c>
      <c r="K2118" s="167" t="s">
        <v>3041</v>
      </c>
      <c r="L2118" s="167" t="s">
        <v>1912</v>
      </c>
      <c r="M2118" s="167" t="s">
        <v>3042</v>
      </c>
      <c r="O2118" s="167">
        <v>24005</v>
      </c>
      <c r="P2118" s="167" t="s">
        <v>1386</v>
      </c>
      <c r="R2118" s="167">
        <v>69.66</v>
      </c>
      <c r="S2118" s="167">
        <v>-69.66</v>
      </c>
      <c r="T2118" s="167" t="s">
        <v>1361</v>
      </c>
    </row>
    <row r="2119" spans="1:20">
      <c r="A2119" s="167">
        <v>44000</v>
      </c>
      <c r="B2119" s="168">
        <v>45938</v>
      </c>
      <c r="C2119" s="168">
        <v>45938</v>
      </c>
      <c r="D2119" s="167" t="s">
        <v>3045</v>
      </c>
      <c r="E2119" s="167" t="s">
        <v>3050</v>
      </c>
      <c r="F2119" s="167" t="s">
        <v>1557</v>
      </c>
      <c r="G2119" s="167" t="s">
        <v>134</v>
      </c>
      <c r="I2119" s="167" t="s">
        <v>1650</v>
      </c>
      <c r="J2119" s="167" t="s">
        <v>1911</v>
      </c>
      <c r="K2119" s="167" t="s">
        <v>3041</v>
      </c>
      <c r="L2119" s="167" t="s">
        <v>1912</v>
      </c>
      <c r="M2119" s="167" t="s">
        <v>3042</v>
      </c>
      <c r="O2119" s="167">
        <v>24005</v>
      </c>
      <c r="P2119" s="167" t="s">
        <v>1386</v>
      </c>
      <c r="R2119" s="167">
        <v>310.3</v>
      </c>
      <c r="S2119" s="167">
        <v>-310.3</v>
      </c>
      <c r="T2119" s="167" t="s">
        <v>1361</v>
      </c>
    </row>
    <row r="2120" spans="1:20">
      <c r="A2120" s="167">
        <v>44000</v>
      </c>
      <c r="B2120" s="168">
        <v>45951</v>
      </c>
      <c r="C2120" s="168">
        <v>45951</v>
      </c>
      <c r="D2120" s="167" t="s">
        <v>3046</v>
      </c>
      <c r="E2120" s="167" t="s">
        <v>3050</v>
      </c>
      <c r="F2120" s="167" t="s">
        <v>1648</v>
      </c>
      <c r="G2120" s="167" t="s">
        <v>1649</v>
      </c>
      <c r="I2120" s="167" t="s">
        <v>1650</v>
      </c>
      <c r="J2120" s="167" t="s">
        <v>1911</v>
      </c>
      <c r="K2120" s="167" t="s">
        <v>3041</v>
      </c>
      <c r="L2120" s="167" t="s">
        <v>1912</v>
      </c>
      <c r="M2120" s="167" t="s">
        <v>3042</v>
      </c>
      <c r="O2120" s="167">
        <v>24138</v>
      </c>
      <c r="P2120" s="167" t="s">
        <v>1386</v>
      </c>
      <c r="R2120" s="167">
        <v>375.92</v>
      </c>
      <c r="S2120" s="167">
        <v>-375.92</v>
      </c>
      <c r="T2120" s="167" t="s">
        <v>1361</v>
      </c>
    </row>
    <row r="2121" spans="1:20">
      <c r="A2121" s="167">
        <v>44000</v>
      </c>
      <c r="B2121" s="168">
        <v>45951</v>
      </c>
      <c r="C2121" s="168">
        <v>45951</v>
      </c>
      <c r="D2121" s="167" t="s">
        <v>3046</v>
      </c>
      <c r="E2121" s="167" t="s">
        <v>3050</v>
      </c>
      <c r="F2121" s="167" t="s">
        <v>1557</v>
      </c>
      <c r="G2121" s="167" t="s">
        <v>134</v>
      </c>
      <c r="I2121" s="167" t="s">
        <v>1650</v>
      </c>
      <c r="J2121" s="167" t="s">
        <v>1911</v>
      </c>
      <c r="K2121" s="167" t="s">
        <v>3041</v>
      </c>
      <c r="L2121" s="167" t="s">
        <v>1912</v>
      </c>
      <c r="M2121" s="167" t="s">
        <v>3042</v>
      </c>
      <c r="O2121" s="167">
        <v>24138</v>
      </c>
      <c r="P2121" s="167" t="s">
        <v>1386</v>
      </c>
      <c r="R2121" s="167">
        <v>506.71</v>
      </c>
      <c r="S2121" s="167">
        <v>-506.71</v>
      </c>
      <c r="T2121" s="167" t="s">
        <v>1361</v>
      </c>
    </row>
    <row r="2122" spans="1:20">
      <c r="A2122" s="167">
        <v>42100</v>
      </c>
      <c r="B2122" s="168">
        <v>45901</v>
      </c>
      <c r="C2122" s="168">
        <v>45901</v>
      </c>
      <c r="D2122" s="167">
        <v>179818</v>
      </c>
      <c r="E2122" s="167" t="s">
        <v>3051</v>
      </c>
      <c r="F2122" s="167" t="s">
        <v>1408</v>
      </c>
      <c r="G2122" s="167" t="s">
        <v>1409</v>
      </c>
      <c r="I2122" s="167" t="s">
        <v>1405</v>
      </c>
      <c r="J2122" s="167" t="s">
        <v>1410</v>
      </c>
      <c r="K2122" s="167" t="s">
        <v>1096</v>
      </c>
      <c r="L2122" s="167" t="s">
        <v>1411</v>
      </c>
      <c r="M2122" s="167" t="s">
        <v>3052</v>
      </c>
      <c r="O2122" s="167">
        <v>23515</v>
      </c>
      <c r="P2122" s="167" t="s">
        <v>1386</v>
      </c>
      <c r="R2122" s="167">
        <v>375</v>
      </c>
      <c r="S2122" s="167">
        <v>-375</v>
      </c>
      <c r="T2122" s="167" t="s">
        <v>1361</v>
      </c>
    </row>
    <row r="2123" spans="1:20">
      <c r="A2123" s="167">
        <v>42100</v>
      </c>
      <c r="B2123" s="168">
        <v>45931</v>
      </c>
      <c r="C2123" s="168">
        <v>45931</v>
      </c>
      <c r="D2123" s="167">
        <v>180372</v>
      </c>
      <c r="E2123" s="167" t="s">
        <v>3051</v>
      </c>
      <c r="F2123" s="167" t="s">
        <v>1408</v>
      </c>
      <c r="G2123" s="167" t="s">
        <v>1409</v>
      </c>
      <c r="I2123" s="167" t="s">
        <v>1405</v>
      </c>
      <c r="J2123" s="167" t="s">
        <v>1410</v>
      </c>
      <c r="K2123" s="167" t="s">
        <v>1096</v>
      </c>
      <c r="L2123" s="167" t="s">
        <v>1411</v>
      </c>
      <c r="M2123" s="167" t="s">
        <v>3052</v>
      </c>
      <c r="O2123" s="167">
        <v>23797</v>
      </c>
      <c r="P2123" s="167" t="s">
        <v>1386</v>
      </c>
      <c r="R2123" s="167">
        <v>375</v>
      </c>
      <c r="S2123" s="167">
        <v>-375</v>
      </c>
      <c r="T2123" s="167" t="s">
        <v>1361</v>
      </c>
    </row>
    <row r="2124" spans="1:20">
      <c r="A2124" s="167">
        <v>42100</v>
      </c>
      <c r="B2124" s="168">
        <v>45901</v>
      </c>
      <c r="C2124" s="168">
        <v>45901</v>
      </c>
      <c r="D2124" s="167">
        <v>179818</v>
      </c>
      <c r="E2124" s="167" t="s">
        <v>3053</v>
      </c>
      <c r="F2124" s="167" t="s">
        <v>1408</v>
      </c>
      <c r="G2124" s="167" t="s">
        <v>1409</v>
      </c>
      <c r="I2124" s="167" t="s">
        <v>1405</v>
      </c>
      <c r="J2124" s="167" t="s">
        <v>1422</v>
      </c>
      <c r="K2124" s="167" t="s">
        <v>1096</v>
      </c>
      <c r="L2124" s="167" t="s">
        <v>1423</v>
      </c>
      <c r="M2124" s="167" t="s">
        <v>3052</v>
      </c>
      <c r="O2124" s="167">
        <v>23515</v>
      </c>
      <c r="P2124" s="167" t="s">
        <v>1386</v>
      </c>
      <c r="R2124" s="167">
        <v>830</v>
      </c>
      <c r="S2124" s="167">
        <v>-830</v>
      </c>
      <c r="T2124" s="167" t="s">
        <v>1361</v>
      </c>
    </row>
    <row r="2125" spans="1:20">
      <c r="A2125" s="167">
        <v>42100</v>
      </c>
      <c r="B2125" s="168">
        <v>45931</v>
      </c>
      <c r="C2125" s="168">
        <v>45931</v>
      </c>
      <c r="D2125" s="167">
        <v>180372</v>
      </c>
      <c r="E2125" s="167" t="s">
        <v>3053</v>
      </c>
      <c r="F2125" s="167" t="s">
        <v>1408</v>
      </c>
      <c r="G2125" s="167" t="s">
        <v>1409</v>
      </c>
      <c r="I2125" s="167" t="s">
        <v>1405</v>
      </c>
      <c r="J2125" s="167" t="s">
        <v>1422</v>
      </c>
      <c r="K2125" s="167" t="s">
        <v>1096</v>
      </c>
      <c r="L2125" s="167" t="s">
        <v>1423</v>
      </c>
      <c r="M2125" s="167" t="s">
        <v>3052</v>
      </c>
      <c r="O2125" s="167">
        <v>23797</v>
      </c>
      <c r="P2125" s="167" t="s">
        <v>1386</v>
      </c>
      <c r="R2125" s="167">
        <v>870</v>
      </c>
      <c r="S2125" s="167">
        <v>-870</v>
      </c>
      <c r="T2125" s="167" t="s">
        <v>1361</v>
      </c>
    </row>
    <row r="2126" spans="1:20">
      <c r="A2126" s="167">
        <v>41320</v>
      </c>
      <c r="B2126" s="168">
        <v>45901</v>
      </c>
      <c r="C2126" s="168">
        <v>45901</v>
      </c>
      <c r="D2126" s="167">
        <v>179818</v>
      </c>
      <c r="E2126" s="167" t="s">
        <v>3054</v>
      </c>
      <c r="F2126" s="167" t="s">
        <v>1425</v>
      </c>
      <c r="G2126" s="167" t="s">
        <v>1426</v>
      </c>
      <c r="I2126" s="167" t="s">
        <v>1405</v>
      </c>
      <c r="J2126" s="167" t="s">
        <v>1427</v>
      </c>
      <c r="K2126" s="167" t="s">
        <v>1096</v>
      </c>
      <c r="L2126" s="167" t="s">
        <v>1428</v>
      </c>
      <c r="M2126" s="167" t="s">
        <v>3052</v>
      </c>
      <c r="O2126" s="167">
        <v>23515</v>
      </c>
      <c r="P2126" s="167" t="s">
        <v>1386</v>
      </c>
      <c r="R2126" s="167">
        <v>800</v>
      </c>
      <c r="S2126" s="167">
        <v>-800</v>
      </c>
      <c r="T2126" s="167" t="s">
        <v>1361</v>
      </c>
    </row>
    <row r="2127" spans="1:20">
      <c r="A2127" s="167">
        <v>41320</v>
      </c>
      <c r="B2127" s="168">
        <v>45931</v>
      </c>
      <c r="C2127" s="168">
        <v>45931</v>
      </c>
      <c r="D2127" s="167">
        <v>180372</v>
      </c>
      <c r="E2127" s="167" t="s">
        <v>3054</v>
      </c>
      <c r="F2127" s="167" t="s">
        <v>1425</v>
      </c>
      <c r="G2127" s="167" t="s">
        <v>1426</v>
      </c>
      <c r="I2127" s="167" t="s">
        <v>1405</v>
      </c>
      <c r="J2127" s="167" t="s">
        <v>1427</v>
      </c>
      <c r="K2127" s="167" t="s">
        <v>1096</v>
      </c>
      <c r="L2127" s="167" t="s">
        <v>1428</v>
      </c>
      <c r="M2127" s="167" t="s">
        <v>3052</v>
      </c>
      <c r="O2127" s="167">
        <v>23797</v>
      </c>
      <c r="P2127" s="167" t="s">
        <v>1386</v>
      </c>
      <c r="R2127" s="167">
        <v>800</v>
      </c>
      <c r="S2127" s="167">
        <v>-800</v>
      </c>
      <c r="T2127" s="167" t="s">
        <v>1361</v>
      </c>
    </row>
    <row r="2128" spans="1:20">
      <c r="A2128" s="167">
        <v>41300</v>
      </c>
      <c r="B2128" s="168">
        <v>45901</v>
      </c>
      <c r="C2128" s="168">
        <v>45901</v>
      </c>
      <c r="D2128" s="167">
        <v>179818</v>
      </c>
      <c r="E2128" s="167" t="s">
        <v>3055</v>
      </c>
      <c r="F2128" s="167" t="s">
        <v>1425</v>
      </c>
      <c r="G2128" s="167" t="s">
        <v>1426</v>
      </c>
      <c r="I2128" s="167" t="s">
        <v>1405</v>
      </c>
      <c r="J2128" s="167" t="s">
        <v>1592</v>
      </c>
      <c r="K2128" s="167" t="s">
        <v>1096</v>
      </c>
      <c r="L2128" s="167" t="s">
        <v>1593</v>
      </c>
      <c r="M2128" s="167" t="s">
        <v>3052</v>
      </c>
      <c r="O2128" s="167">
        <v>23515</v>
      </c>
      <c r="P2128" s="167" t="s">
        <v>1386</v>
      </c>
      <c r="R2128" s="167">
        <v>800</v>
      </c>
      <c r="S2128" s="167">
        <v>-800</v>
      </c>
      <c r="T2128" s="167" t="s">
        <v>1361</v>
      </c>
    </row>
    <row r="2129" spans="1:20">
      <c r="A2129" s="167">
        <v>41300</v>
      </c>
      <c r="B2129" s="168">
        <v>45931</v>
      </c>
      <c r="C2129" s="168">
        <v>45931</v>
      </c>
      <c r="D2129" s="167">
        <v>180372</v>
      </c>
      <c r="E2129" s="167" t="s">
        <v>3055</v>
      </c>
      <c r="F2129" s="167" t="s">
        <v>1425</v>
      </c>
      <c r="G2129" s="167" t="s">
        <v>1426</v>
      </c>
      <c r="I2129" s="167" t="s">
        <v>1405</v>
      </c>
      <c r="J2129" s="167" t="s">
        <v>1592</v>
      </c>
      <c r="K2129" s="167" t="s">
        <v>1096</v>
      </c>
      <c r="L2129" s="167" t="s">
        <v>1593</v>
      </c>
      <c r="M2129" s="167" t="s">
        <v>3052</v>
      </c>
      <c r="O2129" s="167">
        <v>23797</v>
      </c>
      <c r="P2129" s="167" t="s">
        <v>1386</v>
      </c>
      <c r="R2129" s="167">
        <v>815</v>
      </c>
      <c r="S2129" s="167">
        <v>-815</v>
      </c>
      <c r="T2129" s="167" t="s">
        <v>1361</v>
      </c>
    </row>
    <row r="2130" spans="1:20">
      <c r="A2130" s="167">
        <v>42100</v>
      </c>
      <c r="B2130" s="168">
        <v>45901</v>
      </c>
      <c r="C2130" s="168">
        <v>45901</v>
      </c>
      <c r="D2130" s="167">
        <v>179818</v>
      </c>
      <c r="E2130" s="167" t="s">
        <v>3056</v>
      </c>
      <c r="F2130" s="167" t="s">
        <v>1408</v>
      </c>
      <c r="G2130" s="167" t="s">
        <v>1409</v>
      </c>
      <c r="I2130" s="167" t="s">
        <v>1405</v>
      </c>
      <c r="J2130" s="167" t="s">
        <v>1435</v>
      </c>
      <c r="K2130" s="167" t="s">
        <v>1096</v>
      </c>
      <c r="L2130" s="167" t="s">
        <v>1436</v>
      </c>
      <c r="M2130" s="167" t="s">
        <v>3052</v>
      </c>
      <c r="O2130" s="167">
        <v>23515</v>
      </c>
      <c r="P2130" s="167" t="s">
        <v>1386</v>
      </c>
      <c r="R2130" s="167">
        <v>635</v>
      </c>
      <c r="S2130" s="167">
        <v>-635</v>
      </c>
      <c r="T2130" s="167" t="s">
        <v>1361</v>
      </c>
    </row>
    <row r="2131" spans="1:20">
      <c r="A2131" s="167">
        <v>42100</v>
      </c>
      <c r="B2131" s="168">
        <v>45931</v>
      </c>
      <c r="C2131" s="168">
        <v>45931</v>
      </c>
      <c r="D2131" s="167">
        <v>180372</v>
      </c>
      <c r="E2131" s="167" t="s">
        <v>3056</v>
      </c>
      <c r="F2131" s="167" t="s">
        <v>1408</v>
      </c>
      <c r="G2131" s="167" t="s">
        <v>1409</v>
      </c>
      <c r="I2131" s="167" t="s">
        <v>1405</v>
      </c>
      <c r="J2131" s="167" t="s">
        <v>1435</v>
      </c>
      <c r="K2131" s="167" t="s">
        <v>1096</v>
      </c>
      <c r="L2131" s="167" t="s">
        <v>1436</v>
      </c>
      <c r="M2131" s="167" t="s">
        <v>3052</v>
      </c>
      <c r="O2131" s="167">
        <v>23797</v>
      </c>
      <c r="P2131" s="167" t="s">
        <v>1386</v>
      </c>
      <c r="R2131" s="167">
        <v>650</v>
      </c>
      <c r="S2131" s="167">
        <v>-650</v>
      </c>
      <c r="T2131" s="167" t="s">
        <v>1361</v>
      </c>
    </row>
    <row r="2132" spans="1:20">
      <c r="A2132" s="167">
        <v>40000</v>
      </c>
      <c r="B2132" s="168">
        <v>45901</v>
      </c>
      <c r="C2132" s="168">
        <v>45901</v>
      </c>
      <c r="D2132" s="167">
        <v>179818</v>
      </c>
      <c r="E2132" s="167" t="s">
        <v>3057</v>
      </c>
      <c r="F2132" s="167" t="s">
        <v>1425</v>
      </c>
      <c r="G2132" s="167" t="s">
        <v>1426</v>
      </c>
      <c r="I2132" s="167" t="s">
        <v>1405</v>
      </c>
      <c r="J2132" s="167" t="s">
        <v>1441</v>
      </c>
      <c r="K2132" s="167" t="s">
        <v>1096</v>
      </c>
      <c r="L2132" s="167" t="s">
        <v>1442</v>
      </c>
      <c r="M2132" s="167" t="s">
        <v>3052</v>
      </c>
      <c r="O2132" s="167">
        <v>23515</v>
      </c>
      <c r="P2132" s="167" t="s">
        <v>1386</v>
      </c>
      <c r="R2132" s="167">
        <v>3502</v>
      </c>
      <c r="S2132" s="167">
        <v>-3502</v>
      </c>
      <c r="T2132" s="167" t="s">
        <v>1361</v>
      </c>
    </row>
    <row r="2133" spans="1:20">
      <c r="A2133" s="167">
        <v>40000</v>
      </c>
      <c r="B2133" s="168">
        <v>45931</v>
      </c>
      <c r="C2133" s="168">
        <v>45931</v>
      </c>
      <c r="D2133" s="167">
        <v>180372</v>
      </c>
      <c r="E2133" s="167" t="s">
        <v>3057</v>
      </c>
      <c r="F2133" s="167" t="s">
        <v>1425</v>
      </c>
      <c r="G2133" s="167" t="s">
        <v>1426</v>
      </c>
      <c r="I2133" s="167" t="s">
        <v>1405</v>
      </c>
      <c r="J2133" s="167" t="s">
        <v>1441</v>
      </c>
      <c r="K2133" s="167" t="s">
        <v>1096</v>
      </c>
      <c r="L2133" s="167" t="s">
        <v>1442</v>
      </c>
      <c r="M2133" s="167" t="s">
        <v>3052</v>
      </c>
      <c r="O2133" s="167">
        <v>23797</v>
      </c>
      <c r="P2133" s="167" t="s">
        <v>1386</v>
      </c>
      <c r="R2133" s="167">
        <v>3502</v>
      </c>
      <c r="S2133" s="167">
        <v>-3502</v>
      </c>
      <c r="T2133" s="167" t="s">
        <v>1361</v>
      </c>
    </row>
    <row r="2134" spans="1:20">
      <c r="A2134" s="167">
        <v>40000</v>
      </c>
      <c r="B2134" s="168">
        <v>45901</v>
      </c>
      <c r="C2134" s="168">
        <v>45901</v>
      </c>
      <c r="D2134" s="167">
        <v>179818</v>
      </c>
      <c r="E2134" s="167" t="s">
        <v>3058</v>
      </c>
      <c r="F2134" s="167" t="s">
        <v>1425</v>
      </c>
      <c r="G2134" s="167" t="s">
        <v>1426</v>
      </c>
      <c r="I2134" s="167" t="s">
        <v>1405</v>
      </c>
      <c r="J2134" s="167" t="s">
        <v>1444</v>
      </c>
      <c r="K2134" s="167" t="s">
        <v>1096</v>
      </c>
      <c r="L2134" s="167" t="s">
        <v>1445</v>
      </c>
      <c r="M2134" s="167" t="s">
        <v>3052</v>
      </c>
      <c r="O2134" s="167">
        <v>23515</v>
      </c>
      <c r="P2134" s="167" t="s">
        <v>1386</v>
      </c>
      <c r="R2134" s="167">
        <v>772.5</v>
      </c>
      <c r="S2134" s="167">
        <v>-772.5</v>
      </c>
      <c r="T2134" s="167" t="s">
        <v>1361</v>
      </c>
    </row>
    <row r="2135" spans="1:20">
      <c r="A2135" s="167">
        <v>40000</v>
      </c>
      <c r="B2135" s="168">
        <v>45931</v>
      </c>
      <c r="C2135" s="168">
        <v>45931</v>
      </c>
      <c r="D2135" s="167">
        <v>180372</v>
      </c>
      <c r="E2135" s="167" t="s">
        <v>3058</v>
      </c>
      <c r="F2135" s="167" t="s">
        <v>1425</v>
      </c>
      <c r="G2135" s="167" t="s">
        <v>1426</v>
      </c>
      <c r="I2135" s="167" t="s">
        <v>1405</v>
      </c>
      <c r="J2135" s="167" t="s">
        <v>1444</v>
      </c>
      <c r="K2135" s="167" t="s">
        <v>1096</v>
      </c>
      <c r="L2135" s="167" t="s">
        <v>1445</v>
      </c>
      <c r="M2135" s="167" t="s">
        <v>3052</v>
      </c>
      <c r="O2135" s="167">
        <v>23797</v>
      </c>
      <c r="P2135" s="167" t="s">
        <v>1386</v>
      </c>
      <c r="R2135" s="167">
        <v>772.5</v>
      </c>
      <c r="S2135" s="167">
        <v>-772.5</v>
      </c>
      <c r="T2135" s="167" t="s">
        <v>1361</v>
      </c>
    </row>
    <row r="2136" spans="1:20">
      <c r="A2136" s="167">
        <v>41450</v>
      </c>
      <c r="B2136" s="168">
        <v>45901</v>
      </c>
      <c r="C2136" s="168">
        <v>45901</v>
      </c>
      <c r="D2136" s="167">
        <v>179818</v>
      </c>
      <c r="E2136" s="167" t="s">
        <v>3059</v>
      </c>
      <c r="F2136" s="167" t="s">
        <v>1425</v>
      </c>
      <c r="G2136" s="167" t="s">
        <v>1426</v>
      </c>
      <c r="I2136" s="167" t="s">
        <v>1405</v>
      </c>
      <c r="J2136" s="167" t="s">
        <v>2005</v>
      </c>
      <c r="K2136" s="167" t="s">
        <v>1096</v>
      </c>
      <c r="L2136" s="167" t="s">
        <v>2006</v>
      </c>
      <c r="M2136" s="167" t="s">
        <v>3052</v>
      </c>
      <c r="O2136" s="167">
        <v>23515</v>
      </c>
      <c r="P2136" s="167" t="s">
        <v>1386</v>
      </c>
      <c r="R2136" s="167">
        <v>58.1</v>
      </c>
      <c r="S2136" s="167">
        <v>-58.1</v>
      </c>
      <c r="T2136" s="167" t="s">
        <v>1361</v>
      </c>
    </row>
    <row r="2137" spans="1:20">
      <c r="A2137" s="167">
        <v>41450</v>
      </c>
      <c r="B2137" s="168">
        <v>45931</v>
      </c>
      <c r="C2137" s="168">
        <v>45931</v>
      </c>
      <c r="D2137" s="167">
        <v>180372</v>
      </c>
      <c r="E2137" s="167" t="s">
        <v>3059</v>
      </c>
      <c r="F2137" s="167" t="s">
        <v>1425</v>
      </c>
      <c r="G2137" s="167" t="s">
        <v>1426</v>
      </c>
      <c r="I2137" s="167" t="s">
        <v>1405</v>
      </c>
      <c r="J2137" s="167" t="s">
        <v>2005</v>
      </c>
      <c r="K2137" s="167" t="s">
        <v>1096</v>
      </c>
      <c r="L2137" s="167" t="s">
        <v>2006</v>
      </c>
      <c r="M2137" s="167" t="s">
        <v>3052</v>
      </c>
      <c r="O2137" s="167">
        <v>23797</v>
      </c>
      <c r="P2137" s="167" t="s">
        <v>1386</v>
      </c>
      <c r="R2137" s="167">
        <v>58.1</v>
      </c>
      <c r="S2137" s="167">
        <v>-58.1</v>
      </c>
      <c r="T2137" s="167" t="s">
        <v>1361</v>
      </c>
    </row>
    <row r="2138" spans="1:20">
      <c r="A2138" s="167">
        <v>41450</v>
      </c>
      <c r="B2138" s="168">
        <v>45901</v>
      </c>
      <c r="C2138" s="168">
        <v>45901</v>
      </c>
      <c r="D2138" s="167">
        <v>179818</v>
      </c>
      <c r="E2138" s="167" t="s">
        <v>3060</v>
      </c>
      <c r="F2138" s="167" t="s">
        <v>1425</v>
      </c>
      <c r="G2138" s="167" t="s">
        <v>1426</v>
      </c>
      <c r="I2138" s="167" t="s">
        <v>1405</v>
      </c>
      <c r="J2138" s="167" t="s">
        <v>1643</v>
      </c>
      <c r="K2138" s="167" t="s">
        <v>1096</v>
      </c>
      <c r="L2138" s="167" t="s">
        <v>1644</v>
      </c>
      <c r="M2138" s="167" t="s">
        <v>3052</v>
      </c>
      <c r="O2138" s="167">
        <v>23515</v>
      </c>
      <c r="P2138" s="167" t="s">
        <v>1386</v>
      </c>
      <c r="R2138" s="167">
        <v>12.5</v>
      </c>
      <c r="S2138" s="167">
        <v>-12.5</v>
      </c>
      <c r="T2138" s="167" t="s">
        <v>1361</v>
      </c>
    </row>
    <row r="2139" spans="1:20">
      <c r="A2139" s="167">
        <v>41450</v>
      </c>
      <c r="B2139" s="168">
        <v>45931</v>
      </c>
      <c r="C2139" s="168">
        <v>45931</v>
      </c>
      <c r="D2139" s="167">
        <v>180372</v>
      </c>
      <c r="E2139" s="167" t="s">
        <v>3060</v>
      </c>
      <c r="F2139" s="167" t="s">
        <v>1425</v>
      </c>
      <c r="G2139" s="167" t="s">
        <v>1426</v>
      </c>
      <c r="I2139" s="167" t="s">
        <v>1405</v>
      </c>
      <c r="J2139" s="167" t="s">
        <v>1643</v>
      </c>
      <c r="K2139" s="167" t="s">
        <v>1096</v>
      </c>
      <c r="L2139" s="167" t="s">
        <v>1644</v>
      </c>
      <c r="M2139" s="167" t="s">
        <v>3052</v>
      </c>
      <c r="O2139" s="167">
        <v>23797</v>
      </c>
      <c r="P2139" s="167" t="s">
        <v>1386</v>
      </c>
      <c r="R2139" s="167">
        <v>12.5</v>
      </c>
      <c r="S2139" s="167">
        <v>-12.5</v>
      </c>
      <c r="T2139" s="167" t="s">
        <v>1361</v>
      </c>
    </row>
    <row r="2140" spans="1:20">
      <c r="A2140" s="167">
        <v>41200</v>
      </c>
      <c r="B2140" s="168">
        <v>45901</v>
      </c>
      <c r="C2140" s="168">
        <v>45901</v>
      </c>
      <c r="D2140" s="167">
        <v>179818</v>
      </c>
      <c r="E2140" s="167" t="s">
        <v>3061</v>
      </c>
      <c r="F2140" s="167" t="s">
        <v>1408</v>
      </c>
      <c r="G2140" s="167" t="s">
        <v>1409</v>
      </c>
      <c r="I2140" s="167" t="s">
        <v>1405</v>
      </c>
      <c r="J2140" s="167" t="s">
        <v>1478</v>
      </c>
      <c r="K2140" s="167" t="s">
        <v>1096</v>
      </c>
      <c r="L2140" s="167" t="s">
        <v>1479</v>
      </c>
      <c r="M2140" s="167" t="s">
        <v>3052</v>
      </c>
      <c r="O2140" s="167">
        <v>23515</v>
      </c>
      <c r="P2140" s="167" t="s">
        <v>1386</v>
      </c>
      <c r="R2140" s="167">
        <v>750</v>
      </c>
      <c r="S2140" s="167">
        <v>-750</v>
      </c>
      <c r="T2140" s="167" t="s">
        <v>1361</v>
      </c>
    </row>
    <row r="2141" spans="1:20">
      <c r="A2141" s="167">
        <v>41200</v>
      </c>
      <c r="B2141" s="168">
        <v>45931</v>
      </c>
      <c r="C2141" s="168">
        <v>45931</v>
      </c>
      <c r="D2141" s="167">
        <v>180372</v>
      </c>
      <c r="E2141" s="167" t="s">
        <v>3061</v>
      </c>
      <c r="F2141" s="167" t="s">
        <v>1408</v>
      </c>
      <c r="G2141" s="167" t="s">
        <v>1409</v>
      </c>
      <c r="I2141" s="167" t="s">
        <v>1405</v>
      </c>
      <c r="J2141" s="167" t="s">
        <v>1478</v>
      </c>
      <c r="K2141" s="167" t="s">
        <v>1096</v>
      </c>
      <c r="L2141" s="167" t="s">
        <v>1479</v>
      </c>
      <c r="M2141" s="167" t="s">
        <v>3052</v>
      </c>
      <c r="O2141" s="167">
        <v>23797</v>
      </c>
      <c r="P2141" s="167" t="s">
        <v>1386</v>
      </c>
      <c r="R2141" s="167">
        <v>750</v>
      </c>
      <c r="S2141" s="167">
        <v>-750</v>
      </c>
      <c r="T2141" s="167" t="s">
        <v>1361</v>
      </c>
    </row>
    <row r="2142" spans="1:20">
      <c r="A2142" s="167">
        <v>42200</v>
      </c>
      <c r="B2142" s="168">
        <v>45901</v>
      </c>
      <c r="C2142" s="168">
        <v>45901</v>
      </c>
      <c r="D2142" s="167">
        <v>179818</v>
      </c>
      <c r="E2142" s="167" t="s">
        <v>3062</v>
      </c>
      <c r="F2142" s="167" t="s">
        <v>1425</v>
      </c>
      <c r="G2142" s="167" t="s">
        <v>1426</v>
      </c>
      <c r="I2142" s="167" t="s">
        <v>1405</v>
      </c>
      <c r="J2142" s="167" t="s">
        <v>2183</v>
      </c>
      <c r="K2142" s="167" t="s">
        <v>1096</v>
      </c>
      <c r="L2142" s="167" t="s">
        <v>2184</v>
      </c>
      <c r="M2142" s="167" t="s">
        <v>3052</v>
      </c>
      <c r="O2142" s="167">
        <v>23515</v>
      </c>
      <c r="P2142" s="167" t="s">
        <v>1386</v>
      </c>
      <c r="R2142" s="167">
        <v>150</v>
      </c>
      <c r="S2142" s="167">
        <v>-150</v>
      </c>
      <c r="T2142" s="167" t="s">
        <v>1361</v>
      </c>
    </row>
    <row r="2143" spans="1:20">
      <c r="A2143" s="167">
        <v>42200</v>
      </c>
      <c r="B2143" s="168">
        <v>45931</v>
      </c>
      <c r="C2143" s="168">
        <v>45931</v>
      </c>
      <c r="D2143" s="167">
        <v>180372</v>
      </c>
      <c r="E2143" s="167" t="s">
        <v>3062</v>
      </c>
      <c r="F2143" s="167" t="s">
        <v>1425</v>
      </c>
      <c r="G2143" s="167" t="s">
        <v>1426</v>
      </c>
      <c r="I2143" s="167" t="s">
        <v>1405</v>
      </c>
      <c r="J2143" s="167" t="s">
        <v>2183</v>
      </c>
      <c r="K2143" s="167" t="s">
        <v>1096</v>
      </c>
      <c r="L2143" s="167" t="s">
        <v>2184</v>
      </c>
      <c r="M2143" s="167" t="s">
        <v>3052</v>
      </c>
      <c r="O2143" s="167">
        <v>23797</v>
      </c>
      <c r="P2143" s="167" t="s">
        <v>1386</v>
      </c>
      <c r="R2143" s="167">
        <v>150</v>
      </c>
      <c r="S2143" s="167">
        <v>-150</v>
      </c>
      <c r="T2143" s="167" t="s">
        <v>1361</v>
      </c>
    </row>
    <row r="2144" spans="1:20">
      <c r="A2144" s="167">
        <v>40000</v>
      </c>
      <c r="B2144" s="167">
        <v>45901</v>
      </c>
      <c r="C2144" s="168">
        <v>45901</v>
      </c>
      <c r="D2144" s="167" t="s">
        <v>3063</v>
      </c>
      <c r="E2144" s="167" t="s">
        <v>3064</v>
      </c>
      <c r="F2144" s="167" t="s">
        <v>1425</v>
      </c>
      <c r="G2144" s="167" t="s">
        <v>1426</v>
      </c>
      <c r="I2144" s="167" t="s">
        <v>1650</v>
      </c>
      <c r="J2144" s="167" t="s">
        <v>1799</v>
      </c>
      <c r="K2144" s="167" t="s">
        <v>642</v>
      </c>
      <c r="L2144" s="167" t="s">
        <v>1800</v>
      </c>
      <c r="M2144" s="167" t="s">
        <v>3065</v>
      </c>
      <c r="O2144" s="167">
        <v>23357</v>
      </c>
      <c r="P2144" s="167" t="s">
        <v>1386</v>
      </c>
      <c r="R2144" s="167">
        <v>21.78</v>
      </c>
      <c r="S2144" s="167">
        <v>-21.78</v>
      </c>
      <c r="T2144" s="167" t="s">
        <v>1361</v>
      </c>
    </row>
    <row r="2145" spans="1:20">
      <c r="A2145" s="167">
        <v>40000</v>
      </c>
      <c r="B2145" s="167">
        <v>45931</v>
      </c>
      <c r="C2145" s="168">
        <v>45931</v>
      </c>
      <c r="D2145" s="167" t="s">
        <v>643</v>
      </c>
      <c r="E2145" s="167" t="s">
        <v>3064</v>
      </c>
      <c r="F2145" s="167" t="s">
        <v>1425</v>
      </c>
      <c r="G2145" s="167" t="s">
        <v>1426</v>
      </c>
      <c r="I2145" s="167" t="s">
        <v>1650</v>
      </c>
      <c r="J2145" s="167" t="s">
        <v>1799</v>
      </c>
      <c r="K2145" s="167" t="s">
        <v>642</v>
      </c>
      <c r="L2145" s="167" t="s">
        <v>1800</v>
      </c>
      <c r="M2145" s="167" t="s">
        <v>3065</v>
      </c>
      <c r="O2145" s="167">
        <v>23892</v>
      </c>
      <c r="P2145" s="167" t="s">
        <v>1386</v>
      </c>
      <c r="R2145" s="167">
        <v>21.78</v>
      </c>
      <c r="S2145" s="167">
        <v>-21.78</v>
      </c>
      <c r="T2145" s="167" t="s">
        <v>1361</v>
      </c>
    </row>
    <row r="2146" spans="1:20">
      <c r="A2146" s="167">
        <v>42000</v>
      </c>
      <c r="B2146" s="167">
        <v>45950</v>
      </c>
      <c r="C2146" s="168">
        <v>45950</v>
      </c>
      <c r="D2146" s="167" t="s">
        <v>3066</v>
      </c>
      <c r="E2146" s="167" t="s">
        <v>3067</v>
      </c>
      <c r="F2146" s="167" t="s">
        <v>1557</v>
      </c>
      <c r="G2146" s="167" t="s">
        <v>134</v>
      </c>
      <c r="I2146" s="167" t="s">
        <v>1650</v>
      </c>
      <c r="J2146" s="167" t="s">
        <v>2088</v>
      </c>
      <c r="K2146" s="167" t="s">
        <v>646</v>
      </c>
      <c r="L2146" s="167" t="s">
        <v>2089</v>
      </c>
      <c r="M2146" s="167" t="s">
        <v>3068</v>
      </c>
      <c r="O2146" s="167">
        <v>24124</v>
      </c>
      <c r="P2146" s="167" t="s">
        <v>1386</v>
      </c>
      <c r="R2146" s="167">
        <v>48</v>
      </c>
      <c r="S2146" s="167">
        <v>-48</v>
      </c>
      <c r="T2146" s="167" t="s">
        <v>1361</v>
      </c>
    </row>
    <row r="2147" spans="1:20">
      <c r="A2147" s="167">
        <v>42000</v>
      </c>
      <c r="B2147" s="167">
        <v>45951</v>
      </c>
      <c r="C2147" s="168">
        <v>45951</v>
      </c>
      <c r="D2147" s="167" t="s">
        <v>3069</v>
      </c>
      <c r="E2147" s="167" t="s">
        <v>3067</v>
      </c>
      <c r="F2147" s="167" t="s">
        <v>1557</v>
      </c>
      <c r="G2147" s="167" t="s">
        <v>134</v>
      </c>
      <c r="I2147" s="167" t="s">
        <v>1650</v>
      </c>
      <c r="J2147" s="167" t="s">
        <v>2088</v>
      </c>
      <c r="K2147" s="167" t="s">
        <v>646</v>
      </c>
      <c r="L2147" s="167" t="s">
        <v>2089</v>
      </c>
      <c r="M2147" s="167" t="s">
        <v>3068</v>
      </c>
      <c r="O2147" s="167">
        <v>24133</v>
      </c>
      <c r="P2147" s="167" t="s">
        <v>1386</v>
      </c>
      <c r="R2147" s="167">
        <v>48</v>
      </c>
      <c r="S2147" s="167">
        <v>-48</v>
      </c>
      <c r="T2147" s="167" t="s">
        <v>1361</v>
      </c>
    </row>
    <row r="2148" spans="1:20">
      <c r="A2148" s="167">
        <v>42000</v>
      </c>
      <c r="B2148" s="167">
        <v>45952</v>
      </c>
      <c r="C2148" s="168">
        <v>45952</v>
      </c>
      <c r="D2148" s="167" t="s">
        <v>3070</v>
      </c>
      <c r="E2148" s="167" t="s">
        <v>3067</v>
      </c>
      <c r="F2148" s="167" t="s">
        <v>1557</v>
      </c>
      <c r="G2148" s="167" t="s">
        <v>134</v>
      </c>
      <c r="I2148" s="167" t="s">
        <v>1650</v>
      </c>
      <c r="J2148" s="167" t="s">
        <v>2088</v>
      </c>
      <c r="K2148" s="167" t="s">
        <v>646</v>
      </c>
      <c r="L2148" s="167" t="s">
        <v>2089</v>
      </c>
      <c r="M2148" s="167" t="s">
        <v>3068</v>
      </c>
      <c r="O2148" s="167">
        <v>24145</v>
      </c>
      <c r="P2148" s="167" t="s">
        <v>1386</v>
      </c>
      <c r="R2148" s="167">
        <v>47</v>
      </c>
      <c r="S2148" s="167">
        <v>-47</v>
      </c>
      <c r="T2148" s="167" t="s">
        <v>1361</v>
      </c>
    </row>
    <row r="2149" spans="1:20">
      <c r="A2149" s="167">
        <v>42000</v>
      </c>
      <c r="B2149" s="167">
        <v>45952</v>
      </c>
      <c r="C2149" s="168">
        <v>45952</v>
      </c>
      <c r="D2149" s="167" t="s">
        <v>3071</v>
      </c>
      <c r="E2149" s="167" t="s">
        <v>3067</v>
      </c>
      <c r="F2149" s="167" t="s">
        <v>1557</v>
      </c>
      <c r="G2149" s="167" t="s">
        <v>134</v>
      </c>
      <c r="I2149" s="167" t="s">
        <v>1650</v>
      </c>
      <c r="J2149" s="167" t="s">
        <v>2088</v>
      </c>
      <c r="K2149" s="167" t="s">
        <v>646</v>
      </c>
      <c r="L2149" s="167" t="s">
        <v>2089</v>
      </c>
      <c r="M2149" s="167" t="s">
        <v>3068</v>
      </c>
      <c r="O2149" s="167">
        <v>24146</v>
      </c>
      <c r="P2149" s="167" t="s">
        <v>1386</v>
      </c>
      <c r="R2149" s="167">
        <v>823.8</v>
      </c>
      <c r="S2149" s="167">
        <v>-823.8</v>
      </c>
      <c r="T2149" s="167" t="s">
        <v>1361</v>
      </c>
    </row>
    <row r="2150" spans="1:20">
      <c r="A2150" s="167">
        <v>42000</v>
      </c>
      <c r="B2150" s="167">
        <v>45957</v>
      </c>
      <c r="C2150" s="168">
        <v>45957</v>
      </c>
      <c r="D2150" s="167" t="s">
        <v>3072</v>
      </c>
      <c r="E2150" s="167" t="s">
        <v>3067</v>
      </c>
      <c r="F2150" s="167" t="s">
        <v>1557</v>
      </c>
      <c r="G2150" s="167" t="s">
        <v>134</v>
      </c>
      <c r="I2150" s="167" t="s">
        <v>1650</v>
      </c>
      <c r="J2150" s="167" t="s">
        <v>2088</v>
      </c>
      <c r="K2150" s="167" t="s">
        <v>646</v>
      </c>
      <c r="L2150" s="167" t="s">
        <v>2089</v>
      </c>
      <c r="M2150" s="167" t="s">
        <v>3068</v>
      </c>
      <c r="O2150" s="167">
        <v>24183</v>
      </c>
      <c r="P2150" s="167" t="s">
        <v>1386</v>
      </c>
      <c r="R2150" s="167">
        <v>3160.98</v>
      </c>
      <c r="S2150" s="167">
        <v>-3160.98</v>
      </c>
      <c r="T2150" s="167" t="s">
        <v>1361</v>
      </c>
    </row>
    <row r="2151" spans="1:20">
      <c r="A2151" s="167">
        <v>40000</v>
      </c>
      <c r="B2151" s="167">
        <v>45901</v>
      </c>
      <c r="C2151" s="168">
        <v>45901</v>
      </c>
      <c r="D2151" s="167" t="s">
        <v>3073</v>
      </c>
      <c r="E2151" s="167" t="s">
        <v>3074</v>
      </c>
      <c r="F2151" s="167" t="s">
        <v>1425</v>
      </c>
      <c r="G2151" s="167" t="s">
        <v>1426</v>
      </c>
      <c r="I2151" s="167" t="s">
        <v>1650</v>
      </c>
      <c r="J2151" s="167" t="s">
        <v>1657</v>
      </c>
      <c r="K2151" s="167" t="s">
        <v>646</v>
      </c>
      <c r="L2151" s="167" t="s">
        <v>1658</v>
      </c>
      <c r="M2151" s="167" t="s">
        <v>3068</v>
      </c>
      <c r="O2151" s="167">
        <v>23359</v>
      </c>
      <c r="P2151" s="167" t="s">
        <v>1386</v>
      </c>
      <c r="R2151" s="167">
        <v>375</v>
      </c>
      <c r="S2151" s="167">
        <v>-375</v>
      </c>
      <c r="T2151" s="167" t="s">
        <v>1361</v>
      </c>
    </row>
    <row r="2152" spans="1:20">
      <c r="A2152" s="167">
        <v>40000</v>
      </c>
      <c r="B2152" s="167">
        <v>45931</v>
      </c>
      <c r="C2152" s="168">
        <v>45931</v>
      </c>
      <c r="D2152" s="167" t="s">
        <v>649</v>
      </c>
      <c r="E2152" s="167" t="s">
        <v>3074</v>
      </c>
      <c r="F2152" s="167" t="s">
        <v>1425</v>
      </c>
      <c r="G2152" s="167" t="s">
        <v>1426</v>
      </c>
      <c r="I2152" s="167" t="s">
        <v>1650</v>
      </c>
      <c r="J2152" s="167" t="s">
        <v>1657</v>
      </c>
      <c r="K2152" s="167" t="s">
        <v>646</v>
      </c>
      <c r="L2152" s="167" t="s">
        <v>1658</v>
      </c>
      <c r="M2152" s="167" t="s">
        <v>3068</v>
      </c>
      <c r="O2152" s="167">
        <v>23894</v>
      </c>
      <c r="P2152" s="167" t="s">
        <v>1386</v>
      </c>
      <c r="R2152" s="167">
        <v>375</v>
      </c>
      <c r="S2152" s="167">
        <v>-375</v>
      </c>
      <c r="T2152" s="167" t="s">
        <v>1361</v>
      </c>
    </row>
    <row r="2153" spans="1:20">
      <c r="A2153" s="167">
        <v>40000</v>
      </c>
      <c r="B2153" s="167">
        <v>45901</v>
      </c>
      <c r="C2153" s="168">
        <v>45901</v>
      </c>
      <c r="D2153" s="167" t="s">
        <v>3073</v>
      </c>
      <c r="E2153" s="167" t="s">
        <v>3075</v>
      </c>
      <c r="F2153" s="167" t="s">
        <v>1425</v>
      </c>
      <c r="G2153" s="167" t="s">
        <v>1426</v>
      </c>
      <c r="I2153" s="167" t="s">
        <v>1650</v>
      </c>
      <c r="J2153" s="167" t="s">
        <v>1546</v>
      </c>
      <c r="K2153" s="167" t="s">
        <v>646</v>
      </c>
      <c r="L2153" s="167" t="s">
        <v>1547</v>
      </c>
      <c r="M2153" s="167" t="s">
        <v>3068</v>
      </c>
      <c r="O2153" s="167">
        <v>23359</v>
      </c>
      <c r="P2153" s="167" t="s">
        <v>1386</v>
      </c>
      <c r="R2153" s="167">
        <v>75</v>
      </c>
      <c r="S2153" s="167">
        <v>-75</v>
      </c>
      <c r="T2153" s="167" t="s">
        <v>1361</v>
      </c>
    </row>
    <row r="2154" spans="1:20">
      <c r="A2154" s="167">
        <v>40000</v>
      </c>
      <c r="B2154" s="167">
        <v>45931</v>
      </c>
      <c r="C2154" s="168">
        <v>45931</v>
      </c>
      <c r="D2154" s="167" t="s">
        <v>649</v>
      </c>
      <c r="E2154" s="167" t="s">
        <v>3075</v>
      </c>
      <c r="F2154" s="167" t="s">
        <v>1425</v>
      </c>
      <c r="G2154" s="167" t="s">
        <v>1426</v>
      </c>
      <c r="I2154" s="167" t="s">
        <v>1650</v>
      </c>
      <c r="J2154" s="167" t="s">
        <v>1546</v>
      </c>
      <c r="K2154" s="167" t="s">
        <v>646</v>
      </c>
      <c r="L2154" s="167" t="s">
        <v>1547</v>
      </c>
      <c r="M2154" s="167" t="s">
        <v>3068</v>
      </c>
      <c r="O2154" s="167">
        <v>23894</v>
      </c>
      <c r="P2154" s="167" t="s">
        <v>1386</v>
      </c>
      <c r="R2154" s="167">
        <v>75</v>
      </c>
      <c r="S2154" s="167">
        <v>-75</v>
      </c>
      <c r="T2154" s="167" t="s">
        <v>1361</v>
      </c>
    </row>
    <row r="2155" spans="1:20">
      <c r="A2155" s="167">
        <v>40000</v>
      </c>
      <c r="B2155" s="167">
        <v>45901</v>
      </c>
      <c r="C2155" s="168">
        <v>45901</v>
      </c>
      <c r="D2155" s="167" t="s">
        <v>3073</v>
      </c>
      <c r="E2155" s="167" t="s">
        <v>3076</v>
      </c>
      <c r="F2155" s="167" t="s">
        <v>1425</v>
      </c>
      <c r="G2155" s="167" t="s">
        <v>1426</v>
      </c>
      <c r="I2155" s="167" t="s">
        <v>1650</v>
      </c>
      <c r="J2155" s="167" t="s">
        <v>3077</v>
      </c>
      <c r="K2155" s="167" t="s">
        <v>646</v>
      </c>
      <c r="L2155" s="167" t="s">
        <v>3078</v>
      </c>
      <c r="M2155" s="167" t="s">
        <v>3068</v>
      </c>
      <c r="O2155" s="167">
        <v>23359</v>
      </c>
      <c r="P2155" s="167" t="s">
        <v>1386</v>
      </c>
      <c r="R2155" s="167">
        <v>150</v>
      </c>
      <c r="S2155" s="167">
        <v>-150</v>
      </c>
      <c r="T2155" s="167" t="s">
        <v>1361</v>
      </c>
    </row>
    <row r="2156" spans="1:20">
      <c r="A2156" s="167">
        <v>40000</v>
      </c>
      <c r="B2156" s="167">
        <v>45931</v>
      </c>
      <c r="C2156" s="168">
        <v>45931</v>
      </c>
      <c r="D2156" s="167" t="s">
        <v>649</v>
      </c>
      <c r="E2156" s="167" t="s">
        <v>3076</v>
      </c>
      <c r="F2156" s="167" t="s">
        <v>1425</v>
      </c>
      <c r="G2156" s="167" t="s">
        <v>1426</v>
      </c>
      <c r="I2156" s="167" t="s">
        <v>1650</v>
      </c>
      <c r="J2156" s="167" t="s">
        <v>3077</v>
      </c>
      <c r="K2156" s="167" t="s">
        <v>646</v>
      </c>
      <c r="L2156" s="167" t="s">
        <v>3078</v>
      </c>
      <c r="M2156" s="167" t="s">
        <v>3068</v>
      </c>
      <c r="O2156" s="167">
        <v>23894</v>
      </c>
      <c r="P2156" s="167" t="s">
        <v>1386</v>
      </c>
      <c r="R2156" s="167">
        <v>150</v>
      </c>
      <c r="S2156" s="167">
        <v>-150</v>
      </c>
      <c r="T2156" s="167" t="s">
        <v>1361</v>
      </c>
    </row>
    <row r="2157" spans="1:20">
      <c r="A2157" s="167">
        <v>42100</v>
      </c>
      <c r="B2157" s="167">
        <v>45901</v>
      </c>
      <c r="C2157" s="168">
        <v>45901</v>
      </c>
      <c r="D2157" s="167" t="s">
        <v>3073</v>
      </c>
      <c r="E2157" s="167" t="s">
        <v>3079</v>
      </c>
      <c r="F2157" s="167" t="s">
        <v>1408</v>
      </c>
      <c r="G2157" s="167" t="s">
        <v>1409</v>
      </c>
      <c r="I2157" s="167" t="s">
        <v>1650</v>
      </c>
      <c r="J2157" s="167" t="s">
        <v>1422</v>
      </c>
      <c r="K2157" s="167" t="s">
        <v>646</v>
      </c>
      <c r="L2157" s="167" t="s">
        <v>1423</v>
      </c>
      <c r="M2157" s="167" t="s">
        <v>3068</v>
      </c>
      <c r="O2157" s="167">
        <v>23359</v>
      </c>
      <c r="P2157" s="167" t="s">
        <v>1386</v>
      </c>
      <c r="R2157" s="167">
        <v>210</v>
      </c>
      <c r="S2157" s="167">
        <v>-210</v>
      </c>
      <c r="T2157" s="167" t="s">
        <v>1361</v>
      </c>
    </row>
    <row r="2158" spans="1:20">
      <c r="A2158" s="167">
        <v>42100</v>
      </c>
      <c r="B2158" s="167">
        <v>45931</v>
      </c>
      <c r="C2158" s="168">
        <v>45931</v>
      </c>
      <c r="D2158" s="167" t="s">
        <v>649</v>
      </c>
      <c r="E2158" s="167" t="s">
        <v>3079</v>
      </c>
      <c r="F2158" s="167" t="s">
        <v>1408</v>
      </c>
      <c r="G2158" s="167" t="s">
        <v>1409</v>
      </c>
      <c r="I2158" s="167" t="s">
        <v>1650</v>
      </c>
      <c r="J2158" s="167" t="s">
        <v>1422</v>
      </c>
      <c r="K2158" s="167" t="s">
        <v>646</v>
      </c>
      <c r="L2158" s="167" t="s">
        <v>1423</v>
      </c>
      <c r="M2158" s="167" t="s">
        <v>3068</v>
      </c>
      <c r="O2158" s="167">
        <v>23894</v>
      </c>
      <c r="P2158" s="167" t="s">
        <v>1386</v>
      </c>
      <c r="R2158" s="167">
        <v>210</v>
      </c>
      <c r="S2158" s="167">
        <v>-210</v>
      </c>
      <c r="T2158" s="167" t="s">
        <v>1361</v>
      </c>
    </row>
    <row r="2159" spans="1:20">
      <c r="A2159" s="167">
        <v>40000</v>
      </c>
      <c r="B2159" s="167">
        <v>45901</v>
      </c>
      <c r="C2159" s="168">
        <v>45901</v>
      </c>
      <c r="D2159" s="167" t="s">
        <v>3080</v>
      </c>
      <c r="E2159" s="167" t="s">
        <v>3081</v>
      </c>
      <c r="F2159" s="167" t="s">
        <v>1425</v>
      </c>
      <c r="G2159" s="167" t="s">
        <v>1426</v>
      </c>
      <c r="I2159" s="167" t="s">
        <v>1650</v>
      </c>
      <c r="J2159" s="167" t="s">
        <v>1799</v>
      </c>
      <c r="K2159" s="167" t="s">
        <v>646</v>
      </c>
      <c r="L2159" s="167" t="s">
        <v>1800</v>
      </c>
      <c r="M2159" s="167" t="s">
        <v>3068</v>
      </c>
      <c r="O2159" s="167">
        <v>23358</v>
      </c>
      <c r="P2159" s="167" t="s">
        <v>1386</v>
      </c>
      <c r="R2159" s="167">
        <v>18.05</v>
      </c>
      <c r="S2159" s="167">
        <v>-18.05</v>
      </c>
      <c r="T2159" s="167" t="s">
        <v>1361</v>
      </c>
    </row>
    <row r="2160" spans="1:20">
      <c r="A2160" s="167">
        <v>40000</v>
      </c>
      <c r="B2160" s="167">
        <v>45931</v>
      </c>
      <c r="C2160" s="168">
        <v>45931</v>
      </c>
      <c r="D2160" s="167" t="s">
        <v>647</v>
      </c>
      <c r="E2160" s="167" t="s">
        <v>3081</v>
      </c>
      <c r="F2160" s="167" t="s">
        <v>1425</v>
      </c>
      <c r="G2160" s="167" t="s">
        <v>1426</v>
      </c>
      <c r="I2160" s="167" t="s">
        <v>1650</v>
      </c>
      <c r="J2160" s="167" t="s">
        <v>1799</v>
      </c>
      <c r="K2160" s="167" t="s">
        <v>646</v>
      </c>
      <c r="L2160" s="167" t="s">
        <v>1800</v>
      </c>
      <c r="M2160" s="167" t="s">
        <v>3068</v>
      </c>
      <c r="O2160" s="167">
        <v>23893</v>
      </c>
      <c r="P2160" s="167" t="s">
        <v>1386</v>
      </c>
      <c r="R2160" s="167">
        <v>18.05</v>
      </c>
      <c r="S2160" s="167">
        <v>-18.05</v>
      </c>
      <c r="T2160" s="167" t="s">
        <v>1361</v>
      </c>
    </row>
    <row r="2161" spans="1:20">
      <c r="A2161" s="167">
        <v>40000</v>
      </c>
      <c r="B2161" s="167">
        <v>45901</v>
      </c>
      <c r="C2161" s="168">
        <v>45901</v>
      </c>
      <c r="D2161" s="167" t="s">
        <v>3073</v>
      </c>
      <c r="E2161" s="167" t="s">
        <v>3082</v>
      </c>
      <c r="F2161" s="167" t="s">
        <v>1425</v>
      </c>
      <c r="G2161" s="167" t="s">
        <v>1426</v>
      </c>
      <c r="I2161" s="167" t="s">
        <v>1650</v>
      </c>
      <c r="J2161" s="167" t="s">
        <v>2700</v>
      </c>
      <c r="K2161" s="167" t="s">
        <v>646</v>
      </c>
      <c r="L2161" s="167" t="s">
        <v>2701</v>
      </c>
      <c r="M2161" s="167" t="s">
        <v>3068</v>
      </c>
      <c r="O2161" s="167">
        <v>23359</v>
      </c>
      <c r="P2161" s="167" t="s">
        <v>1386</v>
      </c>
      <c r="R2161" s="167">
        <v>200</v>
      </c>
      <c r="S2161" s="167">
        <v>-200</v>
      </c>
      <c r="T2161" s="167" t="s">
        <v>1361</v>
      </c>
    </row>
    <row r="2162" spans="1:20">
      <c r="A2162" s="167">
        <v>40000</v>
      </c>
      <c r="B2162" s="167">
        <v>45931</v>
      </c>
      <c r="C2162" s="168">
        <v>45931</v>
      </c>
      <c r="D2162" s="167" t="s">
        <v>649</v>
      </c>
      <c r="E2162" s="167" t="s">
        <v>3082</v>
      </c>
      <c r="F2162" s="167" t="s">
        <v>1425</v>
      </c>
      <c r="G2162" s="167" t="s">
        <v>1426</v>
      </c>
      <c r="I2162" s="167" t="s">
        <v>1650</v>
      </c>
      <c r="J2162" s="167" t="s">
        <v>2700</v>
      </c>
      <c r="K2162" s="167" t="s">
        <v>646</v>
      </c>
      <c r="L2162" s="167" t="s">
        <v>2701</v>
      </c>
      <c r="M2162" s="167" t="s">
        <v>3068</v>
      </c>
      <c r="O2162" s="167">
        <v>23894</v>
      </c>
      <c r="P2162" s="167" t="s">
        <v>1386</v>
      </c>
      <c r="R2162" s="167">
        <v>200</v>
      </c>
      <c r="S2162" s="167">
        <v>-200</v>
      </c>
      <c r="T2162" s="167" t="s">
        <v>1361</v>
      </c>
    </row>
    <row r="2163" spans="1:20">
      <c r="A2163" s="167">
        <v>41320</v>
      </c>
      <c r="B2163" s="167">
        <v>45901</v>
      </c>
      <c r="C2163" s="168">
        <v>45901</v>
      </c>
      <c r="D2163" s="167" t="s">
        <v>3073</v>
      </c>
      <c r="E2163" s="167" t="s">
        <v>3083</v>
      </c>
      <c r="F2163" s="167" t="s">
        <v>1425</v>
      </c>
      <c r="G2163" s="167" t="s">
        <v>1426</v>
      </c>
      <c r="I2163" s="167" t="s">
        <v>1650</v>
      </c>
      <c r="J2163" s="167" t="s">
        <v>1492</v>
      </c>
      <c r="K2163" s="167" t="s">
        <v>646</v>
      </c>
      <c r="L2163" s="167" t="s">
        <v>1493</v>
      </c>
      <c r="M2163" s="167" t="s">
        <v>3068</v>
      </c>
      <c r="O2163" s="167">
        <v>23359</v>
      </c>
      <c r="P2163" s="167" t="s">
        <v>1386</v>
      </c>
      <c r="R2163" s="167">
        <v>50</v>
      </c>
      <c r="S2163" s="167">
        <v>-50</v>
      </c>
      <c r="T2163" s="167" t="s">
        <v>1361</v>
      </c>
    </row>
    <row r="2164" spans="1:20">
      <c r="A2164" s="167">
        <v>41320</v>
      </c>
      <c r="B2164" s="167">
        <v>45931</v>
      </c>
      <c r="C2164" s="168">
        <v>45931</v>
      </c>
      <c r="D2164" s="167" t="s">
        <v>649</v>
      </c>
      <c r="E2164" s="167" t="s">
        <v>3083</v>
      </c>
      <c r="F2164" s="167" t="s">
        <v>1425</v>
      </c>
      <c r="G2164" s="167" t="s">
        <v>1426</v>
      </c>
      <c r="I2164" s="167" t="s">
        <v>1650</v>
      </c>
      <c r="J2164" s="167" t="s">
        <v>1492</v>
      </c>
      <c r="K2164" s="167" t="s">
        <v>646</v>
      </c>
      <c r="L2164" s="167" t="s">
        <v>1493</v>
      </c>
      <c r="M2164" s="167" t="s">
        <v>3068</v>
      </c>
      <c r="O2164" s="167">
        <v>23894</v>
      </c>
      <c r="P2164" s="167" t="s">
        <v>1386</v>
      </c>
      <c r="R2164" s="167">
        <v>50</v>
      </c>
      <c r="S2164" s="167">
        <v>-50</v>
      </c>
      <c r="T2164" s="167" t="s">
        <v>1361</v>
      </c>
    </row>
    <row r="2165" spans="1:20">
      <c r="A2165" s="167">
        <v>41300</v>
      </c>
      <c r="B2165" s="167">
        <v>45901</v>
      </c>
      <c r="C2165" s="168">
        <v>45901</v>
      </c>
      <c r="D2165" s="167" t="s">
        <v>3073</v>
      </c>
      <c r="E2165" s="167" t="s">
        <v>3084</v>
      </c>
      <c r="F2165" s="167" t="s">
        <v>1425</v>
      </c>
      <c r="G2165" s="167" t="s">
        <v>1426</v>
      </c>
      <c r="I2165" s="167" t="s">
        <v>1650</v>
      </c>
      <c r="J2165" s="167" t="s">
        <v>1430</v>
      </c>
      <c r="K2165" s="167" t="s">
        <v>646</v>
      </c>
      <c r="L2165" s="167" t="s">
        <v>1430</v>
      </c>
      <c r="M2165" s="167" t="s">
        <v>3068</v>
      </c>
      <c r="O2165" s="167">
        <v>23359</v>
      </c>
      <c r="P2165" s="167" t="s">
        <v>1386</v>
      </c>
      <c r="R2165" s="167">
        <v>23.41</v>
      </c>
      <c r="S2165" s="167">
        <v>-23.41</v>
      </c>
      <c r="T2165" s="167" t="s">
        <v>1361</v>
      </c>
    </row>
    <row r="2166" spans="1:20">
      <c r="A2166" s="167">
        <v>41300</v>
      </c>
      <c r="B2166" s="167">
        <v>45931</v>
      </c>
      <c r="C2166" s="168">
        <v>45931</v>
      </c>
      <c r="D2166" s="167" t="s">
        <v>649</v>
      </c>
      <c r="E2166" s="167" t="s">
        <v>3084</v>
      </c>
      <c r="F2166" s="167" t="s">
        <v>1425</v>
      </c>
      <c r="G2166" s="167" t="s">
        <v>1426</v>
      </c>
      <c r="I2166" s="167" t="s">
        <v>1650</v>
      </c>
      <c r="J2166" s="167" t="s">
        <v>1430</v>
      </c>
      <c r="K2166" s="167" t="s">
        <v>646</v>
      </c>
      <c r="L2166" s="167" t="s">
        <v>1430</v>
      </c>
      <c r="M2166" s="167" t="s">
        <v>3068</v>
      </c>
      <c r="O2166" s="167">
        <v>23894</v>
      </c>
      <c r="P2166" s="167" t="s">
        <v>1386</v>
      </c>
      <c r="R2166" s="167">
        <v>24.86</v>
      </c>
      <c r="S2166" s="167">
        <v>-24.86</v>
      </c>
      <c r="T2166" s="167" t="s">
        <v>1361</v>
      </c>
    </row>
    <row r="2167" spans="1:20">
      <c r="A2167" s="167">
        <v>40000</v>
      </c>
      <c r="B2167" s="167">
        <v>45901</v>
      </c>
      <c r="C2167" s="168">
        <v>45901</v>
      </c>
      <c r="D2167" s="167" t="s">
        <v>3073</v>
      </c>
      <c r="E2167" s="167" t="s">
        <v>3085</v>
      </c>
      <c r="F2167" s="167" t="s">
        <v>1425</v>
      </c>
      <c r="G2167" s="167" t="s">
        <v>1426</v>
      </c>
      <c r="I2167" s="167" t="s">
        <v>1650</v>
      </c>
      <c r="J2167" s="167" t="s">
        <v>1947</v>
      </c>
      <c r="K2167" s="167" t="s">
        <v>646</v>
      </c>
      <c r="L2167" s="167" t="s">
        <v>1948</v>
      </c>
      <c r="M2167" s="167" t="s">
        <v>3068</v>
      </c>
      <c r="O2167" s="167">
        <v>23359</v>
      </c>
      <c r="P2167" s="167" t="s">
        <v>1386</v>
      </c>
      <c r="R2167" s="167">
        <v>175</v>
      </c>
      <c r="S2167" s="167">
        <v>-175</v>
      </c>
      <c r="T2167" s="167" t="s">
        <v>1361</v>
      </c>
    </row>
    <row r="2168" spans="1:20">
      <c r="A2168" s="167">
        <v>40000</v>
      </c>
      <c r="B2168" s="167">
        <v>45931</v>
      </c>
      <c r="C2168" s="168">
        <v>45931</v>
      </c>
      <c r="D2168" s="167" t="s">
        <v>649</v>
      </c>
      <c r="E2168" s="167" t="s">
        <v>3085</v>
      </c>
      <c r="F2168" s="167" t="s">
        <v>1425</v>
      </c>
      <c r="G2168" s="167" t="s">
        <v>1426</v>
      </c>
      <c r="I2168" s="167" t="s">
        <v>1650</v>
      </c>
      <c r="J2168" s="167" t="s">
        <v>1947</v>
      </c>
      <c r="K2168" s="167" t="s">
        <v>646</v>
      </c>
      <c r="L2168" s="167" t="s">
        <v>1948</v>
      </c>
      <c r="M2168" s="167" t="s">
        <v>3068</v>
      </c>
      <c r="O2168" s="167">
        <v>23894</v>
      </c>
      <c r="P2168" s="167" t="s">
        <v>1386</v>
      </c>
      <c r="R2168" s="167">
        <v>175</v>
      </c>
      <c r="S2168" s="167">
        <v>-175</v>
      </c>
      <c r="T2168" s="167" t="s">
        <v>1361</v>
      </c>
    </row>
    <row r="2169" spans="1:20">
      <c r="A2169" s="167">
        <v>40000</v>
      </c>
      <c r="B2169" s="167">
        <v>45901</v>
      </c>
      <c r="C2169" s="168">
        <v>45901</v>
      </c>
      <c r="D2169" s="167" t="s">
        <v>3073</v>
      </c>
      <c r="E2169" s="167" t="s">
        <v>3086</v>
      </c>
      <c r="F2169" s="167" t="s">
        <v>1425</v>
      </c>
      <c r="G2169" s="167" t="s">
        <v>1426</v>
      </c>
      <c r="I2169" s="167" t="s">
        <v>1650</v>
      </c>
      <c r="J2169" s="167" t="s">
        <v>2707</v>
      </c>
      <c r="K2169" s="167" t="s">
        <v>646</v>
      </c>
      <c r="L2169" s="167" t="s">
        <v>2708</v>
      </c>
      <c r="M2169" s="167" t="s">
        <v>3068</v>
      </c>
      <c r="O2169" s="167">
        <v>23359</v>
      </c>
      <c r="P2169" s="167" t="s">
        <v>1386</v>
      </c>
      <c r="R2169" s="167">
        <v>540</v>
      </c>
      <c r="S2169" s="167">
        <v>-540</v>
      </c>
      <c r="T2169" s="167" t="s">
        <v>1361</v>
      </c>
    </row>
    <row r="2170" spans="1:20">
      <c r="A2170" s="167">
        <v>40000</v>
      </c>
      <c r="B2170" s="167">
        <v>45931</v>
      </c>
      <c r="C2170" s="168">
        <v>45931</v>
      </c>
      <c r="D2170" s="167" t="s">
        <v>649</v>
      </c>
      <c r="E2170" s="167" t="s">
        <v>3086</v>
      </c>
      <c r="F2170" s="167" t="s">
        <v>1425</v>
      </c>
      <c r="G2170" s="167" t="s">
        <v>1426</v>
      </c>
      <c r="I2170" s="167" t="s">
        <v>1650</v>
      </c>
      <c r="J2170" s="167" t="s">
        <v>2707</v>
      </c>
      <c r="K2170" s="167" t="s">
        <v>646</v>
      </c>
      <c r="L2170" s="167" t="s">
        <v>2708</v>
      </c>
      <c r="M2170" s="167" t="s">
        <v>3068</v>
      </c>
      <c r="O2170" s="167">
        <v>23894</v>
      </c>
      <c r="P2170" s="167" t="s">
        <v>1386</v>
      </c>
      <c r="R2170" s="167">
        <v>540</v>
      </c>
      <c r="S2170" s="167">
        <v>-540</v>
      </c>
      <c r="T2170" s="167" t="s">
        <v>1361</v>
      </c>
    </row>
    <row r="2171" spans="1:20">
      <c r="A2171" s="167">
        <v>40000</v>
      </c>
      <c r="B2171" s="167">
        <v>45901</v>
      </c>
      <c r="C2171" s="168">
        <v>45901</v>
      </c>
      <c r="D2171" s="167" t="s">
        <v>3073</v>
      </c>
      <c r="E2171" s="167" t="s">
        <v>3087</v>
      </c>
      <c r="F2171" s="167" t="s">
        <v>1425</v>
      </c>
      <c r="G2171" s="167" t="s">
        <v>1426</v>
      </c>
      <c r="I2171" s="167" t="s">
        <v>1650</v>
      </c>
      <c r="J2171" s="167" t="s">
        <v>1438</v>
      </c>
      <c r="K2171" s="167" t="s">
        <v>646</v>
      </c>
      <c r="L2171" s="167" t="s">
        <v>1439</v>
      </c>
      <c r="M2171" s="167" t="s">
        <v>3068</v>
      </c>
      <c r="O2171" s="167">
        <v>23359</v>
      </c>
      <c r="P2171" s="167" t="s">
        <v>1386</v>
      </c>
      <c r="R2171" s="167">
        <v>350</v>
      </c>
      <c r="S2171" s="167">
        <v>-350</v>
      </c>
      <c r="T2171" s="167" t="s">
        <v>1361</v>
      </c>
    </row>
    <row r="2172" spans="1:20">
      <c r="A2172" s="167">
        <v>40000</v>
      </c>
      <c r="B2172" s="167">
        <v>45931</v>
      </c>
      <c r="C2172" s="168">
        <v>45931</v>
      </c>
      <c r="D2172" s="167" t="s">
        <v>649</v>
      </c>
      <c r="E2172" s="167" t="s">
        <v>3087</v>
      </c>
      <c r="F2172" s="167" t="s">
        <v>1425</v>
      </c>
      <c r="G2172" s="167" t="s">
        <v>1426</v>
      </c>
      <c r="I2172" s="167" t="s">
        <v>1650</v>
      </c>
      <c r="J2172" s="167" t="s">
        <v>1438</v>
      </c>
      <c r="K2172" s="167" t="s">
        <v>646</v>
      </c>
      <c r="L2172" s="167" t="s">
        <v>1439</v>
      </c>
      <c r="M2172" s="167" t="s">
        <v>3068</v>
      </c>
      <c r="O2172" s="167">
        <v>23894</v>
      </c>
      <c r="P2172" s="167" t="s">
        <v>1386</v>
      </c>
      <c r="R2172" s="167">
        <v>350</v>
      </c>
      <c r="S2172" s="167">
        <v>-350</v>
      </c>
      <c r="T2172" s="167" t="s">
        <v>1361</v>
      </c>
    </row>
    <row r="2173" spans="1:20">
      <c r="A2173" s="167">
        <v>40000</v>
      </c>
      <c r="B2173" s="167">
        <v>45901</v>
      </c>
      <c r="C2173" s="168">
        <v>45901</v>
      </c>
      <c r="D2173" s="167" t="s">
        <v>3073</v>
      </c>
      <c r="E2173" s="167" t="s">
        <v>3088</v>
      </c>
      <c r="F2173" s="167" t="s">
        <v>1425</v>
      </c>
      <c r="G2173" s="167" t="s">
        <v>1426</v>
      </c>
      <c r="I2173" s="167" t="s">
        <v>1650</v>
      </c>
      <c r="J2173" s="167" t="s">
        <v>1441</v>
      </c>
      <c r="K2173" s="167" t="s">
        <v>646</v>
      </c>
      <c r="L2173" s="167" t="s">
        <v>1442</v>
      </c>
      <c r="M2173" s="167" t="s">
        <v>3068</v>
      </c>
      <c r="O2173" s="167">
        <v>23359</v>
      </c>
      <c r="P2173" s="167" t="s">
        <v>1386</v>
      </c>
      <c r="R2173" s="167">
        <v>150</v>
      </c>
      <c r="S2173" s="167">
        <v>-150</v>
      </c>
      <c r="T2173" s="167" t="s">
        <v>1361</v>
      </c>
    </row>
    <row r="2174" spans="1:20">
      <c r="A2174" s="167">
        <v>40000</v>
      </c>
      <c r="B2174" s="167">
        <v>45931</v>
      </c>
      <c r="C2174" s="168">
        <v>45931</v>
      </c>
      <c r="D2174" s="167" t="s">
        <v>649</v>
      </c>
      <c r="E2174" s="167" t="s">
        <v>3088</v>
      </c>
      <c r="F2174" s="167" t="s">
        <v>1425</v>
      </c>
      <c r="G2174" s="167" t="s">
        <v>1426</v>
      </c>
      <c r="I2174" s="167" t="s">
        <v>1650</v>
      </c>
      <c r="J2174" s="167" t="s">
        <v>1441</v>
      </c>
      <c r="K2174" s="167" t="s">
        <v>646</v>
      </c>
      <c r="L2174" s="167" t="s">
        <v>1442</v>
      </c>
      <c r="M2174" s="167" t="s">
        <v>3068</v>
      </c>
      <c r="O2174" s="167">
        <v>23894</v>
      </c>
      <c r="P2174" s="167" t="s">
        <v>1386</v>
      </c>
      <c r="R2174" s="167">
        <v>150</v>
      </c>
      <c r="S2174" s="167">
        <v>-150</v>
      </c>
      <c r="T2174" s="167" t="s">
        <v>1361</v>
      </c>
    </row>
    <row r="2175" spans="1:20">
      <c r="A2175" s="167">
        <v>40000</v>
      </c>
      <c r="B2175" s="167">
        <v>45901</v>
      </c>
      <c r="C2175" s="168">
        <v>45901</v>
      </c>
      <c r="D2175" s="167" t="s">
        <v>3073</v>
      </c>
      <c r="E2175" s="167" t="s">
        <v>3089</v>
      </c>
      <c r="F2175" s="167" t="s">
        <v>1425</v>
      </c>
      <c r="G2175" s="167" t="s">
        <v>1426</v>
      </c>
      <c r="I2175" s="167" t="s">
        <v>1650</v>
      </c>
      <c r="J2175" s="167" t="s">
        <v>1444</v>
      </c>
      <c r="K2175" s="167" t="s">
        <v>646</v>
      </c>
      <c r="L2175" s="167" t="s">
        <v>1445</v>
      </c>
      <c r="M2175" s="167" t="s">
        <v>3068</v>
      </c>
      <c r="O2175" s="167">
        <v>23359</v>
      </c>
      <c r="P2175" s="167" t="s">
        <v>1386</v>
      </c>
      <c r="R2175" s="167">
        <v>130</v>
      </c>
      <c r="S2175" s="167">
        <v>-130</v>
      </c>
      <c r="T2175" s="167" t="s">
        <v>1361</v>
      </c>
    </row>
    <row r="2176" spans="1:20">
      <c r="A2176" s="167">
        <v>40000</v>
      </c>
      <c r="B2176" s="167">
        <v>45931</v>
      </c>
      <c r="C2176" s="168">
        <v>45931</v>
      </c>
      <c r="D2176" s="167" t="s">
        <v>649</v>
      </c>
      <c r="E2176" s="167" t="s">
        <v>3089</v>
      </c>
      <c r="F2176" s="167" t="s">
        <v>1425</v>
      </c>
      <c r="G2176" s="167" t="s">
        <v>1426</v>
      </c>
      <c r="I2176" s="167" t="s">
        <v>1650</v>
      </c>
      <c r="J2176" s="167" t="s">
        <v>1444</v>
      </c>
      <c r="K2176" s="167" t="s">
        <v>646</v>
      </c>
      <c r="L2176" s="167" t="s">
        <v>1445</v>
      </c>
      <c r="M2176" s="167" t="s">
        <v>3068</v>
      </c>
      <c r="O2176" s="167">
        <v>23894</v>
      </c>
      <c r="P2176" s="167" t="s">
        <v>1386</v>
      </c>
      <c r="R2176" s="167">
        <v>130</v>
      </c>
      <c r="S2176" s="167">
        <v>-130</v>
      </c>
      <c r="T2176" s="167" t="s">
        <v>1361</v>
      </c>
    </row>
    <row r="2177" spans="1:20">
      <c r="A2177" s="167">
        <v>40200</v>
      </c>
      <c r="B2177" s="167">
        <v>45901</v>
      </c>
      <c r="C2177" s="168">
        <v>45901</v>
      </c>
      <c r="D2177" s="167" t="s">
        <v>3073</v>
      </c>
      <c r="E2177" s="167" t="s">
        <v>3090</v>
      </c>
      <c r="F2177" s="167" t="s">
        <v>1425</v>
      </c>
      <c r="G2177" s="167" t="s">
        <v>1426</v>
      </c>
      <c r="I2177" s="167" t="s">
        <v>1650</v>
      </c>
      <c r="J2177" s="167" t="s">
        <v>1951</v>
      </c>
      <c r="K2177" s="167" t="s">
        <v>646</v>
      </c>
      <c r="L2177" s="167" t="s">
        <v>1952</v>
      </c>
      <c r="M2177" s="167" t="s">
        <v>3068</v>
      </c>
      <c r="O2177" s="167">
        <v>23359</v>
      </c>
      <c r="P2177" s="167" t="s">
        <v>1386</v>
      </c>
      <c r="R2177" s="167">
        <v>75</v>
      </c>
      <c r="S2177" s="167">
        <v>-75</v>
      </c>
      <c r="T2177" s="167" t="s">
        <v>1361</v>
      </c>
    </row>
    <row r="2178" spans="1:20">
      <c r="A2178" s="167">
        <v>40200</v>
      </c>
      <c r="B2178" s="167">
        <v>45931</v>
      </c>
      <c r="C2178" s="168">
        <v>45931</v>
      </c>
      <c r="D2178" s="167" t="s">
        <v>649</v>
      </c>
      <c r="E2178" s="167" t="s">
        <v>3090</v>
      </c>
      <c r="F2178" s="167" t="s">
        <v>1425</v>
      </c>
      <c r="G2178" s="167" t="s">
        <v>1426</v>
      </c>
      <c r="I2178" s="167" t="s">
        <v>1650</v>
      </c>
      <c r="J2178" s="167" t="s">
        <v>1951</v>
      </c>
      <c r="K2178" s="167" t="s">
        <v>646</v>
      </c>
      <c r="L2178" s="167" t="s">
        <v>1952</v>
      </c>
      <c r="M2178" s="167" t="s">
        <v>3068</v>
      </c>
      <c r="O2178" s="167">
        <v>23894</v>
      </c>
      <c r="P2178" s="167" t="s">
        <v>1386</v>
      </c>
      <c r="R2178" s="167">
        <v>75</v>
      </c>
      <c r="S2178" s="167">
        <v>-75</v>
      </c>
      <c r="T2178" s="167" t="s">
        <v>1361</v>
      </c>
    </row>
    <row r="2179" spans="1:20">
      <c r="A2179" s="167">
        <v>42000</v>
      </c>
      <c r="B2179" s="167">
        <v>45926</v>
      </c>
      <c r="C2179" s="168">
        <v>45926</v>
      </c>
      <c r="D2179" s="167" t="s">
        <v>3091</v>
      </c>
      <c r="E2179" s="167" t="s">
        <v>3092</v>
      </c>
      <c r="F2179" s="167" t="s">
        <v>1504</v>
      </c>
      <c r="G2179" s="167" t="s">
        <v>297</v>
      </c>
      <c r="I2179" s="167" t="s">
        <v>1650</v>
      </c>
      <c r="J2179" s="167" t="s">
        <v>3093</v>
      </c>
      <c r="K2179" s="167" t="s">
        <v>646</v>
      </c>
      <c r="L2179" s="167" t="s">
        <v>3094</v>
      </c>
      <c r="M2179" s="167" t="s">
        <v>3068</v>
      </c>
      <c r="O2179" s="167">
        <v>23687</v>
      </c>
      <c r="P2179" s="167" t="s">
        <v>1386</v>
      </c>
      <c r="R2179" s="167">
        <v>1263.5999999999999</v>
      </c>
      <c r="S2179" s="167">
        <v>-1263.5999999999999</v>
      </c>
      <c r="T2179" s="167" t="s">
        <v>1361</v>
      </c>
    </row>
    <row r="2180" spans="1:20">
      <c r="A2180" s="167">
        <v>40000</v>
      </c>
      <c r="B2180" s="167">
        <v>45901</v>
      </c>
      <c r="C2180" s="168">
        <v>45901</v>
      </c>
      <c r="D2180" s="167" t="s">
        <v>3095</v>
      </c>
      <c r="E2180" s="167" t="s">
        <v>3096</v>
      </c>
      <c r="F2180" s="167" t="s">
        <v>1425</v>
      </c>
      <c r="G2180" s="167" t="s">
        <v>1426</v>
      </c>
      <c r="I2180" s="167" t="s">
        <v>1650</v>
      </c>
      <c r="J2180" s="167" t="s">
        <v>1657</v>
      </c>
      <c r="K2180" s="167" t="s">
        <v>653</v>
      </c>
      <c r="L2180" s="167" t="s">
        <v>1658</v>
      </c>
      <c r="M2180" s="167" t="s">
        <v>3097</v>
      </c>
      <c r="O2180" s="167">
        <v>23419</v>
      </c>
      <c r="P2180" s="167" t="s">
        <v>1386</v>
      </c>
      <c r="R2180" s="167">
        <v>77.5</v>
      </c>
      <c r="S2180" s="167">
        <v>-77.5</v>
      </c>
      <c r="T2180" s="167" t="s">
        <v>1361</v>
      </c>
    </row>
    <row r="2181" spans="1:20">
      <c r="A2181" s="167">
        <v>40000</v>
      </c>
      <c r="B2181" s="167">
        <v>45931</v>
      </c>
      <c r="C2181" s="168">
        <v>45931</v>
      </c>
      <c r="D2181" s="167" t="s">
        <v>655</v>
      </c>
      <c r="E2181" s="167" t="s">
        <v>3096</v>
      </c>
      <c r="F2181" s="167" t="s">
        <v>1425</v>
      </c>
      <c r="G2181" s="167" t="s">
        <v>1426</v>
      </c>
      <c r="I2181" s="167" t="s">
        <v>1650</v>
      </c>
      <c r="J2181" s="167" t="s">
        <v>1657</v>
      </c>
      <c r="K2181" s="167" t="s">
        <v>653</v>
      </c>
      <c r="L2181" s="167" t="s">
        <v>1658</v>
      </c>
      <c r="M2181" s="167" t="s">
        <v>3097</v>
      </c>
      <c r="O2181" s="167">
        <v>23895</v>
      </c>
      <c r="P2181" s="167" t="s">
        <v>1386</v>
      </c>
      <c r="R2181" s="167">
        <v>77.5</v>
      </c>
      <c r="S2181" s="167">
        <v>-77.5</v>
      </c>
      <c r="T2181" s="167" t="s">
        <v>1361</v>
      </c>
    </row>
    <row r="2182" spans="1:20">
      <c r="A2182" s="167">
        <v>40000</v>
      </c>
      <c r="B2182" s="167">
        <v>45901</v>
      </c>
      <c r="C2182" s="168">
        <v>45901</v>
      </c>
      <c r="D2182" s="167" t="s">
        <v>3095</v>
      </c>
      <c r="E2182" s="167" t="s">
        <v>3098</v>
      </c>
      <c r="F2182" s="167" t="s">
        <v>1425</v>
      </c>
      <c r="G2182" s="167" t="s">
        <v>1426</v>
      </c>
      <c r="I2182" s="167" t="s">
        <v>1650</v>
      </c>
      <c r="J2182" s="167" t="s">
        <v>1546</v>
      </c>
      <c r="K2182" s="167" t="s">
        <v>653</v>
      </c>
      <c r="L2182" s="167" t="s">
        <v>1547</v>
      </c>
      <c r="M2182" s="167" t="s">
        <v>3097</v>
      </c>
      <c r="O2182" s="167">
        <v>23419</v>
      </c>
      <c r="P2182" s="167" t="s">
        <v>1386</v>
      </c>
      <c r="R2182" s="167">
        <v>20</v>
      </c>
      <c r="S2182" s="167">
        <v>-20</v>
      </c>
      <c r="T2182" s="167" t="s">
        <v>1361</v>
      </c>
    </row>
    <row r="2183" spans="1:20">
      <c r="A2183" s="167">
        <v>40000</v>
      </c>
      <c r="B2183" s="167">
        <v>45931</v>
      </c>
      <c r="C2183" s="168">
        <v>45931</v>
      </c>
      <c r="D2183" s="167" t="s">
        <v>655</v>
      </c>
      <c r="E2183" s="167" t="s">
        <v>3098</v>
      </c>
      <c r="F2183" s="167" t="s">
        <v>1425</v>
      </c>
      <c r="G2183" s="167" t="s">
        <v>1426</v>
      </c>
      <c r="I2183" s="167" t="s">
        <v>1650</v>
      </c>
      <c r="J2183" s="167" t="s">
        <v>1546</v>
      </c>
      <c r="K2183" s="167" t="s">
        <v>653</v>
      </c>
      <c r="L2183" s="167" t="s">
        <v>1547</v>
      </c>
      <c r="M2183" s="167" t="s">
        <v>3097</v>
      </c>
      <c r="O2183" s="167">
        <v>23895</v>
      </c>
      <c r="P2183" s="167" t="s">
        <v>1386</v>
      </c>
      <c r="R2183" s="167">
        <v>20</v>
      </c>
      <c r="S2183" s="167">
        <v>-20</v>
      </c>
      <c r="T2183" s="167" t="s">
        <v>1361</v>
      </c>
    </row>
    <row r="2184" spans="1:20">
      <c r="A2184" s="167">
        <v>40000</v>
      </c>
      <c r="B2184" s="167">
        <v>45901</v>
      </c>
      <c r="C2184" s="168">
        <v>45901</v>
      </c>
      <c r="D2184" s="167" t="s">
        <v>3095</v>
      </c>
      <c r="E2184" s="167" t="s">
        <v>3099</v>
      </c>
      <c r="F2184" s="167" t="s">
        <v>1425</v>
      </c>
      <c r="G2184" s="167" t="s">
        <v>1426</v>
      </c>
      <c r="I2184" s="167" t="s">
        <v>1650</v>
      </c>
      <c r="J2184" s="167" t="s">
        <v>1812</v>
      </c>
      <c r="K2184" s="167" t="s">
        <v>653</v>
      </c>
      <c r="L2184" s="167" t="s">
        <v>1813</v>
      </c>
      <c r="M2184" s="167" t="s">
        <v>3097</v>
      </c>
      <c r="O2184" s="167">
        <v>23419</v>
      </c>
      <c r="P2184" s="167" t="s">
        <v>1386</v>
      </c>
      <c r="R2184" s="167">
        <v>214</v>
      </c>
      <c r="S2184" s="167">
        <v>-214</v>
      </c>
      <c r="T2184" s="167" t="s">
        <v>1361</v>
      </c>
    </row>
    <row r="2185" spans="1:20">
      <c r="A2185" s="167">
        <v>40000</v>
      </c>
      <c r="B2185" s="167">
        <v>45931</v>
      </c>
      <c r="C2185" s="168">
        <v>45931</v>
      </c>
      <c r="D2185" s="167" t="s">
        <v>655</v>
      </c>
      <c r="E2185" s="167" t="s">
        <v>3099</v>
      </c>
      <c r="F2185" s="167" t="s">
        <v>1425</v>
      </c>
      <c r="G2185" s="167" t="s">
        <v>1426</v>
      </c>
      <c r="I2185" s="167" t="s">
        <v>1650</v>
      </c>
      <c r="J2185" s="167" t="s">
        <v>1812</v>
      </c>
      <c r="K2185" s="167" t="s">
        <v>653</v>
      </c>
      <c r="L2185" s="167" t="s">
        <v>1813</v>
      </c>
      <c r="M2185" s="167" t="s">
        <v>3097</v>
      </c>
      <c r="O2185" s="167">
        <v>23895</v>
      </c>
      <c r="P2185" s="167" t="s">
        <v>1386</v>
      </c>
      <c r="R2185" s="167">
        <v>214</v>
      </c>
      <c r="S2185" s="167">
        <v>-214</v>
      </c>
      <c r="T2185" s="167" t="s">
        <v>1361</v>
      </c>
    </row>
    <row r="2186" spans="1:20">
      <c r="A2186" s="167">
        <v>42100</v>
      </c>
      <c r="B2186" s="167">
        <v>45901</v>
      </c>
      <c r="C2186" s="168">
        <v>45901</v>
      </c>
      <c r="D2186" s="167" t="s">
        <v>3095</v>
      </c>
      <c r="E2186" s="167" t="s">
        <v>3100</v>
      </c>
      <c r="F2186" s="167" t="s">
        <v>1408</v>
      </c>
      <c r="G2186" s="167" t="s">
        <v>1409</v>
      </c>
      <c r="I2186" s="167" t="s">
        <v>1650</v>
      </c>
      <c r="J2186" s="167" t="s">
        <v>1422</v>
      </c>
      <c r="K2186" s="167" t="s">
        <v>653</v>
      </c>
      <c r="L2186" s="167" t="s">
        <v>1423</v>
      </c>
      <c r="M2186" s="167" t="s">
        <v>3097</v>
      </c>
      <c r="O2186" s="167">
        <v>23419</v>
      </c>
      <c r="P2186" s="167" t="s">
        <v>1386</v>
      </c>
      <c r="R2186" s="167">
        <v>294</v>
      </c>
      <c r="S2186" s="167">
        <v>-294</v>
      </c>
      <c r="T2186" s="167" t="s">
        <v>1361</v>
      </c>
    </row>
    <row r="2187" spans="1:20">
      <c r="A2187" s="167">
        <v>42100</v>
      </c>
      <c r="B2187" s="167">
        <v>45931</v>
      </c>
      <c r="C2187" s="168">
        <v>45931</v>
      </c>
      <c r="D2187" s="167" t="s">
        <v>655</v>
      </c>
      <c r="E2187" s="167" t="s">
        <v>3100</v>
      </c>
      <c r="F2187" s="167" t="s">
        <v>1408</v>
      </c>
      <c r="G2187" s="167" t="s">
        <v>1409</v>
      </c>
      <c r="I2187" s="167" t="s">
        <v>1650</v>
      </c>
      <c r="J2187" s="167" t="s">
        <v>1422</v>
      </c>
      <c r="K2187" s="167" t="s">
        <v>653</v>
      </c>
      <c r="L2187" s="167" t="s">
        <v>1423</v>
      </c>
      <c r="M2187" s="167" t="s">
        <v>3097</v>
      </c>
      <c r="O2187" s="167">
        <v>23895</v>
      </c>
      <c r="P2187" s="167" t="s">
        <v>1386</v>
      </c>
      <c r="R2187" s="167">
        <v>287</v>
      </c>
      <c r="S2187" s="167">
        <v>-287</v>
      </c>
      <c r="T2187" s="167" t="s">
        <v>1361</v>
      </c>
    </row>
    <row r="2188" spans="1:20">
      <c r="A2188" s="167">
        <v>40000</v>
      </c>
      <c r="B2188" s="167">
        <v>45901</v>
      </c>
      <c r="C2188" s="168">
        <v>45901</v>
      </c>
      <c r="D2188" s="167" t="s">
        <v>3101</v>
      </c>
      <c r="E2188" s="167" t="s">
        <v>3102</v>
      </c>
      <c r="F2188" s="167" t="s">
        <v>1425</v>
      </c>
      <c r="G2188" s="167" t="s">
        <v>1426</v>
      </c>
      <c r="I2188" s="167" t="s">
        <v>1650</v>
      </c>
      <c r="J2188" s="167" t="s">
        <v>1799</v>
      </c>
      <c r="K2188" s="167" t="s">
        <v>653</v>
      </c>
      <c r="L2188" s="167" t="s">
        <v>1800</v>
      </c>
      <c r="M2188" s="167" t="s">
        <v>3097</v>
      </c>
      <c r="O2188" s="167">
        <v>23538</v>
      </c>
      <c r="P2188" s="167" t="s">
        <v>1386</v>
      </c>
      <c r="R2188" s="167">
        <v>29.91</v>
      </c>
      <c r="S2188" s="167">
        <v>-29.91</v>
      </c>
      <c r="T2188" s="167" t="s">
        <v>1361</v>
      </c>
    </row>
    <row r="2189" spans="1:20">
      <c r="A2189" s="167">
        <v>40000</v>
      </c>
      <c r="B2189" s="167">
        <v>45931</v>
      </c>
      <c r="C2189" s="168">
        <v>45931</v>
      </c>
      <c r="D2189" s="167" t="s">
        <v>654</v>
      </c>
      <c r="E2189" s="167" t="s">
        <v>3102</v>
      </c>
      <c r="F2189" s="167" t="s">
        <v>1425</v>
      </c>
      <c r="G2189" s="167" t="s">
        <v>1426</v>
      </c>
      <c r="I2189" s="167" t="s">
        <v>1650</v>
      </c>
      <c r="J2189" s="167" t="s">
        <v>1799</v>
      </c>
      <c r="K2189" s="167" t="s">
        <v>653</v>
      </c>
      <c r="L2189" s="167" t="s">
        <v>1800</v>
      </c>
      <c r="M2189" s="167" t="s">
        <v>3097</v>
      </c>
      <c r="O2189" s="167">
        <v>23896</v>
      </c>
      <c r="P2189" s="167" t="s">
        <v>1386</v>
      </c>
      <c r="R2189" s="167">
        <v>29.91</v>
      </c>
      <c r="S2189" s="167">
        <v>-29.91</v>
      </c>
      <c r="T2189" s="167" t="s">
        <v>1361</v>
      </c>
    </row>
    <row r="2190" spans="1:20">
      <c r="A2190" s="167">
        <v>40000</v>
      </c>
      <c r="B2190" s="167">
        <v>45901</v>
      </c>
      <c r="C2190" s="168">
        <v>45901</v>
      </c>
      <c r="D2190" s="167" t="s">
        <v>3095</v>
      </c>
      <c r="E2190" s="167" t="s">
        <v>3103</v>
      </c>
      <c r="F2190" s="167" t="s">
        <v>1425</v>
      </c>
      <c r="G2190" s="167" t="s">
        <v>1426</v>
      </c>
      <c r="I2190" s="167" t="s">
        <v>1650</v>
      </c>
      <c r="J2190" s="167" t="s">
        <v>1663</v>
      </c>
      <c r="K2190" s="167" t="s">
        <v>653</v>
      </c>
      <c r="L2190" s="167" t="s">
        <v>1664</v>
      </c>
      <c r="M2190" s="167" t="s">
        <v>3097</v>
      </c>
      <c r="O2190" s="167">
        <v>23419</v>
      </c>
      <c r="P2190" s="167" t="s">
        <v>1386</v>
      </c>
      <c r="R2190" s="167">
        <v>20</v>
      </c>
      <c r="S2190" s="167">
        <v>-20</v>
      </c>
      <c r="T2190" s="167" t="s">
        <v>1361</v>
      </c>
    </row>
    <row r="2191" spans="1:20">
      <c r="A2191" s="167">
        <v>40000</v>
      </c>
      <c r="B2191" s="167">
        <v>45931</v>
      </c>
      <c r="C2191" s="168">
        <v>45931</v>
      </c>
      <c r="D2191" s="167" t="s">
        <v>655</v>
      </c>
      <c r="E2191" s="167" t="s">
        <v>3103</v>
      </c>
      <c r="F2191" s="167" t="s">
        <v>1425</v>
      </c>
      <c r="G2191" s="167" t="s">
        <v>1426</v>
      </c>
      <c r="I2191" s="167" t="s">
        <v>1650</v>
      </c>
      <c r="J2191" s="167" t="s">
        <v>1663</v>
      </c>
      <c r="K2191" s="167" t="s">
        <v>653</v>
      </c>
      <c r="L2191" s="167" t="s">
        <v>1664</v>
      </c>
      <c r="M2191" s="167" t="s">
        <v>3097</v>
      </c>
      <c r="O2191" s="167">
        <v>23895</v>
      </c>
      <c r="P2191" s="167" t="s">
        <v>1386</v>
      </c>
      <c r="R2191" s="167">
        <v>20</v>
      </c>
      <c r="S2191" s="167">
        <v>-20</v>
      </c>
      <c r="T2191" s="167" t="s">
        <v>1361</v>
      </c>
    </row>
    <row r="2192" spans="1:20">
      <c r="A2192" s="167">
        <v>41320</v>
      </c>
      <c r="B2192" s="167">
        <v>45901</v>
      </c>
      <c r="C2192" s="168">
        <v>45901</v>
      </c>
      <c r="D2192" s="167" t="s">
        <v>3095</v>
      </c>
      <c r="E2192" s="167" t="s">
        <v>3104</v>
      </c>
      <c r="F2192" s="167" t="s">
        <v>1425</v>
      </c>
      <c r="G2192" s="167" t="s">
        <v>1426</v>
      </c>
      <c r="I2192" s="167" t="s">
        <v>1650</v>
      </c>
      <c r="J2192" s="167" t="s">
        <v>1492</v>
      </c>
      <c r="K2192" s="167" t="s">
        <v>653</v>
      </c>
      <c r="L2192" s="167" t="s">
        <v>1493</v>
      </c>
      <c r="M2192" s="167" t="s">
        <v>3097</v>
      </c>
      <c r="O2192" s="167">
        <v>23419</v>
      </c>
      <c r="P2192" s="167" t="s">
        <v>1386</v>
      </c>
      <c r="R2192" s="167">
        <v>200</v>
      </c>
      <c r="S2192" s="167">
        <v>-200</v>
      </c>
      <c r="T2192" s="167" t="s">
        <v>1361</v>
      </c>
    </row>
    <row r="2193" spans="1:20">
      <c r="A2193" s="167">
        <v>41320</v>
      </c>
      <c r="B2193" s="167">
        <v>45931</v>
      </c>
      <c r="C2193" s="168">
        <v>45931</v>
      </c>
      <c r="D2193" s="167" t="s">
        <v>655</v>
      </c>
      <c r="E2193" s="167" t="s">
        <v>3104</v>
      </c>
      <c r="F2193" s="167" t="s">
        <v>1425</v>
      </c>
      <c r="G2193" s="167" t="s">
        <v>1426</v>
      </c>
      <c r="I2193" s="167" t="s">
        <v>1650</v>
      </c>
      <c r="J2193" s="167" t="s">
        <v>1492</v>
      </c>
      <c r="K2193" s="167" t="s">
        <v>653</v>
      </c>
      <c r="L2193" s="167" t="s">
        <v>1493</v>
      </c>
      <c r="M2193" s="167" t="s">
        <v>3097</v>
      </c>
      <c r="O2193" s="167">
        <v>23895</v>
      </c>
      <c r="P2193" s="167" t="s">
        <v>1386</v>
      </c>
      <c r="R2193" s="167">
        <v>200</v>
      </c>
      <c r="S2193" s="167">
        <v>-200</v>
      </c>
      <c r="T2193" s="167" t="s">
        <v>1361</v>
      </c>
    </row>
    <row r="2194" spans="1:20">
      <c r="A2194" s="167">
        <v>41300</v>
      </c>
      <c r="B2194" s="167">
        <v>45901</v>
      </c>
      <c r="C2194" s="168">
        <v>45901</v>
      </c>
      <c r="D2194" s="167" t="s">
        <v>3095</v>
      </c>
      <c r="E2194" s="167" t="s">
        <v>3105</v>
      </c>
      <c r="F2194" s="167" t="s">
        <v>1425</v>
      </c>
      <c r="G2194" s="167" t="s">
        <v>1426</v>
      </c>
      <c r="I2194" s="167" t="s">
        <v>1650</v>
      </c>
      <c r="J2194" s="167" t="s">
        <v>1430</v>
      </c>
      <c r="K2194" s="167" t="s">
        <v>653</v>
      </c>
      <c r="L2194" s="167" t="s">
        <v>1430</v>
      </c>
      <c r="M2194" s="167" t="s">
        <v>3097</v>
      </c>
      <c r="O2194" s="167">
        <v>23419</v>
      </c>
      <c r="P2194" s="167" t="s">
        <v>1386</v>
      </c>
      <c r="R2194" s="167">
        <v>49.8</v>
      </c>
      <c r="S2194" s="167">
        <v>-49.8</v>
      </c>
      <c r="T2194" s="167" t="s">
        <v>1361</v>
      </c>
    </row>
    <row r="2195" spans="1:20">
      <c r="A2195" s="167">
        <v>41300</v>
      </c>
      <c r="B2195" s="167">
        <v>45931</v>
      </c>
      <c r="C2195" s="168">
        <v>45931</v>
      </c>
      <c r="D2195" s="167" t="s">
        <v>655</v>
      </c>
      <c r="E2195" s="167" t="s">
        <v>3105</v>
      </c>
      <c r="F2195" s="167" t="s">
        <v>1425</v>
      </c>
      <c r="G2195" s="167" t="s">
        <v>1426</v>
      </c>
      <c r="I2195" s="167" t="s">
        <v>1650</v>
      </c>
      <c r="J2195" s="167" t="s">
        <v>1430</v>
      </c>
      <c r="K2195" s="167" t="s">
        <v>653</v>
      </c>
      <c r="L2195" s="167" t="s">
        <v>1430</v>
      </c>
      <c r="M2195" s="167" t="s">
        <v>3097</v>
      </c>
      <c r="O2195" s="167">
        <v>23895</v>
      </c>
      <c r="P2195" s="167" t="s">
        <v>1386</v>
      </c>
      <c r="R2195" s="167">
        <v>49.8</v>
      </c>
      <c r="S2195" s="167">
        <v>-49.8</v>
      </c>
      <c r="T2195" s="167" t="s">
        <v>1361</v>
      </c>
    </row>
    <row r="2196" spans="1:20">
      <c r="A2196" s="167">
        <v>40200</v>
      </c>
      <c r="B2196" s="167">
        <v>45901</v>
      </c>
      <c r="C2196" s="168">
        <v>45901</v>
      </c>
      <c r="D2196" s="167" t="s">
        <v>3095</v>
      </c>
      <c r="E2196" s="167" t="s">
        <v>3106</v>
      </c>
      <c r="F2196" s="167" t="s">
        <v>1425</v>
      </c>
      <c r="G2196" s="167" t="s">
        <v>1426</v>
      </c>
      <c r="I2196" s="167" t="s">
        <v>1650</v>
      </c>
      <c r="J2196" s="167" t="s">
        <v>1951</v>
      </c>
      <c r="K2196" s="167" t="s">
        <v>653</v>
      </c>
      <c r="L2196" s="167" t="s">
        <v>1952</v>
      </c>
      <c r="M2196" s="167" t="s">
        <v>3097</v>
      </c>
      <c r="O2196" s="167">
        <v>23419</v>
      </c>
      <c r="P2196" s="167" t="s">
        <v>1386</v>
      </c>
      <c r="R2196" s="167">
        <v>82.5</v>
      </c>
      <c r="S2196" s="167">
        <v>-82.5</v>
      </c>
      <c r="T2196" s="167" t="s">
        <v>1361</v>
      </c>
    </row>
    <row r="2197" spans="1:20">
      <c r="A2197" s="167">
        <v>40200</v>
      </c>
      <c r="B2197" s="167">
        <v>45931</v>
      </c>
      <c r="C2197" s="168">
        <v>45931</v>
      </c>
      <c r="D2197" s="167" t="s">
        <v>655</v>
      </c>
      <c r="E2197" s="167" t="s">
        <v>3106</v>
      </c>
      <c r="F2197" s="167" t="s">
        <v>1425</v>
      </c>
      <c r="G2197" s="167" t="s">
        <v>1426</v>
      </c>
      <c r="I2197" s="167" t="s">
        <v>1650</v>
      </c>
      <c r="J2197" s="167" t="s">
        <v>1951</v>
      </c>
      <c r="K2197" s="167" t="s">
        <v>653</v>
      </c>
      <c r="L2197" s="167" t="s">
        <v>1952</v>
      </c>
      <c r="M2197" s="167" t="s">
        <v>3097</v>
      </c>
      <c r="O2197" s="167">
        <v>23895</v>
      </c>
      <c r="P2197" s="167" t="s">
        <v>1386</v>
      </c>
      <c r="R2197" s="167">
        <v>82.5</v>
      </c>
      <c r="S2197" s="167">
        <v>-82.5</v>
      </c>
      <c r="T2197" s="167" t="s">
        <v>1361</v>
      </c>
    </row>
    <row r="2198" spans="1:20">
      <c r="A2198" s="167">
        <v>40000</v>
      </c>
      <c r="B2198" s="167">
        <v>45901</v>
      </c>
      <c r="C2198" s="168">
        <v>45901</v>
      </c>
      <c r="D2198" s="167" t="s">
        <v>3095</v>
      </c>
      <c r="E2198" s="167" t="s">
        <v>3107</v>
      </c>
      <c r="F2198" s="167" t="s">
        <v>1425</v>
      </c>
      <c r="G2198" s="167" t="s">
        <v>1426</v>
      </c>
      <c r="I2198" s="167" t="s">
        <v>1650</v>
      </c>
      <c r="J2198" s="167" t="s">
        <v>1822</v>
      </c>
      <c r="K2198" s="167" t="s">
        <v>653</v>
      </c>
      <c r="L2198" s="167" t="s">
        <v>1823</v>
      </c>
      <c r="M2198" s="167" t="s">
        <v>3097</v>
      </c>
      <c r="O2198" s="167">
        <v>23419</v>
      </c>
      <c r="P2198" s="167" t="s">
        <v>1386</v>
      </c>
      <c r="R2198" s="167">
        <v>596</v>
      </c>
      <c r="S2198" s="167">
        <v>-596</v>
      </c>
      <c r="T2198" s="167" t="s">
        <v>1361</v>
      </c>
    </row>
    <row r="2199" spans="1:20">
      <c r="A2199" s="167">
        <v>40000</v>
      </c>
      <c r="B2199" s="167">
        <v>45931</v>
      </c>
      <c r="C2199" s="168">
        <v>45931</v>
      </c>
      <c r="D2199" s="167" t="s">
        <v>655</v>
      </c>
      <c r="E2199" s="167" t="s">
        <v>3107</v>
      </c>
      <c r="F2199" s="167" t="s">
        <v>1425</v>
      </c>
      <c r="G2199" s="167" t="s">
        <v>1426</v>
      </c>
      <c r="I2199" s="167" t="s">
        <v>1650</v>
      </c>
      <c r="J2199" s="167" t="s">
        <v>1822</v>
      </c>
      <c r="K2199" s="167" t="s">
        <v>653</v>
      </c>
      <c r="L2199" s="167" t="s">
        <v>1823</v>
      </c>
      <c r="M2199" s="167" t="s">
        <v>3097</v>
      </c>
      <c r="O2199" s="167">
        <v>23895</v>
      </c>
      <c r="P2199" s="167" t="s">
        <v>1386</v>
      </c>
      <c r="R2199" s="167">
        <v>596</v>
      </c>
      <c r="S2199" s="167">
        <v>-596</v>
      </c>
      <c r="T2199" s="167" t="s">
        <v>1361</v>
      </c>
    </row>
    <row r="2200" spans="1:20">
      <c r="A2200" s="167">
        <v>40000</v>
      </c>
      <c r="B2200" s="167">
        <v>45901</v>
      </c>
      <c r="C2200" s="168">
        <v>45901</v>
      </c>
      <c r="D2200" s="167" t="s">
        <v>3095</v>
      </c>
      <c r="E2200" s="167" t="s">
        <v>3108</v>
      </c>
      <c r="F2200" s="167" t="s">
        <v>1425</v>
      </c>
      <c r="G2200" s="167" t="s">
        <v>1426</v>
      </c>
      <c r="I2200" s="167" t="s">
        <v>1650</v>
      </c>
      <c r="J2200" s="167" t="s">
        <v>1669</v>
      </c>
      <c r="K2200" s="167" t="s">
        <v>653</v>
      </c>
      <c r="L2200" s="167" t="s">
        <v>1670</v>
      </c>
      <c r="M2200" s="167" t="s">
        <v>3097</v>
      </c>
      <c r="O2200" s="167">
        <v>23419</v>
      </c>
      <c r="P2200" s="167" t="s">
        <v>1386</v>
      </c>
      <c r="R2200" s="167">
        <v>840</v>
      </c>
      <c r="S2200" s="167">
        <v>-840</v>
      </c>
      <c r="T2200" s="167" t="s">
        <v>1361</v>
      </c>
    </row>
    <row r="2201" spans="1:20">
      <c r="A2201" s="167">
        <v>40000</v>
      </c>
      <c r="B2201" s="167">
        <v>45931</v>
      </c>
      <c r="C2201" s="168">
        <v>45931</v>
      </c>
      <c r="D2201" s="167" t="s">
        <v>655</v>
      </c>
      <c r="E2201" s="167" t="s">
        <v>3108</v>
      </c>
      <c r="F2201" s="167" t="s">
        <v>1425</v>
      </c>
      <c r="G2201" s="167" t="s">
        <v>1426</v>
      </c>
      <c r="I2201" s="167" t="s">
        <v>1650</v>
      </c>
      <c r="J2201" s="167" t="s">
        <v>1669</v>
      </c>
      <c r="K2201" s="167" t="s">
        <v>653</v>
      </c>
      <c r="L2201" s="167" t="s">
        <v>1670</v>
      </c>
      <c r="M2201" s="167" t="s">
        <v>3097</v>
      </c>
      <c r="O2201" s="167">
        <v>23895</v>
      </c>
      <c r="P2201" s="167" t="s">
        <v>1386</v>
      </c>
      <c r="R2201" s="167">
        <v>840</v>
      </c>
      <c r="S2201" s="167">
        <v>-840</v>
      </c>
      <c r="T2201" s="167" t="s">
        <v>1361</v>
      </c>
    </row>
    <row r="2202" spans="1:20">
      <c r="A2202" s="167">
        <v>40000</v>
      </c>
      <c r="B2202" s="167">
        <v>45901</v>
      </c>
      <c r="C2202" s="168">
        <v>45901</v>
      </c>
      <c r="D2202" s="167" t="s">
        <v>3095</v>
      </c>
      <c r="E2202" s="167" t="s">
        <v>3109</v>
      </c>
      <c r="F2202" s="167" t="s">
        <v>1425</v>
      </c>
      <c r="G2202" s="167" t="s">
        <v>1426</v>
      </c>
      <c r="I2202" s="167" t="s">
        <v>1650</v>
      </c>
      <c r="J2202" s="167" t="s">
        <v>1672</v>
      </c>
      <c r="K2202" s="167" t="s">
        <v>653</v>
      </c>
      <c r="L2202" s="167" t="s">
        <v>1673</v>
      </c>
      <c r="M2202" s="167" t="s">
        <v>3097</v>
      </c>
      <c r="O2202" s="167">
        <v>23419</v>
      </c>
      <c r="P2202" s="167" t="s">
        <v>1386</v>
      </c>
      <c r="R2202" s="167">
        <v>455</v>
      </c>
      <c r="S2202" s="167">
        <v>-455</v>
      </c>
      <c r="T2202" s="167" t="s">
        <v>1361</v>
      </c>
    </row>
    <row r="2203" spans="1:20">
      <c r="A2203" s="167">
        <v>40000</v>
      </c>
      <c r="B2203" s="167">
        <v>45931</v>
      </c>
      <c r="C2203" s="168">
        <v>45931</v>
      </c>
      <c r="D2203" s="167" t="s">
        <v>655</v>
      </c>
      <c r="E2203" s="167" t="s">
        <v>3109</v>
      </c>
      <c r="F2203" s="167" t="s">
        <v>1425</v>
      </c>
      <c r="G2203" s="167" t="s">
        <v>1426</v>
      </c>
      <c r="I2203" s="167" t="s">
        <v>1650</v>
      </c>
      <c r="J2203" s="167" t="s">
        <v>1672</v>
      </c>
      <c r="K2203" s="167" t="s">
        <v>653</v>
      </c>
      <c r="L2203" s="167" t="s">
        <v>1673</v>
      </c>
      <c r="M2203" s="167" t="s">
        <v>3097</v>
      </c>
      <c r="O2203" s="167">
        <v>23895</v>
      </c>
      <c r="P2203" s="167" t="s">
        <v>1386</v>
      </c>
      <c r="R2203" s="167">
        <v>455</v>
      </c>
      <c r="S2203" s="167">
        <v>-455</v>
      </c>
      <c r="T2203" s="167" t="s">
        <v>1361</v>
      </c>
    </row>
    <row r="2204" spans="1:20">
      <c r="A2204" s="167">
        <v>41500</v>
      </c>
      <c r="B2204" s="167">
        <v>45922</v>
      </c>
      <c r="C2204" s="168">
        <v>45922</v>
      </c>
      <c r="D2204" s="167" t="s">
        <v>3110</v>
      </c>
      <c r="E2204" s="167" t="s">
        <v>3111</v>
      </c>
      <c r="F2204" s="167" t="s">
        <v>1648</v>
      </c>
      <c r="G2204" s="167" t="s">
        <v>1649</v>
      </c>
      <c r="I2204" s="167" t="s">
        <v>1650</v>
      </c>
      <c r="K2204" s="167" t="s">
        <v>658</v>
      </c>
      <c r="M2204" s="167" t="s">
        <v>3112</v>
      </c>
      <c r="O2204" s="167">
        <v>23675</v>
      </c>
      <c r="P2204" s="167" t="s">
        <v>1386</v>
      </c>
      <c r="R2204" s="167">
        <v>400</v>
      </c>
      <c r="S2204" s="167">
        <v>-400</v>
      </c>
      <c r="T2204" s="167" t="s">
        <v>1361</v>
      </c>
    </row>
    <row r="2205" spans="1:20">
      <c r="A2205" s="167">
        <v>41500</v>
      </c>
      <c r="B2205" s="167">
        <v>45923</v>
      </c>
      <c r="C2205" s="168">
        <v>45923</v>
      </c>
      <c r="D2205" s="167" t="s">
        <v>3113</v>
      </c>
      <c r="E2205" s="167" t="s">
        <v>3111</v>
      </c>
      <c r="F2205" s="167" t="s">
        <v>1648</v>
      </c>
      <c r="G2205" s="167" t="s">
        <v>1649</v>
      </c>
      <c r="I2205" s="167" t="s">
        <v>1650</v>
      </c>
      <c r="K2205" s="167" t="s">
        <v>658</v>
      </c>
      <c r="M2205" s="167" t="s">
        <v>3112</v>
      </c>
      <c r="O2205" s="167">
        <v>23650</v>
      </c>
      <c r="P2205" s="167" t="s">
        <v>1386</v>
      </c>
      <c r="R2205" s="167">
        <v>5500</v>
      </c>
      <c r="S2205" s="167">
        <v>-5500</v>
      </c>
      <c r="T2205" s="167" t="s">
        <v>1361</v>
      </c>
    </row>
    <row r="2206" spans="1:20">
      <c r="A2206" s="167">
        <v>42000</v>
      </c>
      <c r="B2206" s="167">
        <v>45908</v>
      </c>
      <c r="C2206" s="168">
        <v>45908</v>
      </c>
      <c r="D2206" s="167" t="s">
        <v>3114</v>
      </c>
      <c r="E2206" s="167" t="s">
        <v>3115</v>
      </c>
      <c r="F2206" s="167" t="s">
        <v>1425</v>
      </c>
      <c r="G2206" s="167" t="s">
        <v>1426</v>
      </c>
      <c r="I2206" s="167" t="s">
        <v>1650</v>
      </c>
      <c r="J2206" s="167" t="s">
        <v>3116</v>
      </c>
      <c r="K2206" s="167" t="s">
        <v>658</v>
      </c>
      <c r="L2206" s="167" t="s">
        <v>3117</v>
      </c>
      <c r="M2206" s="167" t="s">
        <v>3112</v>
      </c>
      <c r="O2206" s="167">
        <v>23575</v>
      </c>
      <c r="P2206" s="167" t="s">
        <v>1386</v>
      </c>
      <c r="R2206" s="167">
        <v>0.02</v>
      </c>
      <c r="S2206" s="167">
        <v>-0.02</v>
      </c>
      <c r="T2206" s="167" t="s">
        <v>1361</v>
      </c>
    </row>
    <row r="2207" spans="1:20">
      <c r="A2207" s="167">
        <v>42000</v>
      </c>
      <c r="B2207" s="167">
        <v>45908</v>
      </c>
      <c r="C2207" s="168">
        <v>45908</v>
      </c>
      <c r="D2207" s="167" t="s">
        <v>3114</v>
      </c>
      <c r="E2207" s="167" t="s">
        <v>3118</v>
      </c>
      <c r="F2207" s="167" t="s">
        <v>1425</v>
      </c>
      <c r="G2207" s="167" t="s">
        <v>1426</v>
      </c>
      <c r="I2207" s="167" t="s">
        <v>1650</v>
      </c>
      <c r="J2207" s="167" t="s">
        <v>3119</v>
      </c>
      <c r="K2207" s="167" t="s">
        <v>658</v>
      </c>
      <c r="L2207" s="167" t="s">
        <v>3120</v>
      </c>
      <c r="M2207" s="167" t="s">
        <v>3112</v>
      </c>
      <c r="O2207" s="167">
        <v>23575</v>
      </c>
      <c r="P2207" s="167" t="s">
        <v>1386</v>
      </c>
      <c r="R2207" s="167">
        <v>4917.6000000000004</v>
      </c>
      <c r="S2207" s="167">
        <v>-4917.6000000000004</v>
      </c>
      <c r="T2207" s="167" t="s">
        <v>1361</v>
      </c>
    </row>
    <row r="2208" spans="1:20">
      <c r="A2208" s="167">
        <v>40000</v>
      </c>
      <c r="B2208" s="167">
        <v>45901</v>
      </c>
      <c r="C2208" s="168">
        <v>45901</v>
      </c>
      <c r="D2208" s="167" t="s">
        <v>3121</v>
      </c>
      <c r="E2208" s="167" t="s">
        <v>3122</v>
      </c>
      <c r="F2208" s="167" t="s">
        <v>1425</v>
      </c>
      <c r="G2208" s="167" t="s">
        <v>1426</v>
      </c>
      <c r="I2208" s="167" t="s">
        <v>1650</v>
      </c>
      <c r="J2208" s="167" t="s">
        <v>1657</v>
      </c>
      <c r="K2208" s="167" t="s">
        <v>658</v>
      </c>
      <c r="L2208" s="167" t="s">
        <v>1658</v>
      </c>
      <c r="M2208" s="167" t="s">
        <v>3112</v>
      </c>
      <c r="O2208" s="167">
        <v>23361</v>
      </c>
      <c r="P2208" s="167" t="s">
        <v>1386</v>
      </c>
      <c r="R2208" s="167">
        <v>280</v>
      </c>
      <c r="S2208" s="167">
        <v>-280</v>
      </c>
      <c r="T2208" s="167" t="s">
        <v>1361</v>
      </c>
    </row>
    <row r="2209" spans="1:20">
      <c r="A2209" s="167">
        <v>40000</v>
      </c>
      <c r="B2209" s="167">
        <v>45931</v>
      </c>
      <c r="C2209" s="168">
        <v>45931</v>
      </c>
      <c r="D2209" s="167" t="s">
        <v>660</v>
      </c>
      <c r="E2209" s="167" t="s">
        <v>3122</v>
      </c>
      <c r="F2209" s="167" t="s">
        <v>1425</v>
      </c>
      <c r="G2209" s="167" t="s">
        <v>1426</v>
      </c>
      <c r="I2209" s="167" t="s">
        <v>1650</v>
      </c>
      <c r="J2209" s="167" t="s">
        <v>1657</v>
      </c>
      <c r="K2209" s="167" t="s">
        <v>658</v>
      </c>
      <c r="L2209" s="167" t="s">
        <v>1658</v>
      </c>
      <c r="M2209" s="167" t="s">
        <v>3112</v>
      </c>
      <c r="O2209" s="167">
        <v>23898</v>
      </c>
      <c r="P2209" s="167" t="s">
        <v>1386</v>
      </c>
      <c r="R2209" s="167">
        <v>280</v>
      </c>
      <c r="S2209" s="167">
        <v>-280</v>
      </c>
      <c r="T2209" s="167" t="s">
        <v>1361</v>
      </c>
    </row>
    <row r="2210" spans="1:20">
      <c r="A2210" s="167">
        <v>40000</v>
      </c>
      <c r="B2210" s="167">
        <v>45901</v>
      </c>
      <c r="C2210" s="168">
        <v>45901</v>
      </c>
      <c r="D2210" s="167" t="s">
        <v>3121</v>
      </c>
      <c r="E2210" s="167" t="s">
        <v>3123</v>
      </c>
      <c r="F2210" s="167" t="s">
        <v>1425</v>
      </c>
      <c r="G2210" s="167" t="s">
        <v>1426</v>
      </c>
      <c r="I2210" s="167" t="s">
        <v>1650</v>
      </c>
      <c r="J2210" s="167" t="s">
        <v>1546</v>
      </c>
      <c r="K2210" s="167" t="s">
        <v>658</v>
      </c>
      <c r="L2210" s="167" t="s">
        <v>1547</v>
      </c>
      <c r="M2210" s="167" t="s">
        <v>3112</v>
      </c>
      <c r="O2210" s="167">
        <v>23361</v>
      </c>
      <c r="P2210" s="167" t="s">
        <v>1386</v>
      </c>
      <c r="R2210" s="167">
        <v>175</v>
      </c>
      <c r="S2210" s="167">
        <v>-175</v>
      </c>
      <c r="T2210" s="167" t="s">
        <v>1361</v>
      </c>
    </row>
    <row r="2211" spans="1:20">
      <c r="A2211" s="167">
        <v>40000</v>
      </c>
      <c r="B2211" s="167">
        <v>45931</v>
      </c>
      <c r="C2211" s="168">
        <v>45931</v>
      </c>
      <c r="D2211" s="167" t="s">
        <v>660</v>
      </c>
      <c r="E2211" s="167" t="s">
        <v>3123</v>
      </c>
      <c r="F2211" s="167" t="s">
        <v>1425</v>
      </c>
      <c r="G2211" s="167" t="s">
        <v>1426</v>
      </c>
      <c r="I2211" s="167" t="s">
        <v>1650</v>
      </c>
      <c r="J2211" s="167" t="s">
        <v>1546</v>
      </c>
      <c r="K2211" s="167" t="s">
        <v>658</v>
      </c>
      <c r="L2211" s="167" t="s">
        <v>1547</v>
      </c>
      <c r="M2211" s="167" t="s">
        <v>3112</v>
      </c>
      <c r="O2211" s="167">
        <v>23898</v>
      </c>
      <c r="P2211" s="167" t="s">
        <v>1386</v>
      </c>
      <c r="R2211" s="167">
        <v>175</v>
      </c>
      <c r="S2211" s="167">
        <v>-175</v>
      </c>
      <c r="T2211" s="167" t="s">
        <v>1361</v>
      </c>
    </row>
    <row r="2212" spans="1:20">
      <c r="A2212" s="167">
        <v>42000</v>
      </c>
      <c r="B2212" s="167">
        <v>45922</v>
      </c>
      <c r="C2212" s="168">
        <v>45922</v>
      </c>
      <c r="D2212" s="167" t="s">
        <v>3110</v>
      </c>
      <c r="E2212" s="167" t="s">
        <v>3124</v>
      </c>
      <c r="F2212" s="167" t="s">
        <v>1504</v>
      </c>
      <c r="G2212" s="167" t="s">
        <v>297</v>
      </c>
      <c r="I2212" s="167" t="s">
        <v>1650</v>
      </c>
      <c r="J2212" s="167" t="s">
        <v>3125</v>
      </c>
      <c r="K2212" s="167" t="s">
        <v>658</v>
      </c>
      <c r="L2212" s="167" t="s">
        <v>3126</v>
      </c>
      <c r="M2212" s="167" t="s">
        <v>3112</v>
      </c>
      <c r="O2212" s="167">
        <v>23675</v>
      </c>
      <c r="P2212" s="167" t="s">
        <v>1386</v>
      </c>
      <c r="R2212" s="167">
        <v>4960</v>
      </c>
      <c r="S2212" s="167">
        <v>-4960</v>
      </c>
      <c r="T2212" s="167" t="s">
        <v>1361</v>
      </c>
    </row>
    <row r="2213" spans="1:20">
      <c r="A2213" s="167">
        <v>40000</v>
      </c>
      <c r="B2213" s="167">
        <v>45901</v>
      </c>
      <c r="C2213" s="168">
        <v>45901</v>
      </c>
      <c r="D2213" s="167" t="s">
        <v>3127</v>
      </c>
      <c r="E2213" s="167" t="s">
        <v>3128</v>
      </c>
      <c r="F2213" s="167" t="s">
        <v>1425</v>
      </c>
      <c r="G2213" s="167" t="s">
        <v>1426</v>
      </c>
      <c r="I2213" s="167" t="s">
        <v>1650</v>
      </c>
      <c r="J2213" s="167" t="s">
        <v>1799</v>
      </c>
      <c r="K2213" s="167" t="s">
        <v>658</v>
      </c>
      <c r="L2213" s="167" t="s">
        <v>1800</v>
      </c>
      <c r="M2213" s="167" t="s">
        <v>3112</v>
      </c>
      <c r="O2213" s="167">
        <v>23360</v>
      </c>
      <c r="P2213" s="167" t="s">
        <v>1386</v>
      </c>
      <c r="R2213" s="167">
        <v>101.59</v>
      </c>
      <c r="S2213" s="167">
        <v>-101.59</v>
      </c>
      <c r="T2213" s="167" t="s">
        <v>1361</v>
      </c>
    </row>
    <row r="2214" spans="1:20">
      <c r="A2214" s="167">
        <v>40000</v>
      </c>
      <c r="B2214" s="167">
        <v>45931</v>
      </c>
      <c r="C2214" s="168">
        <v>45931</v>
      </c>
      <c r="D2214" s="167" t="s">
        <v>659</v>
      </c>
      <c r="E2214" s="167" t="s">
        <v>3128</v>
      </c>
      <c r="F2214" s="167" t="s">
        <v>1425</v>
      </c>
      <c r="G2214" s="167" t="s">
        <v>1426</v>
      </c>
      <c r="I2214" s="167" t="s">
        <v>1650</v>
      </c>
      <c r="J2214" s="167" t="s">
        <v>1799</v>
      </c>
      <c r="K2214" s="167" t="s">
        <v>658</v>
      </c>
      <c r="L2214" s="167" t="s">
        <v>1800</v>
      </c>
      <c r="M2214" s="167" t="s">
        <v>3112</v>
      </c>
      <c r="O2214" s="167">
        <v>23897</v>
      </c>
      <c r="P2214" s="167" t="s">
        <v>1386</v>
      </c>
      <c r="R2214" s="167">
        <v>101.59</v>
      </c>
      <c r="S2214" s="167">
        <v>-101.59</v>
      </c>
      <c r="T2214" s="167" t="s">
        <v>1361</v>
      </c>
    </row>
    <row r="2215" spans="1:20">
      <c r="A2215" s="167">
        <v>40000</v>
      </c>
      <c r="B2215" s="167">
        <v>45901</v>
      </c>
      <c r="C2215" s="168">
        <v>45901</v>
      </c>
      <c r="D2215" s="167" t="s">
        <v>3121</v>
      </c>
      <c r="E2215" s="167" t="s">
        <v>3129</v>
      </c>
      <c r="F2215" s="167" t="s">
        <v>1425</v>
      </c>
      <c r="G2215" s="167" t="s">
        <v>1426</v>
      </c>
      <c r="I2215" s="167" t="s">
        <v>1650</v>
      </c>
      <c r="J2215" s="167" t="s">
        <v>1663</v>
      </c>
      <c r="K2215" s="167" t="s">
        <v>658</v>
      </c>
      <c r="L2215" s="167" t="s">
        <v>1664</v>
      </c>
      <c r="M2215" s="167" t="s">
        <v>3112</v>
      </c>
      <c r="O2215" s="167">
        <v>23361</v>
      </c>
      <c r="P2215" s="167" t="s">
        <v>1386</v>
      </c>
      <c r="R2215" s="167">
        <v>30</v>
      </c>
      <c r="S2215" s="167">
        <v>-30</v>
      </c>
      <c r="T2215" s="167" t="s">
        <v>1361</v>
      </c>
    </row>
    <row r="2216" spans="1:20">
      <c r="A2216" s="167">
        <v>40000</v>
      </c>
      <c r="B2216" s="167">
        <v>45931</v>
      </c>
      <c r="C2216" s="168">
        <v>45931</v>
      </c>
      <c r="D2216" s="167" t="s">
        <v>660</v>
      </c>
      <c r="E2216" s="167" t="s">
        <v>3129</v>
      </c>
      <c r="F2216" s="167" t="s">
        <v>1425</v>
      </c>
      <c r="G2216" s="167" t="s">
        <v>1426</v>
      </c>
      <c r="I2216" s="167" t="s">
        <v>1650</v>
      </c>
      <c r="J2216" s="167" t="s">
        <v>1663</v>
      </c>
      <c r="K2216" s="167" t="s">
        <v>658</v>
      </c>
      <c r="L2216" s="167" t="s">
        <v>1664</v>
      </c>
      <c r="M2216" s="167" t="s">
        <v>3112</v>
      </c>
      <c r="O2216" s="167">
        <v>23898</v>
      </c>
      <c r="P2216" s="167" t="s">
        <v>1386</v>
      </c>
      <c r="R2216" s="167">
        <v>30</v>
      </c>
      <c r="S2216" s="167">
        <v>-30</v>
      </c>
      <c r="T2216" s="167" t="s">
        <v>1361</v>
      </c>
    </row>
    <row r="2217" spans="1:20">
      <c r="A2217" s="167">
        <v>41700</v>
      </c>
      <c r="B2217" s="167">
        <v>45908</v>
      </c>
      <c r="C2217" s="168">
        <v>45908</v>
      </c>
      <c r="D2217" s="167" t="s">
        <v>3114</v>
      </c>
      <c r="E2217" s="167" t="s">
        <v>3130</v>
      </c>
      <c r="F2217" s="167" t="s">
        <v>1425</v>
      </c>
      <c r="G2217" s="167" t="s">
        <v>1426</v>
      </c>
      <c r="I2217" s="167" t="s">
        <v>1650</v>
      </c>
      <c r="J2217" s="167" t="s">
        <v>3131</v>
      </c>
      <c r="K2217" s="167" t="s">
        <v>658</v>
      </c>
      <c r="L2217" s="167" t="s">
        <v>3131</v>
      </c>
      <c r="M2217" s="167" t="s">
        <v>3112</v>
      </c>
      <c r="O2217" s="167">
        <v>23575</v>
      </c>
      <c r="P2217" s="167" t="s">
        <v>1386</v>
      </c>
      <c r="R2217" s="167">
        <v>480</v>
      </c>
      <c r="S2217" s="167">
        <v>-480</v>
      </c>
      <c r="T2217" s="167" t="s">
        <v>1361</v>
      </c>
    </row>
    <row r="2218" spans="1:20">
      <c r="A2218" s="167">
        <v>40000</v>
      </c>
      <c r="B2218" s="167">
        <v>45901</v>
      </c>
      <c r="C2218" s="168">
        <v>45901</v>
      </c>
      <c r="D2218" s="167" t="s">
        <v>3121</v>
      </c>
      <c r="E2218" s="167" t="s">
        <v>3132</v>
      </c>
      <c r="F2218" s="167" t="s">
        <v>1425</v>
      </c>
      <c r="G2218" s="167" t="s">
        <v>1426</v>
      </c>
      <c r="I2218" s="167" t="s">
        <v>1650</v>
      </c>
      <c r="J2218" s="167" t="s">
        <v>1947</v>
      </c>
      <c r="K2218" s="167" t="s">
        <v>658</v>
      </c>
      <c r="L2218" s="167" t="s">
        <v>1948</v>
      </c>
      <c r="M2218" s="167" t="s">
        <v>3112</v>
      </c>
      <c r="O2218" s="167">
        <v>23361</v>
      </c>
      <c r="P2218" s="167" t="s">
        <v>1386</v>
      </c>
      <c r="R2218" s="167">
        <v>349.86</v>
      </c>
      <c r="S2218" s="167">
        <v>-349.86</v>
      </c>
      <c r="T2218" s="167" t="s">
        <v>1361</v>
      </c>
    </row>
    <row r="2219" spans="1:20">
      <c r="A2219" s="167">
        <v>40000</v>
      </c>
      <c r="B2219" s="167">
        <v>45931</v>
      </c>
      <c r="C2219" s="168">
        <v>45931</v>
      </c>
      <c r="D2219" s="167" t="s">
        <v>660</v>
      </c>
      <c r="E2219" s="167" t="s">
        <v>3132</v>
      </c>
      <c r="F2219" s="167" t="s">
        <v>1425</v>
      </c>
      <c r="G2219" s="167" t="s">
        <v>1426</v>
      </c>
      <c r="I2219" s="167" t="s">
        <v>1650</v>
      </c>
      <c r="J2219" s="167" t="s">
        <v>1947</v>
      </c>
      <c r="K2219" s="167" t="s">
        <v>658</v>
      </c>
      <c r="L2219" s="167" t="s">
        <v>1948</v>
      </c>
      <c r="M2219" s="167" t="s">
        <v>3112</v>
      </c>
      <c r="O2219" s="167">
        <v>23898</v>
      </c>
      <c r="P2219" s="167" t="s">
        <v>1386</v>
      </c>
      <c r="R2219" s="167">
        <v>349.86</v>
      </c>
      <c r="S2219" s="167">
        <v>-349.86</v>
      </c>
      <c r="T2219" s="167" t="s">
        <v>1361</v>
      </c>
    </row>
    <row r="2220" spans="1:20">
      <c r="A2220" s="167">
        <v>40200</v>
      </c>
      <c r="B2220" s="167">
        <v>45901</v>
      </c>
      <c r="C2220" s="168">
        <v>45901</v>
      </c>
      <c r="D2220" s="167" t="s">
        <v>3121</v>
      </c>
      <c r="E2220" s="167" t="s">
        <v>3133</v>
      </c>
      <c r="F2220" s="167" t="s">
        <v>1425</v>
      </c>
      <c r="G2220" s="167" t="s">
        <v>1426</v>
      </c>
      <c r="I2220" s="167" t="s">
        <v>1650</v>
      </c>
      <c r="J2220" s="167" t="s">
        <v>1951</v>
      </c>
      <c r="K2220" s="167" t="s">
        <v>658</v>
      </c>
      <c r="L2220" s="167" t="s">
        <v>1952</v>
      </c>
      <c r="M2220" s="167" t="s">
        <v>3112</v>
      </c>
      <c r="O2220" s="167">
        <v>23361</v>
      </c>
      <c r="P2220" s="167" t="s">
        <v>1386</v>
      </c>
      <c r="R2220" s="167">
        <v>412.5</v>
      </c>
      <c r="S2220" s="167">
        <v>-412.5</v>
      </c>
      <c r="T2220" s="167" t="s">
        <v>1361</v>
      </c>
    </row>
    <row r="2221" spans="1:20">
      <c r="A2221" s="167">
        <v>40200</v>
      </c>
      <c r="B2221" s="167">
        <v>45931</v>
      </c>
      <c r="C2221" s="168">
        <v>45931</v>
      </c>
      <c r="D2221" s="167" t="s">
        <v>660</v>
      </c>
      <c r="E2221" s="167" t="s">
        <v>3133</v>
      </c>
      <c r="F2221" s="167" t="s">
        <v>1425</v>
      </c>
      <c r="G2221" s="167" t="s">
        <v>1426</v>
      </c>
      <c r="I2221" s="167" t="s">
        <v>1650</v>
      </c>
      <c r="J2221" s="167" t="s">
        <v>1951</v>
      </c>
      <c r="K2221" s="167" t="s">
        <v>658</v>
      </c>
      <c r="L2221" s="167" t="s">
        <v>1952</v>
      </c>
      <c r="M2221" s="167" t="s">
        <v>3112</v>
      </c>
      <c r="O2221" s="167">
        <v>23898</v>
      </c>
      <c r="P2221" s="167" t="s">
        <v>1386</v>
      </c>
      <c r="R2221" s="167">
        <v>412.5</v>
      </c>
      <c r="S2221" s="167">
        <v>-412.5</v>
      </c>
      <c r="T2221" s="167" t="s">
        <v>1361</v>
      </c>
    </row>
    <row r="2222" spans="1:20">
      <c r="A2222" s="167">
        <v>41450</v>
      </c>
      <c r="B2222" s="167">
        <v>45901</v>
      </c>
      <c r="C2222" s="168">
        <v>45901</v>
      </c>
      <c r="D2222" s="167" t="s">
        <v>3121</v>
      </c>
      <c r="E2222" s="167" t="s">
        <v>3134</v>
      </c>
      <c r="F2222" s="167" t="s">
        <v>1425</v>
      </c>
      <c r="G2222" s="167" t="s">
        <v>1426</v>
      </c>
      <c r="I2222" s="167" t="s">
        <v>1650</v>
      </c>
      <c r="J2222" s="167" t="s">
        <v>2618</v>
      </c>
      <c r="K2222" s="167" t="s">
        <v>658</v>
      </c>
      <c r="L2222" s="167" t="s">
        <v>2619</v>
      </c>
      <c r="M2222" s="167" t="s">
        <v>3112</v>
      </c>
      <c r="O2222" s="167">
        <v>23361</v>
      </c>
      <c r="P2222" s="167" t="s">
        <v>1386</v>
      </c>
      <c r="R2222" s="167">
        <v>49.8</v>
      </c>
      <c r="S2222" s="167">
        <v>-49.8</v>
      </c>
      <c r="T2222" s="167" t="s">
        <v>1361</v>
      </c>
    </row>
    <row r="2223" spans="1:20">
      <c r="A2223" s="167">
        <v>41450</v>
      </c>
      <c r="B2223" s="167">
        <v>45931</v>
      </c>
      <c r="C2223" s="168">
        <v>45931</v>
      </c>
      <c r="D2223" s="167" t="s">
        <v>660</v>
      </c>
      <c r="E2223" s="167" t="s">
        <v>3134</v>
      </c>
      <c r="F2223" s="167" t="s">
        <v>1425</v>
      </c>
      <c r="G2223" s="167" t="s">
        <v>1426</v>
      </c>
      <c r="I2223" s="167" t="s">
        <v>1650</v>
      </c>
      <c r="J2223" s="167" t="s">
        <v>2618</v>
      </c>
      <c r="K2223" s="167" t="s">
        <v>658</v>
      </c>
      <c r="L2223" s="167" t="s">
        <v>2619</v>
      </c>
      <c r="M2223" s="167" t="s">
        <v>3112</v>
      </c>
      <c r="O2223" s="167">
        <v>23898</v>
      </c>
      <c r="P2223" s="167" t="s">
        <v>1386</v>
      </c>
      <c r="R2223" s="167">
        <v>49.8</v>
      </c>
      <c r="S2223" s="167">
        <v>-49.8</v>
      </c>
      <c r="T2223" s="167" t="s">
        <v>1361</v>
      </c>
    </row>
    <row r="2224" spans="1:20">
      <c r="A2224" s="167">
        <v>40000</v>
      </c>
      <c r="B2224" s="167">
        <v>45901</v>
      </c>
      <c r="C2224" s="168">
        <v>45901</v>
      </c>
      <c r="D2224" s="167" t="s">
        <v>3121</v>
      </c>
      <c r="E2224" s="167" t="s">
        <v>3135</v>
      </c>
      <c r="F2224" s="167" t="s">
        <v>1425</v>
      </c>
      <c r="G2224" s="167" t="s">
        <v>1426</v>
      </c>
      <c r="I2224" s="167" t="s">
        <v>1650</v>
      </c>
      <c r="J2224" s="167" t="s">
        <v>2650</v>
      </c>
      <c r="K2224" s="167" t="s">
        <v>658</v>
      </c>
      <c r="L2224" s="167" t="s">
        <v>2651</v>
      </c>
      <c r="M2224" s="167" t="s">
        <v>3112</v>
      </c>
      <c r="O2224" s="167">
        <v>23361</v>
      </c>
      <c r="P2224" s="167" t="s">
        <v>1386</v>
      </c>
      <c r="R2224" s="167">
        <v>474</v>
      </c>
      <c r="S2224" s="167">
        <v>-474</v>
      </c>
      <c r="T2224" s="167" t="s">
        <v>1361</v>
      </c>
    </row>
    <row r="2225" spans="1:20">
      <c r="A2225" s="167">
        <v>40000</v>
      </c>
      <c r="B2225" s="167">
        <v>45931</v>
      </c>
      <c r="C2225" s="168">
        <v>45931</v>
      </c>
      <c r="D2225" s="167" t="s">
        <v>660</v>
      </c>
      <c r="E2225" s="167" t="s">
        <v>3135</v>
      </c>
      <c r="F2225" s="167" t="s">
        <v>1425</v>
      </c>
      <c r="G2225" s="167" t="s">
        <v>1426</v>
      </c>
      <c r="I2225" s="167" t="s">
        <v>1650</v>
      </c>
      <c r="J2225" s="167" t="s">
        <v>2650</v>
      </c>
      <c r="K2225" s="167" t="s">
        <v>658</v>
      </c>
      <c r="L2225" s="167" t="s">
        <v>2651</v>
      </c>
      <c r="M2225" s="167" t="s">
        <v>3112</v>
      </c>
      <c r="O2225" s="167">
        <v>23898</v>
      </c>
      <c r="P2225" s="167" t="s">
        <v>1386</v>
      </c>
      <c r="R2225" s="167">
        <v>474</v>
      </c>
      <c r="S2225" s="167">
        <v>-474</v>
      </c>
      <c r="T2225" s="167" t="s">
        <v>1361</v>
      </c>
    </row>
    <row r="2226" spans="1:20">
      <c r="A2226" s="167">
        <v>44000</v>
      </c>
      <c r="B2226" s="167">
        <v>45908</v>
      </c>
      <c r="C2226" s="168">
        <v>45908</v>
      </c>
      <c r="D2226" s="167" t="s">
        <v>3114</v>
      </c>
      <c r="E2226" s="167" t="s">
        <v>3136</v>
      </c>
      <c r="F2226" s="167" t="s">
        <v>1425</v>
      </c>
      <c r="G2226" s="167" t="s">
        <v>1426</v>
      </c>
      <c r="I2226" s="167" t="s">
        <v>1650</v>
      </c>
      <c r="J2226" s="167" t="s">
        <v>1911</v>
      </c>
      <c r="K2226" s="167" t="s">
        <v>658</v>
      </c>
      <c r="L2226" s="167" t="s">
        <v>1912</v>
      </c>
      <c r="M2226" s="167" t="s">
        <v>3112</v>
      </c>
      <c r="O2226" s="167">
        <v>23575</v>
      </c>
      <c r="P2226" s="167" t="s">
        <v>1386</v>
      </c>
      <c r="R2226" s="167">
        <v>926.48</v>
      </c>
      <c r="S2226" s="167">
        <v>-926.48</v>
      </c>
      <c r="T2226" s="167" t="s">
        <v>1361</v>
      </c>
    </row>
    <row r="2227" spans="1:20">
      <c r="A2227" s="167">
        <v>40000</v>
      </c>
      <c r="B2227" s="167">
        <v>45901</v>
      </c>
      <c r="C2227" s="168">
        <v>45901</v>
      </c>
      <c r="D2227" s="167" t="s">
        <v>3121</v>
      </c>
      <c r="E2227" s="167" t="s">
        <v>3137</v>
      </c>
      <c r="F2227" s="167" t="s">
        <v>1425</v>
      </c>
      <c r="G2227" s="167" t="s">
        <v>1426</v>
      </c>
      <c r="I2227" s="167" t="s">
        <v>1650</v>
      </c>
      <c r="J2227" s="167" t="s">
        <v>1829</v>
      </c>
      <c r="K2227" s="167" t="s">
        <v>658</v>
      </c>
      <c r="L2227" s="167" t="s">
        <v>1830</v>
      </c>
      <c r="M2227" s="167" t="s">
        <v>3112</v>
      </c>
      <c r="O2227" s="167">
        <v>23361</v>
      </c>
      <c r="P2227" s="167" t="s">
        <v>1386</v>
      </c>
      <c r="R2227" s="167">
        <v>1956.75</v>
      </c>
      <c r="S2227" s="167">
        <v>-1956.75</v>
      </c>
      <c r="T2227" s="167" t="s">
        <v>1361</v>
      </c>
    </row>
    <row r="2228" spans="1:20">
      <c r="A2228" s="167">
        <v>40000</v>
      </c>
      <c r="B2228" s="167">
        <v>45931</v>
      </c>
      <c r="C2228" s="168">
        <v>45931</v>
      </c>
      <c r="D2228" s="167" t="s">
        <v>660</v>
      </c>
      <c r="E2228" s="167" t="s">
        <v>3137</v>
      </c>
      <c r="F2228" s="167" t="s">
        <v>1425</v>
      </c>
      <c r="G2228" s="167" t="s">
        <v>1426</v>
      </c>
      <c r="I2228" s="167" t="s">
        <v>1650</v>
      </c>
      <c r="J2228" s="167" t="s">
        <v>1829</v>
      </c>
      <c r="K2228" s="167" t="s">
        <v>658</v>
      </c>
      <c r="L2228" s="167" t="s">
        <v>1830</v>
      </c>
      <c r="M2228" s="167" t="s">
        <v>3112</v>
      </c>
      <c r="O2228" s="167">
        <v>23898</v>
      </c>
      <c r="P2228" s="167" t="s">
        <v>1386</v>
      </c>
      <c r="R2228" s="167">
        <v>1956.75</v>
      </c>
      <c r="S2228" s="167">
        <v>-1956.75</v>
      </c>
      <c r="T2228" s="167" t="s">
        <v>1361</v>
      </c>
    </row>
    <row r="2229" spans="1:20">
      <c r="A2229" s="167">
        <v>40000</v>
      </c>
      <c r="B2229" s="167">
        <v>45901</v>
      </c>
      <c r="C2229" s="168">
        <v>45901</v>
      </c>
      <c r="D2229" s="167" t="s">
        <v>3121</v>
      </c>
      <c r="E2229" s="167" t="s">
        <v>3138</v>
      </c>
      <c r="F2229" s="167" t="s">
        <v>1425</v>
      </c>
      <c r="G2229" s="167" t="s">
        <v>1426</v>
      </c>
      <c r="I2229" s="167" t="s">
        <v>1650</v>
      </c>
      <c r="J2229" s="167" t="s">
        <v>1669</v>
      </c>
      <c r="K2229" s="167" t="s">
        <v>658</v>
      </c>
      <c r="L2229" s="167" t="s">
        <v>1670</v>
      </c>
      <c r="M2229" s="167" t="s">
        <v>3112</v>
      </c>
      <c r="O2229" s="167">
        <v>23361</v>
      </c>
      <c r="P2229" s="167" t="s">
        <v>1386</v>
      </c>
      <c r="R2229" s="167">
        <v>1224</v>
      </c>
      <c r="S2229" s="167">
        <v>-1224</v>
      </c>
      <c r="T2229" s="167" t="s">
        <v>1361</v>
      </c>
    </row>
    <row r="2230" spans="1:20">
      <c r="A2230" s="167">
        <v>40000</v>
      </c>
      <c r="B2230" s="167">
        <v>45931</v>
      </c>
      <c r="C2230" s="168">
        <v>45931</v>
      </c>
      <c r="D2230" s="167" t="s">
        <v>660</v>
      </c>
      <c r="E2230" s="167" t="s">
        <v>3138</v>
      </c>
      <c r="F2230" s="167" t="s">
        <v>1425</v>
      </c>
      <c r="G2230" s="167" t="s">
        <v>1426</v>
      </c>
      <c r="I2230" s="167" t="s">
        <v>1650</v>
      </c>
      <c r="J2230" s="167" t="s">
        <v>1669</v>
      </c>
      <c r="K2230" s="167" t="s">
        <v>658</v>
      </c>
      <c r="L2230" s="167" t="s">
        <v>1670</v>
      </c>
      <c r="M2230" s="167" t="s">
        <v>3112</v>
      </c>
      <c r="O2230" s="167">
        <v>23898</v>
      </c>
      <c r="P2230" s="167" t="s">
        <v>1386</v>
      </c>
      <c r="R2230" s="167">
        <v>1224</v>
      </c>
      <c r="S2230" s="167">
        <v>-1224</v>
      </c>
      <c r="T2230" s="167" t="s">
        <v>1361</v>
      </c>
    </row>
    <row r="2231" spans="1:20">
      <c r="A2231" s="167">
        <v>40000</v>
      </c>
      <c r="B2231" s="167">
        <v>45901</v>
      </c>
      <c r="C2231" s="168">
        <v>45901</v>
      </c>
      <c r="D2231" s="167" t="s">
        <v>3121</v>
      </c>
      <c r="E2231" s="167" t="s">
        <v>3139</v>
      </c>
      <c r="F2231" s="167" t="s">
        <v>1425</v>
      </c>
      <c r="G2231" s="167" t="s">
        <v>1426</v>
      </c>
      <c r="I2231" s="167" t="s">
        <v>1650</v>
      </c>
      <c r="J2231" s="167" t="s">
        <v>1672</v>
      </c>
      <c r="K2231" s="167" t="s">
        <v>658</v>
      </c>
      <c r="L2231" s="167" t="s">
        <v>1673</v>
      </c>
      <c r="M2231" s="167" t="s">
        <v>3112</v>
      </c>
      <c r="O2231" s="167">
        <v>23361</v>
      </c>
      <c r="P2231" s="167" t="s">
        <v>1386</v>
      </c>
      <c r="R2231" s="167">
        <v>1302</v>
      </c>
      <c r="S2231" s="167">
        <v>-1302</v>
      </c>
      <c r="T2231" s="167" t="s">
        <v>1361</v>
      </c>
    </row>
    <row r="2232" spans="1:20">
      <c r="A2232" s="167">
        <v>40000</v>
      </c>
      <c r="B2232" s="167">
        <v>45931</v>
      </c>
      <c r="C2232" s="168">
        <v>45931</v>
      </c>
      <c r="D2232" s="167" t="s">
        <v>660</v>
      </c>
      <c r="E2232" s="167" t="s">
        <v>3139</v>
      </c>
      <c r="F2232" s="167" t="s">
        <v>1425</v>
      </c>
      <c r="G2232" s="167" t="s">
        <v>1426</v>
      </c>
      <c r="I2232" s="167" t="s">
        <v>1650</v>
      </c>
      <c r="J2232" s="167" t="s">
        <v>1672</v>
      </c>
      <c r="K2232" s="167" t="s">
        <v>658</v>
      </c>
      <c r="L2232" s="167" t="s">
        <v>1673</v>
      </c>
      <c r="M2232" s="167" t="s">
        <v>3112</v>
      </c>
      <c r="O2232" s="167">
        <v>23898</v>
      </c>
      <c r="P2232" s="167" t="s">
        <v>1386</v>
      </c>
      <c r="R2232" s="167">
        <v>1302</v>
      </c>
      <c r="S2232" s="167">
        <v>-1302</v>
      </c>
      <c r="T2232" s="167" t="s">
        <v>1361</v>
      </c>
    </row>
    <row r="2233" spans="1:20">
      <c r="A2233" s="167">
        <v>41300</v>
      </c>
      <c r="B2233" s="167">
        <v>45901</v>
      </c>
      <c r="C2233" s="168">
        <v>45901</v>
      </c>
      <c r="D2233" s="167" t="s">
        <v>3140</v>
      </c>
      <c r="E2233" s="167" t="s">
        <v>3141</v>
      </c>
      <c r="F2233" s="167" t="s">
        <v>1425</v>
      </c>
      <c r="G2233" s="167" t="s">
        <v>1426</v>
      </c>
      <c r="I2233" s="167" t="s">
        <v>1650</v>
      </c>
      <c r="J2233" s="167" t="s">
        <v>3142</v>
      </c>
      <c r="K2233" s="167" t="s">
        <v>658</v>
      </c>
      <c r="L2233" s="167" t="s">
        <v>3143</v>
      </c>
      <c r="M2233" s="167" t="s">
        <v>3112</v>
      </c>
      <c r="O2233" s="167">
        <v>23414</v>
      </c>
      <c r="P2233" s="167" t="s">
        <v>1386</v>
      </c>
      <c r="R2233" s="167">
        <v>28.77</v>
      </c>
      <c r="S2233" s="167">
        <v>-28.77</v>
      </c>
      <c r="T2233" s="167" t="s">
        <v>1361</v>
      </c>
    </row>
    <row r="2234" spans="1:20">
      <c r="A2234" s="167">
        <v>41300</v>
      </c>
      <c r="B2234" s="167">
        <v>45931</v>
      </c>
      <c r="C2234" s="168">
        <v>45931</v>
      </c>
      <c r="D2234" s="167" t="s">
        <v>662</v>
      </c>
      <c r="E2234" s="167" t="s">
        <v>3141</v>
      </c>
      <c r="F2234" s="167" t="s">
        <v>1425</v>
      </c>
      <c r="G2234" s="167" t="s">
        <v>1426</v>
      </c>
      <c r="I2234" s="167" t="s">
        <v>1650</v>
      </c>
      <c r="J2234" s="167" t="s">
        <v>3142</v>
      </c>
      <c r="K2234" s="167" t="s">
        <v>658</v>
      </c>
      <c r="L2234" s="167" t="s">
        <v>3143</v>
      </c>
      <c r="M2234" s="167" t="s">
        <v>3112</v>
      </c>
      <c r="O2234" s="167">
        <v>23939</v>
      </c>
      <c r="P2234" s="167" t="s">
        <v>1386</v>
      </c>
      <c r="R2234" s="167">
        <v>28.77</v>
      </c>
      <c r="S2234" s="167">
        <v>-28.77</v>
      </c>
      <c r="T2234" s="167" t="s">
        <v>1361</v>
      </c>
    </row>
    <row r="2235" spans="1:20">
      <c r="A2235" s="167">
        <v>42100</v>
      </c>
      <c r="B2235" s="167">
        <v>45901</v>
      </c>
      <c r="C2235" s="168">
        <v>45901</v>
      </c>
      <c r="D2235" s="167" t="s">
        <v>3144</v>
      </c>
      <c r="E2235" s="167" t="s">
        <v>3145</v>
      </c>
      <c r="F2235" s="167" t="s">
        <v>1408</v>
      </c>
      <c r="G2235" s="167" t="s">
        <v>1409</v>
      </c>
      <c r="I2235" s="167" t="s">
        <v>1650</v>
      </c>
      <c r="J2235" s="167" t="s">
        <v>1413</v>
      </c>
      <c r="K2235" s="167" t="s">
        <v>666</v>
      </c>
      <c r="L2235" s="167" t="s">
        <v>1414</v>
      </c>
      <c r="M2235" s="167" t="s">
        <v>3146</v>
      </c>
      <c r="O2235" s="167">
        <v>23362</v>
      </c>
      <c r="P2235" s="167" t="s">
        <v>1386</v>
      </c>
      <c r="R2235" s="167">
        <v>130</v>
      </c>
      <c r="S2235" s="167">
        <v>-130</v>
      </c>
      <c r="T2235" s="167" t="s">
        <v>1361</v>
      </c>
    </row>
    <row r="2236" spans="1:20">
      <c r="A2236" s="167">
        <v>42100</v>
      </c>
      <c r="B2236" s="167">
        <v>45931</v>
      </c>
      <c r="C2236" s="168">
        <v>45931</v>
      </c>
      <c r="D2236" s="167" t="s">
        <v>668</v>
      </c>
      <c r="E2236" s="167" t="s">
        <v>3145</v>
      </c>
      <c r="F2236" s="167" t="s">
        <v>1408</v>
      </c>
      <c r="G2236" s="167" t="s">
        <v>1409</v>
      </c>
      <c r="I2236" s="167" t="s">
        <v>1650</v>
      </c>
      <c r="J2236" s="167" t="s">
        <v>1413</v>
      </c>
      <c r="K2236" s="167" t="s">
        <v>666</v>
      </c>
      <c r="L2236" s="167" t="s">
        <v>1414</v>
      </c>
      <c r="M2236" s="167" t="s">
        <v>3146</v>
      </c>
      <c r="O2236" s="167">
        <v>23899</v>
      </c>
      <c r="P2236" s="167" t="s">
        <v>1386</v>
      </c>
      <c r="R2236" s="167">
        <v>130</v>
      </c>
      <c r="S2236" s="167">
        <v>-130</v>
      </c>
      <c r="T2236" s="167" t="s">
        <v>1361</v>
      </c>
    </row>
    <row r="2237" spans="1:20">
      <c r="A2237" s="167">
        <v>40000</v>
      </c>
      <c r="B2237" s="167">
        <v>45901</v>
      </c>
      <c r="C2237" s="168">
        <v>45901</v>
      </c>
      <c r="D2237" s="167" t="s">
        <v>3144</v>
      </c>
      <c r="E2237" s="167" t="s">
        <v>3147</v>
      </c>
      <c r="F2237" s="167" t="s">
        <v>1425</v>
      </c>
      <c r="G2237" s="167" t="s">
        <v>1426</v>
      </c>
      <c r="I2237" s="167" t="s">
        <v>1650</v>
      </c>
      <c r="J2237" s="167" t="s">
        <v>1657</v>
      </c>
      <c r="K2237" s="167" t="s">
        <v>666</v>
      </c>
      <c r="L2237" s="167" t="s">
        <v>1658</v>
      </c>
      <c r="M2237" s="167" t="s">
        <v>3146</v>
      </c>
      <c r="O2237" s="167">
        <v>23362</v>
      </c>
      <c r="P2237" s="167" t="s">
        <v>1386</v>
      </c>
      <c r="R2237" s="167">
        <v>432.6</v>
      </c>
      <c r="S2237" s="167">
        <v>-432.6</v>
      </c>
      <c r="T2237" s="167" t="s">
        <v>1361</v>
      </c>
    </row>
    <row r="2238" spans="1:20">
      <c r="A2238" s="167">
        <v>40000</v>
      </c>
      <c r="B2238" s="167">
        <v>45931</v>
      </c>
      <c r="C2238" s="168">
        <v>45931</v>
      </c>
      <c r="D2238" s="167" t="s">
        <v>668</v>
      </c>
      <c r="E2238" s="167" t="s">
        <v>3147</v>
      </c>
      <c r="F2238" s="167" t="s">
        <v>1425</v>
      </c>
      <c r="G2238" s="167" t="s">
        <v>1426</v>
      </c>
      <c r="I2238" s="167" t="s">
        <v>1650</v>
      </c>
      <c r="J2238" s="167" t="s">
        <v>1657</v>
      </c>
      <c r="K2238" s="167" t="s">
        <v>666</v>
      </c>
      <c r="L2238" s="167" t="s">
        <v>1658</v>
      </c>
      <c r="M2238" s="167" t="s">
        <v>3146</v>
      </c>
      <c r="O2238" s="167">
        <v>23899</v>
      </c>
      <c r="P2238" s="167" t="s">
        <v>1386</v>
      </c>
      <c r="R2238" s="167">
        <v>432.6</v>
      </c>
      <c r="S2238" s="167">
        <v>-432.6</v>
      </c>
      <c r="T2238" s="167" t="s">
        <v>1361</v>
      </c>
    </row>
    <row r="2239" spans="1:20">
      <c r="A2239" s="167">
        <v>40000</v>
      </c>
      <c r="B2239" s="167">
        <v>45901</v>
      </c>
      <c r="C2239" s="168">
        <v>45901</v>
      </c>
      <c r="D2239" s="167" t="s">
        <v>3144</v>
      </c>
      <c r="E2239" s="167" t="s">
        <v>3148</v>
      </c>
      <c r="F2239" s="167" t="s">
        <v>1425</v>
      </c>
      <c r="G2239" s="167" t="s">
        <v>1426</v>
      </c>
      <c r="I2239" s="167" t="s">
        <v>1650</v>
      </c>
      <c r="J2239" s="167" t="s">
        <v>1546</v>
      </c>
      <c r="K2239" s="167" t="s">
        <v>666</v>
      </c>
      <c r="L2239" s="167" t="s">
        <v>1547</v>
      </c>
      <c r="M2239" s="167" t="s">
        <v>3146</v>
      </c>
      <c r="O2239" s="167">
        <v>23362</v>
      </c>
      <c r="P2239" s="167" t="s">
        <v>1386</v>
      </c>
      <c r="R2239" s="167">
        <v>185.4</v>
      </c>
      <c r="S2239" s="167">
        <v>-185.4</v>
      </c>
      <c r="T2239" s="167" t="s">
        <v>1361</v>
      </c>
    </row>
    <row r="2240" spans="1:20">
      <c r="A2240" s="167">
        <v>40000</v>
      </c>
      <c r="B2240" s="167">
        <v>45931</v>
      </c>
      <c r="C2240" s="168">
        <v>45931</v>
      </c>
      <c r="D2240" s="167" t="s">
        <v>668</v>
      </c>
      <c r="E2240" s="167" t="s">
        <v>3148</v>
      </c>
      <c r="F2240" s="167" t="s">
        <v>1425</v>
      </c>
      <c r="G2240" s="167" t="s">
        <v>1426</v>
      </c>
      <c r="I2240" s="167" t="s">
        <v>1650</v>
      </c>
      <c r="J2240" s="167" t="s">
        <v>1546</v>
      </c>
      <c r="K2240" s="167" t="s">
        <v>666</v>
      </c>
      <c r="L2240" s="167" t="s">
        <v>1547</v>
      </c>
      <c r="M2240" s="167" t="s">
        <v>3146</v>
      </c>
      <c r="O2240" s="167">
        <v>23899</v>
      </c>
      <c r="P2240" s="167" t="s">
        <v>1386</v>
      </c>
      <c r="R2240" s="167">
        <v>185.4</v>
      </c>
      <c r="S2240" s="167">
        <v>-185.4</v>
      </c>
      <c r="T2240" s="167" t="s">
        <v>1361</v>
      </c>
    </row>
    <row r="2241" spans="1:20">
      <c r="A2241" s="167">
        <v>42000</v>
      </c>
      <c r="B2241" s="167">
        <v>45922</v>
      </c>
      <c r="C2241" s="168">
        <v>45922</v>
      </c>
      <c r="D2241" s="167" t="s">
        <v>3149</v>
      </c>
      <c r="E2241" s="167" t="s">
        <v>3150</v>
      </c>
      <c r="F2241" s="167" t="s">
        <v>1425</v>
      </c>
      <c r="G2241" s="167" t="s">
        <v>1426</v>
      </c>
      <c r="I2241" s="167" t="s">
        <v>1650</v>
      </c>
      <c r="J2241" s="167" t="s">
        <v>3151</v>
      </c>
      <c r="K2241" s="167" t="s">
        <v>666</v>
      </c>
      <c r="L2241" s="167" t="s">
        <v>3152</v>
      </c>
      <c r="M2241" s="167" t="s">
        <v>3146</v>
      </c>
      <c r="O2241" s="167">
        <v>23673</v>
      </c>
      <c r="P2241" s="167" t="s">
        <v>1386</v>
      </c>
      <c r="R2241" s="167">
        <v>300</v>
      </c>
      <c r="S2241" s="167">
        <v>-300</v>
      </c>
      <c r="T2241" s="167" t="s">
        <v>1361</v>
      </c>
    </row>
    <row r="2242" spans="1:20">
      <c r="A2242" s="167">
        <v>42100</v>
      </c>
      <c r="B2242" s="167">
        <v>45901</v>
      </c>
      <c r="C2242" s="168">
        <v>45901</v>
      </c>
      <c r="D2242" s="167" t="s">
        <v>3144</v>
      </c>
      <c r="E2242" s="167" t="s">
        <v>3153</v>
      </c>
      <c r="F2242" s="167" t="s">
        <v>1408</v>
      </c>
      <c r="G2242" s="167" t="s">
        <v>1409</v>
      </c>
      <c r="I2242" s="167" t="s">
        <v>1650</v>
      </c>
      <c r="J2242" s="167" t="s">
        <v>1422</v>
      </c>
      <c r="K2242" s="167" t="s">
        <v>666</v>
      </c>
      <c r="L2242" s="167" t="s">
        <v>1423</v>
      </c>
      <c r="M2242" s="167" t="s">
        <v>3146</v>
      </c>
      <c r="O2242" s="167">
        <v>23362</v>
      </c>
      <c r="P2242" s="167" t="s">
        <v>1386</v>
      </c>
      <c r="R2242" s="167">
        <v>565.5</v>
      </c>
      <c r="S2242" s="167">
        <v>-565.5</v>
      </c>
      <c r="T2242" s="167" t="s">
        <v>1361</v>
      </c>
    </row>
    <row r="2243" spans="1:20">
      <c r="A2243" s="167">
        <v>42100</v>
      </c>
      <c r="B2243" s="167">
        <v>45931</v>
      </c>
      <c r="C2243" s="168">
        <v>45931</v>
      </c>
      <c r="D2243" s="167" t="s">
        <v>668</v>
      </c>
      <c r="E2243" s="167" t="s">
        <v>3153</v>
      </c>
      <c r="F2243" s="167" t="s">
        <v>1408</v>
      </c>
      <c r="G2243" s="167" t="s">
        <v>1409</v>
      </c>
      <c r="I2243" s="167" t="s">
        <v>1650</v>
      </c>
      <c r="J2243" s="167" t="s">
        <v>1422</v>
      </c>
      <c r="K2243" s="167" t="s">
        <v>666</v>
      </c>
      <c r="L2243" s="167" t="s">
        <v>1423</v>
      </c>
      <c r="M2243" s="167" t="s">
        <v>3146</v>
      </c>
      <c r="O2243" s="167">
        <v>23899</v>
      </c>
      <c r="P2243" s="167" t="s">
        <v>1386</v>
      </c>
      <c r="R2243" s="167">
        <v>585</v>
      </c>
      <c r="S2243" s="167">
        <v>-585</v>
      </c>
      <c r="T2243" s="167" t="s">
        <v>1361</v>
      </c>
    </row>
    <row r="2244" spans="1:20">
      <c r="A2244" s="167">
        <v>40000</v>
      </c>
      <c r="B2244" s="167">
        <v>45901</v>
      </c>
      <c r="C2244" s="168">
        <v>45901</v>
      </c>
      <c r="D2244" s="167" t="s">
        <v>3154</v>
      </c>
      <c r="E2244" s="167" t="s">
        <v>3155</v>
      </c>
      <c r="F2244" s="167" t="s">
        <v>1425</v>
      </c>
      <c r="G2244" s="167" t="s">
        <v>1426</v>
      </c>
      <c r="I2244" s="167" t="s">
        <v>1650</v>
      </c>
      <c r="J2244" s="167" t="s">
        <v>1799</v>
      </c>
      <c r="K2244" s="167" t="s">
        <v>666</v>
      </c>
      <c r="L2244" s="167" t="s">
        <v>1800</v>
      </c>
      <c r="M2244" s="167" t="s">
        <v>3146</v>
      </c>
      <c r="O2244" s="167">
        <v>23363</v>
      </c>
      <c r="P2244" s="167" t="s">
        <v>1386</v>
      </c>
      <c r="R2244" s="167">
        <v>111.6</v>
      </c>
      <c r="S2244" s="167">
        <v>-111.6</v>
      </c>
      <c r="T2244" s="167" t="s">
        <v>1361</v>
      </c>
    </row>
    <row r="2245" spans="1:20">
      <c r="A2245" s="167">
        <v>40000</v>
      </c>
      <c r="B2245" s="167">
        <v>45931</v>
      </c>
      <c r="C2245" s="168">
        <v>45931</v>
      </c>
      <c r="D2245" s="167" t="s">
        <v>667</v>
      </c>
      <c r="E2245" s="167" t="s">
        <v>3155</v>
      </c>
      <c r="F2245" s="167" t="s">
        <v>1425</v>
      </c>
      <c r="G2245" s="167" t="s">
        <v>1426</v>
      </c>
      <c r="I2245" s="167" t="s">
        <v>1650</v>
      </c>
      <c r="J2245" s="167" t="s">
        <v>1799</v>
      </c>
      <c r="K2245" s="167" t="s">
        <v>666</v>
      </c>
      <c r="L2245" s="167" t="s">
        <v>1800</v>
      </c>
      <c r="M2245" s="167" t="s">
        <v>3146</v>
      </c>
      <c r="O2245" s="167">
        <v>23900</v>
      </c>
      <c r="P2245" s="167" t="s">
        <v>1386</v>
      </c>
      <c r="R2245" s="167">
        <v>111.6</v>
      </c>
      <c r="S2245" s="167">
        <v>-111.6</v>
      </c>
      <c r="T2245" s="167" t="s">
        <v>1361</v>
      </c>
    </row>
    <row r="2246" spans="1:20">
      <c r="A2246" s="167">
        <v>40000</v>
      </c>
      <c r="B2246" s="167">
        <v>45901</v>
      </c>
      <c r="C2246" s="168">
        <v>45901</v>
      </c>
      <c r="D2246" s="167" t="s">
        <v>3144</v>
      </c>
      <c r="E2246" s="167" t="s">
        <v>3156</v>
      </c>
      <c r="F2246" s="167" t="s">
        <v>1425</v>
      </c>
      <c r="G2246" s="167" t="s">
        <v>1426</v>
      </c>
      <c r="I2246" s="167" t="s">
        <v>1650</v>
      </c>
      <c r="J2246" s="167" t="s">
        <v>1663</v>
      </c>
      <c r="K2246" s="167" t="s">
        <v>666</v>
      </c>
      <c r="L2246" s="167" t="s">
        <v>1664</v>
      </c>
      <c r="M2246" s="167" t="s">
        <v>3146</v>
      </c>
      <c r="O2246" s="167">
        <v>23362</v>
      </c>
      <c r="P2246" s="167" t="s">
        <v>1386</v>
      </c>
      <c r="R2246" s="167">
        <v>10.3</v>
      </c>
      <c r="S2246" s="167">
        <v>-10.3</v>
      </c>
      <c r="T2246" s="167" t="s">
        <v>1361</v>
      </c>
    </row>
    <row r="2247" spans="1:20">
      <c r="A2247" s="167">
        <v>40000</v>
      </c>
      <c r="B2247" s="167">
        <v>45931</v>
      </c>
      <c r="C2247" s="168">
        <v>45931</v>
      </c>
      <c r="D2247" s="167" t="s">
        <v>668</v>
      </c>
      <c r="E2247" s="167" t="s">
        <v>3156</v>
      </c>
      <c r="F2247" s="167" t="s">
        <v>1425</v>
      </c>
      <c r="G2247" s="167" t="s">
        <v>1426</v>
      </c>
      <c r="I2247" s="167" t="s">
        <v>1650</v>
      </c>
      <c r="J2247" s="167" t="s">
        <v>1663</v>
      </c>
      <c r="K2247" s="167" t="s">
        <v>666</v>
      </c>
      <c r="L2247" s="167" t="s">
        <v>1664</v>
      </c>
      <c r="M2247" s="167" t="s">
        <v>3146</v>
      </c>
      <c r="O2247" s="167">
        <v>23899</v>
      </c>
      <c r="P2247" s="167" t="s">
        <v>1386</v>
      </c>
      <c r="R2247" s="167">
        <v>10.3</v>
      </c>
      <c r="S2247" s="167">
        <v>-10.3</v>
      </c>
      <c r="T2247" s="167" t="s">
        <v>1361</v>
      </c>
    </row>
    <row r="2248" spans="1:20">
      <c r="A2248" s="167">
        <v>42100</v>
      </c>
      <c r="B2248" s="167">
        <v>45901</v>
      </c>
      <c r="C2248" s="168">
        <v>45901</v>
      </c>
      <c r="D2248" s="167" t="s">
        <v>3144</v>
      </c>
      <c r="E2248" s="167" t="s">
        <v>3157</v>
      </c>
      <c r="F2248" s="167" t="s">
        <v>1408</v>
      </c>
      <c r="G2248" s="167" t="s">
        <v>1409</v>
      </c>
      <c r="I2248" s="167" t="s">
        <v>1650</v>
      </c>
      <c r="J2248" s="167" t="s">
        <v>1435</v>
      </c>
      <c r="K2248" s="167" t="s">
        <v>666</v>
      </c>
      <c r="L2248" s="167" t="s">
        <v>1436</v>
      </c>
      <c r="M2248" s="167" t="s">
        <v>3146</v>
      </c>
      <c r="O2248" s="167">
        <v>23362</v>
      </c>
      <c r="P2248" s="167" t="s">
        <v>1386</v>
      </c>
      <c r="R2248" s="167">
        <v>325</v>
      </c>
      <c r="S2248" s="167">
        <v>-325</v>
      </c>
      <c r="T2248" s="167" t="s">
        <v>1361</v>
      </c>
    </row>
    <row r="2249" spans="1:20">
      <c r="A2249" s="167">
        <v>42100</v>
      </c>
      <c r="B2249" s="167">
        <v>45931</v>
      </c>
      <c r="C2249" s="168">
        <v>45931</v>
      </c>
      <c r="D2249" s="167" t="s">
        <v>668</v>
      </c>
      <c r="E2249" s="167" t="s">
        <v>3157</v>
      </c>
      <c r="F2249" s="167" t="s">
        <v>1408</v>
      </c>
      <c r="G2249" s="167" t="s">
        <v>1409</v>
      </c>
      <c r="I2249" s="167" t="s">
        <v>1650</v>
      </c>
      <c r="J2249" s="167" t="s">
        <v>1435</v>
      </c>
      <c r="K2249" s="167" t="s">
        <v>666</v>
      </c>
      <c r="L2249" s="167" t="s">
        <v>1436</v>
      </c>
      <c r="M2249" s="167" t="s">
        <v>3146</v>
      </c>
      <c r="O2249" s="167">
        <v>23899</v>
      </c>
      <c r="P2249" s="167" t="s">
        <v>1386</v>
      </c>
      <c r="R2249" s="167">
        <v>335</v>
      </c>
      <c r="S2249" s="167">
        <v>-335</v>
      </c>
      <c r="T2249" s="167" t="s">
        <v>1361</v>
      </c>
    </row>
    <row r="2250" spans="1:20">
      <c r="A2250" s="167">
        <v>40000</v>
      </c>
      <c r="B2250" s="167">
        <v>45901</v>
      </c>
      <c r="C2250" s="168">
        <v>45901</v>
      </c>
      <c r="D2250" s="167" t="s">
        <v>3144</v>
      </c>
      <c r="E2250" s="167" t="s">
        <v>3158</v>
      </c>
      <c r="F2250" s="167" t="s">
        <v>1425</v>
      </c>
      <c r="G2250" s="167" t="s">
        <v>1426</v>
      </c>
      <c r="I2250" s="167" t="s">
        <v>1650</v>
      </c>
      <c r="J2250" s="167" t="s">
        <v>1947</v>
      </c>
      <c r="K2250" s="167" t="s">
        <v>666</v>
      </c>
      <c r="L2250" s="167" t="s">
        <v>1948</v>
      </c>
      <c r="M2250" s="167" t="s">
        <v>3146</v>
      </c>
      <c r="O2250" s="167">
        <v>23362</v>
      </c>
      <c r="P2250" s="167" t="s">
        <v>1386</v>
      </c>
      <c r="R2250" s="167">
        <v>360.4</v>
      </c>
      <c r="S2250" s="167">
        <v>-360.4</v>
      </c>
      <c r="T2250" s="167" t="s">
        <v>1361</v>
      </c>
    </row>
    <row r="2251" spans="1:20">
      <c r="A2251" s="167">
        <v>40000</v>
      </c>
      <c r="B2251" s="167">
        <v>45931</v>
      </c>
      <c r="C2251" s="168">
        <v>45931</v>
      </c>
      <c r="D2251" s="167" t="s">
        <v>668</v>
      </c>
      <c r="E2251" s="167" t="s">
        <v>3158</v>
      </c>
      <c r="F2251" s="167" t="s">
        <v>1425</v>
      </c>
      <c r="G2251" s="167" t="s">
        <v>1426</v>
      </c>
      <c r="I2251" s="167" t="s">
        <v>1650</v>
      </c>
      <c r="J2251" s="167" t="s">
        <v>1947</v>
      </c>
      <c r="K2251" s="167" t="s">
        <v>666</v>
      </c>
      <c r="L2251" s="167" t="s">
        <v>1948</v>
      </c>
      <c r="M2251" s="167" t="s">
        <v>3146</v>
      </c>
      <c r="O2251" s="167">
        <v>23899</v>
      </c>
      <c r="P2251" s="167" t="s">
        <v>1386</v>
      </c>
      <c r="R2251" s="167">
        <v>360.4</v>
      </c>
      <c r="S2251" s="167">
        <v>-360.4</v>
      </c>
      <c r="T2251" s="167" t="s">
        <v>1361</v>
      </c>
    </row>
    <row r="2252" spans="1:20">
      <c r="A2252" s="167">
        <v>40200</v>
      </c>
      <c r="B2252" s="167">
        <v>45901</v>
      </c>
      <c r="C2252" s="168">
        <v>45901</v>
      </c>
      <c r="D2252" s="167" t="s">
        <v>3144</v>
      </c>
      <c r="E2252" s="167" t="s">
        <v>3159</v>
      </c>
      <c r="F2252" s="167" t="s">
        <v>1425</v>
      </c>
      <c r="G2252" s="167" t="s">
        <v>1426</v>
      </c>
      <c r="I2252" s="167" t="s">
        <v>1650</v>
      </c>
      <c r="J2252" s="167" t="s">
        <v>1951</v>
      </c>
      <c r="K2252" s="167" t="s">
        <v>666</v>
      </c>
      <c r="L2252" s="167" t="s">
        <v>1952</v>
      </c>
      <c r="M2252" s="167" t="s">
        <v>3146</v>
      </c>
      <c r="O2252" s="167">
        <v>23362</v>
      </c>
      <c r="P2252" s="167" t="s">
        <v>1386</v>
      </c>
      <c r="R2252" s="167">
        <v>789.16</v>
      </c>
      <c r="S2252" s="167">
        <v>-789.16</v>
      </c>
      <c r="T2252" s="167" t="s">
        <v>1361</v>
      </c>
    </row>
    <row r="2253" spans="1:20">
      <c r="A2253" s="167">
        <v>40200</v>
      </c>
      <c r="B2253" s="167">
        <v>45931</v>
      </c>
      <c r="C2253" s="168">
        <v>45931</v>
      </c>
      <c r="D2253" s="167" t="s">
        <v>668</v>
      </c>
      <c r="E2253" s="167" t="s">
        <v>3159</v>
      </c>
      <c r="F2253" s="167" t="s">
        <v>1425</v>
      </c>
      <c r="G2253" s="167" t="s">
        <v>1426</v>
      </c>
      <c r="I2253" s="167" t="s">
        <v>1650</v>
      </c>
      <c r="J2253" s="167" t="s">
        <v>1951</v>
      </c>
      <c r="K2253" s="167" t="s">
        <v>666</v>
      </c>
      <c r="L2253" s="167" t="s">
        <v>1952</v>
      </c>
      <c r="M2253" s="167" t="s">
        <v>3146</v>
      </c>
      <c r="O2253" s="167">
        <v>23899</v>
      </c>
      <c r="P2253" s="167" t="s">
        <v>1386</v>
      </c>
      <c r="R2253" s="167">
        <v>789.16</v>
      </c>
      <c r="S2253" s="167">
        <v>-789.16</v>
      </c>
      <c r="T2253" s="167" t="s">
        <v>1361</v>
      </c>
    </row>
    <row r="2254" spans="1:20">
      <c r="A2254" s="167">
        <v>40000</v>
      </c>
      <c r="B2254" s="167">
        <v>45901</v>
      </c>
      <c r="C2254" s="168">
        <v>45901</v>
      </c>
      <c r="D2254" s="167" t="s">
        <v>3144</v>
      </c>
      <c r="E2254" s="167" t="s">
        <v>3160</v>
      </c>
      <c r="F2254" s="167" t="s">
        <v>1425</v>
      </c>
      <c r="G2254" s="167" t="s">
        <v>1426</v>
      </c>
      <c r="I2254" s="167" t="s">
        <v>1650</v>
      </c>
      <c r="J2254" s="167" t="s">
        <v>2650</v>
      </c>
      <c r="K2254" s="167" t="s">
        <v>666</v>
      </c>
      <c r="L2254" s="167" t="s">
        <v>2651</v>
      </c>
      <c r="M2254" s="167" t="s">
        <v>3146</v>
      </c>
      <c r="O2254" s="167">
        <v>23362</v>
      </c>
      <c r="P2254" s="167" t="s">
        <v>1386</v>
      </c>
      <c r="R2254" s="167">
        <v>592.25</v>
      </c>
      <c r="S2254" s="167">
        <v>-592.25</v>
      </c>
      <c r="T2254" s="167" t="s">
        <v>1361</v>
      </c>
    </row>
    <row r="2255" spans="1:20">
      <c r="A2255" s="167">
        <v>40000</v>
      </c>
      <c r="B2255" s="167">
        <v>45931</v>
      </c>
      <c r="C2255" s="168">
        <v>45931</v>
      </c>
      <c r="D2255" s="167" t="s">
        <v>668</v>
      </c>
      <c r="E2255" s="167" t="s">
        <v>3160</v>
      </c>
      <c r="F2255" s="167" t="s">
        <v>1425</v>
      </c>
      <c r="G2255" s="167" t="s">
        <v>1426</v>
      </c>
      <c r="I2255" s="167" t="s">
        <v>1650</v>
      </c>
      <c r="J2255" s="167" t="s">
        <v>2650</v>
      </c>
      <c r="K2255" s="167" t="s">
        <v>666</v>
      </c>
      <c r="L2255" s="167" t="s">
        <v>2651</v>
      </c>
      <c r="M2255" s="167" t="s">
        <v>3146</v>
      </c>
      <c r="O2255" s="167">
        <v>23899</v>
      </c>
      <c r="P2255" s="167" t="s">
        <v>1386</v>
      </c>
      <c r="R2255" s="167">
        <v>592.25</v>
      </c>
      <c r="S2255" s="167">
        <v>-592.25</v>
      </c>
      <c r="T2255" s="167" t="s">
        <v>1361</v>
      </c>
    </row>
    <row r="2256" spans="1:20">
      <c r="A2256" s="167">
        <v>40000</v>
      </c>
      <c r="B2256" s="167">
        <v>45901</v>
      </c>
      <c r="C2256" s="168">
        <v>45901</v>
      </c>
      <c r="D2256" s="167" t="s">
        <v>3144</v>
      </c>
      <c r="E2256" s="167" t="s">
        <v>3161</v>
      </c>
      <c r="F2256" s="167" t="s">
        <v>1425</v>
      </c>
      <c r="G2256" s="167" t="s">
        <v>1426</v>
      </c>
      <c r="I2256" s="167" t="s">
        <v>1650</v>
      </c>
      <c r="J2256" s="167" t="s">
        <v>1829</v>
      </c>
      <c r="K2256" s="167" t="s">
        <v>666</v>
      </c>
      <c r="L2256" s="167" t="s">
        <v>1830</v>
      </c>
      <c r="M2256" s="167" t="s">
        <v>3146</v>
      </c>
      <c r="O2256" s="167">
        <v>23362</v>
      </c>
      <c r="P2256" s="167" t="s">
        <v>1386</v>
      </c>
      <c r="R2256" s="167">
        <v>1776.75</v>
      </c>
      <c r="S2256" s="167">
        <v>-1776.75</v>
      </c>
      <c r="T2256" s="167" t="s">
        <v>1361</v>
      </c>
    </row>
    <row r="2257" spans="1:20">
      <c r="A2257" s="167">
        <v>40000</v>
      </c>
      <c r="B2257" s="167">
        <v>45931</v>
      </c>
      <c r="C2257" s="168">
        <v>45931</v>
      </c>
      <c r="D2257" s="167" t="s">
        <v>668</v>
      </c>
      <c r="E2257" s="167" t="s">
        <v>3161</v>
      </c>
      <c r="F2257" s="167" t="s">
        <v>1425</v>
      </c>
      <c r="G2257" s="167" t="s">
        <v>1426</v>
      </c>
      <c r="I2257" s="167" t="s">
        <v>1650</v>
      </c>
      <c r="J2257" s="167" t="s">
        <v>1829</v>
      </c>
      <c r="K2257" s="167" t="s">
        <v>666</v>
      </c>
      <c r="L2257" s="167" t="s">
        <v>1830</v>
      </c>
      <c r="M2257" s="167" t="s">
        <v>3146</v>
      </c>
      <c r="O2257" s="167">
        <v>23899</v>
      </c>
      <c r="P2257" s="167" t="s">
        <v>1386</v>
      </c>
      <c r="R2257" s="167">
        <v>1776.75</v>
      </c>
      <c r="S2257" s="167">
        <v>-1776.75</v>
      </c>
      <c r="T2257" s="167" t="s">
        <v>1361</v>
      </c>
    </row>
    <row r="2258" spans="1:20">
      <c r="A2258" s="167">
        <v>40000</v>
      </c>
      <c r="B2258" s="167">
        <v>45901</v>
      </c>
      <c r="C2258" s="168">
        <v>45901</v>
      </c>
      <c r="D2258" s="167" t="s">
        <v>3144</v>
      </c>
      <c r="E2258" s="167" t="s">
        <v>3162</v>
      </c>
      <c r="F2258" s="167" t="s">
        <v>1425</v>
      </c>
      <c r="G2258" s="167" t="s">
        <v>1426</v>
      </c>
      <c r="I2258" s="167" t="s">
        <v>1650</v>
      </c>
      <c r="J2258" s="167" t="s">
        <v>1669</v>
      </c>
      <c r="K2258" s="167" t="s">
        <v>666</v>
      </c>
      <c r="L2258" s="167" t="s">
        <v>1670</v>
      </c>
      <c r="M2258" s="167" t="s">
        <v>3146</v>
      </c>
      <c r="O2258" s="167">
        <v>23362</v>
      </c>
      <c r="P2258" s="167" t="s">
        <v>1386</v>
      </c>
      <c r="R2258" s="167">
        <v>1205.0999999999999</v>
      </c>
      <c r="S2258" s="167">
        <v>-1205.0999999999999</v>
      </c>
      <c r="T2258" s="167" t="s">
        <v>1361</v>
      </c>
    </row>
    <row r="2259" spans="1:20">
      <c r="A2259" s="167">
        <v>40000</v>
      </c>
      <c r="B2259" s="167">
        <v>45931</v>
      </c>
      <c r="C2259" s="168">
        <v>45931</v>
      </c>
      <c r="D2259" s="167" t="s">
        <v>668</v>
      </c>
      <c r="E2259" s="167" t="s">
        <v>3162</v>
      </c>
      <c r="F2259" s="167" t="s">
        <v>1425</v>
      </c>
      <c r="G2259" s="167" t="s">
        <v>1426</v>
      </c>
      <c r="I2259" s="167" t="s">
        <v>1650</v>
      </c>
      <c r="J2259" s="167" t="s">
        <v>1669</v>
      </c>
      <c r="K2259" s="167" t="s">
        <v>666</v>
      </c>
      <c r="L2259" s="167" t="s">
        <v>1670</v>
      </c>
      <c r="M2259" s="167" t="s">
        <v>3146</v>
      </c>
      <c r="O2259" s="167">
        <v>23899</v>
      </c>
      <c r="P2259" s="167" t="s">
        <v>1386</v>
      </c>
      <c r="R2259" s="167">
        <v>1205.0999999999999</v>
      </c>
      <c r="S2259" s="167">
        <v>-1205.0999999999999</v>
      </c>
      <c r="T2259" s="167" t="s">
        <v>1361</v>
      </c>
    </row>
    <row r="2260" spans="1:20">
      <c r="A2260" s="167">
        <v>40000</v>
      </c>
      <c r="B2260" s="167">
        <v>45901</v>
      </c>
      <c r="C2260" s="168">
        <v>45901</v>
      </c>
      <c r="D2260" s="167" t="s">
        <v>3144</v>
      </c>
      <c r="E2260" s="167" t="s">
        <v>3163</v>
      </c>
      <c r="F2260" s="167" t="s">
        <v>1425</v>
      </c>
      <c r="G2260" s="167" t="s">
        <v>1426</v>
      </c>
      <c r="I2260" s="167" t="s">
        <v>1650</v>
      </c>
      <c r="J2260" s="167" t="s">
        <v>1672</v>
      </c>
      <c r="K2260" s="167" t="s">
        <v>666</v>
      </c>
      <c r="L2260" s="167" t="s">
        <v>1673</v>
      </c>
      <c r="M2260" s="167" t="s">
        <v>3146</v>
      </c>
      <c r="O2260" s="167">
        <v>23362</v>
      </c>
      <c r="P2260" s="167" t="s">
        <v>1386</v>
      </c>
      <c r="R2260" s="167">
        <v>1111</v>
      </c>
      <c r="S2260" s="167">
        <v>-1111</v>
      </c>
      <c r="T2260" s="167" t="s">
        <v>1361</v>
      </c>
    </row>
    <row r="2261" spans="1:20">
      <c r="A2261" s="167">
        <v>40000</v>
      </c>
      <c r="B2261" s="167">
        <v>45931</v>
      </c>
      <c r="C2261" s="168">
        <v>45931</v>
      </c>
      <c r="D2261" s="167" t="s">
        <v>668</v>
      </c>
      <c r="E2261" s="167" t="s">
        <v>3163</v>
      </c>
      <c r="F2261" s="167" t="s">
        <v>1425</v>
      </c>
      <c r="G2261" s="167" t="s">
        <v>1426</v>
      </c>
      <c r="I2261" s="167" t="s">
        <v>1650</v>
      </c>
      <c r="J2261" s="167" t="s">
        <v>1672</v>
      </c>
      <c r="K2261" s="167" t="s">
        <v>666</v>
      </c>
      <c r="L2261" s="167" t="s">
        <v>1673</v>
      </c>
      <c r="M2261" s="167" t="s">
        <v>3146</v>
      </c>
      <c r="O2261" s="167">
        <v>23899</v>
      </c>
      <c r="P2261" s="167" t="s">
        <v>1386</v>
      </c>
      <c r="R2261" s="167">
        <v>1111</v>
      </c>
      <c r="S2261" s="167">
        <v>-1111</v>
      </c>
      <c r="T2261" s="167" t="s">
        <v>1361</v>
      </c>
    </row>
    <row r="2262" spans="1:20">
      <c r="A2262" s="167">
        <v>41500</v>
      </c>
      <c r="B2262" s="167">
        <v>45959</v>
      </c>
      <c r="C2262" s="168">
        <v>45959</v>
      </c>
      <c r="D2262" s="167" t="s">
        <v>3164</v>
      </c>
      <c r="E2262" s="167" t="s">
        <v>3165</v>
      </c>
      <c r="F2262" s="167" t="s">
        <v>1648</v>
      </c>
      <c r="G2262" s="167" t="s">
        <v>1649</v>
      </c>
      <c r="I2262" s="167" t="s">
        <v>1650</v>
      </c>
      <c r="K2262" s="167" t="s">
        <v>671</v>
      </c>
      <c r="M2262" s="167" t="s">
        <v>3166</v>
      </c>
      <c r="O2262" s="167">
        <v>24198</v>
      </c>
      <c r="P2262" s="167" t="s">
        <v>1386</v>
      </c>
      <c r="R2262" s="167">
        <v>1698</v>
      </c>
      <c r="S2262" s="167">
        <v>-1698</v>
      </c>
      <c r="T2262" s="167" t="s">
        <v>1361</v>
      </c>
    </row>
    <row r="2263" spans="1:20">
      <c r="A2263" s="167">
        <v>41700</v>
      </c>
      <c r="B2263" s="167">
        <v>45959</v>
      </c>
      <c r="C2263" s="168">
        <v>45959</v>
      </c>
      <c r="D2263" s="167" t="s">
        <v>3164</v>
      </c>
      <c r="E2263" s="167" t="s">
        <v>3167</v>
      </c>
      <c r="F2263" s="167" t="s">
        <v>1425</v>
      </c>
      <c r="G2263" s="167" t="s">
        <v>1426</v>
      </c>
      <c r="I2263" s="167" t="s">
        <v>1650</v>
      </c>
      <c r="J2263" s="167" t="s">
        <v>2127</v>
      </c>
      <c r="K2263" s="167" t="s">
        <v>671</v>
      </c>
      <c r="L2263" s="167" t="s">
        <v>2128</v>
      </c>
      <c r="M2263" s="167" t="s">
        <v>3166</v>
      </c>
      <c r="O2263" s="167">
        <v>24198</v>
      </c>
      <c r="P2263" s="167" t="s">
        <v>1386</v>
      </c>
      <c r="R2263" s="167">
        <v>276</v>
      </c>
      <c r="S2263" s="167">
        <v>-276</v>
      </c>
      <c r="T2263" s="167" t="s">
        <v>1361</v>
      </c>
    </row>
    <row r="2264" spans="1:20">
      <c r="A2264" s="167">
        <v>40000</v>
      </c>
      <c r="B2264" s="167">
        <v>45901</v>
      </c>
      <c r="C2264" s="168">
        <v>45901</v>
      </c>
      <c r="D2264" s="167" t="s">
        <v>3168</v>
      </c>
      <c r="E2264" s="167" t="s">
        <v>3169</v>
      </c>
      <c r="F2264" s="167" t="s">
        <v>1425</v>
      </c>
      <c r="G2264" s="167" t="s">
        <v>1426</v>
      </c>
      <c r="I2264" s="167" t="s">
        <v>1650</v>
      </c>
      <c r="J2264" s="167" t="s">
        <v>1657</v>
      </c>
      <c r="K2264" s="167" t="s">
        <v>671</v>
      </c>
      <c r="L2264" s="167" t="s">
        <v>1658</v>
      </c>
      <c r="M2264" s="167" t="s">
        <v>3166</v>
      </c>
      <c r="O2264" s="167">
        <v>23364</v>
      </c>
      <c r="P2264" s="167" t="s">
        <v>1386</v>
      </c>
      <c r="R2264" s="167">
        <v>520</v>
      </c>
      <c r="S2264" s="167">
        <v>-520</v>
      </c>
      <c r="T2264" s="167" t="s">
        <v>1361</v>
      </c>
    </row>
    <row r="2265" spans="1:20">
      <c r="A2265" s="167">
        <v>40000</v>
      </c>
      <c r="B2265" s="167">
        <v>45931</v>
      </c>
      <c r="C2265" s="168">
        <v>45931</v>
      </c>
      <c r="D2265" s="167" t="s">
        <v>672</v>
      </c>
      <c r="E2265" s="167" t="s">
        <v>3169</v>
      </c>
      <c r="F2265" s="167" t="s">
        <v>1425</v>
      </c>
      <c r="G2265" s="167" t="s">
        <v>1426</v>
      </c>
      <c r="I2265" s="167" t="s">
        <v>1650</v>
      </c>
      <c r="J2265" s="167" t="s">
        <v>1657</v>
      </c>
      <c r="K2265" s="167" t="s">
        <v>671</v>
      </c>
      <c r="L2265" s="167" t="s">
        <v>1658</v>
      </c>
      <c r="M2265" s="167" t="s">
        <v>3166</v>
      </c>
      <c r="O2265" s="167">
        <v>23901</v>
      </c>
      <c r="P2265" s="167" t="s">
        <v>1386</v>
      </c>
      <c r="R2265" s="167">
        <v>520</v>
      </c>
      <c r="S2265" s="167">
        <v>-520</v>
      </c>
      <c r="T2265" s="167" t="s">
        <v>1361</v>
      </c>
    </row>
    <row r="2266" spans="1:20">
      <c r="A2266" s="167">
        <v>40000</v>
      </c>
      <c r="B2266" s="167">
        <v>45901</v>
      </c>
      <c r="C2266" s="168">
        <v>45901</v>
      </c>
      <c r="D2266" s="167" t="s">
        <v>3168</v>
      </c>
      <c r="E2266" s="167" t="s">
        <v>3170</v>
      </c>
      <c r="F2266" s="167" t="s">
        <v>1425</v>
      </c>
      <c r="G2266" s="167" t="s">
        <v>1426</v>
      </c>
      <c r="I2266" s="167" t="s">
        <v>1650</v>
      </c>
      <c r="J2266" s="167" t="s">
        <v>1546</v>
      </c>
      <c r="K2266" s="167" t="s">
        <v>671</v>
      </c>
      <c r="L2266" s="167" t="s">
        <v>1547</v>
      </c>
      <c r="M2266" s="167" t="s">
        <v>3166</v>
      </c>
      <c r="O2266" s="167">
        <v>23364</v>
      </c>
      <c r="P2266" s="167" t="s">
        <v>1386</v>
      </c>
      <c r="R2266" s="167">
        <v>80</v>
      </c>
      <c r="S2266" s="167">
        <v>-80</v>
      </c>
      <c r="T2266" s="167" t="s">
        <v>1361</v>
      </c>
    </row>
    <row r="2267" spans="1:20">
      <c r="A2267" s="167">
        <v>40000</v>
      </c>
      <c r="B2267" s="167">
        <v>45931</v>
      </c>
      <c r="C2267" s="168">
        <v>45931</v>
      </c>
      <c r="D2267" s="167" t="s">
        <v>672</v>
      </c>
      <c r="E2267" s="167" t="s">
        <v>3170</v>
      </c>
      <c r="F2267" s="167" t="s">
        <v>1425</v>
      </c>
      <c r="G2267" s="167" t="s">
        <v>1426</v>
      </c>
      <c r="I2267" s="167" t="s">
        <v>1650</v>
      </c>
      <c r="J2267" s="167" t="s">
        <v>1546</v>
      </c>
      <c r="K2267" s="167" t="s">
        <v>671</v>
      </c>
      <c r="L2267" s="167" t="s">
        <v>1547</v>
      </c>
      <c r="M2267" s="167" t="s">
        <v>3166</v>
      </c>
      <c r="O2267" s="167">
        <v>23901</v>
      </c>
      <c r="P2267" s="167" t="s">
        <v>1386</v>
      </c>
      <c r="R2267" s="167">
        <v>80</v>
      </c>
      <c r="S2267" s="167">
        <v>-80</v>
      </c>
      <c r="T2267" s="167" t="s">
        <v>1361</v>
      </c>
    </row>
    <row r="2268" spans="1:20">
      <c r="A2268" s="167">
        <v>42000</v>
      </c>
      <c r="B2268" s="167">
        <v>45923</v>
      </c>
      <c r="C2268" s="168">
        <v>45923</v>
      </c>
      <c r="D2268" s="167" t="s">
        <v>3171</v>
      </c>
      <c r="E2268" s="167" t="s">
        <v>3172</v>
      </c>
      <c r="F2268" s="167" t="s">
        <v>1557</v>
      </c>
      <c r="G2268" s="167" t="s">
        <v>134</v>
      </c>
      <c r="I2268" s="167" t="s">
        <v>1650</v>
      </c>
      <c r="J2268" s="167" t="s">
        <v>3173</v>
      </c>
      <c r="K2268" s="167" t="s">
        <v>671</v>
      </c>
      <c r="L2268" s="167" t="s">
        <v>3174</v>
      </c>
      <c r="M2268" s="167" t="s">
        <v>3166</v>
      </c>
      <c r="O2268" s="167">
        <v>23651</v>
      </c>
      <c r="P2268" s="167" t="s">
        <v>1386</v>
      </c>
      <c r="R2268" s="167">
        <v>119.99</v>
      </c>
      <c r="S2268" s="167">
        <v>-119.99</v>
      </c>
      <c r="T2268" s="167" t="s">
        <v>1361</v>
      </c>
    </row>
    <row r="2269" spans="1:20">
      <c r="A2269" s="167">
        <v>40000</v>
      </c>
      <c r="B2269" s="167">
        <v>45901</v>
      </c>
      <c r="C2269" s="168">
        <v>45901</v>
      </c>
      <c r="D2269" s="167" t="s">
        <v>3168</v>
      </c>
      <c r="E2269" s="167" t="s">
        <v>3175</v>
      </c>
      <c r="F2269" s="167" t="s">
        <v>1425</v>
      </c>
      <c r="G2269" s="167" t="s">
        <v>1426</v>
      </c>
      <c r="I2269" s="167" t="s">
        <v>1650</v>
      </c>
      <c r="J2269" s="167" t="s">
        <v>1812</v>
      </c>
      <c r="K2269" s="167" t="s">
        <v>671</v>
      </c>
      <c r="L2269" s="167" t="s">
        <v>1813</v>
      </c>
      <c r="M2269" s="167" t="s">
        <v>3166</v>
      </c>
      <c r="O2269" s="167">
        <v>23364</v>
      </c>
      <c r="P2269" s="167" t="s">
        <v>1386</v>
      </c>
      <c r="R2269" s="167">
        <v>473</v>
      </c>
      <c r="S2269" s="167">
        <v>-473</v>
      </c>
      <c r="T2269" s="167" t="s">
        <v>1361</v>
      </c>
    </row>
    <row r="2270" spans="1:20">
      <c r="A2270" s="167">
        <v>40000</v>
      </c>
      <c r="B2270" s="167">
        <v>45931</v>
      </c>
      <c r="C2270" s="168">
        <v>45931</v>
      </c>
      <c r="D2270" s="167" t="s">
        <v>672</v>
      </c>
      <c r="E2270" s="167" t="s">
        <v>3175</v>
      </c>
      <c r="F2270" s="167" t="s">
        <v>1425</v>
      </c>
      <c r="G2270" s="167" t="s">
        <v>1426</v>
      </c>
      <c r="I2270" s="167" t="s">
        <v>1650</v>
      </c>
      <c r="J2270" s="167" t="s">
        <v>1812</v>
      </c>
      <c r="K2270" s="167" t="s">
        <v>671</v>
      </c>
      <c r="L2270" s="167" t="s">
        <v>1813</v>
      </c>
      <c r="M2270" s="167" t="s">
        <v>3166</v>
      </c>
      <c r="O2270" s="167">
        <v>23901</v>
      </c>
      <c r="P2270" s="167" t="s">
        <v>1386</v>
      </c>
      <c r="R2270" s="167">
        <v>473</v>
      </c>
      <c r="S2270" s="167">
        <v>-473</v>
      </c>
      <c r="T2270" s="167" t="s">
        <v>1361</v>
      </c>
    </row>
    <row r="2271" spans="1:20">
      <c r="A2271" s="167">
        <v>42100</v>
      </c>
      <c r="B2271" s="167">
        <v>45901</v>
      </c>
      <c r="C2271" s="168">
        <v>45901</v>
      </c>
      <c r="D2271" s="167" t="s">
        <v>3168</v>
      </c>
      <c r="E2271" s="167" t="s">
        <v>3176</v>
      </c>
      <c r="F2271" s="167" t="s">
        <v>1408</v>
      </c>
      <c r="G2271" s="167" t="s">
        <v>1409</v>
      </c>
      <c r="I2271" s="167" t="s">
        <v>1650</v>
      </c>
      <c r="J2271" s="167" t="s">
        <v>1422</v>
      </c>
      <c r="K2271" s="167" t="s">
        <v>671</v>
      </c>
      <c r="L2271" s="167" t="s">
        <v>1423</v>
      </c>
      <c r="M2271" s="167" t="s">
        <v>3166</v>
      </c>
      <c r="O2271" s="167">
        <v>23364</v>
      </c>
      <c r="P2271" s="167" t="s">
        <v>1386</v>
      </c>
      <c r="R2271" s="167">
        <v>308</v>
      </c>
      <c r="S2271" s="167">
        <v>-308</v>
      </c>
      <c r="T2271" s="167" t="s">
        <v>1361</v>
      </c>
    </row>
    <row r="2272" spans="1:20">
      <c r="A2272" s="167">
        <v>42100</v>
      </c>
      <c r="B2272" s="167">
        <v>45931</v>
      </c>
      <c r="C2272" s="168">
        <v>45931</v>
      </c>
      <c r="D2272" s="167" t="s">
        <v>672</v>
      </c>
      <c r="E2272" s="167" t="s">
        <v>3176</v>
      </c>
      <c r="F2272" s="167" t="s">
        <v>1408</v>
      </c>
      <c r="G2272" s="167" t="s">
        <v>1409</v>
      </c>
      <c r="I2272" s="167" t="s">
        <v>1650</v>
      </c>
      <c r="J2272" s="167" t="s">
        <v>1422</v>
      </c>
      <c r="K2272" s="167" t="s">
        <v>671</v>
      </c>
      <c r="L2272" s="167" t="s">
        <v>1423</v>
      </c>
      <c r="M2272" s="167" t="s">
        <v>3166</v>
      </c>
      <c r="O2272" s="167">
        <v>23901</v>
      </c>
      <c r="P2272" s="167" t="s">
        <v>1386</v>
      </c>
      <c r="R2272" s="167">
        <v>308</v>
      </c>
      <c r="S2272" s="167">
        <v>-308</v>
      </c>
      <c r="T2272" s="167" t="s">
        <v>1361</v>
      </c>
    </row>
    <row r="2273" spans="1:20">
      <c r="A2273" s="167">
        <v>42000</v>
      </c>
      <c r="B2273" s="167">
        <v>45959</v>
      </c>
      <c r="C2273" s="168">
        <v>45959</v>
      </c>
      <c r="D2273" s="167" t="s">
        <v>3164</v>
      </c>
      <c r="E2273" s="167" t="s">
        <v>3177</v>
      </c>
      <c r="F2273" s="167" t="s">
        <v>1425</v>
      </c>
      <c r="G2273" s="167" t="s">
        <v>1426</v>
      </c>
      <c r="I2273" s="167" t="s">
        <v>1650</v>
      </c>
      <c r="J2273" s="167" t="s">
        <v>3178</v>
      </c>
      <c r="K2273" s="167" t="s">
        <v>671</v>
      </c>
      <c r="L2273" s="167" t="s">
        <v>3179</v>
      </c>
      <c r="M2273" s="167" t="s">
        <v>3166</v>
      </c>
      <c r="O2273" s="167">
        <v>24198</v>
      </c>
      <c r="P2273" s="167" t="s">
        <v>1386</v>
      </c>
      <c r="R2273" s="167">
        <v>8412.25</v>
      </c>
      <c r="S2273" s="167">
        <v>-8412.25</v>
      </c>
      <c r="T2273" s="167" t="s">
        <v>1361</v>
      </c>
    </row>
    <row r="2274" spans="1:20">
      <c r="A2274" s="167">
        <v>42000</v>
      </c>
      <c r="B2274" s="167">
        <v>45959</v>
      </c>
      <c r="C2274" s="168">
        <v>45959</v>
      </c>
      <c r="D2274" s="167" t="s">
        <v>3164</v>
      </c>
      <c r="E2274" s="167" t="s">
        <v>3180</v>
      </c>
      <c r="F2274" s="167" t="s">
        <v>1425</v>
      </c>
      <c r="G2274" s="167" t="s">
        <v>1426</v>
      </c>
      <c r="I2274" s="167" t="s">
        <v>1650</v>
      </c>
      <c r="J2274" s="167" t="s">
        <v>1935</v>
      </c>
      <c r="K2274" s="167" t="s">
        <v>671</v>
      </c>
      <c r="L2274" s="167" t="s">
        <v>1936</v>
      </c>
      <c r="M2274" s="167" t="s">
        <v>3166</v>
      </c>
      <c r="O2274" s="167">
        <v>24198</v>
      </c>
      <c r="P2274" s="167" t="s">
        <v>1386</v>
      </c>
      <c r="R2274" s="167">
        <v>16601.400000000001</v>
      </c>
      <c r="S2274" s="167">
        <v>-16601.400000000001</v>
      </c>
      <c r="T2274" s="167" t="s">
        <v>1361</v>
      </c>
    </row>
    <row r="2275" spans="1:20">
      <c r="A2275" s="167">
        <v>40000</v>
      </c>
      <c r="B2275" s="167">
        <v>45901</v>
      </c>
      <c r="C2275" s="168">
        <v>45901</v>
      </c>
      <c r="D2275" s="167" t="s">
        <v>3168</v>
      </c>
      <c r="E2275" s="167" t="s">
        <v>3181</v>
      </c>
      <c r="F2275" s="167" t="s">
        <v>1425</v>
      </c>
      <c r="G2275" s="167" t="s">
        <v>1426</v>
      </c>
      <c r="I2275" s="167" t="s">
        <v>1650</v>
      </c>
      <c r="J2275" s="167" t="s">
        <v>1663</v>
      </c>
      <c r="K2275" s="167" t="s">
        <v>671</v>
      </c>
      <c r="L2275" s="167" t="s">
        <v>1664</v>
      </c>
      <c r="M2275" s="167" t="s">
        <v>3166</v>
      </c>
      <c r="O2275" s="167">
        <v>23364</v>
      </c>
      <c r="P2275" s="167" t="s">
        <v>1386</v>
      </c>
      <c r="R2275" s="167">
        <v>55</v>
      </c>
      <c r="S2275" s="167">
        <v>-55</v>
      </c>
      <c r="T2275" s="167" t="s">
        <v>1361</v>
      </c>
    </row>
    <row r="2276" spans="1:20">
      <c r="A2276" s="167">
        <v>40000</v>
      </c>
      <c r="B2276" s="167">
        <v>45931</v>
      </c>
      <c r="C2276" s="168">
        <v>45931</v>
      </c>
      <c r="D2276" s="167" t="s">
        <v>672</v>
      </c>
      <c r="E2276" s="167" t="s">
        <v>3181</v>
      </c>
      <c r="F2276" s="167" t="s">
        <v>1425</v>
      </c>
      <c r="G2276" s="167" t="s">
        <v>1426</v>
      </c>
      <c r="I2276" s="167" t="s">
        <v>1650</v>
      </c>
      <c r="J2276" s="167" t="s">
        <v>1663</v>
      </c>
      <c r="K2276" s="167" t="s">
        <v>671</v>
      </c>
      <c r="L2276" s="167" t="s">
        <v>1664</v>
      </c>
      <c r="M2276" s="167" t="s">
        <v>3166</v>
      </c>
      <c r="O2276" s="167">
        <v>23901</v>
      </c>
      <c r="P2276" s="167" t="s">
        <v>1386</v>
      </c>
      <c r="R2276" s="167">
        <v>55</v>
      </c>
      <c r="S2276" s="167">
        <v>-55</v>
      </c>
      <c r="T2276" s="167" t="s">
        <v>1361</v>
      </c>
    </row>
    <row r="2277" spans="1:20">
      <c r="A2277" s="167">
        <v>41700</v>
      </c>
      <c r="B2277" s="167">
        <v>45959</v>
      </c>
      <c r="C2277" s="168">
        <v>45959</v>
      </c>
      <c r="D2277" s="167" t="s">
        <v>3164</v>
      </c>
      <c r="E2277" s="167" t="s">
        <v>3182</v>
      </c>
      <c r="F2277" s="167" t="s">
        <v>1425</v>
      </c>
      <c r="G2277" s="167" t="s">
        <v>1426</v>
      </c>
      <c r="I2277" s="167" t="s">
        <v>1650</v>
      </c>
      <c r="J2277" s="167" t="s">
        <v>1941</v>
      </c>
      <c r="K2277" s="167" t="s">
        <v>671</v>
      </c>
      <c r="L2277" s="167" t="s">
        <v>1942</v>
      </c>
      <c r="M2277" s="167" t="s">
        <v>3166</v>
      </c>
      <c r="O2277" s="167">
        <v>24198</v>
      </c>
      <c r="P2277" s="167" t="s">
        <v>1386</v>
      </c>
      <c r="R2277" s="167">
        <v>1656</v>
      </c>
      <c r="S2277" s="167">
        <v>-1656</v>
      </c>
      <c r="T2277" s="167" t="s">
        <v>1361</v>
      </c>
    </row>
    <row r="2278" spans="1:20">
      <c r="A2278" s="167">
        <v>41320</v>
      </c>
      <c r="B2278" s="167">
        <v>45901</v>
      </c>
      <c r="C2278" s="168">
        <v>45901</v>
      </c>
      <c r="D2278" s="167" t="s">
        <v>3168</v>
      </c>
      <c r="E2278" s="167" t="s">
        <v>3183</v>
      </c>
      <c r="F2278" s="167" t="s">
        <v>1425</v>
      </c>
      <c r="G2278" s="167" t="s">
        <v>1426</v>
      </c>
      <c r="I2278" s="167" t="s">
        <v>1650</v>
      </c>
      <c r="J2278" s="167" t="s">
        <v>1492</v>
      </c>
      <c r="K2278" s="167" t="s">
        <v>671</v>
      </c>
      <c r="L2278" s="167" t="s">
        <v>1493</v>
      </c>
      <c r="M2278" s="167" t="s">
        <v>3166</v>
      </c>
      <c r="O2278" s="167">
        <v>23364</v>
      </c>
      <c r="P2278" s="167" t="s">
        <v>1386</v>
      </c>
      <c r="R2278" s="167">
        <v>300</v>
      </c>
      <c r="S2278" s="167">
        <v>-300</v>
      </c>
      <c r="T2278" s="167" t="s">
        <v>1361</v>
      </c>
    </row>
    <row r="2279" spans="1:20">
      <c r="A2279" s="167">
        <v>41320</v>
      </c>
      <c r="B2279" s="167">
        <v>45931</v>
      </c>
      <c r="C2279" s="168">
        <v>45931</v>
      </c>
      <c r="D2279" s="167" t="s">
        <v>672</v>
      </c>
      <c r="E2279" s="167" t="s">
        <v>3183</v>
      </c>
      <c r="F2279" s="167" t="s">
        <v>1425</v>
      </c>
      <c r="G2279" s="167" t="s">
        <v>1426</v>
      </c>
      <c r="I2279" s="167" t="s">
        <v>1650</v>
      </c>
      <c r="J2279" s="167" t="s">
        <v>1492</v>
      </c>
      <c r="K2279" s="167" t="s">
        <v>671</v>
      </c>
      <c r="L2279" s="167" t="s">
        <v>1493</v>
      </c>
      <c r="M2279" s="167" t="s">
        <v>3166</v>
      </c>
      <c r="O2279" s="167">
        <v>23901</v>
      </c>
      <c r="P2279" s="167" t="s">
        <v>1386</v>
      </c>
      <c r="R2279" s="167">
        <v>300</v>
      </c>
      <c r="S2279" s="167">
        <v>-300</v>
      </c>
      <c r="T2279" s="167" t="s">
        <v>1361</v>
      </c>
    </row>
    <row r="2280" spans="1:20">
      <c r="A2280" s="167">
        <v>41300</v>
      </c>
      <c r="B2280" s="167">
        <v>45901</v>
      </c>
      <c r="C2280" s="168">
        <v>45901</v>
      </c>
      <c r="D2280" s="167" t="s">
        <v>3168</v>
      </c>
      <c r="E2280" s="167" t="s">
        <v>3184</v>
      </c>
      <c r="F2280" s="167" t="s">
        <v>1425</v>
      </c>
      <c r="G2280" s="167" t="s">
        <v>1426</v>
      </c>
      <c r="I2280" s="167" t="s">
        <v>1650</v>
      </c>
      <c r="J2280" s="167" t="s">
        <v>1430</v>
      </c>
      <c r="K2280" s="167" t="s">
        <v>671</v>
      </c>
      <c r="L2280" s="167" t="s">
        <v>1430</v>
      </c>
      <c r="M2280" s="167" t="s">
        <v>3166</v>
      </c>
      <c r="O2280" s="167">
        <v>23364</v>
      </c>
      <c r="P2280" s="167" t="s">
        <v>1386</v>
      </c>
      <c r="R2280" s="167">
        <v>175.79</v>
      </c>
      <c r="S2280" s="167">
        <v>-175.79</v>
      </c>
      <c r="T2280" s="167" t="s">
        <v>1361</v>
      </c>
    </row>
    <row r="2281" spans="1:20">
      <c r="A2281" s="167">
        <v>41300</v>
      </c>
      <c r="B2281" s="167">
        <v>45931</v>
      </c>
      <c r="C2281" s="168">
        <v>45931</v>
      </c>
      <c r="D2281" s="167" t="s">
        <v>672</v>
      </c>
      <c r="E2281" s="167" t="s">
        <v>3184</v>
      </c>
      <c r="F2281" s="167" t="s">
        <v>1425</v>
      </c>
      <c r="G2281" s="167" t="s">
        <v>1426</v>
      </c>
      <c r="I2281" s="167" t="s">
        <v>1650</v>
      </c>
      <c r="J2281" s="167" t="s">
        <v>1430</v>
      </c>
      <c r="K2281" s="167" t="s">
        <v>671</v>
      </c>
      <c r="L2281" s="167" t="s">
        <v>1430</v>
      </c>
      <c r="M2281" s="167" t="s">
        <v>3166</v>
      </c>
      <c r="O2281" s="167">
        <v>23901</v>
      </c>
      <c r="P2281" s="167" t="s">
        <v>1386</v>
      </c>
      <c r="R2281" s="167">
        <v>175.79</v>
      </c>
      <c r="S2281" s="167">
        <v>-175.79</v>
      </c>
      <c r="T2281" s="167" t="s">
        <v>1361</v>
      </c>
    </row>
    <row r="2282" spans="1:20">
      <c r="A2282" s="167">
        <v>40200</v>
      </c>
      <c r="B2282" s="167">
        <v>45901</v>
      </c>
      <c r="C2282" s="168">
        <v>45901</v>
      </c>
      <c r="D2282" s="167" t="s">
        <v>3168</v>
      </c>
      <c r="E2282" s="167" t="s">
        <v>3185</v>
      </c>
      <c r="F2282" s="167" t="s">
        <v>1425</v>
      </c>
      <c r="G2282" s="167" t="s">
        <v>1426</v>
      </c>
      <c r="I2282" s="167" t="s">
        <v>1650</v>
      </c>
      <c r="J2282" s="167" t="s">
        <v>1951</v>
      </c>
      <c r="K2282" s="167" t="s">
        <v>671</v>
      </c>
      <c r="L2282" s="167" t="s">
        <v>1952</v>
      </c>
      <c r="M2282" s="167" t="s">
        <v>3166</v>
      </c>
      <c r="O2282" s="167">
        <v>23364</v>
      </c>
      <c r="P2282" s="167" t="s">
        <v>1386</v>
      </c>
      <c r="R2282" s="167">
        <v>100</v>
      </c>
      <c r="S2282" s="167">
        <v>-100</v>
      </c>
      <c r="T2282" s="167" t="s">
        <v>1361</v>
      </c>
    </row>
    <row r="2283" spans="1:20">
      <c r="A2283" s="167">
        <v>40200</v>
      </c>
      <c r="B2283" s="167">
        <v>45931</v>
      </c>
      <c r="C2283" s="168">
        <v>45931</v>
      </c>
      <c r="D2283" s="167" t="s">
        <v>672</v>
      </c>
      <c r="E2283" s="167" t="s">
        <v>3185</v>
      </c>
      <c r="F2283" s="167" t="s">
        <v>1425</v>
      </c>
      <c r="G2283" s="167" t="s">
        <v>1426</v>
      </c>
      <c r="I2283" s="167" t="s">
        <v>1650</v>
      </c>
      <c r="J2283" s="167" t="s">
        <v>1951</v>
      </c>
      <c r="K2283" s="167" t="s">
        <v>671</v>
      </c>
      <c r="L2283" s="167" t="s">
        <v>1952</v>
      </c>
      <c r="M2283" s="167" t="s">
        <v>3166</v>
      </c>
      <c r="O2283" s="167">
        <v>23901</v>
      </c>
      <c r="P2283" s="167" t="s">
        <v>1386</v>
      </c>
      <c r="R2283" s="167">
        <v>100</v>
      </c>
      <c r="S2283" s="167">
        <v>-100</v>
      </c>
      <c r="T2283" s="167" t="s">
        <v>1361</v>
      </c>
    </row>
    <row r="2284" spans="1:20">
      <c r="A2284" s="167">
        <v>40000</v>
      </c>
      <c r="B2284" s="167">
        <v>45901</v>
      </c>
      <c r="C2284" s="168">
        <v>45901</v>
      </c>
      <c r="D2284" s="167" t="s">
        <v>3168</v>
      </c>
      <c r="E2284" s="167" t="s">
        <v>3186</v>
      </c>
      <c r="F2284" s="167" t="s">
        <v>1425</v>
      </c>
      <c r="G2284" s="167" t="s">
        <v>1426</v>
      </c>
      <c r="I2284" s="167" t="s">
        <v>1650</v>
      </c>
      <c r="J2284" s="167" t="s">
        <v>1822</v>
      </c>
      <c r="K2284" s="167" t="s">
        <v>671</v>
      </c>
      <c r="L2284" s="167" t="s">
        <v>1823</v>
      </c>
      <c r="M2284" s="167" t="s">
        <v>3166</v>
      </c>
      <c r="O2284" s="167">
        <v>23364</v>
      </c>
      <c r="P2284" s="167" t="s">
        <v>1386</v>
      </c>
      <c r="R2284" s="167">
        <v>894</v>
      </c>
      <c r="S2284" s="167">
        <v>-894</v>
      </c>
      <c r="T2284" s="167" t="s">
        <v>1361</v>
      </c>
    </row>
    <row r="2285" spans="1:20">
      <c r="A2285" s="167">
        <v>40000</v>
      </c>
      <c r="B2285" s="167">
        <v>45931</v>
      </c>
      <c r="C2285" s="168">
        <v>45931</v>
      </c>
      <c r="D2285" s="167" t="s">
        <v>672</v>
      </c>
      <c r="E2285" s="167" t="s">
        <v>3186</v>
      </c>
      <c r="F2285" s="167" t="s">
        <v>1425</v>
      </c>
      <c r="G2285" s="167" t="s">
        <v>1426</v>
      </c>
      <c r="I2285" s="167" t="s">
        <v>1650</v>
      </c>
      <c r="J2285" s="167" t="s">
        <v>1822</v>
      </c>
      <c r="K2285" s="167" t="s">
        <v>671</v>
      </c>
      <c r="L2285" s="167" t="s">
        <v>1823</v>
      </c>
      <c r="M2285" s="167" t="s">
        <v>3166</v>
      </c>
      <c r="O2285" s="167">
        <v>23901</v>
      </c>
      <c r="P2285" s="167" t="s">
        <v>1386</v>
      </c>
      <c r="R2285" s="167">
        <v>894</v>
      </c>
      <c r="S2285" s="167">
        <v>-894</v>
      </c>
      <c r="T2285" s="167" t="s">
        <v>1361</v>
      </c>
    </row>
    <row r="2286" spans="1:20">
      <c r="A2286" s="167">
        <v>40000</v>
      </c>
      <c r="B2286" s="167">
        <v>45901</v>
      </c>
      <c r="C2286" s="168">
        <v>45901</v>
      </c>
      <c r="D2286" s="167" t="s">
        <v>3168</v>
      </c>
      <c r="E2286" s="167" t="s">
        <v>3187</v>
      </c>
      <c r="F2286" s="167" t="s">
        <v>1425</v>
      </c>
      <c r="G2286" s="167" t="s">
        <v>1426</v>
      </c>
      <c r="I2286" s="167" t="s">
        <v>1650</v>
      </c>
      <c r="J2286" s="167" t="s">
        <v>1669</v>
      </c>
      <c r="K2286" s="167" t="s">
        <v>671</v>
      </c>
      <c r="L2286" s="167" t="s">
        <v>1670</v>
      </c>
      <c r="M2286" s="167" t="s">
        <v>3166</v>
      </c>
      <c r="O2286" s="167">
        <v>23364</v>
      </c>
      <c r="P2286" s="167" t="s">
        <v>1386</v>
      </c>
      <c r="R2286" s="167">
        <v>1203.75</v>
      </c>
      <c r="S2286" s="167">
        <v>-1203.75</v>
      </c>
      <c r="T2286" s="167" t="s">
        <v>1361</v>
      </c>
    </row>
    <row r="2287" spans="1:20">
      <c r="A2287" s="167">
        <v>40000</v>
      </c>
      <c r="B2287" s="167">
        <v>45931</v>
      </c>
      <c r="C2287" s="168">
        <v>45931</v>
      </c>
      <c r="D2287" s="167" t="s">
        <v>672</v>
      </c>
      <c r="E2287" s="167" t="s">
        <v>3187</v>
      </c>
      <c r="F2287" s="167" t="s">
        <v>1425</v>
      </c>
      <c r="G2287" s="167" t="s">
        <v>1426</v>
      </c>
      <c r="I2287" s="167" t="s">
        <v>1650</v>
      </c>
      <c r="J2287" s="167" t="s">
        <v>1669</v>
      </c>
      <c r="K2287" s="167" t="s">
        <v>671</v>
      </c>
      <c r="L2287" s="167" t="s">
        <v>1670</v>
      </c>
      <c r="M2287" s="167" t="s">
        <v>3166</v>
      </c>
      <c r="O2287" s="167">
        <v>23901</v>
      </c>
      <c r="P2287" s="167" t="s">
        <v>1386</v>
      </c>
      <c r="R2287" s="167">
        <v>1203.75</v>
      </c>
      <c r="S2287" s="167">
        <v>-1203.75</v>
      </c>
      <c r="T2287" s="167" t="s">
        <v>1361</v>
      </c>
    </row>
    <row r="2288" spans="1:20">
      <c r="A2288" s="167">
        <v>40000</v>
      </c>
      <c r="B2288" s="167">
        <v>45901</v>
      </c>
      <c r="C2288" s="168">
        <v>45901</v>
      </c>
      <c r="D2288" s="167" t="s">
        <v>3168</v>
      </c>
      <c r="E2288" s="167" t="s">
        <v>3188</v>
      </c>
      <c r="F2288" s="167" t="s">
        <v>1425</v>
      </c>
      <c r="G2288" s="167" t="s">
        <v>1426</v>
      </c>
      <c r="I2288" s="167" t="s">
        <v>1650</v>
      </c>
      <c r="J2288" s="167" t="s">
        <v>1672</v>
      </c>
      <c r="K2288" s="167" t="s">
        <v>671</v>
      </c>
      <c r="L2288" s="167" t="s">
        <v>1673</v>
      </c>
      <c r="M2288" s="167" t="s">
        <v>3166</v>
      </c>
      <c r="O2288" s="167">
        <v>23364</v>
      </c>
      <c r="P2288" s="167" t="s">
        <v>1386</v>
      </c>
      <c r="R2288" s="167">
        <v>500</v>
      </c>
      <c r="S2288" s="167">
        <v>-500</v>
      </c>
      <c r="T2288" s="167" t="s">
        <v>1361</v>
      </c>
    </row>
    <row r="2289" spans="1:20">
      <c r="A2289" s="167">
        <v>40000</v>
      </c>
      <c r="B2289" s="167">
        <v>45931</v>
      </c>
      <c r="C2289" s="168">
        <v>45931</v>
      </c>
      <c r="D2289" s="167" t="s">
        <v>672</v>
      </c>
      <c r="E2289" s="167" t="s">
        <v>3188</v>
      </c>
      <c r="F2289" s="167" t="s">
        <v>1425</v>
      </c>
      <c r="G2289" s="167" t="s">
        <v>1426</v>
      </c>
      <c r="I2289" s="167" t="s">
        <v>1650</v>
      </c>
      <c r="J2289" s="167" t="s">
        <v>1672</v>
      </c>
      <c r="K2289" s="167" t="s">
        <v>671</v>
      </c>
      <c r="L2289" s="167" t="s">
        <v>1673</v>
      </c>
      <c r="M2289" s="167" t="s">
        <v>3166</v>
      </c>
      <c r="O2289" s="167">
        <v>23901</v>
      </c>
      <c r="P2289" s="167" t="s">
        <v>1386</v>
      </c>
      <c r="R2289" s="167">
        <v>500</v>
      </c>
      <c r="S2289" s="167">
        <v>-500</v>
      </c>
      <c r="T2289" s="167" t="s">
        <v>1361</v>
      </c>
    </row>
    <row r="2290" spans="1:20">
      <c r="A2290" s="167">
        <v>41500</v>
      </c>
      <c r="B2290" s="167">
        <v>45908</v>
      </c>
      <c r="C2290" s="168">
        <v>45908</v>
      </c>
      <c r="D2290" s="167" t="s">
        <v>3189</v>
      </c>
      <c r="E2290" s="167" t="s">
        <v>3190</v>
      </c>
      <c r="F2290" s="167" t="s">
        <v>1648</v>
      </c>
      <c r="G2290" s="167" t="s">
        <v>1649</v>
      </c>
      <c r="I2290" s="167" t="s">
        <v>1650</v>
      </c>
      <c r="K2290" s="167" t="s">
        <v>674</v>
      </c>
      <c r="M2290" s="167" t="s">
        <v>3191</v>
      </c>
      <c r="O2290" s="167">
        <v>23581</v>
      </c>
      <c r="P2290" s="167" t="s">
        <v>1386</v>
      </c>
      <c r="R2290" s="167">
        <v>2800</v>
      </c>
      <c r="S2290" s="167">
        <v>-2800</v>
      </c>
      <c r="T2290" s="167" t="s">
        <v>1361</v>
      </c>
    </row>
    <row r="2291" spans="1:20">
      <c r="A2291" s="167">
        <v>42000</v>
      </c>
      <c r="B2291" s="167">
        <v>45929</v>
      </c>
      <c r="C2291" s="168">
        <v>45929</v>
      </c>
      <c r="D2291" s="167" t="s">
        <v>3192</v>
      </c>
      <c r="E2291" s="167" t="s">
        <v>3193</v>
      </c>
      <c r="F2291" s="167" t="s">
        <v>1557</v>
      </c>
      <c r="G2291" s="167" t="s">
        <v>134</v>
      </c>
      <c r="I2291" s="167" t="s">
        <v>1650</v>
      </c>
      <c r="J2291" s="167" t="s">
        <v>2088</v>
      </c>
      <c r="K2291" s="167" t="s">
        <v>674</v>
      </c>
      <c r="L2291" s="167" t="s">
        <v>2089</v>
      </c>
      <c r="M2291" s="167" t="s">
        <v>3191</v>
      </c>
      <c r="O2291" s="167">
        <v>23706</v>
      </c>
      <c r="P2291" s="167" t="s">
        <v>1386</v>
      </c>
      <c r="R2291" s="167">
        <v>750</v>
      </c>
      <c r="S2291" s="167">
        <v>-750</v>
      </c>
      <c r="T2291" s="167" t="s">
        <v>1361</v>
      </c>
    </row>
    <row r="2292" spans="1:20">
      <c r="A2292" s="167">
        <v>40000</v>
      </c>
      <c r="B2292" s="167">
        <v>45901</v>
      </c>
      <c r="C2292" s="168">
        <v>45901</v>
      </c>
      <c r="D2292" s="167" t="s">
        <v>3194</v>
      </c>
      <c r="E2292" s="167" t="s">
        <v>3195</v>
      </c>
      <c r="F2292" s="167" t="s">
        <v>1425</v>
      </c>
      <c r="G2292" s="167" t="s">
        <v>1426</v>
      </c>
      <c r="I2292" s="167" t="s">
        <v>1650</v>
      </c>
      <c r="J2292" s="167" t="s">
        <v>1657</v>
      </c>
      <c r="K2292" s="167" t="s">
        <v>674</v>
      </c>
      <c r="L2292" s="167" t="s">
        <v>1658</v>
      </c>
      <c r="M2292" s="167" t="s">
        <v>3191</v>
      </c>
      <c r="O2292" s="167">
        <v>23366</v>
      </c>
      <c r="P2292" s="167" t="s">
        <v>1386</v>
      </c>
      <c r="R2292" s="167">
        <v>407.88</v>
      </c>
      <c r="S2292" s="167">
        <v>-407.88</v>
      </c>
      <c r="T2292" s="167" t="s">
        <v>1361</v>
      </c>
    </row>
    <row r="2293" spans="1:20">
      <c r="A2293" s="167">
        <v>40000</v>
      </c>
      <c r="B2293" s="167">
        <v>45931</v>
      </c>
      <c r="C2293" s="168">
        <v>45931</v>
      </c>
      <c r="D2293" s="167" t="s">
        <v>677</v>
      </c>
      <c r="E2293" s="167" t="s">
        <v>3195</v>
      </c>
      <c r="F2293" s="167" t="s">
        <v>1425</v>
      </c>
      <c r="G2293" s="167" t="s">
        <v>1426</v>
      </c>
      <c r="I2293" s="167" t="s">
        <v>1650</v>
      </c>
      <c r="J2293" s="167" t="s">
        <v>1657</v>
      </c>
      <c r="K2293" s="167" t="s">
        <v>674</v>
      </c>
      <c r="L2293" s="167" t="s">
        <v>1658</v>
      </c>
      <c r="M2293" s="167" t="s">
        <v>3191</v>
      </c>
      <c r="O2293" s="167">
        <v>23902</v>
      </c>
      <c r="P2293" s="167" t="s">
        <v>1386</v>
      </c>
      <c r="R2293" s="167">
        <v>407.88</v>
      </c>
      <c r="S2293" s="167">
        <v>-407.88</v>
      </c>
      <c r="T2293" s="167" t="s">
        <v>1361</v>
      </c>
    </row>
    <row r="2294" spans="1:20">
      <c r="A2294" s="167">
        <v>40000</v>
      </c>
      <c r="B2294" s="167">
        <v>45901</v>
      </c>
      <c r="C2294" s="168">
        <v>45901</v>
      </c>
      <c r="D2294" s="167" t="s">
        <v>3194</v>
      </c>
      <c r="E2294" s="167" t="s">
        <v>3196</v>
      </c>
      <c r="F2294" s="167" t="s">
        <v>1425</v>
      </c>
      <c r="G2294" s="167" t="s">
        <v>1426</v>
      </c>
      <c r="I2294" s="167" t="s">
        <v>1650</v>
      </c>
      <c r="J2294" s="167" t="s">
        <v>1546</v>
      </c>
      <c r="K2294" s="167" t="s">
        <v>674</v>
      </c>
      <c r="L2294" s="167" t="s">
        <v>1547</v>
      </c>
      <c r="M2294" s="167" t="s">
        <v>3191</v>
      </c>
      <c r="O2294" s="167">
        <v>23366</v>
      </c>
      <c r="P2294" s="167" t="s">
        <v>1386</v>
      </c>
      <c r="R2294" s="167">
        <v>46.35</v>
      </c>
      <c r="S2294" s="167">
        <v>-46.35</v>
      </c>
      <c r="T2294" s="167" t="s">
        <v>1361</v>
      </c>
    </row>
    <row r="2295" spans="1:20">
      <c r="A2295" s="167">
        <v>40000</v>
      </c>
      <c r="B2295" s="167">
        <v>45931</v>
      </c>
      <c r="C2295" s="168">
        <v>45931</v>
      </c>
      <c r="D2295" s="167" t="s">
        <v>677</v>
      </c>
      <c r="E2295" s="167" t="s">
        <v>3196</v>
      </c>
      <c r="F2295" s="167" t="s">
        <v>1425</v>
      </c>
      <c r="G2295" s="167" t="s">
        <v>1426</v>
      </c>
      <c r="I2295" s="167" t="s">
        <v>1650</v>
      </c>
      <c r="J2295" s="167" t="s">
        <v>1546</v>
      </c>
      <c r="K2295" s="167" t="s">
        <v>674</v>
      </c>
      <c r="L2295" s="167" t="s">
        <v>1547</v>
      </c>
      <c r="M2295" s="167" t="s">
        <v>3191</v>
      </c>
      <c r="O2295" s="167">
        <v>23902</v>
      </c>
      <c r="P2295" s="167" t="s">
        <v>1386</v>
      </c>
      <c r="R2295" s="167">
        <v>46.35</v>
      </c>
      <c r="S2295" s="167">
        <v>-46.35</v>
      </c>
      <c r="T2295" s="167" t="s">
        <v>1361</v>
      </c>
    </row>
    <row r="2296" spans="1:20">
      <c r="A2296" s="167">
        <v>40000</v>
      </c>
      <c r="B2296" s="167">
        <v>45901</v>
      </c>
      <c r="C2296" s="168">
        <v>45901</v>
      </c>
      <c r="D2296" s="167" t="s">
        <v>3194</v>
      </c>
      <c r="E2296" s="167" t="s">
        <v>3197</v>
      </c>
      <c r="F2296" s="167" t="s">
        <v>1425</v>
      </c>
      <c r="G2296" s="167" t="s">
        <v>1426</v>
      </c>
      <c r="I2296" s="167" t="s">
        <v>1650</v>
      </c>
      <c r="J2296" s="167" t="s">
        <v>3077</v>
      </c>
      <c r="K2296" s="167" t="s">
        <v>674</v>
      </c>
      <c r="L2296" s="167" t="s">
        <v>3078</v>
      </c>
      <c r="M2296" s="167" t="s">
        <v>3191</v>
      </c>
      <c r="O2296" s="167">
        <v>23366</v>
      </c>
      <c r="P2296" s="167" t="s">
        <v>1386</v>
      </c>
      <c r="R2296" s="167">
        <v>154.5</v>
      </c>
      <c r="S2296" s="167">
        <v>-154.5</v>
      </c>
      <c r="T2296" s="167" t="s">
        <v>1361</v>
      </c>
    </row>
    <row r="2297" spans="1:20">
      <c r="A2297" s="167">
        <v>40000</v>
      </c>
      <c r="B2297" s="167">
        <v>45931</v>
      </c>
      <c r="C2297" s="168">
        <v>45931</v>
      </c>
      <c r="D2297" s="167" t="s">
        <v>677</v>
      </c>
      <c r="E2297" s="167" t="s">
        <v>3197</v>
      </c>
      <c r="F2297" s="167" t="s">
        <v>1425</v>
      </c>
      <c r="G2297" s="167" t="s">
        <v>1426</v>
      </c>
      <c r="I2297" s="167" t="s">
        <v>1650</v>
      </c>
      <c r="J2297" s="167" t="s">
        <v>3077</v>
      </c>
      <c r="K2297" s="167" t="s">
        <v>674</v>
      </c>
      <c r="L2297" s="167" t="s">
        <v>3078</v>
      </c>
      <c r="M2297" s="167" t="s">
        <v>3191</v>
      </c>
      <c r="O2297" s="167">
        <v>23902</v>
      </c>
      <c r="P2297" s="167" t="s">
        <v>1386</v>
      </c>
      <c r="R2297" s="167">
        <v>154.5</v>
      </c>
      <c r="S2297" s="167">
        <v>-154.5</v>
      </c>
      <c r="T2297" s="167" t="s">
        <v>1361</v>
      </c>
    </row>
    <row r="2298" spans="1:20">
      <c r="A2298" s="167">
        <v>42100</v>
      </c>
      <c r="B2298" s="167">
        <v>45901</v>
      </c>
      <c r="C2298" s="168">
        <v>45901</v>
      </c>
      <c r="D2298" s="167" t="s">
        <v>3194</v>
      </c>
      <c r="E2298" s="167" t="s">
        <v>3198</v>
      </c>
      <c r="F2298" s="167" t="s">
        <v>1425</v>
      </c>
      <c r="G2298" s="167" t="s">
        <v>1426</v>
      </c>
      <c r="I2298" s="167" t="s">
        <v>1650</v>
      </c>
      <c r="J2298" s="167" t="s">
        <v>1422</v>
      </c>
      <c r="K2298" s="167" t="s">
        <v>674</v>
      </c>
      <c r="L2298" s="167" t="s">
        <v>1423</v>
      </c>
      <c r="M2298" s="167" t="s">
        <v>3191</v>
      </c>
      <c r="O2298" s="167">
        <v>23366</v>
      </c>
      <c r="P2298" s="167" t="s">
        <v>1386</v>
      </c>
      <c r="R2298" s="167">
        <v>126</v>
      </c>
      <c r="S2298" s="167">
        <v>-126</v>
      </c>
      <c r="T2298" s="167" t="s">
        <v>1361</v>
      </c>
    </row>
    <row r="2299" spans="1:20">
      <c r="A2299" s="167">
        <v>42100</v>
      </c>
      <c r="B2299" s="167">
        <v>45931</v>
      </c>
      <c r="C2299" s="168">
        <v>45931</v>
      </c>
      <c r="D2299" s="167" t="s">
        <v>677</v>
      </c>
      <c r="E2299" s="167" t="s">
        <v>3198</v>
      </c>
      <c r="F2299" s="167" t="s">
        <v>1425</v>
      </c>
      <c r="G2299" s="167" t="s">
        <v>1426</v>
      </c>
      <c r="I2299" s="167" t="s">
        <v>1650</v>
      </c>
      <c r="J2299" s="167" t="s">
        <v>1422</v>
      </c>
      <c r="K2299" s="167" t="s">
        <v>674</v>
      </c>
      <c r="L2299" s="167" t="s">
        <v>1423</v>
      </c>
      <c r="M2299" s="167" t="s">
        <v>3191</v>
      </c>
      <c r="O2299" s="167">
        <v>23902</v>
      </c>
      <c r="P2299" s="167" t="s">
        <v>1386</v>
      </c>
      <c r="R2299" s="167">
        <v>147</v>
      </c>
      <c r="S2299" s="167">
        <v>-147</v>
      </c>
      <c r="T2299" s="167" t="s">
        <v>1361</v>
      </c>
    </row>
    <row r="2300" spans="1:20">
      <c r="A2300" s="167">
        <v>40000</v>
      </c>
      <c r="B2300" s="167">
        <v>45901</v>
      </c>
      <c r="C2300" s="168">
        <v>45901</v>
      </c>
      <c r="D2300" s="167" t="s">
        <v>3199</v>
      </c>
      <c r="E2300" s="167" t="s">
        <v>3200</v>
      </c>
      <c r="F2300" s="167" t="s">
        <v>1425</v>
      </c>
      <c r="G2300" s="167" t="s">
        <v>1426</v>
      </c>
      <c r="I2300" s="167" t="s">
        <v>1650</v>
      </c>
      <c r="J2300" s="167" t="s">
        <v>1799</v>
      </c>
      <c r="K2300" s="167" t="s">
        <v>674</v>
      </c>
      <c r="L2300" s="167" t="s">
        <v>1800</v>
      </c>
      <c r="M2300" s="167" t="s">
        <v>3191</v>
      </c>
      <c r="O2300" s="167">
        <v>23365</v>
      </c>
      <c r="P2300" s="167" t="s">
        <v>1386</v>
      </c>
      <c r="R2300" s="167">
        <v>2.83</v>
      </c>
      <c r="S2300" s="167">
        <v>-2.83</v>
      </c>
      <c r="T2300" s="167" t="s">
        <v>1361</v>
      </c>
    </row>
    <row r="2301" spans="1:20">
      <c r="A2301" s="167">
        <v>40000</v>
      </c>
      <c r="B2301" s="167">
        <v>45931</v>
      </c>
      <c r="C2301" s="168">
        <v>45931</v>
      </c>
      <c r="D2301" s="167" t="s">
        <v>675</v>
      </c>
      <c r="E2301" s="167" t="s">
        <v>3200</v>
      </c>
      <c r="F2301" s="167" t="s">
        <v>1425</v>
      </c>
      <c r="G2301" s="167" t="s">
        <v>1426</v>
      </c>
      <c r="I2301" s="167" t="s">
        <v>1650</v>
      </c>
      <c r="J2301" s="167" t="s">
        <v>1799</v>
      </c>
      <c r="K2301" s="167" t="s">
        <v>674</v>
      </c>
      <c r="L2301" s="167" t="s">
        <v>1800</v>
      </c>
      <c r="M2301" s="167" t="s">
        <v>3191</v>
      </c>
      <c r="O2301" s="167">
        <v>23903</v>
      </c>
      <c r="P2301" s="167" t="s">
        <v>1386</v>
      </c>
      <c r="R2301" s="167">
        <v>2.83</v>
      </c>
      <c r="S2301" s="167">
        <v>-2.83</v>
      </c>
      <c r="T2301" s="167" t="s">
        <v>1361</v>
      </c>
    </row>
    <row r="2302" spans="1:20">
      <c r="A2302" s="167">
        <v>40000</v>
      </c>
      <c r="B2302" s="167">
        <v>45901</v>
      </c>
      <c r="C2302" s="168">
        <v>45901</v>
      </c>
      <c r="D2302" s="167" t="s">
        <v>3194</v>
      </c>
      <c r="E2302" s="167" t="s">
        <v>3201</v>
      </c>
      <c r="F2302" s="167" t="s">
        <v>1425</v>
      </c>
      <c r="G2302" s="167" t="s">
        <v>1426</v>
      </c>
      <c r="I2302" s="167" t="s">
        <v>1650</v>
      </c>
      <c r="J2302" s="167" t="s">
        <v>2700</v>
      </c>
      <c r="K2302" s="167" t="s">
        <v>674</v>
      </c>
      <c r="L2302" s="167" t="s">
        <v>2701</v>
      </c>
      <c r="M2302" s="167" t="s">
        <v>3191</v>
      </c>
      <c r="O2302" s="167">
        <v>23366</v>
      </c>
      <c r="P2302" s="167" t="s">
        <v>1386</v>
      </c>
      <c r="R2302" s="167">
        <v>257.5</v>
      </c>
      <c r="S2302" s="167">
        <v>-257.5</v>
      </c>
      <c r="T2302" s="167" t="s">
        <v>1361</v>
      </c>
    </row>
    <row r="2303" spans="1:20">
      <c r="A2303" s="167">
        <v>40000</v>
      </c>
      <c r="B2303" s="167">
        <v>45931</v>
      </c>
      <c r="C2303" s="168">
        <v>45931</v>
      </c>
      <c r="D2303" s="167" t="s">
        <v>677</v>
      </c>
      <c r="E2303" s="167" t="s">
        <v>3201</v>
      </c>
      <c r="F2303" s="167" t="s">
        <v>1425</v>
      </c>
      <c r="G2303" s="167" t="s">
        <v>1426</v>
      </c>
      <c r="I2303" s="167" t="s">
        <v>1650</v>
      </c>
      <c r="J2303" s="167" t="s">
        <v>2700</v>
      </c>
      <c r="K2303" s="167" t="s">
        <v>674</v>
      </c>
      <c r="L2303" s="167" t="s">
        <v>2701</v>
      </c>
      <c r="M2303" s="167" t="s">
        <v>3191</v>
      </c>
      <c r="O2303" s="167">
        <v>23902</v>
      </c>
      <c r="P2303" s="167" t="s">
        <v>1386</v>
      </c>
      <c r="R2303" s="167">
        <v>257.5</v>
      </c>
      <c r="S2303" s="167">
        <v>-257.5</v>
      </c>
      <c r="T2303" s="167" t="s">
        <v>1361</v>
      </c>
    </row>
    <row r="2304" spans="1:20">
      <c r="A2304" s="167">
        <v>41320</v>
      </c>
      <c r="B2304" s="167">
        <v>45931</v>
      </c>
      <c r="C2304" s="168">
        <v>45931</v>
      </c>
      <c r="D2304" s="167" t="s">
        <v>677</v>
      </c>
      <c r="E2304" s="167" t="s">
        <v>3202</v>
      </c>
      <c r="F2304" s="167" t="s">
        <v>1408</v>
      </c>
      <c r="G2304" s="167" t="s">
        <v>1409</v>
      </c>
      <c r="I2304" s="167" t="s">
        <v>1650</v>
      </c>
      <c r="J2304" s="167" t="s">
        <v>1492</v>
      </c>
      <c r="K2304" s="167" t="s">
        <v>674</v>
      </c>
      <c r="L2304" s="167" t="s">
        <v>1493</v>
      </c>
      <c r="M2304" s="167" t="s">
        <v>3191</v>
      </c>
      <c r="O2304" s="167">
        <v>23902</v>
      </c>
      <c r="P2304" s="167" t="s">
        <v>1386</v>
      </c>
      <c r="R2304" s="167">
        <v>50</v>
      </c>
      <c r="S2304" s="167">
        <v>-50</v>
      </c>
      <c r="T2304" s="167" t="s">
        <v>1361</v>
      </c>
    </row>
    <row r="2305" spans="1:20">
      <c r="A2305" s="167">
        <v>41300</v>
      </c>
      <c r="B2305" s="167">
        <v>45901</v>
      </c>
      <c r="C2305" s="168">
        <v>45901</v>
      </c>
      <c r="D2305" s="167" t="s">
        <v>3194</v>
      </c>
      <c r="E2305" s="167" t="s">
        <v>3203</v>
      </c>
      <c r="F2305" s="167" t="s">
        <v>1408</v>
      </c>
      <c r="G2305" s="167" t="s">
        <v>1409</v>
      </c>
      <c r="I2305" s="167" t="s">
        <v>1650</v>
      </c>
      <c r="J2305" s="167" t="s">
        <v>1430</v>
      </c>
      <c r="K2305" s="167" t="s">
        <v>674</v>
      </c>
      <c r="L2305" s="167" t="s">
        <v>1430</v>
      </c>
      <c r="M2305" s="167" t="s">
        <v>3191</v>
      </c>
      <c r="O2305" s="167">
        <v>23366</v>
      </c>
      <c r="P2305" s="167" t="s">
        <v>1386</v>
      </c>
      <c r="R2305" s="167">
        <v>62.8</v>
      </c>
      <c r="S2305" s="167">
        <v>-62.8</v>
      </c>
      <c r="T2305" s="167" t="s">
        <v>1361</v>
      </c>
    </row>
    <row r="2306" spans="1:20">
      <c r="A2306" s="167">
        <v>41300</v>
      </c>
      <c r="B2306" s="167">
        <v>45931</v>
      </c>
      <c r="C2306" s="168">
        <v>45931</v>
      </c>
      <c r="D2306" s="167" t="s">
        <v>677</v>
      </c>
      <c r="E2306" s="167" t="s">
        <v>3203</v>
      </c>
      <c r="F2306" s="167" t="s">
        <v>1408</v>
      </c>
      <c r="G2306" s="167" t="s">
        <v>1409</v>
      </c>
      <c r="I2306" s="167" t="s">
        <v>1650</v>
      </c>
      <c r="J2306" s="167" t="s">
        <v>1430</v>
      </c>
      <c r="K2306" s="167" t="s">
        <v>674</v>
      </c>
      <c r="L2306" s="167" t="s">
        <v>1430</v>
      </c>
      <c r="M2306" s="167" t="s">
        <v>3191</v>
      </c>
      <c r="O2306" s="167">
        <v>23902</v>
      </c>
      <c r="P2306" s="167" t="s">
        <v>1386</v>
      </c>
      <c r="R2306" s="167">
        <v>76.17</v>
      </c>
      <c r="S2306" s="167">
        <v>-76.17</v>
      </c>
      <c r="T2306" s="167" t="s">
        <v>1361</v>
      </c>
    </row>
    <row r="2307" spans="1:20">
      <c r="A2307" s="167">
        <v>40000</v>
      </c>
      <c r="B2307" s="167">
        <v>45901</v>
      </c>
      <c r="C2307" s="168">
        <v>45901</v>
      </c>
      <c r="D2307" s="167" t="s">
        <v>3194</v>
      </c>
      <c r="E2307" s="167" t="s">
        <v>3204</v>
      </c>
      <c r="F2307" s="167" t="s">
        <v>1425</v>
      </c>
      <c r="G2307" s="167" t="s">
        <v>1426</v>
      </c>
      <c r="I2307" s="167" t="s">
        <v>1650</v>
      </c>
      <c r="J2307" s="167" t="s">
        <v>2707</v>
      </c>
      <c r="K2307" s="167" t="s">
        <v>674</v>
      </c>
      <c r="L2307" s="167" t="s">
        <v>2708</v>
      </c>
      <c r="M2307" s="167" t="s">
        <v>3191</v>
      </c>
      <c r="O2307" s="167">
        <v>23366</v>
      </c>
      <c r="P2307" s="167" t="s">
        <v>1386</v>
      </c>
      <c r="R2307" s="167">
        <v>515</v>
      </c>
      <c r="S2307" s="167">
        <v>-515</v>
      </c>
      <c r="T2307" s="167" t="s">
        <v>1361</v>
      </c>
    </row>
    <row r="2308" spans="1:20">
      <c r="A2308" s="167">
        <v>40000</v>
      </c>
      <c r="B2308" s="167">
        <v>45931</v>
      </c>
      <c r="C2308" s="168">
        <v>45931</v>
      </c>
      <c r="D2308" s="167" t="s">
        <v>677</v>
      </c>
      <c r="E2308" s="167" t="s">
        <v>3204</v>
      </c>
      <c r="F2308" s="167" t="s">
        <v>1425</v>
      </c>
      <c r="G2308" s="167" t="s">
        <v>1426</v>
      </c>
      <c r="I2308" s="167" t="s">
        <v>1650</v>
      </c>
      <c r="J2308" s="167" t="s">
        <v>2707</v>
      </c>
      <c r="K2308" s="167" t="s">
        <v>674</v>
      </c>
      <c r="L2308" s="167" t="s">
        <v>2708</v>
      </c>
      <c r="M2308" s="167" t="s">
        <v>3191</v>
      </c>
      <c r="O2308" s="167">
        <v>23902</v>
      </c>
      <c r="P2308" s="167" t="s">
        <v>1386</v>
      </c>
      <c r="R2308" s="167">
        <v>515</v>
      </c>
      <c r="S2308" s="167">
        <v>-515</v>
      </c>
      <c r="T2308" s="167" t="s">
        <v>1361</v>
      </c>
    </row>
    <row r="2309" spans="1:20">
      <c r="A2309" s="167">
        <v>40000</v>
      </c>
      <c r="B2309" s="167">
        <v>45901</v>
      </c>
      <c r="C2309" s="168">
        <v>45901</v>
      </c>
      <c r="D2309" s="167" t="s">
        <v>3194</v>
      </c>
      <c r="E2309" s="167" t="s">
        <v>3205</v>
      </c>
      <c r="F2309" s="167" t="s">
        <v>1425</v>
      </c>
      <c r="G2309" s="167" t="s">
        <v>1426</v>
      </c>
      <c r="I2309" s="167" t="s">
        <v>1650</v>
      </c>
      <c r="J2309" s="167" t="s">
        <v>1438</v>
      </c>
      <c r="K2309" s="167" t="s">
        <v>674</v>
      </c>
      <c r="L2309" s="167" t="s">
        <v>1439</v>
      </c>
      <c r="M2309" s="167" t="s">
        <v>3191</v>
      </c>
      <c r="O2309" s="167">
        <v>23366</v>
      </c>
      <c r="P2309" s="167" t="s">
        <v>1386</v>
      </c>
      <c r="R2309" s="167">
        <v>247.2</v>
      </c>
      <c r="S2309" s="167">
        <v>-247.2</v>
      </c>
      <c r="T2309" s="167" t="s">
        <v>1361</v>
      </c>
    </row>
    <row r="2310" spans="1:20">
      <c r="A2310" s="167">
        <v>40000</v>
      </c>
      <c r="B2310" s="167">
        <v>45931</v>
      </c>
      <c r="C2310" s="168">
        <v>45931</v>
      </c>
      <c r="D2310" s="167" t="s">
        <v>677</v>
      </c>
      <c r="E2310" s="167" t="s">
        <v>3205</v>
      </c>
      <c r="F2310" s="167" t="s">
        <v>1425</v>
      </c>
      <c r="G2310" s="167" t="s">
        <v>1426</v>
      </c>
      <c r="I2310" s="167" t="s">
        <v>1650</v>
      </c>
      <c r="J2310" s="167" t="s">
        <v>1438</v>
      </c>
      <c r="K2310" s="167" t="s">
        <v>674</v>
      </c>
      <c r="L2310" s="167" t="s">
        <v>1439</v>
      </c>
      <c r="M2310" s="167" t="s">
        <v>3191</v>
      </c>
      <c r="O2310" s="167">
        <v>23902</v>
      </c>
      <c r="P2310" s="167" t="s">
        <v>1386</v>
      </c>
      <c r="R2310" s="167">
        <v>247.2</v>
      </c>
      <c r="S2310" s="167">
        <v>-247.2</v>
      </c>
      <c r="T2310" s="167" t="s">
        <v>1361</v>
      </c>
    </row>
    <row r="2311" spans="1:20">
      <c r="A2311" s="167">
        <v>40000</v>
      </c>
      <c r="B2311" s="167">
        <v>45901</v>
      </c>
      <c r="C2311" s="168">
        <v>45901</v>
      </c>
      <c r="D2311" s="167" t="s">
        <v>3194</v>
      </c>
      <c r="E2311" s="167" t="s">
        <v>3206</v>
      </c>
      <c r="F2311" s="167" t="s">
        <v>1425</v>
      </c>
      <c r="G2311" s="167" t="s">
        <v>1426</v>
      </c>
      <c r="I2311" s="167" t="s">
        <v>1650</v>
      </c>
      <c r="J2311" s="167" t="s">
        <v>1441</v>
      </c>
      <c r="K2311" s="167" t="s">
        <v>674</v>
      </c>
      <c r="L2311" s="167" t="s">
        <v>1442</v>
      </c>
      <c r="M2311" s="167" t="s">
        <v>3191</v>
      </c>
      <c r="O2311" s="167">
        <v>23366</v>
      </c>
      <c r="P2311" s="167" t="s">
        <v>1386</v>
      </c>
      <c r="R2311" s="167">
        <v>257.5</v>
      </c>
      <c r="S2311" s="167">
        <v>-257.5</v>
      </c>
      <c r="T2311" s="167" t="s">
        <v>1361</v>
      </c>
    </row>
    <row r="2312" spans="1:20">
      <c r="A2312" s="167">
        <v>40000</v>
      </c>
      <c r="B2312" s="167">
        <v>45931</v>
      </c>
      <c r="C2312" s="168">
        <v>45931</v>
      </c>
      <c r="D2312" s="167" t="s">
        <v>677</v>
      </c>
      <c r="E2312" s="167" t="s">
        <v>3206</v>
      </c>
      <c r="F2312" s="167" t="s">
        <v>1425</v>
      </c>
      <c r="G2312" s="167" t="s">
        <v>1426</v>
      </c>
      <c r="I2312" s="167" t="s">
        <v>1650</v>
      </c>
      <c r="J2312" s="167" t="s">
        <v>1441</v>
      </c>
      <c r="K2312" s="167" t="s">
        <v>674</v>
      </c>
      <c r="L2312" s="167" t="s">
        <v>1442</v>
      </c>
      <c r="M2312" s="167" t="s">
        <v>3191</v>
      </c>
      <c r="O2312" s="167">
        <v>23902</v>
      </c>
      <c r="P2312" s="167" t="s">
        <v>1386</v>
      </c>
      <c r="R2312" s="167">
        <v>257.5</v>
      </c>
      <c r="S2312" s="167">
        <v>-257.5</v>
      </c>
      <c r="T2312" s="167" t="s">
        <v>1361</v>
      </c>
    </row>
    <row r="2313" spans="1:20">
      <c r="A2313" s="167">
        <v>40000</v>
      </c>
      <c r="B2313" s="167">
        <v>45901</v>
      </c>
      <c r="C2313" s="168">
        <v>45901</v>
      </c>
      <c r="D2313" s="167" t="s">
        <v>3194</v>
      </c>
      <c r="E2313" s="167" t="s">
        <v>3207</v>
      </c>
      <c r="F2313" s="167" t="s">
        <v>1425</v>
      </c>
      <c r="G2313" s="167" t="s">
        <v>1426</v>
      </c>
      <c r="I2313" s="167" t="s">
        <v>1650</v>
      </c>
      <c r="J2313" s="167" t="s">
        <v>1444</v>
      </c>
      <c r="K2313" s="167" t="s">
        <v>674</v>
      </c>
      <c r="L2313" s="167" t="s">
        <v>1445</v>
      </c>
      <c r="M2313" s="167" t="s">
        <v>3191</v>
      </c>
      <c r="O2313" s="167">
        <v>23366</v>
      </c>
      <c r="P2313" s="167" t="s">
        <v>1386</v>
      </c>
      <c r="R2313" s="167">
        <v>206</v>
      </c>
      <c r="S2313" s="167">
        <v>-206</v>
      </c>
      <c r="T2313" s="167" t="s">
        <v>1361</v>
      </c>
    </row>
    <row r="2314" spans="1:20">
      <c r="A2314" s="167">
        <v>40000</v>
      </c>
      <c r="B2314" s="167">
        <v>45931</v>
      </c>
      <c r="C2314" s="168">
        <v>45931</v>
      </c>
      <c r="D2314" s="167" t="s">
        <v>677</v>
      </c>
      <c r="E2314" s="167" t="s">
        <v>3207</v>
      </c>
      <c r="F2314" s="167" t="s">
        <v>1425</v>
      </c>
      <c r="G2314" s="167" t="s">
        <v>1426</v>
      </c>
      <c r="I2314" s="167" t="s">
        <v>1650</v>
      </c>
      <c r="J2314" s="167" t="s">
        <v>1444</v>
      </c>
      <c r="K2314" s="167" t="s">
        <v>674</v>
      </c>
      <c r="L2314" s="167" t="s">
        <v>1445</v>
      </c>
      <c r="M2314" s="167" t="s">
        <v>3191</v>
      </c>
      <c r="O2314" s="167">
        <v>23902</v>
      </c>
      <c r="P2314" s="167" t="s">
        <v>1386</v>
      </c>
      <c r="R2314" s="167">
        <v>206</v>
      </c>
      <c r="S2314" s="167">
        <v>-206</v>
      </c>
      <c r="T2314" s="167" t="s">
        <v>1361</v>
      </c>
    </row>
    <row r="2315" spans="1:20">
      <c r="A2315" s="167">
        <v>40200</v>
      </c>
      <c r="B2315" s="167">
        <v>45901</v>
      </c>
      <c r="C2315" s="168">
        <v>45901</v>
      </c>
      <c r="D2315" s="167" t="s">
        <v>3194</v>
      </c>
      <c r="E2315" s="167" t="s">
        <v>3208</v>
      </c>
      <c r="F2315" s="167" t="s">
        <v>1425</v>
      </c>
      <c r="G2315" s="167" t="s">
        <v>1426</v>
      </c>
      <c r="I2315" s="167" t="s">
        <v>1650</v>
      </c>
      <c r="J2315" s="167" t="s">
        <v>1951</v>
      </c>
      <c r="K2315" s="167" t="s">
        <v>674</v>
      </c>
      <c r="L2315" s="167" t="s">
        <v>1952</v>
      </c>
      <c r="M2315" s="167" t="s">
        <v>3191</v>
      </c>
      <c r="O2315" s="167">
        <v>23366</v>
      </c>
      <c r="P2315" s="167" t="s">
        <v>1386</v>
      </c>
      <c r="R2315" s="167">
        <v>51.6</v>
      </c>
      <c r="S2315" s="167">
        <v>-51.6</v>
      </c>
      <c r="T2315" s="167" t="s">
        <v>1361</v>
      </c>
    </row>
    <row r="2316" spans="1:20">
      <c r="A2316" s="167">
        <v>40200</v>
      </c>
      <c r="B2316" s="167">
        <v>45931</v>
      </c>
      <c r="C2316" s="168">
        <v>45931</v>
      </c>
      <c r="D2316" s="167" t="s">
        <v>677</v>
      </c>
      <c r="E2316" s="167" t="s">
        <v>3208</v>
      </c>
      <c r="F2316" s="167" t="s">
        <v>1425</v>
      </c>
      <c r="G2316" s="167" t="s">
        <v>1426</v>
      </c>
      <c r="I2316" s="167" t="s">
        <v>1650</v>
      </c>
      <c r="J2316" s="167" t="s">
        <v>1951</v>
      </c>
      <c r="K2316" s="167" t="s">
        <v>674</v>
      </c>
      <c r="L2316" s="167" t="s">
        <v>1952</v>
      </c>
      <c r="M2316" s="167" t="s">
        <v>3191</v>
      </c>
      <c r="O2316" s="167">
        <v>23902</v>
      </c>
      <c r="P2316" s="167" t="s">
        <v>1386</v>
      </c>
      <c r="R2316" s="167">
        <v>51.6</v>
      </c>
      <c r="S2316" s="167">
        <v>-51.6</v>
      </c>
      <c r="T2316" s="167" t="s">
        <v>1361</v>
      </c>
    </row>
    <row r="2317" spans="1:20">
      <c r="A2317" s="167">
        <v>42000</v>
      </c>
      <c r="B2317" s="167">
        <v>45908</v>
      </c>
      <c r="C2317" s="168">
        <v>45908</v>
      </c>
      <c r="D2317" s="167" t="s">
        <v>3189</v>
      </c>
      <c r="E2317" s="167" t="s">
        <v>3209</v>
      </c>
      <c r="F2317" s="167" t="s">
        <v>1425</v>
      </c>
      <c r="G2317" s="167" t="s">
        <v>1426</v>
      </c>
      <c r="I2317" s="167" t="s">
        <v>1650</v>
      </c>
      <c r="J2317" s="167" t="s">
        <v>3210</v>
      </c>
      <c r="K2317" s="167" t="s">
        <v>674</v>
      </c>
      <c r="L2317" s="167" t="s">
        <v>3211</v>
      </c>
      <c r="M2317" s="167" t="s">
        <v>3191</v>
      </c>
      <c r="O2317" s="167">
        <v>23581</v>
      </c>
      <c r="P2317" s="167" t="s">
        <v>1386</v>
      </c>
      <c r="R2317" s="167">
        <v>4514</v>
      </c>
      <c r="S2317" s="167">
        <v>-4514</v>
      </c>
      <c r="T2317" s="167" t="s">
        <v>1361</v>
      </c>
    </row>
    <row r="2318" spans="1:20">
      <c r="A2318" s="167">
        <v>42000</v>
      </c>
      <c r="B2318" s="167">
        <v>45929</v>
      </c>
      <c r="C2318" s="168">
        <v>45929</v>
      </c>
      <c r="D2318" s="167" t="s">
        <v>3212</v>
      </c>
      <c r="E2318" s="167" t="s">
        <v>3213</v>
      </c>
      <c r="F2318" s="167" t="s">
        <v>1557</v>
      </c>
      <c r="G2318" s="167" t="s">
        <v>134</v>
      </c>
      <c r="I2318" s="167" t="s">
        <v>1650</v>
      </c>
      <c r="J2318" s="167" t="s">
        <v>2088</v>
      </c>
      <c r="K2318" s="167" t="s">
        <v>682</v>
      </c>
      <c r="L2318" s="167" t="s">
        <v>2089</v>
      </c>
      <c r="M2318" s="167" t="s">
        <v>3214</v>
      </c>
      <c r="O2318" s="167">
        <v>23705</v>
      </c>
      <c r="P2318" s="167" t="s">
        <v>1386</v>
      </c>
      <c r="R2318" s="167">
        <v>321</v>
      </c>
      <c r="S2318" s="167">
        <v>-321</v>
      </c>
      <c r="T2318" s="167" t="s">
        <v>1361</v>
      </c>
    </row>
    <row r="2319" spans="1:20">
      <c r="A2319" s="167">
        <v>40000</v>
      </c>
      <c r="B2319" s="167">
        <v>45901</v>
      </c>
      <c r="C2319" s="168">
        <v>45901</v>
      </c>
      <c r="D2319" s="167" t="s">
        <v>3215</v>
      </c>
      <c r="E2319" s="167" t="s">
        <v>3216</v>
      </c>
      <c r="F2319" s="167" t="s">
        <v>1425</v>
      </c>
      <c r="G2319" s="167" t="s">
        <v>1426</v>
      </c>
      <c r="I2319" s="167" t="s">
        <v>1650</v>
      </c>
      <c r="J2319" s="167" t="s">
        <v>1657</v>
      </c>
      <c r="K2319" s="167" t="s">
        <v>682</v>
      </c>
      <c r="L2319" s="167" t="s">
        <v>1658</v>
      </c>
      <c r="M2319" s="167" t="s">
        <v>3214</v>
      </c>
      <c r="O2319" s="167">
        <v>23367</v>
      </c>
      <c r="P2319" s="167" t="s">
        <v>1386</v>
      </c>
      <c r="R2319" s="167">
        <v>721</v>
      </c>
      <c r="S2319" s="167">
        <v>-721</v>
      </c>
      <c r="T2319" s="167" t="s">
        <v>1361</v>
      </c>
    </row>
    <row r="2320" spans="1:20">
      <c r="A2320" s="167">
        <v>40000</v>
      </c>
      <c r="B2320" s="167">
        <v>45931</v>
      </c>
      <c r="C2320" s="168">
        <v>45931</v>
      </c>
      <c r="D2320" s="167" t="s">
        <v>684</v>
      </c>
      <c r="E2320" s="167" t="s">
        <v>3216</v>
      </c>
      <c r="F2320" s="167" t="s">
        <v>1425</v>
      </c>
      <c r="G2320" s="167" t="s">
        <v>1426</v>
      </c>
      <c r="I2320" s="167" t="s">
        <v>1650</v>
      </c>
      <c r="J2320" s="167" t="s">
        <v>1657</v>
      </c>
      <c r="K2320" s="167" t="s">
        <v>682</v>
      </c>
      <c r="L2320" s="167" t="s">
        <v>1658</v>
      </c>
      <c r="M2320" s="167" t="s">
        <v>3214</v>
      </c>
      <c r="O2320" s="167">
        <v>23933</v>
      </c>
      <c r="P2320" s="167" t="s">
        <v>1386</v>
      </c>
      <c r="R2320" s="167">
        <v>721</v>
      </c>
      <c r="S2320" s="167">
        <v>-721</v>
      </c>
      <c r="T2320" s="167" t="s">
        <v>1361</v>
      </c>
    </row>
    <row r="2321" spans="1:20">
      <c r="A2321" s="167">
        <v>40000</v>
      </c>
      <c r="B2321" s="167">
        <v>45901</v>
      </c>
      <c r="C2321" s="168">
        <v>45901</v>
      </c>
      <c r="D2321" s="167" t="s">
        <v>3215</v>
      </c>
      <c r="E2321" s="167" t="s">
        <v>3217</v>
      </c>
      <c r="F2321" s="167" t="s">
        <v>1425</v>
      </c>
      <c r="G2321" s="167" t="s">
        <v>1426</v>
      </c>
      <c r="I2321" s="167" t="s">
        <v>1650</v>
      </c>
      <c r="J2321" s="167" t="s">
        <v>1546</v>
      </c>
      <c r="K2321" s="167" t="s">
        <v>682</v>
      </c>
      <c r="L2321" s="167" t="s">
        <v>1547</v>
      </c>
      <c r="M2321" s="167" t="s">
        <v>3214</v>
      </c>
      <c r="O2321" s="167">
        <v>23367</v>
      </c>
      <c r="P2321" s="167" t="s">
        <v>1386</v>
      </c>
      <c r="R2321" s="167">
        <v>61.8</v>
      </c>
      <c r="S2321" s="167">
        <v>-61.8</v>
      </c>
      <c r="T2321" s="167" t="s">
        <v>1361</v>
      </c>
    </row>
    <row r="2322" spans="1:20">
      <c r="A2322" s="167">
        <v>40000</v>
      </c>
      <c r="B2322" s="167">
        <v>45931</v>
      </c>
      <c r="C2322" s="168">
        <v>45931</v>
      </c>
      <c r="D2322" s="167" t="s">
        <v>684</v>
      </c>
      <c r="E2322" s="167" t="s">
        <v>3217</v>
      </c>
      <c r="F2322" s="167" t="s">
        <v>1425</v>
      </c>
      <c r="G2322" s="167" t="s">
        <v>1426</v>
      </c>
      <c r="I2322" s="167" t="s">
        <v>1650</v>
      </c>
      <c r="J2322" s="167" t="s">
        <v>1546</v>
      </c>
      <c r="K2322" s="167" t="s">
        <v>682</v>
      </c>
      <c r="L2322" s="167" t="s">
        <v>1547</v>
      </c>
      <c r="M2322" s="167" t="s">
        <v>3214</v>
      </c>
      <c r="O2322" s="167">
        <v>23933</v>
      </c>
      <c r="P2322" s="167" t="s">
        <v>1386</v>
      </c>
      <c r="R2322" s="167">
        <v>61.8</v>
      </c>
      <c r="S2322" s="167">
        <v>-61.8</v>
      </c>
      <c r="T2322" s="167" t="s">
        <v>1361</v>
      </c>
    </row>
    <row r="2323" spans="1:20">
      <c r="A2323" s="167">
        <v>40000</v>
      </c>
      <c r="B2323" s="167">
        <v>45901</v>
      </c>
      <c r="C2323" s="168">
        <v>45901</v>
      </c>
      <c r="D2323" s="167" t="s">
        <v>3215</v>
      </c>
      <c r="E2323" s="167" t="s">
        <v>3218</v>
      </c>
      <c r="F2323" s="167" t="s">
        <v>1425</v>
      </c>
      <c r="G2323" s="167" t="s">
        <v>1426</v>
      </c>
      <c r="I2323" s="167" t="s">
        <v>1650</v>
      </c>
      <c r="J2323" s="167" t="s">
        <v>3077</v>
      </c>
      <c r="K2323" s="167" t="s">
        <v>682</v>
      </c>
      <c r="L2323" s="167" t="s">
        <v>3078</v>
      </c>
      <c r="M2323" s="167" t="s">
        <v>3214</v>
      </c>
      <c r="O2323" s="167">
        <v>23367</v>
      </c>
      <c r="P2323" s="167" t="s">
        <v>1386</v>
      </c>
      <c r="R2323" s="167">
        <v>77.25</v>
      </c>
      <c r="S2323" s="167">
        <v>-77.25</v>
      </c>
      <c r="T2323" s="167" t="s">
        <v>1361</v>
      </c>
    </row>
    <row r="2324" spans="1:20">
      <c r="A2324" s="167">
        <v>40000</v>
      </c>
      <c r="B2324" s="167">
        <v>45931</v>
      </c>
      <c r="C2324" s="168">
        <v>45931</v>
      </c>
      <c r="D2324" s="167" t="s">
        <v>684</v>
      </c>
      <c r="E2324" s="167" t="s">
        <v>3218</v>
      </c>
      <c r="F2324" s="167" t="s">
        <v>1425</v>
      </c>
      <c r="G2324" s="167" t="s">
        <v>1426</v>
      </c>
      <c r="I2324" s="167" t="s">
        <v>1650</v>
      </c>
      <c r="J2324" s="167" t="s">
        <v>3077</v>
      </c>
      <c r="K2324" s="167" t="s">
        <v>682</v>
      </c>
      <c r="L2324" s="167" t="s">
        <v>3078</v>
      </c>
      <c r="M2324" s="167" t="s">
        <v>3214</v>
      </c>
      <c r="O2324" s="167">
        <v>23933</v>
      </c>
      <c r="P2324" s="167" t="s">
        <v>1386</v>
      </c>
      <c r="R2324" s="167">
        <v>77.25</v>
      </c>
      <c r="S2324" s="167">
        <v>-77.25</v>
      </c>
      <c r="T2324" s="167" t="s">
        <v>1361</v>
      </c>
    </row>
    <row r="2325" spans="1:20">
      <c r="A2325" s="167">
        <v>40000</v>
      </c>
      <c r="B2325" s="167">
        <v>45901</v>
      </c>
      <c r="C2325" s="168">
        <v>45901</v>
      </c>
      <c r="D2325" s="167" t="s">
        <v>3215</v>
      </c>
      <c r="E2325" s="167" t="s">
        <v>3219</v>
      </c>
      <c r="F2325" s="167" t="s">
        <v>1425</v>
      </c>
      <c r="G2325" s="167" t="s">
        <v>1426</v>
      </c>
      <c r="I2325" s="167" t="s">
        <v>1650</v>
      </c>
      <c r="J2325" s="167" t="s">
        <v>2384</v>
      </c>
      <c r="K2325" s="167" t="s">
        <v>682</v>
      </c>
      <c r="L2325" s="167" t="s">
        <v>2385</v>
      </c>
      <c r="M2325" s="167" t="s">
        <v>3214</v>
      </c>
      <c r="O2325" s="167">
        <v>23367</v>
      </c>
      <c r="P2325" s="167" t="s">
        <v>1386</v>
      </c>
      <c r="R2325" s="167">
        <v>154.5</v>
      </c>
      <c r="S2325" s="167">
        <v>-154.5</v>
      </c>
      <c r="T2325" s="167" t="s">
        <v>1361</v>
      </c>
    </row>
    <row r="2326" spans="1:20">
      <c r="A2326" s="167">
        <v>40000</v>
      </c>
      <c r="B2326" s="167">
        <v>45931</v>
      </c>
      <c r="C2326" s="168">
        <v>45931</v>
      </c>
      <c r="D2326" s="167" t="s">
        <v>684</v>
      </c>
      <c r="E2326" s="167" t="s">
        <v>3219</v>
      </c>
      <c r="F2326" s="167" t="s">
        <v>1425</v>
      </c>
      <c r="G2326" s="167" t="s">
        <v>1426</v>
      </c>
      <c r="I2326" s="167" t="s">
        <v>1650</v>
      </c>
      <c r="J2326" s="167" t="s">
        <v>2384</v>
      </c>
      <c r="K2326" s="167" t="s">
        <v>682</v>
      </c>
      <c r="L2326" s="167" t="s">
        <v>2385</v>
      </c>
      <c r="M2326" s="167" t="s">
        <v>3214</v>
      </c>
      <c r="O2326" s="167">
        <v>23933</v>
      </c>
      <c r="P2326" s="167" t="s">
        <v>1386</v>
      </c>
      <c r="R2326" s="167">
        <v>154.5</v>
      </c>
      <c r="S2326" s="167">
        <v>-154.5</v>
      </c>
      <c r="T2326" s="167" t="s">
        <v>1361</v>
      </c>
    </row>
    <row r="2327" spans="1:20">
      <c r="A2327" s="167">
        <v>42100</v>
      </c>
      <c r="B2327" s="167">
        <v>45901</v>
      </c>
      <c r="C2327" s="168">
        <v>45901</v>
      </c>
      <c r="D2327" s="167" t="s">
        <v>3215</v>
      </c>
      <c r="E2327" s="167" t="s">
        <v>3220</v>
      </c>
      <c r="F2327" s="167" t="s">
        <v>1408</v>
      </c>
      <c r="G2327" s="167" t="s">
        <v>1409</v>
      </c>
      <c r="I2327" s="167" t="s">
        <v>1650</v>
      </c>
      <c r="J2327" s="167" t="s">
        <v>1422</v>
      </c>
      <c r="K2327" s="167" t="s">
        <v>682</v>
      </c>
      <c r="L2327" s="167" t="s">
        <v>1423</v>
      </c>
      <c r="M2327" s="167" t="s">
        <v>3214</v>
      </c>
      <c r="O2327" s="167">
        <v>23367</v>
      </c>
      <c r="P2327" s="167" t="s">
        <v>1386</v>
      </c>
      <c r="R2327" s="167">
        <v>565.5</v>
      </c>
      <c r="S2327" s="167">
        <v>-565.5</v>
      </c>
      <c r="T2327" s="167" t="s">
        <v>1361</v>
      </c>
    </row>
    <row r="2328" spans="1:20">
      <c r="A2328" s="167">
        <v>42100</v>
      </c>
      <c r="B2328" s="167">
        <v>45931</v>
      </c>
      <c r="C2328" s="168">
        <v>45931</v>
      </c>
      <c r="D2328" s="167" t="s">
        <v>684</v>
      </c>
      <c r="E2328" s="167" t="s">
        <v>3220</v>
      </c>
      <c r="F2328" s="167" t="s">
        <v>1408</v>
      </c>
      <c r="G2328" s="167" t="s">
        <v>1409</v>
      </c>
      <c r="I2328" s="167" t="s">
        <v>1650</v>
      </c>
      <c r="J2328" s="167" t="s">
        <v>1422</v>
      </c>
      <c r="K2328" s="167" t="s">
        <v>682</v>
      </c>
      <c r="L2328" s="167" t="s">
        <v>1423</v>
      </c>
      <c r="M2328" s="167" t="s">
        <v>3214</v>
      </c>
      <c r="O2328" s="167">
        <v>23933</v>
      </c>
      <c r="P2328" s="167" t="s">
        <v>1386</v>
      </c>
      <c r="R2328" s="167">
        <v>559</v>
      </c>
      <c r="S2328" s="167">
        <v>-559</v>
      </c>
      <c r="T2328" s="167" t="s">
        <v>1361</v>
      </c>
    </row>
    <row r="2329" spans="1:20">
      <c r="A2329" s="167">
        <v>40000</v>
      </c>
      <c r="B2329" s="167">
        <v>45901</v>
      </c>
      <c r="C2329" s="168">
        <v>45901</v>
      </c>
      <c r="D2329" s="167" t="s">
        <v>3221</v>
      </c>
      <c r="E2329" s="167" t="s">
        <v>3222</v>
      </c>
      <c r="F2329" s="167" t="s">
        <v>1425</v>
      </c>
      <c r="G2329" s="167" t="s">
        <v>1426</v>
      </c>
      <c r="I2329" s="167" t="s">
        <v>1650</v>
      </c>
      <c r="J2329" s="167" t="s">
        <v>1799</v>
      </c>
      <c r="K2329" s="167" t="s">
        <v>682</v>
      </c>
      <c r="L2329" s="167" t="s">
        <v>1800</v>
      </c>
      <c r="M2329" s="167" t="s">
        <v>3214</v>
      </c>
      <c r="O2329" s="167">
        <v>23539</v>
      </c>
      <c r="P2329" s="167" t="s">
        <v>1386</v>
      </c>
      <c r="R2329" s="167">
        <v>20.29</v>
      </c>
      <c r="S2329" s="167">
        <v>-20.29</v>
      </c>
      <c r="T2329" s="167" t="s">
        <v>1361</v>
      </c>
    </row>
    <row r="2330" spans="1:20">
      <c r="A2330" s="167">
        <v>40000</v>
      </c>
      <c r="B2330" s="167">
        <v>45931</v>
      </c>
      <c r="C2330" s="168">
        <v>45931</v>
      </c>
      <c r="D2330" s="167" t="s">
        <v>683</v>
      </c>
      <c r="E2330" s="167" t="s">
        <v>3222</v>
      </c>
      <c r="F2330" s="167" t="s">
        <v>1425</v>
      </c>
      <c r="G2330" s="167" t="s">
        <v>1426</v>
      </c>
      <c r="I2330" s="167" t="s">
        <v>1650</v>
      </c>
      <c r="J2330" s="167" t="s">
        <v>1799</v>
      </c>
      <c r="K2330" s="167" t="s">
        <v>682</v>
      </c>
      <c r="L2330" s="167" t="s">
        <v>1800</v>
      </c>
      <c r="M2330" s="167" t="s">
        <v>3214</v>
      </c>
      <c r="O2330" s="167">
        <v>23935</v>
      </c>
      <c r="P2330" s="167" t="s">
        <v>1386</v>
      </c>
      <c r="R2330" s="167">
        <v>20.29</v>
      </c>
      <c r="S2330" s="167">
        <v>-20.29</v>
      </c>
      <c r="T2330" s="167" t="s">
        <v>1361</v>
      </c>
    </row>
    <row r="2331" spans="1:20">
      <c r="A2331" s="167">
        <v>40000</v>
      </c>
      <c r="B2331" s="167">
        <v>45901</v>
      </c>
      <c r="C2331" s="168">
        <v>45901</v>
      </c>
      <c r="D2331" s="167" t="s">
        <v>3215</v>
      </c>
      <c r="E2331" s="167" t="s">
        <v>3223</v>
      </c>
      <c r="F2331" s="167" t="s">
        <v>1425</v>
      </c>
      <c r="G2331" s="167" t="s">
        <v>1426</v>
      </c>
      <c r="I2331" s="167" t="s">
        <v>1650</v>
      </c>
      <c r="J2331" s="167" t="s">
        <v>2700</v>
      </c>
      <c r="K2331" s="167" t="s">
        <v>682</v>
      </c>
      <c r="L2331" s="167" t="s">
        <v>2701</v>
      </c>
      <c r="M2331" s="167" t="s">
        <v>3214</v>
      </c>
      <c r="O2331" s="167">
        <v>23367</v>
      </c>
      <c r="P2331" s="167" t="s">
        <v>1386</v>
      </c>
      <c r="R2331" s="167">
        <v>180.25</v>
      </c>
      <c r="S2331" s="167">
        <v>-180.25</v>
      </c>
      <c r="T2331" s="167" t="s">
        <v>1361</v>
      </c>
    </row>
    <row r="2332" spans="1:20">
      <c r="A2332" s="167">
        <v>40000</v>
      </c>
      <c r="B2332" s="167">
        <v>45931</v>
      </c>
      <c r="C2332" s="168">
        <v>45931</v>
      </c>
      <c r="D2332" s="167" t="s">
        <v>684</v>
      </c>
      <c r="E2332" s="167" t="s">
        <v>3223</v>
      </c>
      <c r="F2332" s="167" t="s">
        <v>1425</v>
      </c>
      <c r="G2332" s="167" t="s">
        <v>1426</v>
      </c>
      <c r="I2332" s="167" t="s">
        <v>1650</v>
      </c>
      <c r="J2332" s="167" t="s">
        <v>2700</v>
      </c>
      <c r="K2332" s="167" t="s">
        <v>682</v>
      </c>
      <c r="L2332" s="167" t="s">
        <v>2701</v>
      </c>
      <c r="M2332" s="167" t="s">
        <v>3214</v>
      </c>
      <c r="O2332" s="167">
        <v>23933</v>
      </c>
      <c r="P2332" s="167" t="s">
        <v>1386</v>
      </c>
      <c r="R2332" s="167">
        <v>180.25</v>
      </c>
      <c r="S2332" s="167">
        <v>-180.25</v>
      </c>
      <c r="T2332" s="167" t="s">
        <v>1361</v>
      </c>
    </row>
    <row r="2333" spans="1:20">
      <c r="A2333" s="167">
        <v>41700</v>
      </c>
      <c r="B2333" s="167">
        <v>45911</v>
      </c>
      <c r="C2333" s="168">
        <v>45911</v>
      </c>
      <c r="D2333" s="167" t="s">
        <v>3224</v>
      </c>
      <c r="E2333" s="167" t="s">
        <v>3225</v>
      </c>
      <c r="F2333" s="167" t="s">
        <v>1425</v>
      </c>
      <c r="G2333" s="167" t="s">
        <v>1426</v>
      </c>
      <c r="I2333" s="167" t="s">
        <v>1650</v>
      </c>
      <c r="J2333" s="167" t="s">
        <v>1941</v>
      </c>
      <c r="K2333" s="167" t="s">
        <v>682</v>
      </c>
      <c r="L2333" s="167" t="s">
        <v>1942</v>
      </c>
      <c r="M2333" s="167" t="s">
        <v>3214</v>
      </c>
      <c r="O2333" s="167">
        <v>23603</v>
      </c>
      <c r="P2333" s="167" t="s">
        <v>1386</v>
      </c>
      <c r="R2333" s="167">
        <v>240</v>
      </c>
      <c r="S2333" s="167">
        <v>-240</v>
      </c>
      <c r="T2333" s="167" t="s">
        <v>1361</v>
      </c>
    </row>
    <row r="2334" spans="1:20">
      <c r="A2334" s="167">
        <v>41320</v>
      </c>
      <c r="B2334" s="167">
        <v>45901</v>
      </c>
      <c r="C2334" s="168">
        <v>45901</v>
      </c>
      <c r="D2334" s="167" t="s">
        <v>3215</v>
      </c>
      <c r="E2334" s="167" t="s">
        <v>3226</v>
      </c>
      <c r="F2334" s="167" t="s">
        <v>1425</v>
      </c>
      <c r="G2334" s="167" t="s">
        <v>1426</v>
      </c>
      <c r="I2334" s="167" t="s">
        <v>1650</v>
      </c>
      <c r="J2334" s="167" t="s">
        <v>1492</v>
      </c>
      <c r="K2334" s="167" t="s">
        <v>682</v>
      </c>
      <c r="L2334" s="167" t="s">
        <v>1493</v>
      </c>
      <c r="M2334" s="167" t="s">
        <v>3214</v>
      </c>
      <c r="O2334" s="167">
        <v>23367</v>
      </c>
      <c r="P2334" s="167" t="s">
        <v>1386</v>
      </c>
      <c r="R2334" s="167">
        <v>50</v>
      </c>
      <c r="S2334" s="167">
        <v>-50</v>
      </c>
      <c r="T2334" s="167" t="s">
        <v>1361</v>
      </c>
    </row>
    <row r="2335" spans="1:20">
      <c r="A2335" s="167">
        <v>41320</v>
      </c>
      <c r="B2335" s="167">
        <v>45931</v>
      </c>
      <c r="C2335" s="168">
        <v>45931</v>
      </c>
      <c r="D2335" s="167" t="s">
        <v>684</v>
      </c>
      <c r="E2335" s="167" t="s">
        <v>3226</v>
      </c>
      <c r="F2335" s="167" t="s">
        <v>1425</v>
      </c>
      <c r="G2335" s="167" t="s">
        <v>1426</v>
      </c>
      <c r="I2335" s="167" t="s">
        <v>1650</v>
      </c>
      <c r="J2335" s="167" t="s">
        <v>1492</v>
      </c>
      <c r="K2335" s="167" t="s">
        <v>682</v>
      </c>
      <c r="L2335" s="167" t="s">
        <v>1493</v>
      </c>
      <c r="M2335" s="167" t="s">
        <v>3214</v>
      </c>
      <c r="O2335" s="167">
        <v>23933</v>
      </c>
      <c r="P2335" s="167" t="s">
        <v>1386</v>
      </c>
      <c r="R2335" s="167">
        <v>50</v>
      </c>
      <c r="S2335" s="167">
        <v>-50</v>
      </c>
      <c r="T2335" s="167" t="s">
        <v>1361</v>
      </c>
    </row>
    <row r="2336" spans="1:20">
      <c r="A2336" s="167">
        <v>41300</v>
      </c>
      <c r="B2336" s="167">
        <v>45901</v>
      </c>
      <c r="C2336" s="168">
        <v>45901</v>
      </c>
      <c r="D2336" s="167" t="s">
        <v>3215</v>
      </c>
      <c r="E2336" s="167" t="s">
        <v>3227</v>
      </c>
      <c r="F2336" s="167" t="s">
        <v>1425</v>
      </c>
      <c r="G2336" s="167" t="s">
        <v>1426</v>
      </c>
      <c r="I2336" s="167" t="s">
        <v>1650</v>
      </c>
      <c r="J2336" s="167" t="s">
        <v>1430</v>
      </c>
      <c r="K2336" s="167" t="s">
        <v>682</v>
      </c>
      <c r="L2336" s="167" t="s">
        <v>1430</v>
      </c>
      <c r="M2336" s="167" t="s">
        <v>3214</v>
      </c>
      <c r="O2336" s="167">
        <v>23367</v>
      </c>
      <c r="P2336" s="167" t="s">
        <v>1386</v>
      </c>
      <c r="R2336" s="167">
        <v>20.78</v>
      </c>
      <c r="S2336" s="167">
        <v>-20.78</v>
      </c>
      <c r="T2336" s="167" t="s">
        <v>1361</v>
      </c>
    </row>
    <row r="2337" spans="1:20">
      <c r="A2337" s="167">
        <v>41300</v>
      </c>
      <c r="B2337" s="167">
        <v>45931</v>
      </c>
      <c r="C2337" s="168">
        <v>45931</v>
      </c>
      <c r="D2337" s="167" t="s">
        <v>684</v>
      </c>
      <c r="E2337" s="167" t="s">
        <v>3227</v>
      </c>
      <c r="F2337" s="167" t="s">
        <v>1425</v>
      </c>
      <c r="G2337" s="167" t="s">
        <v>1426</v>
      </c>
      <c r="I2337" s="167" t="s">
        <v>1650</v>
      </c>
      <c r="J2337" s="167" t="s">
        <v>1430</v>
      </c>
      <c r="K2337" s="167" t="s">
        <v>682</v>
      </c>
      <c r="L2337" s="167" t="s">
        <v>1430</v>
      </c>
      <c r="M2337" s="167" t="s">
        <v>3214</v>
      </c>
      <c r="O2337" s="167">
        <v>23933</v>
      </c>
      <c r="P2337" s="167" t="s">
        <v>1386</v>
      </c>
      <c r="R2337" s="167">
        <v>21.33</v>
      </c>
      <c r="S2337" s="167">
        <v>-21.33</v>
      </c>
      <c r="T2337" s="167" t="s">
        <v>1361</v>
      </c>
    </row>
    <row r="2338" spans="1:20">
      <c r="A2338" s="167">
        <v>40000</v>
      </c>
      <c r="B2338" s="167">
        <v>45901</v>
      </c>
      <c r="C2338" s="168">
        <v>45901</v>
      </c>
      <c r="D2338" s="167" t="s">
        <v>3215</v>
      </c>
      <c r="E2338" s="167" t="s">
        <v>3228</v>
      </c>
      <c r="F2338" s="167" t="s">
        <v>1425</v>
      </c>
      <c r="G2338" s="167" t="s">
        <v>1426</v>
      </c>
      <c r="I2338" s="167" t="s">
        <v>1650</v>
      </c>
      <c r="J2338" s="167" t="s">
        <v>1947</v>
      </c>
      <c r="K2338" s="167" t="s">
        <v>682</v>
      </c>
      <c r="L2338" s="167" t="s">
        <v>1948</v>
      </c>
      <c r="M2338" s="167" t="s">
        <v>3214</v>
      </c>
      <c r="O2338" s="167">
        <v>23367</v>
      </c>
      <c r="P2338" s="167" t="s">
        <v>1386</v>
      </c>
      <c r="R2338" s="167">
        <v>206</v>
      </c>
      <c r="S2338" s="167">
        <v>-206</v>
      </c>
      <c r="T2338" s="167" t="s">
        <v>1361</v>
      </c>
    </row>
    <row r="2339" spans="1:20">
      <c r="A2339" s="167">
        <v>40000</v>
      </c>
      <c r="B2339" s="167">
        <v>45931</v>
      </c>
      <c r="C2339" s="168">
        <v>45931</v>
      </c>
      <c r="D2339" s="167" t="s">
        <v>684</v>
      </c>
      <c r="E2339" s="167" t="s">
        <v>3228</v>
      </c>
      <c r="F2339" s="167" t="s">
        <v>1425</v>
      </c>
      <c r="G2339" s="167" t="s">
        <v>1426</v>
      </c>
      <c r="I2339" s="167" t="s">
        <v>1650</v>
      </c>
      <c r="J2339" s="167" t="s">
        <v>1947</v>
      </c>
      <c r="K2339" s="167" t="s">
        <v>682</v>
      </c>
      <c r="L2339" s="167" t="s">
        <v>1948</v>
      </c>
      <c r="M2339" s="167" t="s">
        <v>3214</v>
      </c>
      <c r="O2339" s="167">
        <v>23933</v>
      </c>
      <c r="P2339" s="167" t="s">
        <v>1386</v>
      </c>
      <c r="R2339" s="167">
        <v>206</v>
      </c>
      <c r="S2339" s="167">
        <v>-206</v>
      </c>
      <c r="T2339" s="167" t="s">
        <v>1361</v>
      </c>
    </row>
    <row r="2340" spans="1:20">
      <c r="A2340" s="167">
        <v>40000</v>
      </c>
      <c r="B2340" s="167">
        <v>45901</v>
      </c>
      <c r="C2340" s="168">
        <v>45901</v>
      </c>
      <c r="D2340" s="167" t="s">
        <v>3215</v>
      </c>
      <c r="E2340" s="167" t="s">
        <v>3229</v>
      </c>
      <c r="F2340" s="167" t="s">
        <v>1425</v>
      </c>
      <c r="G2340" s="167" t="s">
        <v>1426</v>
      </c>
      <c r="I2340" s="167" t="s">
        <v>1650</v>
      </c>
      <c r="J2340" s="167" t="s">
        <v>2707</v>
      </c>
      <c r="K2340" s="167" t="s">
        <v>682</v>
      </c>
      <c r="L2340" s="167" t="s">
        <v>2708</v>
      </c>
      <c r="M2340" s="167" t="s">
        <v>3214</v>
      </c>
      <c r="O2340" s="167">
        <v>23367</v>
      </c>
      <c r="P2340" s="167" t="s">
        <v>1386</v>
      </c>
      <c r="R2340" s="167">
        <v>1553.24</v>
      </c>
      <c r="S2340" s="167">
        <v>-1553.24</v>
      </c>
      <c r="T2340" s="167" t="s">
        <v>1361</v>
      </c>
    </row>
    <row r="2341" spans="1:20">
      <c r="A2341" s="167">
        <v>40000</v>
      </c>
      <c r="B2341" s="167">
        <v>45931</v>
      </c>
      <c r="C2341" s="168">
        <v>45931</v>
      </c>
      <c r="D2341" s="167" t="s">
        <v>684</v>
      </c>
      <c r="E2341" s="167" t="s">
        <v>3229</v>
      </c>
      <c r="F2341" s="167" t="s">
        <v>1425</v>
      </c>
      <c r="G2341" s="167" t="s">
        <v>1426</v>
      </c>
      <c r="I2341" s="167" t="s">
        <v>1650</v>
      </c>
      <c r="J2341" s="167" t="s">
        <v>2707</v>
      </c>
      <c r="K2341" s="167" t="s">
        <v>682</v>
      </c>
      <c r="L2341" s="167" t="s">
        <v>2708</v>
      </c>
      <c r="M2341" s="167" t="s">
        <v>3214</v>
      </c>
      <c r="O2341" s="167">
        <v>23933</v>
      </c>
      <c r="P2341" s="167" t="s">
        <v>1386</v>
      </c>
      <c r="R2341" s="167">
        <v>1553.24</v>
      </c>
      <c r="S2341" s="167">
        <v>-1553.24</v>
      </c>
      <c r="T2341" s="167" t="s">
        <v>1361</v>
      </c>
    </row>
    <row r="2342" spans="1:20">
      <c r="A2342" s="167">
        <v>40000</v>
      </c>
      <c r="B2342" s="167">
        <v>45901</v>
      </c>
      <c r="C2342" s="168">
        <v>45901</v>
      </c>
      <c r="D2342" s="167" t="s">
        <v>3215</v>
      </c>
      <c r="E2342" s="167" t="s">
        <v>3230</v>
      </c>
      <c r="F2342" s="167" t="s">
        <v>1425</v>
      </c>
      <c r="G2342" s="167" t="s">
        <v>1426</v>
      </c>
      <c r="I2342" s="167" t="s">
        <v>1650</v>
      </c>
      <c r="J2342" s="167" t="s">
        <v>1438</v>
      </c>
      <c r="K2342" s="167" t="s">
        <v>682</v>
      </c>
      <c r="L2342" s="167" t="s">
        <v>1439</v>
      </c>
      <c r="M2342" s="167" t="s">
        <v>3214</v>
      </c>
      <c r="O2342" s="167">
        <v>23367</v>
      </c>
      <c r="P2342" s="167" t="s">
        <v>1386</v>
      </c>
      <c r="R2342" s="167">
        <v>556.20000000000005</v>
      </c>
      <c r="S2342" s="167">
        <v>-556.20000000000005</v>
      </c>
      <c r="T2342" s="167" t="s">
        <v>1361</v>
      </c>
    </row>
    <row r="2343" spans="1:20">
      <c r="A2343" s="167">
        <v>40000</v>
      </c>
      <c r="B2343" s="167">
        <v>45931</v>
      </c>
      <c r="C2343" s="168">
        <v>45931</v>
      </c>
      <c r="D2343" s="167" t="s">
        <v>684</v>
      </c>
      <c r="E2343" s="167" t="s">
        <v>3230</v>
      </c>
      <c r="F2343" s="167" t="s">
        <v>1425</v>
      </c>
      <c r="G2343" s="167" t="s">
        <v>1426</v>
      </c>
      <c r="I2343" s="167" t="s">
        <v>1650</v>
      </c>
      <c r="J2343" s="167" t="s">
        <v>1438</v>
      </c>
      <c r="K2343" s="167" t="s">
        <v>682</v>
      </c>
      <c r="L2343" s="167" t="s">
        <v>1439</v>
      </c>
      <c r="M2343" s="167" t="s">
        <v>3214</v>
      </c>
      <c r="O2343" s="167">
        <v>23933</v>
      </c>
      <c r="P2343" s="167" t="s">
        <v>1386</v>
      </c>
      <c r="R2343" s="167">
        <v>556.20000000000005</v>
      </c>
      <c r="S2343" s="167">
        <v>-556.20000000000005</v>
      </c>
      <c r="T2343" s="167" t="s">
        <v>1361</v>
      </c>
    </row>
    <row r="2344" spans="1:20">
      <c r="A2344" s="167">
        <v>40000</v>
      </c>
      <c r="B2344" s="167">
        <v>45901</v>
      </c>
      <c r="C2344" s="168">
        <v>45901</v>
      </c>
      <c r="D2344" s="167" t="s">
        <v>3215</v>
      </c>
      <c r="E2344" s="167" t="s">
        <v>3231</v>
      </c>
      <c r="F2344" s="167" t="s">
        <v>1425</v>
      </c>
      <c r="G2344" s="167" t="s">
        <v>1426</v>
      </c>
      <c r="I2344" s="167" t="s">
        <v>1650</v>
      </c>
      <c r="J2344" s="167" t="s">
        <v>1441</v>
      </c>
      <c r="K2344" s="167" t="s">
        <v>682</v>
      </c>
      <c r="L2344" s="167" t="s">
        <v>1442</v>
      </c>
      <c r="M2344" s="167" t="s">
        <v>3214</v>
      </c>
      <c r="O2344" s="167">
        <v>23367</v>
      </c>
      <c r="P2344" s="167" t="s">
        <v>1386</v>
      </c>
      <c r="R2344" s="167">
        <v>515</v>
      </c>
      <c r="S2344" s="167">
        <v>-515</v>
      </c>
      <c r="T2344" s="167" t="s">
        <v>1361</v>
      </c>
    </row>
    <row r="2345" spans="1:20">
      <c r="A2345" s="167">
        <v>40000</v>
      </c>
      <c r="B2345" s="167">
        <v>45931</v>
      </c>
      <c r="C2345" s="168">
        <v>45931</v>
      </c>
      <c r="D2345" s="167" t="s">
        <v>684</v>
      </c>
      <c r="E2345" s="167" t="s">
        <v>3231</v>
      </c>
      <c r="F2345" s="167" t="s">
        <v>1425</v>
      </c>
      <c r="G2345" s="167" t="s">
        <v>1426</v>
      </c>
      <c r="I2345" s="167" t="s">
        <v>1650</v>
      </c>
      <c r="J2345" s="167" t="s">
        <v>1441</v>
      </c>
      <c r="K2345" s="167" t="s">
        <v>682</v>
      </c>
      <c r="L2345" s="167" t="s">
        <v>1442</v>
      </c>
      <c r="M2345" s="167" t="s">
        <v>3214</v>
      </c>
      <c r="O2345" s="167">
        <v>23933</v>
      </c>
      <c r="P2345" s="167" t="s">
        <v>1386</v>
      </c>
      <c r="R2345" s="167">
        <v>515</v>
      </c>
      <c r="S2345" s="167">
        <v>-515</v>
      </c>
      <c r="T2345" s="167" t="s">
        <v>1361</v>
      </c>
    </row>
    <row r="2346" spans="1:20">
      <c r="A2346" s="167">
        <v>40000</v>
      </c>
      <c r="B2346" s="167">
        <v>45901</v>
      </c>
      <c r="C2346" s="168">
        <v>45901</v>
      </c>
      <c r="D2346" s="167" t="s">
        <v>3215</v>
      </c>
      <c r="E2346" s="167" t="s">
        <v>3232</v>
      </c>
      <c r="F2346" s="167" t="s">
        <v>1425</v>
      </c>
      <c r="G2346" s="167" t="s">
        <v>1426</v>
      </c>
      <c r="I2346" s="167" t="s">
        <v>1650</v>
      </c>
      <c r="J2346" s="167" t="s">
        <v>1444</v>
      </c>
      <c r="K2346" s="167" t="s">
        <v>682</v>
      </c>
      <c r="L2346" s="167" t="s">
        <v>1445</v>
      </c>
      <c r="M2346" s="167" t="s">
        <v>3214</v>
      </c>
      <c r="O2346" s="167">
        <v>23367</v>
      </c>
      <c r="P2346" s="167" t="s">
        <v>1386</v>
      </c>
      <c r="R2346" s="167">
        <v>206</v>
      </c>
      <c r="S2346" s="167">
        <v>-206</v>
      </c>
      <c r="T2346" s="167" t="s">
        <v>1361</v>
      </c>
    </row>
    <row r="2347" spans="1:20">
      <c r="A2347" s="167">
        <v>40000</v>
      </c>
      <c r="B2347" s="167">
        <v>45931</v>
      </c>
      <c r="C2347" s="168">
        <v>45931</v>
      </c>
      <c r="D2347" s="167" t="s">
        <v>684</v>
      </c>
      <c r="E2347" s="167" t="s">
        <v>3232</v>
      </c>
      <c r="F2347" s="167" t="s">
        <v>1425</v>
      </c>
      <c r="G2347" s="167" t="s">
        <v>1426</v>
      </c>
      <c r="I2347" s="167" t="s">
        <v>1650</v>
      </c>
      <c r="J2347" s="167" t="s">
        <v>1444</v>
      </c>
      <c r="K2347" s="167" t="s">
        <v>682</v>
      </c>
      <c r="L2347" s="167" t="s">
        <v>1445</v>
      </c>
      <c r="M2347" s="167" t="s">
        <v>3214</v>
      </c>
      <c r="O2347" s="167">
        <v>23933</v>
      </c>
      <c r="P2347" s="167" t="s">
        <v>1386</v>
      </c>
      <c r="R2347" s="167">
        <v>206</v>
      </c>
      <c r="S2347" s="167">
        <v>-206</v>
      </c>
      <c r="T2347" s="167" t="s">
        <v>1361</v>
      </c>
    </row>
    <row r="2348" spans="1:20">
      <c r="A2348" s="167">
        <v>40200</v>
      </c>
      <c r="B2348" s="167">
        <v>45901</v>
      </c>
      <c r="C2348" s="168">
        <v>45901</v>
      </c>
      <c r="D2348" s="167" t="s">
        <v>3215</v>
      </c>
      <c r="E2348" s="167" t="s">
        <v>3233</v>
      </c>
      <c r="F2348" s="167" t="s">
        <v>1425</v>
      </c>
      <c r="G2348" s="167" t="s">
        <v>1426</v>
      </c>
      <c r="I2348" s="167" t="s">
        <v>1650</v>
      </c>
      <c r="J2348" s="167" t="s">
        <v>1951</v>
      </c>
      <c r="K2348" s="167" t="s">
        <v>682</v>
      </c>
      <c r="L2348" s="167" t="s">
        <v>1952</v>
      </c>
      <c r="M2348" s="167" t="s">
        <v>3214</v>
      </c>
      <c r="O2348" s="167">
        <v>23367</v>
      </c>
      <c r="P2348" s="167" t="s">
        <v>1386</v>
      </c>
      <c r="R2348" s="167">
        <v>115</v>
      </c>
      <c r="S2348" s="167">
        <v>-115</v>
      </c>
      <c r="T2348" s="167" t="s">
        <v>1361</v>
      </c>
    </row>
    <row r="2349" spans="1:20">
      <c r="A2349" s="167">
        <v>40200</v>
      </c>
      <c r="B2349" s="167">
        <v>45931</v>
      </c>
      <c r="C2349" s="168">
        <v>45931</v>
      </c>
      <c r="D2349" s="167" t="s">
        <v>684</v>
      </c>
      <c r="E2349" s="167" t="s">
        <v>3233</v>
      </c>
      <c r="F2349" s="167" t="s">
        <v>1425</v>
      </c>
      <c r="G2349" s="167" t="s">
        <v>1426</v>
      </c>
      <c r="I2349" s="167" t="s">
        <v>1650</v>
      </c>
      <c r="J2349" s="167" t="s">
        <v>1951</v>
      </c>
      <c r="K2349" s="167" t="s">
        <v>682</v>
      </c>
      <c r="L2349" s="167" t="s">
        <v>1952</v>
      </c>
      <c r="M2349" s="167" t="s">
        <v>3214</v>
      </c>
      <c r="O2349" s="167">
        <v>23933</v>
      </c>
      <c r="P2349" s="167" t="s">
        <v>1386</v>
      </c>
      <c r="R2349" s="167">
        <v>115</v>
      </c>
      <c r="S2349" s="167">
        <v>-115</v>
      </c>
      <c r="T2349" s="167" t="s">
        <v>1361</v>
      </c>
    </row>
    <row r="2350" spans="1:20">
      <c r="A2350" s="167">
        <v>41450</v>
      </c>
      <c r="B2350" s="167">
        <v>45901</v>
      </c>
      <c r="C2350" s="168">
        <v>45901</v>
      </c>
      <c r="D2350" s="167" t="s">
        <v>3215</v>
      </c>
      <c r="E2350" s="167" t="s">
        <v>3234</v>
      </c>
      <c r="F2350" s="167" t="s">
        <v>1425</v>
      </c>
      <c r="G2350" s="167" t="s">
        <v>1426</v>
      </c>
      <c r="I2350" s="167" t="s">
        <v>1650</v>
      </c>
      <c r="J2350" s="167" t="s">
        <v>2005</v>
      </c>
      <c r="K2350" s="167" t="s">
        <v>682</v>
      </c>
      <c r="L2350" s="167" t="s">
        <v>2006</v>
      </c>
      <c r="M2350" s="167" t="s">
        <v>3214</v>
      </c>
      <c r="O2350" s="167">
        <v>23367</v>
      </c>
      <c r="P2350" s="167" t="s">
        <v>1386</v>
      </c>
      <c r="R2350" s="167">
        <v>259.16000000000003</v>
      </c>
      <c r="S2350" s="167">
        <v>-259.16000000000003</v>
      </c>
      <c r="T2350" s="167" t="s">
        <v>1361</v>
      </c>
    </row>
    <row r="2351" spans="1:20">
      <c r="A2351" s="167">
        <v>41450</v>
      </c>
      <c r="B2351" s="167">
        <v>45931</v>
      </c>
      <c r="C2351" s="168">
        <v>45931</v>
      </c>
      <c r="D2351" s="167" t="s">
        <v>684</v>
      </c>
      <c r="E2351" s="167" t="s">
        <v>3234</v>
      </c>
      <c r="F2351" s="167" t="s">
        <v>1425</v>
      </c>
      <c r="G2351" s="167" t="s">
        <v>1426</v>
      </c>
      <c r="I2351" s="167" t="s">
        <v>1650</v>
      </c>
      <c r="J2351" s="167" t="s">
        <v>2005</v>
      </c>
      <c r="K2351" s="167" t="s">
        <v>682</v>
      </c>
      <c r="L2351" s="167" t="s">
        <v>2006</v>
      </c>
      <c r="M2351" s="167" t="s">
        <v>3214</v>
      </c>
      <c r="O2351" s="167">
        <v>23933</v>
      </c>
      <c r="P2351" s="167" t="s">
        <v>1386</v>
      </c>
      <c r="R2351" s="167">
        <v>259.16000000000003</v>
      </c>
      <c r="S2351" s="167">
        <v>-259.16000000000003</v>
      </c>
      <c r="T2351" s="167" t="s">
        <v>1361</v>
      </c>
    </row>
    <row r="2352" spans="1:20">
      <c r="A2352" s="167">
        <v>42000</v>
      </c>
      <c r="B2352" s="167">
        <v>45926</v>
      </c>
      <c r="C2352" s="168">
        <v>45926</v>
      </c>
      <c r="D2352" s="167" t="s">
        <v>3235</v>
      </c>
      <c r="E2352" s="167" t="s">
        <v>3236</v>
      </c>
      <c r="F2352" s="167" t="s">
        <v>1504</v>
      </c>
      <c r="G2352" s="167" t="s">
        <v>297</v>
      </c>
      <c r="I2352" s="167" t="s">
        <v>1650</v>
      </c>
      <c r="J2352" s="167" t="s">
        <v>3237</v>
      </c>
      <c r="K2352" s="167" t="s">
        <v>682</v>
      </c>
      <c r="L2352" s="167" t="s">
        <v>3238</v>
      </c>
      <c r="M2352" s="167" t="s">
        <v>3214</v>
      </c>
      <c r="O2352" s="167">
        <v>23690</v>
      </c>
      <c r="P2352" s="167" t="s">
        <v>1386</v>
      </c>
      <c r="R2352" s="167">
        <v>230</v>
      </c>
      <c r="S2352" s="167">
        <v>-230</v>
      </c>
      <c r="T2352" s="167" t="s">
        <v>1361</v>
      </c>
    </row>
    <row r="2353" spans="1:20">
      <c r="A2353" s="167">
        <v>40000</v>
      </c>
      <c r="B2353" s="167">
        <v>45901</v>
      </c>
      <c r="C2353" s="168">
        <v>45901</v>
      </c>
      <c r="D2353" s="167" t="s">
        <v>3215</v>
      </c>
      <c r="E2353" s="167" t="s">
        <v>3239</v>
      </c>
      <c r="F2353" s="167" t="s">
        <v>1425</v>
      </c>
      <c r="G2353" s="167" t="s">
        <v>1426</v>
      </c>
      <c r="I2353" s="167" t="s">
        <v>1650</v>
      </c>
      <c r="J2353" s="167" t="s">
        <v>3240</v>
      </c>
      <c r="K2353" s="167" t="s">
        <v>682</v>
      </c>
      <c r="L2353" s="167" t="s">
        <v>3241</v>
      </c>
      <c r="M2353" s="167" t="s">
        <v>3214</v>
      </c>
      <c r="O2353" s="167">
        <v>23367</v>
      </c>
      <c r="P2353" s="167" t="s">
        <v>1386</v>
      </c>
      <c r="R2353" s="167">
        <v>127.72</v>
      </c>
      <c r="S2353" s="167">
        <v>-127.72</v>
      </c>
      <c r="T2353" s="167" t="s">
        <v>1361</v>
      </c>
    </row>
    <row r="2354" spans="1:20">
      <c r="A2354" s="167">
        <v>40000</v>
      </c>
      <c r="B2354" s="167">
        <v>45931</v>
      </c>
      <c r="C2354" s="168">
        <v>45931</v>
      </c>
      <c r="D2354" s="167" t="s">
        <v>684</v>
      </c>
      <c r="E2354" s="167" t="s">
        <v>3239</v>
      </c>
      <c r="F2354" s="167" t="s">
        <v>1425</v>
      </c>
      <c r="G2354" s="167" t="s">
        <v>1426</v>
      </c>
      <c r="I2354" s="167" t="s">
        <v>1650</v>
      </c>
      <c r="J2354" s="167" t="s">
        <v>3240</v>
      </c>
      <c r="K2354" s="167" t="s">
        <v>682</v>
      </c>
      <c r="L2354" s="167" t="s">
        <v>3241</v>
      </c>
      <c r="M2354" s="167" t="s">
        <v>3214</v>
      </c>
      <c r="O2354" s="167">
        <v>23933</v>
      </c>
      <c r="P2354" s="167" t="s">
        <v>1386</v>
      </c>
      <c r="R2354" s="167">
        <v>127.72</v>
      </c>
      <c r="S2354" s="167">
        <v>-127.72</v>
      </c>
      <c r="T2354" s="167" t="s">
        <v>1361</v>
      </c>
    </row>
    <row r="2355" spans="1:20">
      <c r="A2355" s="167">
        <v>42000</v>
      </c>
      <c r="B2355" s="167">
        <v>45905</v>
      </c>
      <c r="C2355" s="168">
        <v>45905</v>
      </c>
      <c r="D2355" s="167" t="s">
        <v>3242</v>
      </c>
      <c r="E2355" s="167" t="s">
        <v>3243</v>
      </c>
      <c r="F2355" s="167" t="s">
        <v>1504</v>
      </c>
      <c r="G2355" s="167" t="s">
        <v>297</v>
      </c>
      <c r="I2355" s="167" t="s">
        <v>1650</v>
      </c>
      <c r="J2355" s="167" t="s">
        <v>1826</v>
      </c>
      <c r="K2355" s="167" t="s">
        <v>682</v>
      </c>
      <c r="L2355" s="167" t="s">
        <v>1827</v>
      </c>
      <c r="M2355" s="167" t="s">
        <v>3214</v>
      </c>
      <c r="O2355" s="167">
        <v>23572</v>
      </c>
      <c r="P2355" s="167" t="s">
        <v>1386</v>
      </c>
      <c r="R2355" s="167">
        <v>2948.4</v>
      </c>
      <c r="S2355" s="167">
        <v>-2948.4</v>
      </c>
      <c r="T2355" s="167" t="s">
        <v>1361</v>
      </c>
    </row>
    <row r="2356" spans="1:20">
      <c r="A2356" s="167">
        <v>42000</v>
      </c>
      <c r="B2356" s="167">
        <v>45911</v>
      </c>
      <c r="C2356" s="168">
        <v>45911</v>
      </c>
      <c r="D2356" s="167" t="s">
        <v>3224</v>
      </c>
      <c r="E2356" s="167" t="s">
        <v>3244</v>
      </c>
      <c r="F2356" s="167" t="s">
        <v>1425</v>
      </c>
      <c r="G2356" s="167" t="s">
        <v>1426</v>
      </c>
      <c r="I2356" s="167" t="s">
        <v>1650</v>
      </c>
      <c r="J2356" s="167" t="s">
        <v>3245</v>
      </c>
      <c r="K2356" s="167" t="s">
        <v>682</v>
      </c>
      <c r="L2356" s="167" t="s">
        <v>3246</v>
      </c>
      <c r="M2356" s="167" t="s">
        <v>3214</v>
      </c>
      <c r="O2356" s="167">
        <v>23603</v>
      </c>
      <c r="P2356" s="167" t="s">
        <v>1386</v>
      </c>
      <c r="R2356" s="167">
        <v>400</v>
      </c>
      <c r="S2356" s="167">
        <v>-400</v>
      </c>
      <c r="T2356" s="167" t="s">
        <v>1361</v>
      </c>
    </row>
    <row r="2357" spans="1:20">
      <c r="A2357" s="167">
        <v>42000</v>
      </c>
      <c r="B2357" s="167">
        <v>45911</v>
      </c>
      <c r="C2357" s="168">
        <v>45911</v>
      </c>
      <c r="D2357" s="167" t="s">
        <v>3224</v>
      </c>
      <c r="E2357" s="167" t="s">
        <v>3247</v>
      </c>
      <c r="F2357" s="167" t="s">
        <v>1425</v>
      </c>
      <c r="G2357" s="167" t="s">
        <v>1426</v>
      </c>
      <c r="I2357" s="167" t="s">
        <v>1650</v>
      </c>
      <c r="J2357" s="167" t="s">
        <v>3248</v>
      </c>
      <c r="K2357" s="167" t="s">
        <v>682</v>
      </c>
      <c r="L2357" s="167" t="s">
        <v>3249</v>
      </c>
      <c r="M2357" s="167" t="s">
        <v>3214</v>
      </c>
      <c r="O2357" s="167">
        <v>23603</v>
      </c>
      <c r="P2357" s="167" t="s">
        <v>1386</v>
      </c>
      <c r="R2357" s="167">
        <v>135.47999999999999</v>
      </c>
      <c r="S2357" s="167">
        <v>-135.47999999999999</v>
      </c>
      <c r="T2357" s="167" t="s">
        <v>1361</v>
      </c>
    </row>
    <row r="2358" spans="1:20">
      <c r="A2358" s="167">
        <v>41500</v>
      </c>
      <c r="B2358" s="167">
        <v>45938</v>
      </c>
      <c r="C2358" s="168">
        <v>45938</v>
      </c>
      <c r="D2358" s="167" t="s">
        <v>3250</v>
      </c>
      <c r="E2358" s="167" t="s">
        <v>3251</v>
      </c>
      <c r="F2358" s="167" t="s">
        <v>1648</v>
      </c>
      <c r="G2358" s="167" t="s">
        <v>1649</v>
      </c>
      <c r="I2358" s="167" t="s">
        <v>1650</v>
      </c>
      <c r="K2358" s="167" t="s">
        <v>3252</v>
      </c>
      <c r="M2358" s="167" t="s">
        <v>3253</v>
      </c>
      <c r="O2358" s="167">
        <v>24021</v>
      </c>
      <c r="P2358" s="167" t="s">
        <v>1386</v>
      </c>
      <c r="R2358" s="167">
        <v>330</v>
      </c>
      <c r="S2358" s="167">
        <v>-330</v>
      </c>
      <c r="T2358" s="167" t="s">
        <v>1361</v>
      </c>
    </row>
    <row r="2359" spans="1:20">
      <c r="A2359" s="167">
        <v>41500</v>
      </c>
      <c r="B2359" s="167">
        <v>45938</v>
      </c>
      <c r="C2359" s="168">
        <v>45938</v>
      </c>
      <c r="D2359" s="167" t="s">
        <v>3254</v>
      </c>
      <c r="E2359" s="167" t="s">
        <v>3251</v>
      </c>
      <c r="F2359" s="167" t="s">
        <v>1648</v>
      </c>
      <c r="G2359" s="167" t="s">
        <v>1649</v>
      </c>
      <c r="I2359" s="167" t="s">
        <v>1650</v>
      </c>
      <c r="K2359" s="167" t="s">
        <v>3252</v>
      </c>
      <c r="M2359" s="167" t="s">
        <v>3253</v>
      </c>
      <c r="O2359" s="167">
        <v>24010</v>
      </c>
      <c r="P2359" s="167" t="s">
        <v>1386</v>
      </c>
      <c r="R2359" s="167">
        <v>260</v>
      </c>
      <c r="S2359" s="167">
        <v>-260</v>
      </c>
      <c r="T2359" s="167" t="s">
        <v>1361</v>
      </c>
    </row>
    <row r="2360" spans="1:20">
      <c r="A2360" s="167">
        <v>41500</v>
      </c>
      <c r="B2360" s="167">
        <v>45938</v>
      </c>
      <c r="C2360" s="168">
        <v>45938</v>
      </c>
      <c r="D2360" s="167" t="s">
        <v>3255</v>
      </c>
      <c r="E2360" s="167" t="s">
        <v>3251</v>
      </c>
      <c r="F2360" s="167" t="s">
        <v>1648</v>
      </c>
      <c r="G2360" s="167" t="s">
        <v>1649</v>
      </c>
      <c r="I2360" s="167" t="s">
        <v>1650</v>
      </c>
      <c r="K2360" s="167" t="s">
        <v>3252</v>
      </c>
      <c r="M2360" s="167" t="s">
        <v>3253</v>
      </c>
      <c r="O2360" s="167">
        <v>24011</v>
      </c>
      <c r="P2360" s="167" t="s">
        <v>1386</v>
      </c>
      <c r="R2360" s="167">
        <v>20</v>
      </c>
      <c r="S2360" s="167">
        <v>-20</v>
      </c>
      <c r="T2360" s="167" t="s">
        <v>1361</v>
      </c>
    </row>
    <row r="2361" spans="1:20">
      <c r="A2361" s="167">
        <v>41500</v>
      </c>
      <c r="B2361" s="167">
        <v>45938</v>
      </c>
      <c r="C2361" s="168">
        <v>45938</v>
      </c>
      <c r="D2361" s="167" t="s">
        <v>3256</v>
      </c>
      <c r="E2361" s="167" t="s">
        <v>3251</v>
      </c>
      <c r="F2361" s="167" t="s">
        <v>1648</v>
      </c>
      <c r="G2361" s="167" t="s">
        <v>1649</v>
      </c>
      <c r="I2361" s="167" t="s">
        <v>1650</v>
      </c>
      <c r="K2361" s="167" t="s">
        <v>3252</v>
      </c>
      <c r="M2361" s="167" t="s">
        <v>3253</v>
      </c>
      <c r="O2361" s="167">
        <v>24009</v>
      </c>
      <c r="P2361" s="167" t="s">
        <v>1386</v>
      </c>
      <c r="R2361" s="167">
        <v>392</v>
      </c>
      <c r="S2361" s="167">
        <v>-392</v>
      </c>
      <c r="T2361" s="167" t="s">
        <v>1361</v>
      </c>
    </row>
    <row r="2362" spans="1:20">
      <c r="A2362" s="167">
        <v>41500</v>
      </c>
      <c r="B2362" s="167">
        <v>45938</v>
      </c>
      <c r="C2362" s="168">
        <v>45938</v>
      </c>
      <c r="D2362" s="167" t="s">
        <v>3257</v>
      </c>
      <c r="E2362" s="167" t="s">
        <v>3251</v>
      </c>
      <c r="F2362" s="167" t="s">
        <v>1648</v>
      </c>
      <c r="G2362" s="167" t="s">
        <v>1649</v>
      </c>
      <c r="I2362" s="167" t="s">
        <v>1650</v>
      </c>
      <c r="K2362" s="167" t="s">
        <v>3252</v>
      </c>
      <c r="M2362" s="167" t="s">
        <v>3253</v>
      </c>
      <c r="O2362" s="167">
        <v>24012</v>
      </c>
      <c r="P2362" s="167" t="s">
        <v>1386</v>
      </c>
      <c r="R2362" s="167">
        <v>30</v>
      </c>
      <c r="S2362" s="167">
        <v>-30</v>
      </c>
      <c r="T2362" s="167" t="s">
        <v>1361</v>
      </c>
    </row>
    <row r="2363" spans="1:20">
      <c r="A2363" s="167">
        <v>41500</v>
      </c>
      <c r="B2363" s="167">
        <v>45938</v>
      </c>
      <c r="C2363" s="168">
        <v>45938</v>
      </c>
      <c r="D2363" s="167" t="s">
        <v>3258</v>
      </c>
      <c r="E2363" s="167" t="s">
        <v>3251</v>
      </c>
      <c r="F2363" s="167" t="s">
        <v>1648</v>
      </c>
      <c r="G2363" s="167" t="s">
        <v>1649</v>
      </c>
      <c r="I2363" s="167" t="s">
        <v>1650</v>
      </c>
      <c r="K2363" s="167" t="s">
        <v>3252</v>
      </c>
      <c r="M2363" s="167" t="s">
        <v>3253</v>
      </c>
      <c r="O2363" s="167">
        <v>24013</v>
      </c>
      <c r="P2363" s="167" t="s">
        <v>1386</v>
      </c>
      <c r="R2363" s="167">
        <v>20</v>
      </c>
      <c r="S2363" s="167">
        <v>-20</v>
      </c>
      <c r="T2363" s="167" t="s">
        <v>1361</v>
      </c>
    </row>
    <row r="2364" spans="1:20">
      <c r="A2364" s="167">
        <v>41500</v>
      </c>
      <c r="B2364" s="167">
        <v>45938</v>
      </c>
      <c r="C2364" s="168">
        <v>45938</v>
      </c>
      <c r="D2364" s="167" t="s">
        <v>3259</v>
      </c>
      <c r="E2364" s="167" t="s">
        <v>3251</v>
      </c>
      <c r="F2364" s="167" t="s">
        <v>1648</v>
      </c>
      <c r="G2364" s="167" t="s">
        <v>1649</v>
      </c>
      <c r="I2364" s="167" t="s">
        <v>1650</v>
      </c>
      <c r="K2364" s="167" t="s">
        <v>3252</v>
      </c>
      <c r="M2364" s="167" t="s">
        <v>3253</v>
      </c>
      <c r="O2364" s="167">
        <v>24015</v>
      </c>
      <c r="P2364" s="167" t="s">
        <v>1386</v>
      </c>
      <c r="R2364" s="167">
        <v>10</v>
      </c>
      <c r="S2364" s="167">
        <v>-10</v>
      </c>
      <c r="T2364" s="167" t="s">
        <v>1361</v>
      </c>
    </row>
    <row r="2365" spans="1:20">
      <c r="A2365" s="167">
        <v>41500</v>
      </c>
      <c r="B2365" s="167">
        <v>45938</v>
      </c>
      <c r="C2365" s="168">
        <v>45938</v>
      </c>
      <c r="D2365" s="167" t="s">
        <v>3260</v>
      </c>
      <c r="E2365" s="167" t="s">
        <v>3251</v>
      </c>
      <c r="F2365" s="167" t="s">
        <v>1648</v>
      </c>
      <c r="G2365" s="167" t="s">
        <v>1649</v>
      </c>
      <c r="I2365" s="167" t="s">
        <v>1650</v>
      </c>
      <c r="K2365" s="167" t="s">
        <v>3252</v>
      </c>
      <c r="M2365" s="167" t="s">
        <v>3253</v>
      </c>
      <c r="O2365" s="167">
        <v>24016</v>
      </c>
      <c r="P2365" s="167" t="s">
        <v>1386</v>
      </c>
      <c r="R2365" s="167">
        <v>10</v>
      </c>
      <c r="S2365" s="167">
        <v>-10</v>
      </c>
      <c r="T2365" s="167" t="s">
        <v>1361</v>
      </c>
    </row>
    <row r="2366" spans="1:20">
      <c r="A2366" s="167">
        <v>41500</v>
      </c>
      <c r="B2366" s="167">
        <v>45938</v>
      </c>
      <c r="C2366" s="168">
        <v>45938</v>
      </c>
      <c r="D2366" s="167" t="s">
        <v>3261</v>
      </c>
      <c r="E2366" s="167" t="s">
        <v>3251</v>
      </c>
      <c r="F2366" s="167" t="s">
        <v>1648</v>
      </c>
      <c r="G2366" s="167" t="s">
        <v>1649</v>
      </c>
      <c r="I2366" s="167" t="s">
        <v>1650</v>
      </c>
      <c r="K2366" s="167" t="s">
        <v>3252</v>
      </c>
      <c r="M2366" s="167" t="s">
        <v>3253</v>
      </c>
      <c r="O2366" s="167">
        <v>24014</v>
      </c>
      <c r="P2366" s="167" t="s">
        <v>1386</v>
      </c>
      <c r="R2366" s="167">
        <v>10</v>
      </c>
      <c r="S2366" s="167">
        <v>-10</v>
      </c>
      <c r="T2366" s="167" t="s">
        <v>1361</v>
      </c>
    </row>
    <row r="2367" spans="1:20">
      <c r="A2367" s="167">
        <v>41500</v>
      </c>
      <c r="B2367" s="167">
        <v>45938</v>
      </c>
      <c r="C2367" s="168">
        <v>45938</v>
      </c>
      <c r="D2367" s="167" t="s">
        <v>3262</v>
      </c>
      <c r="E2367" s="167" t="s">
        <v>3251</v>
      </c>
      <c r="F2367" s="167" t="s">
        <v>1648</v>
      </c>
      <c r="G2367" s="167" t="s">
        <v>1649</v>
      </c>
      <c r="I2367" s="167" t="s">
        <v>1650</v>
      </c>
      <c r="K2367" s="167" t="s">
        <v>3252</v>
      </c>
      <c r="M2367" s="167" t="s">
        <v>3253</v>
      </c>
      <c r="O2367" s="167">
        <v>24017</v>
      </c>
      <c r="P2367" s="167" t="s">
        <v>1386</v>
      </c>
      <c r="R2367" s="167">
        <v>10</v>
      </c>
      <c r="S2367" s="167">
        <v>-10</v>
      </c>
      <c r="T2367" s="167" t="s">
        <v>1361</v>
      </c>
    </row>
    <row r="2368" spans="1:20">
      <c r="A2368" s="167">
        <v>41500</v>
      </c>
      <c r="B2368" s="167">
        <v>45938</v>
      </c>
      <c r="C2368" s="168">
        <v>45938</v>
      </c>
      <c r="D2368" s="167" t="s">
        <v>3263</v>
      </c>
      <c r="E2368" s="167" t="s">
        <v>3251</v>
      </c>
      <c r="F2368" s="167" t="s">
        <v>1648</v>
      </c>
      <c r="G2368" s="167" t="s">
        <v>1649</v>
      </c>
      <c r="I2368" s="167" t="s">
        <v>1650</v>
      </c>
      <c r="K2368" s="167" t="s">
        <v>3252</v>
      </c>
      <c r="M2368" s="167" t="s">
        <v>3253</v>
      </c>
      <c r="O2368" s="167">
        <v>24018</v>
      </c>
      <c r="P2368" s="167" t="s">
        <v>1386</v>
      </c>
      <c r="R2368" s="167">
        <v>10</v>
      </c>
      <c r="S2368" s="167">
        <v>-10</v>
      </c>
      <c r="T2368" s="167" t="s">
        <v>1361</v>
      </c>
    </row>
    <row r="2369" spans="1:20">
      <c r="A2369" s="167">
        <v>41500</v>
      </c>
      <c r="B2369" s="167">
        <v>45938</v>
      </c>
      <c r="C2369" s="168">
        <v>45938</v>
      </c>
      <c r="D2369" s="167" t="s">
        <v>3264</v>
      </c>
      <c r="E2369" s="167" t="s">
        <v>3251</v>
      </c>
      <c r="F2369" s="167" t="s">
        <v>1648</v>
      </c>
      <c r="G2369" s="167" t="s">
        <v>1649</v>
      </c>
      <c r="I2369" s="167" t="s">
        <v>1650</v>
      </c>
      <c r="K2369" s="167" t="s">
        <v>3252</v>
      </c>
      <c r="M2369" s="167" t="s">
        <v>3253</v>
      </c>
      <c r="O2369" s="167">
        <v>24019</v>
      </c>
      <c r="P2369" s="167" t="s">
        <v>1386</v>
      </c>
      <c r="R2369" s="167">
        <v>255</v>
      </c>
      <c r="S2369" s="167">
        <v>-255</v>
      </c>
      <c r="T2369" s="167" t="s">
        <v>1361</v>
      </c>
    </row>
    <row r="2370" spans="1:20">
      <c r="A2370" s="167">
        <v>41500</v>
      </c>
      <c r="B2370" s="167">
        <v>45938</v>
      </c>
      <c r="C2370" s="168">
        <v>45938</v>
      </c>
      <c r="D2370" s="167" t="s">
        <v>3265</v>
      </c>
      <c r="E2370" s="167" t="s">
        <v>3251</v>
      </c>
      <c r="F2370" s="167" t="s">
        <v>1648</v>
      </c>
      <c r="G2370" s="167" t="s">
        <v>1649</v>
      </c>
      <c r="I2370" s="167" t="s">
        <v>1650</v>
      </c>
      <c r="K2370" s="167" t="s">
        <v>3252</v>
      </c>
      <c r="M2370" s="167" t="s">
        <v>3253</v>
      </c>
      <c r="O2370" s="167">
        <v>24020</v>
      </c>
      <c r="P2370" s="167" t="s">
        <v>1386</v>
      </c>
      <c r="R2370" s="167">
        <v>20</v>
      </c>
      <c r="S2370" s="167">
        <v>-20</v>
      </c>
      <c r="T2370" s="167" t="s">
        <v>1361</v>
      </c>
    </row>
    <row r="2371" spans="1:20">
      <c r="A2371" s="167">
        <v>41500</v>
      </c>
      <c r="B2371" s="167">
        <v>45938</v>
      </c>
      <c r="C2371" s="168">
        <v>45938</v>
      </c>
      <c r="D2371" s="167" t="s">
        <v>3266</v>
      </c>
      <c r="E2371" s="167" t="s">
        <v>3251</v>
      </c>
      <c r="F2371" s="167" t="s">
        <v>1648</v>
      </c>
      <c r="G2371" s="167" t="s">
        <v>1649</v>
      </c>
      <c r="I2371" s="167" t="s">
        <v>1650</v>
      </c>
      <c r="K2371" s="167" t="s">
        <v>3252</v>
      </c>
      <c r="M2371" s="167" t="s">
        <v>3253</v>
      </c>
      <c r="O2371" s="167">
        <v>24063</v>
      </c>
      <c r="P2371" s="167" t="s">
        <v>1386</v>
      </c>
      <c r="R2371" s="167">
        <v>10</v>
      </c>
      <c r="S2371" s="167">
        <v>-10</v>
      </c>
      <c r="T2371" s="167" t="s">
        <v>1361</v>
      </c>
    </row>
    <row r="2372" spans="1:20">
      <c r="A2372" s="167">
        <v>41500</v>
      </c>
      <c r="B2372" s="167">
        <v>45938</v>
      </c>
      <c r="C2372" s="168">
        <v>45938</v>
      </c>
      <c r="D2372" s="167" t="s">
        <v>3267</v>
      </c>
      <c r="E2372" s="167" t="s">
        <v>3251</v>
      </c>
      <c r="F2372" s="167" t="s">
        <v>1648</v>
      </c>
      <c r="G2372" s="167" t="s">
        <v>1649</v>
      </c>
      <c r="I2372" s="167" t="s">
        <v>1650</v>
      </c>
      <c r="K2372" s="167" t="s">
        <v>3252</v>
      </c>
      <c r="M2372" s="167" t="s">
        <v>3253</v>
      </c>
      <c r="O2372" s="167">
        <v>24064</v>
      </c>
      <c r="P2372" s="167" t="s">
        <v>1386</v>
      </c>
      <c r="R2372" s="167">
        <v>10</v>
      </c>
      <c r="S2372" s="167">
        <v>-10</v>
      </c>
      <c r="T2372" s="167" t="s">
        <v>1361</v>
      </c>
    </row>
    <row r="2373" spans="1:20">
      <c r="A2373" s="167">
        <v>42000</v>
      </c>
      <c r="B2373" s="167">
        <v>45938</v>
      </c>
      <c r="C2373" s="168">
        <v>45938</v>
      </c>
      <c r="D2373" s="167" t="s">
        <v>3250</v>
      </c>
      <c r="E2373" s="167" t="s">
        <v>3268</v>
      </c>
      <c r="F2373" s="167" t="s">
        <v>1557</v>
      </c>
      <c r="G2373" s="167" t="s">
        <v>134</v>
      </c>
      <c r="I2373" s="167" t="s">
        <v>1650</v>
      </c>
      <c r="J2373" s="167" t="s">
        <v>3269</v>
      </c>
      <c r="K2373" s="167" t="s">
        <v>3252</v>
      </c>
      <c r="L2373" s="167" t="s">
        <v>3270</v>
      </c>
      <c r="M2373" s="167" t="s">
        <v>3253</v>
      </c>
      <c r="O2373" s="167">
        <v>24021</v>
      </c>
      <c r="P2373" s="167" t="s">
        <v>1386</v>
      </c>
      <c r="R2373" s="167">
        <v>4686</v>
      </c>
      <c r="S2373" s="167">
        <v>-4686</v>
      </c>
      <c r="T2373" s="167" t="s">
        <v>1361</v>
      </c>
    </row>
    <row r="2374" spans="1:20">
      <c r="A2374" s="167">
        <v>42000</v>
      </c>
      <c r="B2374" s="167">
        <v>45938</v>
      </c>
      <c r="C2374" s="168">
        <v>45938</v>
      </c>
      <c r="D2374" s="167" t="s">
        <v>3254</v>
      </c>
      <c r="E2374" s="167" t="s">
        <v>3268</v>
      </c>
      <c r="F2374" s="167" t="s">
        <v>1557</v>
      </c>
      <c r="G2374" s="167" t="s">
        <v>134</v>
      </c>
      <c r="I2374" s="167" t="s">
        <v>1650</v>
      </c>
      <c r="J2374" s="167" t="s">
        <v>3269</v>
      </c>
      <c r="K2374" s="167" t="s">
        <v>3252</v>
      </c>
      <c r="L2374" s="167" t="s">
        <v>3270</v>
      </c>
      <c r="M2374" s="167" t="s">
        <v>3253</v>
      </c>
      <c r="O2374" s="167">
        <v>24010</v>
      </c>
      <c r="P2374" s="167" t="s">
        <v>1386</v>
      </c>
      <c r="R2374" s="167">
        <v>568</v>
      </c>
      <c r="S2374" s="167">
        <v>-568</v>
      </c>
      <c r="T2374" s="167" t="s">
        <v>1361</v>
      </c>
    </row>
    <row r="2375" spans="1:20">
      <c r="A2375" s="167">
        <v>42000</v>
      </c>
      <c r="B2375" s="167">
        <v>45938</v>
      </c>
      <c r="C2375" s="168">
        <v>45938</v>
      </c>
      <c r="D2375" s="167" t="s">
        <v>3255</v>
      </c>
      <c r="E2375" s="167" t="s">
        <v>3268</v>
      </c>
      <c r="F2375" s="167" t="s">
        <v>1557</v>
      </c>
      <c r="G2375" s="167" t="s">
        <v>134</v>
      </c>
      <c r="I2375" s="167" t="s">
        <v>1650</v>
      </c>
      <c r="J2375" s="167" t="s">
        <v>3269</v>
      </c>
      <c r="K2375" s="167" t="s">
        <v>3252</v>
      </c>
      <c r="L2375" s="167" t="s">
        <v>3270</v>
      </c>
      <c r="M2375" s="167" t="s">
        <v>3253</v>
      </c>
      <c r="O2375" s="167">
        <v>24011</v>
      </c>
      <c r="P2375" s="167" t="s">
        <v>1386</v>
      </c>
      <c r="R2375" s="167">
        <v>568</v>
      </c>
      <c r="S2375" s="167">
        <v>-568</v>
      </c>
      <c r="T2375" s="167" t="s">
        <v>1361</v>
      </c>
    </row>
    <row r="2376" spans="1:20">
      <c r="A2376" s="167">
        <v>42000</v>
      </c>
      <c r="B2376" s="167">
        <v>45938</v>
      </c>
      <c r="C2376" s="168">
        <v>45938</v>
      </c>
      <c r="D2376" s="167" t="s">
        <v>3257</v>
      </c>
      <c r="E2376" s="167" t="s">
        <v>3268</v>
      </c>
      <c r="F2376" s="167" t="s">
        <v>1557</v>
      </c>
      <c r="G2376" s="167" t="s">
        <v>134</v>
      </c>
      <c r="I2376" s="167" t="s">
        <v>1650</v>
      </c>
      <c r="J2376" s="167" t="s">
        <v>3269</v>
      </c>
      <c r="K2376" s="167" t="s">
        <v>3252</v>
      </c>
      <c r="L2376" s="167" t="s">
        <v>3270</v>
      </c>
      <c r="M2376" s="167" t="s">
        <v>3253</v>
      </c>
      <c r="O2376" s="167">
        <v>24012</v>
      </c>
      <c r="P2376" s="167" t="s">
        <v>1386</v>
      </c>
      <c r="R2376" s="167">
        <v>142</v>
      </c>
      <c r="S2376" s="167">
        <v>-142</v>
      </c>
      <c r="T2376" s="167" t="s">
        <v>1361</v>
      </c>
    </row>
    <row r="2377" spans="1:20">
      <c r="A2377" s="167">
        <v>42000</v>
      </c>
      <c r="B2377" s="167">
        <v>45938</v>
      </c>
      <c r="C2377" s="168">
        <v>45938</v>
      </c>
      <c r="D2377" s="167" t="s">
        <v>3258</v>
      </c>
      <c r="E2377" s="167" t="s">
        <v>3268</v>
      </c>
      <c r="F2377" s="167" t="s">
        <v>1648</v>
      </c>
      <c r="G2377" s="167" t="s">
        <v>1649</v>
      </c>
      <c r="I2377" s="167" t="s">
        <v>1650</v>
      </c>
      <c r="J2377" s="167" t="s">
        <v>3269</v>
      </c>
      <c r="K2377" s="167" t="s">
        <v>3252</v>
      </c>
      <c r="L2377" s="167" t="s">
        <v>3270</v>
      </c>
      <c r="M2377" s="167" t="s">
        <v>3253</v>
      </c>
      <c r="O2377" s="167">
        <v>24013</v>
      </c>
      <c r="P2377" s="167" t="s">
        <v>1386</v>
      </c>
      <c r="R2377" s="167">
        <v>426</v>
      </c>
      <c r="S2377" s="167">
        <v>-426</v>
      </c>
      <c r="T2377" s="167" t="s">
        <v>1361</v>
      </c>
    </row>
    <row r="2378" spans="1:20">
      <c r="A2378" s="167">
        <v>42000</v>
      </c>
      <c r="B2378" s="167">
        <v>45938</v>
      </c>
      <c r="C2378" s="168">
        <v>45938</v>
      </c>
      <c r="D2378" s="167" t="s">
        <v>3259</v>
      </c>
      <c r="E2378" s="167" t="s">
        <v>3268</v>
      </c>
      <c r="F2378" s="167" t="s">
        <v>1557</v>
      </c>
      <c r="G2378" s="167" t="s">
        <v>134</v>
      </c>
      <c r="I2378" s="167" t="s">
        <v>1650</v>
      </c>
      <c r="J2378" s="167" t="s">
        <v>3269</v>
      </c>
      <c r="K2378" s="167" t="s">
        <v>3252</v>
      </c>
      <c r="L2378" s="167" t="s">
        <v>3270</v>
      </c>
      <c r="M2378" s="167" t="s">
        <v>3253</v>
      </c>
      <c r="O2378" s="167">
        <v>24015</v>
      </c>
      <c r="P2378" s="167" t="s">
        <v>1386</v>
      </c>
      <c r="R2378" s="167">
        <v>142</v>
      </c>
      <c r="S2378" s="167">
        <v>-142</v>
      </c>
      <c r="T2378" s="167" t="s">
        <v>1361</v>
      </c>
    </row>
    <row r="2379" spans="1:20">
      <c r="A2379" s="167">
        <v>42000</v>
      </c>
      <c r="B2379" s="167">
        <v>45938</v>
      </c>
      <c r="C2379" s="168">
        <v>45938</v>
      </c>
      <c r="D2379" s="167" t="s">
        <v>3260</v>
      </c>
      <c r="E2379" s="167" t="s">
        <v>3268</v>
      </c>
      <c r="F2379" s="167" t="s">
        <v>1557</v>
      </c>
      <c r="G2379" s="167" t="s">
        <v>134</v>
      </c>
      <c r="I2379" s="167" t="s">
        <v>1650</v>
      </c>
      <c r="J2379" s="167" t="s">
        <v>3269</v>
      </c>
      <c r="K2379" s="167" t="s">
        <v>3252</v>
      </c>
      <c r="L2379" s="167" t="s">
        <v>3270</v>
      </c>
      <c r="M2379" s="167" t="s">
        <v>3253</v>
      </c>
      <c r="O2379" s="167">
        <v>24016</v>
      </c>
      <c r="P2379" s="167" t="s">
        <v>1386</v>
      </c>
      <c r="R2379" s="167">
        <v>142</v>
      </c>
      <c r="S2379" s="167">
        <v>-142</v>
      </c>
      <c r="T2379" s="167" t="s">
        <v>1361</v>
      </c>
    </row>
    <row r="2380" spans="1:20">
      <c r="A2380" s="167">
        <v>42000</v>
      </c>
      <c r="B2380" s="167">
        <v>45938</v>
      </c>
      <c r="C2380" s="168">
        <v>45938</v>
      </c>
      <c r="D2380" s="167" t="s">
        <v>3266</v>
      </c>
      <c r="E2380" s="167" t="s">
        <v>3268</v>
      </c>
      <c r="F2380" s="167" t="s">
        <v>1557</v>
      </c>
      <c r="G2380" s="167" t="s">
        <v>134</v>
      </c>
      <c r="I2380" s="167" t="s">
        <v>1650</v>
      </c>
      <c r="J2380" s="167" t="s">
        <v>3269</v>
      </c>
      <c r="K2380" s="167" t="s">
        <v>3252</v>
      </c>
      <c r="L2380" s="167" t="s">
        <v>3270</v>
      </c>
      <c r="M2380" s="167" t="s">
        <v>3253</v>
      </c>
      <c r="O2380" s="167">
        <v>24063</v>
      </c>
      <c r="P2380" s="167" t="s">
        <v>1386</v>
      </c>
      <c r="R2380" s="167">
        <v>142</v>
      </c>
      <c r="S2380" s="167">
        <v>-142</v>
      </c>
      <c r="T2380" s="167" t="s">
        <v>1361</v>
      </c>
    </row>
    <row r="2381" spans="1:20">
      <c r="A2381" s="167">
        <v>42000</v>
      </c>
      <c r="B2381" s="167">
        <v>45938</v>
      </c>
      <c r="C2381" s="168">
        <v>45938</v>
      </c>
      <c r="D2381" s="167" t="s">
        <v>3254</v>
      </c>
      <c r="E2381" s="167" t="s">
        <v>3271</v>
      </c>
      <c r="F2381" s="167" t="s">
        <v>1557</v>
      </c>
      <c r="G2381" s="167" t="s">
        <v>134</v>
      </c>
      <c r="I2381" s="167" t="s">
        <v>1650</v>
      </c>
      <c r="J2381" s="167" t="s">
        <v>3272</v>
      </c>
      <c r="K2381" s="167" t="s">
        <v>3252</v>
      </c>
      <c r="L2381" s="167" t="s">
        <v>3273</v>
      </c>
      <c r="M2381" s="167" t="s">
        <v>3253</v>
      </c>
      <c r="O2381" s="167">
        <v>24010</v>
      </c>
      <c r="P2381" s="167" t="s">
        <v>1386</v>
      </c>
      <c r="R2381" s="167">
        <v>460</v>
      </c>
      <c r="S2381" s="167">
        <v>-460</v>
      </c>
      <c r="T2381" s="167" t="s">
        <v>1361</v>
      </c>
    </row>
    <row r="2382" spans="1:20">
      <c r="A2382" s="167">
        <v>42000</v>
      </c>
      <c r="B2382" s="167">
        <v>45938</v>
      </c>
      <c r="C2382" s="168">
        <v>45938</v>
      </c>
      <c r="D2382" s="167" t="s">
        <v>3255</v>
      </c>
      <c r="E2382" s="167" t="s">
        <v>3271</v>
      </c>
      <c r="F2382" s="167" t="s">
        <v>1557</v>
      </c>
      <c r="G2382" s="167" t="s">
        <v>134</v>
      </c>
      <c r="I2382" s="167" t="s">
        <v>1650</v>
      </c>
      <c r="J2382" s="167" t="s">
        <v>3272</v>
      </c>
      <c r="K2382" s="167" t="s">
        <v>3252</v>
      </c>
      <c r="L2382" s="167" t="s">
        <v>3273</v>
      </c>
      <c r="M2382" s="167" t="s">
        <v>3253</v>
      </c>
      <c r="O2382" s="167">
        <v>24011</v>
      </c>
      <c r="P2382" s="167" t="s">
        <v>1386</v>
      </c>
      <c r="R2382" s="167">
        <v>230</v>
      </c>
      <c r="S2382" s="167">
        <v>-230</v>
      </c>
      <c r="T2382" s="167" t="s">
        <v>1361</v>
      </c>
    </row>
    <row r="2383" spans="1:20">
      <c r="A2383" s="167">
        <v>42000</v>
      </c>
      <c r="B2383" s="167">
        <v>45938</v>
      </c>
      <c r="C2383" s="168">
        <v>45938</v>
      </c>
      <c r="D2383" s="167" t="s">
        <v>3257</v>
      </c>
      <c r="E2383" s="167" t="s">
        <v>3271</v>
      </c>
      <c r="F2383" s="167" t="s">
        <v>1557</v>
      </c>
      <c r="G2383" s="167" t="s">
        <v>134</v>
      </c>
      <c r="I2383" s="167" t="s">
        <v>1650</v>
      </c>
      <c r="J2383" s="167" t="s">
        <v>3272</v>
      </c>
      <c r="K2383" s="167" t="s">
        <v>3252</v>
      </c>
      <c r="L2383" s="167" t="s">
        <v>3273</v>
      </c>
      <c r="M2383" s="167" t="s">
        <v>3253</v>
      </c>
      <c r="O2383" s="167">
        <v>24012</v>
      </c>
      <c r="P2383" s="167" t="s">
        <v>1386</v>
      </c>
      <c r="R2383" s="167">
        <v>690</v>
      </c>
      <c r="S2383" s="167">
        <v>-690</v>
      </c>
      <c r="T2383" s="167" t="s">
        <v>1361</v>
      </c>
    </row>
    <row r="2384" spans="1:20">
      <c r="A2384" s="167">
        <v>42000</v>
      </c>
      <c r="B2384" s="167">
        <v>45938</v>
      </c>
      <c r="C2384" s="168">
        <v>45938</v>
      </c>
      <c r="D2384" s="167" t="s">
        <v>3259</v>
      </c>
      <c r="E2384" s="167" t="s">
        <v>3271</v>
      </c>
      <c r="F2384" s="167" t="s">
        <v>1557</v>
      </c>
      <c r="G2384" s="167" t="s">
        <v>134</v>
      </c>
      <c r="I2384" s="167" t="s">
        <v>1650</v>
      </c>
      <c r="J2384" s="167" t="s">
        <v>3272</v>
      </c>
      <c r="K2384" s="167" t="s">
        <v>3252</v>
      </c>
      <c r="L2384" s="167" t="s">
        <v>3273</v>
      </c>
      <c r="M2384" s="167" t="s">
        <v>3253</v>
      </c>
      <c r="O2384" s="167">
        <v>24015</v>
      </c>
      <c r="P2384" s="167" t="s">
        <v>1386</v>
      </c>
      <c r="R2384" s="167">
        <v>230</v>
      </c>
      <c r="S2384" s="167">
        <v>-230</v>
      </c>
      <c r="T2384" s="167" t="s">
        <v>1361</v>
      </c>
    </row>
    <row r="2385" spans="1:20">
      <c r="A2385" s="167">
        <v>42000</v>
      </c>
      <c r="B2385" s="167">
        <v>45938</v>
      </c>
      <c r="C2385" s="168">
        <v>45938</v>
      </c>
      <c r="D2385" s="167" t="s">
        <v>3260</v>
      </c>
      <c r="E2385" s="167" t="s">
        <v>3271</v>
      </c>
      <c r="F2385" s="167" t="s">
        <v>1557</v>
      </c>
      <c r="G2385" s="167" t="s">
        <v>134</v>
      </c>
      <c r="I2385" s="167" t="s">
        <v>1650</v>
      </c>
      <c r="J2385" s="167" t="s">
        <v>3272</v>
      </c>
      <c r="K2385" s="167" t="s">
        <v>3252</v>
      </c>
      <c r="L2385" s="167" t="s">
        <v>3273</v>
      </c>
      <c r="M2385" s="167" t="s">
        <v>3253</v>
      </c>
      <c r="O2385" s="167">
        <v>24016</v>
      </c>
      <c r="P2385" s="167" t="s">
        <v>1386</v>
      </c>
      <c r="R2385" s="167">
        <v>230</v>
      </c>
      <c r="S2385" s="167">
        <v>-230</v>
      </c>
      <c r="T2385" s="167" t="s">
        <v>1361</v>
      </c>
    </row>
    <row r="2386" spans="1:20">
      <c r="A2386" s="167">
        <v>42000</v>
      </c>
      <c r="B2386" s="167">
        <v>45938</v>
      </c>
      <c r="C2386" s="168">
        <v>45938</v>
      </c>
      <c r="D2386" s="167" t="s">
        <v>3261</v>
      </c>
      <c r="E2386" s="167" t="s">
        <v>3271</v>
      </c>
      <c r="F2386" s="167" t="s">
        <v>1557</v>
      </c>
      <c r="G2386" s="167" t="s">
        <v>134</v>
      </c>
      <c r="I2386" s="167" t="s">
        <v>1650</v>
      </c>
      <c r="J2386" s="167" t="s">
        <v>3272</v>
      </c>
      <c r="K2386" s="167" t="s">
        <v>3252</v>
      </c>
      <c r="L2386" s="167" t="s">
        <v>3273</v>
      </c>
      <c r="M2386" s="167" t="s">
        <v>3253</v>
      </c>
      <c r="O2386" s="167">
        <v>24014</v>
      </c>
      <c r="P2386" s="167" t="s">
        <v>1386</v>
      </c>
      <c r="R2386" s="167">
        <v>230</v>
      </c>
      <c r="S2386" s="167">
        <v>-230</v>
      </c>
      <c r="T2386" s="167" t="s">
        <v>1361</v>
      </c>
    </row>
    <row r="2387" spans="1:20">
      <c r="A2387" s="167">
        <v>42000</v>
      </c>
      <c r="B2387" s="167">
        <v>45938</v>
      </c>
      <c r="C2387" s="168">
        <v>45938</v>
      </c>
      <c r="D2387" s="167" t="s">
        <v>3262</v>
      </c>
      <c r="E2387" s="167" t="s">
        <v>3271</v>
      </c>
      <c r="F2387" s="167" t="s">
        <v>1557</v>
      </c>
      <c r="G2387" s="167" t="s">
        <v>134</v>
      </c>
      <c r="I2387" s="167" t="s">
        <v>1650</v>
      </c>
      <c r="J2387" s="167" t="s">
        <v>3272</v>
      </c>
      <c r="K2387" s="167" t="s">
        <v>3252</v>
      </c>
      <c r="L2387" s="167" t="s">
        <v>3273</v>
      </c>
      <c r="M2387" s="167" t="s">
        <v>3253</v>
      </c>
      <c r="O2387" s="167">
        <v>24017</v>
      </c>
      <c r="P2387" s="167" t="s">
        <v>1386</v>
      </c>
      <c r="R2387" s="167">
        <v>230</v>
      </c>
      <c r="S2387" s="167">
        <v>-230</v>
      </c>
      <c r="T2387" s="167" t="s">
        <v>1361</v>
      </c>
    </row>
    <row r="2388" spans="1:20">
      <c r="A2388" s="167">
        <v>42000</v>
      </c>
      <c r="B2388" s="167">
        <v>45938</v>
      </c>
      <c r="C2388" s="168">
        <v>45938</v>
      </c>
      <c r="D2388" s="167" t="s">
        <v>3263</v>
      </c>
      <c r="E2388" s="167" t="s">
        <v>3271</v>
      </c>
      <c r="F2388" s="167" t="s">
        <v>1557</v>
      </c>
      <c r="G2388" s="167" t="s">
        <v>134</v>
      </c>
      <c r="I2388" s="167" t="s">
        <v>1650</v>
      </c>
      <c r="J2388" s="167" t="s">
        <v>3272</v>
      </c>
      <c r="K2388" s="167" t="s">
        <v>3252</v>
      </c>
      <c r="L2388" s="167" t="s">
        <v>3273</v>
      </c>
      <c r="M2388" s="167" t="s">
        <v>3253</v>
      </c>
      <c r="O2388" s="167">
        <v>24018</v>
      </c>
      <c r="P2388" s="167" t="s">
        <v>1386</v>
      </c>
      <c r="R2388" s="167">
        <v>230</v>
      </c>
      <c r="S2388" s="167">
        <v>-230</v>
      </c>
      <c r="T2388" s="167" t="s">
        <v>1361</v>
      </c>
    </row>
    <row r="2389" spans="1:20">
      <c r="A2389" s="167">
        <v>42000</v>
      </c>
      <c r="B2389" s="167">
        <v>45938</v>
      </c>
      <c r="C2389" s="168">
        <v>45938</v>
      </c>
      <c r="D2389" s="167" t="s">
        <v>3266</v>
      </c>
      <c r="E2389" s="167" t="s">
        <v>3271</v>
      </c>
      <c r="F2389" s="167" t="s">
        <v>1557</v>
      </c>
      <c r="G2389" s="167" t="s">
        <v>134</v>
      </c>
      <c r="I2389" s="167" t="s">
        <v>1650</v>
      </c>
      <c r="J2389" s="167" t="s">
        <v>3272</v>
      </c>
      <c r="K2389" s="167" t="s">
        <v>3252</v>
      </c>
      <c r="L2389" s="167" t="s">
        <v>3273</v>
      </c>
      <c r="M2389" s="167" t="s">
        <v>3253</v>
      </c>
      <c r="O2389" s="167">
        <v>24063</v>
      </c>
      <c r="P2389" s="167" t="s">
        <v>1386</v>
      </c>
      <c r="R2389" s="167">
        <v>230</v>
      </c>
      <c r="S2389" s="167">
        <v>-230</v>
      </c>
      <c r="T2389" s="167" t="s">
        <v>1361</v>
      </c>
    </row>
    <row r="2390" spans="1:20">
      <c r="A2390" s="167">
        <v>42000</v>
      </c>
      <c r="B2390" s="167">
        <v>45938</v>
      </c>
      <c r="C2390" s="168">
        <v>45938</v>
      </c>
      <c r="D2390" s="167" t="s">
        <v>3254</v>
      </c>
      <c r="E2390" s="167" t="s">
        <v>3274</v>
      </c>
      <c r="F2390" s="167" t="s">
        <v>1557</v>
      </c>
      <c r="G2390" s="167" t="s">
        <v>134</v>
      </c>
      <c r="I2390" s="167" t="s">
        <v>1650</v>
      </c>
      <c r="J2390" s="167" t="s">
        <v>3275</v>
      </c>
      <c r="K2390" s="167" t="s">
        <v>3252</v>
      </c>
      <c r="L2390" s="167" t="s">
        <v>3276</v>
      </c>
      <c r="M2390" s="167" t="s">
        <v>3253</v>
      </c>
      <c r="O2390" s="167">
        <v>24010</v>
      </c>
      <c r="P2390" s="167" t="s">
        <v>1386</v>
      </c>
      <c r="R2390" s="167">
        <v>360.84</v>
      </c>
      <c r="S2390" s="167">
        <v>-360.84</v>
      </c>
      <c r="T2390" s="167" t="s">
        <v>1361</v>
      </c>
    </row>
    <row r="2391" spans="1:20">
      <c r="A2391" s="167">
        <v>42000</v>
      </c>
      <c r="B2391" s="167">
        <v>45938</v>
      </c>
      <c r="C2391" s="168">
        <v>45938</v>
      </c>
      <c r="D2391" s="167" t="s">
        <v>3256</v>
      </c>
      <c r="E2391" s="167" t="s">
        <v>3277</v>
      </c>
      <c r="F2391" s="167" t="s">
        <v>1557</v>
      </c>
      <c r="G2391" s="167" t="s">
        <v>134</v>
      </c>
      <c r="I2391" s="167" t="s">
        <v>1650</v>
      </c>
      <c r="J2391" s="167" t="s">
        <v>3278</v>
      </c>
      <c r="K2391" s="167" t="s">
        <v>3252</v>
      </c>
      <c r="L2391" s="167" t="s">
        <v>3279</v>
      </c>
      <c r="M2391" s="167" t="s">
        <v>3253</v>
      </c>
      <c r="O2391" s="167">
        <v>24009</v>
      </c>
      <c r="P2391" s="167" t="s">
        <v>1386</v>
      </c>
      <c r="R2391" s="167">
        <v>1105</v>
      </c>
      <c r="S2391" s="167">
        <v>-1105</v>
      </c>
      <c r="T2391" s="167" t="s">
        <v>1361</v>
      </c>
    </row>
    <row r="2392" spans="1:20">
      <c r="A2392" s="167">
        <v>42000</v>
      </c>
      <c r="B2392" s="167">
        <v>45938</v>
      </c>
      <c r="C2392" s="168">
        <v>45938</v>
      </c>
      <c r="D2392" s="167" t="s">
        <v>3254</v>
      </c>
      <c r="E2392" s="167" t="s">
        <v>3280</v>
      </c>
      <c r="F2392" s="167" t="s">
        <v>1557</v>
      </c>
      <c r="G2392" s="167" t="s">
        <v>134</v>
      </c>
      <c r="I2392" s="167" t="s">
        <v>1650</v>
      </c>
      <c r="J2392" s="167" t="s">
        <v>1902</v>
      </c>
      <c r="K2392" s="167" t="s">
        <v>3252</v>
      </c>
      <c r="L2392" s="167" t="s">
        <v>1903</v>
      </c>
      <c r="M2392" s="167" t="s">
        <v>3253</v>
      </c>
      <c r="O2392" s="167">
        <v>24010</v>
      </c>
      <c r="P2392" s="167" t="s">
        <v>1386</v>
      </c>
      <c r="R2392" s="167">
        <v>320</v>
      </c>
      <c r="S2392" s="167">
        <v>-320</v>
      </c>
      <c r="T2392" s="167" t="s">
        <v>1361</v>
      </c>
    </row>
    <row r="2393" spans="1:20">
      <c r="A2393" s="167">
        <v>42000</v>
      </c>
      <c r="B2393" s="167">
        <v>45938</v>
      </c>
      <c r="C2393" s="168">
        <v>45938</v>
      </c>
      <c r="D2393" s="167" t="s">
        <v>3255</v>
      </c>
      <c r="E2393" s="167" t="s">
        <v>3280</v>
      </c>
      <c r="F2393" s="167" t="s">
        <v>1557</v>
      </c>
      <c r="G2393" s="167" t="s">
        <v>134</v>
      </c>
      <c r="I2393" s="167" t="s">
        <v>1650</v>
      </c>
      <c r="J2393" s="167" t="s">
        <v>1902</v>
      </c>
      <c r="K2393" s="167" t="s">
        <v>3252</v>
      </c>
      <c r="L2393" s="167" t="s">
        <v>1903</v>
      </c>
      <c r="M2393" s="167" t="s">
        <v>3253</v>
      </c>
      <c r="O2393" s="167">
        <v>24011</v>
      </c>
      <c r="P2393" s="167" t="s">
        <v>1386</v>
      </c>
      <c r="R2393" s="167">
        <v>128.47999999999999</v>
      </c>
      <c r="S2393" s="167">
        <v>-128.47999999999999</v>
      </c>
      <c r="T2393" s="167" t="s">
        <v>1361</v>
      </c>
    </row>
    <row r="2394" spans="1:20">
      <c r="A2394" s="167">
        <v>42000</v>
      </c>
      <c r="B2394" s="167">
        <v>45938</v>
      </c>
      <c r="C2394" s="168">
        <v>45938</v>
      </c>
      <c r="D2394" s="167" t="s">
        <v>3257</v>
      </c>
      <c r="E2394" s="167" t="s">
        <v>3280</v>
      </c>
      <c r="F2394" s="167" t="s">
        <v>1557</v>
      </c>
      <c r="G2394" s="167" t="s">
        <v>134</v>
      </c>
      <c r="I2394" s="167" t="s">
        <v>1650</v>
      </c>
      <c r="J2394" s="167" t="s">
        <v>1902</v>
      </c>
      <c r="K2394" s="167" t="s">
        <v>3252</v>
      </c>
      <c r="L2394" s="167" t="s">
        <v>1903</v>
      </c>
      <c r="M2394" s="167" t="s">
        <v>3253</v>
      </c>
      <c r="O2394" s="167">
        <v>24012</v>
      </c>
      <c r="P2394" s="167" t="s">
        <v>1386</v>
      </c>
      <c r="R2394" s="167">
        <v>64.239999999999995</v>
      </c>
      <c r="S2394" s="167">
        <v>-64.239999999999995</v>
      </c>
      <c r="T2394" s="167" t="s">
        <v>1361</v>
      </c>
    </row>
    <row r="2395" spans="1:20">
      <c r="A2395" s="167">
        <v>42000</v>
      </c>
      <c r="B2395" s="167">
        <v>45938</v>
      </c>
      <c r="C2395" s="168">
        <v>45938</v>
      </c>
      <c r="D2395" s="167" t="s">
        <v>3258</v>
      </c>
      <c r="E2395" s="167" t="s">
        <v>3280</v>
      </c>
      <c r="F2395" s="167" t="s">
        <v>1557</v>
      </c>
      <c r="G2395" s="167" t="s">
        <v>134</v>
      </c>
      <c r="I2395" s="167" t="s">
        <v>1650</v>
      </c>
      <c r="J2395" s="167" t="s">
        <v>1902</v>
      </c>
      <c r="K2395" s="167" t="s">
        <v>3252</v>
      </c>
      <c r="L2395" s="167" t="s">
        <v>1903</v>
      </c>
      <c r="M2395" s="167" t="s">
        <v>3253</v>
      </c>
      <c r="O2395" s="167">
        <v>24013</v>
      </c>
      <c r="P2395" s="167" t="s">
        <v>1386</v>
      </c>
      <c r="R2395" s="167">
        <v>64.239999999999995</v>
      </c>
      <c r="S2395" s="167">
        <v>-64.239999999999995</v>
      </c>
      <c r="T2395" s="167" t="s">
        <v>1361</v>
      </c>
    </row>
    <row r="2396" spans="1:20">
      <c r="A2396" s="167">
        <v>42000</v>
      </c>
      <c r="B2396" s="167">
        <v>45938</v>
      </c>
      <c r="C2396" s="168">
        <v>45938</v>
      </c>
      <c r="D2396" s="167" t="s">
        <v>3259</v>
      </c>
      <c r="E2396" s="167" t="s">
        <v>3280</v>
      </c>
      <c r="F2396" s="167" t="s">
        <v>1557</v>
      </c>
      <c r="G2396" s="167" t="s">
        <v>134</v>
      </c>
      <c r="I2396" s="167" t="s">
        <v>1650</v>
      </c>
      <c r="J2396" s="167" t="s">
        <v>1902</v>
      </c>
      <c r="K2396" s="167" t="s">
        <v>3252</v>
      </c>
      <c r="L2396" s="167" t="s">
        <v>1903</v>
      </c>
      <c r="M2396" s="167" t="s">
        <v>3253</v>
      </c>
      <c r="O2396" s="167">
        <v>24015</v>
      </c>
      <c r="P2396" s="167" t="s">
        <v>1386</v>
      </c>
      <c r="R2396" s="167">
        <v>64.239999999999995</v>
      </c>
      <c r="S2396" s="167">
        <v>-64.239999999999995</v>
      </c>
      <c r="T2396" s="167" t="s">
        <v>1361</v>
      </c>
    </row>
    <row r="2397" spans="1:20">
      <c r="A2397" s="167">
        <v>42000</v>
      </c>
      <c r="B2397" s="167">
        <v>45938</v>
      </c>
      <c r="C2397" s="168">
        <v>45938</v>
      </c>
      <c r="D2397" s="167" t="s">
        <v>3266</v>
      </c>
      <c r="E2397" s="167" t="s">
        <v>3280</v>
      </c>
      <c r="F2397" s="167" t="s">
        <v>1557</v>
      </c>
      <c r="G2397" s="167" t="s">
        <v>134</v>
      </c>
      <c r="I2397" s="167" t="s">
        <v>1650</v>
      </c>
      <c r="J2397" s="167" t="s">
        <v>1902</v>
      </c>
      <c r="K2397" s="167" t="s">
        <v>3252</v>
      </c>
      <c r="L2397" s="167" t="s">
        <v>1903</v>
      </c>
      <c r="M2397" s="167" t="s">
        <v>3253</v>
      </c>
      <c r="O2397" s="167">
        <v>24063</v>
      </c>
      <c r="P2397" s="167" t="s">
        <v>1386</v>
      </c>
      <c r="R2397" s="167">
        <v>64.239999999999995</v>
      </c>
      <c r="S2397" s="167">
        <v>-64.239999999999995</v>
      </c>
      <c r="T2397" s="167" t="s">
        <v>1361</v>
      </c>
    </row>
    <row r="2398" spans="1:20">
      <c r="A2398" s="167">
        <v>42000</v>
      </c>
      <c r="B2398" s="167">
        <v>45938</v>
      </c>
      <c r="C2398" s="168">
        <v>45938</v>
      </c>
      <c r="D2398" s="167" t="s">
        <v>3254</v>
      </c>
      <c r="E2398" s="167" t="s">
        <v>3281</v>
      </c>
      <c r="F2398" s="167" t="s">
        <v>1557</v>
      </c>
      <c r="G2398" s="167" t="s">
        <v>134</v>
      </c>
      <c r="I2398" s="167" t="s">
        <v>1650</v>
      </c>
      <c r="J2398" s="167" t="s">
        <v>3282</v>
      </c>
      <c r="K2398" s="167" t="s">
        <v>3252</v>
      </c>
      <c r="L2398" s="167" t="s">
        <v>3283</v>
      </c>
      <c r="M2398" s="167" t="s">
        <v>3253</v>
      </c>
      <c r="O2398" s="167">
        <v>24010</v>
      </c>
      <c r="P2398" s="167" t="s">
        <v>1386</v>
      </c>
      <c r="R2398" s="167">
        <v>257.2</v>
      </c>
      <c r="S2398" s="167">
        <v>-257.2</v>
      </c>
      <c r="T2398" s="167" t="s">
        <v>1361</v>
      </c>
    </row>
    <row r="2399" spans="1:20">
      <c r="A2399" s="167">
        <v>42000</v>
      </c>
      <c r="B2399" s="167">
        <v>45938</v>
      </c>
      <c r="C2399" s="168">
        <v>45938</v>
      </c>
      <c r="D2399" s="167" t="s">
        <v>3255</v>
      </c>
      <c r="E2399" s="167" t="s">
        <v>3281</v>
      </c>
      <c r="F2399" s="167" t="s">
        <v>1557</v>
      </c>
      <c r="G2399" s="167" t="s">
        <v>134</v>
      </c>
      <c r="I2399" s="167" t="s">
        <v>1650</v>
      </c>
      <c r="J2399" s="167" t="s">
        <v>3282</v>
      </c>
      <c r="K2399" s="167" t="s">
        <v>3252</v>
      </c>
      <c r="L2399" s="167" t="s">
        <v>3283</v>
      </c>
      <c r="M2399" s="167" t="s">
        <v>3253</v>
      </c>
      <c r="O2399" s="167">
        <v>24011</v>
      </c>
      <c r="P2399" s="167" t="s">
        <v>1386</v>
      </c>
      <c r="R2399" s="167">
        <v>102.88</v>
      </c>
      <c r="S2399" s="167">
        <v>-102.88</v>
      </c>
      <c r="T2399" s="167" t="s">
        <v>1361</v>
      </c>
    </row>
    <row r="2400" spans="1:20">
      <c r="A2400" s="167">
        <v>42000</v>
      </c>
      <c r="B2400" s="167">
        <v>45938</v>
      </c>
      <c r="C2400" s="168">
        <v>45938</v>
      </c>
      <c r="D2400" s="167" t="s">
        <v>3257</v>
      </c>
      <c r="E2400" s="167" t="s">
        <v>3281</v>
      </c>
      <c r="F2400" s="167" t="s">
        <v>1557</v>
      </c>
      <c r="G2400" s="167" t="s">
        <v>134</v>
      </c>
      <c r="I2400" s="167" t="s">
        <v>1650</v>
      </c>
      <c r="J2400" s="167" t="s">
        <v>3282</v>
      </c>
      <c r="K2400" s="167" t="s">
        <v>3252</v>
      </c>
      <c r="L2400" s="167" t="s">
        <v>3283</v>
      </c>
      <c r="M2400" s="167" t="s">
        <v>3253</v>
      </c>
      <c r="O2400" s="167">
        <v>24012</v>
      </c>
      <c r="P2400" s="167" t="s">
        <v>1386</v>
      </c>
      <c r="R2400" s="167">
        <v>51.44</v>
      </c>
      <c r="S2400" s="167">
        <v>-51.44</v>
      </c>
      <c r="T2400" s="167" t="s">
        <v>1361</v>
      </c>
    </row>
    <row r="2401" spans="1:20">
      <c r="A2401" s="167">
        <v>42000</v>
      </c>
      <c r="B2401" s="167">
        <v>45938</v>
      </c>
      <c r="C2401" s="168">
        <v>45938</v>
      </c>
      <c r="D2401" s="167" t="s">
        <v>3258</v>
      </c>
      <c r="E2401" s="167" t="s">
        <v>3281</v>
      </c>
      <c r="F2401" s="167" t="s">
        <v>1557</v>
      </c>
      <c r="G2401" s="167" t="s">
        <v>134</v>
      </c>
      <c r="I2401" s="167" t="s">
        <v>1650</v>
      </c>
      <c r="J2401" s="167" t="s">
        <v>3282</v>
      </c>
      <c r="K2401" s="167" t="s">
        <v>3252</v>
      </c>
      <c r="L2401" s="167" t="s">
        <v>3283</v>
      </c>
      <c r="M2401" s="167" t="s">
        <v>3253</v>
      </c>
      <c r="O2401" s="167">
        <v>24013</v>
      </c>
      <c r="P2401" s="167" t="s">
        <v>1386</v>
      </c>
      <c r="R2401" s="167">
        <v>51.44</v>
      </c>
      <c r="S2401" s="167">
        <v>-51.44</v>
      </c>
      <c r="T2401" s="167" t="s">
        <v>1361</v>
      </c>
    </row>
    <row r="2402" spans="1:20">
      <c r="A2402" s="167">
        <v>42000</v>
      </c>
      <c r="B2402" s="167">
        <v>45938</v>
      </c>
      <c r="C2402" s="168">
        <v>45938</v>
      </c>
      <c r="D2402" s="167" t="s">
        <v>3259</v>
      </c>
      <c r="E2402" s="167" t="s">
        <v>3281</v>
      </c>
      <c r="F2402" s="167" t="s">
        <v>1557</v>
      </c>
      <c r="G2402" s="167" t="s">
        <v>134</v>
      </c>
      <c r="I2402" s="167" t="s">
        <v>1650</v>
      </c>
      <c r="J2402" s="167" t="s">
        <v>3282</v>
      </c>
      <c r="K2402" s="167" t="s">
        <v>3252</v>
      </c>
      <c r="L2402" s="167" t="s">
        <v>3283</v>
      </c>
      <c r="M2402" s="167" t="s">
        <v>3253</v>
      </c>
      <c r="O2402" s="167">
        <v>24015</v>
      </c>
      <c r="P2402" s="167" t="s">
        <v>1386</v>
      </c>
      <c r="R2402" s="167">
        <v>51.44</v>
      </c>
      <c r="S2402" s="167">
        <v>-51.44</v>
      </c>
      <c r="T2402" s="167" t="s">
        <v>1361</v>
      </c>
    </row>
    <row r="2403" spans="1:20">
      <c r="A2403" s="167">
        <v>42000</v>
      </c>
      <c r="B2403" s="167">
        <v>45938</v>
      </c>
      <c r="C2403" s="168">
        <v>45938</v>
      </c>
      <c r="D2403" s="167" t="s">
        <v>3260</v>
      </c>
      <c r="E2403" s="167" t="s">
        <v>3281</v>
      </c>
      <c r="F2403" s="167" t="s">
        <v>1557</v>
      </c>
      <c r="G2403" s="167" t="s">
        <v>134</v>
      </c>
      <c r="I2403" s="167" t="s">
        <v>1650</v>
      </c>
      <c r="J2403" s="167" t="s">
        <v>3282</v>
      </c>
      <c r="K2403" s="167" t="s">
        <v>3252</v>
      </c>
      <c r="L2403" s="167" t="s">
        <v>3283</v>
      </c>
      <c r="M2403" s="167" t="s">
        <v>3253</v>
      </c>
      <c r="O2403" s="167">
        <v>24016</v>
      </c>
      <c r="P2403" s="167" t="s">
        <v>1386</v>
      </c>
      <c r="R2403" s="167">
        <v>51.44</v>
      </c>
      <c r="S2403" s="167">
        <v>-51.44</v>
      </c>
      <c r="T2403" s="167" t="s">
        <v>1361</v>
      </c>
    </row>
    <row r="2404" spans="1:20">
      <c r="A2404" s="167">
        <v>42000</v>
      </c>
      <c r="B2404" s="167">
        <v>45938</v>
      </c>
      <c r="C2404" s="168">
        <v>45938</v>
      </c>
      <c r="D2404" s="167" t="s">
        <v>3266</v>
      </c>
      <c r="E2404" s="167" t="s">
        <v>3281</v>
      </c>
      <c r="F2404" s="167" t="s">
        <v>1557</v>
      </c>
      <c r="G2404" s="167" t="s">
        <v>134</v>
      </c>
      <c r="I2404" s="167" t="s">
        <v>1650</v>
      </c>
      <c r="J2404" s="167" t="s">
        <v>3282</v>
      </c>
      <c r="K2404" s="167" t="s">
        <v>3252</v>
      </c>
      <c r="L2404" s="167" t="s">
        <v>3283</v>
      </c>
      <c r="M2404" s="167" t="s">
        <v>3253</v>
      </c>
      <c r="O2404" s="167">
        <v>24063</v>
      </c>
      <c r="P2404" s="167" t="s">
        <v>1386</v>
      </c>
      <c r="R2404" s="167">
        <v>51.44</v>
      </c>
      <c r="S2404" s="167">
        <v>-51.44</v>
      </c>
      <c r="T2404" s="167" t="s">
        <v>1361</v>
      </c>
    </row>
    <row r="2405" spans="1:20">
      <c r="A2405" s="167">
        <v>41700</v>
      </c>
      <c r="B2405" s="167">
        <v>45953</v>
      </c>
      <c r="C2405" s="168">
        <v>45953</v>
      </c>
      <c r="D2405" s="167" t="s">
        <v>3284</v>
      </c>
      <c r="E2405" s="167" t="s">
        <v>3285</v>
      </c>
      <c r="F2405" s="167" t="s">
        <v>1557</v>
      </c>
      <c r="G2405" s="167" t="s">
        <v>134</v>
      </c>
      <c r="I2405" s="167" t="s">
        <v>1650</v>
      </c>
      <c r="J2405" s="167" t="s">
        <v>1941</v>
      </c>
      <c r="K2405" s="167" t="s">
        <v>3252</v>
      </c>
      <c r="L2405" s="167" t="s">
        <v>1942</v>
      </c>
      <c r="M2405" s="167" t="s">
        <v>3253</v>
      </c>
      <c r="O2405" s="167">
        <v>24159</v>
      </c>
      <c r="P2405" s="167" t="s">
        <v>1386</v>
      </c>
      <c r="R2405" s="167">
        <v>312</v>
      </c>
      <c r="S2405" s="167">
        <v>-312</v>
      </c>
      <c r="T2405" s="167" t="s">
        <v>1361</v>
      </c>
    </row>
    <row r="2406" spans="1:20">
      <c r="A2406" s="167">
        <v>42000</v>
      </c>
      <c r="B2406" s="167">
        <v>45950</v>
      </c>
      <c r="C2406" s="168">
        <v>45950</v>
      </c>
      <c r="D2406" s="167" t="s">
        <v>3286</v>
      </c>
      <c r="E2406" s="167" t="s">
        <v>3287</v>
      </c>
      <c r="F2406" s="167" t="s">
        <v>1557</v>
      </c>
      <c r="G2406" s="167" t="s">
        <v>134</v>
      </c>
      <c r="I2406" s="167" t="s">
        <v>1650</v>
      </c>
      <c r="J2406" s="167" t="s">
        <v>3288</v>
      </c>
      <c r="K2406" s="167" t="s">
        <v>3252</v>
      </c>
      <c r="L2406" s="167" t="s">
        <v>3289</v>
      </c>
      <c r="M2406" s="167" t="s">
        <v>3253</v>
      </c>
      <c r="O2406" s="167">
        <v>24125</v>
      </c>
      <c r="P2406" s="167" t="s">
        <v>1386</v>
      </c>
      <c r="R2406" s="167">
        <v>286.8</v>
      </c>
      <c r="S2406" s="167">
        <v>-286.8</v>
      </c>
      <c r="T2406" s="167" t="s">
        <v>1361</v>
      </c>
    </row>
    <row r="2407" spans="1:20">
      <c r="A2407" s="167">
        <v>42000</v>
      </c>
      <c r="B2407" s="167">
        <v>45950</v>
      </c>
      <c r="C2407" s="168">
        <v>45950</v>
      </c>
      <c r="D2407" s="167" t="s">
        <v>3290</v>
      </c>
      <c r="E2407" s="167" t="s">
        <v>3287</v>
      </c>
      <c r="F2407" s="167" t="s">
        <v>1557</v>
      </c>
      <c r="G2407" s="167" t="s">
        <v>134</v>
      </c>
      <c r="I2407" s="167" t="s">
        <v>1650</v>
      </c>
      <c r="J2407" s="167" t="s">
        <v>3288</v>
      </c>
      <c r="K2407" s="167" t="s">
        <v>3252</v>
      </c>
      <c r="L2407" s="167" t="s">
        <v>3289</v>
      </c>
      <c r="M2407" s="167" t="s">
        <v>3253</v>
      </c>
      <c r="O2407" s="167">
        <v>24126</v>
      </c>
      <c r="P2407" s="167" t="s">
        <v>1386</v>
      </c>
      <c r="R2407" s="167">
        <v>135.6</v>
      </c>
      <c r="S2407" s="167">
        <v>-135.6</v>
      </c>
      <c r="T2407" s="167" t="s">
        <v>1361</v>
      </c>
    </row>
    <row r="2408" spans="1:20">
      <c r="A2408" s="167">
        <v>42000</v>
      </c>
      <c r="B2408" s="167">
        <v>45951</v>
      </c>
      <c r="C2408" s="168">
        <v>45951</v>
      </c>
      <c r="D2408" s="167" t="s">
        <v>3291</v>
      </c>
      <c r="E2408" s="167" t="s">
        <v>3287</v>
      </c>
      <c r="F2408" s="167" t="s">
        <v>1557</v>
      </c>
      <c r="G2408" s="167" t="s">
        <v>134</v>
      </c>
      <c r="I2408" s="167" t="s">
        <v>1650</v>
      </c>
      <c r="J2408" s="167" t="s">
        <v>3288</v>
      </c>
      <c r="K2408" s="167" t="s">
        <v>3252</v>
      </c>
      <c r="L2408" s="167" t="s">
        <v>3289</v>
      </c>
      <c r="M2408" s="167" t="s">
        <v>3253</v>
      </c>
      <c r="O2408" s="167">
        <v>24142</v>
      </c>
      <c r="P2408" s="167" t="s">
        <v>1386</v>
      </c>
      <c r="R2408" s="167">
        <v>147.6</v>
      </c>
      <c r="S2408" s="167">
        <v>-147.6</v>
      </c>
      <c r="T2408" s="167" t="s">
        <v>1361</v>
      </c>
    </row>
    <row r="2409" spans="1:20">
      <c r="A2409" s="167">
        <v>44000</v>
      </c>
      <c r="B2409" s="167">
        <v>45911</v>
      </c>
      <c r="C2409" s="168">
        <v>45911</v>
      </c>
      <c r="D2409" s="167" t="s">
        <v>3292</v>
      </c>
      <c r="E2409" s="167" t="s">
        <v>3293</v>
      </c>
      <c r="F2409" s="167" t="s">
        <v>1504</v>
      </c>
      <c r="G2409" s="167" t="s">
        <v>297</v>
      </c>
      <c r="I2409" s="167" t="s">
        <v>1650</v>
      </c>
      <c r="J2409" s="167" t="s">
        <v>1911</v>
      </c>
      <c r="K2409" s="167" t="s">
        <v>3252</v>
      </c>
      <c r="L2409" s="167" t="s">
        <v>1912</v>
      </c>
      <c r="M2409" s="167" t="s">
        <v>3253</v>
      </c>
      <c r="O2409" s="167">
        <v>23605</v>
      </c>
      <c r="P2409" s="167" t="s">
        <v>1386</v>
      </c>
      <c r="Q2409" s="167">
        <v>147.96</v>
      </c>
      <c r="S2409" s="167">
        <v>147.96</v>
      </c>
      <c r="T2409" s="167" t="s">
        <v>1361</v>
      </c>
    </row>
    <row r="2410" spans="1:20">
      <c r="A2410" s="167">
        <v>44000</v>
      </c>
      <c r="B2410" s="167">
        <v>45911</v>
      </c>
      <c r="C2410" s="168">
        <v>45911</v>
      </c>
      <c r="D2410" s="167" t="s">
        <v>3294</v>
      </c>
      <c r="E2410" s="167" t="s">
        <v>3293</v>
      </c>
      <c r="F2410" s="167" t="s">
        <v>1504</v>
      </c>
      <c r="G2410" s="167" t="s">
        <v>297</v>
      </c>
      <c r="I2410" s="167" t="s">
        <v>1650</v>
      </c>
      <c r="J2410" s="167" t="s">
        <v>1911</v>
      </c>
      <c r="K2410" s="167" t="s">
        <v>3252</v>
      </c>
      <c r="L2410" s="167" t="s">
        <v>1912</v>
      </c>
      <c r="M2410" s="167" t="s">
        <v>3253</v>
      </c>
      <c r="O2410" s="167">
        <v>23604</v>
      </c>
      <c r="P2410" s="167" t="s">
        <v>1386</v>
      </c>
      <c r="Q2410" s="167">
        <v>240</v>
      </c>
      <c r="S2410" s="167">
        <v>240</v>
      </c>
      <c r="T2410" s="167" t="s">
        <v>1361</v>
      </c>
    </row>
    <row r="2411" spans="1:20">
      <c r="A2411" s="167">
        <v>44000</v>
      </c>
      <c r="B2411" s="167">
        <v>45938</v>
      </c>
      <c r="C2411" s="168">
        <v>45938</v>
      </c>
      <c r="D2411" s="167" t="s">
        <v>3250</v>
      </c>
      <c r="E2411" s="167" t="s">
        <v>3293</v>
      </c>
      <c r="F2411" s="167" t="s">
        <v>1557</v>
      </c>
      <c r="G2411" s="167" t="s">
        <v>134</v>
      </c>
      <c r="I2411" s="167" t="s">
        <v>1650</v>
      </c>
      <c r="J2411" s="167" t="s">
        <v>1911</v>
      </c>
      <c r="K2411" s="167" t="s">
        <v>3252</v>
      </c>
      <c r="L2411" s="167" t="s">
        <v>1912</v>
      </c>
      <c r="M2411" s="167" t="s">
        <v>3253</v>
      </c>
      <c r="O2411" s="167">
        <v>24021</v>
      </c>
      <c r="P2411" s="167" t="s">
        <v>1386</v>
      </c>
      <c r="R2411" s="167">
        <v>636.97</v>
      </c>
      <c r="S2411" s="167">
        <v>-636.97</v>
      </c>
      <c r="T2411" s="167" t="s">
        <v>1361</v>
      </c>
    </row>
    <row r="2412" spans="1:20">
      <c r="A2412" s="167">
        <v>44000</v>
      </c>
      <c r="B2412" s="167">
        <v>45938</v>
      </c>
      <c r="C2412" s="168">
        <v>45938</v>
      </c>
      <c r="D2412" s="167" t="s">
        <v>3254</v>
      </c>
      <c r="E2412" s="167" t="s">
        <v>3293</v>
      </c>
      <c r="F2412" s="167" t="s">
        <v>1557</v>
      </c>
      <c r="G2412" s="167" t="s">
        <v>134</v>
      </c>
      <c r="I2412" s="167" t="s">
        <v>1650</v>
      </c>
      <c r="J2412" s="167" t="s">
        <v>1911</v>
      </c>
      <c r="K2412" s="167" t="s">
        <v>3252</v>
      </c>
      <c r="L2412" s="167" t="s">
        <v>1912</v>
      </c>
      <c r="M2412" s="167" t="s">
        <v>3253</v>
      </c>
      <c r="O2412" s="167">
        <v>24010</v>
      </c>
      <c r="P2412" s="167" t="s">
        <v>1386</v>
      </c>
      <c r="R2412" s="167">
        <v>149.18</v>
      </c>
      <c r="S2412" s="167">
        <v>-149.18</v>
      </c>
      <c r="T2412" s="167" t="s">
        <v>1361</v>
      </c>
    </row>
    <row r="2413" spans="1:20">
      <c r="A2413" s="167">
        <v>44000</v>
      </c>
      <c r="B2413" s="167">
        <v>45938</v>
      </c>
      <c r="C2413" s="168">
        <v>45938</v>
      </c>
      <c r="D2413" s="167" t="s">
        <v>3255</v>
      </c>
      <c r="E2413" s="167" t="s">
        <v>3293</v>
      </c>
      <c r="F2413" s="167" t="s">
        <v>1557</v>
      </c>
      <c r="G2413" s="167" t="s">
        <v>134</v>
      </c>
      <c r="I2413" s="167" t="s">
        <v>1650</v>
      </c>
      <c r="J2413" s="167" t="s">
        <v>1911</v>
      </c>
      <c r="K2413" s="167" t="s">
        <v>3252</v>
      </c>
      <c r="L2413" s="167" t="s">
        <v>1912</v>
      </c>
      <c r="M2413" s="167" t="s">
        <v>3253</v>
      </c>
      <c r="O2413" s="167">
        <v>24011</v>
      </c>
      <c r="P2413" s="167" t="s">
        <v>1386</v>
      </c>
      <c r="R2413" s="167">
        <v>249.78</v>
      </c>
      <c r="S2413" s="167">
        <v>-249.78</v>
      </c>
      <c r="T2413" s="167" t="s">
        <v>1361</v>
      </c>
    </row>
    <row r="2414" spans="1:20">
      <c r="A2414" s="167">
        <v>44000</v>
      </c>
      <c r="B2414" s="167">
        <v>45938</v>
      </c>
      <c r="C2414" s="168">
        <v>45938</v>
      </c>
      <c r="D2414" s="167" t="s">
        <v>3256</v>
      </c>
      <c r="E2414" s="167" t="s">
        <v>3293</v>
      </c>
      <c r="F2414" s="167" t="s">
        <v>1557</v>
      </c>
      <c r="G2414" s="167" t="s">
        <v>134</v>
      </c>
      <c r="I2414" s="167" t="s">
        <v>1650</v>
      </c>
      <c r="J2414" s="167" t="s">
        <v>1911</v>
      </c>
      <c r="K2414" s="167" t="s">
        <v>3252</v>
      </c>
      <c r="L2414" s="167" t="s">
        <v>1912</v>
      </c>
      <c r="M2414" s="167" t="s">
        <v>3253</v>
      </c>
      <c r="O2414" s="167">
        <v>24009</v>
      </c>
      <c r="P2414" s="167" t="s">
        <v>1386</v>
      </c>
      <c r="R2414" s="167">
        <v>122.59</v>
      </c>
      <c r="S2414" s="167">
        <v>-122.59</v>
      </c>
      <c r="T2414" s="167" t="s">
        <v>1361</v>
      </c>
    </row>
    <row r="2415" spans="1:20">
      <c r="A2415" s="167">
        <v>44000</v>
      </c>
      <c r="B2415" s="167">
        <v>45938</v>
      </c>
      <c r="C2415" s="168">
        <v>45938</v>
      </c>
      <c r="D2415" s="167" t="s">
        <v>3257</v>
      </c>
      <c r="E2415" s="167" t="s">
        <v>3293</v>
      </c>
      <c r="F2415" s="167" t="s">
        <v>1648</v>
      </c>
      <c r="G2415" s="167" t="s">
        <v>1649</v>
      </c>
      <c r="I2415" s="167" t="s">
        <v>1650</v>
      </c>
      <c r="J2415" s="167" t="s">
        <v>1911</v>
      </c>
      <c r="K2415" s="167" t="s">
        <v>3252</v>
      </c>
      <c r="L2415" s="167" t="s">
        <v>1912</v>
      </c>
      <c r="M2415" s="167" t="s">
        <v>3253</v>
      </c>
      <c r="O2415" s="167">
        <v>24012</v>
      </c>
      <c r="P2415" s="167" t="s">
        <v>1386</v>
      </c>
      <c r="R2415" s="167">
        <v>86.64</v>
      </c>
      <c r="S2415" s="167">
        <v>-86.64</v>
      </c>
      <c r="T2415" s="167" t="s">
        <v>1361</v>
      </c>
    </row>
    <row r="2416" spans="1:20">
      <c r="A2416" s="167">
        <v>44000</v>
      </c>
      <c r="B2416" s="167">
        <v>45938</v>
      </c>
      <c r="C2416" s="168">
        <v>45938</v>
      </c>
      <c r="D2416" s="167" t="s">
        <v>3257</v>
      </c>
      <c r="E2416" s="167" t="s">
        <v>3293</v>
      </c>
      <c r="F2416" s="167" t="s">
        <v>1557</v>
      </c>
      <c r="G2416" s="167" t="s">
        <v>134</v>
      </c>
      <c r="I2416" s="167" t="s">
        <v>1650</v>
      </c>
      <c r="J2416" s="167" t="s">
        <v>1911</v>
      </c>
      <c r="K2416" s="167" t="s">
        <v>3252</v>
      </c>
      <c r="L2416" s="167" t="s">
        <v>1912</v>
      </c>
      <c r="M2416" s="167" t="s">
        <v>3253</v>
      </c>
      <c r="O2416" s="167">
        <v>24012</v>
      </c>
      <c r="P2416" s="167" t="s">
        <v>1386</v>
      </c>
      <c r="R2416" s="167">
        <v>147.81</v>
      </c>
      <c r="S2416" s="167">
        <v>-147.81</v>
      </c>
      <c r="T2416" s="167" t="s">
        <v>1361</v>
      </c>
    </row>
    <row r="2417" spans="1:20">
      <c r="A2417" s="167">
        <v>44000</v>
      </c>
      <c r="B2417" s="167">
        <v>45938</v>
      </c>
      <c r="C2417" s="168">
        <v>45938</v>
      </c>
      <c r="D2417" s="167" t="s">
        <v>3258</v>
      </c>
      <c r="E2417" s="167" t="s">
        <v>3293</v>
      </c>
      <c r="F2417" s="167" t="s">
        <v>1557</v>
      </c>
      <c r="G2417" s="167" t="s">
        <v>134</v>
      </c>
      <c r="I2417" s="167" t="s">
        <v>1650</v>
      </c>
      <c r="J2417" s="167" t="s">
        <v>1911</v>
      </c>
      <c r="K2417" s="167" t="s">
        <v>3252</v>
      </c>
      <c r="L2417" s="167" t="s">
        <v>1912</v>
      </c>
      <c r="M2417" s="167" t="s">
        <v>3253</v>
      </c>
      <c r="O2417" s="167">
        <v>24013</v>
      </c>
      <c r="P2417" s="167" t="s">
        <v>1386</v>
      </c>
      <c r="R2417" s="167">
        <v>80.27</v>
      </c>
      <c r="S2417" s="167">
        <v>-80.27</v>
      </c>
      <c r="T2417" s="167" t="s">
        <v>1361</v>
      </c>
    </row>
    <row r="2418" spans="1:20">
      <c r="A2418" s="167">
        <v>44000</v>
      </c>
      <c r="B2418" s="167">
        <v>45938</v>
      </c>
      <c r="C2418" s="168">
        <v>45938</v>
      </c>
      <c r="D2418" s="167" t="s">
        <v>3259</v>
      </c>
      <c r="E2418" s="167" t="s">
        <v>3293</v>
      </c>
      <c r="F2418" s="167" t="s">
        <v>1557</v>
      </c>
      <c r="G2418" s="167" t="s">
        <v>134</v>
      </c>
      <c r="I2418" s="167" t="s">
        <v>1650</v>
      </c>
      <c r="J2418" s="167" t="s">
        <v>1911</v>
      </c>
      <c r="K2418" s="167" t="s">
        <v>3252</v>
      </c>
      <c r="L2418" s="167" t="s">
        <v>1912</v>
      </c>
      <c r="M2418" s="167" t="s">
        <v>3253</v>
      </c>
      <c r="O2418" s="167">
        <v>24015</v>
      </c>
      <c r="P2418" s="167" t="s">
        <v>1386</v>
      </c>
      <c r="R2418" s="167">
        <v>109.31</v>
      </c>
      <c r="S2418" s="167">
        <v>-109.31</v>
      </c>
      <c r="T2418" s="167" t="s">
        <v>1361</v>
      </c>
    </row>
    <row r="2419" spans="1:20">
      <c r="A2419" s="167">
        <v>44000</v>
      </c>
      <c r="B2419" s="167">
        <v>45938</v>
      </c>
      <c r="C2419" s="168">
        <v>45938</v>
      </c>
      <c r="D2419" s="167" t="s">
        <v>3260</v>
      </c>
      <c r="E2419" s="167" t="s">
        <v>3293</v>
      </c>
      <c r="F2419" s="167" t="s">
        <v>1557</v>
      </c>
      <c r="G2419" s="167" t="s">
        <v>134</v>
      </c>
      <c r="I2419" s="167" t="s">
        <v>1650</v>
      </c>
      <c r="J2419" s="167" t="s">
        <v>1911</v>
      </c>
      <c r="K2419" s="167" t="s">
        <v>3252</v>
      </c>
      <c r="L2419" s="167" t="s">
        <v>1912</v>
      </c>
      <c r="M2419" s="167" t="s">
        <v>3253</v>
      </c>
      <c r="O2419" s="167">
        <v>24016</v>
      </c>
      <c r="P2419" s="167" t="s">
        <v>1386</v>
      </c>
      <c r="R2419" s="167">
        <v>44.18</v>
      </c>
      <c r="S2419" s="167">
        <v>-44.18</v>
      </c>
      <c r="T2419" s="167" t="s">
        <v>1361</v>
      </c>
    </row>
    <row r="2420" spans="1:20">
      <c r="A2420" s="167">
        <v>44000</v>
      </c>
      <c r="B2420" s="167">
        <v>45938</v>
      </c>
      <c r="C2420" s="168">
        <v>45938</v>
      </c>
      <c r="D2420" s="167" t="s">
        <v>3261</v>
      </c>
      <c r="E2420" s="167" t="s">
        <v>3293</v>
      </c>
      <c r="F2420" s="167" t="s">
        <v>1557</v>
      </c>
      <c r="G2420" s="167" t="s">
        <v>134</v>
      </c>
      <c r="I2420" s="167" t="s">
        <v>1650</v>
      </c>
      <c r="J2420" s="167" t="s">
        <v>1911</v>
      </c>
      <c r="K2420" s="167" t="s">
        <v>3252</v>
      </c>
      <c r="L2420" s="167" t="s">
        <v>1912</v>
      </c>
      <c r="M2420" s="167" t="s">
        <v>3253</v>
      </c>
      <c r="O2420" s="167">
        <v>24014</v>
      </c>
      <c r="P2420" s="167" t="s">
        <v>1386</v>
      </c>
      <c r="R2420" s="167">
        <v>33.28</v>
      </c>
      <c r="S2420" s="167">
        <v>-33.28</v>
      </c>
      <c r="T2420" s="167" t="s">
        <v>1361</v>
      </c>
    </row>
    <row r="2421" spans="1:20">
      <c r="A2421" s="167">
        <v>44000</v>
      </c>
      <c r="B2421" s="167">
        <v>45938</v>
      </c>
      <c r="C2421" s="168">
        <v>45938</v>
      </c>
      <c r="D2421" s="167" t="s">
        <v>3262</v>
      </c>
      <c r="E2421" s="167" t="s">
        <v>3293</v>
      </c>
      <c r="F2421" s="167" t="s">
        <v>1557</v>
      </c>
      <c r="G2421" s="167" t="s">
        <v>134</v>
      </c>
      <c r="I2421" s="167" t="s">
        <v>1650</v>
      </c>
      <c r="J2421" s="167" t="s">
        <v>1911</v>
      </c>
      <c r="K2421" s="167" t="s">
        <v>3252</v>
      </c>
      <c r="L2421" s="167" t="s">
        <v>1912</v>
      </c>
      <c r="M2421" s="167" t="s">
        <v>3253</v>
      </c>
      <c r="O2421" s="167">
        <v>24017</v>
      </c>
      <c r="P2421" s="167" t="s">
        <v>1386</v>
      </c>
      <c r="R2421" s="167">
        <v>30.13</v>
      </c>
      <c r="S2421" s="167">
        <v>-30.13</v>
      </c>
      <c r="T2421" s="167" t="s">
        <v>1361</v>
      </c>
    </row>
    <row r="2422" spans="1:20">
      <c r="A2422" s="167">
        <v>44000</v>
      </c>
      <c r="B2422" s="167">
        <v>45938</v>
      </c>
      <c r="C2422" s="168">
        <v>45938</v>
      </c>
      <c r="D2422" s="167" t="s">
        <v>3263</v>
      </c>
      <c r="E2422" s="167" t="s">
        <v>3293</v>
      </c>
      <c r="F2422" s="167" t="s">
        <v>1557</v>
      </c>
      <c r="G2422" s="167" t="s">
        <v>134</v>
      </c>
      <c r="I2422" s="167" t="s">
        <v>1650</v>
      </c>
      <c r="J2422" s="167" t="s">
        <v>1911</v>
      </c>
      <c r="K2422" s="167" t="s">
        <v>3252</v>
      </c>
      <c r="L2422" s="167" t="s">
        <v>1912</v>
      </c>
      <c r="M2422" s="167" t="s">
        <v>3253</v>
      </c>
      <c r="O2422" s="167">
        <v>24018</v>
      </c>
      <c r="P2422" s="167" t="s">
        <v>1386</v>
      </c>
      <c r="R2422" s="167">
        <v>26.38</v>
      </c>
      <c r="S2422" s="167">
        <v>-26.38</v>
      </c>
      <c r="T2422" s="167" t="s">
        <v>1361</v>
      </c>
    </row>
    <row r="2423" spans="1:20">
      <c r="A2423" s="167">
        <v>44000</v>
      </c>
      <c r="B2423" s="167">
        <v>45938</v>
      </c>
      <c r="C2423" s="168">
        <v>45938</v>
      </c>
      <c r="D2423" s="167" t="s">
        <v>3265</v>
      </c>
      <c r="E2423" s="167" t="s">
        <v>3293</v>
      </c>
      <c r="F2423" s="167" t="s">
        <v>1557</v>
      </c>
      <c r="G2423" s="167" t="s">
        <v>134</v>
      </c>
      <c r="I2423" s="167" t="s">
        <v>1650</v>
      </c>
      <c r="J2423" s="167" t="s">
        <v>1911</v>
      </c>
      <c r="K2423" s="167" t="s">
        <v>3252</v>
      </c>
      <c r="L2423" s="167" t="s">
        <v>1912</v>
      </c>
      <c r="M2423" s="167" t="s">
        <v>3253</v>
      </c>
      <c r="O2423" s="167">
        <v>24020</v>
      </c>
      <c r="P2423" s="167" t="s">
        <v>1386</v>
      </c>
      <c r="R2423" s="167">
        <v>40.85</v>
      </c>
      <c r="S2423" s="167">
        <v>-40.85</v>
      </c>
      <c r="T2423" s="167" t="s">
        <v>1361</v>
      </c>
    </row>
    <row r="2424" spans="1:20">
      <c r="A2424" s="167">
        <v>44000</v>
      </c>
      <c r="B2424" s="167">
        <v>45938</v>
      </c>
      <c r="C2424" s="168">
        <v>45938</v>
      </c>
      <c r="D2424" s="167" t="s">
        <v>3266</v>
      </c>
      <c r="E2424" s="167" t="s">
        <v>3293</v>
      </c>
      <c r="F2424" s="167" t="s">
        <v>1557</v>
      </c>
      <c r="G2424" s="167" t="s">
        <v>134</v>
      </c>
      <c r="I2424" s="167" t="s">
        <v>1650</v>
      </c>
      <c r="J2424" s="167" t="s">
        <v>1911</v>
      </c>
      <c r="K2424" s="167" t="s">
        <v>3252</v>
      </c>
      <c r="L2424" s="167" t="s">
        <v>1912</v>
      </c>
      <c r="M2424" s="167" t="s">
        <v>3253</v>
      </c>
      <c r="O2424" s="167">
        <v>24063</v>
      </c>
      <c r="P2424" s="167" t="s">
        <v>1386</v>
      </c>
      <c r="R2424" s="167">
        <v>211.49</v>
      </c>
      <c r="S2424" s="167">
        <v>-211.49</v>
      </c>
      <c r="T2424" s="167" t="s">
        <v>1361</v>
      </c>
    </row>
    <row r="2425" spans="1:20">
      <c r="A2425" s="167">
        <v>42000</v>
      </c>
      <c r="B2425" s="167">
        <v>45938</v>
      </c>
      <c r="C2425" s="168">
        <v>45938</v>
      </c>
      <c r="D2425" s="167" t="s">
        <v>3255</v>
      </c>
      <c r="E2425" s="167" t="s">
        <v>3295</v>
      </c>
      <c r="F2425" s="167" t="s">
        <v>1557</v>
      </c>
      <c r="G2425" s="167" t="s">
        <v>134</v>
      </c>
      <c r="I2425" s="167" t="s">
        <v>1650</v>
      </c>
      <c r="J2425" s="167" t="s">
        <v>3296</v>
      </c>
      <c r="K2425" s="167" t="s">
        <v>3252</v>
      </c>
      <c r="L2425" s="167" t="s">
        <v>3297</v>
      </c>
      <c r="M2425" s="167" t="s">
        <v>3253</v>
      </c>
      <c r="O2425" s="167">
        <v>24011</v>
      </c>
      <c r="P2425" s="167" t="s">
        <v>1386</v>
      </c>
      <c r="R2425" s="167">
        <v>178</v>
      </c>
      <c r="S2425" s="167">
        <v>-178</v>
      </c>
      <c r="T2425" s="167" t="s">
        <v>1361</v>
      </c>
    </row>
    <row r="2426" spans="1:20">
      <c r="A2426" s="167">
        <v>42000</v>
      </c>
      <c r="B2426" s="167">
        <v>45938</v>
      </c>
      <c r="C2426" s="168">
        <v>45938</v>
      </c>
      <c r="D2426" s="167" t="s">
        <v>3257</v>
      </c>
      <c r="E2426" s="167" t="s">
        <v>3295</v>
      </c>
      <c r="F2426" s="167" t="s">
        <v>1557</v>
      </c>
      <c r="G2426" s="167" t="s">
        <v>134</v>
      </c>
      <c r="I2426" s="167" t="s">
        <v>1650</v>
      </c>
      <c r="J2426" s="167" t="s">
        <v>3296</v>
      </c>
      <c r="K2426" s="167" t="s">
        <v>3252</v>
      </c>
      <c r="L2426" s="167" t="s">
        <v>3297</v>
      </c>
      <c r="M2426" s="167" t="s">
        <v>3253</v>
      </c>
      <c r="O2426" s="167">
        <v>24012</v>
      </c>
      <c r="P2426" s="167" t="s">
        <v>1386</v>
      </c>
      <c r="R2426" s="167">
        <v>89</v>
      </c>
      <c r="S2426" s="167">
        <v>-89</v>
      </c>
      <c r="T2426" s="167" t="s">
        <v>1361</v>
      </c>
    </row>
    <row r="2427" spans="1:20">
      <c r="A2427" s="167">
        <v>42000</v>
      </c>
      <c r="B2427" s="167">
        <v>45938</v>
      </c>
      <c r="C2427" s="168">
        <v>45938</v>
      </c>
      <c r="D2427" s="167" t="s">
        <v>3258</v>
      </c>
      <c r="E2427" s="167" t="s">
        <v>3295</v>
      </c>
      <c r="F2427" s="167" t="s">
        <v>1557</v>
      </c>
      <c r="G2427" s="167" t="s">
        <v>134</v>
      </c>
      <c r="I2427" s="167" t="s">
        <v>1650</v>
      </c>
      <c r="J2427" s="167" t="s">
        <v>3296</v>
      </c>
      <c r="K2427" s="167" t="s">
        <v>3252</v>
      </c>
      <c r="L2427" s="167" t="s">
        <v>3297</v>
      </c>
      <c r="M2427" s="167" t="s">
        <v>3253</v>
      </c>
      <c r="O2427" s="167">
        <v>24013</v>
      </c>
      <c r="P2427" s="167" t="s">
        <v>1386</v>
      </c>
      <c r="R2427" s="167">
        <v>89</v>
      </c>
      <c r="S2427" s="167">
        <v>-89</v>
      </c>
      <c r="T2427" s="167" t="s">
        <v>1361</v>
      </c>
    </row>
    <row r="2428" spans="1:20">
      <c r="A2428" s="167">
        <v>42000</v>
      </c>
      <c r="B2428" s="167">
        <v>45938</v>
      </c>
      <c r="C2428" s="168">
        <v>45938</v>
      </c>
      <c r="D2428" s="167" t="s">
        <v>3259</v>
      </c>
      <c r="E2428" s="167" t="s">
        <v>3295</v>
      </c>
      <c r="F2428" s="167" t="s">
        <v>1557</v>
      </c>
      <c r="G2428" s="167" t="s">
        <v>134</v>
      </c>
      <c r="I2428" s="167" t="s">
        <v>1650</v>
      </c>
      <c r="J2428" s="167" t="s">
        <v>3296</v>
      </c>
      <c r="K2428" s="167" t="s">
        <v>3252</v>
      </c>
      <c r="L2428" s="167" t="s">
        <v>3297</v>
      </c>
      <c r="M2428" s="167" t="s">
        <v>3253</v>
      </c>
      <c r="O2428" s="167">
        <v>24015</v>
      </c>
      <c r="P2428" s="167" t="s">
        <v>1386</v>
      </c>
      <c r="R2428" s="167">
        <v>89</v>
      </c>
      <c r="S2428" s="167">
        <v>-89</v>
      </c>
      <c r="T2428" s="167" t="s">
        <v>1361</v>
      </c>
    </row>
    <row r="2429" spans="1:20">
      <c r="A2429" s="167">
        <v>42000</v>
      </c>
      <c r="B2429" s="167">
        <v>45938</v>
      </c>
      <c r="C2429" s="168">
        <v>45938</v>
      </c>
      <c r="D2429" s="167" t="s">
        <v>3260</v>
      </c>
      <c r="E2429" s="167" t="s">
        <v>3295</v>
      </c>
      <c r="F2429" s="167" t="s">
        <v>1557</v>
      </c>
      <c r="G2429" s="167" t="s">
        <v>134</v>
      </c>
      <c r="I2429" s="167" t="s">
        <v>1650</v>
      </c>
      <c r="J2429" s="167" t="s">
        <v>3296</v>
      </c>
      <c r="K2429" s="167" t="s">
        <v>3252</v>
      </c>
      <c r="L2429" s="167" t="s">
        <v>3297</v>
      </c>
      <c r="M2429" s="167" t="s">
        <v>3253</v>
      </c>
      <c r="O2429" s="167">
        <v>24016</v>
      </c>
      <c r="P2429" s="167" t="s">
        <v>1386</v>
      </c>
      <c r="R2429" s="167">
        <v>89</v>
      </c>
      <c r="S2429" s="167">
        <v>-89</v>
      </c>
      <c r="T2429" s="167" t="s">
        <v>1361</v>
      </c>
    </row>
    <row r="2430" spans="1:20">
      <c r="A2430" s="167">
        <v>42000</v>
      </c>
      <c r="B2430" s="167">
        <v>45938</v>
      </c>
      <c r="C2430" s="168">
        <v>45938</v>
      </c>
      <c r="D2430" s="167" t="s">
        <v>3266</v>
      </c>
      <c r="E2430" s="167" t="s">
        <v>3295</v>
      </c>
      <c r="F2430" s="167" t="s">
        <v>1557</v>
      </c>
      <c r="G2430" s="167" t="s">
        <v>134</v>
      </c>
      <c r="I2430" s="167" t="s">
        <v>1650</v>
      </c>
      <c r="J2430" s="167" t="s">
        <v>3296</v>
      </c>
      <c r="K2430" s="167" t="s">
        <v>3252</v>
      </c>
      <c r="L2430" s="167" t="s">
        <v>3297</v>
      </c>
      <c r="M2430" s="167" t="s">
        <v>3253</v>
      </c>
      <c r="O2430" s="167">
        <v>24063</v>
      </c>
      <c r="P2430" s="167" t="s">
        <v>1386</v>
      </c>
      <c r="R2430" s="167">
        <v>89</v>
      </c>
      <c r="S2430" s="167">
        <v>-89</v>
      </c>
      <c r="T2430" s="167" t="s">
        <v>1361</v>
      </c>
    </row>
    <row r="2431" spans="1:20">
      <c r="A2431" s="167">
        <v>42000</v>
      </c>
      <c r="B2431" s="167">
        <v>45938</v>
      </c>
      <c r="C2431" s="168">
        <v>45938</v>
      </c>
      <c r="D2431" s="167" t="s">
        <v>3250</v>
      </c>
      <c r="E2431" s="167" t="s">
        <v>3298</v>
      </c>
      <c r="F2431" s="167" t="s">
        <v>1557</v>
      </c>
      <c r="G2431" s="167" t="s">
        <v>134</v>
      </c>
      <c r="I2431" s="167" t="s">
        <v>1650</v>
      </c>
      <c r="J2431" s="167">
        <v>900822</v>
      </c>
      <c r="K2431" s="167" t="s">
        <v>3252</v>
      </c>
      <c r="L2431" s="167" t="s">
        <v>3299</v>
      </c>
      <c r="M2431" s="167" t="s">
        <v>3253</v>
      </c>
      <c r="O2431" s="167">
        <v>24021</v>
      </c>
      <c r="P2431" s="167" t="s">
        <v>1386</v>
      </c>
      <c r="R2431" s="167">
        <v>1230.24</v>
      </c>
      <c r="S2431" s="167">
        <v>-1230.24</v>
      </c>
      <c r="T2431" s="167" t="s">
        <v>1361</v>
      </c>
    </row>
    <row r="2432" spans="1:20">
      <c r="A2432" s="167">
        <v>42000</v>
      </c>
      <c r="B2432" s="167">
        <v>45938</v>
      </c>
      <c r="C2432" s="168">
        <v>45938</v>
      </c>
      <c r="D2432" s="167" t="s">
        <v>3254</v>
      </c>
      <c r="E2432" s="167" t="s">
        <v>3298</v>
      </c>
      <c r="F2432" s="167" t="s">
        <v>1557</v>
      </c>
      <c r="G2432" s="167" t="s">
        <v>134</v>
      </c>
      <c r="I2432" s="167" t="s">
        <v>1650</v>
      </c>
      <c r="J2432" s="167">
        <v>900822</v>
      </c>
      <c r="K2432" s="167" t="s">
        <v>3252</v>
      </c>
      <c r="L2432" s="167" t="s">
        <v>3299</v>
      </c>
      <c r="M2432" s="167" t="s">
        <v>3253</v>
      </c>
      <c r="O2432" s="167">
        <v>24010</v>
      </c>
      <c r="P2432" s="167" t="s">
        <v>1386</v>
      </c>
      <c r="R2432" s="167">
        <v>37.28</v>
      </c>
      <c r="S2432" s="167">
        <v>-37.28</v>
      </c>
      <c r="T2432" s="167" t="s">
        <v>1361</v>
      </c>
    </row>
    <row r="2433" spans="1:20">
      <c r="A2433" s="167">
        <v>42000</v>
      </c>
      <c r="B2433" s="167">
        <v>45938</v>
      </c>
      <c r="C2433" s="168">
        <v>45938</v>
      </c>
      <c r="D2433" s="167" t="s">
        <v>3255</v>
      </c>
      <c r="E2433" s="167" t="s">
        <v>3298</v>
      </c>
      <c r="F2433" s="167" t="s">
        <v>1557</v>
      </c>
      <c r="G2433" s="167" t="s">
        <v>134</v>
      </c>
      <c r="I2433" s="167" t="s">
        <v>1650</v>
      </c>
      <c r="J2433" s="167">
        <v>900822</v>
      </c>
      <c r="K2433" s="167" t="s">
        <v>3252</v>
      </c>
      <c r="L2433" s="167" t="s">
        <v>3299</v>
      </c>
      <c r="M2433" s="167" t="s">
        <v>3253</v>
      </c>
      <c r="O2433" s="167">
        <v>24011</v>
      </c>
      <c r="P2433" s="167" t="s">
        <v>1386</v>
      </c>
      <c r="R2433" s="167">
        <v>149.12</v>
      </c>
      <c r="S2433" s="167">
        <v>-149.12</v>
      </c>
      <c r="T2433" s="167" t="s">
        <v>1361</v>
      </c>
    </row>
    <row r="2434" spans="1:20">
      <c r="A2434" s="167">
        <v>42000</v>
      </c>
      <c r="B2434" s="167">
        <v>45938</v>
      </c>
      <c r="C2434" s="168">
        <v>45938</v>
      </c>
      <c r="D2434" s="167" t="s">
        <v>3257</v>
      </c>
      <c r="E2434" s="167" t="s">
        <v>3298</v>
      </c>
      <c r="F2434" s="167" t="s">
        <v>1557</v>
      </c>
      <c r="G2434" s="167" t="s">
        <v>134</v>
      </c>
      <c r="I2434" s="167" t="s">
        <v>1650</v>
      </c>
      <c r="J2434" s="167">
        <v>900822</v>
      </c>
      <c r="K2434" s="167" t="s">
        <v>3252</v>
      </c>
      <c r="L2434" s="167" t="s">
        <v>3299</v>
      </c>
      <c r="M2434" s="167" t="s">
        <v>3253</v>
      </c>
      <c r="O2434" s="167">
        <v>24012</v>
      </c>
      <c r="P2434" s="167" t="s">
        <v>1386</v>
      </c>
      <c r="R2434" s="167">
        <v>37.28</v>
      </c>
      <c r="S2434" s="167">
        <v>-37.28</v>
      </c>
      <c r="T2434" s="167" t="s">
        <v>1361</v>
      </c>
    </row>
    <row r="2435" spans="1:20">
      <c r="A2435" s="167">
        <v>42000</v>
      </c>
      <c r="B2435" s="167">
        <v>45938</v>
      </c>
      <c r="C2435" s="168">
        <v>45938</v>
      </c>
      <c r="D2435" s="167" t="s">
        <v>3258</v>
      </c>
      <c r="E2435" s="167" t="s">
        <v>3298</v>
      </c>
      <c r="F2435" s="167" t="s">
        <v>1648</v>
      </c>
      <c r="G2435" s="167" t="s">
        <v>1649</v>
      </c>
      <c r="I2435" s="167" t="s">
        <v>1650</v>
      </c>
      <c r="J2435" s="167">
        <v>900822</v>
      </c>
      <c r="K2435" s="167" t="s">
        <v>3252</v>
      </c>
      <c r="L2435" s="167" t="s">
        <v>3299</v>
      </c>
      <c r="M2435" s="167" t="s">
        <v>3253</v>
      </c>
      <c r="O2435" s="167">
        <v>24013</v>
      </c>
      <c r="P2435" s="167" t="s">
        <v>1386</v>
      </c>
      <c r="R2435" s="167">
        <v>111.84</v>
      </c>
      <c r="S2435" s="167">
        <v>-111.84</v>
      </c>
      <c r="T2435" s="167" t="s">
        <v>1361</v>
      </c>
    </row>
    <row r="2436" spans="1:20">
      <c r="A2436" s="167">
        <v>42000</v>
      </c>
      <c r="B2436" s="167">
        <v>45938</v>
      </c>
      <c r="C2436" s="168">
        <v>45938</v>
      </c>
      <c r="D2436" s="167" t="s">
        <v>3259</v>
      </c>
      <c r="E2436" s="167" t="s">
        <v>3298</v>
      </c>
      <c r="F2436" s="167" t="s">
        <v>1557</v>
      </c>
      <c r="G2436" s="167" t="s">
        <v>134</v>
      </c>
      <c r="I2436" s="167" t="s">
        <v>1650</v>
      </c>
      <c r="J2436" s="167">
        <v>900822</v>
      </c>
      <c r="K2436" s="167" t="s">
        <v>3252</v>
      </c>
      <c r="L2436" s="167" t="s">
        <v>3299</v>
      </c>
      <c r="M2436" s="167" t="s">
        <v>3253</v>
      </c>
      <c r="O2436" s="167">
        <v>24015</v>
      </c>
      <c r="P2436" s="167" t="s">
        <v>1386</v>
      </c>
      <c r="R2436" s="167">
        <v>37.28</v>
      </c>
      <c r="S2436" s="167">
        <v>-37.28</v>
      </c>
      <c r="T2436" s="167" t="s">
        <v>1361</v>
      </c>
    </row>
    <row r="2437" spans="1:20">
      <c r="A2437" s="167">
        <v>42000</v>
      </c>
      <c r="B2437" s="167">
        <v>45938</v>
      </c>
      <c r="C2437" s="168">
        <v>45938</v>
      </c>
      <c r="D2437" s="167" t="s">
        <v>3260</v>
      </c>
      <c r="E2437" s="167" t="s">
        <v>3298</v>
      </c>
      <c r="F2437" s="167" t="s">
        <v>1557</v>
      </c>
      <c r="G2437" s="167" t="s">
        <v>134</v>
      </c>
      <c r="I2437" s="167" t="s">
        <v>1650</v>
      </c>
      <c r="J2437" s="167">
        <v>900822</v>
      </c>
      <c r="K2437" s="167" t="s">
        <v>3252</v>
      </c>
      <c r="L2437" s="167" t="s">
        <v>3299</v>
      </c>
      <c r="M2437" s="167" t="s">
        <v>3253</v>
      </c>
      <c r="O2437" s="167">
        <v>24016</v>
      </c>
      <c r="P2437" s="167" t="s">
        <v>1386</v>
      </c>
      <c r="R2437" s="167">
        <v>37.28</v>
      </c>
      <c r="S2437" s="167">
        <v>-37.28</v>
      </c>
      <c r="T2437" s="167" t="s">
        <v>1361</v>
      </c>
    </row>
    <row r="2438" spans="1:20">
      <c r="A2438" s="167">
        <v>42000</v>
      </c>
      <c r="B2438" s="167">
        <v>45938</v>
      </c>
      <c r="C2438" s="168">
        <v>45938</v>
      </c>
      <c r="D2438" s="167" t="s">
        <v>3265</v>
      </c>
      <c r="E2438" s="167" t="s">
        <v>3298</v>
      </c>
      <c r="F2438" s="167" t="s">
        <v>1557</v>
      </c>
      <c r="G2438" s="167" t="s">
        <v>134</v>
      </c>
      <c r="I2438" s="167" t="s">
        <v>1650</v>
      </c>
      <c r="J2438" s="167">
        <v>900822</v>
      </c>
      <c r="K2438" s="167" t="s">
        <v>3252</v>
      </c>
      <c r="L2438" s="167" t="s">
        <v>3299</v>
      </c>
      <c r="M2438" s="167" t="s">
        <v>3253</v>
      </c>
      <c r="O2438" s="167">
        <v>24020</v>
      </c>
      <c r="P2438" s="167" t="s">
        <v>1386</v>
      </c>
      <c r="R2438" s="167">
        <v>74.56</v>
      </c>
      <c r="S2438" s="167">
        <v>-74.56</v>
      </c>
      <c r="T2438" s="167" t="s">
        <v>1361</v>
      </c>
    </row>
    <row r="2439" spans="1:20">
      <c r="A2439" s="167">
        <v>42000</v>
      </c>
      <c r="B2439" s="167">
        <v>45938</v>
      </c>
      <c r="C2439" s="168">
        <v>45938</v>
      </c>
      <c r="D2439" s="167" t="s">
        <v>3266</v>
      </c>
      <c r="E2439" s="167" t="s">
        <v>3298</v>
      </c>
      <c r="F2439" s="167" t="s">
        <v>1557</v>
      </c>
      <c r="G2439" s="167" t="s">
        <v>134</v>
      </c>
      <c r="I2439" s="167" t="s">
        <v>1650</v>
      </c>
      <c r="J2439" s="167">
        <v>900822</v>
      </c>
      <c r="K2439" s="167" t="s">
        <v>3252</v>
      </c>
      <c r="L2439" s="167" t="s">
        <v>3299</v>
      </c>
      <c r="M2439" s="167" t="s">
        <v>3253</v>
      </c>
      <c r="O2439" s="167">
        <v>24063</v>
      </c>
      <c r="P2439" s="167" t="s">
        <v>1386</v>
      </c>
      <c r="R2439" s="167">
        <v>37.28</v>
      </c>
      <c r="S2439" s="167">
        <v>-37.28</v>
      </c>
      <c r="T2439" s="167" t="s">
        <v>1361</v>
      </c>
    </row>
    <row r="2440" spans="1:20">
      <c r="A2440" s="167">
        <v>41500</v>
      </c>
      <c r="B2440" s="167">
        <v>45916</v>
      </c>
      <c r="C2440" s="168">
        <v>45916</v>
      </c>
      <c r="D2440" s="167" t="s">
        <v>3300</v>
      </c>
      <c r="E2440" s="167" t="s">
        <v>3301</v>
      </c>
      <c r="F2440" s="167" t="s">
        <v>1425</v>
      </c>
      <c r="G2440" s="167" t="s">
        <v>1426</v>
      </c>
      <c r="I2440" s="167" t="s">
        <v>1650</v>
      </c>
      <c r="K2440" s="167" t="s">
        <v>687</v>
      </c>
      <c r="M2440" s="167" t="s">
        <v>3302</v>
      </c>
      <c r="O2440" s="167">
        <v>23638</v>
      </c>
      <c r="P2440" s="167" t="s">
        <v>1386</v>
      </c>
      <c r="R2440" s="167">
        <v>495</v>
      </c>
      <c r="S2440" s="167">
        <v>-495</v>
      </c>
      <c r="T2440" s="167" t="s">
        <v>1361</v>
      </c>
    </row>
    <row r="2441" spans="1:20">
      <c r="A2441" s="167">
        <v>40000</v>
      </c>
      <c r="B2441" s="167">
        <v>45901</v>
      </c>
      <c r="C2441" s="168">
        <v>45901</v>
      </c>
      <c r="D2441" s="167" t="s">
        <v>3303</v>
      </c>
      <c r="E2441" s="167" t="s">
        <v>3304</v>
      </c>
      <c r="F2441" s="167" t="s">
        <v>1425</v>
      </c>
      <c r="G2441" s="167" t="s">
        <v>1426</v>
      </c>
      <c r="I2441" s="167" t="s">
        <v>1650</v>
      </c>
      <c r="J2441" s="167" t="s">
        <v>1657</v>
      </c>
      <c r="K2441" s="167" t="s">
        <v>687</v>
      </c>
      <c r="L2441" s="167" t="s">
        <v>1658</v>
      </c>
      <c r="M2441" s="167" t="s">
        <v>3302</v>
      </c>
      <c r="O2441" s="167">
        <v>23369</v>
      </c>
      <c r="P2441" s="167" t="s">
        <v>1386</v>
      </c>
      <c r="R2441" s="167">
        <v>275</v>
      </c>
      <c r="S2441" s="167">
        <v>-275</v>
      </c>
      <c r="T2441" s="167" t="s">
        <v>1361</v>
      </c>
    </row>
    <row r="2442" spans="1:20">
      <c r="A2442" s="167">
        <v>40000</v>
      </c>
      <c r="B2442" s="167">
        <v>45931</v>
      </c>
      <c r="C2442" s="168">
        <v>45931</v>
      </c>
      <c r="D2442" s="167" t="s">
        <v>689</v>
      </c>
      <c r="E2442" s="167" t="s">
        <v>3304</v>
      </c>
      <c r="F2442" s="167" t="s">
        <v>1425</v>
      </c>
      <c r="G2442" s="167" t="s">
        <v>1426</v>
      </c>
      <c r="I2442" s="167" t="s">
        <v>1650</v>
      </c>
      <c r="J2442" s="167" t="s">
        <v>1657</v>
      </c>
      <c r="K2442" s="167" t="s">
        <v>687</v>
      </c>
      <c r="L2442" s="167" t="s">
        <v>1658</v>
      </c>
      <c r="M2442" s="167" t="s">
        <v>3302</v>
      </c>
      <c r="O2442" s="167">
        <v>23905</v>
      </c>
      <c r="P2442" s="167" t="s">
        <v>1386</v>
      </c>
      <c r="R2442" s="167">
        <v>275</v>
      </c>
      <c r="S2442" s="167">
        <v>-275</v>
      </c>
      <c r="T2442" s="167" t="s">
        <v>1361</v>
      </c>
    </row>
    <row r="2443" spans="1:20">
      <c r="A2443" s="167">
        <v>40000</v>
      </c>
      <c r="B2443" s="167">
        <v>45901</v>
      </c>
      <c r="C2443" s="168">
        <v>45901</v>
      </c>
      <c r="D2443" s="167" t="s">
        <v>3303</v>
      </c>
      <c r="E2443" s="167" t="s">
        <v>3305</v>
      </c>
      <c r="F2443" s="167" t="s">
        <v>1425</v>
      </c>
      <c r="G2443" s="167" t="s">
        <v>1426</v>
      </c>
      <c r="I2443" s="167" t="s">
        <v>1650</v>
      </c>
      <c r="J2443" s="167" t="s">
        <v>1546</v>
      </c>
      <c r="K2443" s="167" t="s">
        <v>687</v>
      </c>
      <c r="L2443" s="167" t="s">
        <v>1547</v>
      </c>
      <c r="M2443" s="167" t="s">
        <v>3302</v>
      </c>
      <c r="O2443" s="167">
        <v>23369</v>
      </c>
      <c r="P2443" s="167" t="s">
        <v>1386</v>
      </c>
      <c r="R2443" s="167">
        <v>100</v>
      </c>
      <c r="S2443" s="167">
        <v>-100</v>
      </c>
      <c r="T2443" s="167" t="s">
        <v>1361</v>
      </c>
    </row>
    <row r="2444" spans="1:20">
      <c r="A2444" s="167">
        <v>40000</v>
      </c>
      <c r="B2444" s="167">
        <v>45931</v>
      </c>
      <c r="C2444" s="168">
        <v>45931</v>
      </c>
      <c r="D2444" s="167" t="s">
        <v>689</v>
      </c>
      <c r="E2444" s="167" t="s">
        <v>3305</v>
      </c>
      <c r="F2444" s="167" t="s">
        <v>1425</v>
      </c>
      <c r="G2444" s="167" t="s">
        <v>1426</v>
      </c>
      <c r="I2444" s="167" t="s">
        <v>1650</v>
      </c>
      <c r="J2444" s="167" t="s">
        <v>1546</v>
      </c>
      <c r="K2444" s="167" t="s">
        <v>687</v>
      </c>
      <c r="L2444" s="167" t="s">
        <v>1547</v>
      </c>
      <c r="M2444" s="167" t="s">
        <v>3302</v>
      </c>
      <c r="O2444" s="167">
        <v>23905</v>
      </c>
      <c r="P2444" s="167" t="s">
        <v>1386</v>
      </c>
      <c r="R2444" s="167">
        <v>100</v>
      </c>
      <c r="S2444" s="167">
        <v>-100</v>
      </c>
      <c r="T2444" s="167" t="s">
        <v>1361</v>
      </c>
    </row>
    <row r="2445" spans="1:20">
      <c r="A2445" s="167">
        <v>42000</v>
      </c>
      <c r="B2445" s="167">
        <v>45916</v>
      </c>
      <c r="C2445" s="168">
        <v>45916</v>
      </c>
      <c r="D2445" s="167" t="s">
        <v>3300</v>
      </c>
      <c r="E2445" s="167" t="s">
        <v>3306</v>
      </c>
      <c r="F2445" s="167" t="s">
        <v>1557</v>
      </c>
      <c r="G2445" s="167" t="s">
        <v>134</v>
      </c>
      <c r="I2445" s="167" t="s">
        <v>1650</v>
      </c>
      <c r="J2445" s="167" t="s">
        <v>2099</v>
      </c>
      <c r="K2445" s="167" t="s">
        <v>687</v>
      </c>
      <c r="L2445" s="167" t="s">
        <v>2100</v>
      </c>
      <c r="M2445" s="167" t="s">
        <v>3302</v>
      </c>
      <c r="O2445" s="167">
        <v>23638</v>
      </c>
      <c r="P2445" s="167" t="s">
        <v>1386</v>
      </c>
      <c r="R2445" s="167">
        <v>3899.95</v>
      </c>
      <c r="S2445" s="167">
        <v>-3899.95</v>
      </c>
      <c r="T2445" s="167" t="s">
        <v>1361</v>
      </c>
    </row>
    <row r="2446" spans="1:20">
      <c r="A2446" s="167">
        <v>42000</v>
      </c>
      <c r="B2446" s="167">
        <v>45945</v>
      </c>
      <c r="C2446" s="168">
        <v>45945</v>
      </c>
      <c r="D2446" s="167" t="s">
        <v>3307</v>
      </c>
      <c r="E2446" s="167" t="s">
        <v>3308</v>
      </c>
      <c r="F2446" s="167" t="s">
        <v>1425</v>
      </c>
      <c r="G2446" s="167" t="s">
        <v>1426</v>
      </c>
      <c r="I2446" s="167" t="s">
        <v>1650</v>
      </c>
      <c r="J2446" s="167" t="s">
        <v>3309</v>
      </c>
      <c r="K2446" s="167" t="s">
        <v>687</v>
      </c>
      <c r="L2446" s="167" t="s">
        <v>3310</v>
      </c>
      <c r="M2446" s="167" t="s">
        <v>3302</v>
      </c>
      <c r="O2446" s="167">
        <v>24104</v>
      </c>
      <c r="P2446" s="167" t="s">
        <v>1386</v>
      </c>
      <c r="R2446" s="167">
        <v>1161.72</v>
      </c>
      <c r="S2446" s="167">
        <v>-1161.72</v>
      </c>
      <c r="T2446" s="167" t="s">
        <v>1361</v>
      </c>
    </row>
    <row r="2447" spans="1:20">
      <c r="A2447" s="167">
        <v>40000</v>
      </c>
      <c r="B2447" s="167">
        <v>45901</v>
      </c>
      <c r="C2447" s="168">
        <v>45901</v>
      </c>
      <c r="D2447" s="167" t="s">
        <v>3303</v>
      </c>
      <c r="E2447" s="167" t="s">
        <v>3311</v>
      </c>
      <c r="F2447" s="167" t="s">
        <v>1425</v>
      </c>
      <c r="G2447" s="167" t="s">
        <v>1426</v>
      </c>
      <c r="I2447" s="167" t="s">
        <v>1650</v>
      </c>
      <c r="J2447" s="167" t="s">
        <v>2387</v>
      </c>
      <c r="K2447" s="167" t="s">
        <v>687</v>
      </c>
      <c r="L2447" s="167" t="s">
        <v>2388</v>
      </c>
      <c r="M2447" s="167" t="s">
        <v>3302</v>
      </c>
      <c r="O2447" s="167">
        <v>23369</v>
      </c>
      <c r="P2447" s="167" t="s">
        <v>1386</v>
      </c>
      <c r="R2447" s="167">
        <v>250</v>
      </c>
      <c r="S2447" s="167">
        <v>-250</v>
      </c>
      <c r="T2447" s="167" t="s">
        <v>1361</v>
      </c>
    </row>
    <row r="2448" spans="1:20">
      <c r="A2448" s="167">
        <v>40000</v>
      </c>
      <c r="B2448" s="167">
        <v>45901</v>
      </c>
      <c r="C2448" s="168">
        <v>45901</v>
      </c>
      <c r="D2448" s="167" t="s">
        <v>3303</v>
      </c>
      <c r="E2448" s="167" t="s">
        <v>3311</v>
      </c>
      <c r="F2448" s="167" t="s">
        <v>1425</v>
      </c>
      <c r="G2448" s="167" t="s">
        <v>1426</v>
      </c>
      <c r="I2448" s="167" t="s">
        <v>1650</v>
      </c>
      <c r="J2448" s="167" t="s">
        <v>1812</v>
      </c>
      <c r="K2448" s="167" t="s">
        <v>687</v>
      </c>
      <c r="L2448" s="167" t="s">
        <v>1813</v>
      </c>
      <c r="M2448" s="167" t="s">
        <v>3302</v>
      </c>
      <c r="O2448" s="167">
        <v>23369</v>
      </c>
      <c r="P2448" s="167" t="s">
        <v>1386</v>
      </c>
      <c r="R2448" s="167">
        <v>339</v>
      </c>
      <c r="S2448" s="167">
        <v>-339</v>
      </c>
      <c r="T2448" s="167" t="s">
        <v>1361</v>
      </c>
    </row>
    <row r="2449" spans="1:20">
      <c r="A2449" s="167">
        <v>40000</v>
      </c>
      <c r="B2449" s="167">
        <v>45931</v>
      </c>
      <c r="C2449" s="168">
        <v>45931</v>
      </c>
      <c r="D2449" s="167" t="s">
        <v>689</v>
      </c>
      <c r="E2449" s="167" t="s">
        <v>3311</v>
      </c>
      <c r="F2449" s="167" t="s">
        <v>1425</v>
      </c>
      <c r="G2449" s="167" t="s">
        <v>1426</v>
      </c>
      <c r="I2449" s="167" t="s">
        <v>1650</v>
      </c>
      <c r="J2449" s="167" t="s">
        <v>2387</v>
      </c>
      <c r="K2449" s="167" t="s">
        <v>687</v>
      </c>
      <c r="L2449" s="167" t="s">
        <v>2388</v>
      </c>
      <c r="M2449" s="167" t="s">
        <v>3302</v>
      </c>
      <c r="O2449" s="167">
        <v>23905</v>
      </c>
      <c r="P2449" s="167" t="s">
        <v>1386</v>
      </c>
      <c r="R2449" s="167">
        <v>250</v>
      </c>
      <c r="S2449" s="167">
        <v>-250</v>
      </c>
      <c r="T2449" s="167" t="s">
        <v>1361</v>
      </c>
    </row>
    <row r="2450" spans="1:20">
      <c r="A2450" s="167">
        <v>40000</v>
      </c>
      <c r="B2450" s="167">
        <v>45931</v>
      </c>
      <c r="C2450" s="168">
        <v>45931</v>
      </c>
      <c r="D2450" s="167" t="s">
        <v>689</v>
      </c>
      <c r="E2450" s="167" t="s">
        <v>3311</v>
      </c>
      <c r="F2450" s="167" t="s">
        <v>1425</v>
      </c>
      <c r="G2450" s="167" t="s">
        <v>1426</v>
      </c>
      <c r="I2450" s="167" t="s">
        <v>1650</v>
      </c>
      <c r="J2450" s="167" t="s">
        <v>1812</v>
      </c>
      <c r="K2450" s="167" t="s">
        <v>687</v>
      </c>
      <c r="L2450" s="167" t="s">
        <v>1813</v>
      </c>
      <c r="M2450" s="167" t="s">
        <v>3302</v>
      </c>
      <c r="O2450" s="167">
        <v>23905</v>
      </c>
      <c r="P2450" s="167" t="s">
        <v>1386</v>
      </c>
      <c r="R2450" s="167">
        <v>339</v>
      </c>
      <c r="S2450" s="167">
        <v>-339</v>
      </c>
      <c r="T2450" s="167" t="s">
        <v>1361</v>
      </c>
    </row>
    <row r="2451" spans="1:20">
      <c r="A2451" s="167">
        <v>42100</v>
      </c>
      <c r="B2451" s="167">
        <v>45901</v>
      </c>
      <c r="C2451" s="168">
        <v>45901</v>
      </c>
      <c r="D2451" s="167" t="s">
        <v>3303</v>
      </c>
      <c r="E2451" s="167" t="s">
        <v>3312</v>
      </c>
      <c r="F2451" s="167" t="s">
        <v>1408</v>
      </c>
      <c r="G2451" s="167" t="s">
        <v>1409</v>
      </c>
      <c r="I2451" s="167" t="s">
        <v>1650</v>
      </c>
      <c r="J2451" s="167" t="s">
        <v>1422</v>
      </c>
      <c r="K2451" s="167" t="s">
        <v>687</v>
      </c>
      <c r="L2451" s="167" t="s">
        <v>1423</v>
      </c>
      <c r="M2451" s="167" t="s">
        <v>3302</v>
      </c>
      <c r="O2451" s="167">
        <v>23369</v>
      </c>
      <c r="P2451" s="167" t="s">
        <v>1386</v>
      </c>
      <c r="R2451" s="167">
        <v>370.5</v>
      </c>
      <c r="S2451" s="167">
        <v>-370.5</v>
      </c>
      <c r="T2451" s="167" t="s">
        <v>1361</v>
      </c>
    </row>
    <row r="2452" spans="1:20">
      <c r="A2452" s="167">
        <v>42100</v>
      </c>
      <c r="B2452" s="167">
        <v>45931</v>
      </c>
      <c r="C2452" s="168">
        <v>45931</v>
      </c>
      <c r="D2452" s="167" t="s">
        <v>689</v>
      </c>
      <c r="E2452" s="167" t="s">
        <v>3312</v>
      </c>
      <c r="F2452" s="167" t="s">
        <v>1408</v>
      </c>
      <c r="G2452" s="167" t="s">
        <v>1409</v>
      </c>
      <c r="I2452" s="167" t="s">
        <v>1650</v>
      </c>
      <c r="J2452" s="167" t="s">
        <v>1422</v>
      </c>
      <c r="K2452" s="167" t="s">
        <v>687</v>
      </c>
      <c r="L2452" s="167" t="s">
        <v>1423</v>
      </c>
      <c r="M2452" s="167" t="s">
        <v>3302</v>
      </c>
      <c r="O2452" s="167">
        <v>23905</v>
      </c>
      <c r="P2452" s="167" t="s">
        <v>1386</v>
      </c>
      <c r="R2452" s="167">
        <v>364</v>
      </c>
      <c r="S2452" s="167">
        <v>-364</v>
      </c>
      <c r="T2452" s="167" t="s">
        <v>1361</v>
      </c>
    </row>
    <row r="2453" spans="1:20">
      <c r="A2453" s="167">
        <v>40000</v>
      </c>
      <c r="B2453" s="167">
        <v>45901</v>
      </c>
      <c r="C2453" s="168">
        <v>45901</v>
      </c>
      <c r="D2453" s="167" t="s">
        <v>3313</v>
      </c>
      <c r="E2453" s="167" t="s">
        <v>3314</v>
      </c>
      <c r="F2453" s="167" t="s">
        <v>1425</v>
      </c>
      <c r="G2453" s="167" t="s">
        <v>1426</v>
      </c>
      <c r="I2453" s="167" t="s">
        <v>1650</v>
      </c>
      <c r="J2453" s="167" t="s">
        <v>1799</v>
      </c>
      <c r="K2453" s="167" t="s">
        <v>687</v>
      </c>
      <c r="L2453" s="167" t="s">
        <v>1800</v>
      </c>
      <c r="M2453" s="167" t="s">
        <v>3302</v>
      </c>
      <c r="O2453" s="167">
        <v>23368</v>
      </c>
      <c r="P2453" s="167" t="s">
        <v>1386</v>
      </c>
      <c r="R2453" s="167">
        <v>57.67</v>
      </c>
      <c r="S2453" s="167">
        <v>-57.67</v>
      </c>
      <c r="T2453" s="167" t="s">
        <v>1361</v>
      </c>
    </row>
    <row r="2454" spans="1:20">
      <c r="A2454" s="167">
        <v>40000</v>
      </c>
      <c r="B2454" s="167">
        <v>45931</v>
      </c>
      <c r="C2454" s="168">
        <v>45931</v>
      </c>
      <c r="D2454" s="167" t="s">
        <v>688</v>
      </c>
      <c r="E2454" s="167" t="s">
        <v>3314</v>
      </c>
      <c r="F2454" s="167" t="s">
        <v>1425</v>
      </c>
      <c r="G2454" s="167" t="s">
        <v>1426</v>
      </c>
      <c r="I2454" s="167" t="s">
        <v>1650</v>
      </c>
      <c r="J2454" s="167" t="s">
        <v>1799</v>
      </c>
      <c r="K2454" s="167" t="s">
        <v>687</v>
      </c>
      <c r="L2454" s="167" t="s">
        <v>1800</v>
      </c>
      <c r="M2454" s="167" t="s">
        <v>3302</v>
      </c>
      <c r="O2454" s="167">
        <v>23904</v>
      </c>
      <c r="P2454" s="167" t="s">
        <v>1386</v>
      </c>
      <c r="R2454" s="167">
        <v>57.67</v>
      </c>
      <c r="S2454" s="167">
        <v>-57.67</v>
      </c>
      <c r="T2454" s="167" t="s">
        <v>1361</v>
      </c>
    </row>
    <row r="2455" spans="1:20">
      <c r="A2455" s="167">
        <v>40000</v>
      </c>
      <c r="B2455" s="167">
        <v>45901</v>
      </c>
      <c r="C2455" s="168">
        <v>45901</v>
      </c>
      <c r="D2455" s="167" t="s">
        <v>3303</v>
      </c>
      <c r="E2455" s="167" t="s">
        <v>3315</v>
      </c>
      <c r="F2455" s="167" t="s">
        <v>1425</v>
      </c>
      <c r="G2455" s="167" t="s">
        <v>1426</v>
      </c>
      <c r="I2455" s="167" t="s">
        <v>1650</v>
      </c>
      <c r="J2455" s="167" t="s">
        <v>1663</v>
      </c>
      <c r="K2455" s="167" t="s">
        <v>687</v>
      </c>
      <c r="L2455" s="167" t="s">
        <v>1664</v>
      </c>
      <c r="M2455" s="167" t="s">
        <v>3302</v>
      </c>
      <c r="O2455" s="167">
        <v>23369</v>
      </c>
      <c r="P2455" s="167" t="s">
        <v>1386</v>
      </c>
      <c r="R2455" s="167">
        <v>20</v>
      </c>
      <c r="S2455" s="167">
        <v>-20</v>
      </c>
      <c r="T2455" s="167" t="s">
        <v>1361</v>
      </c>
    </row>
    <row r="2456" spans="1:20">
      <c r="A2456" s="167">
        <v>40000</v>
      </c>
      <c r="B2456" s="167">
        <v>45931</v>
      </c>
      <c r="C2456" s="168">
        <v>45931</v>
      </c>
      <c r="D2456" s="167" t="s">
        <v>689</v>
      </c>
      <c r="E2456" s="167" t="s">
        <v>3315</v>
      </c>
      <c r="F2456" s="167" t="s">
        <v>1425</v>
      </c>
      <c r="G2456" s="167" t="s">
        <v>1426</v>
      </c>
      <c r="I2456" s="167" t="s">
        <v>1650</v>
      </c>
      <c r="J2456" s="167" t="s">
        <v>1663</v>
      </c>
      <c r="K2456" s="167" t="s">
        <v>687</v>
      </c>
      <c r="L2456" s="167" t="s">
        <v>1664</v>
      </c>
      <c r="M2456" s="167" t="s">
        <v>3302</v>
      </c>
      <c r="O2456" s="167">
        <v>23905</v>
      </c>
      <c r="P2456" s="167" t="s">
        <v>1386</v>
      </c>
      <c r="R2456" s="167">
        <v>20</v>
      </c>
      <c r="S2456" s="167">
        <v>-20</v>
      </c>
      <c r="T2456" s="167" t="s">
        <v>1361</v>
      </c>
    </row>
    <row r="2457" spans="1:20">
      <c r="A2457" s="167">
        <v>41700</v>
      </c>
      <c r="B2457" s="167">
        <v>45911</v>
      </c>
      <c r="C2457" s="168">
        <v>45911</v>
      </c>
      <c r="D2457" s="167" t="s">
        <v>3316</v>
      </c>
      <c r="E2457" s="167" t="s">
        <v>3317</v>
      </c>
      <c r="F2457" s="167" t="s">
        <v>1425</v>
      </c>
      <c r="G2457" s="167" t="s">
        <v>1426</v>
      </c>
      <c r="I2457" s="167" t="s">
        <v>1650</v>
      </c>
      <c r="J2457" s="167" t="s">
        <v>1941</v>
      </c>
      <c r="K2457" s="167" t="s">
        <v>687</v>
      </c>
      <c r="L2457" s="167" t="s">
        <v>1942</v>
      </c>
      <c r="M2457" s="167" t="s">
        <v>3302</v>
      </c>
      <c r="O2457" s="167">
        <v>23602</v>
      </c>
      <c r="P2457" s="167" t="s">
        <v>1386</v>
      </c>
      <c r="R2457" s="167">
        <v>2400</v>
      </c>
      <c r="S2457" s="167">
        <v>-2400</v>
      </c>
      <c r="T2457" s="167" t="s">
        <v>1361</v>
      </c>
    </row>
    <row r="2458" spans="1:20">
      <c r="A2458" s="167">
        <v>41700</v>
      </c>
      <c r="B2458" s="167">
        <v>45945</v>
      </c>
      <c r="C2458" s="168">
        <v>45945</v>
      </c>
      <c r="D2458" s="167" t="s">
        <v>3307</v>
      </c>
      <c r="E2458" s="167" t="s">
        <v>3317</v>
      </c>
      <c r="F2458" s="167" t="s">
        <v>1425</v>
      </c>
      <c r="G2458" s="167" t="s">
        <v>1426</v>
      </c>
      <c r="I2458" s="167" t="s">
        <v>1650</v>
      </c>
      <c r="J2458" s="167" t="s">
        <v>1941</v>
      </c>
      <c r="K2458" s="167" t="s">
        <v>687</v>
      </c>
      <c r="L2458" s="167" t="s">
        <v>1942</v>
      </c>
      <c r="M2458" s="167" t="s">
        <v>3302</v>
      </c>
      <c r="O2458" s="167">
        <v>24104</v>
      </c>
      <c r="P2458" s="167" t="s">
        <v>1386</v>
      </c>
      <c r="R2458" s="167">
        <v>1170</v>
      </c>
      <c r="S2458" s="167">
        <v>-1170</v>
      </c>
      <c r="T2458" s="167" t="s">
        <v>1361</v>
      </c>
    </row>
    <row r="2459" spans="1:20">
      <c r="A2459" s="167">
        <v>41320</v>
      </c>
      <c r="B2459" s="167">
        <v>45901</v>
      </c>
      <c r="C2459" s="168">
        <v>45901</v>
      </c>
      <c r="D2459" s="167" t="s">
        <v>3303</v>
      </c>
      <c r="E2459" s="167" t="s">
        <v>3318</v>
      </c>
      <c r="F2459" s="167" t="s">
        <v>1425</v>
      </c>
      <c r="G2459" s="167" t="s">
        <v>1426</v>
      </c>
      <c r="I2459" s="167" t="s">
        <v>1650</v>
      </c>
      <c r="J2459" s="167" t="s">
        <v>1492</v>
      </c>
      <c r="K2459" s="167" t="s">
        <v>687</v>
      </c>
      <c r="L2459" s="167" t="s">
        <v>1493</v>
      </c>
      <c r="M2459" s="167" t="s">
        <v>3302</v>
      </c>
      <c r="O2459" s="167">
        <v>23369</v>
      </c>
      <c r="P2459" s="167" t="s">
        <v>1386</v>
      </c>
      <c r="R2459" s="167">
        <v>150</v>
      </c>
      <c r="S2459" s="167">
        <v>-150</v>
      </c>
      <c r="T2459" s="167" t="s">
        <v>1361</v>
      </c>
    </row>
    <row r="2460" spans="1:20">
      <c r="A2460" s="167">
        <v>41320</v>
      </c>
      <c r="B2460" s="167">
        <v>45931</v>
      </c>
      <c r="C2460" s="168">
        <v>45931</v>
      </c>
      <c r="D2460" s="167" t="s">
        <v>689</v>
      </c>
      <c r="E2460" s="167" t="s">
        <v>3318</v>
      </c>
      <c r="F2460" s="167" t="s">
        <v>1425</v>
      </c>
      <c r="G2460" s="167" t="s">
        <v>1426</v>
      </c>
      <c r="I2460" s="167" t="s">
        <v>1650</v>
      </c>
      <c r="J2460" s="167" t="s">
        <v>1492</v>
      </c>
      <c r="K2460" s="167" t="s">
        <v>687</v>
      </c>
      <c r="L2460" s="167" t="s">
        <v>1493</v>
      </c>
      <c r="M2460" s="167" t="s">
        <v>3302</v>
      </c>
      <c r="O2460" s="167">
        <v>23905</v>
      </c>
      <c r="P2460" s="167" t="s">
        <v>1386</v>
      </c>
      <c r="R2460" s="167">
        <v>150</v>
      </c>
      <c r="S2460" s="167">
        <v>-150</v>
      </c>
      <c r="T2460" s="167" t="s">
        <v>1361</v>
      </c>
    </row>
    <row r="2461" spans="1:20">
      <c r="A2461" s="167">
        <v>41300</v>
      </c>
      <c r="B2461" s="167">
        <v>45901</v>
      </c>
      <c r="C2461" s="168">
        <v>45901</v>
      </c>
      <c r="D2461" s="167" t="s">
        <v>3303</v>
      </c>
      <c r="E2461" s="167" t="s">
        <v>3319</v>
      </c>
      <c r="F2461" s="167" t="s">
        <v>1425</v>
      </c>
      <c r="G2461" s="167" t="s">
        <v>1426</v>
      </c>
      <c r="I2461" s="167" t="s">
        <v>1650</v>
      </c>
      <c r="J2461" s="167" t="s">
        <v>1430</v>
      </c>
      <c r="K2461" s="167" t="s">
        <v>687</v>
      </c>
      <c r="L2461" s="167" t="s">
        <v>1430</v>
      </c>
      <c r="M2461" s="167" t="s">
        <v>3302</v>
      </c>
      <c r="O2461" s="167">
        <v>23369</v>
      </c>
      <c r="P2461" s="167" t="s">
        <v>1386</v>
      </c>
      <c r="R2461" s="167">
        <v>10.56</v>
      </c>
      <c r="S2461" s="167">
        <v>-10.56</v>
      </c>
      <c r="T2461" s="167" t="s">
        <v>1361</v>
      </c>
    </row>
    <row r="2462" spans="1:20">
      <c r="A2462" s="167">
        <v>41300</v>
      </c>
      <c r="B2462" s="167">
        <v>45931</v>
      </c>
      <c r="C2462" s="168">
        <v>45931</v>
      </c>
      <c r="D2462" s="167" t="s">
        <v>689</v>
      </c>
      <c r="E2462" s="167" t="s">
        <v>3319</v>
      </c>
      <c r="F2462" s="167" t="s">
        <v>1425</v>
      </c>
      <c r="G2462" s="167" t="s">
        <v>1426</v>
      </c>
      <c r="I2462" s="167" t="s">
        <v>1650</v>
      </c>
      <c r="J2462" s="167" t="s">
        <v>1430</v>
      </c>
      <c r="K2462" s="167" t="s">
        <v>687</v>
      </c>
      <c r="L2462" s="167" t="s">
        <v>1430</v>
      </c>
      <c r="M2462" s="167" t="s">
        <v>3302</v>
      </c>
      <c r="O2462" s="167">
        <v>23905</v>
      </c>
      <c r="P2462" s="167" t="s">
        <v>1386</v>
      </c>
      <c r="R2462" s="167">
        <v>10.56</v>
      </c>
      <c r="S2462" s="167">
        <v>-10.56</v>
      </c>
      <c r="T2462" s="167" t="s">
        <v>1361</v>
      </c>
    </row>
    <row r="2463" spans="1:20">
      <c r="A2463" s="167">
        <v>40200</v>
      </c>
      <c r="B2463" s="167">
        <v>45901</v>
      </c>
      <c r="C2463" s="168">
        <v>45901</v>
      </c>
      <c r="D2463" s="167" t="s">
        <v>3303</v>
      </c>
      <c r="E2463" s="167" t="s">
        <v>3320</v>
      </c>
      <c r="F2463" s="167" t="s">
        <v>1425</v>
      </c>
      <c r="G2463" s="167" t="s">
        <v>1426</v>
      </c>
      <c r="I2463" s="167" t="s">
        <v>1650</v>
      </c>
      <c r="J2463" s="167" t="s">
        <v>1951</v>
      </c>
      <c r="K2463" s="167" t="s">
        <v>687</v>
      </c>
      <c r="L2463" s="167" t="s">
        <v>1952</v>
      </c>
      <c r="M2463" s="167" t="s">
        <v>3302</v>
      </c>
      <c r="O2463" s="167">
        <v>23369</v>
      </c>
      <c r="P2463" s="167" t="s">
        <v>1386</v>
      </c>
      <c r="R2463" s="167">
        <v>62.5</v>
      </c>
      <c r="S2463" s="167">
        <v>-62.5</v>
      </c>
      <c r="T2463" s="167" t="s">
        <v>1361</v>
      </c>
    </row>
    <row r="2464" spans="1:20">
      <c r="A2464" s="167">
        <v>40200</v>
      </c>
      <c r="B2464" s="167">
        <v>45931</v>
      </c>
      <c r="C2464" s="168">
        <v>45931</v>
      </c>
      <c r="D2464" s="167" t="s">
        <v>689</v>
      </c>
      <c r="E2464" s="167" t="s">
        <v>3320</v>
      </c>
      <c r="F2464" s="167" t="s">
        <v>1425</v>
      </c>
      <c r="G2464" s="167" t="s">
        <v>1426</v>
      </c>
      <c r="I2464" s="167" t="s">
        <v>1650</v>
      </c>
      <c r="J2464" s="167" t="s">
        <v>1951</v>
      </c>
      <c r="K2464" s="167" t="s">
        <v>687</v>
      </c>
      <c r="L2464" s="167" t="s">
        <v>1952</v>
      </c>
      <c r="M2464" s="167" t="s">
        <v>3302</v>
      </c>
      <c r="O2464" s="167">
        <v>23905</v>
      </c>
      <c r="P2464" s="167" t="s">
        <v>1386</v>
      </c>
      <c r="R2464" s="167">
        <v>62.5</v>
      </c>
      <c r="S2464" s="167">
        <v>-62.5</v>
      </c>
      <c r="T2464" s="167" t="s">
        <v>1361</v>
      </c>
    </row>
    <row r="2465" spans="1:20">
      <c r="A2465" s="167">
        <v>41450</v>
      </c>
      <c r="B2465" s="167">
        <v>45901</v>
      </c>
      <c r="C2465" s="168">
        <v>45901</v>
      </c>
      <c r="D2465" s="167" t="s">
        <v>3303</v>
      </c>
      <c r="E2465" s="167" t="s">
        <v>3321</v>
      </c>
      <c r="F2465" s="167" t="s">
        <v>1425</v>
      </c>
      <c r="G2465" s="167" t="s">
        <v>1426</v>
      </c>
      <c r="I2465" s="167" t="s">
        <v>1650</v>
      </c>
      <c r="J2465" s="167" t="s">
        <v>2114</v>
      </c>
      <c r="K2465" s="167" t="s">
        <v>687</v>
      </c>
      <c r="L2465" s="167" t="s">
        <v>2115</v>
      </c>
      <c r="M2465" s="167" t="s">
        <v>3302</v>
      </c>
      <c r="O2465" s="167">
        <v>23369</v>
      </c>
      <c r="P2465" s="167" t="s">
        <v>1386</v>
      </c>
      <c r="R2465" s="167">
        <v>34.65</v>
      </c>
      <c r="S2465" s="167">
        <v>-34.65</v>
      </c>
      <c r="T2465" s="167" t="s">
        <v>1361</v>
      </c>
    </row>
    <row r="2466" spans="1:20">
      <c r="A2466" s="167">
        <v>41450</v>
      </c>
      <c r="B2466" s="167">
        <v>45931</v>
      </c>
      <c r="C2466" s="168">
        <v>45931</v>
      </c>
      <c r="D2466" s="167" t="s">
        <v>689</v>
      </c>
      <c r="E2466" s="167" t="s">
        <v>3321</v>
      </c>
      <c r="F2466" s="167" t="s">
        <v>1425</v>
      </c>
      <c r="G2466" s="167" t="s">
        <v>1426</v>
      </c>
      <c r="I2466" s="167" t="s">
        <v>1650</v>
      </c>
      <c r="J2466" s="167" t="s">
        <v>2114</v>
      </c>
      <c r="K2466" s="167" t="s">
        <v>687</v>
      </c>
      <c r="L2466" s="167" t="s">
        <v>2115</v>
      </c>
      <c r="M2466" s="167" t="s">
        <v>3302</v>
      </c>
      <c r="O2466" s="167">
        <v>23905</v>
      </c>
      <c r="P2466" s="167" t="s">
        <v>1386</v>
      </c>
      <c r="R2466" s="167">
        <v>34.65</v>
      </c>
      <c r="S2466" s="167">
        <v>-34.65</v>
      </c>
      <c r="T2466" s="167" t="s">
        <v>1361</v>
      </c>
    </row>
    <row r="2467" spans="1:20">
      <c r="A2467" s="167">
        <v>40000</v>
      </c>
      <c r="B2467" s="167">
        <v>45901</v>
      </c>
      <c r="C2467" s="168">
        <v>45901</v>
      </c>
      <c r="D2467" s="167" t="s">
        <v>3303</v>
      </c>
      <c r="E2467" s="167" t="s">
        <v>3322</v>
      </c>
      <c r="F2467" s="167" t="s">
        <v>1425</v>
      </c>
      <c r="G2467" s="167" t="s">
        <v>1426</v>
      </c>
      <c r="I2467" s="167" t="s">
        <v>1650</v>
      </c>
      <c r="J2467" s="167" t="s">
        <v>1822</v>
      </c>
      <c r="K2467" s="167" t="s">
        <v>687</v>
      </c>
      <c r="L2467" s="167" t="s">
        <v>1823</v>
      </c>
      <c r="M2467" s="167" t="s">
        <v>3302</v>
      </c>
      <c r="O2467" s="167">
        <v>23369</v>
      </c>
      <c r="P2467" s="167" t="s">
        <v>1386</v>
      </c>
      <c r="R2467" s="167">
        <v>405</v>
      </c>
      <c r="S2467" s="167">
        <v>-405</v>
      </c>
      <c r="T2467" s="167" t="s">
        <v>1361</v>
      </c>
    </row>
    <row r="2468" spans="1:20">
      <c r="A2468" s="167">
        <v>40000</v>
      </c>
      <c r="B2468" s="167">
        <v>45931</v>
      </c>
      <c r="C2468" s="168">
        <v>45931</v>
      </c>
      <c r="D2468" s="167" t="s">
        <v>689</v>
      </c>
      <c r="E2468" s="167" t="s">
        <v>3322</v>
      </c>
      <c r="F2468" s="167" t="s">
        <v>1425</v>
      </c>
      <c r="G2468" s="167" t="s">
        <v>1426</v>
      </c>
      <c r="I2468" s="167" t="s">
        <v>1650</v>
      </c>
      <c r="J2468" s="167" t="s">
        <v>1822</v>
      </c>
      <c r="K2468" s="167" t="s">
        <v>687</v>
      </c>
      <c r="L2468" s="167" t="s">
        <v>1823</v>
      </c>
      <c r="M2468" s="167" t="s">
        <v>3302</v>
      </c>
      <c r="O2468" s="167">
        <v>23905</v>
      </c>
      <c r="P2468" s="167" t="s">
        <v>1386</v>
      </c>
      <c r="R2468" s="167">
        <v>405</v>
      </c>
      <c r="S2468" s="167">
        <v>-405</v>
      </c>
      <c r="T2468" s="167" t="s">
        <v>1361</v>
      </c>
    </row>
    <row r="2469" spans="1:20">
      <c r="A2469" s="167">
        <v>40000</v>
      </c>
      <c r="B2469" s="167">
        <v>45901</v>
      </c>
      <c r="C2469" s="168">
        <v>45901</v>
      </c>
      <c r="D2469" s="167" t="s">
        <v>3303</v>
      </c>
      <c r="E2469" s="167" t="s">
        <v>3323</v>
      </c>
      <c r="F2469" s="167" t="s">
        <v>1425</v>
      </c>
      <c r="G2469" s="167" t="s">
        <v>1426</v>
      </c>
      <c r="I2469" s="167" t="s">
        <v>1650</v>
      </c>
      <c r="J2469" s="167" t="s">
        <v>3324</v>
      </c>
      <c r="K2469" s="167" t="s">
        <v>687</v>
      </c>
      <c r="L2469" s="167" t="s">
        <v>3325</v>
      </c>
      <c r="M2469" s="167" t="s">
        <v>3302</v>
      </c>
      <c r="O2469" s="167">
        <v>23369</v>
      </c>
      <c r="P2469" s="167" t="s">
        <v>1386</v>
      </c>
      <c r="R2469" s="167">
        <v>57</v>
      </c>
      <c r="S2469" s="167">
        <v>-57</v>
      </c>
      <c r="T2469" s="167" t="s">
        <v>1361</v>
      </c>
    </row>
    <row r="2470" spans="1:20">
      <c r="A2470" s="167">
        <v>40000</v>
      </c>
      <c r="B2470" s="167">
        <v>45931</v>
      </c>
      <c r="C2470" s="168">
        <v>45931</v>
      </c>
      <c r="D2470" s="167" t="s">
        <v>689</v>
      </c>
      <c r="E2470" s="167" t="s">
        <v>3323</v>
      </c>
      <c r="F2470" s="167" t="s">
        <v>1425</v>
      </c>
      <c r="G2470" s="167" t="s">
        <v>1426</v>
      </c>
      <c r="I2470" s="167" t="s">
        <v>1650</v>
      </c>
      <c r="J2470" s="167" t="s">
        <v>3324</v>
      </c>
      <c r="K2470" s="167" t="s">
        <v>687</v>
      </c>
      <c r="L2470" s="167" t="s">
        <v>3325</v>
      </c>
      <c r="M2470" s="167" t="s">
        <v>3302</v>
      </c>
      <c r="O2470" s="167">
        <v>23905</v>
      </c>
      <c r="P2470" s="167" t="s">
        <v>1386</v>
      </c>
      <c r="R2470" s="167">
        <v>57</v>
      </c>
      <c r="S2470" s="167">
        <v>-57</v>
      </c>
      <c r="T2470" s="167" t="s">
        <v>1361</v>
      </c>
    </row>
    <row r="2471" spans="1:20">
      <c r="A2471" s="167">
        <v>40000</v>
      </c>
      <c r="B2471" s="167">
        <v>45901</v>
      </c>
      <c r="C2471" s="168">
        <v>45901</v>
      </c>
      <c r="D2471" s="167" t="s">
        <v>3303</v>
      </c>
      <c r="E2471" s="167" t="s">
        <v>3326</v>
      </c>
      <c r="F2471" s="167" t="s">
        <v>1425</v>
      </c>
      <c r="G2471" s="167" t="s">
        <v>1426</v>
      </c>
      <c r="I2471" s="167" t="s">
        <v>1650</v>
      </c>
      <c r="J2471" s="167" t="s">
        <v>1669</v>
      </c>
      <c r="K2471" s="167" t="s">
        <v>687</v>
      </c>
      <c r="L2471" s="167" t="s">
        <v>1670</v>
      </c>
      <c r="M2471" s="167" t="s">
        <v>3302</v>
      </c>
      <c r="O2471" s="167">
        <v>23369</v>
      </c>
      <c r="P2471" s="167" t="s">
        <v>1386</v>
      </c>
      <c r="R2471" s="167">
        <v>670</v>
      </c>
      <c r="S2471" s="167">
        <v>-670</v>
      </c>
      <c r="T2471" s="167" t="s">
        <v>1361</v>
      </c>
    </row>
    <row r="2472" spans="1:20">
      <c r="A2472" s="167">
        <v>40000</v>
      </c>
      <c r="B2472" s="167">
        <v>45931</v>
      </c>
      <c r="C2472" s="168">
        <v>45931</v>
      </c>
      <c r="D2472" s="167" t="s">
        <v>689</v>
      </c>
      <c r="E2472" s="167" t="s">
        <v>3326</v>
      </c>
      <c r="F2472" s="167" t="s">
        <v>1425</v>
      </c>
      <c r="G2472" s="167" t="s">
        <v>1426</v>
      </c>
      <c r="I2472" s="167" t="s">
        <v>1650</v>
      </c>
      <c r="J2472" s="167" t="s">
        <v>1669</v>
      </c>
      <c r="K2472" s="167" t="s">
        <v>687</v>
      </c>
      <c r="L2472" s="167" t="s">
        <v>1670</v>
      </c>
      <c r="M2472" s="167" t="s">
        <v>3302</v>
      </c>
      <c r="O2472" s="167">
        <v>23905</v>
      </c>
      <c r="P2472" s="167" t="s">
        <v>1386</v>
      </c>
      <c r="R2472" s="167">
        <v>670</v>
      </c>
      <c r="S2472" s="167">
        <v>-670</v>
      </c>
      <c r="T2472" s="167" t="s">
        <v>1361</v>
      </c>
    </row>
    <row r="2473" spans="1:20">
      <c r="A2473" s="167">
        <v>40000</v>
      </c>
      <c r="B2473" s="167">
        <v>45901</v>
      </c>
      <c r="C2473" s="168">
        <v>45901</v>
      </c>
      <c r="D2473" s="167" t="s">
        <v>3303</v>
      </c>
      <c r="E2473" s="167" t="s">
        <v>3327</v>
      </c>
      <c r="F2473" s="167" t="s">
        <v>1425</v>
      </c>
      <c r="G2473" s="167" t="s">
        <v>1426</v>
      </c>
      <c r="I2473" s="167" t="s">
        <v>1650</v>
      </c>
      <c r="J2473" s="167" t="s">
        <v>1672</v>
      </c>
      <c r="K2473" s="167" t="s">
        <v>687</v>
      </c>
      <c r="L2473" s="167" t="s">
        <v>1673</v>
      </c>
      <c r="M2473" s="167" t="s">
        <v>3302</v>
      </c>
      <c r="O2473" s="167">
        <v>23369</v>
      </c>
      <c r="P2473" s="167" t="s">
        <v>1386</v>
      </c>
      <c r="R2473" s="167">
        <v>624</v>
      </c>
      <c r="S2473" s="167">
        <v>-624</v>
      </c>
      <c r="T2473" s="167" t="s">
        <v>1361</v>
      </c>
    </row>
    <row r="2474" spans="1:20">
      <c r="A2474" s="167">
        <v>40000</v>
      </c>
      <c r="B2474" s="167">
        <v>45931</v>
      </c>
      <c r="C2474" s="168">
        <v>45931</v>
      </c>
      <c r="D2474" s="167" t="s">
        <v>689</v>
      </c>
      <c r="E2474" s="167" t="s">
        <v>3327</v>
      </c>
      <c r="F2474" s="167" t="s">
        <v>1425</v>
      </c>
      <c r="G2474" s="167" t="s">
        <v>1426</v>
      </c>
      <c r="I2474" s="167" t="s">
        <v>1650</v>
      </c>
      <c r="J2474" s="167" t="s">
        <v>1672</v>
      </c>
      <c r="K2474" s="167" t="s">
        <v>687</v>
      </c>
      <c r="L2474" s="167" t="s">
        <v>1673</v>
      </c>
      <c r="M2474" s="167" t="s">
        <v>3302</v>
      </c>
      <c r="O2474" s="167">
        <v>23905</v>
      </c>
      <c r="P2474" s="167" t="s">
        <v>1386</v>
      </c>
      <c r="R2474" s="167">
        <v>624</v>
      </c>
      <c r="S2474" s="167">
        <v>-624</v>
      </c>
      <c r="T2474" s="167" t="s">
        <v>1361</v>
      </c>
    </row>
    <row r="2475" spans="1:20">
      <c r="A2475" s="167">
        <v>42100</v>
      </c>
      <c r="B2475" s="167">
        <v>45901</v>
      </c>
      <c r="C2475" s="168">
        <v>45901</v>
      </c>
      <c r="D2475" s="167">
        <v>179819</v>
      </c>
      <c r="E2475" s="167" t="s">
        <v>3328</v>
      </c>
      <c r="F2475" s="167" t="s">
        <v>1408</v>
      </c>
      <c r="G2475" s="167" t="s">
        <v>1409</v>
      </c>
      <c r="I2475" s="167" t="s">
        <v>1405</v>
      </c>
      <c r="J2475" s="167" t="s">
        <v>1413</v>
      </c>
      <c r="K2475" s="167" t="s">
        <v>1101</v>
      </c>
      <c r="L2475" s="167" t="s">
        <v>1414</v>
      </c>
      <c r="M2475" s="167" t="s">
        <v>3329</v>
      </c>
      <c r="O2475" s="167">
        <v>23486</v>
      </c>
      <c r="P2475" s="167" t="s">
        <v>1386</v>
      </c>
      <c r="R2475" s="167">
        <v>210</v>
      </c>
      <c r="S2475" s="167">
        <v>-210</v>
      </c>
      <c r="T2475" s="167" t="s">
        <v>1361</v>
      </c>
    </row>
    <row r="2476" spans="1:20">
      <c r="A2476" s="167">
        <v>42100</v>
      </c>
      <c r="B2476" s="167">
        <v>45931</v>
      </c>
      <c r="C2476" s="168">
        <v>45931</v>
      </c>
      <c r="D2476" s="167">
        <v>180373</v>
      </c>
      <c r="E2476" s="167" t="s">
        <v>3328</v>
      </c>
      <c r="F2476" s="167" t="s">
        <v>1408</v>
      </c>
      <c r="G2476" s="167" t="s">
        <v>1409</v>
      </c>
      <c r="I2476" s="167" t="s">
        <v>1405</v>
      </c>
      <c r="J2476" s="167" t="s">
        <v>1413</v>
      </c>
      <c r="K2476" s="167" t="s">
        <v>1101</v>
      </c>
      <c r="L2476" s="167" t="s">
        <v>1414</v>
      </c>
      <c r="M2476" s="167" t="s">
        <v>3329</v>
      </c>
      <c r="O2476" s="167">
        <v>23798</v>
      </c>
      <c r="P2476" s="167" t="s">
        <v>1386</v>
      </c>
      <c r="R2476" s="167">
        <v>210</v>
      </c>
      <c r="S2476" s="167">
        <v>-210</v>
      </c>
      <c r="T2476" s="167" t="s">
        <v>1361</v>
      </c>
    </row>
    <row r="2477" spans="1:20">
      <c r="A2477" s="167">
        <v>42100</v>
      </c>
      <c r="B2477" s="167">
        <v>45901</v>
      </c>
      <c r="C2477" s="168">
        <v>45901</v>
      </c>
      <c r="D2477" s="167">
        <v>179819</v>
      </c>
      <c r="E2477" s="167" t="s">
        <v>3330</v>
      </c>
      <c r="F2477" s="167" t="s">
        <v>1408</v>
      </c>
      <c r="G2477" s="167" t="s">
        <v>1409</v>
      </c>
      <c r="I2477" s="167" t="s">
        <v>1405</v>
      </c>
      <c r="J2477" s="167" t="s">
        <v>1416</v>
      </c>
      <c r="K2477" s="167" t="s">
        <v>1101</v>
      </c>
      <c r="L2477" s="167" t="s">
        <v>1417</v>
      </c>
      <c r="M2477" s="167" t="s">
        <v>3329</v>
      </c>
      <c r="O2477" s="167">
        <v>23486</v>
      </c>
      <c r="P2477" s="167" t="s">
        <v>1386</v>
      </c>
      <c r="R2477" s="167">
        <v>100</v>
      </c>
      <c r="S2477" s="167">
        <v>-100</v>
      </c>
      <c r="T2477" s="167" t="s">
        <v>1361</v>
      </c>
    </row>
    <row r="2478" spans="1:20">
      <c r="A2478" s="167">
        <v>42100</v>
      </c>
      <c r="B2478" s="167">
        <v>45931</v>
      </c>
      <c r="C2478" s="168">
        <v>45931</v>
      </c>
      <c r="D2478" s="167">
        <v>180373</v>
      </c>
      <c r="E2478" s="167" t="s">
        <v>3330</v>
      </c>
      <c r="F2478" s="167" t="s">
        <v>1408</v>
      </c>
      <c r="G2478" s="167" t="s">
        <v>1409</v>
      </c>
      <c r="I2478" s="167" t="s">
        <v>1405</v>
      </c>
      <c r="J2478" s="167" t="s">
        <v>1416</v>
      </c>
      <c r="K2478" s="167" t="s">
        <v>1101</v>
      </c>
      <c r="L2478" s="167" t="s">
        <v>1417</v>
      </c>
      <c r="M2478" s="167" t="s">
        <v>3329</v>
      </c>
      <c r="O2478" s="167">
        <v>23798</v>
      </c>
      <c r="P2478" s="167" t="s">
        <v>1386</v>
      </c>
      <c r="R2478" s="167">
        <v>100</v>
      </c>
      <c r="S2478" s="167">
        <v>-100</v>
      </c>
      <c r="T2478" s="167" t="s">
        <v>1361</v>
      </c>
    </row>
    <row r="2479" spans="1:20">
      <c r="A2479" s="167">
        <v>41300</v>
      </c>
      <c r="B2479" s="167">
        <v>45901</v>
      </c>
      <c r="C2479" s="168">
        <v>45901</v>
      </c>
      <c r="D2479" s="167">
        <v>179819</v>
      </c>
      <c r="E2479" s="167" t="s">
        <v>3331</v>
      </c>
      <c r="F2479" s="167" t="s">
        <v>1408</v>
      </c>
      <c r="G2479" s="167" t="s">
        <v>1409</v>
      </c>
      <c r="I2479" s="167" t="s">
        <v>1405</v>
      </c>
      <c r="J2479" s="167" t="s">
        <v>1419</v>
      </c>
      <c r="K2479" s="167" t="s">
        <v>1101</v>
      </c>
      <c r="L2479" s="167" t="s">
        <v>1420</v>
      </c>
      <c r="M2479" s="167" t="s">
        <v>3329</v>
      </c>
      <c r="O2479" s="167">
        <v>23486</v>
      </c>
      <c r="P2479" s="167" t="s">
        <v>1386</v>
      </c>
      <c r="R2479" s="167">
        <v>132</v>
      </c>
      <c r="S2479" s="167">
        <v>-132</v>
      </c>
      <c r="T2479" s="167" t="s">
        <v>1361</v>
      </c>
    </row>
    <row r="2480" spans="1:20">
      <c r="A2480" s="167">
        <v>41300</v>
      </c>
      <c r="B2480" s="167">
        <v>45931</v>
      </c>
      <c r="C2480" s="168">
        <v>45931</v>
      </c>
      <c r="D2480" s="167">
        <v>180373</v>
      </c>
      <c r="E2480" s="167" t="s">
        <v>3331</v>
      </c>
      <c r="F2480" s="167" t="s">
        <v>1408</v>
      </c>
      <c r="G2480" s="167" t="s">
        <v>1409</v>
      </c>
      <c r="I2480" s="167" t="s">
        <v>1405</v>
      </c>
      <c r="J2480" s="167" t="s">
        <v>1419</v>
      </c>
      <c r="K2480" s="167" t="s">
        <v>1101</v>
      </c>
      <c r="L2480" s="167" t="s">
        <v>1420</v>
      </c>
      <c r="M2480" s="167" t="s">
        <v>3329</v>
      </c>
      <c r="O2480" s="167">
        <v>23798</v>
      </c>
      <c r="P2480" s="167" t="s">
        <v>1386</v>
      </c>
      <c r="R2480" s="167">
        <v>132</v>
      </c>
      <c r="S2480" s="167">
        <v>-132</v>
      </c>
      <c r="T2480" s="167" t="s">
        <v>1361</v>
      </c>
    </row>
    <row r="2481" spans="1:20">
      <c r="A2481" s="167">
        <v>42100</v>
      </c>
      <c r="B2481" s="167">
        <v>45901</v>
      </c>
      <c r="C2481" s="168">
        <v>45901</v>
      </c>
      <c r="D2481" s="167">
        <v>179819</v>
      </c>
      <c r="E2481" s="167" t="s">
        <v>3332</v>
      </c>
      <c r="F2481" s="167" t="s">
        <v>1408</v>
      </c>
      <c r="G2481" s="167" t="s">
        <v>1409</v>
      </c>
      <c r="I2481" s="167" t="s">
        <v>1405</v>
      </c>
      <c r="J2481" s="167" t="s">
        <v>1422</v>
      </c>
      <c r="K2481" s="167" t="s">
        <v>1101</v>
      </c>
      <c r="L2481" s="167" t="s">
        <v>1423</v>
      </c>
      <c r="M2481" s="167" t="s">
        <v>3329</v>
      </c>
      <c r="O2481" s="167">
        <v>23486</v>
      </c>
      <c r="P2481" s="167" t="s">
        <v>1386</v>
      </c>
      <c r="R2481" s="167">
        <v>175</v>
      </c>
      <c r="S2481" s="167">
        <v>-175</v>
      </c>
      <c r="T2481" s="167" t="s">
        <v>1361</v>
      </c>
    </row>
    <row r="2482" spans="1:20">
      <c r="A2482" s="167">
        <v>42100</v>
      </c>
      <c r="B2482" s="167">
        <v>45931</v>
      </c>
      <c r="C2482" s="168">
        <v>45931</v>
      </c>
      <c r="D2482" s="167">
        <v>180373</v>
      </c>
      <c r="E2482" s="167" t="s">
        <v>3332</v>
      </c>
      <c r="F2482" s="167" t="s">
        <v>1408</v>
      </c>
      <c r="G2482" s="167" t="s">
        <v>1409</v>
      </c>
      <c r="I2482" s="167" t="s">
        <v>1405</v>
      </c>
      <c r="J2482" s="167" t="s">
        <v>1422</v>
      </c>
      <c r="K2482" s="167" t="s">
        <v>1101</v>
      </c>
      <c r="L2482" s="167" t="s">
        <v>1423</v>
      </c>
      <c r="M2482" s="167" t="s">
        <v>3329</v>
      </c>
      <c r="O2482" s="167">
        <v>23798</v>
      </c>
      <c r="P2482" s="167" t="s">
        <v>1386</v>
      </c>
      <c r="R2482" s="167">
        <v>175</v>
      </c>
      <c r="S2482" s="167">
        <v>-175</v>
      </c>
      <c r="T2482" s="167" t="s">
        <v>1361</v>
      </c>
    </row>
    <row r="2483" spans="1:20">
      <c r="A2483" s="167">
        <v>42100</v>
      </c>
      <c r="B2483" s="167">
        <v>45901</v>
      </c>
      <c r="C2483" s="168">
        <v>45901</v>
      </c>
      <c r="D2483" s="167">
        <v>179819</v>
      </c>
      <c r="E2483" s="167" t="s">
        <v>3333</v>
      </c>
      <c r="F2483" s="167" t="s">
        <v>1425</v>
      </c>
      <c r="G2483" s="167" t="s">
        <v>1426</v>
      </c>
      <c r="I2483" s="167" t="s">
        <v>1405</v>
      </c>
      <c r="J2483" s="167" t="s">
        <v>1432</v>
      </c>
      <c r="K2483" s="167" t="s">
        <v>1101</v>
      </c>
      <c r="L2483" s="167" t="s">
        <v>1433</v>
      </c>
      <c r="M2483" s="167" t="s">
        <v>3329</v>
      </c>
      <c r="O2483" s="167">
        <v>23486</v>
      </c>
      <c r="P2483" s="167" t="s">
        <v>1386</v>
      </c>
      <c r="R2483" s="167">
        <v>272</v>
      </c>
      <c r="S2483" s="167">
        <v>-272</v>
      </c>
      <c r="T2483" s="167" t="s">
        <v>1361</v>
      </c>
    </row>
    <row r="2484" spans="1:20">
      <c r="A2484" s="167">
        <v>42100</v>
      </c>
      <c r="B2484" s="167">
        <v>45931</v>
      </c>
      <c r="C2484" s="168">
        <v>45931</v>
      </c>
      <c r="D2484" s="167">
        <v>180373</v>
      </c>
      <c r="E2484" s="167" t="s">
        <v>3333</v>
      </c>
      <c r="F2484" s="167" t="s">
        <v>1425</v>
      </c>
      <c r="G2484" s="167" t="s">
        <v>1426</v>
      </c>
      <c r="I2484" s="167" t="s">
        <v>1405</v>
      </c>
      <c r="J2484" s="167" t="s">
        <v>1432</v>
      </c>
      <c r="K2484" s="167" t="s">
        <v>1101</v>
      </c>
      <c r="L2484" s="167" t="s">
        <v>1433</v>
      </c>
      <c r="M2484" s="167" t="s">
        <v>3329</v>
      </c>
      <c r="O2484" s="167">
        <v>23798</v>
      </c>
      <c r="P2484" s="167" t="s">
        <v>1386</v>
      </c>
      <c r="R2484" s="167">
        <v>280</v>
      </c>
      <c r="S2484" s="167">
        <v>-280</v>
      </c>
      <c r="T2484" s="167" t="s">
        <v>1361</v>
      </c>
    </row>
    <row r="2485" spans="1:20">
      <c r="A2485" s="167">
        <v>40000</v>
      </c>
      <c r="B2485" s="167">
        <v>45901</v>
      </c>
      <c r="C2485" s="168">
        <v>45901</v>
      </c>
      <c r="D2485" s="167">
        <v>179819</v>
      </c>
      <c r="E2485" s="167" t="s">
        <v>3334</v>
      </c>
      <c r="F2485" s="167" t="s">
        <v>1425</v>
      </c>
      <c r="G2485" s="167" t="s">
        <v>1426</v>
      </c>
      <c r="I2485" s="167" t="s">
        <v>1405</v>
      </c>
      <c r="J2485" s="167" t="s">
        <v>1514</v>
      </c>
      <c r="K2485" s="167" t="s">
        <v>1101</v>
      </c>
      <c r="L2485" s="167" t="s">
        <v>1515</v>
      </c>
      <c r="M2485" s="167" t="s">
        <v>3329</v>
      </c>
      <c r="O2485" s="167">
        <v>23486</v>
      </c>
      <c r="P2485" s="167" t="s">
        <v>1386</v>
      </c>
      <c r="R2485" s="167">
        <v>252</v>
      </c>
      <c r="S2485" s="167">
        <v>-252</v>
      </c>
      <c r="T2485" s="167" t="s">
        <v>1361</v>
      </c>
    </row>
    <row r="2486" spans="1:20">
      <c r="A2486" s="167">
        <v>40000</v>
      </c>
      <c r="B2486" s="167">
        <v>45931</v>
      </c>
      <c r="C2486" s="168">
        <v>45931</v>
      </c>
      <c r="D2486" s="167">
        <v>180373</v>
      </c>
      <c r="E2486" s="167" t="s">
        <v>3334</v>
      </c>
      <c r="F2486" s="167" t="s">
        <v>1425</v>
      </c>
      <c r="G2486" s="167" t="s">
        <v>1426</v>
      </c>
      <c r="I2486" s="167" t="s">
        <v>1405</v>
      </c>
      <c r="J2486" s="167" t="s">
        <v>1514</v>
      </c>
      <c r="K2486" s="167" t="s">
        <v>1101</v>
      </c>
      <c r="L2486" s="167" t="s">
        <v>1515</v>
      </c>
      <c r="M2486" s="167" t="s">
        <v>3329</v>
      </c>
      <c r="O2486" s="167">
        <v>23798</v>
      </c>
      <c r="P2486" s="167" t="s">
        <v>1386</v>
      </c>
      <c r="R2486" s="167">
        <v>266</v>
      </c>
      <c r="S2486" s="167">
        <v>-266</v>
      </c>
      <c r="T2486" s="167" t="s">
        <v>1361</v>
      </c>
    </row>
    <row r="2487" spans="1:20">
      <c r="A2487" s="167">
        <v>42100</v>
      </c>
      <c r="B2487" s="167">
        <v>45901</v>
      </c>
      <c r="C2487" s="168">
        <v>45901</v>
      </c>
      <c r="D2487" s="167">
        <v>179819</v>
      </c>
      <c r="E2487" s="167" t="s">
        <v>3335</v>
      </c>
      <c r="F2487" s="167" t="s">
        <v>1408</v>
      </c>
      <c r="G2487" s="167" t="s">
        <v>1409</v>
      </c>
      <c r="I2487" s="167" t="s">
        <v>1405</v>
      </c>
      <c r="J2487" s="167" t="s">
        <v>1435</v>
      </c>
      <c r="K2487" s="167" t="s">
        <v>1101</v>
      </c>
      <c r="L2487" s="167" t="s">
        <v>1436</v>
      </c>
      <c r="M2487" s="167" t="s">
        <v>3329</v>
      </c>
      <c r="O2487" s="167">
        <v>23486</v>
      </c>
      <c r="P2487" s="167" t="s">
        <v>1386</v>
      </c>
      <c r="R2487" s="167">
        <v>180</v>
      </c>
      <c r="S2487" s="167">
        <v>-180</v>
      </c>
      <c r="T2487" s="167" t="s">
        <v>1361</v>
      </c>
    </row>
    <row r="2488" spans="1:20">
      <c r="A2488" s="167">
        <v>42100</v>
      </c>
      <c r="B2488" s="167">
        <v>45931</v>
      </c>
      <c r="C2488" s="168">
        <v>45931</v>
      </c>
      <c r="D2488" s="167">
        <v>180373</v>
      </c>
      <c r="E2488" s="167" t="s">
        <v>3335</v>
      </c>
      <c r="F2488" s="167" t="s">
        <v>1408</v>
      </c>
      <c r="G2488" s="167" t="s">
        <v>1409</v>
      </c>
      <c r="I2488" s="167" t="s">
        <v>1405</v>
      </c>
      <c r="J2488" s="167" t="s">
        <v>1435</v>
      </c>
      <c r="K2488" s="167" t="s">
        <v>1101</v>
      </c>
      <c r="L2488" s="167" t="s">
        <v>1436</v>
      </c>
      <c r="M2488" s="167" t="s">
        <v>3329</v>
      </c>
      <c r="O2488" s="167">
        <v>23798</v>
      </c>
      <c r="P2488" s="167" t="s">
        <v>1386</v>
      </c>
      <c r="R2488" s="167">
        <v>185</v>
      </c>
      <c r="S2488" s="167">
        <v>-185</v>
      </c>
      <c r="T2488" s="167" t="s">
        <v>1361</v>
      </c>
    </row>
    <row r="2489" spans="1:20">
      <c r="A2489" s="167">
        <v>40000</v>
      </c>
      <c r="B2489" s="167">
        <v>45901</v>
      </c>
      <c r="C2489" s="168">
        <v>45901</v>
      </c>
      <c r="D2489" s="167">
        <v>179819</v>
      </c>
      <c r="E2489" s="167" t="s">
        <v>3336</v>
      </c>
      <c r="F2489" s="167" t="s">
        <v>1425</v>
      </c>
      <c r="G2489" s="167" t="s">
        <v>1426</v>
      </c>
      <c r="I2489" s="167" t="s">
        <v>1405</v>
      </c>
      <c r="J2489" s="167" t="s">
        <v>1444</v>
      </c>
      <c r="K2489" s="167" t="s">
        <v>1101</v>
      </c>
      <c r="L2489" s="167" t="s">
        <v>1445</v>
      </c>
      <c r="M2489" s="167" t="s">
        <v>3329</v>
      </c>
      <c r="O2489" s="167">
        <v>23486</v>
      </c>
      <c r="P2489" s="167" t="s">
        <v>1386</v>
      </c>
      <c r="R2489" s="167">
        <v>190</v>
      </c>
      <c r="S2489" s="167">
        <v>-190</v>
      </c>
      <c r="T2489" s="167" t="s">
        <v>1361</v>
      </c>
    </row>
    <row r="2490" spans="1:20">
      <c r="A2490" s="167">
        <v>40000</v>
      </c>
      <c r="B2490" s="167">
        <v>45931</v>
      </c>
      <c r="C2490" s="168">
        <v>45931</v>
      </c>
      <c r="D2490" s="167">
        <v>180373</v>
      </c>
      <c r="E2490" s="167" t="s">
        <v>3336</v>
      </c>
      <c r="F2490" s="167" t="s">
        <v>1425</v>
      </c>
      <c r="G2490" s="167" t="s">
        <v>1426</v>
      </c>
      <c r="I2490" s="167" t="s">
        <v>1405</v>
      </c>
      <c r="J2490" s="167" t="s">
        <v>1444</v>
      </c>
      <c r="K2490" s="167" t="s">
        <v>1101</v>
      </c>
      <c r="L2490" s="167" t="s">
        <v>1445</v>
      </c>
      <c r="M2490" s="167" t="s">
        <v>3329</v>
      </c>
      <c r="O2490" s="167">
        <v>23798</v>
      </c>
      <c r="P2490" s="167" t="s">
        <v>1386</v>
      </c>
      <c r="R2490" s="167">
        <v>190</v>
      </c>
      <c r="S2490" s="167">
        <v>-190</v>
      </c>
      <c r="T2490" s="167" t="s">
        <v>1361</v>
      </c>
    </row>
    <row r="2491" spans="1:20">
      <c r="A2491" s="167">
        <v>40000</v>
      </c>
      <c r="B2491" s="167">
        <v>45901</v>
      </c>
      <c r="C2491" s="168">
        <v>45901</v>
      </c>
      <c r="D2491" s="167">
        <v>179819</v>
      </c>
      <c r="E2491" s="167" t="s">
        <v>3337</v>
      </c>
      <c r="F2491" s="167" t="s">
        <v>1425</v>
      </c>
      <c r="G2491" s="167" t="s">
        <v>1426</v>
      </c>
      <c r="I2491" s="167" t="s">
        <v>1405</v>
      </c>
      <c r="J2491" s="167" t="s">
        <v>1447</v>
      </c>
      <c r="K2491" s="167" t="s">
        <v>1101</v>
      </c>
      <c r="L2491" s="167" t="s">
        <v>1448</v>
      </c>
      <c r="M2491" s="167" t="s">
        <v>3329</v>
      </c>
      <c r="O2491" s="167">
        <v>23486</v>
      </c>
      <c r="P2491" s="167" t="s">
        <v>1386</v>
      </c>
      <c r="R2491" s="167">
        <v>1815</v>
      </c>
      <c r="S2491" s="167">
        <v>-1815</v>
      </c>
      <c r="T2491" s="167" t="s">
        <v>1361</v>
      </c>
    </row>
    <row r="2492" spans="1:20">
      <c r="A2492" s="167">
        <v>40000</v>
      </c>
      <c r="B2492" s="167">
        <v>45931</v>
      </c>
      <c r="C2492" s="168">
        <v>45931</v>
      </c>
      <c r="D2492" s="167">
        <v>180373</v>
      </c>
      <c r="E2492" s="167" t="s">
        <v>3337</v>
      </c>
      <c r="F2492" s="167" t="s">
        <v>1425</v>
      </c>
      <c r="G2492" s="167" t="s">
        <v>1426</v>
      </c>
      <c r="I2492" s="167" t="s">
        <v>1405</v>
      </c>
      <c r="J2492" s="167" t="s">
        <v>1447</v>
      </c>
      <c r="K2492" s="167" t="s">
        <v>1101</v>
      </c>
      <c r="L2492" s="167" t="s">
        <v>1448</v>
      </c>
      <c r="M2492" s="167" t="s">
        <v>3329</v>
      </c>
      <c r="O2492" s="167">
        <v>23798</v>
      </c>
      <c r="P2492" s="167" t="s">
        <v>1386</v>
      </c>
      <c r="R2492" s="167">
        <v>1815</v>
      </c>
      <c r="S2492" s="167">
        <v>-1815</v>
      </c>
      <c r="T2492" s="167" t="s">
        <v>1361</v>
      </c>
    </row>
    <row r="2493" spans="1:20">
      <c r="A2493" s="167">
        <v>41450</v>
      </c>
      <c r="B2493" s="167">
        <v>45901</v>
      </c>
      <c r="C2493" s="168">
        <v>45901</v>
      </c>
      <c r="D2493" s="167">
        <v>179819</v>
      </c>
      <c r="E2493" s="167" t="s">
        <v>3338</v>
      </c>
      <c r="F2493" s="167" t="s">
        <v>1500</v>
      </c>
      <c r="G2493" s="167" t="s">
        <v>508</v>
      </c>
      <c r="I2493" s="167" t="s">
        <v>1405</v>
      </c>
      <c r="J2493" s="167" t="s">
        <v>1501</v>
      </c>
      <c r="K2493" s="167" t="s">
        <v>1101</v>
      </c>
      <c r="L2493" s="167" t="s">
        <v>1502</v>
      </c>
      <c r="M2493" s="167" t="s">
        <v>3329</v>
      </c>
      <c r="O2493" s="167">
        <v>23486</v>
      </c>
      <c r="P2493" s="167" t="s">
        <v>1386</v>
      </c>
      <c r="R2493" s="167">
        <v>773.3</v>
      </c>
      <c r="S2493" s="167">
        <v>-773.3</v>
      </c>
      <c r="T2493" s="167" t="s">
        <v>1361</v>
      </c>
    </row>
    <row r="2494" spans="1:20">
      <c r="A2494" s="167">
        <v>41450</v>
      </c>
      <c r="B2494" s="167">
        <v>45931</v>
      </c>
      <c r="C2494" s="168">
        <v>45931</v>
      </c>
      <c r="D2494" s="167">
        <v>180373</v>
      </c>
      <c r="E2494" s="167" t="s">
        <v>3338</v>
      </c>
      <c r="F2494" s="167" t="s">
        <v>1500</v>
      </c>
      <c r="G2494" s="167" t="s">
        <v>508</v>
      </c>
      <c r="I2494" s="167" t="s">
        <v>1405</v>
      </c>
      <c r="J2494" s="167" t="s">
        <v>1501</v>
      </c>
      <c r="K2494" s="167" t="s">
        <v>1101</v>
      </c>
      <c r="L2494" s="167" t="s">
        <v>1502</v>
      </c>
      <c r="M2494" s="167" t="s">
        <v>3329</v>
      </c>
      <c r="O2494" s="167">
        <v>23798</v>
      </c>
      <c r="P2494" s="167" t="s">
        <v>1386</v>
      </c>
      <c r="R2494" s="167">
        <v>815.1</v>
      </c>
      <c r="S2494" s="167">
        <v>-815.1</v>
      </c>
      <c r="T2494" s="167" t="s">
        <v>1361</v>
      </c>
    </row>
    <row r="2495" spans="1:20">
      <c r="A2495" s="167">
        <v>41300</v>
      </c>
      <c r="B2495" s="167">
        <v>45901</v>
      </c>
      <c r="C2495" s="168">
        <v>45901</v>
      </c>
      <c r="D2495" s="167">
        <v>179819</v>
      </c>
      <c r="E2495" s="167" t="s">
        <v>3339</v>
      </c>
      <c r="F2495" s="167" t="s">
        <v>1408</v>
      </c>
      <c r="G2495" s="167" t="s">
        <v>1409</v>
      </c>
      <c r="I2495" s="167" t="s">
        <v>1405</v>
      </c>
      <c r="J2495" s="167" t="s">
        <v>1696</v>
      </c>
      <c r="K2495" s="167" t="s">
        <v>1101</v>
      </c>
      <c r="L2495" s="167" t="s">
        <v>1697</v>
      </c>
      <c r="M2495" s="167" t="s">
        <v>3329</v>
      </c>
      <c r="O2495" s="167">
        <v>23486</v>
      </c>
      <c r="P2495" s="167" t="s">
        <v>1386</v>
      </c>
      <c r="R2495" s="167">
        <v>60</v>
      </c>
      <c r="S2495" s="167">
        <v>-60</v>
      </c>
      <c r="T2495" s="167" t="s">
        <v>1361</v>
      </c>
    </row>
    <row r="2496" spans="1:20">
      <c r="A2496" s="167">
        <v>41300</v>
      </c>
      <c r="B2496" s="167">
        <v>45931</v>
      </c>
      <c r="C2496" s="168">
        <v>45931</v>
      </c>
      <c r="D2496" s="167">
        <v>180373</v>
      </c>
      <c r="E2496" s="167" t="s">
        <v>3339</v>
      </c>
      <c r="F2496" s="167" t="s">
        <v>1408</v>
      </c>
      <c r="G2496" s="167" t="s">
        <v>1409</v>
      </c>
      <c r="I2496" s="167" t="s">
        <v>1405</v>
      </c>
      <c r="J2496" s="167" t="s">
        <v>1696</v>
      </c>
      <c r="K2496" s="167" t="s">
        <v>1101</v>
      </c>
      <c r="L2496" s="167" t="s">
        <v>1697</v>
      </c>
      <c r="M2496" s="167" t="s">
        <v>3329</v>
      </c>
      <c r="O2496" s="167">
        <v>23798</v>
      </c>
      <c r="P2496" s="167" t="s">
        <v>1386</v>
      </c>
      <c r="R2496" s="167">
        <v>60</v>
      </c>
      <c r="S2496" s="167">
        <v>-60</v>
      </c>
      <c r="T2496" s="167" t="s">
        <v>1361</v>
      </c>
    </row>
    <row r="2497" spans="1:20">
      <c r="A2497" s="167">
        <v>40000</v>
      </c>
      <c r="B2497" s="167">
        <v>45901</v>
      </c>
      <c r="C2497" s="168">
        <v>45901</v>
      </c>
      <c r="D2497" s="167">
        <v>179758</v>
      </c>
      <c r="E2497" s="167" t="s">
        <v>3340</v>
      </c>
      <c r="F2497" s="167" t="s">
        <v>1425</v>
      </c>
      <c r="G2497" s="167" t="s">
        <v>1426</v>
      </c>
      <c r="I2497" s="167" t="s">
        <v>1618</v>
      </c>
      <c r="J2497" s="167" t="s">
        <v>1620</v>
      </c>
      <c r="K2497" s="167" t="s">
        <v>1104</v>
      </c>
      <c r="L2497" s="167" t="s">
        <v>1620</v>
      </c>
      <c r="M2497" s="167" t="s">
        <v>3341</v>
      </c>
      <c r="O2497" s="167">
        <v>23317</v>
      </c>
      <c r="P2497" s="167" t="s">
        <v>1386</v>
      </c>
      <c r="R2497" s="167">
        <v>1380.6</v>
      </c>
      <c r="S2497" s="167">
        <v>-1380.6</v>
      </c>
      <c r="T2497" s="167" t="s">
        <v>1361</v>
      </c>
    </row>
    <row r="2498" spans="1:20">
      <c r="A2498" s="167">
        <v>40000</v>
      </c>
      <c r="B2498" s="167">
        <v>45931</v>
      </c>
      <c r="C2498" s="168">
        <v>45931</v>
      </c>
      <c r="D2498" s="167">
        <v>180310</v>
      </c>
      <c r="E2498" s="167" t="s">
        <v>3340</v>
      </c>
      <c r="F2498" s="167" t="s">
        <v>1425</v>
      </c>
      <c r="G2498" s="167" t="s">
        <v>1426</v>
      </c>
      <c r="I2498" s="167" t="s">
        <v>1618</v>
      </c>
      <c r="J2498" s="167" t="s">
        <v>1620</v>
      </c>
      <c r="K2498" s="167" t="s">
        <v>1104</v>
      </c>
      <c r="L2498" s="167" t="s">
        <v>1620</v>
      </c>
      <c r="M2498" s="167" t="s">
        <v>3341</v>
      </c>
      <c r="O2498" s="167">
        <v>23734</v>
      </c>
      <c r="P2498" s="167" t="s">
        <v>1386</v>
      </c>
      <c r="R2498" s="167">
        <v>1380.6</v>
      </c>
      <c r="S2498" s="167">
        <v>-1380.6</v>
      </c>
      <c r="T2498" s="167" t="s">
        <v>1361</v>
      </c>
    </row>
    <row r="2499" spans="1:20">
      <c r="A2499" s="167">
        <v>40000</v>
      </c>
      <c r="B2499" s="167">
        <v>45901</v>
      </c>
      <c r="C2499" s="168">
        <v>45901</v>
      </c>
      <c r="D2499" s="167">
        <v>179759</v>
      </c>
      <c r="E2499" s="167" t="s">
        <v>3342</v>
      </c>
      <c r="F2499" s="167" t="s">
        <v>1425</v>
      </c>
      <c r="G2499" s="167" t="s">
        <v>1426</v>
      </c>
      <c r="I2499" s="167" t="s">
        <v>1618</v>
      </c>
      <c r="J2499" s="167" t="s">
        <v>1620</v>
      </c>
      <c r="K2499" s="167" t="s">
        <v>1108</v>
      </c>
      <c r="L2499" s="167" t="s">
        <v>1620</v>
      </c>
      <c r="M2499" s="167" t="s">
        <v>3343</v>
      </c>
      <c r="O2499" s="167">
        <v>23318</v>
      </c>
      <c r="P2499" s="167" t="s">
        <v>1386</v>
      </c>
      <c r="R2499" s="167">
        <v>1380.6</v>
      </c>
      <c r="S2499" s="167">
        <v>-1380.6</v>
      </c>
      <c r="T2499" s="167" t="s">
        <v>1361</v>
      </c>
    </row>
    <row r="2500" spans="1:20">
      <c r="A2500" s="167">
        <v>40000</v>
      </c>
      <c r="B2500" s="167">
        <v>45931</v>
      </c>
      <c r="C2500" s="168">
        <v>45931</v>
      </c>
      <c r="D2500" s="167">
        <v>180311</v>
      </c>
      <c r="E2500" s="167" t="s">
        <v>3342</v>
      </c>
      <c r="F2500" s="167" t="s">
        <v>1425</v>
      </c>
      <c r="G2500" s="167" t="s">
        <v>1426</v>
      </c>
      <c r="I2500" s="167" t="s">
        <v>1618</v>
      </c>
      <c r="J2500" s="167" t="s">
        <v>1620</v>
      </c>
      <c r="K2500" s="167" t="s">
        <v>1108</v>
      </c>
      <c r="L2500" s="167" t="s">
        <v>1620</v>
      </c>
      <c r="M2500" s="167" t="s">
        <v>3343</v>
      </c>
      <c r="O2500" s="167">
        <v>23735</v>
      </c>
      <c r="P2500" s="167" t="s">
        <v>1386</v>
      </c>
      <c r="R2500" s="167">
        <v>1380.6</v>
      </c>
      <c r="S2500" s="167">
        <v>-1380.6</v>
      </c>
      <c r="T2500" s="167" t="s">
        <v>1361</v>
      </c>
    </row>
    <row r="2501" spans="1:20">
      <c r="A2501" s="167">
        <v>42200</v>
      </c>
      <c r="B2501" s="167">
        <v>45901</v>
      </c>
      <c r="C2501" s="168">
        <v>45901</v>
      </c>
      <c r="D2501" s="167">
        <v>179759</v>
      </c>
      <c r="E2501" s="167" t="s">
        <v>3344</v>
      </c>
      <c r="F2501" s="167" t="s">
        <v>1425</v>
      </c>
      <c r="G2501" s="167" t="s">
        <v>1426</v>
      </c>
      <c r="I2501" s="167" t="s">
        <v>1618</v>
      </c>
      <c r="J2501" s="167" t="s">
        <v>2183</v>
      </c>
      <c r="K2501" s="167" t="s">
        <v>1108</v>
      </c>
      <c r="L2501" s="167" t="s">
        <v>2184</v>
      </c>
      <c r="M2501" s="167" t="s">
        <v>3343</v>
      </c>
      <c r="O2501" s="167">
        <v>23318</v>
      </c>
      <c r="P2501" s="167" t="s">
        <v>1386</v>
      </c>
      <c r="R2501" s="167">
        <v>162.22999999999999</v>
      </c>
      <c r="S2501" s="167">
        <v>-162.22999999999999</v>
      </c>
      <c r="T2501" s="167" t="s">
        <v>1361</v>
      </c>
    </row>
    <row r="2502" spans="1:20">
      <c r="A2502" s="167">
        <v>42200</v>
      </c>
      <c r="B2502" s="167">
        <v>45931</v>
      </c>
      <c r="C2502" s="168">
        <v>45931</v>
      </c>
      <c r="D2502" s="167">
        <v>180311</v>
      </c>
      <c r="E2502" s="167" t="s">
        <v>3344</v>
      </c>
      <c r="F2502" s="167" t="s">
        <v>1425</v>
      </c>
      <c r="G2502" s="167" t="s">
        <v>1426</v>
      </c>
      <c r="I2502" s="167" t="s">
        <v>1618</v>
      </c>
      <c r="J2502" s="167" t="s">
        <v>2183</v>
      </c>
      <c r="K2502" s="167" t="s">
        <v>1108</v>
      </c>
      <c r="L2502" s="167" t="s">
        <v>2184</v>
      </c>
      <c r="M2502" s="167" t="s">
        <v>3343</v>
      </c>
      <c r="O2502" s="167">
        <v>23735</v>
      </c>
      <c r="P2502" s="167" t="s">
        <v>1386</v>
      </c>
      <c r="R2502" s="167">
        <v>162.22999999999999</v>
      </c>
      <c r="S2502" s="167">
        <v>-162.22999999999999</v>
      </c>
      <c r="T2502" s="167" t="s">
        <v>1361</v>
      </c>
    </row>
    <row r="2503" spans="1:20">
      <c r="A2503" s="167">
        <v>41500</v>
      </c>
      <c r="B2503" s="167">
        <v>45959</v>
      </c>
      <c r="C2503" s="168">
        <v>45959</v>
      </c>
      <c r="D2503" s="167">
        <v>181148</v>
      </c>
      <c r="E2503" s="167" t="s">
        <v>3345</v>
      </c>
      <c r="F2503" s="167" t="s">
        <v>1500</v>
      </c>
      <c r="G2503" s="167" t="s">
        <v>508</v>
      </c>
      <c r="I2503" s="167" t="s">
        <v>1405</v>
      </c>
      <c r="K2503" s="167" t="s">
        <v>1112</v>
      </c>
      <c r="M2503" s="167" t="s">
        <v>3346</v>
      </c>
      <c r="O2503" s="167">
        <v>24200</v>
      </c>
      <c r="P2503" s="167" t="s">
        <v>1386</v>
      </c>
      <c r="R2503" s="167">
        <v>1800</v>
      </c>
      <c r="S2503" s="167">
        <v>-1800</v>
      </c>
      <c r="T2503" s="167" t="s">
        <v>1361</v>
      </c>
    </row>
    <row r="2504" spans="1:20">
      <c r="A2504" s="167">
        <v>42100</v>
      </c>
      <c r="B2504" s="167">
        <v>45901</v>
      </c>
      <c r="C2504" s="168">
        <v>45901</v>
      </c>
      <c r="D2504" s="167">
        <v>179760</v>
      </c>
      <c r="E2504" s="167" t="s">
        <v>3347</v>
      </c>
      <c r="F2504" s="167" t="s">
        <v>1408</v>
      </c>
      <c r="G2504" s="167" t="s">
        <v>1409</v>
      </c>
      <c r="I2504" s="167" t="s">
        <v>1618</v>
      </c>
      <c r="J2504" s="167" t="s">
        <v>3348</v>
      </c>
      <c r="K2504" s="167" t="s">
        <v>1112</v>
      </c>
      <c r="L2504" s="167" t="s">
        <v>3349</v>
      </c>
      <c r="M2504" s="167" t="s">
        <v>3346</v>
      </c>
      <c r="O2504" s="167">
        <v>23319</v>
      </c>
      <c r="P2504" s="167" t="s">
        <v>1386</v>
      </c>
      <c r="R2504" s="167">
        <v>367.5</v>
      </c>
      <c r="S2504" s="167">
        <v>-367.5</v>
      </c>
      <c r="T2504" s="167" t="s">
        <v>1361</v>
      </c>
    </row>
    <row r="2505" spans="1:20">
      <c r="A2505" s="167">
        <v>42100</v>
      </c>
      <c r="B2505" s="167">
        <v>45901</v>
      </c>
      <c r="C2505" s="168">
        <v>45901</v>
      </c>
      <c r="D2505" s="167">
        <v>179760</v>
      </c>
      <c r="E2505" s="167" t="s">
        <v>3347</v>
      </c>
      <c r="F2505" s="167" t="s">
        <v>1408</v>
      </c>
      <c r="G2505" s="167" t="s">
        <v>1409</v>
      </c>
      <c r="I2505" s="167" t="s">
        <v>1618</v>
      </c>
      <c r="J2505" s="167" t="s">
        <v>1410</v>
      </c>
      <c r="K2505" s="167" t="s">
        <v>1112</v>
      </c>
      <c r="L2505" s="167" t="s">
        <v>1411</v>
      </c>
      <c r="M2505" s="167" t="s">
        <v>3346</v>
      </c>
      <c r="O2505" s="167">
        <v>23319</v>
      </c>
      <c r="P2505" s="167" t="s">
        <v>1386</v>
      </c>
      <c r="R2505" s="167">
        <v>525</v>
      </c>
      <c r="S2505" s="167">
        <v>-525</v>
      </c>
      <c r="T2505" s="167" t="s">
        <v>1361</v>
      </c>
    </row>
    <row r="2506" spans="1:20">
      <c r="A2506" s="167">
        <v>42100</v>
      </c>
      <c r="B2506" s="167">
        <v>45931</v>
      </c>
      <c r="C2506" s="168">
        <v>45931</v>
      </c>
      <c r="D2506" s="167">
        <v>180312</v>
      </c>
      <c r="E2506" s="167" t="s">
        <v>3347</v>
      </c>
      <c r="F2506" s="167" t="s">
        <v>1408</v>
      </c>
      <c r="G2506" s="167" t="s">
        <v>1409</v>
      </c>
      <c r="I2506" s="167" t="s">
        <v>1618</v>
      </c>
      <c r="J2506" s="167" t="s">
        <v>3348</v>
      </c>
      <c r="K2506" s="167" t="s">
        <v>1112</v>
      </c>
      <c r="L2506" s="167" t="s">
        <v>3349</v>
      </c>
      <c r="M2506" s="167" t="s">
        <v>3346</v>
      </c>
      <c r="O2506" s="167">
        <v>23736</v>
      </c>
      <c r="P2506" s="167" t="s">
        <v>1386</v>
      </c>
      <c r="R2506" s="167">
        <v>367.5</v>
      </c>
      <c r="S2506" s="167">
        <v>-367.5</v>
      </c>
      <c r="T2506" s="167" t="s">
        <v>1361</v>
      </c>
    </row>
    <row r="2507" spans="1:20">
      <c r="A2507" s="167">
        <v>42100</v>
      </c>
      <c r="B2507" s="167">
        <v>45931</v>
      </c>
      <c r="C2507" s="168">
        <v>45931</v>
      </c>
      <c r="D2507" s="167">
        <v>180312</v>
      </c>
      <c r="E2507" s="167" t="s">
        <v>3347</v>
      </c>
      <c r="F2507" s="167" t="s">
        <v>1408</v>
      </c>
      <c r="G2507" s="167" t="s">
        <v>1409</v>
      </c>
      <c r="I2507" s="167" t="s">
        <v>1618</v>
      </c>
      <c r="J2507" s="167" t="s">
        <v>1410</v>
      </c>
      <c r="K2507" s="167" t="s">
        <v>1112</v>
      </c>
      <c r="L2507" s="167" t="s">
        <v>1411</v>
      </c>
      <c r="M2507" s="167" t="s">
        <v>3346</v>
      </c>
      <c r="O2507" s="167">
        <v>23736</v>
      </c>
      <c r="P2507" s="167" t="s">
        <v>1386</v>
      </c>
      <c r="R2507" s="167">
        <v>525</v>
      </c>
      <c r="S2507" s="167">
        <v>-525</v>
      </c>
      <c r="T2507" s="167" t="s">
        <v>1361</v>
      </c>
    </row>
    <row r="2508" spans="1:20">
      <c r="A2508" s="167">
        <v>42100</v>
      </c>
      <c r="B2508" s="167">
        <v>45901</v>
      </c>
      <c r="C2508" s="168">
        <v>45901</v>
      </c>
      <c r="D2508" s="167">
        <v>179760</v>
      </c>
      <c r="E2508" s="167" t="s">
        <v>3350</v>
      </c>
      <c r="F2508" s="167" t="s">
        <v>1408</v>
      </c>
      <c r="G2508" s="167" t="s">
        <v>1409</v>
      </c>
      <c r="I2508" s="167" t="s">
        <v>1618</v>
      </c>
      <c r="J2508" s="167" t="s">
        <v>1422</v>
      </c>
      <c r="K2508" s="167" t="s">
        <v>1112</v>
      </c>
      <c r="L2508" s="167" t="s">
        <v>1423</v>
      </c>
      <c r="M2508" s="167" t="s">
        <v>3346</v>
      </c>
      <c r="O2508" s="167">
        <v>23319</v>
      </c>
      <c r="P2508" s="167" t="s">
        <v>1386</v>
      </c>
      <c r="R2508" s="167">
        <v>375.36</v>
      </c>
      <c r="S2508" s="167">
        <v>-375.36</v>
      </c>
      <c r="T2508" s="167" t="s">
        <v>1361</v>
      </c>
    </row>
    <row r="2509" spans="1:20">
      <c r="A2509" s="167">
        <v>42100</v>
      </c>
      <c r="B2509" s="167">
        <v>45931</v>
      </c>
      <c r="C2509" s="168">
        <v>45931</v>
      </c>
      <c r="D2509" s="167">
        <v>180312</v>
      </c>
      <c r="E2509" s="167" t="s">
        <v>3350</v>
      </c>
      <c r="F2509" s="167" t="s">
        <v>1408</v>
      </c>
      <c r="G2509" s="167" t="s">
        <v>1409</v>
      </c>
      <c r="I2509" s="167" t="s">
        <v>1618</v>
      </c>
      <c r="J2509" s="167" t="s">
        <v>1422</v>
      </c>
      <c r="K2509" s="167" t="s">
        <v>1112</v>
      </c>
      <c r="L2509" s="167" t="s">
        <v>1423</v>
      </c>
      <c r="M2509" s="167" t="s">
        <v>3346</v>
      </c>
      <c r="O2509" s="167">
        <v>23736</v>
      </c>
      <c r="P2509" s="167" t="s">
        <v>1386</v>
      </c>
      <c r="R2509" s="167">
        <v>371.68</v>
      </c>
      <c r="S2509" s="167">
        <v>-371.68</v>
      </c>
      <c r="T2509" s="167" t="s">
        <v>1361</v>
      </c>
    </row>
    <row r="2510" spans="1:20">
      <c r="A2510" s="167">
        <v>41450</v>
      </c>
      <c r="B2510" s="167">
        <v>45901</v>
      </c>
      <c r="C2510" s="168">
        <v>45901</v>
      </c>
      <c r="D2510" s="167">
        <v>179760</v>
      </c>
      <c r="E2510" s="167" t="s">
        <v>3351</v>
      </c>
      <c r="F2510" s="167" t="s">
        <v>1425</v>
      </c>
      <c r="G2510" s="167" t="s">
        <v>1426</v>
      </c>
      <c r="I2510" s="167" t="s">
        <v>1618</v>
      </c>
      <c r="J2510" s="167" t="s">
        <v>2892</v>
      </c>
      <c r="K2510" s="167" t="s">
        <v>1112</v>
      </c>
      <c r="L2510" s="167" t="s">
        <v>2893</v>
      </c>
      <c r="M2510" s="167" t="s">
        <v>3346</v>
      </c>
      <c r="O2510" s="167">
        <v>23319</v>
      </c>
      <c r="P2510" s="167" t="s">
        <v>1386</v>
      </c>
      <c r="R2510" s="167">
        <v>48</v>
      </c>
      <c r="S2510" s="167">
        <v>-48</v>
      </c>
      <c r="T2510" s="167" t="s">
        <v>1361</v>
      </c>
    </row>
    <row r="2511" spans="1:20">
      <c r="A2511" s="167">
        <v>41450</v>
      </c>
      <c r="B2511" s="167">
        <v>45931</v>
      </c>
      <c r="C2511" s="168">
        <v>45931</v>
      </c>
      <c r="D2511" s="167">
        <v>180312</v>
      </c>
      <c r="E2511" s="167" t="s">
        <v>3351</v>
      </c>
      <c r="F2511" s="167" t="s">
        <v>1425</v>
      </c>
      <c r="G2511" s="167" t="s">
        <v>1426</v>
      </c>
      <c r="I2511" s="167" t="s">
        <v>1618</v>
      </c>
      <c r="J2511" s="167" t="s">
        <v>2892</v>
      </c>
      <c r="K2511" s="167" t="s">
        <v>1112</v>
      </c>
      <c r="L2511" s="167" t="s">
        <v>2893</v>
      </c>
      <c r="M2511" s="167" t="s">
        <v>3346</v>
      </c>
      <c r="O2511" s="167">
        <v>23736</v>
      </c>
      <c r="P2511" s="167" t="s">
        <v>1386</v>
      </c>
      <c r="R2511" s="167">
        <v>48</v>
      </c>
      <c r="S2511" s="167">
        <v>-48</v>
      </c>
      <c r="T2511" s="167" t="s">
        <v>1361</v>
      </c>
    </row>
    <row r="2512" spans="1:20">
      <c r="A2512" s="167">
        <v>41320</v>
      </c>
      <c r="B2512" s="167">
        <v>45901</v>
      </c>
      <c r="C2512" s="168">
        <v>45901</v>
      </c>
      <c r="D2512" s="167">
        <v>179760</v>
      </c>
      <c r="E2512" s="167" t="s">
        <v>3352</v>
      </c>
      <c r="F2512" s="167" t="s">
        <v>1425</v>
      </c>
      <c r="G2512" s="167" t="s">
        <v>1426</v>
      </c>
      <c r="I2512" s="167" t="s">
        <v>1618</v>
      </c>
      <c r="J2512" s="167" t="s">
        <v>1492</v>
      </c>
      <c r="K2512" s="167" t="s">
        <v>1112</v>
      </c>
      <c r="L2512" s="167" t="s">
        <v>1493</v>
      </c>
      <c r="M2512" s="167" t="s">
        <v>3346</v>
      </c>
      <c r="O2512" s="167">
        <v>23319</v>
      </c>
      <c r="P2512" s="167" t="s">
        <v>1386</v>
      </c>
      <c r="R2512" s="167">
        <v>20</v>
      </c>
      <c r="S2512" s="167">
        <v>-20</v>
      </c>
      <c r="T2512" s="167" t="s">
        <v>1361</v>
      </c>
    </row>
    <row r="2513" spans="1:20">
      <c r="A2513" s="167">
        <v>41320</v>
      </c>
      <c r="B2513" s="167">
        <v>45931</v>
      </c>
      <c r="C2513" s="168">
        <v>45931</v>
      </c>
      <c r="D2513" s="167">
        <v>180312</v>
      </c>
      <c r="E2513" s="167" t="s">
        <v>3352</v>
      </c>
      <c r="F2513" s="167" t="s">
        <v>1425</v>
      </c>
      <c r="G2513" s="167" t="s">
        <v>1426</v>
      </c>
      <c r="I2513" s="167" t="s">
        <v>1618</v>
      </c>
      <c r="J2513" s="167" t="s">
        <v>1492</v>
      </c>
      <c r="K2513" s="167" t="s">
        <v>1112</v>
      </c>
      <c r="L2513" s="167" t="s">
        <v>1493</v>
      </c>
      <c r="M2513" s="167" t="s">
        <v>3346</v>
      </c>
      <c r="O2513" s="167">
        <v>23736</v>
      </c>
      <c r="P2513" s="167" t="s">
        <v>1386</v>
      </c>
      <c r="R2513" s="167">
        <v>20</v>
      </c>
      <c r="S2513" s="167">
        <v>-20</v>
      </c>
      <c r="T2513" s="167" t="s">
        <v>1361</v>
      </c>
    </row>
    <row r="2514" spans="1:20">
      <c r="A2514" s="167">
        <v>41320</v>
      </c>
      <c r="B2514" s="167">
        <v>45901</v>
      </c>
      <c r="C2514" s="168">
        <v>45901</v>
      </c>
      <c r="D2514" s="167">
        <v>179760</v>
      </c>
      <c r="E2514" s="167" t="s">
        <v>3353</v>
      </c>
      <c r="F2514" s="167" t="s">
        <v>1425</v>
      </c>
      <c r="G2514" s="167" t="s">
        <v>1426</v>
      </c>
      <c r="I2514" s="167" t="s">
        <v>1618</v>
      </c>
      <c r="J2514" s="167" t="s">
        <v>1427</v>
      </c>
      <c r="K2514" s="167" t="s">
        <v>1112</v>
      </c>
      <c r="L2514" s="167" t="s">
        <v>1428</v>
      </c>
      <c r="M2514" s="167" t="s">
        <v>3346</v>
      </c>
      <c r="O2514" s="167">
        <v>23319</v>
      </c>
      <c r="P2514" s="167" t="s">
        <v>1386</v>
      </c>
      <c r="R2514" s="167">
        <v>180</v>
      </c>
      <c r="S2514" s="167">
        <v>-180</v>
      </c>
      <c r="T2514" s="167" t="s">
        <v>1361</v>
      </c>
    </row>
    <row r="2515" spans="1:20">
      <c r="A2515" s="167">
        <v>41320</v>
      </c>
      <c r="B2515" s="167">
        <v>45931</v>
      </c>
      <c r="C2515" s="168">
        <v>45931</v>
      </c>
      <c r="D2515" s="167">
        <v>180312</v>
      </c>
      <c r="E2515" s="167" t="s">
        <v>3353</v>
      </c>
      <c r="F2515" s="167" t="s">
        <v>1425</v>
      </c>
      <c r="G2515" s="167" t="s">
        <v>1426</v>
      </c>
      <c r="I2515" s="167" t="s">
        <v>1618</v>
      </c>
      <c r="J2515" s="167" t="s">
        <v>1427</v>
      </c>
      <c r="K2515" s="167" t="s">
        <v>1112</v>
      </c>
      <c r="L2515" s="167" t="s">
        <v>1428</v>
      </c>
      <c r="M2515" s="167" t="s">
        <v>3346</v>
      </c>
      <c r="O2515" s="167">
        <v>23736</v>
      </c>
      <c r="P2515" s="167" t="s">
        <v>1386</v>
      </c>
      <c r="R2515" s="167">
        <v>180</v>
      </c>
      <c r="S2515" s="167">
        <v>-180</v>
      </c>
      <c r="T2515" s="167" t="s">
        <v>1361</v>
      </c>
    </row>
    <row r="2516" spans="1:20">
      <c r="A2516" s="167">
        <v>41300</v>
      </c>
      <c r="B2516" s="167">
        <v>45901</v>
      </c>
      <c r="C2516" s="168">
        <v>45901</v>
      </c>
      <c r="D2516" s="167">
        <v>179760</v>
      </c>
      <c r="E2516" s="167" t="s">
        <v>3354</v>
      </c>
      <c r="F2516" s="167" t="s">
        <v>1425</v>
      </c>
      <c r="G2516" s="167" t="s">
        <v>1426</v>
      </c>
      <c r="I2516" s="167" t="s">
        <v>1618</v>
      </c>
      <c r="J2516" s="167" t="s">
        <v>1430</v>
      </c>
      <c r="K2516" s="167" t="s">
        <v>1112</v>
      </c>
      <c r="L2516" s="167" t="s">
        <v>1430</v>
      </c>
      <c r="M2516" s="167" t="s">
        <v>3346</v>
      </c>
      <c r="O2516" s="167">
        <v>23319</v>
      </c>
      <c r="P2516" s="167" t="s">
        <v>1386</v>
      </c>
      <c r="R2516" s="167">
        <v>307.13</v>
      </c>
      <c r="S2516" s="167">
        <v>-307.13</v>
      </c>
      <c r="T2516" s="167" t="s">
        <v>1361</v>
      </c>
    </row>
    <row r="2517" spans="1:20">
      <c r="A2517" s="167">
        <v>41300</v>
      </c>
      <c r="B2517" s="167">
        <v>45931</v>
      </c>
      <c r="C2517" s="168">
        <v>45931</v>
      </c>
      <c r="D2517" s="167">
        <v>180312</v>
      </c>
      <c r="E2517" s="167" t="s">
        <v>3354</v>
      </c>
      <c r="F2517" s="167" t="s">
        <v>1425</v>
      </c>
      <c r="G2517" s="167" t="s">
        <v>1426</v>
      </c>
      <c r="I2517" s="167" t="s">
        <v>1618</v>
      </c>
      <c r="J2517" s="167" t="s">
        <v>1430</v>
      </c>
      <c r="K2517" s="167" t="s">
        <v>1112</v>
      </c>
      <c r="L2517" s="167" t="s">
        <v>1430</v>
      </c>
      <c r="M2517" s="167" t="s">
        <v>3346</v>
      </c>
      <c r="O2517" s="167">
        <v>23736</v>
      </c>
      <c r="P2517" s="167" t="s">
        <v>1386</v>
      </c>
      <c r="R2517" s="167">
        <v>311.95</v>
      </c>
      <c r="S2517" s="167">
        <v>-311.95</v>
      </c>
      <c r="T2517" s="167" t="s">
        <v>1361</v>
      </c>
    </row>
    <row r="2518" spans="1:20">
      <c r="A2518" s="167">
        <v>40000</v>
      </c>
      <c r="B2518" s="167">
        <v>45901</v>
      </c>
      <c r="C2518" s="168">
        <v>45901</v>
      </c>
      <c r="D2518" s="167">
        <v>179760</v>
      </c>
      <c r="E2518" s="167" t="s">
        <v>3355</v>
      </c>
      <c r="F2518" s="167" t="s">
        <v>1425</v>
      </c>
      <c r="G2518" s="167" t="s">
        <v>1426</v>
      </c>
      <c r="I2518" s="167" t="s">
        <v>1618</v>
      </c>
      <c r="J2518" s="167" t="s">
        <v>1620</v>
      </c>
      <c r="K2518" s="167" t="s">
        <v>1112</v>
      </c>
      <c r="L2518" s="167" t="s">
        <v>1620</v>
      </c>
      <c r="M2518" s="167" t="s">
        <v>3346</v>
      </c>
      <c r="O2518" s="167">
        <v>23319</v>
      </c>
      <c r="P2518" s="167" t="s">
        <v>1386</v>
      </c>
      <c r="R2518" s="167">
        <v>1380.6</v>
      </c>
      <c r="S2518" s="167">
        <v>-1380.6</v>
      </c>
      <c r="T2518" s="167" t="s">
        <v>1361</v>
      </c>
    </row>
    <row r="2519" spans="1:20">
      <c r="A2519" s="167">
        <v>40000</v>
      </c>
      <c r="B2519" s="167">
        <v>45931</v>
      </c>
      <c r="C2519" s="168">
        <v>45931</v>
      </c>
      <c r="D2519" s="167">
        <v>180312</v>
      </c>
      <c r="E2519" s="167" t="s">
        <v>3355</v>
      </c>
      <c r="F2519" s="167" t="s">
        <v>1425</v>
      </c>
      <c r="G2519" s="167" t="s">
        <v>1426</v>
      </c>
      <c r="I2519" s="167" t="s">
        <v>1618</v>
      </c>
      <c r="J2519" s="167" t="s">
        <v>1620</v>
      </c>
      <c r="K2519" s="167" t="s">
        <v>1112</v>
      </c>
      <c r="L2519" s="167" t="s">
        <v>1620</v>
      </c>
      <c r="M2519" s="167" t="s">
        <v>3346</v>
      </c>
      <c r="O2519" s="167">
        <v>23736</v>
      </c>
      <c r="P2519" s="167" t="s">
        <v>1386</v>
      </c>
      <c r="R2519" s="167">
        <v>1380.6</v>
      </c>
      <c r="S2519" s="167">
        <v>-1380.6</v>
      </c>
      <c r="T2519" s="167" t="s">
        <v>1361</v>
      </c>
    </row>
    <row r="2520" spans="1:20">
      <c r="A2520" s="167">
        <v>41450</v>
      </c>
      <c r="B2520" s="167">
        <v>45901</v>
      </c>
      <c r="C2520" s="168">
        <v>45901</v>
      </c>
      <c r="D2520" s="167">
        <v>179760</v>
      </c>
      <c r="E2520" s="167" t="s">
        <v>3356</v>
      </c>
      <c r="F2520" s="167" t="s">
        <v>1425</v>
      </c>
      <c r="G2520" s="167" t="s">
        <v>1426</v>
      </c>
      <c r="I2520" s="167" t="s">
        <v>1618</v>
      </c>
      <c r="J2520" s="167" t="s">
        <v>3357</v>
      </c>
      <c r="K2520" s="167" t="s">
        <v>1112</v>
      </c>
      <c r="L2520" s="167" t="s">
        <v>3358</v>
      </c>
      <c r="M2520" s="167" t="s">
        <v>3346</v>
      </c>
      <c r="O2520" s="167">
        <v>23319</v>
      </c>
      <c r="P2520" s="167" t="s">
        <v>1386</v>
      </c>
      <c r="R2520" s="167">
        <v>19.920000000000002</v>
      </c>
      <c r="S2520" s="167">
        <v>-19.920000000000002</v>
      </c>
      <c r="T2520" s="167" t="s">
        <v>1361</v>
      </c>
    </row>
    <row r="2521" spans="1:20">
      <c r="A2521" s="167">
        <v>41450</v>
      </c>
      <c r="B2521" s="167">
        <v>45931</v>
      </c>
      <c r="C2521" s="168">
        <v>45931</v>
      </c>
      <c r="D2521" s="167">
        <v>180312</v>
      </c>
      <c r="E2521" s="167" t="s">
        <v>3356</v>
      </c>
      <c r="F2521" s="167" t="s">
        <v>1425</v>
      </c>
      <c r="G2521" s="167" t="s">
        <v>1426</v>
      </c>
      <c r="I2521" s="167" t="s">
        <v>1618</v>
      </c>
      <c r="J2521" s="167" t="s">
        <v>3357</v>
      </c>
      <c r="K2521" s="167" t="s">
        <v>1112</v>
      </c>
      <c r="L2521" s="167" t="s">
        <v>3358</v>
      </c>
      <c r="M2521" s="167" t="s">
        <v>3346</v>
      </c>
      <c r="O2521" s="167">
        <v>23736</v>
      </c>
      <c r="P2521" s="167" t="s">
        <v>1386</v>
      </c>
      <c r="R2521" s="167">
        <v>19.920000000000002</v>
      </c>
      <c r="S2521" s="167">
        <v>-19.920000000000002</v>
      </c>
      <c r="T2521" s="167" t="s">
        <v>1361</v>
      </c>
    </row>
    <row r="2522" spans="1:20">
      <c r="A2522" s="167">
        <v>41450</v>
      </c>
      <c r="B2522" s="167">
        <v>45901</v>
      </c>
      <c r="C2522" s="168">
        <v>45901</v>
      </c>
      <c r="D2522" s="167">
        <v>179760</v>
      </c>
      <c r="E2522" s="167" t="s">
        <v>3359</v>
      </c>
      <c r="F2522" s="167" t="s">
        <v>1425</v>
      </c>
      <c r="G2522" s="167" t="s">
        <v>1426</v>
      </c>
      <c r="I2522" s="167" t="s">
        <v>1618</v>
      </c>
      <c r="J2522" s="167" t="s">
        <v>2577</v>
      </c>
      <c r="K2522" s="167" t="s">
        <v>1112</v>
      </c>
      <c r="L2522" s="167" t="s">
        <v>2578</v>
      </c>
      <c r="M2522" s="167" t="s">
        <v>3346</v>
      </c>
      <c r="O2522" s="167">
        <v>23319</v>
      </c>
      <c r="P2522" s="167" t="s">
        <v>1386</v>
      </c>
      <c r="R2522" s="167">
        <v>208.8</v>
      </c>
      <c r="S2522" s="167">
        <v>-208.8</v>
      </c>
      <c r="T2522" s="167" t="s">
        <v>1361</v>
      </c>
    </row>
    <row r="2523" spans="1:20">
      <c r="A2523" s="167">
        <v>41450</v>
      </c>
      <c r="B2523" s="167">
        <v>45931</v>
      </c>
      <c r="C2523" s="168">
        <v>45931</v>
      </c>
      <c r="D2523" s="167">
        <v>180312</v>
      </c>
      <c r="E2523" s="167" t="s">
        <v>3359</v>
      </c>
      <c r="F2523" s="167" t="s">
        <v>1425</v>
      </c>
      <c r="G2523" s="167" t="s">
        <v>1426</v>
      </c>
      <c r="I2523" s="167" t="s">
        <v>1618</v>
      </c>
      <c r="J2523" s="167" t="s">
        <v>2577</v>
      </c>
      <c r="K2523" s="167" t="s">
        <v>1112</v>
      </c>
      <c r="L2523" s="167" t="s">
        <v>2578</v>
      </c>
      <c r="M2523" s="167" t="s">
        <v>3346</v>
      </c>
      <c r="O2523" s="167">
        <v>23736</v>
      </c>
      <c r="P2523" s="167" t="s">
        <v>1386</v>
      </c>
      <c r="R2523" s="167">
        <v>208.8</v>
      </c>
      <c r="S2523" s="167">
        <v>-208.8</v>
      </c>
      <c r="T2523" s="167" t="s">
        <v>1361</v>
      </c>
    </row>
    <row r="2524" spans="1:20">
      <c r="A2524" s="167">
        <v>41450</v>
      </c>
      <c r="B2524" s="167">
        <v>45901</v>
      </c>
      <c r="C2524" s="168">
        <v>45901</v>
      </c>
      <c r="D2524" s="167">
        <v>179760</v>
      </c>
      <c r="E2524" s="167" t="s">
        <v>3360</v>
      </c>
      <c r="F2524" s="167" t="s">
        <v>1425</v>
      </c>
      <c r="G2524" s="167" t="s">
        <v>1426</v>
      </c>
      <c r="I2524" s="167" t="s">
        <v>1618</v>
      </c>
      <c r="J2524" s="167" t="s">
        <v>3361</v>
      </c>
      <c r="K2524" s="167" t="s">
        <v>1112</v>
      </c>
      <c r="L2524" s="167" t="s">
        <v>3362</v>
      </c>
      <c r="M2524" s="167" t="s">
        <v>3346</v>
      </c>
      <c r="O2524" s="167">
        <v>23319</v>
      </c>
      <c r="P2524" s="167" t="s">
        <v>1386</v>
      </c>
      <c r="R2524" s="167">
        <v>54</v>
      </c>
      <c r="S2524" s="167">
        <v>-54</v>
      </c>
      <c r="T2524" s="167" t="s">
        <v>1361</v>
      </c>
    </row>
    <row r="2525" spans="1:20">
      <c r="A2525" s="167">
        <v>41450</v>
      </c>
      <c r="B2525" s="167">
        <v>45931</v>
      </c>
      <c r="C2525" s="168">
        <v>45931</v>
      </c>
      <c r="D2525" s="167">
        <v>180312</v>
      </c>
      <c r="E2525" s="167" t="s">
        <v>3360</v>
      </c>
      <c r="F2525" s="167" t="s">
        <v>1425</v>
      </c>
      <c r="G2525" s="167" t="s">
        <v>1426</v>
      </c>
      <c r="I2525" s="167" t="s">
        <v>1618</v>
      </c>
      <c r="J2525" s="167" t="s">
        <v>3361</v>
      </c>
      <c r="K2525" s="167" t="s">
        <v>1112</v>
      </c>
      <c r="L2525" s="167" t="s">
        <v>3362</v>
      </c>
      <c r="M2525" s="167" t="s">
        <v>3346</v>
      </c>
      <c r="O2525" s="167">
        <v>23736</v>
      </c>
      <c r="P2525" s="167" t="s">
        <v>1386</v>
      </c>
      <c r="R2525" s="167">
        <v>54</v>
      </c>
      <c r="S2525" s="167">
        <v>-54</v>
      </c>
      <c r="T2525" s="167" t="s">
        <v>1361</v>
      </c>
    </row>
    <row r="2526" spans="1:20">
      <c r="A2526" s="167">
        <v>40000</v>
      </c>
      <c r="B2526" s="167">
        <v>45901</v>
      </c>
      <c r="C2526" s="168">
        <v>45901</v>
      </c>
      <c r="D2526" s="167">
        <v>179761</v>
      </c>
      <c r="E2526" s="167" t="s">
        <v>3363</v>
      </c>
      <c r="F2526" s="167" t="s">
        <v>1425</v>
      </c>
      <c r="G2526" s="167" t="s">
        <v>1426</v>
      </c>
      <c r="I2526" s="167" t="s">
        <v>1618</v>
      </c>
      <c r="J2526" s="167" t="s">
        <v>1620</v>
      </c>
      <c r="K2526" s="167" t="s">
        <v>1116</v>
      </c>
      <c r="L2526" s="167" t="s">
        <v>1620</v>
      </c>
      <c r="M2526" s="167" t="s">
        <v>3364</v>
      </c>
      <c r="O2526" s="167">
        <v>23320</v>
      </c>
      <c r="P2526" s="167" t="s">
        <v>1386</v>
      </c>
      <c r="R2526" s="167">
        <v>1380.6</v>
      </c>
      <c r="S2526" s="167">
        <v>-1380.6</v>
      </c>
      <c r="T2526" s="167" t="s">
        <v>1361</v>
      </c>
    </row>
    <row r="2527" spans="1:20">
      <c r="A2527" s="167">
        <v>40000</v>
      </c>
      <c r="B2527" s="167">
        <v>45931</v>
      </c>
      <c r="C2527" s="168">
        <v>45931</v>
      </c>
      <c r="D2527" s="167">
        <v>180313</v>
      </c>
      <c r="E2527" s="167" t="s">
        <v>3363</v>
      </c>
      <c r="F2527" s="167" t="s">
        <v>1425</v>
      </c>
      <c r="G2527" s="167" t="s">
        <v>1426</v>
      </c>
      <c r="I2527" s="167" t="s">
        <v>1618</v>
      </c>
      <c r="J2527" s="167" t="s">
        <v>1620</v>
      </c>
      <c r="K2527" s="167" t="s">
        <v>1116</v>
      </c>
      <c r="L2527" s="167" t="s">
        <v>1620</v>
      </c>
      <c r="M2527" s="167" t="s">
        <v>3364</v>
      </c>
      <c r="O2527" s="167">
        <v>23737</v>
      </c>
      <c r="P2527" s="167" t="s">
        <v>1386</v>
      </c>
      <c r="R2527" s="167">
        <v>1380.6</v>
      </c>
      <c r="S2527" s="167">
        <v>-1380.6</v>
      </c>
      <c r="T2527" s="167" t="s">
        <v>1361</v>
      </c>
    </row>
    <row r="2528" spans="1:20">
      <c r="A2528" s="167">
        <v>42100</v>
      </c>
      <c r="B2528" s="167">
        <v>45901</v>
      </c>
      <c r="C2528" s="168">
        <v>45901</v>
      </c>
      <c r="D2528" s="167">
        <v>179820</v>
      </c>
      <c r="E2528" s="167" t="s">
        <v>3365</v>
      </c>
      <c r="F2528" s="167" t="s">
        <v>1408</v>
      </c>
      <c r="G2528" s="167" t="s">
        <v>1409</v>
      </c>
      <c r="I2528" s="167" t="s">
        <v>1405</v>
      </c>
      <c r="J2528" s="167" t="s">
        <v>1410</v>
      </c>
      <c r="K2528" s="167" t="s">
        <v>1120</v>
      </c>
      <c r="L2528" s="167" t="s">
        <v>1411</v>
      </c>
      <c r="M2528" s="167" t="s">
        <v>3366</v>
      </c>
      <c r="O2528" s="167">
        <v>23509</v>
      </c>
      <c r="P2528" s="167" t="s">
        <v>1386</v>
      </c>
      <c r="R2528" s="167">
        <v>1400</v>
      </c>
      <c r="S2528" s="167">
        <v>-1400</v>
      </c>
      <c r="T2528" s="167" t="s">
        <v>1361</v>
      </c>
    </row>
    <row r="2529" spans="1:20">
      <c r="A2529" s="167">
        <v>42100</v>
      </c>
      <c r="B2529" s="167">
        <v>45931</v>
      </c>
      <c r="C2529" s="168">
        <v>45931</v>
      </c>
      <c r="D2529" s="167">
        <v>180374</v>
      </c>
      <c r="E2529" s="167" t="s">
        <v>3365</v>
      </c>
      <c r="F2529" s="167" t="s">
        <v>1408</v>
      </c>
      <c r="G2529" s="167" t="s">
        <v>1409</v>
      </c>
      <c r="I2529" s="167" t="s">
        <v>1405</v>
      </c>
      <c r="J2529" s="167" t="s">
        <v>1410</v>
      </c>
      <c r="K2529" s="167" t="s">
        <v>1120</v>
      </c>
      <c r="L2529" s="167" t="s">
        <v>1411</v>
      </c>
      <c r="M2529" s="167" t="s">
        <v>3366</v>
      </c>
      <c r="O2529" s="167">
        <v>23799</v>
      </c>
      <c r="P2529" s="167" t="s">
        <v>1386</v>
      </c>
      <c r="R2529" s="167">
        <v>1400</v>
      </c>
      <c r="S2529" s="167">
        <v>-1400</v>
      </c>
      <c r="T2529" s="167" t="s">
        <v>1361</v>
      </c>
    </row>
    <row r="2530" spans="1:20">
      <c r="A2530" s="167">
        <v>42100</v>
      </c>
      <c r="B2530" s="167">
        <v>45901</v>
      </c>
      <c r="C2530" s="168">
        <v>45901</v>
      </c>
      <c r="D2530" s="167">
        <v>179820</v>
      </c>
      <c r="E2530" s="167" t="s">
        <v>3367</v>
      </c>
      <c r="F2530" s="167" t="s">
        <v>1408</v>
      </c>
      <c r="G2530" s="167" t="s">
        <v>1409</v>
      </c>
      <c r="I2530" s="167" t="s">
        <v>1405</v>
      </c>
      <c r="J2530" s="167" t="s">
        <v>1413</v>
      </c>
      <c r="K2530" s="167" t="s">
        <v>1120</v>
      </c>
      <c r="L2530" s="167" t="s">
        <v>1414</v>
      </c>
      <c r="M2530" s="167" t="s">
        <v>3366</v>
      </c>
      <c r="O2530" s="167">
        <v>23509</v>
      </c>
      <c r="P2530" s="167" t="s">
        <v>1386</v>
      </c>
      <c r="R2530" s="167">
        <v>282</v>
      </c>
      <c r="S2530" s="167">
        <v>-282</v>
      </c>
      <c r="T2530" s="167" t="s">
        <v>1361</v>
      </c>
    </row>
    <row r="2531" spans="1:20">
      <c r="A2531" s="167">
        <v>42100</v>
      </c>
      <c r="B2531" s="167">
        <v>45931</v>
      </c>
      <c r="C2531" s="168">
        <v>45931</v>
      </c>
      <c r="D2531" s="167">
        <v>180374</v>
      </c>
      <c r="E2531" s="167" t="s">
        <v>3367</v>
      </c>
      <c r="F2531" s="167" t="s">
        <v>1408</v>
      </c>
      <c r="G2531" s="167" t="s">
        <v>1409</v>
      </c>
      <c r="I2531" s="167" t="s">
        <v>1405</v>
      </c>
      <c r="J2531" s="167" t="s">
        <v>1413</v>
      </c>
      <c r="K2531" s="167" t="s">
        <v>1120</v>
      </c>
      <c r="L2531" s="167" t="s">
        <v>1414</v>
      </c>
      <c r="M2531" s="167" t="s">
        <v>3366</v>
      </c>
      <c r="O2531" s="167">
        <v>23799</v>
      </c>
      <c r="P2531" s="167" t="s">
        <v>1386</v>
      </c>
      <c r="R2531" s="167">
        <v>282</v>
      </c>
      <c r="S2531" s="167">
        <v>-282</v>
      </c>
      <c r="T2531" s="167" t="s">
        <v>1361</v>
      </c>
    </row>
    <row r="2532" spans="1:20">
      <c r="A2532" s="167">
        <v>42100</v>
      </c>
      <c r="B2532" s="167">
        <v>45901</v>
      </c>
      <c r="C2532" s="168">
        <v>45901</v>
      </c>
      <c r="D2532" s="167">
        <v>179820</v>
      </c>
      <c r="E2532" s="167" t="s">
        <v>3368</v>
      </c>
      <c r="F2532" s="167" t="s">
        <v>1408</v>
      </c>
      <c r="G2532" s="167" t="s">
        <v>1409</v>
      </c>
      <c r="I2532" s="167" t="s">
        <v>1405</v>
      </c>
      <c r="J2532" s="167" t="s">
        <v>1416</v>
      </c>
      <c r="K2532" s="167" t="s">
        <v>1120</v>
      </c>
      <c r="L2532" s="167" t="s">
        <v>1417</v>
      </c>
      <c r="M2532" s="167" t="s">
        <v>3366</v>
      </c>
      <c r="O2532" s="167">
        <v>23509</v>
      </c>
      <c r="P2532" s="167" t="s">
        <v>1386</v>
      </c>
      <c r="R2532" s="167">
        <v>100</v>
      </c>
      <c r="S2532" s="167">
        <v>-100</v>
      </c>
      <c r="T2532" s="167" t="s">
        <v>1361</v>
      </c>
    </row>
    <row r="2533" spans="1:20">
      <c r="A2533" s="167">
        <v>42100</v>
      </c>
      <c r="B2533" s="167">
        <v>45931</v>
      </c>
      <c r="C2533" s="168">
        <v>45931</v>
      </c>
      <c r="D2533" s="167">
        <v>180374</v>
      </c>
      <c r="E2533" s="167" t="s">
        <v>3368</v>
      </c>
      <c r="F2533" s="167" t="s">
        <v>1408</v>
      </c>
      <c r="G2533" s="167" t="s">
        <v>1409</v>
      </c>
      <c r="I2533" s="167" t="s">
        <v>1405</v>
      </c>
      <c r="J2533" s="167" t="s">
        <v>1416</v>
      </c>
      <c r="K2533" s="167" t="s">
        <v>1120</v>
      </c>
      <c r="L2533" s="167" t="s">
        <v>1417</v>
      </c>
      <c r="M2533" s="167" t="s">
        <v>3366</v>
      </c>
      <c r="O2533" s="167">
        <v>23799</v>
      </c>
      <c r="P2533" s="167" t="s">
        <v>1386</v>
      </c>
      <c r="R2533" s="167">
        <v>100</v>
      </c>
      <c r="S2533" s="167">
        <v>-100</v>
      </c>
      <c r="T2533" s="167" t="s">
        <v>1361</v>
      </c>
    </row>
    <row r="2534" spans="1:20">
      <c r="A2534" s="167">
        <v>41300</v>
      </c>
      <c r="B2534" s="167">
        <v>45901</v>
      </c>
      <c r="C2534" s="168">
        <v>45901</v>
      </c>
      <c r="D2534" s="167">
        <v>179820</v>
      </c>
      <c r="E2534" s="167" t="s">
        <v>3369</v>
      </c>
      <c r="F2534" s="167" t="s">
        <v>1425</v>
      </c>
      <c r="G2534" s="167" t="s">
        <v>1426</v>
      </c>
      <c r="I2534" s="167" t="s">
        <v>1405</v>
      </c>
      <c r="J2534" s="167" t="s">
        <v>1419</v>
      </c>
      <c r="K2534" s="167" t="s">
        <v>1120</v>
      </c>
      <c r="L2534" s="167" t="s">
        <v>1420</v>
      </c>
      <c r="M2534" s="167" t="s">
        <v>3366</v>
      </c>
      <c r="O2534" s="167">
        <v>23509</v>
      </c>
      <c r="P2534" s="167" t="s">
        <v>1386</v>
      </c>
      <c r="R2534" s="167">
        <v>360</v>
      </c>
      <c r="S2534" s="167">
        <v>-360</v>
      </c>
      <c r="T2534" s="167" t="s">
        <v>1361</v>
      </c>
    </row>
    <row r="2535" spans="1:20">
      <c r="A2535" s="167">
        <v>41300</v>
      </c>
      <c r="B2535" s="167">
        <v>45931</v>
      </c>
      <c r="C2535" s="168">
        <v>45931</v>
      </c>
      <c r="D2535" s="167">
        <v>180374</v>
      </c>
      <c r="E2535" s="167" t="s">
        <v>3369</v>
      </c>
      <c r="F2535" s="167" t="s">
        <v>1425</v>
      </c>
      <c r="G2535" s="167" t="s">
        <v>1426</v>
      </c>
      <c r="I2535" s="167" t="s">
        <v>1405</v>
      </c>
      <c r="J2535" s="167" t="s">
        <v>1419</v>
      </c>
      <c r="K2535" s="167" t="s">
        <v>1120</v>
      </c>
      <c r="L2535" s="167" t="s">
        <v>1420</v>
      </c>
      <c r="M2535" s="167" t="s">
        <v>3366</v>
      </c>
      <c r="O2535" s="167">
        <v>23799</v>
      </c>
      <c r="P2535" s="167" t="s">
        <v>1386</v>
      </c>
      <c r="R2535" s="167">
        <v>360</v>
      </c>
      <c r="S2535" s="167">
        <v>-360</v>
      </c>
      <c r="T2535" s="167" t="s">
        <v>1361</v>
      </c>
    </row>
    <row r="2536" spans="1:20">
      <c r="A2536" s="167">
        <v>42100</v>
      </c>
      <c r="B2536" s="167">
        <v>45901</v>
      </c>
      <c r="C2536" s="168">
        <v>45901</v>
      </c>
      <c r="D2536" s="167">
        <v>179820</v>
      </c>
      <c r="E2536" s="167" t="s">
        <v>3370</v>
      </c>
      <c r="F2536" s="167" t="s">
        <v>1408</v>
      </c>
      <c r="G2536" s="167" t="s">
        <v>1409</v>
      </c>
      <c r="I2536" s="167" t="s">
        <v>1405</v>
      </c>
      <c r="J2536" s="167" t="s">
        <v>1422</v>
      </c>
      <c r="K2536" s="167" t="s">
        <v>1120</v>
      </c>
      <c r="L2536" s="167" t="s">
        <v>1423</v>
      </c>
      <c r="M2536" s="167" t="s">
        <v>3366</v>
      </c>
      <c r="O2536" s="167">
        <v>23509</v>
      </c>
      <c r="P2536" s="167" t="s">
        <v>1386</v>
      </c>
      <c r="R2536" s="167">
        <v>310</v>
      </c>
      <c r="S2536" s="167">
        <v>-310</v>
      </c>
      <c r="T2536" s="167" t="s">
        <v>1361</v>
      </c>
    </row>
    <row r="2537" spans="1:20">
      <c r="A2537" s="167">
        <v>42100</v>
      </c>
      <c r="B2537" s="167">
        <v>45931</v>
      </c>
      <c r="C2537" s="168">
        <v>45931</v>
      </c>
      <c r="D2537" s="167">
        <v>180374</v>
      </c>
      <c r="E2537" s="167" t="s">
        <v>3370</v>
      </c>
      <c r="F2537" s="167" t="s">
        <v>1408</v>
      </c>
      <c r="G2537" s="167" t="s">
        <v>1409</v>
      </c>
      <c r="I2537" s="167" t="s">
        <v>1405</v>
      </c>
      <c r="J2537" s="167" t="s">
        <v>1422</v>
      </c>
      <c r="K2537" s="167" t="s">
        <v>1120</v>
      </c>
      <c r="L2537" s="167" t="s">
        <v>1423</v>
      </c>
      <c r="M2537" s="167" t="s">
        <v>3366</v>
      </c>
      <c r="O2537" s="167">
        <v>23799</v>
      </c>
      <c r="P2537" s="167" t="s">
        <v>1386</v>
      </c>
      <c r="R2537" s="167">
        <v>300</v>
      </c>
      <c r="S2537" s="167">
        <v>-300</v>
      </c>
      <c r="T2537" s="167" t="s">
        <v>1361</v>
      </c>
    </row>
    <row r="2538" spans="1:20">
      <c r="A2538" s="167">
        <v>41320</v>
      </c>
      <c r="B2538" s="167">
        <v>45901</v>
      </c>
      <c r="C2538" s="168">
        <v>45901</v>
      </c>
      <c r="D2538" s="167">
        <v>179820</v>
      </c>
      <c r="E2538" s="167" t="s">
        <v>3371</v>
      </c>
      <c r="F2538" s="167" t="s">
        <v>1425</v>
      </c>
      <c r="G2538" s="167" t="s">
        <v>1426</v>
      </c>
      <c r="I2538" s="167" t="s">
        <v>1405</v>
      </c>
      <c r="J2538" s="167" t="s">
        <v>1427</v>
      </c>
      <c r="K2538" s="167" t="s">
        <v>1120</v>
      </c>
      <c r="L2538" s="167" t="s">
        <v>1428</v>
      </c>
      <c r="M2538" s="167" t="s">
        <v>3366</v>
      </c>
      <c r="O2538" s="167">
        <v>23509</v>
      </c>
      <c r="P2538" s="167" t="s">
        <v>1386</v>
      </c>
      <c r="R2538" s="167">
        <v>60</v>
      </c>
      <c r="S2538" s="167">
        <v>-60</v>
      </c>
      <c r="T2538" s="167" t="s">
        <v>1361</v>
      </c>
    </row>
    <row r="2539" spans="1:20">
      <c r="A2539" s="167">
        <v>41320</v>
      </c>
      <c r="B2539" s="167">
        <v>45931</v>
      </c>
      <c r="C2539" s="168">
        <v>45931</v>
      </c>
      <c r="D2539" s="167">
        <v>180374</v>
      </c>
      <c r="E2539" s="167" t="s">
        <v>3371</v>
      </c>
      <c r="F2539" s="167" t="s">
        <v>1425</v>
      </c>
      <c r="G2539" s="167" t="s">
        <v>1426</v>
      </c>
      <c r="I2539" s="167" t="s">
        <v>1405</v>
      </c>
      <c r="J2539" s="167" t="s">
        <v>1427</v>
      </c>
      <c r="K2539" s="167" t="s">
        <v>1120</v>
      </c>
      <c r="L2539" s="167" t="s">
        <v>1428</v>
      </c>
      <c r="M2539" s="167" t="s">
        <v>3366</v>
      </c>
      <c r="O2539" s="167">
        <v>23799</v>
      </c>
      <c r="P2539" s="167" t="s">
        <v>1386</v>
      </c>
      <c r="R2539" s="167">
        <v>60</v>
      </c>
      <c r="S2539" s="167">
        <v>-60</v>
      </c>
      <c r="T2539" s="167" t="s">
        <v>1361</v>
      </c>
    </row>
    <row r="2540" spans="1:20">
      <c r="A2540" s="167">
        <v>41300</v>
      </c>
      <c r="B2540" s="167">
        <v>45901</v>
      </c>
      <c r="C2540" s="168">
        <v>45901</v>
      </c>
      <c r="D2540" s="167">
        <v>179820</v>
      </c>
      <c r="E2540" s="167" t="s">
        <v>3372</v>
      </c>
      <c r="F2540" s="167" t="s">
        <v>1425</v>
      </c>
      <c r="G2540" s="167" t="s">
        <v>1426</v>
      </c>
      <c r="I2540" s="167" t="s">
        <v>1405</v>
      </c>
      <c r="J2540" s="167" t="s">
        <v>1430</v>
      </c>
      <c r="K2540" s="167" t="s">
        <v>1120</v>
      </c>
      <c r="L2540" s="167" t="s">
        <v>1430</v>
      </c>
      <c r="M2540" s="167" t="s">
        <v>3366</v>
      </c>
      <c r="O2540" s="167">
        <v>23509</v>
      </c>
      <c r="P2540" s="167" t="s">
        <v>1386</v>
      </c>
      <c r="R2540" s="167">
        <v>30.31</v>
      </c>
      <c r="S2540" s="167">
        <v>-30.31</v>
      </c>
      <c r="T2540" s="167" t="s">
        <v>1361</v>
      </c>
    </row>
    <row r="2541" spans="1:20">
      <c r="A2541" s="167">
        <v>41300</v>
      </c>
      <c r="B2541" s="167">
        <v>45931</v>
      </c>
      <c r="C2541" s="168">
        <v>45931</v>
      </c>
      <c r="D2541" s="167">
        <v>180374</v>
      </c>
      <c r="E2541" s="167" t="s">
        <v>3372</v>
      </c>
      <c r="F2541" s="167" t="s">
        <v>1425</v>
      </c>
      <c r="G2541" s="167" t="s">
        <v>1426</v>
      </c>
      <c r="I2541" s="167" t="s">
        <v>1405</v>
      </c>
      <c r="J2541" s="167" t="s">
        <v>1430</v>
      </c>
      <c r="K2541" s="167" t="s">
        <v>1120</v>
      </c>
      <c r="L2541" s="167" t="s">
        <v>1430</v>
      </c>
      <c r="M2541" s="167" t="s">
        <v>3366</v>
      </c>
      <c r="O2541" s="167">
        <v>23799</v>
      </c>
      <c r="P2541" s="167" t="s">
        <v>1386</v>
      </c>
      <c r="R2541" s="167">
        <v>32.549999999999997</v>
      </c>
      <c r="S2541" s="167">
        <v>-32.549999999999997</v>
      </c>
      <c r="T2541" s="167" t="s">
        <v>1361</v>
      </c>
    </row>
    <row r="2542" spans="1:20">
      <c r="A2542" s="167">
        <v>42100</v>
      </c>
      <c r="B2542" s="167">
        <v>45901</v>
      </c>
      <c r="C2542" s="168">
        <v>45901</v>
      </c>
      <c r="D2542" s="167">
        <v>179820</v>
      </c>
      <c r="E2542" s="167" t="s">
        <v>3373</v>
      </c>
      <c r="F2542" s="167" t="s">
        <v>1408</v>
      </c>
      <c r="G2542" s="167" t="s">
        <v>1409</v>
      </c>
      <c r="I2542" s="167" t="s">
        <v>1405</v>
      </c>
      <c r="J2542" s="167" t="s">
        <v>1432</v>
      </c>
      <c r="K2542" s="167" t="s">
        <v>1120</v>
      </c>
      <c r="L2542" s="167" t="s">
        <v>1433</v>
      </c>
      <c r="M2542" s="167" t="s">
        <v>3366</v>
      </c>
      <c r="O2542" s="167">
        <v>23509</v>
      </c>
      <c r="P2542" s="167" t="s">
        <v>1386</v>
      </c>
      <c r="R2542" s="167">
        <v>176</v>
      </c>
      <c r="S2542" s="167">
        <v>-176</v>
      </c>
      <c r="T2542" s="167" t="s">
        <v>1361</v>
      </c>
    </row>
    <row r="2543" spans="1:20">
      <c r="A2543" s="167">
        <v>42100</v>
      </c>
      <c r="B2543" s="167">
        <v>45931</v>
      </c>
      <c r="C2543" s="168">
        <v>45931</v>
      </c>
      <c r="D2543" s="167">
        <v>180374</v>
      </c>
      <c r="E2543" s="167" t="s">
        <v>3373</v>
      </c>
      <c r="F2543" s="167" t="s">
        <v>1408</v>
      </c>
      <c r="G2543" s="167" t="s">
        <v>1409</v>
      </c>
      <c r="I2543" s="167" t="s">
        <v>1405</v>
      </c>
      <c r="J2543" s="167" t="s">
        <v>1432</v>
      </c>
      <c r="K2543" s="167" t="s">
        <v>1120</v>
      </c>
      <c r="L2543" s="167" t="s">
        <v>1433</v>
      </c>
      <c r="M2543" s="167" t="s">
        <v>3366</v>
      </c>
      <c r="O2543" s="167">
        <v>23799</v>
      </c>
      <c r="P2543" s="167" t="s">
        <v>1386</v>
      </c>
      <c r="R2543" s="167">
        <v>168</v>
      </c>
      <c r="S2543" s="167">
        <v>-168</v>
      </c>
      <c r="T2543" s="167" t="s">
        <v>1361</v>
      </c>
    </row>
    <row r="2544" spans="1:20">
      <c r="A2544" s="167">
        <v>40000</v>
      </c>
      <c r="B2544" s="167">
        <v>45901</v>
      </c>
      <c r="C2544" s="168">
        <v>45901</v>
      </c>
      <c r="D2544" s="167">
        <v>179820</v>
      </c>
      <c r="E2544" s="167" t="s">
        <v>3374</v>
      </c>
      <c r="F2544" s="167" t="s">
        <v>1425</v>
      </c>
      <c r="G2544" s="167" t="s">
        <v>1426</v>
      </c>
      <c r="I2544" s="167" t="s">
        <v>1405</v>
      </c>
      <c r="J2544" s="167" t="s">
        <v>1514</v>
      </c>
      <c r="K2544" s="167" t="s">
        <v>1120</v>
      </c>
      <c r="L2544" s="167" t="s">
        <v>1515</v>
      </c>
      <c r="M2544" s="167" t="s">
        <v>3366</v>
      </c>
      <c r="O2544" s="167">
        <v>23509</v>
      </c>
      <c r="P2544" s="167" t="s">
        <v>1386</v>
      </c>
      <c r="R2544" s="167">
        <v>385</v>
      </c>
      <c r="S2544" s="167">
        <v>-385</v>
      </c>
      <c r="T2544" s="167" t="s">
        <v>1361</v>
      </c>
    </row>
    <row r="2545" spans="1:20">
      <c r="A2545" s="167">
        <v>40000</v>
      </c>
      <c r="B2545" s="167">
        <v>45931</v>
      </c>
      <c r="C2545" s="168">
        <v>45931</v>
      </c>
      <c r="D2545" s="167">
        <v>180374</v>
      </c>
      <c r="E2545" s="167" t="s">
        <v>3374</v>
      </c>
      <c r="F2545" s="167" t="s">
        <v>1425</v>
      </c>
      <c r="G2545" s="167" t="s">
        <v>1426</v>
      </c>
      <c r="I2545" s="167" t="s">
        <v>1405</v>
      </c>
      <c r="J2545" s="167" t="s">
        <v>1514</v>
      </c>
      <c r="K2545" s="167" t="s">
        <v>1120</v>
      </c>
      <c r="L2545" s="167" t="s">
        <v>1515</v>
      </c>
      <c r="M2545" s="167" t="s">
        <v>3366</v>
      </c>
      <c r="O2545" s="167">
        <v>23799</v>
      </c>
      <c r="P2545" s="167" t="s">
        <v>1386</v>
      </c>
      <c r="R2545" s="167">
        <v>378</v>
      </c>
      <c r="S2545" s="167">
        <v>-378</v>
      </c>
      <c r="T2545" s="167" t="s">
        <v>1361</v>
      </c>
    </row>
    <row r="2546" spans="1:20">
      <c r="A2546" s="167">
        <v>42100</v>
      </c>
      <c r="B2546" s="167">
        <v>45901</v>
      </c>
      <c r="C2546" s="168">
        <v>45901</v>
      </c>
      <c r="D2546" s="167">
        <v>179820</v>
      </c>
      <c r="E2546" s="167" t="s">
        <v>3375</v>
      </c>
      <c r="F2546" s="167" t="s">
        <v>1408</v>
      </c>
      <c r="G2546" s="167" t="s">
        <v>1409</v>
      </c>
      <c r="I2546" s="167" t="s">
        <v>1405</v>
      </c>
      <c r="J2546" s="167" t="s">
        <v>1435</v>
      </c>
      <c r="K2546" s="167" t="s">
        <v>1120</v>
      </c>
      <c r="L2546" s="167" t="s">
        <v>1436</v>
      </c>
      <c r="M2546" s="167" t="s">
        <v>3366</v>
      </c>
      <c r="O2546" s="167">
        <v>23509</v>
      </c>
      <c r="P2546" s="167" t="s">
        <v>1386</v>
      </c>
      <c r="R2546" s="167">
        <v>200</v>
      </c>
      <c r="S2546" s="167">
        <v>-200</v>
      </c>
      <c r="T2546" s="167" t="s">
        <v>1361</v>
      </c>
    </row>
    <row r="2547" spans="1:20">
      <c r="A2547" s="167">
        <v>42100</v>
      </c>
      <c r="B2547" s="167">
        <v>45931</v>
      </c>
      <c r="C2547" s="168">
        <v>45931</v>
      </c>
      <c r="D2547" s="167">
        <v>180374</v>
      </c>
      <c r="E2547" s="167" t="s">
        <v>3375</v>
      </c>
      <c r="F2547" s="167" t="s">
        <v>1408</v>
      </c>
      <c r="G2547" s="167" t="s">
        <v>1409</v>
      </c>
      <c r="I2547" s="167" t="s">
        <v>1405</v>
      </c>
      <c r="J2547" s="167" t="s">
        <v>1435</v>
      </c>
      <c r="K2547" s="167" t="s">
        <v>1120</v>
      </c>
      <c r="L2547" s="167" t="s">
        <v>1436</v>
      </c>
      <c r="M2547" s="167" t="s">
        <v>3366</v>
      </c>
      <c r="O2547" s="167">
        <v>23799</v>
      </c>
      <c r="P2547" s="167" t="s">
        <v>1386</v>
      </c>
      <c r="R2547" s="167">
        <v>185</v>
      </c>
      <c r="S2547" s="167">
        <v>-185</v>
      </c>
      <c r="T2547" s="167" t="s">
        <v>1361</v>
      </c>
    </row>
    <row r="2548" spans="1:20">
      <c r="A2548" s="167">
        <v>40000</v>
      </c>
      <c r="B2548" s="167">
        <v>45901</v>
      </c>
      <c r="C2548" s="168">
        <v>45901</v>
      </c>
      <c r="D2548" s="167">
        <v>179820</v>
      </c>
      <c r="E2548" s="167" t="s">
        <v>3376</v>
      </c>
      <c r="F2548" s="167" t="s">
        <v>1425</v>
      </c>
      <c r="G2548" s="167" t="s">
        <v>1426</v>
      </c>
      <c r="I2548" s="167" t="s">
        <v>1405</v>
      </c>
      <c r="J2548" s="167" t="s">
        <v>1441</v>
      </c>
      <c r="K2548" s="167" t="s">
        <v>1120</v>
      </c>
      <c r="L2548" s="167" t="s">
        <v>1442</v>
      </c>
      <c r="M2548" s="167" t="s">
        <v>3366</v>
      </c>
      <c r="O2548" s="167">
        <v>23509</v>
      </c>
      <c r="P2548" s="167" t="s">
        <v>1386</v>
      </c>
      <c r="R2548" s="167">
        <v>820</v>
      </c>
      <c r="S2548" s="167">
        <v>-820</v>
      </c>
      <c r="T2548" s="167" t="s">
        <v>1361</v>
      </c>
    </row>
    <row r="2549" spans="1:20">
      <c r="A2549" s="167">
        <v>40000</v>
      </c>
      <c r="B2549" s="167">
        <v>45931</v>
      </c>
      <c r="C2549" s="168">
        <v>45931</v>
      </c>
      <c r="D2549" s="167">
        <v>180374</v>
      </c>
      <c r="E2549" s="167" t="s">
        <v>3376</v>
      </c>
      <c r="F2549" s="167" t="s">
        <v>1425</v>
      </c>
      <c r="G2549" s="167" t="s">
        <v>1426</v>
      </c>
      <c r="I2549" s="167" t="s">
        <v>1405</v>
      </c>
      <c r="J2549" s="167" t="s">
        <v>1441</v>
      </c>
      <c r="K2549" s="167" t="s">
        <v>1120</v>
      </c>
      <c r="L2549" s="167" t="s">
        <v>1442</v>
      </c>
      <c r="M2549" s="167" t="s">
        <v>3366</v>
      </c>
      <c r="O2549" s="167">
        <v>23799</v>
      </c>
      <c r="P2549" s="167" t="s">
        <v>1386</v>
      </c>
      <c r="R2549" s="167">
        <v>820</v>
      </c>
      <c r="S2549" s="167">
        <v>-820</v>
      </c>
      <c r="T2549" s="167" t="s">
        <v>1361</v>
      </c>
    </row>
    <row r="2550" spans="1:20">
      <c r="A2550" s="167">
        <v>40000</v>
      </c>
      <c r="B2550" s="167">
        <v>45901</v>
      </c>
      <c r="C2550" s="168">
        <v>45901</v>
      </c>
      <c r="D2550" s="167">
        <v>179820</v>
      </c>
      <c r="E2550" s="167" t="s">
        <v>3377</v>
      </c>
      <c r="F2550" s="167" t="s">
        <v>1425</v>
      </c>
      <c r="G2550" s="167" t="s">
        <v>1426</v>
      </c>
      <c r="I2550" s="167" t="s">
        <v>1405</v>
      </c>
      <c r="J2550" s="167" t="s">
        <v>1444</v>
      </c>
      <c r="K2550" s="167" t="s">
        <v>1120</v>
      </c>
      <c r="L2550" s="167" t="s">
        <v>1445</v>
      </c>
      <c r="M2550" s="167" t="s">
        <v>3366</v>
      </c>
      <c r="O2550" s="167">
        <v>23509</v>
      </c>
      <c r="P2550" s="167" t="s">
        <v>1386</v>
      </c>
      <c r="R2550" s="167">
        <v>1520</v>
      </c>
      <c r="S2550" s="167">
        <v>-1520</v>
      </c>
      <c r="T2550" s="167" t="s">
        <v>1361</v>
      </c>
    </row>
    <row r="2551" spans="1:20">
      <c r="A2551" s="167">
        <v>40000</v>
      </c>
      <c r="B2551" s="167">
        <v>45931</v>
      </c>
      <c r="C2551" s="168">
        <v>45931</v>
      </c>
      <c r="D2551" s="167">
        <v>180374</v>
      </c>
      <c r="E2551" s="167" t="s">
        <v>3377</v>
      </c>
      <c r="F2551" s="167" t="s">
        <v>1425</v>
      </c>
      <c r="G2551" s="167" t="s">
        <v>1426</v>
      </c>
      <c r="I2551" s="167" t="s">
        <v>1405</v>
      </c>
      <c r="J2551" s="167" t="s">
        <v>1444</v>
      </c>
      <c r="K2551" s="167" t="s">
        <v>1120</v>
      </c>
      <c r="L2551" s="167" t="s">
        <v>1445</v>
      </c>
      <c r="M2551" s="167" t="s">
        <v>3366</v>
      </c>
      <c r="O2551" s="167">
        <v>23799</v>
      </c>
      <c r="P2551" s="167" t="s">
        <v>1386</v>
      </c>
      <c r="R2551" s="167">
        <v>1520</v>
      </c>
      <c r="S2551" s="167">
        <v>-1520</v>
      </c>
      <c r="T2551" s="167" t="s">
        <v>1361</v>
      </c>
    </row>
    <row r="2552" spans="1:20">
      <c r="A2552" s="167">
        <v>40000</v>
      </c>
      <c r="B2552" s="167">
        <v>45901</v>
      </c>
      <c r="C2552" s="168">
        <v>45901</v>
      </c>
      <c r="D2552" s="167">
        <v>179820</v>
      </c>
      <c r="E2552" s="167" t="s">
        <v>3378</v>
      </c>
      <c r="F2552" s="167" t="s">
        <v>1425</v>
      </c>
      <c r="G2552" s="167" t="s">
        <v>1426</v>
      </c>
      <c r="I2552" s="167" t="s">
        <v>1405</v>
      </c>
      <c r="J2552" s="167" t="s">
        <v>1447</v>
      </c>
      <c r="K2552" s="167" t="s">
        <v>1120</v>
      </c>
      <c r="L2552" s="167" t="s">
        <v>1448</v>
      </c>
      <c r="M2552" s="167" t="s">
        <v>3366</v>
      </c>
      <c r="O2552" s="167">
        <v>23509</v>
      </c>
      <c r="P2552" s="167" t="s">
        <v>1386</v>
      </c>
      <c r="R2552" s="167">
        <v>2475</v>
      </c>
      <c r="S2552" s="167">
        <v>-2475</v>
      </c>
      <c r="T2552" s="167" t="s">
        <v>1361</v>
      </c>
    </row>
    <row r="2553" spans="1:20">
      <c r="A2553" s="167">
        <v>40000</v>
      </c>
      <c r="B2553" s="167">
        <v>45931</v>
      </c>
      <c r="C2553" s="168">
        <v>45931</v>
      </c>
      <c r="D2553" s="167">
        <v>180374</v>
      </c>
      <c r="E2553" s="167" t="s">
        <v>3378</v>
      </c>
      <c r="F2553" s="167" t="s">
        <v>1425</v>
      </c>
      <c r="G2553" s="167" t="s">
        <v>1426</v>
      </c>
      <c r="I2553" s="167" t="s">
        <v>1405</v>
      </c>
      <c r="J2553" s="167" t="s">
        <v>1447</v>
      </c>
      <c r="K2553" s="167" t="s">
        <v>1120</v>
      </c>
      <c r="L2553" s="167" t="s">
        <v>1448</v>
      </c>
      <c r="M2553" s="167" t="s">
        <v>3366</v>
      </c>
      <c r="O2553" s="167">
        <v>23799</v>
      </c>
      <c r="P2553" s="167" t="s">
        <v>1386</v>
      </c>
      <c r="R2553" s="167">
        <v>2475</v>
      </c>
      <c r="S2553" s="167">
        <v>-2475</v>
      </c>
      <c r="T2553" s="167" t="s">
        <v>1361</v>
      </c>
    </row>
    <row r="2554" spans="1:20">
      <c r="A2554" s="167">
        <v>40000</v>
      </c>
      <c r="B2554" s="167">
        <v>45901</v>
      </c>
      <c r="C2554" s="168">
        <v>45901</v>
      </c>
      <c r="D2554" s="167" t="s">
        <v>3379</v>
      </c>
      <c r="E2554" s="167" t="s">
        <v>3380</v>
      </c>
      <c r="F2554" s="167" t="s">
        <v>1425</v>
      </c>
      <c r="G2554" s="167" t="s">
        <v>1426</v>
      </c>
      <c r="I2554" s="167" t="s">
        <v>1650</v>
      </c>
      <c r="J2554" s="167" t="s">
        <v>1657</v>
      </c>
      <c r="K2554" s="167" t="s">
        <v>692</v>
      </c>
      <c r="L2554" s="167" t="s">
        <v>1658</v>
      </c>
      <c r="M2554" s="167" t="s">
        <v>3381</v>
      </c>
      <c r="O2554" s="167">
        <v>23371</v>
      </c>
      <c r="P2554" s="167" t="s">
        <v>1386</v>
      </c>
      <c r="R2554" s="167">
        <v>450</v>
      </c>
      <c r="S2554" s="167">
        <v>-450</v>
      </c>
      <c r="T2554" s="167" t="s">
        <v>1361</v>
      </c>
    </row>
    <row r="2555" spans="1:20">
      <c r="A2555" s="167">
        <v>40000</v>
      </c>
      <c r="B2555" s="167">
        <v>45931</v>
      </c>
      <c r="C2555" s="168">
        <v>45931</v>
      </c>
      <c r="D2555" s="167" t="s">
        <v>694</v>
      </c>
      <c r="E2555" s="167" t="s">
        <v>3380</v>
      </c>
      <c r="F2555" s="167" t="s">
        <v>1425</v>
      </c>
      <c r="G2555" s="167" t="s">
        <v>1426</v>
      </c>
      <c r="I2555" s="167" t="s">
        <v>1650</v>
      </c>
      <c r="J2555" s="167" t="s">
        <v>1657</v>
      </c>
      <c r="K2555" s="167" t="s">
        <v>692</v>
      </c>
      <c r="L2555" s="167" t="s">
        <v>1658</v>
      </c>
      <c r="M2555" s="167" t="s">
        <v>3381</v>
      </c>
      <c r="O2555" s="167">
        <v>23907</v>
      </c>
      <c r="P2555" s="167" t="s">
        <v>1386</v>
      </c>
      <c r="R2555" s="167">
        <v>450</v>
      </c>
      <c r="S2555" s="167">
        <v>-450</v>
      </c>
      <c r="T2555" s="167" t="s">
        <v>1361</v>
      </c>
    </row>
    <row r="2556" spans="1:20">
      <c r="A2556" s="167">
        <v>40000</v>
      </c>
      <c r="B2556" s="167">
        <v>45901</v>
      </c>
      <c r="C2556" s="168">
        <v>45901</v>
      </c>
      <c r="D2556" s="167" t="s">
        <v>3379</v>
      </c>
      <c r="E2556" s="167" t="s">
        <v>3382</v>
      </c>
      <c r="F2556" s="167" t="s">
        <v>1425</v>
      </c>
      <c r="G2556" s="167" t="s">
        <v>1426</v>
      </c>
      <c r="I2556" s="167" t="s">
        <v>1650</v>
      </c>
      <c r="J2556" s="167" t="s">
        <v>1546</v>
      </c>
      <c r="K2556" s="167" t="s">
        <v>692</v>
      </c>
      <c r="L2556" s="167" t="s">
        <v>1547</v>
      </c>
      <c r="M2556" s="167" t="s">
        <v>3381</v>
      </c>
      <c r="O2556" s="167">
        <v>23371</v>
      </c>
      <c r="P2556" s="167" t="s">
        <v>1386</v>
      </c>
      <c r="R2556" s="167">
        <v>375</v>
      </c>
      <c r="S2556" s="167">
        <v>-375</v>
      </c>
      <c r="T2556" s="167" t="s">
        <v>1361</v>
      </c>
    </row>
    <row r="2557" spans="1:20">
      <c r="A2557" s="167">
        <v>40000</v>
      </c>
      <c r="B2557" s="167">
        <v>45931</v>
      </c>
      <c r="C2557" s="168">
        <v>45931</v>
      </c>
      <c r="D2557" s="167" t="s">
        <v>694</v>
      </c>
      <c r="E2557" s="167" t="s">
        <v>3382</v>
      </c>
      <c r="F2557" s="167" t="s">
        <v>1425</v>
      </c>
      <c r="G2557" s="167" t="s">
        <v>1426</v>
      </c>
      <c r="I2557" s="167" t="s">
        <v>1650</v>
      </c>
      <c r="J2557" s="167" t="s">
        <v>1546</v>
      </c>
      <c r="K2557" s="167" t="s">
        <v>692</v>
      </c>
      <c r="L2557" s="167" t="s">
        <v>1547</v>
      </c>
      <c r="M2557" s="167" t="s">
        <v>3381</v>
      </c>
      <c r="O2557" s="167">
        <v>23907</v>
      </c>
      <c r="P2557" s="167" t="s">
        <v>1386</v>
      </c>
      <c r="R2557" s="167">
        <v>375</v>
      </c>
      <c r="S2557" s="167">
        <v>-375</v>
      </c>
      <c r="T2557" s="167" t="s">
        <v>1361</v>
      </c>
    </row>
    <row r="2558" spans="1:20">
      <c r="A2558" s="167">
        <v>40000</v>
      </c>
      <c r="B2558" s="167">
        <v>45901</v>
      </c>
      <c r="C2558" s="168">
        <v>45901</v>
      </c>
      <c r="D2558" s="167" t="s">
        <v>3379</v>
      </c>
      <c r="E2558" s="167" t="s">
        <v>3383</v>
      </c>
      <c r="F2558" s="167" t="s">
        <v>1425</v>
      </c>
      <c r="G2558" s="167" t="s">
        <v>1426</v>
      </c>
      <c r="I2558" s="167" t="s">
        <v>1650</v>
      </c>
      <c r="J2558" s="167" t="s">
        <v>3077</v>
      </c>
      <c r="K2558" s="167" t="s">
        <v>692</v>
      </c>
      <c r="L2558" s="167" t="s">
        <v>3078</v>
      </c>
      <c r="M2558" s="167" t="s">
        <v>3381</v>
      </c>
      <c r="O2558" s="167">
        <v>23371</v>
      </c>
      <c r="P2558" s="167" t="s">
        <v>1386</v>
      </c>
      <c r="R2558" s="167">
        <v>150</v>
      </c>
      <c r="S2558" s="167">
        <v>-150</v>
      </c>
      <c r="T2558" s="167" t="s">
        <v>1361</v>
      </c>
    </row>
    <row r="2559" spans="1:20">
      <c r="A2559" s="167">
        <v>40000</v>
      </c>
      <c r="B2559" s="167">
        <v>45931</v>
      </c>
      <c r="C2559" s="168">
        <v>45931</v>
      </c>
      <c r="D2559" s="167" t="s">
        <v>694</v>
      </c>
      <c r="E2559" s="167" t="s">
        <v>3383</v>
      </c>
      <c r="F2559" s="167" t="s">
        <v>1425</v>
      </c>
      <c r="G2559" s="167" t="s">
        <v>1426</v>
      </c>
      <c r="I2559" s="167" t="s">
        <v>1650</v>
      </c>
      <c r="J2559" s="167" t="s">
        <v>3077</v>
      </c>
      <c r="K2559" s="167" t="s">
        <v>692</v>
      </c>
      <c r="L2559" s="167" t="s">
        <v>3078</v>
      </c>
      <c r="M2559" s="167" t="s">
        <v>3381</v>
      </c>
      <c r="O2559" s="167">
        <v>23907</v>
      </c>
      <c r="P2559" s="167" t="s">
        <v>1386</v>
      </c>
      <c r="R2559" s="167">
        <v>150</v>
      </c>
      <c r="S2559" s="167">
        <v>-150</v>
      </c>
      <c r="T2559" s="167" t="s">
        <v>1361</v>
      </c>
    </row>
    <row r="2560" spans="1:20">
      <c r="A2560" s="167">
        <v>42000</v>
      </c>
      <c r="B2560" s="167">
        <v>45946</v>
      </c>
      <c r="C2560" s="168">
        <v>45946</v>
      </c>
      <c r="D2560" s="167" t="s">
        <v>3384</v>
      </c>
      <c r="E2560" s="167" t="s">
        <v>3385</v>
      </c>
      <c r="F2560" s="167" t="s">
        <v>1557</v>
      </c>
      <c r="G2560" s="167" t="s">
        <v>134</v>
      </c>
      <c r="I2560" s="167" t="s">
        <v>1650</v>
      </c>
      <c r="J2560" s="167" t="s">
        <v>3386</v>
      </c>
      <c r="K2560" s="167" t="s">
        <v>692</v>
      </c>
      <c r="L2560" s="167" t="s">
        <v>3387</v>
      </c>
      <c r="M2560" s="167" t="s">
        <v>3381</v>
      </c>
      <c r="O2560" s="167">
        <v>24110</v>
      </c>
      <c r="P2560" s="167" t="s">
        <v>1386</v>
      </c>
      <c r="R2560" s="167">
        <v>478.79</v>
      </c>
      <c r="S2560" s="167">
        <v>-478.79</v>
      </c>
      <c r="T2560" s="167" t="s">
        <v>1361</v>
      </c>
    </row>
    <row r="2561" spans="1:20">
      <c r="A2561" s="167">
        <v>42000</v>
      </c>
      <c r="B2561" s="167">
        <v>45943</v>
      </c>
      <c r="C2561" s="168">
        <v>45943</v>
      </c>
      <c r="D2561" s="167" t="s">
        <v>3388</v>
      </c>
      <c r="E2561" s="167" t="s">
        <v>3389</v>
      </c>
      <c r="F2561" s="167" t="s">
        <v>1557</v>
      </c>
      <c r="G2561" s="167" t="s">
        <v>134</v>
      </c>
      <c r="I2561" s="167" t="s">
        <v>1650</v>
      </c>
      <c r="J2561" s="167" t="s">
        <v>3390</v>
      </c>
      <c r="K2561" s="167" t="s">
        <v>692</v>
      </c>
      <c r="L2561" s="167" t="s">
        <v>3391</v>
      </c>
      <c r="M2561" s="167" t="s">
        <v>3381</v>
      </c>
      <c r="O2561" s="167">
        <v>24077</v>
      </c>
      <c r="P2561" s="167" t="s">
        <v>1386</v>
      </c>
      <c r="R2561" s="167">
        <v>102.35</v>
      </c>
      <c r="S2561" s="167">
        <v>-102.35</v>
      </c>
      <c r="T2561" s="167" t="s">
        <v>1361</v>
      </c>
    </row>
    <row r="2562" spans="1:20">
      <c r="A2562" s="167">
        <v>42000</v>
      </c>
      <c r="B2562" s="167">
        <v>45946</v>
      </c>
      <c r="C2562" s="168">
        <v>45946</v>
      </c>
      <c r="D2562" s="167" t="s">
        <v>3384</v>
      </c>
      <c r="E2562" s="167" t="s">
        <v>3392</v>
      </c>
      <c r="F2562" s="167" t="s">
        <v>1557</v>
      </c>
      <c r="G2562" s="167" t="s">
        <v>134</v>
      </c>
      <c r="I2562" s="167" t="s">
        <v>1650</v>
      </c>
      <c r="J2562" s="167" t="s">
        <v>3393</v>
      </c>
      <c r="K2562" s="167" t="s">
        <v>692</v>
      </c>
      <c r="L2562" s="167" t="s">
        <v>3393</v>
      </c>
      <c r="M2562" s="167" t="s">
        <v>3381</v>
      </c>
      <c r="O2562" s="167">
        <v>24110</v>
      </c>
      <c r="P2562" s="167" t="s">
        <v>1386</v>
      </c>
      <c r="R2562" s="167">
        <v>33.590000000000003</v>
      </c>
      <c r="S2562" s="167">
        <v>-33.590000000000003</v>
      </c>
      <c r="T2562" s="167" t="s">
        <v>1361</v>
      </c>
    </row>
    <row r="2563" spans="1:20">
      <c r="A2563" s="167">
        <v>42100</v>
      </c>
      <c r="B2563" s="167">
        <v>45901</v>
      </c>
      <c r="C2563" s="168">
        <v>45901</v>
      </c>
      <c r="D2563" s="167" t="s">
        <v>3379</v>
      </c>
      <c r="E2563" s="167" t="s">
        <v>3394</v>
      </c>
      <c r="F2563" s="167" t="s">
        <v>1425</v>
      </c>
      <c r="G2563" s="167" t="s">
        <v>1426</v>
      </c>
      <c r="I2563" s="167" t="s">
        <v>1650</v>
      </c>
      <c r="J2563" s="167" t="s">
        <v>1422</v>
      </c>
      <c r="K2563" s="167" t="s">
        <v>692</v>
      </c>
      <c r="L2563" s="167" t="s">
        <v>1423</v>
      </c>
      <c r="M2563" s="167" t="s">
        <v>3381</v>
      </c>
      <c r="O2563" s="167">
        <v>23371</v>
      </c>
      <c r="P2563" s="167" t="s">
        <v>1386</v>
      </c>
      <c r="R2563" s="167">
        <v>351</v>
      </c>
      <c r="S2563" s="167">
        <v>-351</v>
      </c>
      <c r="T2563" s="167" t="s">
        <v>1361</v>
      </c>
    </row>
    <row r="2564" spans="1:20">
      <c r="A2564" s="167">
        <v>42100</v>
      </c>
      <c r="B2564" s="167">
        <v>45931</v>
      </c>
      <c r="C2564" s="168">
        <v>45931</v>
      </c>
      <c r="D2564" s="167" t="s">
        <v>694</v>
      </c>
      <c r="E2564" s="167" t="s">
        <v>3394</v>
      </c>
      <c r="F2564" s="167" t="s">
        <v>1425</v>
      </c>
      <c r="G2564" s="167" t="s">
        <v>1426</v>
      </c>
      <c r="I2564" s="167" t="s">
        <v>1650</v>
      </c>
      <c r="J2564" s="167" t="s">
        <v>1422</v>
      </c>
      <c r="K2564" s="167" t="s">
        <v>692</v>
      </c>
      <c r="L2564" s="167" t="s">
        <v>1423</v>
      </c>
      <c r="M2564" s="167" t="s">
        <v>3381</v>
      </c>
      <c r="O2564" s="167">
        <v>23907</v>
      </c>
      <c r="P2564" s="167" t="s">
        <v>1386</v>
      </c>
      <c r="R2564" s="167">
        <v>331.5</v>
      </c>
      <c r="S2564" s="167">
        <v>-331.5</v>
      </c>
      <c r="T2564" s="167" t="s">
        <v>1361</v>
      </c>
    </row>
    <row r="2565" spans="1:20">
      <c r="A2565" s="167">
        <v>40000</v>
      </c>
      <c r="B2565" s="167">
        <v>45901</v>
      </c>
      <c r="C2565" s="168">
        <v>45901</v>
      </c>
      <c r="D2565" s="167" t="s">
        <v>3395</v>
      </c>
      <c r="E2565" s="167" t="s">
        <v>3396</v>
      </c>
      <c r="F2565" s="167" t="s">
        <v>1425</v>
      </c>
      <c r="G2565" s="167" t="s">
        <v>1426</v>
      </c>
      <c r="I2565" s="167" t="s">
        <v>1650</v>
      </c>
      <c r="J2565" s="167" t="s">
        <v>1799</v>
      </c>
      <c r="K2565" s="167" t="s">
        <v>692</v>
      </c>
      <c r="L2565" s="167" t="s">
        <v>1800</v>
      </c>
      <c r="M2565" s="167" t="s">
        <v>3381</v>
      </c>
      <c r="O2565" s="167">
        <v>23370</v>
      </c>
      <c r="P2565" s="167" t="s">
        <v>1386</v>
      </c>
      <c r="R2565" s="167">
        <v>18.03</v>
      </c>
      <c r="S2565" s="167">
        <v>-18.03</v>
      </c>
      <c r="T2565" s="167" t="s">
        <v>1361</v>
      </c>
    </row>
    <row r="2566" spans="1:20">
      <c r="A2566" s="167">
        <v>40000</v>
      </c>
      <c r="B2566" s="167">
        <v>45931</v>
      </c>
      <c r="C2566" s="168">
        <v>45931</v>
      </c>
      <c r="D2566" s="167" t="s">
        <v>693</v>
      </c>
      <c r="E2566" s="167" t="s">
        <v>3396</v>
      </c>
      <c r="F2566" s="167" t="s">
        <v>1425</v>
      </c>
      <c r="G2566" s="167" t="s">
        <v>1426</v>
      </c>
      <c r="I2566" s="167" t="s">
        <v>1650</v>
      </c>
      <c r="J2566" s="167" t="s">
        <v>1799</v>
      </c>
      <c r="K2566" s="167" t="s">
        <v>692</v>
      </c>
      <c r="L2566" s="167" t="s">
        <v>1800</v>
      </c>
      <c r="M2566" s="167" t="s">
        <v>3381</v>
      </c>
      <c r="O2566" s="167">
        <v>23906</v>
      </c>
      <c r="P2566" s="167" t="s">
        <v>1386</v>
      </c>
      <c r="R2566" s="167">
        <v>18.03</v>
      </c>
      <c r="S2566" s="167">
        <v>-18.03</v>
      </c>
      <c r="T2566" s="167" t="s">
        <v>1361</v>
      </c>
    </row>
    <row r="2567" spans="1:20">
      <c r="A2567" s="167">
        <v>40000</v>
      </c>
      <c r="B2567" s="167">
        <v>45901</v>
      </c>
      <c r="C2567" s="168">
        <v>45901</v>
      </c>
      <c r="D2567" s="167" t="s">
        <v>3379</v>
      </c>
      <c r="E2567" s="167" t="s">
        <v>3397</v>
      </c>
      <c r="F2567" s="167" t="s">
        <v>1425</v>
      </c>
      <c r="G2567" s="167" t="s">
        <v>1426</v>
      </c>
      <c r="I2567" s="167" t="s">
        <v>1650</v>
      </c>
      <c r="J2567" s="167" t="s">
        <v>2700</v>
      </c>
      <c r="K2567" s="167" t="s">
        <v>692</v>
      </c>
      <c r="L2567" s="167" t="s">
        <v>2701</v>
      </c>
      <c r="M2567" s="167" t="s">
        <v>3381</v>
      </c>
      <c r="O2567" s="167">
        <v>23371</v>
      </c>
      <c r="P2567" s="167" t="s">
        <v>1386</v>
      </c>
      <c r="R2567" s="167">
        <v>250</v>
      </c>
      <c r="S2567" s="167">
        <v>-250</v>
      </c>
      <c r="T2567" s="167" t="s">
        <v>1361</v>
      </c>
    </row>
    <row r="2568" spans="1:20">
      <c r="A2568" s="167">
        <v>40000</v>
      </c>
      <c r="B2568" s="167">
        <v>45931</v>
      </c>
      <c r="C2568" s="168">
        <v>45931</v>
      </c>
      <c r="D2568" s="167" t="s">
        <v>694</v>
      </c>
      <c r="E2568" s="167" t="s">
        <v>3397</v>
      </c>
      <c r="F2568" s="167" t="s">
        <v>1425</v>
      </c>
      <c r="G2568" s="167" t="s">
        <v>1426</v>
      </c>
      <c r="I2568" s="167" t="s">
        <v>1650</v>
      </c>
      <c r="J2568" s="167" t="s">
        <v>2700</v>
      </c>
      <c r="K2568" s="167" t="s">
        <v>692</v>
      </c>
      <c r="L2568" s="167" t="s">
        <v>2701</v>
      </c>
      <c r="M2568" s="167" t="s">
        <v>3381</v>
      </c>
      <c r="O2568" s="167">
        <v>23907</v>
      </c>
      <c r="P2568" s="167" t="s">
        <v>1386</v>
      </c>
      <c r="R2568" s="167">
        <v>250</v>
      </c>
      <c r="S2568" s="167">
        <v>-250</v>
      </c>
      <c r="T2568" s="167" t="s">
        <v>1361</v>
      </c>
    </row>
    <row r="2569" spans="1:20">
      <c r="A2569" s="167">
        <v>41700</v>
      </c>
      <c r="B2569" s="167">
        <v>45939</v>
      </c>
      <c r="C2569" s="168">
        <v>45939</v>
      </c>
      <c r="D2569" s="167" t="s">
        <v>3398</v>
      </c>
      <c r="E2569" s="167" t="s">
        <v>3399</v>
      </c>
      <c r="F2569" s="167" t="s">
        <v>1557</v>
      </c>
      <c r="G2569" s="167" t="s">
        <v>134</v>
      </c>
      <c r="I2569" s="167" t="s">
        <v>1650</v>
      </c>
      <c r="J2569" s="167" t="s">
        <v>1941</v>
      </c>
      <c r="K2569" s="167" t="s">
        <v>692</v>
      </c>
      <c r="L2569" s="167" t="s">
        <v>1942</v>
      </c>
      <c r="M2569" s="167" t="s">
        <v>3381</v>
      </c>
      <c r="O2569" s="167">
        <v>24068</v>
      </c>
      <c r="P2569" s="167" t="s">
        <v>1386</v>
      </c>
      <c r="R2569" s="167">
        <v>388.8</v>
      </c>
      <c r="S2569" s="167">
        <v>-388.8</v>
      </c>
      <c r="T2569" s="167" t="s">
        <v>1361</v>
      </c>
    </row>
    <row r="2570" spans="1:20">
      <c r="A2570" s="167">
        <v>41700</v>
      </c>
      <c r="B2570" s="167">
        <v>45946</v>
      </c>
      <c r="C2570" s="168">
        <v>45946</v>
      </c>
      <c r="D2570" s="167" t="s">
        <v>3384</v>
      </c>
      <c r="E2570" s="167" t="s">
        <v>3399</v>
      </c>
      <c r="F2570" s="167" t="s">
        <v>1557</v>
      </c>
      <c r="G2570" s="167" t="s">
        <v>134</v>
      </c>
      <c r="I2570" s="167" t="s">
        <v>1650</v>
      </c>
      <c r="J2570" s="167" t="s">
        <v>1941</v>
      </c>
      <c r="K2570" s="167" t="s">
        <v>692</v>
      </c>
      <c r="L2570" s="167" t="s">
        <v>1942</v>
      </c>
      <c r="M2570" s="167" t="s">
        <v>3381</v>
      </c>
      <c r="O2570" s="167">
        <v>24110</v>
      </c>
      <c r="P2570" s="167" t="s">
        <v>1386</v>
      </c>
      <c r="R2570" s="167">
        <v>150</v>
      </c>
      <c r="S2570" s="167">
        <v>-150</v>
      </c>
      <c r="T2570" s="167" t="s">
        <v>1361</v>
      </c>
    </row>
    <row r="2571" spans="1:20">
      <c r="A2571" s="167">
        <v>41320</v>
      </c>
      <c r="B2571" s="167">
        <v>45901</v>
      </c>
      <c r="C2571" s="168">
        <v>45901</v>
      </c>
      <c r="D2571" s="167" t="s">
        <v>3379</v>
      </c>
      <c r="E2571" s="167" t="s">
        <v>3400</v>
      </c>
      <c r="F2571" s="167" t="s">
        <v>1425</v>
      </c>
      <c r="G2571" s="167" t="s">
        <v>1426</v>
      </c>
      <c r="I2571" s="167" t="s">
        <v>1650</v>
      </c>
      <c r="J2571" s="167" t="s">
        <v>1492</v>
      </c>
      <c r="K2571" s="167" t="s">
        <v>692</v>
      </c>
      <c r="L2571" s="167" t="s">
        <v>1493</v>
      </c>
      <c r="M2571" s="167" t="s">
        <v>3381</v>
      </c>
      <c r="O2571" s="167">
        <v>23371</v>
      </c>
      <c r="P2571" s="167" t="s">
        <v>1386</v>
      </c>
      <c r="R2571" s="167">
        <v>150</v>
      </c>
      <c r="S2571" s="167">
        <v>-150</v>
      </c>
      <c r="T2571" s="167" t="s">
        <v>1361</v>
      </c>
    </row>
    <row r="2572" spans="1:20">
      <c r="A2572" s="167">
        <v>41320</v>
      </c>
      <c r="B2572" s="167">
        <v>45931</v>
      </c>
      <c r="C2572" s="168">
        <v>45931</v>
      </c>
      <c r="D2572" s="167" t="s">
        <v>694</v>
      </c>
      <c r="E2572" s="167" t="s">
        <v>3400</v>
      </c>
      <c r="F2572" s="167" t="s">
        <v>1425</v>
      </c>
      <c r="G2572" s="167" t="s">
        <v>1426</v>
      </c>
      <c r="I2572" s="167" t="s">
        <v>1650</v>
      </c>
      <c r="J2572" s="167" t="s">
        <v>1492</v>
      </c>
      <c r="K2572" s="167" t="s">
        <v>692</v>
      </c>
      <c r="L2572" s="167" t="s">
        <v>1493</v>
      </c>
      <c r="M2572" s="167" t="s">
        <v>3381</v>
      </c>
      <c r="O2572" s="167">
        <v>23907</v>
      </c>
      <c r="P2572" s="167" t="s">
        <v>1386</v>
      </c>
      <c r="R2572" s="167">
        <v>150</v>
      </c>
      <c r="S2572" s="167">
        <v>-150</v>
      </c>
      <c r="T2572" s="167" t="s">
        <v>1361</v>
      </c>
    </row>
    <row r="2573" spans="1:20">
      <c r="A2573" s="167">
        <v>41300</v>
      </c>
      <c r="B2573" s="167">
        <v>45901</v>
      </c>
      <c r="C2573" s="168">
        <v>45901</v>
      </c>
      <c r="D2573" s="167" t="s">
        <v>3379</v>
      </c>
      <c r="E2573" s="167" t="s">
        <v>3401</v>
      </c>
      <c r="F2573" s="167" t="s">
        <v>1425</v>
      </c>
      <c r="G2573" s="167" t="s">
        <v>1426</v>
      </c>
      <c r="I2573" s="167" t="s">
        <v>1650</v>
      </c>
      <c r="J2573" s="167" t="s">
        <v>1430</v>
      </c>
      <c r="K2573" s="167" t="s">
        <v>692</v>
      </c>
      <c r="L2573" s="167" t="s">
        <v>1430</v>
      </c>
      <c r="M2573" s="167" t="s">
        <v>3381</v>
      </c>
      <c r="O2573" s="167">
        <v>23371</v>
      </c>
      <c r="P2573" s="167" t="s">
        <v>1386</v>
      </c>
      <c r="R2573" s="167">
        <v>90</v>
      </c>
      <c r="S2573" s="167">
        <v>-90</v>
      </c>
      <c r="T2573" s="167" t="s">
        <v>1361</v>
      </c>
    </row>
    <row r="2574" spans="1:20">
      <c r="A2574" s="167">
        <v>41300</v>
      </c>
      <c r="B2574" s="167">
        <v>45931</v>
      </c>
      <c r="C2574" s="168">
        <v>45931</v>
      </c>
      <c r="D2574" s="167" t="s">
        <v>694</v>
      </c>
      <c r="E2574" s="167" t="s">
        <v>3401</v>
      </c>
      <c r="F2574" s="167" t="s">
        <v>1425</v>
      </c>
      <c r="G2574" s="167" t="s">
        <v>1426</v>
      </c>
      <c r="I2574" s="167" t="s">
        <v>1650</v>
      </c>
      <c r="J2574" s="167" t="s">
        <v>1430</v>
      </c>
      <c r="K2574" s="167" t="s">
        <v>692</v>
      </c>
      <c r="L2574" s="167" t="s">
        <v>1430</v>
      </c>
      <c r="M2574" s="167" t="s">
        <v>3381</v>
      </c>
      <c r="O2574" s="167">
        <v>23907</v>
      </c>
      <c r="P2574" s="167" t="s">
        <v>1386</v>
      </c>
      <c r="R2574" s="167">
        <v>90</v>
      </c>
      <c r="S2574" s="167">
        <v>-90</v>
      </c>
      <c r="T2574" s="167" t="s">
        <v>1361</v>
      </c>
    </row>
    <row r="2575" spans="1:20">
      <c r="A2575" s="167">
        <v>40000</v>
      </c>
      <c r="B2575" s="167">
        <v>45901</v>
      </c>
      <c r="C2575" s="168">
        <v>45901</v>
      </c>
      <c r="D2575" s="167" t="s">
        <v>3379</v>
      </c>
      <c r="E2575" s="167" t="s">
        <v>3402</v>
      </c>
      <c r="F2575" s="167" t="s">
        <v>1425</v>
      </c>
      <c r="G2575" s="167" t="s">
        <v>1426</v>
      </c>
      <c r="I2575" s="167" t="s">
        <v>1650</v>
      </c>
      <c r="J2575" s="167" t="s">
        <v>1947</v>
      </c>
      <c r="K2575" s="167" t="s">
        <v>692</v>
      </c>
      <c r="L2575" s="167" t="s">
        <v>1948</v>
      </c>
      <c r="M2575" s="167" t="s">
        <v>3381</v>
      </c>
      <c r="O2575" s="167">
        <v>23371</v>
      </c>
      <c r="P2575" s="167" t="s">
        <v>1386</v>
      </c>
      <c r="R2575" s="167">
        <v>200</v>
      </c>
      <c r="S2575" s="167">
        <v>-200</v>
      </c>
      <c r="T2575" s="167" t="s">
        <v>1361</v>
      </c>
    </row>
    <row r="2576" spans="1:20">
      <c r="A2576" s="167">
        <v>40000</v>
      </c>
      <c r="B2576" s="167">
        <v>45931</v>
      </c>
      <c r="C2576" s="168">
        <v>45931</v>
      </c>
      <c r="D2576" s="167" t="s">
        <v>694</v>
      </c>
      <c r="E2576" s="167" t="s">
        <v>3402</v>
      </c>
      <c r="F2576" s="167" t="s">
        <v>1425</v>
      </c>
      <c r="G2576" s="167" t="s">
        <v>1426</v>
      </c>
      <c r="I2576" s="167" t="s">
        <v>1650</v>
      </c>
      <c r="J2576" s="167" t="s">
        <v>1947</v>
      </c>
      <c r="K2576" s="167" t="s">
        <v>692</v>
      </c>
      <c r="L2576" s="167" t="s">
        <v>1948</v>
      </c>
      <c r="M2576" s="167" t="s">
        <v>3381</v>
      </c>
      <c r="O2576" s="167">
        <v>23907</v>
      </c>
      <c r="P2576" s="167" t="s">
        <v>1386</v>
      </c>
      <c r="R2576" s="167">
        <v>200</v>
      </c>
      <c r="S2576" s="167">
        <v>-200</v>
      </c>
      <c r="T2576" s="167" t="s">
        <v>1361</v>
      </c>
    </row>
    <row r="2577" spans="1:20">
      <c r="A2577" s="167">
        <v>40000</v>
      </c>
      <c r="B2577" s="167">
        <v>45901</v>
      </c>
      <c r="C2577" s="168">
        <v>45901</v>
      </c>
      <c r="D2577" s="167" t="s">
        <v>3379</v>
      </c>
      <c r="E2577" s="167" t="s">
        <v>3403</v>
      </c>
      <c r="F2577" s="167" t="s">
        <v>1425</v>
      </c>
      <c r="G2577" s="167" t="s">
        <v>1426</v>
      </c>
      <c r="I2577" s="167" t="s">
        <v>1650</v>
      </c>
      <c r="J2577" s="167" t="s">
        <v>2707</v>
      </c>
      <c r="K2577" s="167" t="s">
        <v>692</v>
      </c>
      <c r="L2577" s="167" t="s">
        <v>2708</v>
      </c>
      <c r="M2577" s="167" t="s">
        <v>3381</v>
      </c>
      <c r="O2577" s="167">
        <v>23371</v>
      </c>
      <c r="P2577" s="167" t="s">
        <v>1386</v>
      </c>
      <c r="R2577" s="167">
        <v>640</v>
      </c>
      <c r="S2577" s="167">
        <v>-640</v>
      </c>
      <c r="T2577" s="167" t="s">
        <v>1361</v>
      </c>
    </row>
    <row r="2578" spans="1:20">
      <c r="A2578" s="167">
        <v>40000</v>
      </c>
      <c r="B2578" s="167">
        <v>45931</v>
      </c>
      <c r="C2578" s="168">
        <v>45931</v>
      </c>
      <c r="D2578" s="167" t="s">
        <v>694</v>
      </c>
      <c r="E2578" s="167" t="s">
        <v>3403</v>
      </c>
      <c r="F2578" s="167" t="s">
        <v>1425</v>
      </c>
      <c r="G2578" s="167" t="s">
        <v>1426</v>
      </c>
      <c r="I2578" s="167" t="s">
        <v>1650</v>
      </c>
      <c r="J2578" s="167" t="s">
        <v>2707</v>
      </c>
      <c r="K2578" s="167" t="s">
        <v>692</v>
      </c>
      <c r="L2578" s="167" t="s">
        <v>2708</v>
      </c>
      <c r="M2578" s="167" t="s">
        <v>3381</v>
      </c>
      <c r="O2578" s="167">
        <v>23907</v>
      </c>
      <c r="P2578" s="167" t="s">
        <v>1386</v>
      </c>
      <c r="R2578" s="167">
        <v>640</v>
      </c>
      <c r="S2578" s="167">
        <v>-640</v>
      </c>
      <c r="T2578" s="167" t="s">
        <v>1361</v>
      </c>
    </row>
    <row r="2579" spans="1:20">
      <c r="A2579" s="167">
        <v>40000</v>
      </c>
      <c r="B2579" s="167">
        <v>45901</v>
      </c>
      <c r="C2579" s="168">
        <v>45901</v>
      </c>
      <c r="D2579" s="167" t="s">
        <v>3379</v>
      </c>
      <c r="E2579" s="167" t="s">
        <v>3404</v>
      </c>
      <c r="F2579" s="167" t="s">
        <v>1425</v>
      </c>
      <c r="G2579" s="167" t="s">
        <v>1426</v>
      </c>
      <c r="I2579" s="167" t="s">
        <v>1650</v>
      </c>
      <c r="J2579" s="167" t="s">
        <v>1438</v>
      </c>
      <c r="K2579" s="167" t="s">
        <v>692</v>
      </c>
      <c r="L2579" s="167" t="s">
        <v>1439</v>
      </c>
      <c r="M2579" s="167" t="s">
        <v>3381</v>
      </c>
      <c r="O2579" s="167">
        <v>23371</v>
      </c>
      <c r="P2579" s="167" t="s">
        <v>1386</v>
      </c>
      <c r="R2579" s="167">
        <v>630</v>
      </c>
      <c r="S2579" s="167">
        <v>-630</v>
      </c>
      <c r="T2579" s="167" t="s">
        <v>1361</v>
      </c>
    </row>
    <row r="2580" spans="1:20">
      <c r="A2580" s="167">
        <v>40000</v>
      </c>
      <c r="B2580" s="167">
        <v>45931</v>
      </c>
      <c r="C2580" s="168">
        <v>45931</v>
      </c>
      <c r="D2580" s="167" t="s">
        <v>694</v>
      </c>
      <c r="E2580" s="167" t="s">
        <v>3404</v>
      </c>
      <c r="F2580" s="167" t="s">
        <v>1425</v>
      </c>
      <c r="G2580" s="167" t="s">
        <v>1426</v>
      </c>
      <c r="I2580" s="167" t="s">
        <v>1650</v>
      </c>
      <c r="J2580" s="167" t="s">
        <v>1438</v>
      </c>
      <c r="K2580" s="167" t="s">
        <v>692</v>
      </c>
      <c r="L2580" s="167" t="s">
        <v>1439</v>
      </c>
      <c r="M2580" s="167" t="s">
        <v>3381</v>
      </c>
      <c r="O2580" s="167">
        <v>23907</v>
      </c>
      <c r="P2580" s="167" t="s">
        <v>1386</v>
      </c>
      <c r="R2580" s="167">
        <v>630</v>
      </c>
      <c r="S2580" s="167">
        <v>-630</v>
      </c>
      <c r="T2580" s="167" t="s">
        <v>1361</v>
      </c>
    </row>
    <row r="2581" spans="1:20">
      <c r="A2581" s="167">
        <v>40000</v>
      </c>
      <c r="B2581" s="167">
        <v>45901</v>
      </c>
      <c r="C2581" s="168">
        <v>45901</v>
      </c>
      <c r="D2581" s="167" t="s">
        <v>3379</v>
      </c>
      <c r="E2581" s="167" t="s">
        <v>3405</v>
      </c>
      <c r="F2581" s="167" t="s">
        <v>1425</v>
      </c>
      <c r="G2581" s="167" t="s">
        <v>1426</v>
      </c>
      <c r="I2581" s="167" t="s">
        <v>1650</v>
      </c>
      <c r="J2581" s="167" t="s">
        <v>1441</v>
      </c>
      <c r="K2581" s="167" t="s">
        <v>692</v>
      </c>
      <c r="L2581" s="167" t="s">
        <v>1442</v>
      </c>
      <c r="M2581" s="167" t="s">
        <v>3381</v>
      </c>
      <c r="O2581" s="167">
        <v>23371</v>
      </c>
      <c r="P2581" s="167" t="s">
        <v>1386</v>
      </c>
      <c r="R2581" s="167">
        <v>525</v>
      </c>
      <c r="S2581" s="167">
        <v>-525</v>
      </c>
      <c r="T2581" s="167" t="s">
        <v>1361</v>
      </c>
    </row>
    <row r="2582" spans="1:20">
      <c r="A2582" s="167">
        <v>40000</v>
      </c>
      <c r="B2582" s="167">
        <v>45931</v>
      </c>
      <c r="C2582" s="168">
        <v>45931</v>
      </c>
      <c r="D2582" s="167" t="s">
        <v>694</v>
      </c>
      <c r="E2582" s="167" t="s">
        <v>3405</v>
      </c>
      <c r="F2582" s="167" t="s">
        <v>1425</v>
      </c>
      <c r="G2582" s="167" t="s">
        <v>1426</v>
      </c>
      <c r="I2582" s="167" t="s">
        <v>1650</v>
      </c>
      <c r="J2582" s="167" t="s">
        <v>1441</v>
      </c>
      <c r="K2582" s="167" t="s">
        <v>692</v>
      </c>
      <c r="L2582" s="167" t="s">
        <v>1442</v>
      </c>
      <c r="M2582" s="167" t="s">
        <v>3381</v>
      </c>
      <c r="O2582" s="167">
        <v>23907</v>
      </c>
      <c r="P2582" s="167" t="s">
        <v>1386</v>
      </c>
      <c r="R2582" s="167">
        <v>525</v>
      </c>
      <c r="S2582" s="167">
        <v>-525</v>
      </c>
      <c r="T2582" s="167" t="s">
        <v>1361</v>
      </c>
    </row>
    <row r="2583" spans="1:20">
      <c r="A2583" s="167">
        <v>40000</v>
      </c>
      <c r="B2583" s="167">
        <v>45901</v>
      </c>
      <c r="C2583" s="168">
        <v>45901</v>
      </c>
      <c r="D2583" s="167" t="s">
        <v>3379</v>
      </c>
      <c r="E2583" s="167" t="s">
        <v>3406</v>
      </c>
      <c r="F2583" s="167" t="s">
        <v>1425</v>
      </c>
      <c r="G2583" s="167" t="s">
        <v>1426</v>
      </c>
      <c r="I2583" s="167" t="s">
        <v>1650</v>
      </c>
      <c r="J2583" s="167" t="s">
        <v>1444</v>
      </c>
      <c r="K2583" s="167" t="s">
        <v>692</v>
      </c>
      <c r="L2583" s="167" t="s">
        <v>1445</v>
      </c>
      <c r="M2583" s="167" t="s">
        <v>3381</v>
      </c>
      <c r="O2583" s="167">
        <v>23371</v>
      </c>
      <c r="P2583" s="167" t="s">
        <v>1386</v>
      </c>
      <c r="R2583" s="167">
        <v>360</v>
      </c>
      <c r="S2583" s="167">
        <v>-360</v>
      </c>
      <c r="T2583" s="167" t="s">
        <v>1361</v>
      </c>
    </row>
    <row r="2584" spans="1:20">
      <c r="A2584" s="167">
        <v>40000</v>
      </c>
      <c r="B2584" s="167">
        <v>45931</v>
      </c>
      <c r="C2584" s="168">
        <v>45931</v>
      </c>
      <c r="D2584" s="167" t="s">
        <v>694</v>
      </c>
      <c r="E2584" s="167" t="s">
        <v>3406</v>
      </c>
      <c r="F2584" s="167" t="s">
        <v>1425</v>
      </c>
      <c r="G2584" s="167" t="s">
        <v>1426</v>
      </c>
      <c r="I2584" s="167" t="s">
        <v>1650</v>
      </c>
      <c r="J2584" s="167" t="s">
        <v>1444</v>
      </c>
      <c r="K2584" s="167" t="s">
        <v>692</v>
      </c>
      <c r="L2584" s="167" t="s">
        <v>1445</v>
      </c>
      <c r="M2584" s="167" t="s">
        <v>3381</v>
      </c>
      <c r="O2584" s="167">
        <v>23907</v>
      </c>
      <c r="P2584" s="167" t="s">
        <v>1386</v>
      </c>
      <c r="R2584" s="167">
        <v>360</v>
      </c>
      <c r="S2584" s="167">
        <v>-360</v>
      </c>
      <c r="T2584" s="167" t="s">
        <v>1361</v>
      </c>
    </row>
    <row r="2585" spans="1:20">
      <c r="A2585" s="167">
        <v>40200</v>
      </c>
      <c r="B2585" s="167">
        <v>45901</v>
      </c>
      <c r="C2585" s="168">
        <v>45901</v>
      </c>
      <c r="D2585" s="167" t="s">
        <v>3379</v>
      </c>
      <c r="E2585" s="167" t="s">
        <v>3407</v>
      </c>
      <c r="F2585" s="167" t="s">
        <v>1425</v>
      </c>
      <c r="G2585" s="167" t="s">
        <v>1426</v>
      </c>
      <c r="I2585" s="167" t="s">
        <v>1650</v>
      </c>
      <c r="J2585" s="167" t="s">
        <v>1951</v>
      </c>
      <c r="K2585" s="167" t="s">
        <v>692</v>
      </c>
      <c r="L2585" s="167" t="s">
        <v>1952</v>
      </c>
      <c r="M2585" s="167" t="s">
        <v>3381</v>
      </c>
      <c r="O2585" s="167">
        <v>23371</v>
      </c>
      <c r="P2585" s="167" t="s">
        <v>1386</v>
      </c>
      <c r="R2585" s="167">
        <v>80</v>
      </c>
      <c r="S2585" s="167">
        <v>-80</v>
      </c>
      <c r="T2585" s="167" t="s">
        <v>1361</v>
      </c>
    </row>
    <row r="2586" spans="1:20">
      <c r="A2586" s="167">
        <v>40200</v>
      </c>
      <c r="B2586" s="167">
        <v>45931</v>
      </c>
      <c r="C2586" s="168">
        <v>45931</v>
      </c>
      <c r="D2586" s="167" t="s">
        <v>694</v>
      </c>
      <c r="E2586" s="167" t="s">
        <v>3407</v>
      </c>
      <c r="F2586" s="167" t="s">
        <v>1425</v>
      </c>
      <c r="G2586" s="167" t="s">
        <v>1426</v>
      </c>
      <c r="I2586" s="167" t="s">
        <v>1650</v>
      </c>
      <c r="J2586" s="167" t="s">
        <v>1951</v>
      </c>
      <c r="K2586" s="167" t="s">
        <v>692</v>
      </c>
      <c r="L2586" s="167" t="s">
        <v>1952</v>
      </c>
      <c r="M2586" s="167" t="s">
        <v>3381</v>
      </c>
      <c r="O2586" s="167">
        <v>23907</v>
      </c>
      <c r="P2586" s="167" t="s">
        <v>1386</v>
      </c>
      <c r="R2586" s="167">
        <v>80</v>
      </c>
      <c r="S2586" s="167">
        <v>-80</v>
      </c>
      <c r="T2586" s="167" t="s">
        <v>1361</v>
      </c>
    </row>
    <row r="2587" spans="1:20">
      <c r="A2587" s="167">
        <v>42000</v>
      </c>
      <c r="B2587" s="167">
        <v>45952</v>
      </c>
      <c r="C2587" s="168">
        <v>45952</v>
      </c>
      <c r="D2587" s="167" t="s">
        <v>3408</v>
      </c>
      <c r="E2587" s="167" t="s">
        <v>3409</v>
      </c>
      <c r="F2587" s="167" t="s">
        <v>1557</v>
      </c>
      <c r="G2587" s="167" t="s">
        <v>134</v>
      </c>
      <c r="I2587" s="167" t="s">
        <v>1650</v>
      </c>
      <c r="J2587" s="167" t="s">
        <v>3237</v>
      </c>
      <c r="K2587" s="167" t="s">
        <v>692</v>
      </c>
      <c r="L2587" s="167" t="s">
        <v>3238</v>
      </c>
      <c r="M2587" s="167" t="s">
        <v>3381</v>
      </c>
      <c r="O2587" s="167">
        <v>24147</v>
      </c>
      <c r="P2587" s="167" t="s">
        <v>1386</v>
      </c>
      <c r="R2587" s="167">
        <v>39</v>
      </c>
      <c r="S2587" s="167">
        <v>-39</v>
      </c>
      <c r="T2587" s="167" t="s">
        <v>1361</v>
      </c>
    </row>
    <row r="2588" spans="1:20">
      <c r="A2588" s="167">
        <v>44000</v>
      </c>
      <c r="B2588" s="167">
        <v>45943</v>
      </c>
      <c r="C2588" s="168">
        <v>45943</v>
      </c>
      <c r="D2588" s="167" t="s">
        <v>3388</v>
      </c>
      <c r="E2588" s="167" t="s">
        <v>3410</v>
      </c>
      <c r="F2588" s="167" t="s">
        <v>1557</v>
      </c>
      <c r="G2588" s="167" t="s">
        <v>134</v>
      </c>
      <c r="I2588" s="167" t="s">
        <v>1650</v>
      </c>
      <c r="J2588" s="167" t="s">
        <v>1911</v>
      </c>
      <c r="K2588" s="167" t="s">
        <v>692</v>
      </c>
      <c r="L2588" s="167" t="s">
        <v>1912</v>
      </c>
      <c r="M2588" s="167" t="s">
        <v>3381</v>
      </c>
      <c r="O2588" s="167">
        <v>24077</v>
      </c>
      <c r="P2588" s="167" t="s">
        <v>1386</v>
      </c>
      <c r="R2588" s="167">
        <v>12.75</v>
      </c>
      <c r="S2588" s="167">
        <v>-12.75</v>
      </c>
      <c r="T2588" s="167" t="s">
        <v>1361</v>
      </c>
    </row>
    <row r="2589" spans="1:20">
      <c r="A2589" s="167">
        <v>44000</v>
      </c>
      <c r="B2589" s="167">
        <v>45952</v>
      </c>
      <c r="C2589" s="168">
        <v>45952</v>
      </c>
      <c r="D2589" s="167" t="s">
        <v>3408</v>
      </c>
      <c r="E2589" s="167" t="s">
        <v>3410</v>
      </c>
      <c r="F2589" s="167" t="s">
        <v>1557</v>
      </c>
      <c r="G2589" s="167" t="s">
        <v>134</v>
      </c>
      <c r="I2589" s="167" t="s">
        <v>1650</v>
      </c>
      <c r="J2589" s="167" t="s">
        <v>1911</v>
      </c>
      <c r="K2589" s="167" t="s">
        <v>692</v>
      </c>
      <c r="L2589" s="167" t="s">
        <v>1912</v>
      </c>
      <c r="M2589" s="167" t="s">
        <v>3381</v>
      </c>
      <c r="O2589" s="167">
        <v>24147</v>
      </c>
      <c r="P2589" s="167" t="s">
        <v>1386</v>
      </c>
      <c r="R2589" s="167">
        <v>12</v>
      </c>
      <c r="S2589" s="167">
        <v>-12</v>
      </c>
      <c r="T2589" s="167" t="s">
        <v>1361</v>
      </c>
    </row>
    <row r="2590" spans="1:20">
      <c r="A2590" s="167">
        <v>42100</v>
      </c>
      <c r="B2590" s="167">
        <v>45901</v>
      </c>
      <c r="C2590" s="168">
        <v>45901</v>
      </c>
      <c r="D2590" s="167">
        <v>180041</v>
      </c>
      <c r="E2590" s="167" t="s">
        <v>3411</v>
      </c>
      <c r="F2590" s="167" t="s">
        <v>1408</v>
      </c>
      <c r="G2590" s="167" t="s">
        <v>1409</v>
      </c>
      <c r="I2590" s="167" t="s">
        <v>1405</v>
      </c>
      <c r="J2590" s="167" t="s">
        <v>1410</v>
      </c>
      <c r="K2590" s="167" t="s">
        <v>1123</v>
      </c>
      <c r="L2590" s="167" t="s">
        <v>1411</v>
      </c>
      <c r="M2590" s="167" t="s">
        <v>3412</v>
      </c>
      <c r="O2590" s="167">
        <v>23463</v>
      </c>
      <c r="P2590" s="167" t="s">
        <v>1386</v>
      </c>
      <c r="R2590" s="167">
        <v>450</v>
      </c>
      <c r="S2590" s="167">
        <v>-450</v>
      </c>
      <c r="T2590" s="167" t="s">
        <v>1361</v>
      </c>
    </row>
    <row r="2591" spans="1:20">
      <c r="A2591" s="167">
        <v>42100</v>
      </c>
      <c r="B2591" s="167">
        <v>45931</v>
      </c>
      <c r="C2591" s="168">
        <v>45931</v>
      </c>
      <c r="D2591" s="167">
        <v>180375</v>
      </c>
      <c r="E2591" s="167" t="s">
        <v>3411</v>
      </c>
      <c r="F2591" s="167" t="s">
        <v>1408</v>
      </c>
      <c r="G2591" s="167" t="s">
        <v>1409</v>
      </c>
      <c r="I2591" s="167" t="s">
        <v>1405</v>
      </c>
      <c r="J2591" s="167" t="s">
        <v>1410</v>
      </c>
      <c r="K2591" s="167" t="s">
        <v>1123</v>
      </c>
      <c r="L2591" s="167" t="s">
        <v>1411</v>
      </c>
      <c r="M2591" s="167" t="s">
        <v>3412</v>
      </c>
      <c r="O2591" s="167">
        <v>23800</v>
      </c>
      <c r="P2591" s="167" t="s">
        <v>1386</v>
      </c>
      <c r="R2591" s="167">
        <v>450</v>
      </c>
      <c r="S2591" s="167">
        <v>-450</v>
      </c>
      <c r="T2591" s="167" t="s">
        <v>1361</v>
      </c>
    </row>
    <row r="2592" spans="1:20">
      <c r="A2592" s="167">
        <v>42100</v>
      </c>
      <c r="B2592" s="167">
        <v>45901</v>
      </c>
      <c r="C2592" s="168">
        <v>45901</v>
      </c>
      <c r="D2592" s="167">
        <v>180041</v>
      </c>
      <c r="E2592" s="167" t="s">
        <v>3413</v>
      </c>
      <c r="F2592" s="167" t="s">
        <v>1408</v>
      </c>
      <c r="G2592" s="167" t="s">
        <v>1409</v>
      </c>
      <c r="I2592" s="167" t="s">
        <v>1405</v>
      </c>
      <c r="J2592" s="167" t="s">
        <v>1413</v>
      </c>
      <c r="K2592" s="167" t="s">
        <v>1123</v>
      </c>
      <c r="L2592" s="167" t="s">
        <v>1414</v>
      </c>
      <c r="M2592" s="167" t="s">
        <v>3412</v>
      </c>
      <c r="O2592" s="167">
        <v>23463</v>
      </c>
      <c r="P2592" s="167" t="s">
        <v>1386</v>
      </c>
      <c r="R2592" s="167">
        <v>36</v>
      </c>
      <c r="S2592" s="167">
        <v>-36</v>
      </c>
      <c r="T2592" s="167" t="s">
        <v>1361</v>
      </c>
    </row>
    <row r="2593" spans="1:20">
      <c r="A2593" s="167">
        <v>42100</v>
      </c>
      <c r="B2593" s="167">
        <v>45931</v>
      </c>
      <c r="C2593" s="168">
        <v>45931</v>
      </c>
      <c r="D2593" s="167">
        <v>180375</v>
      </c>
      <c r="E2593" s="167" t="s">
        <v>3413</v>
      </c>
      <c r="F2593" s="167" t="s">
        <v>1408</v>
      </c>
      <c r="G2593" s="167" t="s">
        <v>1409</v>
      </c>
      <c r="I2593" s="167" t="s">
        <v>1405</v>
      </c>
      <c r="J2593" s="167" t="s">
        <v>1413</v>
      </c>
      <c r="K2593" s="167" t="s">
        <v>1123</v>
      </c>
      <c r="L2593" s="167" t="s">
        <v>1414</v>
      </c>
      <c r="M2593" s="167" t="s">
        <v>3412</v>
      </c>
      <c r="O2593" s="167">
        <v>23800</v>
      </c>
      <c r="P2593" s="167" t="s">
        <v>1386</v>
      </c>
      <c r="R2593" s="167">
        <v>36</v>
      </c>
      <c r="S2593" s="167">
        <v>-36</v>
      </c>
      <c r="T2593" s="167" t="s">
        <v>1361</v>
      </c>
    </row>
    <row r="2594" spans="1:20">
      <c r="A2594" s="167">
        <v>42100</v>
      </c>
      <c r="B2594" s="167">
        <v>45901</v>
      </c>
      <c r="C2594" s="168">
        <v>45901</v>
      </c>
      <c r="D2594" s="167">
        <v>180041</v>
      </c>
      <c r="E2594" s="167" t="s">
        <v>3414</v>
      </c>
      <c r="F2594" s="167" t="s">
        <v>1408</v>
      </c>
      <c r="G2594" s="167" t="s">
        <v>1409</v>
      </c>
      <c r="I2594" s="167" t="s">
        <v>1405</v>
      </c>
      <c r="J2594" s="167" t="s">
        <v>1416</v>
      </c>
      <c r="K2594" s="167" t="s">
        <v>1123</v>
      </c>
      <c r="L2594" s="167" t="s">
        <v>1417</v>
      </c>
      <c r="M2594" s="167" t="s">
        <v>3412</v>
      </c>
      <c r="O2594" s="167">
        <v>23463</v>
      </c>
      <c r="P2594" s="167" t="s">
        <v>1386</v>
      </c>
      <c r="R2594" s="167">
        <v>100</v>
      </c>
      <c r="S2594" s="167">
        <v>-100</v>
      </c>
      <c r="T2594" s="167" t="s">
        <v>1361</v>
      </c>
    </row>
    <row r="2595" spans="1:20">
      <c r="A2595" s="167">
        <v>42100</v>
      </c>
      <c r="B2595" s="167">
        <v>45931</v>
      </c>
      <c r="C2595" s="168">
        <v>45931</v>
      </c>
      <c r="D2595" s="167">
        <v>180375</v>
      </c>
      <c r="E2595" s="167" t="s">
        <v>3414</v>
      </c>
      <c r="F2595" s="167" t="s">
        <v>1408</v>
      </c>
      <c r="G2595" s="167" t="s">
        <v>1409</v>
      </c>
      <c r="I2595" s="167" t="s">
        <v>1405</v>
      </c>
      <c r="J2595" s="167" t="s">
        <v>1416</v>
      </c>
      <c r="K2595" s="167" t="s">
        <v>1123</v>
      </c>
      <c r="L2595" s="167" t="s">
        <v>1417</v>
      </c>
      <c r="M2595" s="167" t="s">
        <v>3412</v>
      </c>
      <c r="O2595" s="167">
        <v>23800</v>
      </c>
      <c r="P2595" s="167" t="s">
        <v>1386</v>
      </c>
      <c r="R2595" s="167">
        <v>100</v>
      </c>
      <c r="S2595" s="167">
        <v>-100</v>
      </c>
      <c r="T2595" s="167" t="s">
        <v>1361</v>
      </c>
    </row>
    <row r="2596" spans="1:20">
      <c r="A2596" s="167">
        <v>41365</v>
      </c>
      <c r="B2596" s="167">
        <v>45901</v>
      </c>
      <c r="C2596" s="168">
        <v>45901</v>
      </c>
      <c r="D2596" s="167">
        <v>180041</v>
      </c>
      <c r="E2596" s="167" t="s">
        <v>3415</v>
      </c>
      <c r="F2596" s="167" t="s">
        <v>1425</v>
      </c>
      <c r="G2596" s="167" t="s">
        <v>1426</v>
      </c>
      <c r="I2596" s="167" t="s">
        <v>1405</v>
      </c>
      <c r="J2596" s="167" t="s">
        <v>3416</v>
      </c>
      <c r="K2596" s="167" t="s">
        <v>1123</v>
      </c>
      <c r="L2596" s="167" t="s">
        <v>3417</v>
      </c>
      <c r="M2596" s="167" t="s">
        <v>3412</v>
      </c>
      <c r="O2596" s="167">
        <v>23463</v>
      </c>
      <c r="P2596" s="167" t="s">
        <v>1386</v>
      </c>
      <c r="R2596" s="167">
        <v>540</v>
      </c>
      <c r="S2596" s="167">
        <v>-540</v>
      </c>
      <c r="T2596" s="167" t="s">
        <v>1361</v>
      </c>
    </row>
    <row r="2597" spans="1:20">
      <c r="A2597" s="167">
        <v>41365</v>
      </c>
      <c r="B2597" s="167">
        <v>45931</v>
      </c>
      <c r="C2597" s="168">
        <v>45931</v>
      </c>
      <c r="D2597" s="167">
        <v>180375</v>
      </c>
      <c r="E2597" s="167" t="s">
        <v>3415</v>
      </c>
      <c r="F2597" s="167" t="s">
        <v>1425</v>
      </c>
      <c r="G2597" s="167" t="s">
        <v>1426</v>
      </c>
      <c r="I2597" s="167" t="s">
        <v>1405</v>
      </c>
      <c r="J2597" s="167" t="s">
        <v>3416</v>
      </c>
      <c r="K2597" s="167" t="s">
        <v>1123</v>
      </c>
      <c r="L2597" s="167" t="s">
        <v>3417</v>
      </c>
      <c r="M2597" s="167" t="s">
        <v>3412</v>
      </c>
      <c r="O2597" s="167">
        <v>23800</v>
      </c>
      <c r="P2597" s="167" t="s">
        <v>1386</v>
      </c>
      <c r="R2597" s="167">
        <v>540</v>
      </c>
      <c r="S2597" s="167">
        <v>-540</v>
      </c>
      <c r="T2597" s="167" t="s">
        <v>1361</v>
      </c>
    </row>
    <row r="2598" spans="1:20">
      <c r="A2598" s="167">
        <v>41320</v>
      </c>
      <c r="B2598" s="167">
        <v>45901</v>
      </c>
      <c r="C2598" s="168">
        <v>45901</v>
      </c>
      <c r="D2598" s="167">
        <v>180041</v>
      </c>
      <c r="E2598" s="167" t="s">
        <v>3418</v>
      </c>
      <c r="F2598" s="167" t="s">
        <v>1425</v>
      </c>
      <c r="G2598" s="167" t="s">
        <v>1426</v>
      </c>
      <c r="I2598" s="167" t="s">
        <v>1405</v>
      </c>
      <c r="J2598" s="167" t="s">
        <v>2478</v>
      </c>
      <c r="K2598" s="167" t="s">
        <v>1123</v>
      </c>
      <c r="L2598" s="167" t="s">
        <v>2479</v>
      </c>
      <c r="M2598" s="167" t="s">
        <v>3412</v>
      </c>
      <c r="O2598" s="167">
        <v>23463</v>
      </c>
      <c r="P2598" s="167" t="s">
        <v>1386</v>
      </c>
      <c r="R2598" s="167">
        <v>300</v>
      </c>
      <c r="S2598" s="167">
        <v>-300</v>
      </c>
      <c r="T2598" s="167" t="s">
        <v>1361</v>
      </c>
    </row>
    <row r="2599" spans="1:20">
      <c r="A2599" s="167">
        <v>41320</v>
      </c>
      <c r="B2599" s="167">
        <v>45931</v>
      </c>
      <c r="C2599" s="168">
        <v>45931</v>
      </c>
      <c r="D2599" s="167">
        <v>180375</v>
      </c>
      <c r="E2599" s="167" t="s">
        <v>3418</v>
      </c>
      <c r="F2599" s="167" t="s">
        <v>1425</v>
      </c>
      <c r="G2599" s="167" t="s">
        <v>1426</v>
      </c>
      <c r="I2599" s="167" t="s">
        <v>1405</v>
      </c>
      <c r="J2599" s="167" t="s">
        <v>2478</v>
      </c>
      <c r="K2599" s="167" t="s">
        <v>1123</v>
      </c>
      <c r="L2599" s="167" t="s">
        <v>2479</v>
      </c>
      <c r="M2599" s="167" t="s">
        <v>3412</v>
      </c>
      <c r="O2599" s="167">
        <v>23800</v>
      </c>
      <c r="P2599" s="167" t="s">
        <v>1386</v>
      </c>
      <c r="R2599" s="167">
        <v>300</v>
      </c>
      <c r="S2599" s="167">
        <v>-300</v>
      </c>
      <c r="T2599" s="167" t="s">
        <v>1361</v>
      </c>
    </row>
    <row r="2600" spans="1:20">
      <c r="A2600" s="167">
        <v>42100</v>
      </c>
      <c r="B2600" s="167">
        <v>45901</v>
      </c>
      <c r="C2600" s="168">
        <v>45901</v>
      </c>
      <c r="D2600" s="167">
        <v>180041</v>
      </c>
      <c r="E2600" s="167" t="s">
        <v>3419</v>
      </c>
      <c r="F2600" s="167" t="s">
        <v>1408</v>
      </c>
      <c r="G2600" s="167" t="s">
        <v>1409</v>
      </c>
      <c r="I2600" s="167" t="s">
        <v>1405</v>
      </c>
      <c r="J2600" s="167" t="s">
        <v>1422</v>
      </c>
      <c r="K2600" s="167" t="s">
        <v>1123</v>
      </c>
      <c r="L2600" s="167" t="s">
        <v>1423</v>
      </c>
      <c r="M2600" s="167" t="s">
        <v>3412</v>
      </c>
      <c r="O2600" s="167">
        <v>23463</v>
      </c>
      <c r="P2600" s="167" t="s">
        <v>1386</v>
      </c>
      <c r="R2600" s="167">
        <v>42</v>
      </c>
      <c r="S2600" s="167">
        <v>-42</v>
      </c>
      <c r="T2600" s="167" t="s">
        <v>1361</v>
      </c>
    </row>
    <row r="2601" spans="1:20">
      <c r="A2601" s="167">
        <v>42100</v>
      </c>
      <c r="B2601" s="167">
        <v>45931</v>
      </c>
      <c r="C2601" s="168">
        <v>45931</v>
      </c>
      <c r="D2601" s="167">
        <v>180375</v>
      </c>
      <c r="E2601" s="167" t="s">
        <v>3419</v>
      </c>
      <c r="F2601" s="167" t="s">
        <v>1408</v>
      </c>
      <c r="G2601" s="167" t="s">
        <v>1409</v>
      </c>
      <c r="I2601" s="167" t="s">
        <v>1405</v>
      </c>
      <c r="J2601" s="167" t="s">
        <v>1422</v>
      </c>
      <c r="K2601" s="167" t="s">
        <v>1123</v>
      </c>
      <c r="L2601" s="167" t="s">
        <v>1423</v>
      </c>
      <c r="M2601" s="167" t="s">
        <v>3412</v>
      </c>
      <c r="O2601" s="167">
        <v>23800</v>
      </c>
      <c r="P2601" s="167" t="s">
        <v>1386</v>
      </c>
      <c r="R2601" s="167">
        <v>42</v>
      </c>
      <c r="S2601" s="167">
        <v>-42</v>
      </c>
      <c r="T2601" s="167" t="s">
        <v>1361</v>
      </c>
    </row>
    <row r="2602" spans="1:20">
      <c r="A2602" s="167">
        <v>41320</v>
      </c>
      <c r="B2602" s="167">
        <v>45901</v>
      </c>
      <c r="C2602" s="168">
        <v>45901</v>
      </c>
      <c r="D2602" s="167">
        <v>180041</v>
      </c>
      <c r="E2602" s="167" t="s">
        <v>3420</v>
      </c>
      <c r="F2602" s="167" t="s">
        <v>1425</v>
      </c>
      <c r="G2602" s="167" t="s">
        <v>1426</v>
      </c>
      <c r="I2602" s="167" t="s">
        <v>1405</v>
      </c>
      <c r="J2602" s="167" t="s">
        <v>2019</v>
      </c>
      <c r="K2602" s="167" t="s">
        <v>1123</v>
      </c>
      <c r="L2602" s="167" t="s">
        <v>2020</v>
      </c>
      <c r="M2602" s="167" t="s">
        <v>3412</v>
      </c>
      <c r="O2602" s="167">
        <v>23463</v>
      </c>
      <c r="P2602" s="167" t="s">
        <v>1386</v>
      </c>
      <c r="R2602" s="167">
        <v>60</v>
      </c>
      <c r="S2602" s="167">
        <v>-60</v>
      </c>
      <c r="T2602" s="167" t="s">
        <v>1361</v>
      </c>
    </row>
    <row r="2603" spans="1:20">
      <c r="A2603" s="167">
        <v>41320</v>
      </c>
      <c r="B2603" s="167">
        <v>45931</v>
      </c>
      <c r="C2603" s="168">
        <v>45931</v>
      </c>
      <c r="D2603" s="167">
        <v>180375</v>
      </c>
      <c r="E2603" s="167" t="s">
        <v>3420</v>
      </c>
      <c r="F2603" s="167" t="s">
        <v>1425</v>
      </c>
      <c r="G2603" s="167" t="s">
        <v>1426</v>
      </c>
      <c r="I2603" s="167" t="s">
        <v>1405</v>
      </c>
      <c r="J2603" s="167" t="s">
        <v>2019</v>
      </c>
      <c r="K2603" s="167" t="s">
        <v>1123</v>
      </c>
      <c r="L2603" s="167" t="s">
        <v>2020</v>
      </c>
      <c r="M2603" s="167" t="s">
        <v>3412</v>
      </c>
      <c r="O2603" s="167">
        <v>23800</v>
      </c>
      <c r="P2603" s="167" t="s">
        <v>1386</v>
      </c>
      <c r="R2603" s="167">
        <v>60</v>
      </c>
      <c r="S2603" s="167">
        <v>-60</v>
      </c>
      <c r="T2603" s="167" t="s">
        <v>1361</v>
      </c>
    </row>
    <row r="2604" spans="1:20">
      <c r="A2604" s="167">
        <v>41300</v>
      </c>
      <c r="B2604" s="167">
        <v>45901</v>
      </c>
      <c r="C2604" s="168">
        <v>45901</v>
      </c>
      <c r="D2604" s="167">
        <v>180041</v>
      </c>
      <c r="E2604" s="167" t="s">
        <v>3421</v>
      </c>
      <c r="F2604" s="167" t="s">
        <v>1425</v>
      </c>
      <c r="G2604" s="167" t="s">
        <v>1426</v>
      </c>
      <c r="I2604" s="167" t="s">
        <v>1405</v>
      </c>
      <c r="J2604" s="167" t="s">
        <v>1430</v>
      </c>
      <c r="K2604" s="167" t="s">
        <v>1123</v>
      </c>
      <c r="L2604" s="167" t="s">
        <v>1430</v>
      </c>
      <c r="M2604" s="167" t="s">
        <v>3412</v>
      </c>
      <c r="O2604" s="167">
        <v>23463</v>
      </c>
      <c r="P2604" s="167" t="s">
        <v>1386</v>
      </c>
      <c r="R2604" s="167">
        <v>0.06</v>
      </c>
      <c r="S2604" s="167">
        <v>-0.06</v>
      </c>
      <c r="T2604" s="167" t="s">
        <v>1361</v>
      </c>
    </row>
    <row r="2605" spans="1:20">
      <c r="A2605" s="167">
        <v>41300</v>
      </c>
      <c r="B2605" s="167">
        <v>45931</v>
      </c>
      <c r="C2605" s="168">
        <v>45931</v>
      </c>
      <c r="D2605" s="167">
        <v>180375</v>
      </c>
      <c r="E2605" s="167" t="s">
        <v>3421</v>
      </c>
      <c r="F2605" s="167" t="s">
        <v>1425</v>
      </c>
      <c r="G2605" s="167" t="s">
        <v>1426</v>
      </c>
      <c r="I2605" s="167" t="s">
        <v>1405</v>
      </c>
      <c r="J2605" s="167" t="s">
        <v>1430</v>
      </c>
      <c r="K2605" s="167" t="s">
        <v>1123</v>
      </c>
      <c r="L2605" s="167" t="s">
        <v>1430</v>
      </c>
      <c r="M2605" s="167" t="s">
        <v>3412</v>
      </c>
      <c r="O2605" s="167">
        <v>23800</v>
      </c>
      <c r="P2605" s="167" t="s">
        <v>1386</v>
      </c>
      <c r="R2605" s="167">
        <v>0.06</v>
      </c>
      <c r="S2605" s="167">
        <v>-0.06</v>
      </c>
      <c r="T2605" s="167" t="s">
        <v>1361</v>
      </c>
    </row>
    <row r="2606" spans="1:20">
      <c r="A2606" s="167">
        <v>42100</v>
      </c>
      <c r="B2606" s="167">
        <v>45901</v>
      </c>
      <c r="C2606" s="168">
        <v>45901</v>
      </c>
      <c r="D2606" s="167">
        <v>180041</v>
      </c>
      <c r="E2606" s="167" t="s">
        <v>3422</v>
      </c>
      <c r="F2606" s="167" t="s">
        <v>1408</v>
      </c>
      <c r="G2606" s="167" t="s">
        <v>1409</v>
      </c>
      <c r="I2606" s="167" t="s">
        <v>1405</v>
      </c>
      <c r="J2606" s="167" t="s">
        <v>1432</v>
      </c>
      <c r="K2606" s="167" t="s">
        <v>1123</v>
      </c>
      <c r="L2606" s="167" t="s">
        <v>1433</v>
      </c>
      <c r="M2606" s="167" t="s">
        <v>3412</v>
      </c>
      <c r="O2606" s="167">
        <v>23463</v>
      </c>
      <c r="P2606" s="167" t="s">
        <v>1386</v>
      </c>
      <c r="R2606" s="167">
        <v>24</v>
      </c>
      <c r="S2606" s="167">
        <v>-24</v>
      </c>
      <c r="T2606" s="167" t="s">
        <v>1361</v>
      </c>
    </row>
    <row r="2607" spans="1:20">
      <c r="A2607" s="167">
        <v>42100</v>
      </c>
      <c r="B2607" s="167">
        <v>45931</v>
      </c>
      <c r="C2607" s="168">
        <v>45931</v>
      </c>
      <c r="D2607" s="167">
        <v>180375</v>
      </c>
      <c r="E2607" s="167" t="s">
        <v>3422</v>
      </c>
      <c r="F2607" s="167" t="s">
        <v>1408</v>
      </c>
      <c r="G2607" s="167" t="s">
        <v>1409</v>
      </c>
      <c r="I2607" s="167" t="s">
        <v>1405</v>
      </c>
      <c r="J2607" s="167" t="s">
        <v>1432</v>
      </c>
      <c r="K2607" s="167" t="s">
        <v>1123</v>
      </c>
      <c r="L2607" s="167" t="s">
        <v>1433</v>
      </c>
      <c r="M2607" s="167" t="s">
        <v>3412</v>
      </c>
      <c r="O2607" s="167">
        <v>23800</v>
      </c>
      <c r="P2607" s="167" t="s">
        <v>1386</v>
      </c>
      <c r="R2607" s="167">
        <v>24</v>
      </c>
      <c r="S2607" s="167">
        <v>-24</v>
      </c>
      <c r="T2607" s="167" t="s">
        <v>1361</v>
      </c>
    </row>
    <row r="2608" spans="1:20">
      <c r="A2608" s="167">
        <v>40000</v>
      </c>
      <c r="B2608" s="167">
        <v>45901</v>
      </c>
      <c r="C2608" s="168">
        <v>45901</v>
      </c>
      <c r="D2608" s="167">
        <v>180041</v>
      </c>
      <c r="E2608" s="167" t="s">
        <v>3423</v>
      </c>
      <c r="F2608" s="167" t="s">
        <v>1425</v>
      </c>
      <c r="G2608" s="167" t="s">
        <v>1426</v>
      </c>
      <c r="I2608" s="167" t="s">
        <v>1405</v>
      </c>
      <c r="J2608" s="167" t="s">
        <v>1514</v>
      </c>
      <c r="K2608" s="167" t="s">
        <v>1123</v>
      </c>
      <c r="L2608" s="167" t="s">
        <v>1515</v>
      </c>
      <c r="M2608" s="167" t="s">
        <v>3412</v>
      </c>
      <c r="O2608" s="167">
        <v>23463</v>
      </c>
      <c r="P2608" s="167" t="s">
        <v>1386</v>
      </c>
      <c r="R2608" s="167">
        <v>78</v>
      </c>
      <c r="S2608" s="167">
        <v>-78</v>
      </c>
      <c r="T2608" s="167" t="s">
        <v>1361</v>
      </c>
    </row>
    <row r="2609" spans="1:20">
      <c r="A2609" s="167">
        <v>40000</v>
      </c>
      <c r="B2609" s="167">
        <v>45931</v>
      </c>
      <c r="C2609" s="168">
        <v>45931</v>
      </c>
      <c r="D2609" s="167">
        <v>180375</v>
      </c>
      <c r="E2609" s="167" t="s">
        <v>3423</v>
      </c>
      <c r="F2609" s="167" t="s">
        <v>1425</v>
      </c>
      <c r="G2609" s="167" t="s">
        <v>1426</v>
      </c>
      <c r="I2609" s="167" t="s">
        <v>1405</v>
      </c>
      <c r="J2609" s="167" t="s">
        <v>1514</v>
      </c>
      <c r="K2609" s="167" t="s">
        <v>1123</v>
      </c>
      <c r="L2609" s="167" t="s">
        <v>1515</v>
      </c>
      <c r="M2609" s="167" t="s">
        <v>3412</v>
      </c>
      <c r="O2609" s="167">
        <v>23800</v>
      </c>
      <c r="P2609" s="167" t="s">
        <v>1386</v>
      </c>
      <c r="R2609" s="167">
        <v>78</v>
      </c>
      <c r="S2609" s="167">
        <v>-78</v>
      </c>
      <c r="T2609" s="167" t="s">
        <v>1361</v>
      </c>
    </row>
    <row r="2610" spans="1:20">
      <c r="A2610" s="167">
        <v>41300</v>
      </c>
      <c r="B2610" s="167">
        <v>45901</v>
      </c>
      <c r="C2610" s="168">
        <v>45901</v>
      </c>
      <c r="D2610" s="167">
        <v>180041</v>
      </c>
      <c r="E2610" s="167" t="s">
        <v>3424</v>
      </c>
      <c r="F2610" s="167" t="s">
        <v>1425</v>
      </c>
      <c r="G2610" s="167" t="s">
        <v>1426</v>
      </c>
      <c r="I2610" s="167" t="s">
        <v>1405</v>
      </c>
      <c r="J2610" s="167" t="s">
        <v>1592</v>
      </c>
      <c r="K2610" s="167" t="s">
        <v>1123</v>
      </c>
      <c r="L2610" s="167" t="s">
        <v>1593</v>
      </c>
      <c r="M2610" s="167" t="s">
        <v>3412</v>
      </c>
      <c r="O2610" s="167">
        <v>23463</v>
      </c>
      <c r="P2610" s="167" t="s">
        <v>1386</v>
      </c>
      <c r="R2610" s="167">
        <v>24</v>
      </c>
      <c r="S2610" s="167">
        <v>-24</v>
      </c>
      <c r="T2610" s="167" t="s">
        <v>1361</v>
      </c>
    </row>
    <row r="2611" spans="1:20">
      <c r="A2611" s="167">
        <v>41300</v>
      </c>
      <c r="B2611" s="167">
        <v>45931</v>
      </c>
      <c r="C2611" s="168">
        <v>45931</v>
      </c>
      <c r="D2611" s="167">
        <v>180375</v>
      </c>
      <c r="E2611" s="167" t="s">
        <v>3424</v>
      </c>
      <c r="F2611" s="167" t="s">
        <v>1425</v>
      </c>
      <c r="G2611" s="167" t="s">
        <v>1426</v>
      </c>
      <c r="I2611" s="167" t="s">
        <v>1405</v>
      </c>
      <c r="J2611" s="167" t="s">
        <v>1592</v>
      </c>
      <c r="K2611" s="167" t="s">
        <v>1123</v>
      </c>
      <c r="L2611" s="167" t="s">
        <v>1593</v>
      </c>
      <c r="M2611" s="167" t="s">
        <v>3412</v>
      </c>
      <c r="O2611" s="167">
        <v>23800</v>
      </c>
      <c r="P2611" s="167" t="s">
        <v>1386</v>
      </c>
      <c r="R2611" s="167">
        <v>24</v>
      </c>
      <c r="S2611" s="167">
        <v>-24</v>
      </c>
      <c r="T2611" s="167" t="s">
        <v>1361</v>
      </c>
    </row>
    <row r="2612" spans="1:20">
      <c r="A2612" s="167">
        <v>42100</v>
      </c>
      <c r="B2612" s="167">
        <v>45901</v>
      </c>
      <c r="C2612" s="168">
        <v>45901</v>
      </c>
      <c r="D2612" s="167">
        <v>180041</v>
      </c>
      <c r="E2612" s="167" t="s">
        <v>3425</v>
      </c>
      <c r="F2612" s="167" t="s">
        <v>1408</v>
      </c>
      <c r="G2612" s="167" t="s">
        <v>1409</v>
      </c>
      <c r="I2612" s="167" t="s">
        <v>1405</v>
      </c>
      <c r="J2612" s="167" t="s">
        <v>1435</v>
      </c>
      <c r="K2612" s="167" t="s">
        <v>1123</v>
      </c>
      <c r="L2612" s="167" t="s">
        <v>1436</v>
      </c>
      <c r="M2612" s="167" t="s">
        <v>3412</v>
      </c>
      <c r="O2612" s="167">
        <v>23463</v>
      </c>
      <c r="P2612" s="167" t="s">
        <v>1386</v>
      </c>
      <c r="R2612" s="167">
        <v>30</v>
      </c>
      <c r="S2612" s="167">
        <v>-30</v>
      </c>
      <c r="T2612" s="167" t="s">
        <v>1361</v>
      </c>
    </row>
    <row r="2613" spans="1:20">
      <c r="A2613" s="167">
        <v>42100</v>
      </c>
      <c r="B2613" s="167">
        <v>45931</v>
      </c>
      <c r="C2613" s="168">
        <v>45931</v>
      </c>
      <c r="D2613" s="167">
        <v>180375</v>
      </c>
      <c r="E2613" s="167" t="s">
        <v>3425</v>
      </c>
      <c r="F2613" s="167" t="s">
        <v>1408</v>
      </c>
      <c r="G2613" s="167" t="s">
        <v>1409</v>
      </c>
      <c r="I2613" s="167" t="s">
        <v>1405</v>
      </c>
      <c r="J2613" s="167" t="s">
        <v>1435</v>
      </c>
      <c r="K2613" s="167" t="s">
        <v>1123</v>
      </c>
      <c r="L2613" s="167" t="s">
        <v>1436</v>
      </c>
      <c r="M2613" s="167" t="s">
        <v>3412</v>
      </c>
      <c r="O2613" s="167">
        <v>23800</v>
      </c>
      <c r="P2613" s="167" t="s">
        <v>1386</v>
      </c>
      <c r="R2613" s="167">
        <v>30</v>
      </c>
      <c r="S2613" s="167">
        <v>-30</v>
      </c>
      <c r="T2613" s="167" t="s">
        <v>1361</v>
      </c>
    </row>
    <row r="2614" spans="1:20">
      <c r="A2614" s="167">
        <v>40000</v>
      </c>
      <c r="B2614" s="167">
        <v>45901</v>
      </c>
      <c r="C2614" s="168">
        <v>45901</v>
      </c>
      <c r="D2614" s="167">
        <v>180041</v>
      </c>
      <c r="E2614" s="167" t="s">
        <v>3426</v>
      </c>
      <c r="F2614" s="167" t="s">
        <v>1425</v>
      </c>
      <c r="G2614" s="167" t="s">
        <v>1426</v>
      </c>
      <c r="I2614" s="167" t="s">
        <v>1405</v>
      </c>
      <c r="J2614" s="167" t="s">
        <v>1444</v>
      </c>
      <c r="K2614" s="167" t="s">
        <v>1123</v>
      </c>
      <c r="L2614" s="167" t="s">
        <v>1445</v>
      </c>
      <c r="M2614" s="167" t="s">
        <v>3412</v>
      </c>
      <c r="O2614" s="167">
        <v>23463</v>
      </c>
      <c r="P2614" s="167" t="s">
        <v>1386</v>
      </c>
      <c r="R2614" s="167">
        <v>200</v>
      </c>
      <c r="S2614" s="167">
        <v>-200</v>
      </c>
      <c r="T2614" s="167" t="s">
        <v>1361</v>
      </c>
    </row>
    <row r="2615" spans="1:20">
      <c r="A2615" s="167">
        <v>40000</v>
      </c>
      <c r="B2615" s="167">
        <v>45931</v>
      </c>
      <c r="C2615" s="168">
        <v>45931</v>
      </c>
      <c r="D2615" s="167">
        <v>180375</v>
      </c>
      <c r="E2615" s="167" t="s">
        <v>3426</v>
      </c>
      <c r="F2615" s="167" t="s">
        <v>1425</v>
      </c>
      <c r="G2615" s="167" t="s">
        <v>1426</v>
      </c>
      <c r="I2615" s="167" t="s">
        <v>1405</v>
      </c>
      <c r="J2615" s="167" t="s">
        <v>1444</v>
      </c>
      <c r="K2615" s="167" t="s">
        <v>1123</v>
      </c>
      <c r="L2615" s="167" t="s">
        <v>1445</v>
      </c>
      <c r="M2615" s="167" t="s">
        <v>3412</v>
      </c>
      <c r="O2615" s="167">
        <v>23800</v>
      </c>
      <c r="P2615" s="167" t="s">
        <v>1386</v>
      </c>
      <c r="R2615" s="167">
        <v>200</v>
      </c>
      <c r="S2615" s="167">
        <v>-200</v>
      </c>
      <c r="T2615" s="167" t="s">
        <v>1361</v>
      </c>
    </row>
    <row r="2616" spans="1:20">
      <c r="A2616" s="167">
        <v>40000</v>
      </c>
      <c r="B2616" s="167">
        <v>45901</v>
      </c>
      <c r="C2616" s="168">
        <v>45901</v>
      </c>
      <c r="D2616" s="167">
        <v>180041</v>
      </c>
      <c r="E2616" s="167" t="s">
        <v>3427</v>
      </c>
      <c r="F2616" s="167" t="s">
        <v>1425</v>
      </c>
      <c r="G2616" s="167" t="s">
        <v>1426</v>
      </c>
      <c r="I2616" s="167" t="s">
        <v>1405</v>
      </c>
      <c r="J2616" s="167" t="s">
        <v>1447</v>
      </c>
      <c r="K2616" s="167" t="s">
        <v>1123</v>
      </c>
      <c r="L2616" s="167" t="s">
        <v>1448</v>
      </c>
      <c r="M2616" s="167" t="s">
        <v>3412</v>
      </c>
      <c r="O2616" s="167">
        <v>23463</v>
      </c>
      <c r="P2616" s="167" t="s">
        <v>1386</v>
      </c>
      <c r="R2616" s="167">
        <v>534</v>
      </c>
      <c r="S2616" s="167">
        <v>-534</v>
      </c>
      <c r="T2616" s="167" t="s">
        <v>1361</v>
      </c>
    </row>
    <row r="2617" spans="1:20">
      <c r="A2617" s="167">
        <v>40000</v>
      </c>
      <c r="B2617" s="167">
        <v>45931</v>
      </c>
      <c r="C2617" s="168">
        <v>45931</v>
      </c>
      <c r="D2617" s="167">
        <v>180375</v>
      </c>
      <c r="E2617" s="167" t="s">
        <v>3427</v>
      </c>
      <c r="F2617" s="167" t="s">
        <v>1425</v>
      </c>
      <c r="G2617" s="167" t="s">
        <v>1426</v>
      </c>
      <c r="I2617" s="167" t="s">
        <v>1405</v>
      </c>
      <c r="J2617" s="167" t="s">
        <v>1447</v>
      </c>
      <c r="K2617" s="167" t="s">
        <v>1123</v>
      </c>
      <c r="L2617" s="167" t="s">
        <v>1448</v>
      </c>
      <c r="M2617" s="167" t="s">
        <v>3412</v>
      </c>
      <c r="O2617" s="167">
        <v>23800</v>
      </c>
      <c r="P2617" s="167" t="s">
        <v>1386</v>
      </c>
      <c r="R2617" s="167">
        <v>534</v>
      </c>
      <c r="S2617" s="167">
        <v>-534</v>
      </c>
      <c r="T2617" s="167" t="s">
        <v>1361</v>
      </c>
    </row>
    <row r="2618" spans="1:20">
      <c r="A2618" s="167">
        <v>41200</v>
      </c>
      <c r="B2618" s="167">
        <v>45901</v>
      </c>
      <c r="C2618" s="168">
        <v>45901</v>
      </c>
      <c r="D2618" s="167">
        <v>180041</v>
      </c>
      <c r="E2618" s="167" t="s">
        <v>3428</v>
      </c>
      <c r="F2618" s="167" t="s">
        <v>1425</v>
      </c>
      <c r="G2618" s="167" t="s">
        <v>1426</v>
      </c>
      <c r="I2618" s="167" t="s">
        <v>1405</v>
      </c>
      <c r="J2618" s="167" t="s">
        <v>1478</v>
      </c>
      <c r="K2618" s="167" t="s">
        <v>1123</v>
      </c>
      <c r="L2618" s="167" t="s">
        <v>1479</v>
      </c>
      <c r="M2618" s="167" t="s">
        <v>3412</v>
      </c>
      <c r="O2618" s="167">
        <v>23463</v>
      </c>
      <c r="P2618" s="167" t="s">
        <v>1386</v>
      </c>
      <c r="R2618" s="167">
        <v>250</v>
      </c>
      <c r="S2618" s="167">
        <v>-250</v>
      </c>
      <c r="T2618" s="167" t="s">
        <v>1361</v>
      </c>
    </row>
    <row r="2619" spans="1:20">
      <c r="A2619" s="167">
        <v>41200</v>
      </c>
      <c r="B2619" s="167">
        <v>45931</v>
      </c>
      <c r="C2619" s="168">
        <v>45931</v>
      </c>
      <c r="D2619" s="167">
        <v>180375</v>
      </c>
      <c r="E2619" s="167" t="s">
        <v>3428</v>
      </c>
      <c r="F2619" s="167" t="s">
        <v>1425</v>
      </c>
      <c r="G2619" s="167" t="s">
        <v>1426</v>
      </c>
      <c r="I2619" s="167" t="s">
        <v>1405</v>
      </c>
      <c r="J2619" s="167" t="s">
        <v>1478</v>
      </c>
      <c r="K2619" s="167" t="s">
        <v>1123</v>
      </c>
      <c r="L2619" s="167" t="s">
        <v>1479</v>
      </c>
      <c r="M2619" s="167" t="s">
        <v>3412</v>
      </c>
      <c r="O2619" s="167">
        <v>23800</v>
      </c>
      <c r="P2619" s="167" t="s">
        <v>1386</v>
      </c>
      <c r="R2619" s="167">
        <v>250</v>
      </c>
      <c r="S2619" s="167">
        <v>-250</v>
      </c>
      <c r="T2619" s="167" t="s">
        <v>1361</v>
      </c>
    </row>
    <row r="2620" spans="1:20">
      <c r="A2620" s="167">
        <v>42100</v>
      </c>
      <c r="B2620" s="167">
        <v>45901</v>
      </c>
      <c r="C2620" s="168">
        <v>45901</v>
      </c>
      <c r="D2620" s="167">
        <v>179762</v>
      </c>
      <c r="E2620" s="167" t="s">
        <v>3429</v>
      </c>
      <c r="F2620" s="167" t="s">
        <v>1408</v>
      </c>
      <c r="G2620" s="167" t="s">
        <v>1409</v>
      </c>
      <c r="I2620" s="167" t="s">
        <v>1618</v>
      </c>
      <c r="J2620" s="167" t="s">
        <v>1410</v>
      </c>
      <c r="K2620" s="167" t="s">
        <v>1126</v>
      </c>
      <c r="L2620" s="167" t="s">
        <v>1411</v>
      </c>
      <c r="M2620" s="167" t="s">
        <v>3430</v>
      </c>
      <c r="O2620" s="167">
        <v>23321</v>
      </c>
      <c r="P2620" s="167" t="s">
        <v>1386</v>
      </c>
      <c r="R2620" s="167">
        <v>262.5</v>
      </c>
      <c r="S2620" s="167">
        <v>-262.5</v>
      </c>
      <c r="T2620" s="167" t="s">
        <v>1361</v>
      </c>
    </row>
    <row r="2621" spans="1:20">
      <c r="A2621" s="167">
        <v>42100</v>
      </c>
      <c r="B2621" s="167">
        <v>45931</v>
      </c>
      <c r="C2621" s="168">
        <v>45931</v>
      </c>
      <c r="D2621" s="167">
        <v>180314</v>
      </c>
      <c r="E2621" s="167" t="s">
        <v>3429</v>
      </c>
      <c r="F2621" s="167" t="s">
        <v>1408</v>
      </c>
      <c r="G2621" s="167" t="s">
        <v>1409</v>
      </c>
      <c r="I2621" s="167" t="s">
        <v>1618</v>
      </c>
      <c r="J2621" s="167" t="s">
        <v>1410</v>
      </c>
      <c r="K2621" s="167" t="s">
        <v>1126</v>
      </c>
      <c r="L2621" s="167" t="s">
        <v>1411</v>
      </c>
      <c r="M2621" s="167" t="s">
        <v>3430</v>
      </c>
      <c r="O2621" s="167">
        <v>23738</v>
      </c>
      <c r="P2621" s="167" t="s">
        <v>1386</v>
      </c>
      <c r="R2621" s="167">
        <v>262.5</v>
      </c>
      <c r="S2621" s="167">
        <v>-262.5</v>
      </c>
      <c r="T2621" s="167" t="s">
        <v>1361</v>
      </c>
    </row>
    <row r="2622" spans="1:20">
      <c r="A2622" s="167">
        <v>42100</v>
      </c>
      <c r="B2622" s="167">
        <v>45901</v>
      </c>
      <c r="C2622" s="168">
        <v>45901</v>
      </c>
      <c r="D2622" s="167">
        <v>179762</v>
      </c>
      <c r="E2622" s="167" t="s">
        <v>3431</v>
      </c>
      <c r="F2622" s="167" t="s">
        <v>1408</v>
      </c>
      <c r="G2622" s="167" t="s">
        <v>1409</v>
      </c>
      <c r="I2622" s="167" t="s">
        <v>1618</v>
      </c>
      <c r="J2622" s="167" t="s">
        <v>1422</v>
      </c>
      <c r="K2622" s="167" t="s">
        <v>1126</v>
      </c>
      <c r="L2622" s="167" t="s">
        <v>1423</v>
      </c>
      <c r="M2622" s="167" t="s">
        <v>3430</v>
      </c>
      <c r="O2622" s="167">
        <v>23321</v>
      </c>
      <c r="P2622" s="167" t="s">
        <v>1386</v>
      </c>
      <c r="R2622" s="167">
        <v>126.5</v>
      </c>
      <c r="S2622" s="167">
        <v>-126.5</v>
      </c>
      <c r="T2622" s="167" t="s">
        <v>1361</v>
      </c>
    </row>
    <row r="2623" spans="1:20">
      <c r="A2623" s="167">
        <v>42100</v>
      </c>
      <c r="B2623" s="167">
        <v>45931</v>
      </c>
      <c r="C2623" s="168">
        <v>45931</v>
      </c>
      <c r="D2623" s="167">
        <v>180314</v>
      </c>
      <c r="E2623" s="167" t="s">
        <v>3431</v>
      </c>
      <c r="F2623" s="167" t="s">
        <v>1408</v>
      </c>
      <c r="G2623" s="167" t="s">
        <v>1409</v>
      </c>
      <c r="I2623" s="167" t="s">
        <v>1618</v>
      </c>
      <c r="J2623" s="167" t="s">
        <v>1422</v>
      </c>
      <c r="K2623" s="167" t="s">
        <v>1126</v>
      </c>
      <c r="L2623" s="167" t="s">
        <v>1423</v>
      </c>
      <c r="M2623" s="167" t="s">
        <v>3430</v>
      </c>
      <c r="O2623" s="167">
        <v>23738</v>
      </c>
      <c r="P2623" s="167" t="s">
        <v>1386</v>
      </c>
      <c r="R2623" s="167">
        <v>131.56</v>
      </c>
      <c r="S2623" s="167">
        <v>-131.56</v>
      </c>
      <c r="T2623" s="167" t="s">
        <v>1361</v>
      </c>
    </row>
    <row r="2624" spans="1:20">
      <c r="A2624" s="167">
        <v>41450</v>
      </c>
      <c r="B2624" s="167">
        <v>45901</v>
      </c>
      <c r="C2624" s="168">
        <v>45901</v>
      </c>
      <c r="D2624" s="167">
        <v>179762</v>
      </c>
      <c r="E2624" s="167" t="s">
        <v>3432</v>
      </c>
      <c r="F2624" s="167" t="s">
        <v>1425</v>
      </c>
      <c r="G2624" s="167" t="s">
        <v>1426</v>
      </c>
      <c r="I2624" s="167" t="s">
        <v>1618</v>
      </c>
      <c r="J2624" s="167" t="s">
        <v>2892</v>
      </c>
      <c r="K2624" s="167" t="s">
        <v>1126</v>
      </c>
      <c r="L2624" s="167" t="s">
        <v>2893</v>
      </c>
      <c r="M2624" s="167" t="s">
        <v>3430</v>
      </c>
      <c r="O2624" s="167">
        <v>23321</v>
      </c>
      <c r="P2624" s="167" t="s">
        <v>1386</v>
      </c>
      <c r="R2624" s="167">
        <v>67.2</v>
      </c>
      <c r="S2624" s="167">
        <v>-67.2</v>
      </c>
      <c r="T2624" s="167" t="s">
        <v>1361</v>
      </c>
    </row>
    <row r="2625" spans="1:20">
      <c r="A2625" s="167">
        <v>41450</v>
      </c>
      <c r="B2625" s="167">
        <v>45931</v>
      </c>
      <c r="C2625" s="168">
        <v>45931</v>
      </c>
      <c r="D2625" s="167">
        <v>180314</v>
      </c>
      <c r="E2625" s="167" t="s">
        <v>3432</v>
      </c>
      <c r="F2625" s="167" t="s">
        <v>1425</v>
      </c>
      <c r="G2625" s="167" t="s">
        <v>1426</v>
      </c>
      <c r="I2625" s="167" t="s">
        <v>1618</v>
      </c>
      <c r="J2625" s="167" t="s">
        <v>2892</v>
      </c>
      <c r="K2625" s="167" t="s">
        <v>1126</v>
      </c>
      <c r="L2625" s="167" t="s">
        <v>2893</v>
      </c>
      <c r="M2625" s="167" t="s">
        <v>3430</v>
      </c>
      <c r="O2625" s="167">
        <v>23738</v>
      </c>
      <c r="P2625" s="167" t="s">
        <v>1386</v>
      </c>
      <c r="R2625" s="167">
        <v>67.2</v>
      </c>
      <c r="S2625" s="167">
        <v>-67.2</v>
      </c>
      <c r="T2625" s="167" t="s">
        <v>1361</v>
      </c>
    </row>
    <row r="2626" spans="1:20">
      <c r="A2626" s="167">
        <v>41320</v>
      </c>
      <c r="B2626" s="167">
        <v>45901</v>
      </c>
      <c r="C2626" s="168">
        <v>45901</v>
      </c>
      <c r="D2626" s="167">
        <v>179762</v>
      </c>
      <c r="E2626" s="167" t="s">
        <v>3433</v>
      </c>
      <c r="F2626" s="167" t="s">
        <v>1425</v>
      </c>
      <c r="G2626" s="167" t="s">
        <v>1426</v>
      </c>
      <c r="I2626" s="167" t="s">
        <v>1618</v>
      </c>
      <c r="J2626" s="167" t="s">
        <v>1427</v>
      </c>
      <c r="K2626" s="167" t="s">
        <v>1126</v>
      </c>
      <c r="L2626" s="167" t="s">
        <v>1428</v>
      </c>
      <c r="M2626" s="167" t="s">
        <v>3430</v>
      </c>
      <c r="O2626" s="167">
        <v>23321</v>
      </c>
      <c r="P2626" s="167" t="s">
        <v>1386</v>
      </c>
      <c r="R2626" s="167">
        <v>50</v>
      </c>
      <c r="S2626" s="167">
        <v>-50</v>
      </c>
      <c r="T2626" s="167" t="s">
        <v>1361</v>
      </c>
    </row>
    <row r="2627" spans="1:20">
      <c r="A2627" s="167">
        <v>41320</v>
      </c>
      <c r="B2627" s="167">
        <v>45931</v>
      </c>
      <c r="C2627" s="168">
        <v>45931</v>
      </c>
      <c r="D2627" s="167">
        <v>180314</v>
      </c>
      <c r="E2627" s="167" t="s">
        <v>3433</v>
      </c>
      <c r="F2627" s="167" t="s">
        <v>1425</v>
      </c>
      <c r="G2627" s="167" t="s">
        <v>1426</v>
      </c>
      <c r="I2627" s="167" t="s">
        <v>1618</v>
      </c>
      <c r="J2627" s="167" t="s">
        <v>1427</v>
      </c>
      <c r="K2627" s="167" t="s">
        <v>1126</v>
      </c>
      <c r="L2627" s="167" t="s">
        <v>1428</v>
      </c>
      <c r="M2627" s="167" t="s">
        <v>3430</v>
      </c>
      <c r="O2627" s="167">
        <v>23738</v>
      </c>
      <c r="P2627" s="167" t="s">
        <v>1386</v>
      </c>
      <c r="R2627" s="167">
        <v>50</v>
      </c>
      <c r="S2627" s="167">
        <v>-50</v>
      </c>
      <c r="T2627" s="167" t="s">
        <v>1361</v>
      </c>
    </row>
    <row r="2628" spans="1:20">
      <c r="A2628" s="167">
        <v>41300</v>
      </c>
      <c r="B2628" s="167">
        <v>45901</v>
      </c>
      <c r="C2628" s="168">
        <v>45901</v>
      </c>
      <c r="D2628" s="167">
        <v>179762</v>
      </c>
      <c r="E2628" s="167" t="s">
        <v>3434</v>
      </c>
      <c r="F2628" s="167" t="s">
        <v>1425</v>
      </c>
      <c r="G2628" s="167" t="s">
        <v>1426</v>
      </c>
      <c r="I2628" s="167" t="s">
        <v>1618</v>
      </c>
      <c r="J2628" s="167" t="s">
        <v>1430</v>
      </c>
      <c r="K2628" s="167" t="s">
        <v>1126</v>
      </c>
      <c r="L2628" s="167" t="s">
        <v>1430</v>
      </c>
      <c r="M2628" s="167" t="s">
        <v>3430</v>
      </c>
      <c r="O2628" s="167">
        <v>23321</v>
      </c>
      <c r="P2628" s="167" t="s">
        <v>1386</v>
      </c>
      <c r="R2628" s="167">
        <v>245.19</v>
      </c>
      <c r="S2628" s="167">
        <v>-245.19</v>
      </c>
      <c r="T2628" s="167" t="s">
        <v>1361</v>
      </c>
    </row>
    <row r="2629" spans="1:20">
      <c r="A2629" s="167">
        <v>41300</v>
      </c>
      <c r="B2629" s="167">
        <v>45931</v>
      </c>
      <c r="C2629" s="168">
        <v>45931</v>
      </c>
      <c r="D2629" s="167">
        <v>180314</v>
      </c>
      <c r="E2629" s="167" t="s">
        <v>3434</v>
      </c>
      <c r="F2629" s="167" t="s">
        <v>1425</v>
      </c>
      <c r="G2629" s="167" t="s">
        <v>1426</v>
      </c>
      <c r="I2629" s="167" t="s">
        <v>1618</v>
      </c>
      <c r="J2629" s="167" t="s">
        <v>1430</v>
      </c>
      <c r="K2629" s="167" t="s">
        <v>1126</v>
      </c>
      <c r="L2629" s="167" t="s">
        <v>1430</v>
      </c>
      <c r="M2629" s="167" t="s">
        <v>3430</v>
      </c>
      <c r="O2629" s="167">
        <v>23738</v>
      </c>
      <c r="P2629" s="167" t="s">
        <v>1386</v>
      </c>
      <c r="R2629" s="167">
        <v>247.41</v>
      </c>
      <c r="S2629" s="167">
        <v>-247.41</v>
      </c>
      <c r="T2629" s="167" t="s">
        <v>1361</v>
      </c>
    </row>
    <row r="2630" spans="1:20">
      <c r="A2630" s="167">
        <v>41300</v>
      </c>
      <c r="B2630" s="167">
        <v>45901</v>
      </c>
      <c r="C2630" s="168">
        <v>45901</v>
      </c>
      <c r="D2630" s="167">
        <v>179762</v>
      </c>
      <c r="E2630" s="167" t="s">
        <v>3435</v>
      </c>
      <c r="F2630" s="167" t="s">
        <v>1425</v>
      </c>
      <c r="G2630" s="167" t="s">
        <v>1426</v>
      </c>
      <c r="I2630" s="167" t="s">
        <v>1618</v>
      </c>
      <c r="J2630" s="167" t="s">
        <v>1592</v>
      </c>
      <c r="K2630" s="167" t="s">
        <v>1126</v>
      </c>
      <c r="L2630" s="167" t="s">
        <v>1593</v>
      </c>
      <c r="M2630" s="167" t="s">
        <v>3430</v>
      </c>
      <c r="O2630" s="167">
        <v>23321</v>
      </c>
      <c r="P2630" s="167" t="s">
        <v>1386</v>
      </c>
      <c r="R2630" s="167">
        <v>645</v>
      </c>
      <c r="S2630" s="167">
        <v>-645</v>
      </c>
      <c r="T2630" s="167" t="s">
        <v>1361</v>
      </c>
    </row>
    <row r="2631" spans="1:20">
      <c r="A2631" s="167">
        <v>41300</v>
      </c>
      <c r="B2631" s="167">
        <v>45931</v>
      </c>
      <c r="C2631" s="168">
        <v>45931</v>
      </c>
      <c r="D2631" s="167">
        <v>180314</v>
      </c>
      <c r="E2631" s="167" t="s">
        <v>3435</v>
      </c>
      <c r="F2631" s="167" t="s">
        <v>1425</v>
      </c>
      <c r="G2631" s="167" t="s">
        <v>1426</v>
      </c>
      <c r="I2631" s="167" t="s">
        <v>1618</v>
      </c>
      <c r="J2631" s="167" t="s">
        <v>1592</v>
      </c>
      <c r="K2631" s="167" t="s">
        <v>1126</v>
      </c>
      <c r="L2631" s="167" t="s">
        <v>1593</v>
      </c>
      <c r="M2631" s="167" t="s">
        <v>3430</v>
      </c>
      <c r="O2631" s="167">
        <v>23738</v>
      </c>
      <c r="P2631" s="167" t="s">
        <v>1386</v>
      </c>
      <c r="R2631" s="167">
        <v>650</v>
      </c>
      <c r="S2631" s="167">
        <v>-650</v>
      </c>
      <c r="T2631" s="167" t="s">
        <v>1361</v>
      </c>
    </row>
    <row r="2632" spans="1:20">
      <c r="A2632" s="167">
        <v>42100</v>
      </c>
      <c r="B2632" s="167">
        <v>45901</v>
      </c>
      <c r="C2632" s="168">
        <v>45901</v>
      </c>
      <c r="D2632" s="167">
        <v>179762</v>
      </c>
      <c r="E2632" s="167" t="s">
        <v>3436</v>
      </c>
      <c r="F2632" s="167" t="s">
        <v>1408</v>
      </c>
      <c r="G2632" s="167" t="s">
        <v>1409</v>
      </c>
      <c r="I2632" s="167" t="s">
        <v>1618</v>
      </c>
      <c r="J2632" s="167" t="s">
        <v>1435</v>
      </c>
      <c r="K2632" s="167" t="s">
        <v>1126</v>
      </c>
      <c r="L2632" s="167" t="s">
        <v>1436</v>
      </c>
      <c r="M2632" s="167" t="s">
        <v>3430</v>
      </c>
      <c r="O2632" s="167">
        <v>23321</v>
      </c>
      <c r="P2632" s="167" t="s">
        <v>1386</v>
      </c>
      <c r="R2632" s="167">
        <v>320.25</v>
      </c>
      <c r="S2632" s="167">
        <v>-320.25</v>
      </c>
      <c r="T2632" s="167" t="s">
        <v>1361</v>
      </c>
    </row>
    <row r="2633" spans="1:20">
      <c r="A2633" s="167">
        <v>42100</v>
      </c>
      <c r="B2633" s="167">
        <v>45931</v>
      </c>
      <c r="C2633" s="168">
        <v>45931</v>
      </c>
      <c r="D2633" s="167">
        <v>180314</v>
      </c>
      <c r="E2633" s="167" t="s">
        <v>3436</v>
      </c>
      <c r="F2633" s="167" t="s">
        <v>1408</v>
      </c>
      <c r="G2633" s="167" t="s">
        <v>1409</v>
      </c>
      <c r="I2633" s="167" t="s">
        <v>1618</v>
      </c>
      <c r="J2633" s="167" t="s">
        <v>1435</v>
      </c>
      <c r="K2633" s="167" t="s">
        <v>1126</v>
      </c>
      <c r="L2633" s="167" t="s">
        <v>1436</v>
      </c>
      <c r="M2633" s="167" t="s">
        <v>3430</v>
      </c>
      <c r="O2633" s="167">
        <v>23738</v>
      </c>
      <c r="P2633" s="167" t="s">
        <v>1386</v>
      </c>
      <c r="R2633" s="167">
        <v>330.75</v>
      </c>
      <c r="S2633" s="167">
        <v>-330.75</v>
      </c>
      <c r="T2633" s="167" t="s">
        <v>1361</v>
      </c>
    </row>
    <row r="2634" spans="1:20">
      <c r="A2634" s="167">
        <v>40000</v>
      </c>
      <c r="B2634" s="167">
        <v>45901</v>
      </c>
      <c r="C2634" s="168">
        <v>45901</v>
      </c>
      <c r="D2634" s="167">
        <v>179762</v>
      </c>
      <c r="E2634" s="167" t="s">
        <v>3437</v>
      </c>
      <c r="F2634" s="167" t="s">
        <v>1425</v>
      </c>
      <c r="G2634" s="167" t="s">
        <v>1426</v>
      </c>
      <c r="I2634" s="167" t="s">
        <v>1618</v>
      </c>
      <c r="J2634" s="167" t="s">
        <v>1640</v>
      </c>
      <c r="K2634" s="167" t="s">
        <v>1126</v>
      </c>
      <c r="L2634" s="167" t="s">
        <v>1640</v>
      </c>
      <c r="M2634" s="167" t="s">
        <v>3430</v>
      </c>
      <c r="O2634" s="167">
        <v>23321</v>
      </c>
      <c r="P2634" s="167" t="s">
        <v>1386</v>
      </c>
      <c r="R2634" s="167">
        <v>2582.09</v>
      </c>
      <c r="S2634" s="167">
        <v>-2582.09</v>
      </c>
      <c r="T2634" s="167" t="s">
        <v>1361</v>
      </c>
    </row>
    <row r="2635" spans="1:20">
      <c r="A2635" s="167">
        <v>40000</v>
      </c>
      <c r="B2635" s="167">
        <v>45931</v>
      </c>
      <c r="C2635" s="168">
        <v>45931</v>
      </c>
      <c r="D2635" s="167">
        <v>180314</v>
      </c>
      <c r="E2635" s="167" t="s">
        <v>3437</v>
      </c>
      <c r="F2635" s="167" t="s">
        <v>1425</v>
      </c>
      <c r="G2635" s="167" t="s">
        <v>1426</v>
      </c>
      <c r="I2635" s="167" t="s">
        <v>1618</v>
      </c>
      <c r="J2635" s="167" t="s">
        <v>1640</v>
      </c>
      <c r="K2635" s="167" t="s">
        <v>1126</v>
      </c>
      <c r="L2635" s="167" t="s">
        <v>1640</v>
      </c>
      <c r="M2635" s="167" t="s">
        <v>3430</v>
      </c>
      <c r="O2635" s="167">
        <v>23738</v>
      </c>
      <c r="P2635" s="167" t="s">
        <v>1386</v>
      </c>
      <c r="R2635" s="167">
        <v>2582.09</v>
      </c>
      <c r="S2635" s="167">
        <v>-2582.09</v>
      </c>
      <c r="T2635" s="167" t="s">
        <v>1361</v>
      </c>
    </row>
    <row r="2636" spans="1:20">
      <c r="A2636" s="167">
        <v>40200</v>
      </c>
      <c r="B2636" s="167">
        <v>45901</v>
      </c>
      <c r="C2636" s="168">
        <v>45901</v>
      </c>
      <c r="D2636" s="167">
        <v>179762</v>
      </c>
      <c r="E2636" s="167" t="s">
        <v>3438</v>
      </c>
      <c r="F2636" s="167" t="s">
        <v>1425</v>
      </c>
      <c r="G2636" s="167" t="s">
        <v>1426</v>
      </c>
      <c r="I2636" s="167" t="s">
        <v>1618</v>
      </c>
      <c r="J2636" s="167" t="s">
        <v>2549</v>
      </c>
      <c r="K2636" s="167" t="s">
        <v>1126</v>
      </c>
      <c r="L2636" s="167" t="s">
        <v>2549</v>
      </c>
      <c r="M2636" s="167" t="s">
        <v>3430</v>
      </c>
      <c r="O2636" s="167">
        <v>23321</v>
      </c>
      <c r="P2636" s="167" t="s">
        <v>1386</v>
      </c>
      <c r="R2636" s="167">
        <v>210</v>
      </c>
      <c r="S2636" s="167">
        <v>-210</v>
      </c>
      <c r="T2636" s="167" t="s">
        <v>1361</v>
      </c>
    </row>
    <row r="2637" spans="1:20">
      <c r="A2637" s="167">
        <v>40200</v>
      </c>
      <c r="B2637" s="167">
        <v>45931</v>
      </c>
      <c r="C2637" s="168">
        <v>45931</v>
      </c>
      <c r="D2637" s="167">
        <v>180314</v>
      </c>
      <c r="E2637" s="167" t="s">
        <v>3438</v>
      </c>
      <c r="F2637" s="167" t="s">
        <v>1425</v>
      </c>
      <c r="G2637" s="167" t="s">
        <v>1426</v>
      </c>
      <c r="I2637" s="167" t="s">
        <v>1618</v>
      </c>
      <c r="J2637" s="167" t="s">
        <v>2549</v>
      </c>
      <c r="K2637" s="167" t="s">
        <v>1126</v>
      </c>
      <c r="L2637" s="167" t="s">
        <v>2549</v>
      </c>
      <c r="M2637" s="167" t="s">
        <v>3430</v>
      </c>
      <c r="O2637" s="167">
        <v>23738</v>
      </c>
      <c r="P2637" s="167" t="s">
        <v>1386</v>
      </c>
      <c r="R2637" s="167">
        <v>210</v>
      </c>
      <c r="S2637" s="167">
        <v>-210</v>
      </c>
      <c r="T2637" s="167" t="s">
        <v>1361</v>
      </c>
    </row>
    <row r="2638" spans="1:20">
      <c r="A2638" s="167">
        <v>42100</v>
      </c>
      <c r="B2638" s="167">
        <v>45901</v>
      </c>
      <c r="C2638" s="168">
        <v>45901</v>
      </c>
      <c r="D2638" s="167">
        <v>179762</v>
      </c>
      <c r="E2638" s="167" t="s">
        <v>3439</v>
      </c>
      <c r="F2638" s="167" t="s">
        <v>1425</v>
      </c>
      <c r="G2638" s="167" t="s">
        <v>1426</v>
      </c>
      <c r="I2638" s="167" t="s">
        <v>1618</v>
      </c>
      <c r="J2638" s="167" t="s">
        <v>1450</v>
      </c>
      <c r="K2638" s="167" t="s">
        <v>1126</v>
      </c>
      <c r="L2638" s="167" t="s">
        <v>1451</v>
      </c>
      <c r="M2638" s="167" t="s">
        <v>3430</v>
      </c>
      <c r="O2638" s="167">
        <v>23321</v>
      </c>
      <c r="P2638" s="167" t="s">
        <v>1386</v>
      </c>
      <c r="R2638" s="167">
        <v>10.5</v>
      </c>
      <c r="S2638" s="167">
        <v>-10.5</v>
      </c>
      <c r="T2638" s="167" t="s">
        <v>1361</v>
      </c>
    </row>
    <row r="2639" spans="1:20">
      <c r="A2639" s="167">
        <v>42100</v>
      </c>
      <c r="B2639" s="167">
        <v>45931</v>
      </c>
      <c r="C2639" s="168">
        <v>45931</v>
      </c>
      <c r="D2639" s="167">
        <v>180314</v>
      </c>
      <c r="E2639" s="167" t="s">
        <v>3439</v>
      </c>
      <c r="F2639" s="167" t="s">
        <v>1425</v>
      </c>
      <c r="G2639" s="167" t="s">
        <v>1426</v>
      </c>
      <c r="I2639" s="167" t="s">
        <v>1618</v>
      </c>
      <c r="J2639" s="167" t="s">
        <v>1450</v>
      </c>
      <c r="K2639" s="167" t="s">
        <v>1126</v>
      </c>
      <c r="L2639" s="167" t="s">
        <v>1451</v>
      </c>
      <c r="M2639" s="167" t="s">
        <v>3430</v>
      </c>
      <c r="O2639" s="167">
        <v>23738</v>
      </c>
      <c r="P2639" s="167" t="s">
        <v>1386</v>
      </c>
      <c r="R2639" s="167">
        <v>10.5</v>
      </c>
      <c r="S2639" s="167">
        <v>-10.5</v>
      </c>
      <c r="T2639" s="167" t="s">
        <v>1361</v>
      </c>
    </row>
    <row r="2640" spans="1:20">
      <c r="A2640" s="167">
        <v>41450</v>
      </c>
      <c r="B2640" s="167">
        <v>45901</v>
      </c>
      <c r="C2640" s="168">
        <v>45901</v>
      </c>
      <c r="D2640" s="167">
        <v>179762</v>
      </c>
      <c r="E2640" s="167" t="s">
        <v>3440</v>
      </c>
      <c r="F2640" s="167" t="s">
        <v>1425</v>
      </c>
      <c r="G2640" s="167" t="s">
        <v>1426</v>
      </c>
      <c r="I2640" s="167" t="s">
        <v>1618</v>
      </c>
      <c r="J2640" s="167" t="s">
        <v>1501</v>
      </c>
      <c r="K2640" s="167" t="s">
        <v>1126</v>
      </c>
      <c r="L2640" s="167" t="s">
        <v>1502</v>
      </c>
      <c r="M2640" s="167" t="s">
        <v>3430</v>
      </c>
      <c r="O2640" s="167">
        <v>23321</v>
      </c>
      <c r="P2640" s="167" t="s">
        <v>1386</v>
      </c>
      <c r="R2640" s="167">
        <v>3124</v>
      </c>
      <c r="S2640" s="167">
        <v>-3124</v>
      </c>
      <c r="T2640" s="167" t="s">
        <v>1361</v>
      </c>
    </row>
    <row r="2641" spans="1:20">
      <c r="A2641" s="167">
        <v>41450</v>
      </c>
      <c r="B2641" s="167">
        <v>45931</v>
      </c>
      <c r="C2641" s="168">
        <v>45931</v>
      </c>
      <c r="D2641" s="167">
        <v>180314</v>
      </c>
      <c r="E2641" s="167" t="s">
        <v>3440</v>
      </c>
      <c r="F2641" s="167" t="s">
        <v>1425</v>
      </c>
      <c r="G2641" s="167" t="s">
        <v>1426</v>
      </c>
      <c r="I2641" s="167" t="s">
        <v>1618</v>
      </c>
      <c r="J2641" s="167" t="s">
        <v>1501</v>
      </c>
      <c r="K2641" s="167" t="s">
        <v>1126</v>
      </c>
      <c r="L2641" s="167" t="s">
        <v>1502</v>
      </c>
      <c r="M2641" s="167" t="s">
        <v>3430</v>
      </c>
      <c r="O2641" s="167">
        <v>23738</v>
      </c>
      <c r="P2641" s="167" t="s">
        <v>1386</v>
      </c>
      <c r="R2641" s="167">
        <v>3124</v>
      </c>
      <c r="S2641" s="167">
        <v>-3124</v>
      </c>
      <c r="T2641" s="167" t="s">
        <v>1361</v>
      </c>
    </row>
    <row r="2642" spans="1:20">
      <c r="A2642" s="167">
        <v>42000</v>
      </c>
      <c r="B2642" s="167">
        <v>45943</v>
      </c>
      <c r="C2642" s="168">
        <v>45943</v>
      </c>
      <c r="D2642" s="167">
        <v>180772</v>
      </c>
      <c r="E2642" s="167" t="s">
        <v>3441</v>
      </c>
      <c r="F2642" s="167" t="s">
        <v>1557</v>
      </c>
      <c r="G2642" s="167" t="s">
        <v>134</v>
      </c>
      <c r="I2642" s="167" t="s">
        <v>1618</v>
      </c>
      <c r="J2642" s="167">
        <v>5060408465301</v>
      </c>
      <c r="K2642" s="167" t="s">
        <v>1126</v>
      </c>
      <c r="L2642" s="167" t="s">
        <v>3442</v>
      </c>
      <c r="M2642" s="167" t="s">
        <v>3430</v>
      </c>
      <c r="O2642" s="167">
        <v>24078</v>
      </c>
      <c r="P2642" s="167" t="s">
        <v>1386</v>
      </c>
      <c r="R2642" s="167">
        <v>33.340000000000003</v>
      </c>
      <c r="S2642" s="167">
        <v>-33.340000000000003</v>
      </c>
      <c r="T2642" s="167" t="s">
        <v>1361</v>
      </c>
    </row>
    <row r="2643" spans="1:20">
      <c r="A2643" s="167">
        <v>44000</v>
      </c>
      <c r="B2643" s="167">
        <v>45943</v>
      </c>
      <c r="C2643" s="168">
        <v>45943</v>
      </c>
      <c r="D2643" s="167">
        <v>180772</v>
      </c>
      <c r="E2643" s="167" t="s">
        <v>3443</v>
      </c>
      <c r="F2643" s="167" t="s">
        <v>1557</v>
      </c>
      <c r="G2643" s="167" t="s">
        <v>134</v>
      </c>
      <c r="I2643" s="167" t="s">
        <v>1618</v>
      </c>
      <c r="J2643" s="167" t="s">
        <v>1911</v>
      </c>
      <c r="K2643" s="167" t="s">
        <v>1126</v>
      </c>
      <c r="L2643" s="167" t="s">
        <v>1912</v>
      </c>
      <c r="M2643" s="167" t="s">
        <v>3430</v>
      </c>
      <c r="O2643" s="167">
        <v>24078</v>
      </c>
      <c r="P2643" s="167" t="s">
        <v>1386</v>
      </c>
      <c r="R2643" s="167">
        <v>5.5</v>
      </c>
      <c r="S2643" s="167">
        <v>-5.5</v>
      </c>
      <c r="T2643" s="167" t="s">
        <v>1361</v>
      </c>
    </row>
    <row r="2644" spans="1:20">
      <c r="A2644" s="167">
        <v>42100</v>
      </c>
      <c r="B2644" s="167">
        <v>45901</v>
      </c>
      <c r="C2644" s="168">
        <v>45901</v>
      </c>
      <c r="D2644" s="167">
        <v>179821</v>
      </c>
      <c r="E2644" s="167" t="s">
        <v>3444</v>
      </c>
      <c r="F2644" s="167" t="s">
        <v>1408</v>
      </c>
      <c r="G2644" s="167" t="s">
        <v>1409</v>
      </c>
      <c r="I2644" s="167" t="s">
        <v>1405</v>
      </c>
      <c r="J2644" s="167" t="s">
        <v>1422</v>
      </c>
      <c r="K2644" s="167" t="s">
        <v>1131</v>
      </c>
      <c r="L2644" s="167" t="s">
        <v>1423</v>
      </c>
      <c r="M2644" s="167" t="s">
        <v>3445</v>
      </c>
      <c r="O2644" s="167">
        <v>23471</v>
      </c>
      <c r="P2644" s="167" t="s">
        <v>1386</v>
      </c>
      <c r="R2644" s="167">
        <v>42</v>
      </c>
      <c r="S2644" s="167">
        <v>-42</v>
      </c>
      <c r="T2644" s="167" t="s">
        <v>1361</v>
      </c>
    </row>
    <row r="2645" spans="1:20">
      <c r="A2645" s="167">
        <v>42100</v>
      </c>
      <c r="B2645" s="167">
        <v>45931</v>
      </c>
      <c r="C2645" s="168">
        <v>45931</v>
      </c>
      <c r="D2645" s="167">
        <v>180376</v>
      </c>
      <c r="E2645" s="167" t="s">
        <v>3444</v>
      </c>
      <c r="F2645" s="167" t="s">
        <v>1408</v>
      </c>
      <c r="G2645" s="167" t="s">
        <v>1409</v>
      </c>
      <c r="I2645" s="167" t="s">
        <v>1405</v>
      </c>
      <c r="J2645" s="167" t="s">
        <v>1422</v>
      </c>
      <c r="K2645" s="167" t="s">
        <v>1131</v>
      </c>
      <c r="L2645" s="167" t="s">
        <v>1423</v>
      </c>
      <c r="M2645" s="167" t="s">
        <v>3445</v>
      </c>
      <c r="O2645" s="167">
        <v>23801</v>
      </c>
      <c r="P2645" s="167" t="s">
        <v>1386</v>
      </c>
      <c r="R2645" s="167">
        <v>42</v>
      </c>
      <c r="S2645" s="167">
        <v>-42</v>
      </c>
      <c r="T2645" s="167" t="s">
        <v>1361</v>
      </c>
    </row>
    <row r="2646" spans="1:20">
      <c r="A2646" s="167">
        <v>40000</v>
      </c>
      <c r="B2646" s="167">
        <v>45901</v>
      </c>
      <c r="C2646" s="168">
        <v>45901</v>
      </c>
      <c r="D2646" s="167">
        <v>179821</v>
      </c>
      <c r="E2646" s="167" t="s">
        <v>3446</v>
      </c>
      <c r="F2646" s="167" t="s">
        <v>1425</v>
      </c>
      <c r="G2646" s="167" t="s">
        <v>1426</v>
      </c>
      <c r="I2646" s="167" t="s">
        <v>1405</v>
      </c>
      <c r="J2646" s="167" t="s">
        <v>1620</v>
      </c>
      <c r="K2646" s="167" t="s">
        <v>1131</v>
      </c>
      <c r="L2646" s="167" t="s">
        <v>1620</v>
      </c>
      <c r="M2646" s="167" t="s">
        <v>3445</v>
      </c>
      <c r="O2646" s="167">
        <v>23471</v>
      </c>
      <c r="P2646" s="167" t="s">
        <v>1386</v>
      </c>
      <c r="R2646" s="167">
        <v>2007.86</v>
      </c>
      <c r="S2646" s="167">
        <v>-2007.86</v>
      </c>
      <c r="T2646" s="167" t="s">
        <v>1361</v>
      </c>
    </row>
    <row r="2647" spans="1:20">
      <c r="A2647" s="167">
        <v>40000</v>
      </c>
      <c r="B2647" s="167">
        <v>45931</v>
      </c>
      <c r="C2647" s="168">
        <v>45931</v>
      </c>
      <c r="D2647" s="167">
        <v>180376</v>
      </c>
      <c r="E2647" s="167" t="s">
        <v>3446</v>
      </c>
      <c r="F2647" s="167" t="s">
        <v>1425</v>
      </c>
      <c r="G2647" s="167" t="s">
        <v>1426</v>
      </c>
      <c r="I2647" s="167" t="s">
        <v>1405</v>
      </c>
      <c r="J2647" s="167" t="s">
        <v>1620</v>
      </c>
      <c r="K2647" s="167" t="s">
        <v>1131</v>
      </c>
      <c r="L2647" s="167" t="s">
        <v>1620</v>
      </c>
      <c r="M2647" s="167" t="s">
        <v>3445</v>
      </c>
      <c r="O2647" s="167">
        <v>23801</v>
      </c>
      <c r="P2647" s="167" t="s">
        <v>1386</v>
      </c>
      <c r="R2647" s="167">
        <v>2007.86</v>
      </c>
      <c r="S2647" s="167">
        <v>-2007.86</v>
      </c>
      <c r="T2647" s="167" t="s">
        <v>1361</v>
      </c>
    </row>
    <row r="2648" spans="1:20">
      <c r="A2648" s="167">
        <v>42100</v>
      </c>
      <c r="B2648" s="167">
        <v>45901</v>
      </c>
      <c r="C2648" s="168">
        <v>45901</v>
      </c>
      <c r="D2648" s="167">
        <v>179821</v>
      </c>
      <c r="E2648" s="167" t="s">
        <v>3447</v>
      </c>
      <c r="F2648" s="167" t="s">
        <v>1425</v>
      </c>
      <c r="G2648" s="167" t="s">
        <v>1426</v>
      </c>
      <c r="I2648" s="167" t="s">
        <v>1405</v>
      </c>
      <c r="J2648" s="167" t="s">
        <v>1450</v>
      </c>
      <c r="K2648" s="167" t="s">
        <v>1131</v>
      </c>
      <c r="L2648" s="167" t="s">
        <v>1451</v>
      </c>
      <c r="M2648" s="167" t="s">
        <v>3445</v>
      </c>
      <c r="O2648" s="167">
        <v>23471</v>
      </c>
      <c r="P2648" s="167" t="s">
        <v>1386</v>
      </c>
      <c r="R2648" s="167">
        <v>10</v>
      </c>
      <c r="S2648" s="167">
        <v>-10</v>
      </c>
      <c r="T2648" s="167" t="s">
        <v>1361</v>
      </c>
    </row>
    <row r="2649" spans="1:20">
      <c r="A2649" s="167">
        <v>42100</v>
      </c>
      <c r="B2649" s="167">
        <v>45931</v>
      </c>
      <c r="C2649" s="168">
        <v>45931</v>
      </c>
      <c r="D2649" s="167">
        <v>180376</v>
      </c>
      <c r="E2649" s="167" t="s">
        <v>3447</v>
      </c>
      <c r="F2649" s="167" t="s">
        <v>1425</v>
      </c>
      <c r="G2649" s="167" t="s">
        <v>1426</v>
      </c>
      <c r="I2649" s="167" t="s">
        <v>1405</v>
      </c>
      <c r="J2649" s="167" t="s">
        <v>1450</v>
      </c>
      <c r="K2649" s="167" t="s">
        <v>1131</v>
      </c>
      <c r="L2649" s="167" t="s">
        <v>1451</v>
      </c>
      <c r="M2649" s="167" t="s">
        <v>3445</v>
      </c>
      <c r="O2649" s="167">
        <v>23801</v>
      </c>
      <c r="P2649" s="167" t="s">
        <v>1386</v>
      </c>
      <c r="R2649" s="167">
        <v>10</v>
      </c>
      <c r="S2649" s="167">
        <v>-10</v>
      </c>
      <c r="T2649" s="167" t="s">
        <v>1361</v>
      </c>
    </row>
    <row r="2650" spans="1:20">
      <c r="A2650" s="167">
        <v>41450</v>
      </c>
      <c r="B2650" s="167">
        <v>45901</v>
      </c>
      <c r="C2650" s="168">
        <v>45901</v>
      </c>
      <c r="D2650" s="167">
        <v>179821</v>
      </c>
      <c r="E2650" s="167" t="s">
        <v>3448</v>
      </c>
      <c r="F2650" s="167" t="s">
        <v>1425</v>
      </c>
      <c r="G2650" s="167" t="s">
        <v>1426</v>
      </c>
      <c r="I2650" s="167" t="s">
        <v>1405</v>
      </c>
      <c r="J2650" s="167" t="s">
        <v>3449</v>
      </c>
      <c r="K2650" s="167" t="s">
        <v>1131</v>
      </c>
      <c r="L2650" s="167" t="s">
        <v>3450</v>
      </c>
      <c r="M2650" s="167" t="s">
        <v>3445</v>
      </c>
      <c r="O2650" s="167">
        <v>23471</v>
      </c>
      <c r="P2650" s="167" t="s">
        <v>1386</v>
      </c>
      <c r="R2650" s="167">
        <v>12</v>
      </c>
      <c r="S2650" s="167">
        <v>-12</v>
      </c>
      <c r="T2650" s="167" t="s">
        <v>1361</v>
      </c>
    </row>
    <row r="2651" spans="1:20">
      <c r="A2651" s="167">
        <v>41450</v>
      </c>
      <c r="B2651" s="167">
        <v>45931</v>
      </c>
      <c r="C2651" s="168">
        <v>45931</v>
      </c>
      <c r="D2651" s="167">
        <v>180376</v>
      </c>
      <c r="E2651" s="167" t="s">
        <v>3448</v>
      </c>
      <c r="F2651" s="167" t="s">
        <v>1425</v>
      </c>
      <c r="G2651" s="167" t="s">
        <v>1426</v>
      </c>
      <c r="I2651" s="167" t="s">
        <v>1405</v>
      </c>
      <c r="J2651" s="167" t="s">
        <v>3449</v>
      </c>
      <c r="K2651" s="167" t="s">
        <v>1131</v>
      </c>
      <c r="L2651" s="167" t="s">
        <v>3450</v>
      </c>
      <c r="M2651" s="167" t="s">
        <v>3445</v>
      </c>
      <c r="O2651" s="167">
        <v>23801</v>
      </c>
      <c r="P2651" s="167" t="s">
        <v>1386</v>
      </c>
      <c r="R2651" s="167">
        <v>12</v>
      </c>
      <c r="S2651" s="167">
        <v>-12</v>
      </c>
      <c r="T2651" s="167" t="s">
        <v>1361</v>
      </c>
    </row>
    <row r="2652" spans="1:20">
      <c r="A2652" s="167">
        <v>41450</v>
      </c>
      <c r="B2652" s="167">
        <v>45901</v>
      </c>
      <c r="C2652" s="168">
        <v>45901</v>
      </c>
      <c r="D2652" s="167">
        <v>179821</v>
      </c>
      <c r="E2652" s="167" t="s">
        <v>3451</v>
      </c>
      <c r="F2652" s="167" t="s">
        <v>1425</v>
      </c>
      <c r="G2652" s="167" t="s">
        <v>1426</v>
      </c>
      <c r="I2652" s="167" t="s">
        <v>1405</v>
      </c>
      <c r="J2652" s="167" t="s">
        <v>1501</v>
      </c>
      <c r="K2652" s="167" t="s">
        <v>1131</v>
      </c>
      <c r="L2652" s="167" t="s">
        <v>1502</v>
      </c>
      <c r="M2652" s="167" t="s">
        <v>3445</v>
      </c>
      <c r="O2652" s="167">
        <v>23471</v>
      </c>
      <c r="P2652" s="167" t="s">
        <v>1386</v>
      </c>
      <c r="R2652" s="167">
        <v>154</v>
      </c>
      <c r="S2652" s="167">
        <v>-154</v>
      </c>
      <c r="T2652" s="167" t="s">
        <v>1361</v>
      </c>
    </row>
    <row r="2653" spans="1:20">
      <c r="A2653" s="167">
        <v>41450</v>
      </c>
      <c r="B2653" s="167">
        <v>45931</v>
      </c>
      <c r="C2653" s="168">
        <v>45931</v>
      </c>
      <c r="D2653" s="167">
        <v>180376</v>
      </c>
      <c r="E2653" s="167" t="s">
        <v>3451</v>
      </c>
      <c r="F2653" s="167" t="s">
        <v>1425</v>
      </c>
      <c r="G2653" s="167" t="s">
        <v>1426</v>
      </c>
      <c r="I2653" s="167" t="s">
        <v>1405</v>
      </c>
      <c r="J2653" s="167" t="s">
        <v>1501</v>
      </c>
      <c r="K2653" s="167" t="s">
        <v>1131</v>
      </c>
      <c r="L2653" s="167" t="s">
        <v>1502</v>
      </c>
      <c r="M2653" s="167" t="s">
        <v>3445</v>
      </c>
      <c r="O2653" s="167">
        <v>23801</v>
      </c>
      <c r="P2653" s="167" t="s">
        <v>1386</v>
      </c>
      <c r="R2653" s="167">
        <v>154</v>
      </c>
      <c r="S2653" s="167">
        <v>-154</v>
      </c>
      <c r="T2653" s="167" t="s">
        <v>1361</v>
      </c>
    </row>
    <row r="2654" spans="1:20">
      <c r="A2654" s="167">
        <v>41450</v>
      </c>
      <c r="B2654" s="167">
        <v>45901</v>
      </c>
      <c r="C2654" s="168">
        <v>45901</v>
      </c>
      <c r="D2654" s="167">
        <v>179821</v>
      </c>
      <c r="E2654" s="167" t="s">
        <v>3452</v>
      </c>
      <c r="F2654" s="167" t="s">
        <v>1425</v>
      </c>
      <c r="G2654" s="167" t="s">
        <v>1426</v>
      </c>
      <c r="I2654" s="167" t="s">
        <v>1405</v>
      </c>
      <c r="J2654" s="167" t="s">
        <v>1643</v>
      </c>
      <c r="K2654" s="167" t="s">
        <v>1131</v>
      </c>
      <c r="L2654" s="167" t="s">
        <v>1644</v>
      </c>
      <c r="M2654" s="167" t="s">
        <v>3445</v>
      </c>
      <c r="O2654" s="167">
        <v>23471</v>
      </c>
      <c r="P2654" s="167" t="s">
        <v>1386</v>
      </c>
      <c r="R2654" s="167">
        <v>37.5</v>
      </c>
      <c r="S2654" s="167">
        <v>-37.5</v>
      </c>
      <c r="T2654" s="167" t="s">
        <v>1361</v>
      </c>
    </row>
    <row r="2655" spans="1:20">
      <c r="A2655" s="167">
        <v>41450</v>
      </c>
      <c r="B2655" s="167">
        <v>45931</v>
      </c>
      <c r="C2655" s="168">
        <v>45931</v>
      </c>
      <c r="D2655" s="167">
        <v>180376</v>
      </c>
      <c r="E2655" s="167" t="s">
        <v>3452</v>
      </c>
      <c r="F2655" s="167" t="s">
        <v>1425</v>
      </c>
      <c r="G2655" s="167" t="s">
        <v>1426</v>
      </c>
      <c r="I2655" s="167" t="s">
        <v>1405</v>
      </c>
      <c r="J2655" s="167" t="s">
        <v>1643</v>
      </c>
      <c r="K2655" s="167" t="s">
        <v>1131</v>
      </c>
      <c r="L2655" s="167" t="s">
        <v>1644</v>
      </c>
      <c r="M2655" s="167" t="s">
        <v>3445</v>
      </c>
      <c r="O2655" s="167">
        <v>23801</v>
      </c>
      <c r="P2655" s="167" t="s">
        <v>1386</v>
      </c>
      <c r="R2655" s="167">
        <v>37.5</v>
      </c>
      <c r="S2655" s="167">
        <v>-37.5</v>
      </c>
      <c r="T2655" s="167" t="s">
        <v>1361</v>
      </c>
    </row>
    <row r="2656" spans="1:20">
      <c r="A2656" s="167">
        <v>41200</v>
      </c>
      <c r="B2656" s="167">
        <v>45901</v>
      </c>
      <c r="C2656" s="168">
        <v>45901</v>
      </c>
      <c r="D2656" s="167">
        <v>179821</v>
      </c>
      <c r="E2656" s="167" t="s">
        <v>3453</v>
      </c>
      <c r="F2656" s="167" t="s">
        <v>1408</v>
      </c>
      <c r="G2656" s="167" t="s">
        <v>1409</v>
      </c>
      <c r="I2656" s="167" t="s">
        <v>1405</v>
      </c>
      <c r="J2656" s="167" t="s">
        <v>1478</v>
      </c>
      <c r="K2656" s="167" t="s">
        <v>1131</v>
      </c>
      <c r="L2656" s="167" t="s">
        <v>1479</v>
      </c>
      <c r="M2656" s="167" t="s">
        <v>3445</v>
      </c>
      <c r="O2656" s="167">
        <v>23471</v>
      </c>
      <c r="P2656" s="167" t="s">
        <v>1386</v>
      </c>
      <c r="R2656" s="167">
        <v>250</v>
      </c>
      <c r="S2656" s="167">
        <v>-250</v>
      </c>
      <c r="T2656" s="167" t="s">
        <v>1361</v>
      </c>
    </row>
    <row r="2657" spans="1:20">
      <c r="A2657" s="167">
        <v>41200</v>
      </c>
      <c r="B2657" s="167">
        <v>45931</v>
      </c>
      <c r="C2657" s="168">
        <v>45931</v>
      </c>
      <c r="D2657" s="167">
        <v>180376</v>
      </c>
      <c r="E2657" s="167" t="s">
        <v>3453</v>
      </c>
      <c r="F2657" s="167" t="s">
        <v>1408</v>
      </c>
      <c r="G2657" s="167" t="s">
        <v>1409</v>
      </c>
      <c r="I2657" s="167" t="s">
        <v>1405</v>
      </c>
      <c r="J2657" s="167" t="s">
        <v>1478</v>
      </c>
      <c r="K2657" s="167" t="s">
        <v>1131</v>
      </c>
      <c r="L2657" s="167" t="s">
        <v>1479</v>
      </c>
      <c r="M2657" s="167" t="s">
        <v>3445</v>
      </c>
      <c r="O2657" s="167">
        <v>23801</v>
      </c>
      <c r="P2657" s="167" t="s">
        <v>1386</v>
      </c>
      <c r="R2657" s="167">
        <v>250</v>
      </c>
      <c r="S2657" s="167">
        <v>-250</v>
      </c>
      <c r="T2657" s="167" t="s">
        <v>1361</v>
      </c>
    </row>
    <row r="2658" spans="1:20">
      <c r="A2658" s="167">
        <v>41365</v>
      </c>
      <c r="B2658" s="167">
        <v>45901</v>
      </c>
      <c r="C2658" s="168">
        <v>45901</v>
      </c>
      <c r="D2658" s="167">
        <v>179821</v>
      </c>
      <c r="E2658" s="167" t="s">
        <v>3454</v>
      </c>
      <c r="F2658" s="167" t="s">
        <v>1465</v>
      </c>
      <c r="G2658" s="167" t="s">
        <v>1466</v>
      </c>
      <c r="I2658" s="167" t="s">
        <v>1405</v>
      </c>
      <c r="J2658" s="167" t="s">
        <v>2169</v>
      </c>
      <c r="K2658" s="167" t="s">
        <v>1131</v>
      </c>
      <c r="L2658" s="167" t="s">
        <v>2170</v>
      </c>
      <c r="M2658" s="167" t="s">
        <v>3445</v>
      </c>
      <c r="O2658" s="167">
        <v>23471</v>
      </c>
      <c r="P2658" s="167" t="s">
        <v>1386</v>
      </c>
      <c r="R2658" s="167">
        <v>500</v>
      </c>
      <c r="S2658" s="167">
        <v>-500</v>
      </c>
      <c r="T2658" s="167" t="s">
        <v>1361</v>
      </c>
    </row>
    <row r="2659" spans="1:20">
      <c r="A2659" s="167">
        <v>41365</v>
      </c>
      <c r="B2659" s="167">
        <v>45931</v>
      </c>
      <c r="C2659" s="168">
        <v>45931</v>
      </c>
      <c r="D2659" s="167">
        <v>180376</v>
      </c>
      <c r="E2659" s="167" t="s">
        <v>3454</v>
      </c>
      <c r="F2659" s="167" t="s">
        <v>1465</v>
      </c>
      <c r="G2659" s="167" t="s">
        <v>1466</v>
      </c>
      <c r="I2659" s="167" t="s">
        <v>1405</v>
      </c>
      <c r="J2659" s="167" t="s">
        <v>2169</v>
      </c>
      <c r="K2659" s="167" t="s">
        <v>1131</v>
      </c>
      <c r="L2659" s="167" t="s">
        <v>2170</v>
      </c>
      <c r="M2659" s="167" t="s">
        <v>3445</v>
      </c>
      <c r="O2659" s="167">
        <v>23801</v>
      </c>
      <c r="P2659" s="167" t="s">
        <v>1386</v>
      </c>
      <c r="R2659" s="167">
        <v>500</v>
      </c>
      <c r="S2659" s="167">
        <v>-500</v>
      </c>
      <c r="T2659" s="167" t="s">
        <v>1361</v>
      </c>
    </row>
    <row r="2660" spans="1:20">
      <c r="A2660" s="167">
        <v>41365</v>
      </c>
      <c r="B2660" s="167">
        <v>45901</v>
      </c>
      <c r="C2660" s="168">
        <v>45901</v>
      </c>
      <c r="D2660" s="167">
        <v>179821</v>
      </c>
      <c r="E2660" s="167" t="s">
        <v>3455</v>
      </c>
      <c r="F2660" s="167" t="s">
        <v>1465</v>
      </c>
      <c r="G2660" s="167" t="s">
        <v>1466</v>
      </c>
      <c r="I2660" s="167" t="s">
        <v>1405</v>
      </c>
      <c r="J2660" s="167" t="s">
        <v>1481</v>
      </c>
      <c r="K2660" s="167" t="s">
        <v>1131</v>
      </c>
      <c r="L2660" s="167" t="s">
        <v>1482</v>
      </c>
      <c r="M2660" s="167" t="s">
        <v>3445</v>
      </c>
      <c r="O2660" s="167">
        <v>23471</v>
      </c>
      <c r="P2660" s="167" t="s">
        <v>1386</v>
      </c>
      <c r="R2660" s="167">
        <v>200</v>
      </c>
      <c r="S2660" s="167">
        <v>-200</v>
      </c>
      <c r="T2660" s="167" t="s">
        <v>1361</v>
      </c>
    </row>
    <row r="2661" spans="1:20">
      <c r="A2661" s="167">
        <v>41365</v>
      </c>
      <c r="B2661" s="167">
        <v>45931</v>
      </c>
      <c r="C2661" s="168">
        <v>45931</v>
      </c>
      <c r="D2661" s="167">
        <v>180376</v>
      </c>
      <c r="E2661" s="167" t="s">
        <v>3455</v>
      </c>
      <c r="F2661" s="167" t="s">
        <v>1465</v>
      </c>
      <c r="G2661" s="167" t="s">
        <v>1466</v>
      </c>
      <c r="I2661" s="167" t="s">
        <v>1405</v>
      </c>
      <c r="J2661" s="167" t="s">
        <v>1481</v>
      </c>
      <c r="K2661" s="167" t="s">
        <v>1131</v>
      </c>
      <c r="L2661" s="167" t="s">
        <v>1482</v>
      </c>
      <c r="M2661" s="167" t="s">
        <v>3445</v>
      </c>
      <c r="O2661" s="167">
        <v>23801</v>
      </c>
      <c r="P2661" s="167" t="s">
        <v>1386</v>
      </c>
      <c r="R2661" s="167">
        <v>200</v>
      </c>
      <c r="S2661" s="167">
        <v>-200</v>
      </c>
      <c r="T2661" s="167" t="s">
        <v>1361</v>
      </c>
    </row>
    <row r="2662" spans="1:20">
      <c r="A2662" s="167">
        <v>40000</v>
      </c>
      <c r="B2662" s="167">
        <v>45915</v>
      </c>
      <c r="C2662" s="168">
        <v>45915</v>
      </c>
      <c r="D2662" s="167">
        <v>180187</v>
      </c>
      <c r="E2662" s="167" t="s">
        <v>3456</v>
      </c>
      <c r="F2662" s="167" t="s">
        <v>1425</v>
      </c>
      <c r="G2662" s="167" t="s">
        <v>1426</v>
      </c>
      <c r="I2662" s="167" t="s">
        <v>1384</v>
      </c>
      <c r="J2662" s="167" t="s">
        <v>3457</v>
      </c>
      <c r="K2662" s="167" t="s">
        <v>1135</v>
      </c>
      <c r="L2662" s="167" t="s">
        <v>1462</v>
      </c>
      <c r="M2662" s="167" t="s">
        <v>1389</v>
      </c>
      <c r="O2662" s="167">
        <v>23616</v>
      </c>
      <c r="P2662" s="167" t="s">
        <v>1386</v>
      </c>
      <c r="R2662" s="167">
        <v>614.25</v>
      </c>
      <c r="S2662" s="167">
        <v>-614.25</v>
      </c>
      <c r="T2662" s="167" t="s">
        <v>1361</v>
      </c>
    </row>
    <row r="2663" spans="1:20">
      <c r="A2663" s="167">
        <v>40000</v>
      </c>
      <c r="B2663" s="167">
        <v>45945</v>
      </c>
      <c r="C2663" s="168">
        <v>45945</v>
      </c>
      <c r="D2663" s="167">
        <v>180755</v>
      </c>
      <c r="E2663" s="167" t="s">
        <v>3456</v>
      </c>
      <c r="F2663" s="167" t="s">
        <v>1425</v>
      </c>
      <c r="G2663" s="167" t="s">
        <v>1426</v>
      </c>
      <c r="I2663" s="167" t="s">
        <v>1384</v>
      </c>
      <c r="J2663" s="167" t="s">
        <v>3457</v>
      </c>
      <c r="K2663" s="167" t="s">
        <v>1135</v>
      </c>
      <c r="L2663" s="167" t="s">
        <v>1462</v>
      </c>
      <c r="M2663" s="167" t="s">
        <v>1389</v>
      </c>
      <c r="O2663" s="167">
        <v>24090</v>
      </c>
      <c r="P2663" s="167" t="s">
        <v>1386</v>
      </c>
      <c r="R2663" s="167">
        <v>614.25</v>
      </c>
      <c r="S2663" s="167">
        <v>-614.25</v>
      </c>
      <c r="T2663" s="167" t="s">
        <v>1361</v>
      </c>
    </row>
    <row r="2664" spans="1:20">
      <c r="A2664" s="167">
        <v>42100</v>
      </c>
      <c r="B2664" s="167">
        <v>45915</v>
      </c>
      <c r="C2664" s="168">
        <v>45915</v>
      </c>
      <c r="D2664" s="167">
        <v>180187</v>
      </c>
      <c r="E2664" s="167" t="s">
        <v>3458</v>
      </c>
      <c r="F2664" s="167" t="s">
        <v>1408</v>
      </c>
      <c r="G2664" s="167" t="s">
        <v>1409</v>
      </c>
      <c r="I2664" s="167" t="s">
        <v>1384</v>
      </c>
      <c r="J2664" s="167" t="s">
        <v>1624</v>
      </c>
      <c r="K2664" s="167" t="s">
        <v>1135</v>
      </c>
      <c r="L2664" s="167" t="s">
        <v>1625</v>
      </c>
      <c r="M2664" s="167" t="s">
        <v>1389</v>
      </c>
      <c r="O2664" s="167">
        <v>23616</v>
      </c>
      <c r="P2664" s="167" t="s">
        <v>1386</v>
      </c>
      <c r="R2664" s="167">
        <v>12.6</v>
      </c>
      <c r="S2664" s="167">
        <v>-12.6</v>
      </c>
      <c r="T2664" s="167" t="s">
        <v>1361</v>
      </c>
    </row>
    <row r="2665" spans="1:20">
      <c r="A2665" s="167">
        <v>42100</v>
      </c>
      <c r="B2665" s="167">
        <v>45945</v>
      </c>
      <c r="C2665" s="168">
        <v>45945</v>
      </c>
      <c r="D2665" s="167">
        <v>180755</v>
      </c>
      <c r="E2665" s="167" t="s">
        <v>3458</v>
      </c>
      <c r="F2665" s="167" t="s">
        <v>1408</v>
      </c>
      <c r="G2665" s="167" t="s">
        <v>1409</v>
      </c>
      <c r="I2665" s="167" t="s">
        <v>1384</v>
      </c>
      <c r="J2665" s="167" t="s">
        <v>1624</v>
      </c>
      <c r="K2665" s="167" t="s">
        <v>1135</v>
      </c>
      <c r="L2665" s="167" t="s">
        <v>1625</v>
      </c>
      <c r="M2665" s="167" t="s">
        <v>1389</v>
      </c>
      <c r="O2665" s="167">
        <v>24090</v>
      </c>
      <c r="P2665" s="167" t="s">
        <v>1386</v>
      </c>
      <c r="R2665" s="167">
        <v>12.6</v>
      </c>
      <c r="S2665" s="167">
        <v>-12.6</v>
      </c>
      <c r="T2665" s="167" t="s">
        <v>1361</v>
      </c>
    </row>
    <row r="2666" spans="1:20">
      <c r="A2666" s="167">
        <v>41300</v>
      </c>
      <c r="B2666" s="167">
        <v>45915</v>
      </c>
      <c r="C2666" s="168">
        <v>45915</v>
      </c>
      <c r="D2666" s="167">
        <v>180187</v>
      </c>
      <c r="E2666" s="167" t="s">
        <v>3459</v>
      </c>
      <c r="F2666" s="167" t="s">
        <v>1425</v>
      </c>
      <c r="G2666" s="167" t="s">
        <v>1426</v>
      </c>
      <c r="I2666" s="167" t="s">
        <v>1384</v>
      </c>
      <c r="J2666" s="167" t="s">
        <v>1467</v>
      </c>
      <c r="K2666" s="167" t="s">
        <v>1135</v>
      </c>
      <c r="L2666" s="167" t="s">
        <v>1467</v>
      </c>
      <c r="M2666" s="167" t="s">
        <v>1389</v>
      </c>
      <c r="O2666" s="167">
        <v>23616</v>
      </c>
      <c r="P2666" s="167" t="s">
        <v>1386</v>
      </c>
      <c r="R2666" s="167">
        <v>73.5</v>
      </c>
      <c r="S2666" s="167">
        <v>-73.5</v>
      </c>
      <c r="T2666" s="167" t="s">
        <v>1361</v>
      </c>
    </row>
    <row r="2667" spans="1:20">
      <c r="A2667" s="167">
        <v>41300</v>
      </c>
      <c r="B2667" s="167">
        <v>45945</v>
      </c>
      <c r="C2667" s="168">
        <v>45945</v>
      </c>
      <c r="D2667" s="167">
        <v>180755</v>
      </c>
      <c r="E2667" s="167" t="s">
        <v>3459</v>
      </c>
      <c r="F2667" s="167" t="s">
        <v>1425</v>
      </c>
      <c r="G2667" s="167" t="s">
        <v>1426</v>
      </c>
      <c r="I2667" s="167" t="s">
        <v>1384</v>
      </c>
      <c r="J2667" s="167" t="s">
        <v>1467</v>
      </c>
      <c r="K2667" s="167" t="s">
        <v>1135</v>
      </c>
      <c r="L2667" s="167" t="s">
        <v>1467</v>
      </c>
      <c r="M2667" s="167" t="s">
        <v>1389</v>
      </c>
      <c r="O2667" s="167">
        <v>24090</v>
      </c>
      <c r="P2667" s="167" t="s">
        <v>1386</v>
      </c>
      <c r="R2667" s="167">
        <v>73.5</v>
      </c>
      <c r="S2667" s="167">
        <v>-73.5</v>
      </c>
      <c r="T2667" s="167" t="s">
        <v>1361</v>
      </c>
    </row>
    <row r="2668" spans="1:20">
      <c r="A2668" s="167">
        <v>42100</v>
      </c>
      <c r="B2668" s="167">
        <v>45915</v>
      </c>
      <c r="C2668" s="168">
        <v>45915</v>
      </c>
      <c r="D2668" s="167">
        <v>180187</v>
      </c>
      <c r="E2668" s="167" t="s">
        <v>3460</v>
      </c>
      <c r="F2668" s="167" t="s">
        <v>1408</v>
      </c>
      <c r="G2668" s="167" t="s">
        <v>1409</v>
      </c>
      <c r="I2668" s="167" t="s">
        <v>1384</v>
      </c>
      <c r="J2668" s="167" t="s">
        <v>1422</v>
      </c>
      <c r="K2668" s="167" t="s">
        <v>1135</v>
      </c>
      <c r="L2668" s="167" t="s">
        <v>1423</v>
      </c>
      <c r="M2668" s="167" t="s">
        <v>1389</v>
      </c>
      <c r="O2668" s="167">
        <v>23616</v>
      </c>
      <c r="P2668" s="167" t="s">
        <v>1386</v>
      </c>
      <c r="R2668" s="167">
        <v>63</v>
      </c>
      <c r="S2668" s="167">
        <v>-63</v>
      </c>
      <c r="T2668" s="167" t="s">
        <v>1361</v>
      </c>
    </row>
    <row r="2669" spans="1:20">
      <c r="A2669" s="167">
        <v>42100</v>
      </c>
      <c r="B2669" s="167">
        <v>45945</v>
      </c>
      <c r="C2669" s="168">
        <v>45945</v>
      </c>
      <c r="D2669" s="167">
        <v>180755</v>
      </c>
      <c r="E2669" s="167" t="s">
        <v>3460</v>
      </c>
      <c r="F2669" s="167" t="s">
        <v>1408</v>
      </c>
      <c r="G2669" s="167" t="s">
        <v>1409</v>
      </c>
      <c r="I2669" s="167" t="s">
        <v>1384</v>
      </c>
      <c r="J2669" s="167" t="s">
        <v>1422</v>
      </c>
      <c r="K2669" s="167" t="s">
        <v>1135</v>
      </c>
      <c r="L2669" s="167" t="s">
        <v>1423</v>
      </c>
      <c r="M2669" s="167" t="s">
        <v>1389</v>
      </c>
      <c r="O2669" s="167">
        <v>24090</v>
      </c>
      <c r="P2669" s="167" t="s">
        <v>1386</v>
      </c>
      <c r="R2669" s="167">
        <v>63</v>
      </c>
      <c r="S2669" s="167">
        <v>-63</v>
      </c>
      <c r="T2669" s="167" t="s">
        <v>1361</v>
      </c>
    </row>
    <row r="2670" spans="1:20">
      <c r="A2670" s="167">
        <v>42100</v>
      </c>
      <c r="B2670" s="167">
        <v>45915</v>
      </c>
      <c r="C2670" s="168">
        <v>45915</v>
      </c>
      <c r="D2670" s="167">
        <v>180187</v>
      </c>
      <c r="E2670" s="167" t="s">
        <v>3461</v>
      </c>
      <c r="F2670" s="167" t="s">
        <v>1408</v>
      </c>
      <c r="G2670" s="167" t="s">
        <v>1409</v>
      </c>
      <c r="I2670" s="167" t="s">
        <v>1384</v>
      </c>
      <c r="J2670" s="167" t="s">
        <v>1435</v>
      </c>
      <c r="K2670" s="167" t="s">
        <v>1135</v>
      </c>
      <c r="L2670" s="167" t="s">
        <v>1436</v>
      </c>
      <c r="M2670" s="167" t="s">
        <v>1389</v>
      </c>
      <c r="O2670" s="167">
        <v>23616</v>
      </c>
      <c r="P2670" s="167" t="s">
        <v>1386</v>
      </c>
      <c r="R2670" s="167">
        <v>21</v>
      </c>
      <c r="S2670" s="167">
        <v>-21</v>
      </c>
      <c r="T2670" s="167" t="s">
        <v>1361</v>
      </c>
    </row>
    <row r="2671" spans="1:20">
      <c r="A2671" s="167">
        <v>42100</v>
      </c>
      <c r="B2671" s="167">
        <v>45945</v>
      </c>
      <c r="C2671" s="168">
        <v>45945</v>
      </c>
      <c r="D2671" s="167">
        <v>180755</v>
      </c>
      <c r="E2671" s="167" t="s">
        <v>3461</v>
      </c>
      <c r="F2671" s="167" t="s">
        <v>1408</v>
      </c>
      <c r="G2671" s="167" t="s">
        <v>1409</v>
      </c>
      <c r="I2671" s="167" t="s">
        <v>1384</v>
      </c>
      <c r="J2671" s="167" t="s">
        <v>1435</v>
      </c>
      <c r="K2671" s="167" t="s">
        <v>1135</v>
      </c>
      <c r="L2671" s="167" t="s">
        <v>1436</v>
      </c>
      <c r="M2671" s="167" t="s">
        <v>1389</v>
      </c>
      <c r="O2671" s="167">
        <v>24090</v>
      </c>
      <c r="P2671" s="167" t="s">
        <v>1386</v>
      </c>
      <c r="R2671" s="167">
        <v>21</v>
      </c>
      <c r="S2671" s="167">
        <v>-21</v>
      </c>
      <c r="T2671" s="167" t="s">
        <v>1361</v>
      </c>
    </row>
    <row r="2672" spans="1:20">
      <c r="A2672" s="167">
        <v>42100</v>
      </c>
      <c r="B2672" s="167">
        <v>45915</v>
      </c>
      <c r="C2672" s="168">
        <v>45915</v>
      </c>
      <c r="D2672" s="167">
        <v>180187</v>
      </c>
      <c r="E2672" s="167" t="s">
        <v>3462</v>
      </c>
      <c r="F2672" s="167" t="s">
        <v>1425</v>
      </c>
      <c r="G2672" s="167" t="s">
        <v>1426</v>
      </c>
      <c r="I2672" s="167" t="s">
        <v>1384</v>
      </c>
      <c r="J2672" s="167" t="s">
        <v>1450</v>
      </c>
      <c r="K2672" s="167" t="s">
        <v>1135</v>
      </c>
      <c r="L2672" s="167" t="s">
        <v>1451</v>
      </c>
      <c r="M2672" s="167" t="s">
        <v>1389</v>
      </c>
      <c r="O2672" s="167">
        <v>23616</v>
      </c>
      <c r="P2672" s="167" t="s">
        <v>1386</v>
      </c>
      <c r="R2672" s="167">
        <v>10.5</v>
      </c>
      <c r="S2672" s="167">
        <v>-10.5</v>
      </c>
      <c r="T2672" s="167" t="s">
        <v>1361</v>
      </c>
    </row>
    <row r="2673" spans="1:20">
      <c r="A2673" s="167">
        <v>42100</v>
      </c>
      <c r="B2673" s="167">
        <v>45945</v>
      </c>
      <c r="C2673" s="168">
        <v>45945</v>
      </c>
      <c r="D2673" s="167">
        <v>180755</v>
      </c>
      <c r="E2673" s="167" t="s">
        <v>3462</v>
      </c>
      <c r="F2673" s="167" t="s">
        <v>1425</v>
      </c>
      <c r="G2673" s="167" t="s">
        <v>1426</v>
      </c>
      <c r="I2673" s="167" t="s">
        <v>1384</v>
      </c>
      <c r="J2673" s="167" t="s">
        <v>1450</v>
      </c>
      <c r="K2673" s="167" t="s">
        <v>1135</v>
      </c>
      <c r="L2673" s="167" t="s">
        <v>1451</v>
      </c>
      <c r="M2673" s="167" t="s">
        <v>1389</v>
      </c>
      <c r="O2673" s="167">
        <v>24090</v>
      </c>
      <c r="P2673" s="167" t="s">
        <v>1386</v>
      </c>
      <c r="R2673" s="167">
        <v>10.5</v>
      </c>
      <c r="S2673" s="167">
        <v>-10.5</v>
      </c>
      <c r="T2673" s="167" t="s">
        <v>1361</v>
      </c>
    </row>
    <row r="2674" spans="1:20">
      <c r="A2674" s="167">
        <v>41300</v>
      </c>
      <c r="B2674" s="167">
        <v>45915</v>
      </c>
      <c r="C2674" s="168">
        <v>45915</v>
      </c>
      <c r="D2674" s="167">
        <v>180187</v>
      </c>
      <c r="E2674" s="167" t="s">
        <v>3463</v>
      </c>
      <c r="F2674" s="167" t="s">
        <v>1425</v>
      </c>
      <c r="G2674" s="167" t="s">
        <v>1426</v>
      </c>
      <c r="I2674" s="167" t="s">
        <v>1384</v>
      </c>
      <c r="J2674" s="167" t="s">
        <v>1765</v>
      </c>
      <c r="K2674" s="167" t="s">
        <v>1135</v>
      </c>
      <c r="L2674" s="167" t="s">
        <v>1766</v>
      </c>
      <c r="M2674" s="167" t="s">
        <v>1389</v>
      </c>
      <c r="O2674" s="167">
        <v>23616</v>
      </c>
      <c r="P2674" s="167" t="s">
        <v>1386</v>
      </c>
      <c r="R2674" s="167">
        <v>40</v>
      </c>
      <c r="S2674" s="167">
        <v>-40</v>
      </c>
      <c r="T2674" s="167" t="s">
        <v>1361</v>
      </c>
    </row>
    <row r="2675" spans="1:20">
      <c r="A2675" s="167">
        <v>41300</v>
      </c>
      <c r="B2675" s="167">
        <v>45945</v>
      </c>
      <c r="C2675" s="168">
        <v>45945</v>
      </c>
      <c r="D2675" s="167">
        <v>180755</v>
      </c>
      <c r="E2675" s="167" t="s">
        <v>3463</v>
      </c>
      <c r="F2675" s="167" t="s">
        <v>1425</v>
      </c>
      <c r="G2675" s="167" t="s">
        <v>1426</v>
      </c>
      <c r="I2675" s="167" t="s">
        <v>1384</v>
      </c>
      <c r="J2675" s="167" t="s">
        <v>1765</v>
      </c>
      <c r="K2675" s="167" t="s">
        <v>1135</v>
      </c>
      <c r="L2675" s="167" t="s">
        <v>1766</v>
      </c>
      <c r="M2675" s="167" t="s">
        <v>1389</v>
      </c>
      <c r="O2675" s="167">
        <v>24090</v>
      </c>
      <c r="P2675" s="167" t="s">
        <v>1386</v>
      </c>
      <c r="R2675" s="167">
        <v>40</v>
      </c>
      <c r="S2675" s="167">
        <v>-40</v>
      </c>
      <c r="T2675" s="167" t="s">
        <v>1361</v>
      </c>
    </row>
    <row r="2676" spans="1:20">
      <c r="A2676" s="167">
        <v>41200</v>
      </c>
      <c r="B2676" s="167">
        <v>45915</v>
      </c>
      <c r="C2676" s="168">
        <v>45915</v>
      </c>
      <c r="D2676" s="167">
        <v>180187</v>
      </c>
      <c r="E2676" s="167" t="s">
        <v>3464</v>
      </c>
      <c r="F2676" s="167" t="s">
        <v>1408</v>
      </c>
      <c r="G2676" s="167" t="s">
        <v>1409</v>
      </c>
      <c r="I2676" s="167" t="s">
        <v>1384</v>
      </c>
      <c r="J2676" s="167" t="s">
        <v>1478</v>
      </c>
      <c r="K2676" s="167" t="s">
        <v>1135</v>
      </c>
      <c r="L2676" s="167" t="s">
        <v>1479</v>
      </c>
      <c r="M2676" s="167" t="s">
        <v>1389</v>
      </c>
      <c r="O2676" s="167">
        <v>23616</v>
      </c>
      <c r="P2676" s="167" t="s">
        <v>1386</v>
      </c>
      <c r="R2676" s="167">
        <v>262.5</v>
      </c>
      <c r="S2676" s="167">
        <v>-262.5</v>
      </c>
      <c r="T2676" s="167" t="s">
        <v>1361</v>
      </c>
    </row>
    <row r="2677" spans="1:20">
      <c r="A2677" s="167">
        <v>41200</v>
      </c>
      <c r="B2677" s="167">
        <v>45945</v>
      </c>
      <c r="C2677" s="168">
        <v>45945</v>
      </c>
      <c r="D2677" s="167">
        <v>180755</v>
      </c>
      <c r="E2677" s="167" t="s">
        <v>3464</v>
      </c>
      <c r="F2677" s="167" t="s">
        <v>1408</v>
      </c>
      <c r="G2677" s="167" t="s">
        <v>1409</v>
      </c>
      <c r="I2677" s="167" t="s">
        <v>1384</v>
      </c>
      <c r="J2677" s="167" t="s">
        <v>1478</v>
      </c>
      <c r="K2677" s="167" t="s">
        <v>1135</v>
      </c>
      <c r="L2677" s="167" t="s">
        <v>1479</v>
      </c>
      <c r="M2677" s="167" t="s">
        <v>1389</v>
      </c>
      <c r="O2677" s="167">
        <v>24090</v>
      </c>
      <c r="P2677" s="167" t="s">
        <v>1386</v>
      </c>
      <c r="R2677" s="167">
        <v>262.5</v>
      </c>
      <c r="S2677" s="167">
        <v>-262.5</v>
      </c>
      <c r="T2677" s="167" t="s">
        <v>1361</v>
      </c>
    </row>
    <row r="2678" spans="1:20">
      <c r="A2678" s="167">
        <v>41365</v>
      </c>
      <c r="B2678" s="167">
        <v>45915</v>
      </c>
      <c r="C2678" s="168">
        <v>45915</v>
      </c>
      <c r="D2678" s="167">
        <v>180187</v>
      </c>
      <c r="E2678" s="167" t="s">
        <v>3465</v>
      </c>
      <c r="F2678" s="167" t="s">
        <v>1465</v>
      </c>
      <c r="G2678" s="167" t="s">
        <v>1466</v>
      </c>
      <c r="I2678" s="167" t="s">
        <v>1384</v>
      </c>
      <c r="J2678" s="167" t="s">
        <v>1481</v>
      </c>
      <c r="K2678" s="167" t="s">
        <v>1135</v>
      </c>
      <c r="L2678" s="167" t="s">
        <v>1482</v>
      </c>
      <c r="M2678" s="167" t="s">
        <v>1389</v>
      </c>
      <c r="O2678" s="167">
        <v>23616</v>
      </c>
      <c r="P2678" s="167" t="s">
        <v>1386</v>
      </c>
      <c r="R2678" s="167">
        <v>360.5</v>
      </c>
      <c r="S2678" s="167">
        <v>-360.5</v>
      </c>
      <c r="T2678" s="167" t="s">
        <v>1361</v>
      </c>
    </row>
    <row r="2679" spans="1:20">
      <c r="A2679" s="167">
        <v>41365</v>
      </c>
      <c r="B2679" s="167">
        <v>45945</v>
      </c>
      <c r="C2679" s="168">
        <v>45945</v>
      </c>
      <c r="D2679" s="167">
        <v>180755</v>
      </c>
      <c r="E2679" s="167" t="s">
        <v>3465</v>
      </c>
      <c r="F2679" s="167" t="s">
        <v>1465</v>
      </c>
      <c r="G2679" s="167" t="s">
        <v>1466</v>
      </c>
      <c r="I2679" s="167" t="s">
        <v>1384</v>
      </c>
      <c r="J2679" s="167" t="s">
        <v>1481</v>
      </c>
      <c r="K2679" s="167" t="s">
        <v>1135</v>
      </c>
      <c r="L2679" s="167" t="s">
        <v>1482</v>
      </c>
      <c r="M2679" s="167" t="s">
        <v>1389</v>
      </c>
      <c r="O2679" s="167">
        <v>24090</v>
      </c>
      <c r="P2679" s="167" t="s">
        <v>1386</v>
      </c>
      <c r="R2679" s="167">
        <v>360.5</v>
      </c>
      <c r="S2679" s="167">
        <v>-360.5</v>
      </c>
      <c r="T2679" s="167" t="s">
        <v>1361</v>
      </c>
    </row>
    <row r="2680" spans="1:20">
      <c r="A2680" s="167">
        <v>42100</v>
      </c>
      <c r="B2680" s="167">
        <v>45901</v>
      </c>
      <c r="C2680" s="168">
        <v>45901</v>
      </c>
      <c r="D2680" s="167">
        <v>179822</v>
      </c>
      <c r="E2680" s="167" t="s">
        <v>3466</v>
      </c>
      <c r="F2680" s="167" t="s">
        <v>1408</v>
      </c>
      <c r="G2680" s="167" t="s">
        <v>1409</v>
      </c>
      <c r="I2680" s="167" t="s">
        <v>1405</v>
      </c>
      <c r="J2680" s="167" t="s">
        <v>1413</v>
      </c>
      <c r="K2680" s="167" t="s">
        <v>1138</v>
      </c>
      <c r="L2680" s="167" t="s">
        <v>1414</v>
      </c>
      <c r="M2680" s="167" t="s">
        <v>3467</v>
      </c>
      <c r="O2680" s="167">
        <v>23495</v>
      </c>
      <c r="P2680" s="167" t="s">
        <v>1386</v>
      </c>
      <c r="R2680" s="167">
        <v>306</v>
      </c>
      <c r="S2680" s="167">
        <v>-306</v>
      </c>
      <c r="T2680" s="167" t="s">
        <v>1361</v>
      </c>
    </row>
    <row r="2681" spans="1:20">
      <c r="A2681" s="167">
        <v>42100</v>
      </c>
      <c r="B2681" s="167">
        <v>45931</v>
      </c>
      <c r="C2681" s="168">
        <v>45931</v>
      </c>
      <c r="D2681" s="167">
        <v>180377</v>
      </c>
      <c r="E2681" s="167" t="s">
        <v>3466</v>
      </c>
      <c r="F2681" s="167" t="s">
        <v>1408</v>
      </c>
      <c r="G2681" s="167" t="s">
        <v>1409</v>
      </c>
      <c r="I2681" s="167" t="s">
        <v>1405</v>
      </c>
      <c r="J2681" s="167" t="s">
        <v>1413</v>
      </c>
      <c r="K2681" s="167" t="s">
        <v>1138</v>
      </c>
      <c r="L2681" s="167" t="s">
        <v>1414</v>
      </c>
      <c r="M2681" s="167" t="s">
        <v>3467</v>
      </c>
      <c r="O2681" s="167">
        <v>23802</v>
      </c>
      <c r="P2681" s="167" t="s">
        <v>1386</v>
      </c>
      <c r="R2681" s="167">
        <v>306</v>
      </c>
      <c r="S2681" s="167">
        <v>-306</v>
      </c>
      <c r="T2681" s="167" t="s">
        <v>1361</v>
      </c>
    </row>
    <row r="2682" spans="1:20">
      <c r="A2682" s="167">
        <v>42100</v>
      </c>
      <c r="B2682" s="167">
        <v>45901</v>
      </c>
      <c r="C2682" s="168">
        <v>45901</v>
      </c>
      <c r="D2682" s="167">
        <v>179822</v>
      </c>
      <c r="E2682" s="167" t="s">
        <v>3468</v>
      </c>
      <c r="F2682" s="167" t="s">
        <v>1408</v>
      </c>
      <c r="G2682" s="167" t="s">
        <v>1409</v>
      </c>
      <c r="I2682" s="167" t="s">
        <v>1405</v>
      </c>
      <c r="J2682" s="167" t="s">
        <v>1416</v>
      </c>
      <c r="K2682" s="167" t="s">
        <v>1138</v>
      </c>
      <c r="L2682" s="167" t="s">
        <v>1417</v>
      </c>
      <c r="M2682" s="167" t="s">
        <v>3467</v>
      </c>
      <c r="O2682" s="167">
        <v>23495</v>
      </c>
      <c r="P2682" s="167" t="s">
        <v>1386</v>
      </c>
      <c r="R2682" s="167">
        <v>100</v>
      </c>
      <c r="S2682" s="167">
        <v>-100</v>
      </c>
      <c r="T2682" s="167" t="s">
        <v>1361</v>
      </c>
    </row>
    <row r="2683" spans="1:20">
      <c r="A2683" s="167">
        <v>42100</v>
      </c>
      <c r="B2683" s="167">
        <v>45931</v>
      </c>
      <c r="C2683" s="168">
        <v>45931</v>
      </c>
      <c r="D2683" s="167">
        <v>180377</v>
      </c>
      <c r="E2683" s="167" t="s">
        <v>3468</v>
      </c>
      <c r="F2683" s="167" t="s">
        <v>1408</v>
      </c>
      <c r="G2683" s="167" t="s">
        <v>1409</v>
      </c>
      <c r="I2683" s="167" t="s">
        <v>1405</v>
      </c>
      <c r="J2683" s="167" t="s">
        <v>1416</v>
      </c>
      <c r="K2683" s="167" t="s">
        <v>1138</v>
      </c>
      <c r="L2683" s="167" t="s">
        <v>1417</v>
      </c>
      <c r="M2683" s="167" t="s">
        <v>3467</v>
      </c>
      <c r="O2683" s="167">
        <v>23802</v>
      </c>
      <c r="P2683" s="167" t="s">
        <v>1386</v>
      </c>
      <c r="R2683" s="167">
        <v>100</v>
      </c>
      <c r="S2683" s="167">
        <v>-100</v>
      </c>
      <c r="T2683" s="167" t="s">
        <v>1361</v>
      </c>
    </row>
    <row r="2684" spans="1:20">
      <c r="A2684" s="167">
        <v>41300</v>
      </c>
      <c r="B2684" s="167">
        <v>45901</v>
      </c>
      <c r="C2684" s="168">
        <v>45901</v>
      </c>
      <c r="D2684" s="167">
        <v>179822</v>
      </c>
      <c r="E2684" s="167" t="s">
        <v>3469</v>
      </c>
      <c r="F2684" s="167" t="s">
        <v>1408</v>
      </c>
      <c r="G2684" s="167" t="s">
        <v>1409</v>
      </c>
      <c r="I2684" s="167" t="s">
        <v>1405</v>
      </c>
      <c r="J2684" s="167" t="s">
        <v>1419</v>
      </c>
      <c r="K2684" s="167" t="s">
        <v>1138</v>
      </c>
      <c r="L2684" s="167" t="s">
        <v>1420</v>
      </c>
      <c r="M2684" s="167" t="s">
        <v>3467</v>
      </c>
      <c r="O2684" s="167">
        <v>23495</v>
      </c>
      <c r="P2684" s="167" t="s">
        <v>1386</v>
      </c>
      <c r="R2684" s="167">
        <v>208</v>
      </c>
      <c r="S2684" s="167">
        <v>-208</v>
      </c>
      <c r="T2684" s="167" t="s">
        <v>1361</v>
      </c>
    </row>
    <row r="2685" spans="1:20">
      <c r="A2685" s="167">
        <v>41300</v>
      </c>
      <c r="B2685" s="167">
        <v>45931</v>
      </c>
      <c r="C2685" s="168">
        <v>45931</v>
      </c>
      <c r="D2685" s="167">
        <v>180377</v>
      </c>
      <c r="E2685" s="167" t="s">
        <v>3469</v>
      </c>
      <c r="F2685" s="167" t="s">
        <v>1408</v>
      </c>
      <c r="G2685" s="167" t="s">
        <v>1409</v>
      </c>
      <c r="I2685" s="167" t="s">
        <v>1405</v>
      </c>
      <c r="J2685" s="167" t="s">
        <v>1419</v>
      </c>
      <c r="K2685" s="167" t="s">
        <v>1138</v>
      </c>
      <c r="L2685" s="167" t="s">
        <v>1420</v>
      </c>
      <c r="M2685" s="167" t="s">
        <v>3467</v>
      </c>
      <c r="O2685" s="167">
        <v>23802</v>
      </c>
      <c r="P2685" s="167" t="s">
        <v>1386</v>
      </c>
      <c r="R2685" s="167">
        <v>208</v>
      </c>
      <c r="S2685" s="167">
        <v>-208</v>
      </c>
      <c r="T2685" s="167" t="s">
        <v>1361</v>
      </c>
    </row>
    <row r="2686" spans="1:20">
      <c r="A2686" s="167">
        <v>42100</v>
      </c>
      <c r="B2686" s="167">
        <v>45901</v>
      </c>
      <c r="C2686" s="168">
        <v>45901</v>
      </c>
      <c r="D2686" s="167">
        <v>179822</v>
      </c>
      <c r="E2686" s="167" t="s">
        <v>3470</v>
      </c>
      <c r="F2686" s="167" t="s">
        <v>1408</v>
      </c>
      <c r="G2686" s="167" t="s">
        <v>1409</v>
      </c>
      <c r="I2686" s="167" t="s">
        <v>1405</v>
      </c>
      <c r="J2686" s="167" t="s">
        <v>1422</v>
      </c>
      <c r="K2686" s="167" t="s">
        <v>1138</v>
      </c>
      <c r="L2686" s="167" t="s">
        <v>1423</v>
      </c>
      <c r="M2686" s="167" t="s">
        <v>3467</v>
      </c>
      <c r="O2686" s="167">
        <v>23495</v>
      </c>
      <c r="P2686" s="167" t="s">
        <v>1386</v>
      </c>
      <c r="R2686" s="167">
        <v>105</v>
      </c>
      <c r="S2686" s="167">
        <v>-105</v>
      </c>
      <c r="T2686" s="167" t="s">
        <v>1361</v>
      </c>
    </row>
    <row r="2687" spans="1:20">
      <c r="A2687" s="167">
        <v>42100</v>
      </c>
      <c r="B2687" s="167">
        <v>45931</v>
      </c>
      <c r="C2687" s="168">
        <v>45931</v>
      </c>
      <c r="D2687" s="167">
        <v>180377</v>
      </c>
      <c r="E2687" s="167" t="s">
        <v>3470</v>
      </c>
      <c r="F2687" s="167" t="s">
        <v>1408</v>
      </c>
      <c r="G2687" s="167" t="s">
        <v>1409</v>
      </c>
      <c r="I2687" s="167" t="s">
        <v>1405</v>
      </c>
      <c r="J2687" s="167" t="s">
        <v>1422</v>
      </c>
      <c r="K2687" s="167" t="s">
        <v>1138</v>
      </c>
      <c r="L2687" s="167" t="s">
        <v>1423</v>
      </c>
      <c r="M2687" s="167" t="s">
        <v>3467</v>
      </c>
      <c r="O2687" s="167">
        <v>23802</v>
      </c>
      <c r="P2687" s="167" t="s">
        <v>1386</v>
      </c>
      <c r="R2687" s="167">
        <v>100</v>
      </c>
      <c r="S2687" s="167">
        <v>-100</v>
      </c>
      <c r="T2687" s="167" t="s">
        <v>1361</v>
      </c>
    </row>
    <row r="2688" spans="1:20">
      <c r="A2688" s="167">
        <v>41450</v>
      </c>
      <c r="B2688" s="167">
        <v>45901</v>
      </c>
      <c r="C2688" s="168">
        <v>45901</v>
      </c>
      <c r="D2688" s="167">
        <v>179822</v>
      </c>
      <c r="E2688" s="167" t="s">
        <v>3471</v>
      </c>
      <c r="F2688" s="167" t="s">
        <v>1425</v>
      </c>
      <c r="G2688" s="167" t="s">
        <v>1426</v>
      </c>
      <c r="I2688" s="167" t="s">
        <v>1405</v>
      </c>
      <c r="J2688" s="167" t="s">
        <v>2892</v>
      </c>
      <c r="K2688" s="167" t="s">
        <v>1138</v>
      </c>
      <c r="L2688" s="167" t="s">
        <v>2893</v>
      </c>
      <c r="M2688" s="167" t="s">
        <v>3467</v>
      </c>
      <c r="O2688" s="167">
        <v>23495</v>
      </c>
      <c r="P2688" s="167" t="s">
        <v>1386</v>
      </c>
      <c r="R2688" s="167">
        <v>19.2</v>
      </c>
      <c r="S2688" s="167">
        <v>-19.2</v>
      </c>
      <c r="T2688" s="167" t="s">
        <v>1361</v>
      </c>
    </row>
    <row r="2689" spans="1:20">
      <c r="A2689" s="167">
        <v>41450</v>
      </c>
      <c r="B2689" s="167">
        <v>45931</v>
      </c>
      <c r="C2689" s="168">
        <v>45931</v>
      </c>
      <c r="D2689" s="167">
        <v>180377</v>
      </c>
      <c r="E2689" s="167" t="s">
        <v>3471</v>
      </c>
      <c r="F2689" s="167" t="s">
        <v>1425</v>
      </c>
      <c r="G2689" s="167" t="s">
        <v>1426</v>
      </c>
      <c r="I2689" s="167" t="s">
        <v>1405</v>
      </c>
      <c r="J2689" s="167" t="s">
        <v>2892</v>
      </c>
      <c r="K2689" s="167" t="s">
        <v>1138</v>
      </c>
      <c r="L2689" s="167" t="s">
        <v>2893</v>
      </c>
      <c r="M2689" s="167" t="s">
        <v>3467</v>
      </c>
      <c r="O2689" s="167">
        <v>23802</v>
      </c>
      <c r="P2689" s="167" t="s">
        <v>1386</v>
      </c>
      <c r="R2689" s="167">
        <v>19.2</v>
      </c>
      <c r="S2689" s="167">
        <v>-19.2</v>
      </c>
      <c r="T2689" s="167" t="s">
        <v>1361</v>
      </c>
    </row>
    <row r="2690" spans="1:20">
      <c r="A2690" s="167">
        <v>41320</v>
      </c>
      <c r="B2690" s="167">
        <v>45901</v>
      </c>
      <c r="C2690" s="168">
        <v>45901</v>
      </c>
      <c r="D2690" s="167">
        <v>179822</v>
      </c>
      <c r="E2690" s="167" t="s">
        <v>3472</v>
      </c>
      <c r="F2690" s="167" t="s">
        <v>1425</v>
      </c>
      <c r="G2690" s="167" t="s">
        <v>1426</v>
      </c>
      <c r="I2690" s="167" t="s">
        <v>1405</v>
      </c>
      <c r="J2690" s="167" t="s">
        <v>1492</v>
      </c>
      <c r="K2690" s="167" t="s">
        <v>1138</v>
      </c>
      <c r="L2690" s="167" t="s">
        <v>1493</v>
      </c>
      <c r="M2690" s="167" t="s">
        <v>3467</v>
      </c>
      <c r="O2690" s="167">
        <v>23495</v>
      </c>
      <c r="P2690" s="167" t="s">
        <v>1386</v>
      </c>
      <c r="R2690" s="167">
        <v>50</v>
      </c>
      <c r="S2690" s="167">
        <v>-50</v>
      </c>
      <c r="T2690" s="167" t="s">
        <v>1361</v>
      </c>
    </row>
    <row r="2691" spans="1:20">
      <c r="A2691" s="167">
        <v>41320</v>
      </c>
      <c r="B2691" s="167">
        <v>45931</v>
      </c>
      <c r="C2691" s="168">
        <v>45931</v>
      </c>
      <c r="D2691" s="167">
        <v>180377</v>
      </c>
      <c r="E2691" s="167" t="s">
        <v>3472</v>
      </c>
      <c r="F2691" s="167" t="s">
        <v>1425</v>
      </c>
      <c r="G2691" s="167" t="s">
        <v>1426</v>
      </c>
      <c r="I2691" s="167" t="s">
        <v>1405</v>
      </c>
      <c r="J2691" s="167" t="s">
        <v>1492</v>
      </c>
      <c r="K2691" s="167" t="s">
        <v>1138</v>
      </c>
      <c r="L2691" s="167" t="s">
        <v>1493</v>
      </c>
      <c r="M2691" s="167" t="s">
        <v>3467</v>
      </c>
      <c r="O2691" s="167">
        <v>23802</v>
      </c>
      <c r="P2691" s="167" t="s">
        <v>1386</v>
      </c>
      <c r="R2691" s="167">
        <v>50</v>
      </c>
      <c r="S2691" s="167">
        <v>-50</v>
      </c>
      <c r="T2691" s="167" t="s">
        <v>1361</v>
      </c>
    </row>
    <row r="2692" spans="1:20">
      <c r="A2692" s="167">
        <v>41300</v>
      </c>
      <c r="B2692" s="167">
        <v>45901</v>
      </c>
      <c r="C2692" s="168">
        <v>45901</v>
      </c>
      <c r="D2692" s="167">
        <v>179822</v>
      </c>
      <c r="E2692" s="167" t="s">
        <v>3473</v>
      </c>
      <c r="F2692" s="167" t="s">
        <v>1425</v>
      </c>
      <c r="G2692" s="167" t="s">
        <v>1426</v>
      </c>
      <c r="I2692" s="167" t="s">
        <v>1405</v>
      </c>
      <c r="J2692" s="167" t="s">
        <v>1430</v>
      </c>
      <c r="K2692" s="167" t="s">
        <v>1138</v>
      </c>
      <c r="L2692" s="167" t="s">
        <v>1430</v>
      </c>
      <c r="M2692" s="167" t="s">
        <v>3467</v>
      </c>
      <c r="O2692" s="167">
        <v>23495</v>
      </c>
      <c r="P2692" s="167" t="s">
        <v>1386</v>
      </c>
      <c r="R2692" s="167">
        <v>329.84</v>
      </c>
      <c r="S2692" s="167">
        <v>-329.84</v>
      </c>
      <c r="T2692" s="167" t="s">
        <v>1361</v>
      </c>
    </row>
    <row r="2693" spans="1:20">
      <c r="A2693" s="167">
        <v>41300</v>
      </c>
      <c r="B2693" s="167">
        <v>45931</v>
      </c>
      <c r="C2693" s="168">
        <v>45931</v>
      </c>
      <c r="D2693" s="167">
        <v>180377</v>
      </c>
      <c r="E2693" s="167" t="s">
        <v>3473</v>
      </c>
      <c r="F2693" s="167" t="s">
        <v>1425</v>
      </c>
      <c r="G2693" s="167" t="s">
        <v>1426</v>
      </c>
      <c r="I2693" s="167" t="s">
        <v>1405</v>
      </c>
      <c r="J2693" s="167" t="s">
        <v>1430</v>
      </c>
      <c r="K2693" s="167" t="s">
        <v>1138</v>
      </c>
      <c r="L2693" s="167" t="s">
        <v>1430</v>
      </c>
      <c r="M2693" s="167" t="s">
        <v>3467</v>
      </c>
      <c r="O2693" s="167">
        <v>23802</v>
      </c>
      <c r="P2693" s="167" t="s">
        <v>1386</v>
      </c>
      <c r="R2693" s="167">
        <v>330.75</v>
      </c>
      <c r="S2693" s="167">
        <v>-330.75</v>
      </c>
      <c r="T2693" s="167" t="s">
        <v>1361</v>
      </c>
    </row>
    <row r="2694" spans="1:20">
      <c r="A2694" s="167">
        <v>42100</v>
      </c>
      <c r="B2694" s="167">
        <v>45901</v>
      </c>
      <c r="C2694" s="168">
        <v>45901</v>
      </c>
      <c r="D2694" s="167">
        <v>179822</v>
      </c>
      <c r="E2694" s="167" t="s">
        <v>3474</v>
      </c>
      <c r="F2694" s="167" t="s">
        <v>1408</v>
      </c>
      <c r="G2694" s="167" t="s">
        <v>1409</v>
      </c>
      <c r="I2694" s="167" t="s">
        <v>1405</v>
      </c>
      <c r="J2694" s="167" t="s">
        <v>1432</v>
      </c>
      <c r="K2694" s="167" t="s">
        <v>1138</v>
      </c>
      <c r="L2694" s="167" t="s">
        <v>1433</v>
      </c>
      <c r="M2694" s="167" t="s">
        <v>3467</v>
      </c>
      <c r="O2694" s="167">
        <v>23495</v>
      </c>
      <c r="P2694" s="167" t="s">
        <v>1386</v>
      </c>
      <c r="R2694" s="167">
        <v>196</v>
      </c>
      <c r="S2694" s="167">
        <v>-196</v>
      </c>
      <c r="T2694" s="167" t="s">
        <v>1361</v>
      </c>
    </row>
    <row r="2695" spans="1:20">
      <c r="A2695" s="167">
        <v>42100</v>
      </c>
      <c r="B2695" s="167">
        <v>45931</v>
      </c>
      <c r="C2695" s="168">
        <v>45931</v>
      </c>
      <c r="D2695" s="167">
        <v>180377</v>
      </c>
      <c r="E2695" s="167" t="s">
        <v>3474</v>
      </c>
      <c r="F2695" s="167" t="s">
        <v>1408</v>
      </c>
      <c r="G2695" s="167" t="s">
        <v>1409</v>
      </c>
      <c r="I2695" s="167" t="s">
        <v>1405</v>
      </c>
      <c r="J2695" s="167" t="s">
        <v>1432</v>
      </c>
      <c r="K2695" s="167" t="s">
        <v>1138</v>
      </c>
      <c r="L2695" s="167" t="s">
        <v>1433</v>
      </c>
      <c r="M2695" s="167" t="s">
        <v>3467</v>
      </c>
      <c r="O2695" s="167">
        <v>23802</v>
      </c>
      <c r="P2695" s="167" t="s">
        <v>1386</v>
      </c>
      <c r="R2695" s="167">
        <v>192</v>
      </c>
      <c r="S2695" s="167">
        <v>-192</v>
      </c>
      <c r="T2695" s="167" t="s">
        <v>1361</v>
      </c>
    </row>
    <row r="2696" spans="1:20">
      <c r="A2696" s="167">
        <v>40000</v>
      </c>
      <c r="B2696" s="167">
        <v>45901</v>
      </c>
      <c r="C2696" s="168">
        <v>45901</v>
      </c>
      <c r="D2696" s="167">
        <v>179822</v>
      </c>
      <c r="E2696" s="167" t="s">
        <v>3475</v>
      </c>
      <c r="F2696" s="167" t="s">
        <v>1425</v>
      </c>
      <c r="G2696" s="167" t="s">
        <v>1426</v>
      </c>
      <c r="I2696" s="167" t="s">
        <v>1405</v>
      </c>
      <c r="J2696" s="167" t="s">
        <v>1514</v>
      </c>
      <c r="K2696" s="167" t="s">
        <v>1138</v>
      </c>
      <c r="L2696" s="167" t="s">
        <v>1515</v>
      </c>
      <c r="M2696" s="167" t="s">
        <v>3467</v>
      </c>
      <c r="O2696" s="167">
        <v>23495</v>
      </c>
      <c r="P2696" s="167" t="s">
        <v>1386</v>
      </c>
      <c r="R2696" s="167">
        <v>126</v>
      </c>
      <c r="S2696" s="167">
        <v>-126</v>
      </c>
      <c r="T2696" s="167" t="s">
        <v>1361</v>
      </c>
    </row>
    <row r="2697" spans="1:20">
      <c r="A2697" s="167">
        <v>40000</v>
      </c>
      <c r="B2697" s="167">
        <v>45931</v>
      </c>
      <c r="C2697" s="168">
        <v>45931</v>
      </c>
      <c r="D2697" s="167">
        <v>180377</v>
      </c>
      <c r="E2697" s="167" t="s">
        <v>3475</v>
      </c>
      <c r="F2697" s="167" t="s">
        <v>1425</v>
      </c>
      <c r="G2697" s="167" t="s">
        <v>1426</v>
      </c>
      <c r="I2697" s="167" t="s">
        <v>1405</v>
      </c>
      <c r="J2697" s="167" t="s">
        <v>1514</v>
      </c>
      <c r="K2697" s="167" t="s">
        <v>1138</v>
      </c>
      <c r="L2697" s="167" t="s">
        <v>1515</v>
      </c>
      <c r="M2697" s="167" t="s">
        <v>3467</v>
      </c>
      <c r="O2697" s="167">
        <v>23802</v>
      </c>
      <c r="P2697" s="167" t="s">
        <v>1386</v>
      </c>
      <c r="R2697" s="167">
        <v>154</v>
      </c>
      <c r="S2697" s="167">
        <v>-154</v>
      </c>
      <c r="T2697" s="167" t="s">
        <v>1361</v>
      </c>
    </row>
    <row r="2698" spans="1:20">
      <c r="A2698" s="167">
        <v>42100</v>
      </c>
      <c r="B2698" s="167">
        <v>45901</v>
      </c>
      <c r="C2698" s="168">
        <v>45901</v>
      </c>
      <c r="D2698" s="167">
        <v>179822</v>
      </c>
      <c r="E2698" s="167" t="s">
        <v>3476</v>
      </c>
      <c r="F2698" s="167" t="s">
        <v>1408</v>
      </c>
      <c r="G2698" s="167" t="s">
        <v>1409</v>
      </c>
      <c r="I2698" s="167" t="s">
        <v>1405</v>
      </c>
      <c r="J2698" s="167" t="s">
        <v>1435</v>
      </c>
      <c r="K2698" s="167" t="s">
        <v>1138</v>
      </c>
      <c r="L2698" s="167" t="s">
        <v>1436</v>
      </c>
      <c r="M2698" s="167" t="s">
        <v>3467</v>
      </c>
      <c r="O2698" s="167">
        <v>23495</v>
      </c>
      <c r="P2698" s="167" t="s">
        <v>1386</v>
      </c>
      <c r="R2698" s="167">
        <v>240</v>
      </c>
      <c r="S2698" s="167">
        <v>-240</v>
      </c>
      <c r="T2698" s="167" t="s">
        <v>1361</v>
      </c>
    </row>
    <row r="2699" spans="1:20">
      <c r="A2699" s="167">
        <v>42100</v>
      </c>
      <c r="B2699" s="167">
        <v>45931</v>
      </c>
      <c r="C2699" s="168">
        <v>45931</v>
      </c>
      <c r="D2699" s="167">
        <v>180377</v>
      </c>
      <c r="E2699" s="167" t="s">
        <v>3476</v>
      </c>
      <c r="F2699" s="167" t="s">
        <v>1408</v>
      </c>
      <c r="G2699" s="167" t="s">
        <v>1409</v>
      </c>
      <c r="I2699" s="167" t="s">
        <v>1405</v>
      </c>
      <c r="J2699" s="167" t="s">
        <v>1435</v>
      </c>
      <c r="K2699" s="167" t="s">
        <v>1138</v>
      </c>
      <c r="L2699" s="167" t="s">
        <v>1436</v>
      </c>
      <c r="M2699" s="167" t="s">
        <v>3467</v>
      </c>
      <c r="O2699" s="167">
        <v>23802</v>
      </c>
      <c r="P2699" s="167" t="s">
        <v>1386</v>
      </c>
      <c r="R2699" s="167">
        <v>235</v>
      </c>
      <c r="S2699" s="167">
        <v>-235</v>
      </c>
      <c r="T2699" s="167" t="s">
        <v>1361</v>
      </c>
    </row>
    <row r="2700" spans="1:20">
      <c r="A2700" s="167">
        <v>40000</v>
      </c>
      <c r="B2700" s="167">
        <v>45901</v>
      </c>
      <c r="C2700" s="168">
        <v>45901</v>
      </c>
      <c r="D2700" s="167">
        <v>179822</v>
      </c>
      <c r="E2700" s="167" t="s">
        <v>3477</v>
      </c>
      <c r="F2700" s="167" t="s">
        <v>1425</v>
      </c>
      <c r="G2700" s="167" t="s">
        <v>1426</v>
      </c>
      <c r="I2700" s="167" t="s">
        <v>1405</v>
      </c>
      <c r="J2700" s="167" t="s">
        <v>1441</v>
      </c>
      <c r="K2700" s="167" t="s">
        <v>1138</v>
      </c>
      <c r="L2700" s="167" t="s">
        <v>1442</v>
      </c>
      <c r="M2700" s="167" t="s">
        <v>3467</v>
      </c>
      <c r="O2700" s="167">
        <v>23495</v>
      </c>
      <c r="P2700" s="167" t="s">
        <v>1386</v>
      </c>
      <c r="R2700" s="167">
        <v>150</v>
      </c>
      <c r="S2700" s="167">
        <v>-150</v>
      </c>
      <c r="T2700" s="167" t="s">
        <v>1361</v>
      </c>
    </row>
    <row r="2701" spans="1:20">
      <c r="A2701" s="167">
        <v>40000</v>
      </c>
      <c r="B2701" s="167">
        <v>45931</v>
      </c>
      <c r="C2701" s="168">
        <v>45931</v>
      </c>
      <c r="D2701" s="167">
        <v>180377</v>
      </c>
      <c r="E2701" s="167" t="s">
        <v>3477</v>
      </c>
      <c r="F2701" s="167" t="s">
        <v>1425</v>
      </c>
      <c r="G2701" s="167" t="s">
        <v>1426</v>
      </c>
      <c r="I2701" s="167" t="s">
        <v>1405</v>
      </c>
      <c r="J2701" s="167" t="s">
        <v>1441</v>
      </c>
      <c r="K2701" s="167" t="s">
        <v>1138</v>
      </c>
      <c r="L2701" s="167" t="s">
        <v>1442</v>
      </c>
      <c r="M2701" s="167" t="s">
        <v>3467</v>
      </c>
      <c r="O2701" s="167">
        <v>23802</v>
      </c>
      <c r="P2701" s="167" t="s">
        <v>1386</v>
      </c>
      <c r="R2701" s="167">
        <v>150</v>
      </c>
      <c r="S2701" s="167">
        <v>-150</v>
      </c>
      <c r="T2701" s="167" t="s">
        <v>1361</v>
      </c>
    </row>
    <row r="2702" spans="1:20">
      <c r="A2702" s="167">
        <v>40000</v>
      </c>
      <c r="B2702" s="167">
        <v>45901</v>
      </c>
      <c r="C2702" s="168">
        <v>45901</v>
      </c>
      <c r="D2702" s="167">
        <v>179822</v>
      </c>
      <c r="E2702" s="167" t="s">
        <v>3478</v>
      </c>
      <c r="F2702" s="167" t="s">
        <v>1425</v>
      </c>
      <c r="G2702" s="167" t="s">
        <v>1426</v>
      </c>
      <c r="I2702" s="167" t="s">
        <v>1405</v>
      </c>
      <c r="J2702" s="167" t="s">
        <v>1444</v>
      </c>
      <c r="K2702" s="167" t="s">
        <v>1138</v>
      </c>
      <c r="L2702" s="167" t="s">
        <v>1445</v>
      </c>
      <c r="M2702" s="167" t="s">
        <v>3467</v>
      </c>
      <c r="O2702" s="167">
        <v>23495</v>
      </c>
      <c r="P2702" s="167" t="s">
        <v>1386</v>
      </c>
      <c r="R2702" s="167">
        <v>190</v>
      </c>
      <c r="S2702" s="167">
        <v>-190</v>
      </c>
      <c r="T2702" s="167" t="s">
        <v>1361</v>
      </c>
    </row>
    <row r="2703" spans="1:20">
      <c r="A2703" s="167">
        <v>40000</v>
      </c>
      <c r="B2703" s="167">
        <v>45931</v>
      </c>
      <c r="C2703" s="168">
        <v>45931</v>
      </c>
      <c r="D2703" s="167">
        <v>180377</v>
      </c>
      <c r="E2703" s="167" t="s">
        <v>3478</v>
      </c>
      <c r="F2703" s="167" t="s">
        <v>1425</v>
      </c>
      <c r="G2703" s="167" t="s">
        <v>1426</v>
      </c>
      <c r="I2703" s="167" t="s">
        <v>1405</v>
      </c>
      <c r="J2703" s="167" t="s">
        <v>1444</v>
      </c>
      <c r="K2703" s="167" t="s">
        <v>1138</v>
      </c>
      <c r="L2703" s="167" t="s">
        <v>1445</v>
      </c>
      <c r="M2703" s="167" t="s">
        <v>3467</v>
      </c>
      <c r="O2703" s="167">
        <v>23802</v>
      </c>
      <c r="P2703" s="167" t="s">
        <v>1386</v>
      </c>
      <c r="R2703" s="167">
        <v>190</v>
      </c>
      <c r="S2703" s="167">
        <v>-190</v>
      </c>
      <c r="T2703" s="167" t="s">
        <v>1361</v>
      </c>
    </row>
    <row r="2704" spans="1:20">
      <c r="A2704" s="167">
        <v>40000</v>
      </c>
      <c r="B2704" s="167">
        <v>45901</v>
      </c>
      <c r="C2704" s="168">
        <v>45901</v>
      </c>
      <c r="D2704" s="167">
        <v>179822</v>
      </c>
      <c r="E2704" s="167" t="s">
        <v>3479</v>
      </c>
      <c r="F2704" s="167" t="s">
        <v>1425</v>
      </c>
      <c r="G2704" s="167" t="s">
        <v>1426</v>
      </c>
      <c r="I2704" s="167" t="s">
        <v>1405</v>
      </c>
      <c r="J2704" s="167" t="s">
        <v>1447</v>
      </c>
      <c r="K2704" s="167" t="s">
        <v>1138</v>
      </c>
      <c r="L2704" s="167" t="s">
        <v>1448</v>
      </c>
      <c r="M2704" s="167" t="s">
        <v>3467</v>
      </c>
      <c r="O2704" s="167">
        <v>23495</v>
      </c>
      <c r="P2704" s="167" t="s">
        <v>1386</v>
      </c>
      <c r="R2704" s="167">
        <v>2640</v>
      </c>
      <c r="S2704" s="167">
        <v>-2640</v>
      </c>
      <c r="T2704" s="167" t="s">
        <v>1361</v>
      </c>
    </row>
    <row r="2705" spans="1:20">
      <c r="A2705" s="167">
        <v>40000</v>
      </c>
      <c r="B2705" s="167">
        <v>45931</v>
      </c>
      <c r="C2705" s="168">
        <v>45931</v>
      </c>
      <c r="D2705" s="167">
        <v>180377</v>
      </c>
      <c r="E2705" s="167" t="s">
        <v>3479</v>
      </c>
      <c r="F2705" s="167" t="s">
        <v>1425</v>
      </c>
      <c r="G2705" s="167" t="s">
        <v>1426</v>
      </c>
      <c r="I2705" s="167" t="s">
        <v>1405</v>
      </c>
      <c r="J2705" s="167" t="s">
        <v>1447</v>
      </c>
      <c r="K2705" s="167" t="s">
        <v>1138</v>
      </c>
      <c r="L2705" s="167" t="s">
        <v>1448</v>
      </c>
      <c r="M2705" s="167" t="s">
        <v>3467</v>
      </c>
      <c r="O2705" s="167">
        <v>23802</v>
      </c>
      <c r="P2705" s="167" t="s">
        <v>1386</v>
      </c>
      <c r="R2705" s="167">
        <v>2585</v>
      </c>
      <c r="S2705" s="167">
        <v>-2585</v>
      </c>
      <c r="T2705" s="167" t="s">
        <v>1361</v>
      </c>
    </row>
    <row r="2706" spans="1:20">
      <c r="A2706" s="167">
        <v>41450</v>
      </c>
      <c r="B2706" s="167">
        <v>45901</v>
      </c>
      <c r="C2706" s="168">
        <v>45901</v>
      </c>
      <c r="D2706" s="167">
        <v>179822</v>
      </c>
      <c r="E2706" s="167" t="s">
        <v>3480</v>
      </c>
      <c r="F2706" s="167" t="s">
        <v>1425</v>
      </c>
      <c r="G2706" s="167" t="s">
        <v>1426</v>
      </c>
      <c r="I2706" s="167" t="s">
        <v>1405</v>
      </c>
      <c r="J2706" s="167" t="s">
        <v>1540</v>
      </c>
      <c r="K2706" s="167" t="s">
        <v>1138</v>
      </c>
      <c r="L2706" s="167" t="s">
        <v>1541</v>
      </c>
      <c r="M2706" s="167" t="s">
        <v>3467</v>
      </c>
      <c r="O2706" s="167">
        <v>23495</v>
      </c>
      <c r="P2706" s="167" t="s">
        <v>1386</v>
      </c>
      <c r="R2706" s="167">
        <v>1267.2</v>
      </c>
      <c r="S2706" s="167">
        <v>-1267.2</v>
      </c>
      <c r="T2706" s="167" t="s">
        <v>1361</v>
      </c>
    </row>
    <row r="2707" spans="1:20">
      <c r="A2707" s="167">
        <v>41450</v>
      </c>
      <c r="B2707" s="167">
        <v>45931</v>
      </c>
      <c r="C2707" s="168">
        <v>45931</v>
      </c>
      <c r="D2707" s="167">
        <v>180377</v>
      </c>
      <c r="E2707" s="167" t="s">
        <v>3480</v>
      </c>
      <c r="F2707" s="167" t="s">
        <v>1425</v>
      </c>
      <c r="G2707" s="167" t="s">
        <v>1426</v>
      </c>
      <c r="I2707" s="167" t="s">
        <v>1405</v>
      </c>
      <c r="J2707" s="167" t="s">
        <v>1540</v>
      </c>
      <c r="K2707" s="167" t="s">
        <v>1138</v>
      </c>
      <c r="L2707" s="167" t="s">
        <v>1541</v>
      </c>
      <c r="M2707" s="167" t="s">
        <v>3467</v>
      </c>
      <c r="O2707" s="167">
        <v>23802</v>
      </c>
      <c r="P2707" s="167" t="s">
        <v>1386</v>
      </c>
      <c r="R2707" s="167">
        <v>1267.2</v>
      </c>
      <c r="S2707" s="167">
        <v>-1267.2</v>
      </c>
      <c r="T2707" s="167" t="s">
        <v>1361</v>
      </c>
    </row>
    <row r="2708" spans="1:20">
      <c r="A2708" s="167">
        <v>41300</v>
      </c>
      <c r="B2708" s="167">
        <v>45901</v>
      </c>
      <c r="C2708" s="168">
        <v>45901</v>
      </c>
      <c r="D2708" s="167">
        <v>179822</v>
      </c>
      <c r="E2708" s="167" t="s">
        <v>3481</v>
      </c>
      <c r="F2708" s="167" t="s">
        <v>1408</v>
      </c>
      <c r="G2708" s="167" t="s">
        <v>1409</v>
      </c>
      <c r="I2708" s="167" t="s">
        <v>1405</v>
      </c>
      <c r="J2708" s="167" t="s">
        <v>1696</v>
      </c>
      <c r="K2708" s="167" t="s">
        <v>1138</v>
      </c>
      <c r="L2708" s="167" t="s">
        <v>1697</v>
      </c>
      <c r="M2708" s="167" t="s">
        <v>3467</v>
      </c>
      <c r="O2708" s="167">
        <v>23495</v>
      </c>
      <c r="P2708" s="167" t="s">
        <v>1386</v>
      </c>
      <c r="R2708" s="167">
        <v>60</v>
      </c>
      <c r="S2708" s="167">
        <v>-60</v>
      </c>
      <c r="T2708" s="167" t="s">
        <v>1361</v>
      </c>
    </row>
    <row r="2709" spans="1:20">
      <c r="A2709" s="167">
        <v>41300</v>
      </c>
      <c r="B2709" s="167">
        <v>45931</v>
      </c>
      <c r="C2709" s="168">
        <v>45931</v>
      </c>
      <c r="D2709" s="167">
        <v>180377</v>
      </c>
      <c r="E2709" s="167" t="s">
        <v>3481</v>
      </c>
      <c r="F2709" s="167" t="s">
        <v>1408</v>
      </c>
      <c r="G2709" s="167" t="s">
        <v>1409</v>
      </c>
      <c r="I2709" s="167" t="s">
        <v>1405</v>
      </c>
      <c r="J2709" s="167" t="s">
        <v>1696</v>
      </c>
      <c r="K2709" s="167" t="s">
        <v>1138</v>
      </c>
      <c r="L2709" s="167" t="s">
        <v>1697</v>
      </c>
      <c r="M2709" s="167" t="s">
        <v>3467</v>
      </c>
      <c r="O2709" s="167">
        <v>23802</v>
      </c>
      <c r="P2709" s="167" t="s">
        <v>1386</v>
      </c>
      <c r="R2709" s="167">
        <v>60</v>
      </c>
      <c r="S2709" s="167">
        <v>-60</v>
      </c>
      <c r="T2709" s="167" t="s">
        <v>1361</v>
      </c>
    </row>
    <row r="2710" spans="1:20">
      <c r="A2710" s="167">
        <v>41320</v>
      </c>
      <c r="B2710" s="167">
        <v>45901</v>
      </c>
      <c r="C2710" s="168">
        <v>45901</v>
      </c>
      <c r="D2710" s="167">
        <v>179824</v>
      </c>
      <c r="E2710" s="167" t="s">
        <v>3482</v>
      </c>
      <c r="F2710" s="167" t="s">
        <v>1425</v>
      </c>
      <c r="G2710" s="167" t="s">
        <v>1426</v>
      </c>
      <c r="I2710" s="167" t="s">
        <v>1405</v>
      </c>
      <c r="J2710" s="167" t="s">
        <v>1492</v>
      </c>
      <c r="K2710" s="167" t="s">
        <v>1141</v>
      </c>
      <c r="L2710" s="167" t="s">
        <v>1493</v>
      </c>
      <c r="M2710" s="167" t="s">
        <v>3483</v>
      </c>
      <c r="O2710" s="167">
        <v>23445</v>
      </c>
      <c r="P2710" s="167" t="s">
        <v>1386</v>
      </c>
      <c r="R2710" s="167">
        <v>20</v>
      </c>
      <c r="S2710" s="167">
        <v>-20</v>
      </c>
      <c r="T2710" s="167" t="s">
        <v>1361</v>
      </c>
    </row>
    <row r="2711" spans="1:20">
      <c r="A2711" s="167">
        <v>41320</v>
      </c>
      <c r="B2711" s="167">
        <v>45931</v>
      </c>
      <c r="C2711" s="168">
        <v>45931</v>
      </c>
      <c r="D2711" s="167">
        <v>180379</v>
      </c>
      <c r="E2711" s="167" t="s">
        <v>3482</v>
      </c>
      <c r="F2711" s="167" t="s">
        <v>1425</v>
      </c>
      <c r="G2711" s="167" t="s">
        <v>1426</v>
      </c>
      <c r="I2711" s="167" t="s">
        <v>1405</v>
      </c>
      <c r="J2711" s="167" t="s">
        <v>1492</v>
      </c>
      <c r="K2711" s="167" t="s">
        <v>1141</v>
      </c>
      <c r="L2711" s="167" t="s">
        <v>1493</v>
      </c>
      <c r="M2711" s="167" t="s">
        <v>3483</v>
      </c>
      <c r="O2711" s="167">
        <v>23804</v>
      </c>
      <c r="P2711" s="167" t="s">
        <v>1386</v>
      </c>
      <c r="R2711" s="167">
        <v>20</v>
      </c>
      <c r="S2711" s="167">
        <v>-20</v>
      </c>
      <c r="T2711" s="167" t="s">
        <v>1361</v>
      </c>
    </row>
    <row r="2712" spans="1:20">
      <c r="A2712" s="167">
        <v>41320</v>
      </c>
      <c r="B2712" s="167">
        <v>45901</v>
      </c>
      <c r="C2712" s="168">
        <v>45901</v>
      </c>
      <c r="D2712" s="167">
        <v>179824</v>
      </c>
      <c r="E2712" s="167" t="s">
        <v>3484</v>
      </c>
      <c r="F2712" s="167" t="s">
        <v>1425</v>
      </c>
      <c r="G2712" s="167" t="s">
        <v>1426</v>
      </c>
      <c r="I2712" s="167" t="s">
        <v>1405</v>
      </c>
      <c r="J2712" s="167" t="s">
        <v>1427</v>
      </c>
      <c r="K2712" s="167" t="s">
        <v>1141</v>
      </c>
      <c r="L2712" s="167" t="s">
        <v>1428</v>
      </c>
      <c r="M2712" s="167" t="s">
        <v>3483</v>
      </c>
      <c r="O2712" s="167">
        <v>23445</v>
      </c>
      <c r="P2712" s="167" t="s">
        <v>1386</v>
      </c>
      <c r="R2712" s="167">
        <v>75</v>
      </c>
      <c r="S2712" s="167">
        <v>-75</v>
      </c>
      <c r="T2712" s="167" t="s">
        <v>1361</v>
      </c>
    </row>
    <row r="2713" spans="1:20">
      <c r="A2713" s="167">
        <v>41320</v>
      </c>
      <c r="B2713" s="167">
        <v>45931</v>
      </c>
      <c r="C2713" s="168">
        <v>45931</v>
      </c>
      <c r="D2713" s="167">
        <v>180379</v>
      </c>
      <c r="E2713" s="167" t="s">
        <v>3484</v>
      </c>
      <c r="F2713" s="167" t="s">
        <v>1425</v>
      </c>
      <c r="G2713" s="167" t="s">
        <v>1426</v>
      </c>
      <c r="I2713" s="167" t="s">
        <v>1405</v>
      </c>
      <c r="J2713" s="167" t="s">
        <v>1427</v>
      </c>
      <c r="K2713" s="167" t="s">
        <v>1141</v>
      </c>
      <c r="L2713" s="167" t="s">
        <v>1428</v>
      </c>
      <c r="M2713" s="167" t="s">
        <v>3483</v>
      </c>
      <c r="O2713" s="167">
        <v>23804</v>
      </c>
      <c r="P2713" s="167" t="s">
        <v>1386</v>
      </c>
      <c r="R2713" s="167">
        <v>75</v>
      </c>
      <c r="S2713" s="167">
        <v>-75</v>
      </c>
      <c r="T2713" s="167" t="s">
        <v>1361</v>
      </c>
    </row>
    <row r="2714" spans="1:20">
      <c r="A2714" s="167">
        <v>40000</v>
      </c>
      <c r="B2714" s="167">
        <v>45901</v>
      </c>
      <c r="C2714" s="168">
        <v>45901</v>
      </c>
      <c r="D2714" s="167">
        <v>179823</v>
      </c>
      <c r="E2714" s="167" t="s">
        <v>3485</v>
      </c>
      <c r="F2714" s="167" t="s">
        <v>1425</v>
      </c>
      <c r="G2714" s="167" t="s">
        <v>1426</v>
      </c>
      <c r="I2714" s="167" t="s">
        <v>1405</v>
      </c>
      <c r="J2714" s="167" t="s">
        <v>1640</v>
      </c>
      <c r="K2714" s="167" t="s">
        <v>1141</v>
      </c>
      <c r="L2714" s="167" t="s">
        <v>1640</v>
      </c>
      <c r="M2714" s="167" t="s">
        <v>3483</v>
      </c>
      <c r="O2714" s="167">
        <v>23526</v>
      </c>
      <c r="P2714" s="167" t="s">
        <v>1386</v>
      </c>
      <c r="R2714" s="167">
        <v>13068</v>
      </c>
      <c r="S2714" s="167">
        <v>-13068</v>
      </c>
      <c r="T2714" s="167" t="s">
        <v>1361</v>
      </c>
    </row>
    <row r="2715" spans="1:20">
      <c r="A2715" s="167">
        <v>40000</v>
      </c>
      <c r="B2715" s="167">
        <v>45931</v>
      </c>
      <c r="C2715" s="168">
        <v>45931</v>
      </c>
      <c r="D2715" s="167">
        <v>180378</v>
      </c>
      <c r="E2715" s="167" t="s">
        <v>3485</v>
      </c>
      <c r="F2715" s="167" t="s">
        <v>1425</v>
      </c>
      <c r="G2715" s="167" t="s">
        <v>1426</v>
      </c>
      <c r="I2715" s="167" t="s">
        <v>1405</v>
      </c>
      <c r="J2715" s="167" t="s">
        <v>1640</v>
      </c>
      <c r="K2715" s="167" t="s">
        <v>1141</v>
      </c>
      <c r="L2715" s="167" t="s">
        <v>1640</v>
      </c>
      <c r="M2715" s="167" t="s">
        <v>3483</v>
      </c>
      <c r="O2715" s="167">
        <v>23803</v>
      </c>
      <c r="P2715" s="167" t="s">
        <v>1386</v>
      </c>
      <c r="R2715" s="167">
        <v>13068</v>
      </c>
      <c r="S2715" s="167">
        <v>-13068</v>
      </c>
      <c r="T2715" s="167" t="s">
        <v>1361</v>
      </c>
    </row>
    <row r="2716" spans="1:20">
      <c r="A2716" s="167">
        <v>42100</v>
      </c>
      <c r="B2716" s="167">
        <v>45901</v>
      </c>
      <c r="C2716" s="168">
        <v>45901</v>
      </c>
      <c r="D2716" s="167">
        <v>179824</v>
      </c>
      <c r="E2716" s="167" t="s">
        <v>3486</v>
      </c>
      <c r="F2716" s="167" t="s">
        <v>1425</v>
      </c>
      <c r="G2716" s="167" t="s">
        <v>1426</v>
      </c>
      <c r="I2716" s="167" t="s">
        <v>1405</v>
      </c>
      <c r="J2716" s="167" t="s">
        <v>1450</v>
      </c>
      <c r="K2716" s="167" t="s">
        <v>1141</v>
      </c>
      <c r="L2716" s="167" t="s">
        <v>1451</v>
      </c>
      <c r="M2716" s="167" t="s">
        <v>3483</v>
      </c>
      <c r="O2716" s="167">
        <v>23445</v>
      </c>
      <c r="P2716" s="167" t="s">
        <v>1386</v>
      </c>
      <c r="R2716" s="167">
        <v>10</v>
      </c>
      <c r="S2716" s="167">
        <v>-10</v>
      </c>
      <c r="T2716" s="167" t="s">
        <v>1361</v>
      </c>
    </row>
    <row r="2717" spans="1:20">
      <c r="A2717" s="167">
        <v>42100</v>
      </c>
      <c r="B2717" s="167">
        <v>45931</v>
      </c>
      <c r="C2717" s="168">
        <v>45931</v>
      </c>
      <c r="D2717" s="167">
        <v>180379</v>
      </c>
      <c r="E2717" s="167" t="s">
        <v>3486</v>
      </c>
      <c r="F2717" s="167" t="s">
        <v>1425</v>
      </c>
      <c r="G2717" s="167" t="s">
        <v>1426</v>
      </c>
      <c r="I2717" s="167" t="s">
        <v>1405</v>
      </c>
      <c r="J2717" s="167" t="s">
        <v>1450</v>
      </c>
      <c r="K2717" s="167" t="s">
        <v>1141</v>
      </c>
      <c r="L2717" s="167" t="s">
        <v>1451</v>
      </c>
      <c r="M2717" s="167" t="s">
        <v>3483</v>
      </c>
      <c r="O2717" s="167">
        <v>23804</v>
      </c>
      <c r="P2717" s="167" t="s">
        <v>1386</v>
      </c>
      <c r="R2717" s="167">
        <v>10</v>
      </c>
      <c r="S2717" s="167">
        <v>-10</v>
      </c>
      <c r="T2717" s="167" t="s">
        <v>1361</v>
      </c>
    </row>
    <row r="2718" spans="1:20">
      <c r="A2718" s="167">
        <v>41360</v>
      </c>
      <c r="B2718" s="167">
        <v>45901</v>
      </c>
      <c r="C2718" s="168">
        <v>45901</v>
      </c>
      <c r="D2718" s="167">
        <v>179824</v>
      </c>
      <c r="E2718" s="167" t="s">
        <v>3487</v>
      </c>
      <c r="F2718" s="167" t="s">
        <v>1425</v>
      </c>
      <c r="G2718" s="167" t="s">
        <v>1426</v>
      </c>
      <c r="I2718" s="167" t="s">
        <v>1405</v>
      </c>
      <c r="J2718" s="167" t="s">
        <v>3488</v>
      </c>
      <c r="K2718" s="167" t="s">
        <v>1141</v>
      </c>
      <c r="L2718" s="167" t="s">
        <v>3489</v>
      </c>
      <c r="M2718" s="167" t="s">
        <v>3483</v>
      </c>
      <c r="O2718" s="167">
        <v>23445</v>
      </c>
      <c r="P2718" s="167" t="s">
        <v>1386</v>
      </c>
      <c r="R2718" s="167">
        <v>1000</v>
      </c>
      <c r="S2718" s="167">
        <v>-1000</v>
      </c>
      <c r="T2718" s="167" t="s">
        <v>1361</v>
      </c>
    </row>
    <row r="2719" spans="1:20">
      <c r="A2719" s="167">
        <v>41360</v>
      </c>
      <c r="B2719" s="167">
        <v>45931</v>
      </c>
      <c r="C2719" s="168">
        <v>45931</v>
      </c>
      <c r="D2719" s="167">
        <v>180379</v>
      </c>
      <c r="E2719" s="167" t="s">
        <v>3487</v>
      </c>
      <c r="F2719" s="167" t="s">
        <v>1425</v>
      </c>
      <c r="G2719" s="167" t="s">
        <v>1426</v>
      </c>
      <c r="I2719" s="167" t="s">
        <v>1405</v>
      </c>
      <c r="J2719" s="167" t="s">
        <v>3488</v>
      </c>
      <c r="K2719" s="167" t="s">
        <v>1141</v>
      </c>
      <c r="L2719" s="167" t="s">
        <v>3489</v>
      </c>
      <c r="M2719" s="167" t="s">
        <v>3483</v>
      </c>
      <c r="O2719" s="167">
        <v>23804</v>
      </c>
      <c r="P2719" s="167" t="s">
        <v>1386</v>
      </c>
      <c r="R2719" s="167">
        <v>1000</v>
      </c>
      <c r="S2719" s="167">
        <v>-1000</v>
      </c>
      <c r="T2719" s="167" t="s">
        <v>1361</v>
      </c>
    </row>
    <row r="2720" spans="1:20">
      <c r="A2720" s="167">
        <v>42200</v>
      </c>
      <c r="B2720" s="167">
        <v>45901</v>
      </c>
      <c r="C2720" s="168">
        <v>45901</v>
      </c>
      <c r="D2720" s="167">
        <v>179824</v>
      </c>
      <c r="E2720" s="167" t="s">
        <v>3490</v>
      </c>
      <c r="F2720" s="167" t="s">
        <v>1425</v>
      </c>
      <c r="G2720" s="167" t="s">
        <v>1426</v>
      </c>
      <c r="I2720" s="167" t="s">
        <v>1405</v>
      </c>
      <c r="J2720" s="167" t="s">
        <v>2645</v>
      </c>
      <c r="K2720" s="167" t="s">
        <v>1141</v>
      </c>
      <c r="L2720" s="167" t="s">
        <v>2645</v>
      </c>
      <c r="M2720" s="167" t="s">
        <v>3483</v>
      </c>
      <c r="O2720" s="167">
        <v>23445</v>
      </c>
      <c r="P2720" s="167" t="s">
        <v>1386</v>
      </c>
      <c r="R2720" s="167">
        <v>80</v>
      </c>
      <c r="S2720" s="167">
        <v>-80</v>
      </c>
      <c r="T2720" s="167" t="s">
        <v>1361</v>
      </c>
    </row>
    <row r="2721" spans="1:20">
      <c r="A2721" s="167">
        <v>42200</v>
      </c>
      <c r="B2721" s="167">
        <v>45931</v>
      </c>
      <c r="C2721" s="168">
        <v>45931</v>
      </c>
      <c r="D2721" s="167">
        <v>180379</v>
      </c>
      <c r="E2721" s="167" t="s">
        <v>3490</v>
      </c>
      <c r="F2721" s="167" t="s">
        <v>1425</v>
      </c>
      <c r="G2721" s="167" t="s">
        <v>1426</v>
      </c>
      <c r="I2721" s="167" t="s">
        <v>1405</v>
      </c>
      <c r="J2721" s="167" t="s">
        <v>2645</v>
      </c>
      <c r="K2721" s="167" t="s">
        <v>1141</v>
      </c>
      <c r="L2721" s="167" t="s">
        <v>2645</v>
      </c>
      <c r="M2721" s="167" t="s">
        <v>3483</v>
      </c>
      <c r="O2721" s="167">
        <v>23804</v>
      </c>
      <c r="P2721" s="167" t="s">
        <v>1386</v>
      </c>
      <c r="R2721" s="167">
        <v>80</v>
      </c>
      <c r="S2721" s="167">
        <v>-80</v>
      </c>
      <c r="T2721" s="167" t="s">
        <v>1361</v>
      </c>
    </row>
    <row r="2722" spans="1:20">
      <c r="A2722" s="167">
        <v>40000</v>
      </c>
      <c r="B2722" s="167">
        <v>45915</v>
      </c>
      <c r="C2722" s="168">
        <v>45915</v>
      </c>
      <c r="D2722" s="167">
        <v>180188</v>
      </c>
      <c r="E2722" s="167" t="s">
        <v>3491</v>
      </c>
      <c r="F2722" s="167" t="s">
        <v>1425</v>
      </c>
      <c r="G2722" s="167" t="s">
        <v>1426</v>
      </c>
      <c r="I2722" s="167" t="s">
        <v>1384</v>
      </c>
      <c r="J2722" s="167" t="s">
        <v>3457</v>
      </c>
      <c r="K2722" s="167" t="s">
        <v>1146</v>
      </c>
      <c r="L2722" s="167" t="s">
        <v>1462</v>
      </c>
      <c r="M2722" s="167" t="s">
        <v>1398</v>
      </c>
      <c r="O2722" s="167">
        <v>23617</v>
      </c>
      <c r="P2722" s="167" t="s">
        <v>1386</v>
      </c>
      <c r="R2722" s="167">
        <v>7351.5</v>
      </c>
      <c r="S2722" s="167">
        <v>-7351.5</v>
      </c>
      <c r="T2722" s="167" t="s">
        <v>1361</v>
      </c>
    </row>
    <row r="2723" spans="1:20">
      <c r="A2723" s="167">
        <v>40000</v>
      </c>
      <c r="B2723" s="167">
        <v>45945</v>
      </c>
      <c r="C2723" s="168">
        <v>45945</v>
      </c>
      <c r="D2723" s="167">
        <v>180756</v>
      </c>
      <c r="E2723" s="167" t="s">
        <v>3491</v>
      </c>
      <c r="F2723" s="167" t="s">
        <v>1425</v>
      </c>
      <c r="G2723" s="167" t="s">
        <v>1426</v>
      </c>
      <c r="I2723" s="167" t="s">
        <v>1384</v>
      </c>
      <c r="J2723" s="167" t="s">
        <v>3457</v>
      </c>
      <c r="K2723" s="167" t="s">
        <v>1146</v>
      </c>
      <c r="L2723" s="167" t="s">
        <v>1462</v>
      </c>
      <c r="M2723" s="167" t="s">
        <v>1398</v>
      </c>
      <c r="O2723" s="167">
        <v>24091</v>
      </c>
      <c r="P2723" s="167" t="s">
        <v>1386</v>
      </c>
      <c r="R2723" s="167">
        <v>7351.5</v>
      </c>
      <c r="S2723" s="167">
        <v>-7351.5</v>
      </c>
      <c r="T2723" s="167" t="s">
        <v>1361</v>
      </c>
    </row>
    <row r="2724" spans="1:20">
      <c r="A2724" s="167">
        <v>40000</v>
      </c>
      <c r="B2724" s="167">
        <v>45915</v>
      </c>
      <c r="C2724" s="168">
        <v>45915</v>
      </c>
      <c r="D2724" s="167">
        <v>180188</v>
      </c>
      <c r="E2724" s="167" t="s">
        <v>3492</v>
      </c>
      <c r="F2724" s="167" t="s">
        <v>1425</v>
      </c>
      <c r="G2724" s="167" t="s">
        <v>1426</v>
      </c>
      <c r="I2724" s="167" t="s">
        <v>1384</v>
      </c>
      <c r="J2724" s="167" t="s">
        <v>3493</v>
      </c>
      <c r="K2724" s="167" t="s">
        <v>1146</v>
      </c>
      <c r="L2724" s="167" t="s">
        <v>3494</v>
      </c>
      <c r="M2724" s="167" t="s">
        <v>1398</v>
      </c>
      <c r="O2724" s="167">
        <v>23617</v>
      </c>
      <c r="P2724" s="167" t="s">
        <v>1386</v>
      </c>
      <c r="R2724" s="167">
        <v>600</v>
      </c>
      <c r="S2724" s="167">
        <v>-600</v>
      </c>
      <c r="T2724" s="167" t="s">
        <v>1361</v>
      </c>
    </row>
    <row r="2725" spans="1:20">
      <c r="A2725" s="167">
        <v>40000</v>
      </c>
      <c r="B2725" s="167">
        <v>45945</v>
      </c>
      <c r="C2725" s="168">
        <v>45945</v>
      </c>
      <c r="D2725" s="167">
        <v>180756</v>
      </c>
      <c r="E2725" s="167" t="s">
        <v>3492</v>
      </c>
      <c r="F2725" s="167" t="s">
        <v>1425</v>
      </c>
      <c r="G2725" s="167" t="s">
        <v>1426</v>
      </c>
      <c r="I2725" s="167" t="s">
        <v>1384</v>
      </c>
      <c r="J2725" s="167" t="s">
        <v>3493</v>
      </c>
      <c r="K2725" s="167" t="s">
        <v>1146</v>
      </c>
      <c r="L2725" s="167" t="s">
        <v>3494</v>
      </c>
      <c r="M2725" s="167" t="s">
        <v>1398</v>
      </c>
      <c r="O2725" s="167">
        <v>24091</v>
      </c>
      <c r="P2725" s="167" t="s">
        <v>1386</v>
      </c>
      <c r="R2725" s="167">
        <v>600</v>
      </c>
      <c r="S2725" s="167">
        <v>-600</v>
      </c>
      <c r="T2725" s="167" t="s">
        <v>1361</v>
      </c>
    </row>
    <row r="2726" spans="1:20">
      <c r="A2726" s="167">
        <v>41365</v>
      </c>
      <c r="B2726" s="167">
        <v>45915</v>
      </c>
      <c r="C2726" s="168">
        <v>45915</v>
      </c>
      <c r="D2726" s="167">
        <v>180188</v>
      </c>
      <c r="E2726" s="167" t="s">
        <v>3495</v>
      </c>
      <c r="F2726" s="167" t="s">
        <v>1465</v>
      </c>
      <c r="G2726" s="167" t="s">
        <v>1466</v>
      </c>
      <c r="I2726" s="167" t="s">
        <v>1384</v>
      </c>
      <c r="J2726" s="167" t="s">
        <v>3496</v>
      </c>
      <c r="K2726" s="167" t="s">
        <v>1146</v>
      </c>
      <c r="L2726" s="167" t="s">
        <v>3497</v>
      </c>
      <c r="M2726" s="167" t="s">
        <v>1398</v>
      </c>
      <c r="O2726" s="167">
        <v>23617</v>
      </c>
      <c r="P2726" s="167" t="s">
        <v>1386</v>
      </c>
      <c r="R2726" s="167">
        <v>45</v>
      </c>
      <c r="S2726" s="167">
        <v>-45</v>
      </c>
      <c r="T2726" s="167" t="s">
        <v>1361</v>
      </c>
    </row>
    <row r="2727" spans="1:20">
      <c r="A2727" s="167">
        <v>41365</v>
      </c>
      <c r="B2727" s="167">
        <v>45945</v>
      </c>
      <c r="C2727" s="168">
        <v>45945</v>
      </c>
      <c r="D2727" s="167">
        <v>180756</v>
      </c>
      <c r="E2727" s="167" t="s">
        <v>3495</v>
      </c>
      <c r="F2727" s="167" t="s">
        <v>1465</v>
      </c>
      <c r="G2727" s="167" t="s">
        <v>1466</v>
      </c>
      <c r="I2727" s="167" t="s">
        <v>1384</v>
      </c>
      <c r="J2727" s="167" t="s">
        <v>3496</v>
      </c>
      <c r="K2727" s="167" t="s">
        <v>1146</v>
      </c>
      <c r="L2727" s="167" t="s">
        <v>3497</v>
      </c>
      <c r="M2727" s="167" t="s">
        <v>1398</v>
      </c>
      <c r="O2727" s="167">
        <v>24091</v>
      </c>
      <c r="P2727" s="167" t="s">
        <v>1386</v>
      </c>
      <c r="R2727" s="167">
        <v>45</v>
      </c>
      <c r="S2727" s="167">
        <v>-45</v>
      </c>
      <c r="T2727" s="167" t="s">
        <v>1361</v>
      </c>
    </row>
    <row r="2728" spans="1:20">
      <c r="A2728" s="167">
        <v>42100</v>
      </c>
      <c r="B2728" s="167">
        <v>45915</v>
      </c>
      <c r="C2728" s="168">
        <v>45915</v>
      </c>
      <c r="D2728" s="167">
        <v>180188</v>
      </c>
      <c r="E2728" s="167" t="s">
        <v>3498</v>
      </c>
      <c r="F2728" s="167" t="s">
        <v>1408</v>
      </c>
      <c r="G2728" s="167" t="s">
        <v>1409</v>
      </c>
      <c r="I2728" s="167" t="s">
        <v>1384</v>
      </c>
      <c r="J2728" s="167" t="s">
        <v>1422</v>
      </c>
      <c r="K2728" s="167" t="s">
        <v>1146</v>
      </c>
      <c r="L2728" s="167" t="s">
        <v>1423</v>
      </c>
      <c r="M2728" s="167" t="s">
        <v>1398</v>
      </c>
      <c r="O2728" s="167">
        <v>23617</v>
      </c>
      <c r="P2728" s="167" t="s">
        <v>1386</v>
      </c>
      <c r="R2728" s="167">
        <v>744</v>
      </c>
      <c r="S2728" s="167">
        <v>-744</v>
      </c>
      <c r="T2728" s="167" t="s">
        <v>1361</v>
      </c>
    </row>
    <row r="2729" spans="1:20">
      <c r="A2729" s="167">
        <v>42100</v>
      </c>
      <c r="B2729" s="167">
        <v>45945</v>
      </c>
      <c r="C2729" s="168">
        <v>45945</v>
      </c>
      <c r="D2729" s="167">
        <v>180756</v>
      </c>
      <c r="E2729" s="167" t="s">
        <v>3498</v>
      </c>
      <c r="F2729" s="167" t="s">
        <v>1408</v>
      </c>
      <c r="G2729" s="167" t="s">
        <v>1409</v>
      </c>
      <c r="I2729" s="167" t="s">
        <v>1384</v>
      </c>
      <c r="J2729" s="167" t="s">
        <v>1422</v>
      </c>
      <c r="K2729" s="167" t="s">
        <v>1146</v>
      </c>
      <c r="L2729" s="167" t="s">
        <v>1423</v>
      </c>
      <c r="M2729" s="167" t="s">
        <v>1398</v>
      </c>
      <c r="O2729" s="167">
        <v>24091</v>
      </c>
      <c r="P2729" s="167" t="s">
        <v>1386</v>
      </c>
      <c r="R2729" s="167">
        <v>750</v>
      </c>
      <c r="S2729" s="167">
        <v>-750</v>
      </c>
      <c r="T2729" s="167" t="s">
        <v>1361</v>
      </c>
    </row>
    <row r="2730" spans="1:20">
      <c r="A2730" s="167">
        <v>41450</v>
      </c>
      <c r="B2730" s="167">
        <v>45915</v>
      </c>
      <c r="C2730" s="168">
        <v>45915</v>
      </c>
      <c r="D2730" s="167">
        <v>180188</v>
      </c>
      <c r="E2730" s="167" t="s">
        <v>3499</v>
      </c>
      <c r="F2730" s="167" t="s">
        <v>1425</v>
      </c>
      <c r="G2730" s="167" t="s">
        <v>1426</v>
      </c>
      <c r="I2730" s="167" t="s">
        <v>1384</v>
      </c>
      <c r="J2730" s="167" t="s">
        <v>1583</v>
      </c>
      <c r="K2730" s="167" t="s">
        <v>1146</v>
      </c>
      <c r="L2730" s="167" t="s">
        <v>1584</v>
      </c>
      <c r="M2730" s="167" t="s">
        <v>1398</v>
      </c>
      <c r="O2730" s="167">
        <v>23617</v>
      </c>
      <c r="P2730" s="167" t="s">
        <v>1386</v>
      </c>
      <c r="R2730" s="167">
        <v>8</v>
      </c>
      <c r="S2730" s="167">
        <v>-8</v>
      </c>
      <c r="T2730" s="167" t="s">
        <v>1361</v>
      </c>
    </row>
    <row r="2731" spans="1:20">
      <c r="A2731" s="167">
        <v>41450</v>
      </c>
      <c r="B2731" s="167">
        <v>45945</v>
      </c>
      <c r="C2731" s="168">
        <v>45945</v>
      </c>
      <c r="D2731" s="167">
        <v>180756</v>
      </c>
      <c r="E2731" s="167" t="s">
        <v>3499</v>
      </c>
      <c r="F2731" s="167" t="s">
        <v>1425</v>
      </c>
      <c r="G2731" s="167" t="s">
        <v>1426</v>
      </c>
      <c r="I2731" s="167" t="s">
        <v>1384</v>
      </c>
      <c r="J2731" s="167" t="s">
        <v>1583</v>
      </c>
      <c r="K2731" s="167" t="s">
        <v>1146</v>
      </c>
      <c r="L2731" s="167" t="s">
        <v>1584</v>
      </c>
      <c r="M2731" s="167" t="s">
        <v>1398</v>
      </c>
      <c r="O2731" s="167">
        <v>24091</v>
      </c>
      <c r="P2731" s="167" t="s">
        <v>1386</v>
      </c>
      <c r="R2731" s="167">
        <v>8</v>
      </c>
      <c r="S2731" s="167">
        <v>-8</v>
      </c>
      <c r="T2731" s="167" t="s">
        <v>1361</v>
      </c>
    </row>
    <row r="2732" spans="1:20">
      <c r="A2732" s="167">
        <v>41450</v>
      </c>
      <c r="B2732" s="167">
        <v>45915</v>
      </c>
      <c r="C2732" s="168">
        <v>45915</v>
      </c>
      <c r="D2732" s="167">
        <v>180188</v>
      </c>
      <c r="E2732" s="167" t="s">
        <v>3500</v>
      </c>
      <c r="F2732" s="167" t="s">
        <v>1425</v>
      </c>
      <c r="G2732" s="167" t="s">
        <v>1426</v>
      </c>
      <c r="I2732" s="167" t="s">
        <v>1384</v>
      </c>
      <c r="J2732" s="167" t="s">
        <v>1510</v>
      </c>
      <c r="K2732" s="167" t="s">
        <v>1146</v>
      </c>
      <c r="L2732" s="167" t="s">
        <v>1511</v>
      </c>
      <c r="M2732" s="167" t="s">
        <v>1398</v>
      </c>
      <c r="O2732" s="167">
        <v>23617</v>
      </c>
      <c r="P2732" s="167" t="s">
        <v>1386</v>
      </c>
      <c r="R2732" s="167">
        <v>80</v>
      </c>
      <c r="S2732" s="167">
        <v>-80</v>
      </c>
      <c r="T2732" s="167" t="s">
        <v>1361</v>
      </c>
    </row>
    <row r="2733" spans="1:20">
      <c r="A2733" s="167">
        <v>41450</v>
      </c>
      <c r="B2733" s="167">
        <v>45945</v>
      </c>
      <c r="C2733" s="168">
        <v>45945</v>
      </c>
      <c r="D2733" s="167">
        <v>180756</v>
      </c>
      <c r="E2733" s="167" t="s">
        <v>3500</v>
      </c>
      <c r="F2733" s="167" t="s">
        <v>1425</v>
      </c>
      <c r="G2733" s="167" t="s">
        <v>1426</v>
      </c>
      <c r="I2733" s="167" t="s">
        <v>1384</v>
      </c>
      <c r="J2733" s="167" t="s">
        <v>1510</v>
      </c>
      <c r="K2733" s="167" t="s">
        <v>1146</v>
      </c>
      <c r="L2733" s="167" t="s">
        <v>1511</v>
      </c>
      <c r="M2733" s="167" t="s">
        <v>1398</v>
      </c>
      <c r="O2733" s="167">
        <v>24091</v>
      </c>
      <c r="P2733" s="167" t="s">
        <v>1386</v>
      </c>
      <c r="R2733" s="167">
        <v>80</v>
      </c>
      <c r="S2733" s="167">
        <v>-80</v>
      </c>
      <c r="T2733" s="167" t="s">
        <v>1361</v>
      </c>
    </row>
    <row r="2734" spans="1:20">
      <c r="A2734" s="167">
        <v>41300</v>
      </c>
      <c r="B2734" s="167">
        <v>45915</v>
      </c>
      <c r="C2734" s="168">
        <v>45915</v>
      </c>
      <c r="D2734" s="167">
        <v>180188</v>
      </c>
      <c r="E2734" s="167" t="s">
        <v>3501</v>
      </c>
      <c r="F2734" s="167" t="s">
        <v>1425</v>
      </c>
      <c r="G2734" s="167" t="s">
        <v>1426</v>
      </c>
      <c r="I2734" s="167" t="s">
        <v>1384</v>
      </c>
      <c r="J2734" s="167" t="s">
        <v>3502</v>
      </c>
      <c r="K2734" s="167" t="s">
        <v>1146</v>
      </c>
      <c r="L2734" s="167" t="s">
        <v>3503</v>
      </c>
      <c r="M2734" s="167" t="s">
        <v>1398</v>
      </c>
      <c r="O2734" s="167">
        <v>23617</v>
      </c>
      <c r="P2734" s="167" t="s">
        <v>1386</v>
      </c>
      <c r="R2734" s="167">
        <v>288</v>
      </c>
      <c r="S2734" s="167">
        <v>-288</v>
      </c>
      <c r="T2734" s="167" t="s">
        <v>1361</v>
      </c>
    </row>
    <row r="2735" spans="1:20">
      <c r="A2735" s="167">
        <v>41300</v>
      </c>
      <c r="B2735" s="167">
        <v>45945</v>
      </c>
      <c r="C2735" s="168">
        <v>45945</v>
      </c>
      <c r="D2735" s="167">
        <v>180756</v>
      </c>
      <c r="E2735" s="167" t="s">
        <v>3501</v>
      </c>
      <c r="F2735" s="167" t="s">
        <v>1425</v>
      </c>
      <c r="G2735" s="167" t="s">
        <v>1426</v>
      </c>
      <c r="I2735" s="167" t="s">
        <v>1384</v>
      </c>
      <c r="J2735" s="167" t="s">
        <v>3502</v>
      </c>
      <c r="K2735" s="167" t="s">
        <v>1146</v>
      </c>
      <c r="L2735" s="167" t="s">
        <v>3503</v>
      </c>
      <c r="M2735" s="167" t="s">
        <v>1398</v>
      </c>
      <c r="O2735" s="167">
        <v>24091</v>
      </c>
      <c r="P2735" s="167" t="s">
        <v>1386</v>
      </c>
      <c r="R2735" s="167">
        <v>296</v>
      </c>
      <c r="S2735" s="167">
        <v>-296</v>
      </c>
      <c r="T2735" s="167" t="s">
        <v>1361</v>
      </c>
    </row>
    <row r="2736" spans="1:20">
      <c r="A2736" s="167">
        <v>41200</v>
      </c>
      <c r="B2736" s="167">
        <v>45915</v>
      </c>
      <c r="C2736" s="168">
        <v>45915</v>
      </c>
      <c r="D2736" s="167">
        <v>180188</v>
      </c>
      <c r="E2736" s="167" t="s">
        <v>3504</v>
      </c>
      <c r="F2736" s="167" t="s">
        <v>1465</v>
      </c>
      <c r="G2736" s="167" t="s">
        <v>1466</v>
      </c>
      <c r="I2736" s="167" t="s">
        <v>1384</v>
      </c>
      <c r="J2736" s="167" t="s">
        <v>1472</v>
      </c>
      <c r="K2736" s="167" t="s">
        <v>1146</v>
      </c>
      <c r="L2736" s="167" t="s">
        <v>1473</v>
      </c>
      <c r="M2736" s="167" t="s">
        <v>1398</v>
      </c>
      <c r="O2736" s="167">
        <v>23617</v>
      </c>
      <c r="P2736" s="167" t="s">
        <v>1386</v>
      </c>
      <c r="R2736" s="167">
        <v>132.13</v>
      </c>
      <c r="S2736" s="167">
        <v>-132.13</v>
      </c>
      <c r="T2736" s="167" t="s">
        <v>1361</v>
      </c>
    </row>
    <row r="2737" spans="1:20">
      <c r="A2737" s="167">
        <v>41200</v>
      </c>
      <c r="B2737" s="167">
        <v>45945</v>
      </c>
      <c r="C2737" s="168">
        <v>45945</v>
      </c>
      <c r="D2737" s="167">
        <v>180756</v>
      </c>
      <c r="E2737" s="167" t="s">
        <v>3504</v>
      </c>
      <c r="F2737" s="167" t="s">
        <v>1465</v>
      </c>
      <c r="G2737" s="167" t="s">
        <v>1466</v>
      </c>
      <c r="I2737" s="167" t="s">
        <v>1384</v>
      </c>
      <c r="J2737" s="167" t="s">
        <v>1472</v>
      </c>
      <c r="K2737" s="167" t="s">
        <v>1146</v>
      </c>
      <c r="L2737" s="167" t="s">
        <v>1473</v>
      </c>
      <c r="M2737" s="167" t="s">
        <v>1398</v>
      </c>
      <c r="O2737" s="167">
        <v>24091</v>
      </c>
      <c r="P2737" s="167" t="s">
        <v>1386</v>
      </c>
      <c r="R2737" s="167">
        <v>132.13</v>
      </c>
      <c r="S2737" s="167">
        <v>-132.13</v>
      </c>
      <c r="T2737" s="167" t="s">
        <v>1361</v>
      </c>
    </row>
    <row r="2738" spans="1:20">
      <c r="A2738" s="167">
        <v>41450</v>
      </c>
      <c r="B2738" s="167">
        <v>45915</v>
      </c>
      <c r="C2738" s="168">
        <v>45915</v>
      </c>
      <c r="D2738" s="167">
        <v>180188</v>
      </c>
      <c r="E2738" s="167" t="s">
        <v>3505</v>
      </c>
      <c r="F2738" s="167" t="s">
        <v>1425</v>
      </c>
      <c r="G2738" s="167" t="s">
        <v>1426</v>
      </c>
      <c r="I2738" s="167" t="s">
        <v>1384</v>
      </c>
      <c r="J2738" s="167" t="s">
        <v>1501</v>
      </c>
      <c r="K2738" s="167" t="s">
        <v>1146</v>
      </c>
      <c r="L2738" s="167" t="s">
        <v>1502</v>
      </c>
      <c r="M2738" s="167" t="s">
        <v>1398</v>
      </c>
      <c r="O2738" s="167">
        <v>23617</v>
      </c>
      <c r="P2738" s="167" t="s">
        <v>1386</v>
      </c>
      <c r="R2738" s="167">
        <v>3344</v>
      </c>
      <c r="S2738" s="167">
        <v>-3344</v>
      </c>
      <c r="T2738" s="167" t="s">
        <v>1361</v>
      </c>
    </row>
    <row r="2739" spans="1:20">
      <c r="A2739" s="167">
        <v>41450</v>
      </c>
      <c r="B2739" s="167">
        <v>45945</v>
      </c>
      <c r="C2739" s="168">
        <v>45945</v>
      </c>
      <c r="D2739" s="167">
        <v>180756</v>
      </c>
      <c r="E2739" s="167" t="s">
        <v>3505</v>
      </c>
      <c r="F2739" s="167" t="s">
        <v>1425</v>
      </c>
      <c r="G2739" s="167" t="s">
        <v>1426</v>
      </c>
      <c r="I2739" s="167" t="s">
        <v>1384</v>
      </c>
      <c r="J2739" s="167" t="s">
        <v>1501</v>
      </c>
      <c r="K2739" s="167" t="s">
        <v>1146</v>
      </c>
      <c r="L2739" s="167" t="s">
        <v>1502</v>
      </c>
      <c r="M2739" s="167" t="s">
        <v>1398</v>
      </c>
      <c r="O2739" s="167">
        <v>24091</v>
      </c>
      <c r="P2739" s="167" t="s">
        <v>1386</v>
      </c>
      <c r="R2739" s="167">
        <v>3344</v>
      </c>
      <c r="S2739" s="167">
        <v>-3344</v>
      </c>
      <c r="T2739" s="167" t="s">
        <v>1361</v>
      </c>
    </row>
    <row r="2740" spans="1:20">
      <c r="A2740" s="167">
        <v>41200</v>
      </c>
      <c r="B2740" s="167">
        <v>45915</v>
      </c>
      <c r="C2740" s="168">
        <v>45915</v>
      </c>
      <c r="D2740" s="167">
        <v>180188</v>
      </c>
      <c r="E2740" s="167" t="s">
        <v>3506</v>
      </c>
      <c r="F2740" s="167" t="s">
        <v>1425</v>
      </c>
      <c r="G2740" s="167" t="s">
        <v>1426</v>
      </c>
      <c r="I2740" s="167" t="s">
        <v>1384</v>
      </c>
      <c r="J2740" s="167" t="s">
        <v>3002</v>
      </c>
      <c r="K2740" s="167" t="s">
        <v>1146</v>
      </c>
      <c r="L2740" s="167" t="s">
        <v>3003</v>
      </c>
      <c r="M2740" s="167" t="s">
        <v>1398</v>
      </c>
      <c r="O2740" s="167">
        <v>23617</v>
      </c>
      <c r="P2740" s="167" t="s">
        <v>1386</v>
      </c>
      <c r="R2740" s="167">
        <v>335</v>
      </c>
      <c r="S2740" s="167">
        <v>-335</v>
      </c>
      <c r="T2740" s="167" t="s">
        <v>1361</v>
      </c>
    </row>
    <row r="2741" spans="1:20">
      <c r="A2741" s="167">
        <v>41200</v>
      </c>
      <c r="B2741" s="167">
        <v>45945</v>
      </c>
      <c r="C2741" s="168">
        <v>45945</v>
      </c>
      <c r="D2741" s="167">
        <v>180756</v>
      </c>
      <c r="E2741" s="167" t="s">
        <v>3506</v>
      </c>
      <c r="F2741" s="167" t="s">
        <v>1425</v>
      </c>
      <c r="G2741" s="167" t="s">
        <v>1426</v>
      </c>
      <c r="I2741" s="167" t="s">
        <v>1384</v>
      </c>
      <c r="J2741" s="167" t="s">
        <v>3002</v>
      </c>
      <c r="K2741" s="167" t="s">
        <v>1146</v>
      </c>
      <c r="L2741" s="167" t="s">
        <v>3003</v>
      </c>
      <c r="M2741" s="167" t="s">
        <v>1398</v>
      </c>
      <c r="O2741" s="167">
        <v>24091</v>
      </c>
      <c r="P2741" s="167" t="s">
        <v>1386</v>
      </c>
      <c r="R2741" s="167">
        <v>335</v>
      </c>
      <c r="S2741" s="167">
        <v>-335</v>
      </c>
      <c r="T2741" s="167" t="s">
        <v>1361</v>
      </c>
    </row>
    <row r="2742" spans="1:20">
      <c r="A2742" s="167">
        <v>41500</v>
      </c>
      <c r="B2742" s="167">
        <v>45951</v>
      </c>
      <c r="C2742" s="168">
        <v>45951</v>
      </c>
      <c r="D2742" s="167" t="s">
        <v>3507</v>
      </c>
      <c r="E2742" s="167" t="s">
        <v>3508</v>
      </c>
      <c r="F2742" s="167" t="s">
        <v>1648</v>
      </c>
      <c r="G2742" s="167" t="s">
        <v>1649</v>
      </c>
      <c r="I2742" s="167" t="s">
        <v>1650</v>
      </c>
      <c r="K2742" s="167" t="s">
        <v>698</v>
      </c>
      <c r="M2742" s="167" t="s">
        <v>3509</v>
      </c>
      <c r="O2742" s="167">
        <v>24140</v>
      </c>
      <c r="P2742" s="167" t="s">
        <v>1386</v>
      </c>
      <c r="R2742" s="167">
        <v>150</v>
      </c>
      <c r="S2742" s="167">
        <v>-150</v>
      </c>
      <c r="T2742" s="167" t="s">
        <v>1361</v>
      </c>
    </row>
    <row r="2743" spans="1:20">
      <c r="A2743" s="167">
        <v>42100</v>
      </c>
      <c r="B2743" s="167">
        <v>45901</v>
      </c>
      <c r="C2743" s="168">
        <v>45901</v>
      </c>
      <c r="D2743" s="167" t="s">
        <v>3510</v>
      </c>
      <c r="E2743" s="167" t="s">
        <v>3511</v>
      </c>
      <c r="F2743" s="167" t="s">
        <v>1408</v>
      </c>
      <c r="G2743" s="167" t="s">
        <v>1409</v>
      </c>
      <c r="I2743" s="167" t="s">
        <v>1650</v>
      </c>
      <c r="J2743" s="167" t="s">
        <v>1413</v>
      </c>
      <c r="K2743" s="167" t="s">
        <v>698</v>
      </c>
      <c r="L2743" s="167" t="s">
        <v>1414</v>
      </c>
      <c r="M2743" s="167" t="s">
        <v>3509</v>
      </c>
      <c r="O2743" s="167">
        <v>23374</v>
      </c>
      <c r="P2743" s="167" t="s">
        <v>1386</v>
      </c>
      <c r="R2743" s="167">
        <v>300</v>
      </c>
      <c r="S2743" s="167">
        <v>-300</v>
      </c>
      <c r="T2743" s="167" t="s">
        <v>1361</v>
      </c>
    </row>
    <row r="2744" spans="1:20">
      <c r="A2744" s="167">
        <v>42100</v>
      </c>
      <c r="B2744" s="167">
        <v>45931</v>
      </c>
      <c r="C2744" s="168">
        <v>45931</v>
      </c>
      <c r="D2744" s="167" t="s">
        <v>704</v>
      </c>
      <c r="E2744" s="167" t="s">
        <v>3511</v>
      </c>
      <c r="F2744" s="167" t="s">
        <v>1408</v>
      </c>
      <c r="G2744" s="167" t="s">
        <v>1409</v>
      </c>
      <c r="I2744" s="167" t="s">
        <v>1650</v>
      </c>
      <c r="J2744" s="167" t="s">
        <v>1413</v>
      </c>
      <c r="K2744" s="167" t="s">
        <v>698</v>
      </c>
      <c r="L2744" s="167" t="s">
        <v>1414</v>
      </c>
      <c r="M2744" s="167" t="s">
        <v>3509</v>
      </c>
      <c r="O2744" s="167">
        <v>23909</v>
      </c>
      <c r="P2744" s="167" t="s">
        <v>1386</v>
      </c>
      <c r="R2744" s="167">
        <v>300</v>
      </c>
      <c r="S2744" s="167">
        <v>-300</v>
      </c>
      <c r="T2744" s="167" t="s">
        <v>1361</v>
      </c>
    </row>
    <row r="2745" spans="1:20">
      <c r="A2745" s="167">
        <v>42000</v>
      </c>
      <c r="B2745" s="167">
        <v>45923</v>
      </c>
      <c r="C2745" s="168">
        <v>45923</v>
      </c>
      <c r="D2745" s="167" t="s">
        <v>3512</v>
      </c>
      <c r="E2745" s="167" t="s">
        <v>3513</v>
      </c>
      <c r="F2745" s="167" t="s">
        <v>1504</v>
      </c>
      <c r="G2745" s="167" t="s">
        <v>297</v>
      </c>
      <c r="I2745" s="167" t="s">
        <v>1650</v>
      </c>
      <c r="J2745" s="167" t="s">
        <v>2839</v>
      </c>
      <c r="K2745" s="167" t="s">
        <v>698</v>
      </c>
      <c r="L2745" s="167" t="s">
        <v>2840</v>
      </c>
      <c r="M2745" s="167" t="s">
        <v>3509</v>
      </c>
      <c r="O2745" s="167">
        <v>23652</v>
      </c>
      <c r="P2745" s="167" t="s">
        <v>1386</v>
      </c>
      <c r="R2745" s="167">
        <v>1238.6400000000001</v>
      </c>
      <c r="S2745" s="167">
        <v>-1238.6400000000001</v>
      </c>
      <c r="T2745" s="167" t="s">
        <v>1361</v>
      </c>
    </row>
    <row r="2746" spans="1:20">
      <c r="A2746" s="167">
        <v>40000</v>
      </c>
      <c r="B2746" s="167">
        <v>45901</v>
      </c>
      <c r="C2746" s="168">
        <v>45901</v>
      </c>
      <c r="D2746" s="167" t="s">
        <v>3514</v>
      </c>
      <c r="E2746" s="167" t="s">
        <v>3515</v>
      </c>
      <c r="F2746" s="167" t="s">
        <v>1425</v>
      </c>
      <c r="G2746" s="167" t="s">
        <v>1426</v>
      </c>
      <c r="I2746" s="167" t="s">
        <v>1650</v>
      </c>
      <c r="J2746" s="167" t="s">
        <v>1657</v>
      </c>
      <c r="K2746" s="167" t="s">
        <v>698</v>
      </c>
      <c r="L2746" s="167" t="s">
        <v>1658</v>
      </c>
      <c r="M2746" s="167" t="s">
        <v>3509</v>
      </c>
      <c r="O2746" s="167">
        <v>23372</v>
      </c>
      <c r="P2746" s="167" t="s">
        <v>1386</v>
      </c>
      <c r="R2746" s="167">
        <v>300</v>
      </c>
      <c r="S2746" s="167">
        <v>-300</v>
      </c>
      <c r="T2746" s="167" t="s">
        <v>1361</v>
      </c>
    </row>
    <row r="2747" spans="1:20">
      <c r="A2747" s="167">
        <v>40000</v>
      </c>
      <c r="B2747" s="167">
        <v>45931</v>
      </c>
      <c r="C2747" s="168">
        <v>45931</v>
      </c>
      <c r="D2747" s="167" t="s">
        <v>701</v>
      </c>
      <c r="E2747" s="167" t="s">
        <v>3515</v>
      </c>
      <c r="F2747" s="167" t="s">
        <v>1425</v>
      </c>
      <c r="G2747" s="167" t="s">
        <v>1426</v>
      </c>
      <c r="I2747" s="167" t="s">
        <v>1650</v>
      </c>
      <c r="J2747" s="167" t="s">
        <v>1657</v>
      </c>
      <c r="K2747" s="167" t="s">
        <v>698</v>
      </c>
      <c r="L2747" s="167" t="s">
        <v>1658</v>
      </c>
      <c r="M2747" s="167" t="s">
        <v>3509</v>
      </c>
      <c r="O2747" s="167">
        <v>23908</v>
      </c>
      <c r="P2747" s="167" t="s">
        <v>1386</v>
      </c>
      <c r="R2747" s="167">
        <v>300</v>
      </c>
      <c r="S2747" s="167">
        <v>-300</v>
      </c>
      <c r="T2747" s="167" t="s">
        <v>1361</v>
      </c>
    </row>
    <row r="2748" spans="1:20">
      <c r="A2748" s="167">
        <v>40000</v>
      </c>
      <c r="B2748" s="167">
        <v>45901</v>
      </c>
      <c r="C2748" s="168">
        <v>45901</v>
      </c>
      <c r="D2748" s="167" t="s">
        <v>3514</v>
      </c>
      <c r="E2748" s="167" t="s">
        <v>3516</v>
      </c>
      <c r="F2748" s="167" t="s">
        <v>1425</v>
      </c>
      <c r="G2748" s="167" t="s">
        <v>1426</v>
      </c>
      <c r="I2748" s="167" t="s">
        <v>1650</v>
      </c>
      <c r="J2748" s="167" t="s">
        <v>1546</v>
      </c>
      <c r="K2748" s="167" t="s">
        <v>698</v>
      </c>
      <c r="L2748" s="167" t="s">
        <v>1547</v>
      </c>
      <c r="M2748" s="167" t="s">
        <v>3509</v>
      </c>
      <c r="O2748" s="167">
        <v>23372</v>
      </c>
      <c r="P2748" s="167" t="s">
        <v>1386</v>
      </c>
      <c r="R2748" s="167">
        <v>60</v>
      </c>
      <c r="S2748" s="167">
        <v>-60</v>
      </c>
      <c r="T2748" s="167" t="s">
        <v>1361</v>
      </c>
    </row>
    <row r="2749" spans="1:20">
      <c r="A2749" s="167">
        <v>40000</v>
      </c>
      <c r="B2749" s="167">
        <v>45931</v>
      </c>
      <c r="C2749" s="168">
        <v>45931</v>
      </c>
      <c r="D2749" s="167" t="s">
        <v>701</v>
      </c>
      <c r="E2749" s="167" t="s">
        <v>3516</v>
      </c>
      <c r="F2749" s="167" t="s">
        <v>1425</v>
      </c>
      <c r="G2749" s="167" t="s">
        <v>1426</v>
      </c>
      <c r="I2749" s="167" t="s">
        <v>1650</v>
      </c>
      <c r="J2749" s="167" t="s">
        <v>1546</v>
      </c>
      <c r="K2749" s="167" t="s">
        <v>698</v>
      </c>
      <c r="L2749" s="167" t="s">
        <v>1547</v>
      </c>
      <c r="M2749" s="167" t="s">
        <v>3509</v>
      </c>
      <c r="O2749" s="167">
        <v>23908</v>
      </c>
      <c r="P2749" s="167" t="s">
        <v>1386</v>
      </c>
      <c r="R2749" s="167">
        <v>60</v>
      </c>
      <c r="S2749" s="167">
        <v>-60</v>
      </c>
      <c r="T2749" s="167" t="s">
        <v>1361</v>
      </c>
    </row>
    <row r="2750" spans="1:20">
      <c r="A2750" s="167">
        <v>41250</v>
      </c>
      <c r="B2750" s="167">
        <v>45901</v>
      </c>
      <c r="C2750" s="168">
        <v>45901</v>
      </c>
      <c r="D2750" s="167" t="s">
        <v>3514</v>
      </c>
      <c r="E2750" s="167" t="s">
        <v>3517</v>
      </c>
      <c r="F2750" s="167" t="s">
        <v>1425</v>
      </c>
      <c r="G2750" s="167" t="s">
        <v>1426</v>
      </c>
      <c r="I2750" s="167" t="s">
        <v>1650</v>
      </c>
      <c r="J2750" s="167" t="s">
        <v>3518</v>
      </c>
      <c r="K2750" s="167" t="s">
        <v>698</v>
      </c>
      <c r="L2750" s="167" t="s">
        <v>3519</v>
      </c>
      <c r="M2750" s="167" t="s">
        <v>3509</v>
      </c>
      <c r="O2750" s="167">
        <v>23372</v>
      </c>
      <c r="P2750" s="167" t="s">
        <v>1386</v>
      </c>
      <c r="R2750" s="167">
        <v>562.5</v>
      </c>
      <c r="S2750" s="167">
        <v>-562.5</v>
      </c>
      <c r="T2750" s="167" t="s">
        <v>1361</v>
      </c>
    </row>
    <row r="2751" spans="1:20">
      <c r="A2751" s="167">
        <v>41250</v>
      </c>
      <c r="B2751" s="167">
        <v>45931</v>
      </c>
      <c r="C2751" s="168">
        <v>45931</v>
      </c>
      <c r="D2751" s="167" t="s">
        <v>701</v>
      </c>
      <c r="E2751" s="167" t="s">
        <v>3517</v>
      </c>
      <c r="F2751" s="167" t="s">
        <v>1425</v>
      </c>
      <c r="G2751" s="167" t="s">
        <v>1426</v>
      </c>
      <c r="I2751" s="167" t="s">
        <v>1650</v>
      </c>
      <c r="J2751" s="167" t="s">
        <v>3518</v>
      </c>
      <c r="K2751" s="167" t="s">
        <v>698</v>
      </c>
      <c r="L2751" s="167" t="s">
        <v>3519</v>
      </c>
      <c r="M2751" s="167" t="s">
        <v>3509</v>
      </c>
      <c r="O2751" s="167">
        <v>23908</v>
      </c>
      <c r="P2751" s="167" t="s">
        <v>1386</v>
      </c>
      <c r="R2751" s="167">
        <v>562.5</v>
      </c>
      <c r="S2751" s="167">
        <v>-562.5</v>
      </c>
      <c r="T2751" s="167" t="s">
        <v>1361</v>
      </c>
    </row>
    <row r="2752" spans="1:20">
      <c r="A2752" s="167">
        <v>42100</v>
      </c>
      <c r="B2752" s="167">
        <v>45901</v>
      </c>
      <c r="C2752" s="168">
        <v>45901</v>
      </c>
      <c r="D2752" s="167" t="s">
        <v>3514</v>
      </c>
      <c r="E2752" s="167" t="s">
        <v>3520</v>
      </c>
      <c r="F2752" s="167" t="s">
        <v>1425</v>
      </c>
      <c r="G2752" s="167" t="s">
        <v>1426</v>
      </c>
      <c r="I2752" s="167" t="s">
        <v>1650</v>
      </c>
      <c r="J2752" s="167" t="s">
        <v>1422</v>
      </c>
      <c r="K2752" s="167" t="s">
        <v>698</v>
      </c>
      <c r="L2752" s="167" t="s">
        <v>1423</v>
      </c>
      <c r="M2752" s="167" t="s">
        <v>3509</v>
      </c>
      <c r="O2752" s="167">
        <v>23372</v>
      </c>
      <c r="P2752" s="167" t="s">
        <v>1386</v>
      </c>
      <c r="R2752" s="167">
        <v>494</v>
      </c>
      <c r="S2752" s="167">
        <v>-494</v>
      </c>
      <c r="T2752" s="167" t="s">
        <v>1361</v>
      </c>
    </row>
    <row r="2753" spans="1:20">
      <c r="A2753" s="167">
        <v>42100</v>
      </c>
      <c r="B2753" s="167">
        <v>45931</v>
      </c>
      <c r="C2753" s="168">
        <v>45931</v>
      </c>
      <c r="D2753" s="167" t="s">
        <v>701</v>
      </c>
      <c r="E2753" s="167" t="s">
        <v>3520</v>
      </c>
      <c r="F2753" s="167" t="s">
        <v>1425</v>
      </c>
      <c r="G2753" s="167" t="s">
        <v>1426</v>
      </c>
      <c r="I2753" s="167" t="s">
        <v>1650</v>
      </c>
      <c r="J2753" s="167" t="s">
        <v>1422</v>
      </c>
      <c r="K2753" s="167" t="s">
        <v>698</v>
      </c>
      <c r="L2753" s="167" t="s">
        <v>1423</v>
      </c>
      <c r="M2753" s="167" t="s">
        <v>3509</v>
      </c>
      <c r="O2753" s="167">
        <v>23908</v>
      </c>
      <c r="P2753" s="167" t="s">
        <v>1386</v>
      </c>
      <c r="R2753" s="167">
        <v>494</v>
      </c>
      <c r="S2753" s="167">
        <v>-494</v>
      </c>
      <c r="T2753" s="167" t="s">
        <v>1361</v>
      </c>
    </row>
    <row r="2754" spans="1:20">
      <c r="A2754" s="167">
        <v>40000</v>
      </c>
      <c r="B2754" s="167">
        <v>45901</v>
      </c>
      <c r="C2754" s="168">
        <v>45901</v>
      </c>
      <c r="D2754" s="167" t="s">
        <v>3521</v>
      </c>
      <c r="E2754" s="167" t="s">
        <v>3522</v>
      </c>
      <c r="F2754" s="167" t="s">
        <v>1425</v>
      </c>
      <c r="G2754" s="167" t="s">
        <v>1426</v>
      </c>
      <c r="I2754" s="167" t="s">
        <v>1650</v>
      </c>
      <c r="J2754" s="167" t="s">
        <v>1799</v>
      </c>
      <c r="K2754" s="167" t="s">
        <v>698</v>
      </c>
      <c r="L2754" s="167" t="s">
        <v>1800</v>
      </c>
      <c r="M2754" s="167" t="s">
        <v>3509</v>
      </c>
      <c r="O2754" s="167">
        <v>23373</v>
      </c>
      <c r="P2754" s="167" t="s">
        <v>1386</v>
      </c>
      <c r="R2754" s="167">
        <v>24.65</v>
      </c>
      <c r="S2754" s="167">
        <v>-24.65</v>
      </c>
      <c r="T2754" s="167" t="s">
        <v>1361</v>
      </c>
    </row>
    <row r="2755" spans="1:20">
      <c r="A2755" s="167">
        <v>42000</v>
      </c>
      <c r="B2755" s="167">
        <v>45951</v>
      </c>
      <c r="C2755" s="168">
        <v>45951</v>
      </c>
      <c r="D2755" s="167" t="s">
        <v>3507</v>
      </c>
      <c r="E2755" s="167" t="s">
        <v>3523</v>
      </c>
      <c r="F2755" s="167" t="s">
        <v>1557</v>
      </c>
      <c r="G2755" s="167" t="s">
        <v>134</v>
      </c>
      <c r="I2755" s="167" t="s">
        <v>1650</v>
      </c>
      <c r="J2755" s="167" t="s">
        <v>3524</v>
      </c>
      <c r="K2755" s="167" t="s">
        <v>698</v>
      </c>
      <c r="L2755" s="167" t="s">
        <v>3525</v>
      </c>
      <c r="M2755" s="167" t="s">
        <v>3509</v>
      </c>
      <c r="O2755" s="167">
        <v>24140</v>
      </c>
      <c r="P2755" s="167" t="s">
        <v>1386</v>
      </c>
      <c r="R2755" s="167">
        <v>1620</v>
      </c>
      <c r="S2755" s="167">
        <v>-1620</v>
      </c>
      <c r="T2755" s="167" t="s">
        <v>1361</v>
      </c>
    </row>
    <row r="2756" spans="1:20">
      <c r="A2756" s="167">
        <v>41320</v>
      </c>
      <c r="B2756" s="167">
        <v>45901</v>
      </c>
      <c r="C2756" s="168">
        <v>45901</v>
      </c>
      <c r="D2756" s="167" t="s">
        <v>3514</v>
      </c>
      <c r="E2756" s="167" t="s">
        <v>3526</v>
      </c>
      <c r="F2756" s="167" t="s">
        <v>1425</v>
      </c>
      <c r="G2756" s="167" t="s">
        <v>1426</v>
      </c>
      <c r="I2756" s="167" t="s">
        <v>1650</v>
      </c>
      <c r="J2756" s="167" t="s">
        <v>1492</v>
      </c>
      <c r="K2756" s="167" t="s">
        <v>698</v>
      </c>
      <c r="L2756" s="167" t="s">
        <v>1493</v>
      </c>
      <c r="M2756" s="167" t="s">
        <v>3509</v>
      </c>
      <c r="O2756" s="167">
        <v>23372</v>
      </c>
      <c r="P2756" s="167" t="s">
        <v>1386</v>
      </c>
      <c r="R2756" s="167">
        <v>150</v>
      </c>
      <c r="S2756" s="167">
        <v>-150</v>
      </c>
      <c r="T2756" s="167" t="s">
        <v>1361</v>
      </c>
    </row>
    <row r="2757" spans="1:20">
      <c r="A2757" s="167">
        <v>41320</v>
      </c>
      <c r="B2757" s="167">
        <v>45931</v>
      </c>
      <c r="C2757" s="168">
        <v>45931</v>
      </c>
      <c r="D2757" s="167" t="s">
        <v>701</v>
      </c>
      <c r="E2757" s="167" t="s">
        <v>3526</v>
      </c>
      <c r="F2757" s="167" t="s">
        <v>1425</v>
      </c>
      <c r="G2757" s="167" t="s">
        <v>1426</v>
      </c>
      <c r="I2757" s="167" t="s">
        <v>1650</v>
      </c>
      <c r="J2757" s="167" t="s">
        <v>1492</v>
      </c>
      <c r="K2757" s="167" t="s">
        <v>698</v>
      </c>
      <c r="L2757" s="167" t="s">
        <v>1493</v>
      </c>
      <c r="M2757" s="167" t="s">
        <v>3509</v>
      </c>
      <c r="O2757" s="167">
        <v>23908</v>
      </c>
      <c r="P2757" s="167" t="s">
        <v>1386</v>
      </c>
      <c r="R2757" s="167">
        <v>150</v>
      </c>
      <c r="S2757" s="167">
        <v>-150</v>
      </c>
      <c r="T2757" s="167" t="s">
        <v>1361</v>
      </c>
    </row>
    <row r="2758" spans="1:20">
      <c r="A2758" s="167">
        <v>41300</v>
      </c>
      <c r="B2758" s="167">
        <v>45901</v>
      </c>
      <c r="C2758" s="168">
        <v>45901</v>
      </c>
      <c r="D2758" s="167" t="s">
        <v>3514</v>
      </c>
      <c r="E2758" s="167" t="s">
        <v>3527</v>
      </c>
      <c r="F2758" s="167" t="s">
        <v>1425</v>
      </c>
      <c r="G2758" s="167" t="s">
        <v>1426</v>
      </c>
      <c r="I2758" s="167" t="s">
        <v>1650</v>
      </c>
      <c r="J2758" s="167" t="s">
        <v>1430</v>
      </c>
      <c r="K2758" s="167" t="s">
        <v>698</v>
      </c>
      <c r="L2758" s="167" t="s">
        <v>1430</v>
      </c>
      <c r="M2758" s="167" t="s">
        <v>3509</v>
      </c>
      <c r="O2758" s="167">
        <v>23372</v>
      </c>
      <c r="P2758" s="167" t="s">
        <v>1386</v>
      </c>
      <c r="R2758" s="167">
        <v>108</v>
      </c>
      <c r="S2758" s="167">
        <v>-108</v>
      </c>
      <c r="T2758" s="167" t="s">
        <v>1361</v>
      </c>
    </row>
    <row r="2759" spans="1:20">
      <c r="A2759" s="167">
        <v>41300</v>
      </c>
      <c r="B2759" s="167">
        <v>45931</v>
      </c>
      <c r="C2759" s="168">
        <v>45931</v>
      </c>
      <c r="D2759" s="167" t="s">
        <v>701</v>
      </c>
      <c r="E2759" s="167" t="s">
        <v>3527</v>
      </c>
      <c r="F2759" s="167" t="s">
        <v>1425</v>
      </c>
      <c r="G2759" s="167" t="s">
        <v>1426</v>
      </c>
      <c r="I2759" s="167" t="s">
        <v>1650</v>
      </c>
      <c r="J2759" s="167" t="s">
        <v>1430</v>
      </c>
      <c r="K2759" s="167" t="s">
        <v>698</v>
      </c>
      <c r="L2759" s="167" t="s">
        <v>1430</v>
      </c>
      <c r="M2759" s="167" t="s">
        <v>3509</v>
      </c>
      <c r="O2759" s="167">
        <v>23908</v>
      </c>
      <c r="P2759" s="167" t="s">
        <v>1386</v>
      </c>
      <c r="R2759" s="167">
        <v>108</v>
      </c>
      <c r="S2759" s="167">
        <v>-108</v>
      </c>
      <c r="T2759" s="167" t="s">
        <v>1361</v>
      </c>
    </row>
    <row r="2760" spans="1:20">
      <c r="A2760" s="167">
        <v>40000</v>
      </c>
      <c r="B2760" s="167">
        <v>45901</v>
      </c>
      <c r="C2760" s="168">
        <v>45901</v>
      </c>
      <c r="D2760" s="167" t="s">
        <v>3514</v>
      </c>
      <c r="E2760" s="167" t="s">
        <v>3528</v>
      </c>
      <c r="F2760" s="167" t="s">
        <v>1425</v>
      </c>
      <c r="G2760" s="167" t="s">
        <v>1426</v>
      </c>
      <c r="I2760" s="167" t="s">
        <v>1650</v>
      </c>
      <c r="J2760" s="167" t="s">
        <v>1514</v>
      </c>
      <c r="K2760" s="167" t="s">
        <v>698</v>
      </c>
      <c r="L2760" s="167" t="s">
        <v>1515</v>
      </c>
      <c r="M2760" s="167" t="s">
        <v>3509</v>
      </c>
      <c r="O2760" s="167">
        <v>23372</v>
      </c>
      <c r="P2760" s="167" t="s">
        <v>1386</v>
      </c>
      <c r="R2760" s="167">
        <v>255</v>
      </c>
      <c r="S2760" s="167">
        <v>-255</v>
      </c>
      <c r="T2760" s="167" t="s">
        <v>1361</v>
      </c>
    </row>
    <row r="2761" spans="1:20">
      <c r="A2761" s="167">
        <v>40000</v>
      </c>
      <c r="B2761" s="167">
        <v>45931</v>
      </c>
      <c r="C2761" s="168">
        <v>45931</v>
      </c>
      <c r="D2761" s="167" t="s">
        <v>701</v>
      </c>
      <c r="E2761" s="167" t="s">
        <v>3528</v>
      </c>
      <c r="F2761" s="167" t="s">
        <v>1425</v>
      </c>
      <c r="G2761" s="167" t="s">
        <v>1426</v>
      </c>
      <c r="I2761" s="167" t="s">
        <v>1650</v>
      </c>
      <c r="J2761" s="167" t="s">
        <v>1514</v>
      </c>
      <c r="K2761" s="167" t="s">
        <v>698</v>
      </c>
      <c r="L2761" s="167" t="s">
        <v>1515</v>
      </c>
      <c r="M2761" s="167" t="s">
        <v>3509</v>
      </c>
      <c r="O2761" s="167">
        <v>23908</v>
      </c>
      <c r="P2761" s="167" t="s">
        <v>1386</v>
      </c>
      <c r="R2761" s="167">
        <v>255</v>
      </c>
      <c r="S2761" s="167">
        <v>-255</v>
      </c>
      <c r="T2761" s="167" t="s">
        <v>1361</v>
      </c>
    </row>
    <row r="2762" spans="1:20">
      <c r="A2762" s="167">
        <v>40000</v>
      </c>
      <c r="B2762" s="167">
        <v>45901</v>
      </c>
      <c r="C2762" s="168">
        <v>45901</v>
      </c>
      <c r="D2762" s="167" t="s">
        <v>3514</v>
      </c>
      <c r="E2762" s="167" t="s">
        <v>3529</v>
      </c>
      <c r="F2762" s="167" t="s">
        <v>1425</v>
      </c>
      <c r="G2762" s="167" t="s">
        <v>1426</v>
      </c>
      <c r="I2762" s="167" t="s">
        <v>1650</v>
      </c>
      <c r="J2762" s="167" t="s">
        <v>2707</v>
      </c>
      <c r="K2762" s="167" t="s">
        <v>698</v>
      </c>
      <c r="L2762" s="167" t="s">
        <v>2708</v>
      </c>
      <c r="M2762" s="167" t="s">
        <v>3509</v>
      </c>
      <c r="O2762" s="167">
        <v>23372</v>
      </c>
      <c r="P2762" s="167" t="s">
        <v>1386</v>
      </c>
      <c r="R2762" s="167">
        <v>1200</v>
      </c>
      <c r="S2762" s="167">
        <v>-1200</v>
      </c>
      <c r="T2762" s="167" t="s">
        <v>1361</v>
      </c>
    </row>
    <row r="2763" spans="1:20">
      <c r="A2763" s="167">
        <v>40000</v>
      </c>
      <c r="B2763" s="167">
        <v>45931</v>
      </c>
      <c r="C2763" s="168">
        <v>45931</v>
      </c>
      <c r="D2763" s="167" t="s">
        <v>701</v>
      </c>
      <c r="E2763" s="167" t="s">
        <v>3529</v>
      </c>
      <c r="F2763" s="167" t="s">
        <v>1425</v>
      </c>
      <c r="G2763" s="167" t="s">
        <v>1426</v>
      </c>
      <c r="I2763" s="167" t="s">
        <v>1650</v>
      </c>
      <c r="J2763" s="167" t="s">
        <v>2707</v>
      </c>
      <c r="K2763" s="167" t="s">
        <v>698</v>
      </c>
      <c r="L2763" s="167" t="s">
        <v>2708</v>
      </c>
      <c r="M2763" s="167" t="s">
        <v>3509</v>
      </c>
      <c r="O2763" s="167">
        <v>23908</v>
      </c>
      <c r="P2763" s="167" t="s">
        <v>1386</v>
      </c>
      <c r="R2763" s="167">
        <v>1200</v>
      </c>
      <c r="S2763" s="167">
        <v>-1200</v>
      </c>
      <c r="T2763" s="167" t="s">
        <v>1361</v>
      </c>
    </row>
    <row r="2764" spans="1:20">
      <c r="A2764" s="167">
        <v>40000</v>
      </c>
      <c r="B2764" s="167">
        <v>45901</v>
      </c>
      <c r="C2764" s="168">
        <v>45901</v>
      </c>
      <c r="D2764" s="167" t="s">
        <v>3514</v>
      </c>
      <c r="E2764" s="167" t="s">
        <v>3530</v>
      </c>
      <c r="F2764" s="167" t="s">
        <v>1425</v>
      </c>
      <c r="G2764" s="167" t="s">
        <v>1426</v>
      </c>
      <c r="I2764" s="167" t="s">
        <v>1650</v>
      </c>
      <c r="J2764" s="167" t="s">
        <v>1441</v>
      </c>
      <c r="K2764" s="167" t="s">
        <v>698</v>
      </c>
      <c r="L2764" s="167" t="s">
        <v>1442</v>
      </c>
      <c r="M2764" s="167" t="s">
        <v>3509</v>
      </c>
      <c r="O2764" s="167">
        <v>23372</v>
      </c>
      <c r="P2764" s="167" t="s">
        <v>1386</v>
      </c>
      <c r="R2764" s="167">
        <v>450</v>
      </c>
      <c r="S2764" s="167">
        <v>-450</v>
      </c>
      <c r="T2764" s="167" t="s">
        <v>1361</v>
      </c>
    </row>
    <row r="2765" spans="1:20">
      <c r="A2765" s="167">
        <v>40000</v>
      </c>
      <c r="B2765" s="167">
        <v>45931</v>
      </c>
      <c r="C2765" s="168">
        <v>45931</v>
      </c>
      <c r="D2765" s="167" t="s">
        <v>701</v>
      </c>
      <c r="E2765" s="167" t="s">
        <v>3530</v>
      </c>
      <c r="F2765" s="167" t="s">
        <v>1425</v>
      </c>
      <c r="G2765" s="167" t="s">
        <v>1426</v>
      </c>
      <c r="I2765" s="167" t="s">
        <v>1650</v>
      </c>
      <c r="J2765" s="167" t="s">
        <v>1441</v>
      </c>
      <c r="K2765" s="167" t="s">
        <v>698</v>
      </c>
      <c r="L2765" s="167" t="s">
        <v>1442</v>
      </c>
      <c r="M2765" s="167" t="s">
        <v>3509</v>
      </c>
      <c r="O2765" s="167">
        <v>23908</v>
      </c>
      <c r="P2765" s="167" t="s">
        <v>1386</v>
      </c>
      <c r="R2765" s="167">
        <v>450</v>
      </c>
      <c r="S2765" s="167">
        <v>-450</v>
      </c>
      <c r="T2765" s="167" t="s">
        <v>1361</v>
      </c>
    </row>
    <row r="2766" spans="1:20">
      <c r="A2766" s="167">
        <v>40000</v>
      </c>
      <c r="B2766" s="167">
        <v>45901</v>
      </c>
      <c r="C2766" s="168">
        <v>45901</v>
      </c>
      <c r="D2766" s="167" t="s">
        <v>3514</v>
      </c>
      <c r="E2766" s="167" t="s">
        <v>3531</v>
      </c>
      <c r="F2766" s="167" t="s">
        <v>1425</v>
      </c>
      <c r="G2766" s="167" t="s">
        <v>1426</v>
      </c>
      <c r="I2766" s="167" t="s">
        <v>1650</v>
      </c>
      <c r="J2766" s="167" t="s">
        <v>1444</v>
      </c>
      <c r="K2766" s="167" t="s">
        <v>698</v>
      </c>
      <c r="L2766" s="167" t="s">
        <v>1445</v>
      </c>
      <c r="M2766" s="167" t="s">
        <v>3509</v>
      </c>
      <c r="O2766" s="167">
        <v>23372</v>
      </c>
      <c r="P2766" s="167" t="s">
        <v>1386</v>
      </c>
      <c r="R2766" s="167">
        <v>75</v>
      </c>
      <c r="S2766" s="167">
        <v>-75</v>
      </c>
      <c r="T2766" s="167" t="s">
        <v>1361</v>
      </c>
    </row>
    <row r="2767" spans="1:20">
      <c r="A2767" s="167">
        <v>40000</v>
      </c>
      <c r="B2767" s="167">
        <v>45931</v>
      </c>
      <c r="C2767" s="168">
        <v>45931</v>
      </c>
      <c r="D2767" s="167" t="s">
        <v>701</v>
      </c>
      <c r="E2767" s="167" t="s">
        <v>3531</v>
      </c>
      <c r="F2767" s="167" t="s">
        <v>1425</v>
      </c>
      <c r="G2767" s="167" t="s">
        <v>1426</v>
      </c>
      <c r="I2767" s="167" t="s">
        <v>1650</v>
      </c>
      <c r="J2767" s="167" t="s">
        <v>1444</v>
      </c>
      <c r="K2767" s="167" t="s">
        <v>698</v>
      </c>
      <c r="L2767" s="167" t="s">
        <v>1445</v>
      </c>
      <c r="M2767" s="167" t="s">
        <v>3509</v>
      </c>
      <c r="O2767" s="167">
        <v>23908</v>
      </c>
      <c r="P2767" s="167" t="s">
        <v>1386</v>
      </c>
      <c r="R2767" s="167">
        <v>75</v>
      </c>
      <c r="S2767" s="167">
        <v>-75</v>
      </c>
      <c r="T2767" s="167" t="s">
        <v>1361</v>
      </c>
    </row>
    <row r="2768" spans="1:20">
      <c r="A2768" s="167">
        <v>40200</v>
      </c>
      <c r="B2768" s="167">
        <v>45901</v>
      </c>
      <c r="C2768" s="168">
        <v>45901</v>
      </c>
      <c r="D2768" s="167" t="s">
        <v>3514</v>
      </c>
      <c r="E2768" s="167" t="s">
        <v>3532</v>
      </c>
      <c r="F2768" s="167" t="s">
        <v>1425</v>
      </c>
      <c r="G2768" s="167" t="s">
        <v>1426</v>
      </c>
      <c r="I2768" s="167" t="s">
        <v>1650</v>
      </c>
      <c r="J2768" s="167" t="s">
        <v>1951</v>
      </c>
      <c r="K2768" s="167" t="s">
        <v>698</v>
      </c>
      <c r="L2768" s="167" t="s">
        <v>1952</v>
      </c>
      <c r="M2768" s="167" t="s">
        <v>3509</v>
      </c>
      <c r="O2768" s="167">
        <v>23372</v>
      </c>
      <c r="P2768" s="167" t="s">
        <v>1386</v>
      </c>
      <c r="R2768" s="167">
        <v>98.9</v>
      </c>
      <c r="S2768" s="167">
        <v>-98.9</v>
      </c>
      <c r="T2768" s="167" t="s">
        <v>1361</v>
      </c>
    </row>
    <row r="2769" spans="1:20">
      <c r="A2769" s="167">
        <v>40200</v>
      </c>
      <c r="B2769" s="167">
        <v>45931</v>
      </c>
      <c r="C2769" s="168">
        <v>45931</v>
      </c>
      <c r="D2769" s="167" t="s">
        <v>701</v>
      </c>
      <c r="E2769" s="167" t="s">
        <v>3532</v>
      </c>
      <c r="F2769" s="167" t="s">
        <v>1425</v>
      </c>
      <c r="G2769" s="167" t="s">
        <v>1426</v>
      </c>
      <c r="I2769" s="167" t="s">
        <v>1650</v>
      </c>
      <c r="J2769" s="167" t="s">
        <v>1951</v>
      </c>
      <c r="K2769" s="167" t="s">
        <v>698</v>
      </c>
      <c r="L2769" s="167" t="s">
        <v>1952</v>
      </c>
      <c r="M2769" s="167" t="s">
        <v>3509</v>
      </c>
      <c r="O2769" s="167">
        <v>23908</v>
      </c>
      <c r="P2769" s="167" t="s">
        <v>1386</v>
      </c>
      <c r="R2769" s="167">
        <v>98.9</v>
      </c>
      <c r="S2769" s="167">
        <v>-98.9</v>
      </c>
      <c r="T2769" s="167" t="s">
        <v>1361</v>
      </c>
    </row>
    <row r="2770" spans="1:20">
      <c r="A2770" s="167">
        <v>42100</v>
      </c>
      <c r="B2770" s="167">
        <v>45901</v>
      </c>
      <c r="C2770" s="168">
        <v>45901</v>
      </c>
      <c r="D2770" s="167">
        <v>179825</v>
      </c>
      <c r="E2770" s="167" t="s">
        <v>3533</v>
      </c>
      <c r="F2770" s="167" t="s">
        <v>1408</v>
      </c>
      <c r="G2770" s="167" t="s">
        <v>1409</v>
      </c>
      <c r="I2770" s="167" t="s">
        <v>1405</v>
      </c>
      <c r="J2770" s="167" t="s">
        <v>1410</v>
      </c>
      <c r="K2770" s="167" t="s">
        <v>1151</v>
      </c>
      <c r="L2770" s="167" t="s">
        <v>1411</v>
      </c>
      <c r="M2770" s="167" t="s">
        <v>3534</v>
      </c>
      <c r="O2770" s="167">
        <v>23498</v>
      </c>
      <c r="P2770" s="167" t="s">
        <v>1386</v>
      </c>
      <c r="R2770" s="167">
        <v>175</v>
      </c>
      <c r="S2770" s="167">
        <v>-175</v>
      </c>
      <c r="T2770" s="167" t="s">
        <v>1361</v>
      </c>
    </row>
    <row r="2771" spans="1:20">
      <c r="A2771" s="167">
        <v>42100</v>
      </c>
      <c r="B2771" s="167">
        <v>45931</v>
      </c>
      <c r="C2771" s="168">
        <v>45931</v>
      </c>
      <c r="D2771" s="167">
        <v>180380</v>
      </c>
      <c r="E2771" s="167" t="s">
        <v>3533</v>
      </c>
      <c r="F2771" s="167" t="s">
        <v>1408</v>
      </c>
      <c r="G2771" s="167" t="s">
        <v>1409</v>
      </c>
      <c r="I2771" s="167" t="s">
        <v>1405</v>
      </c>
      <c r="J2771" s="167" t="s">
        <v>1410</v>
      </c>
      <c r="K2771" s="167" t="s">
        <v>1151</v>
      </c>
      <c r="L2771" s="167" t="s">
        <v>1411</v>
      </c>
      <c r="M2771" s="167" t="s">
        <v>3534</v>
      </c>
      <c r="O2771" s="167">
        <v>23805</v>
      </c>
      <c r="P2771" s="167" t="s">
        <v>1386</v>
      </c>
      <c r="R2771" s="167">
        <v>175</v>
      </c>
      <c r="S2771" s="167">
        <v>-175</v>
      </c>
      <c r="T2771" s="167" t="s">
        <v>1361</v>
      </c>
    </row>
    <row r="2772" spans="1:20">
      <c r="A2772" s="167">
        <v>42100</v>
      </c>
      <c r="B2772" s="167">
        <v>45901</v>
      </c>
      <c r="C2772" s="168">
        <v>45901</v>
      </c>
      <c r="D2772" s="167">
        <v>179825</v>
      </c>
      <c r="E2772" s="167" t="s">
        <v>3535</v>
      </c>
      <c r="F2772" s="167" t="s">
        <v>1408</v>
      </c>
      <c r="G2772" s="167" t="s">
        <v>1409</v>
      </c>
      <c r="I2772" s="167" t="s">
        <v>1405</v>
      </c>
      <c r="J2772" s="167" t="s">
        <v>1413</v>
      </c>
      <c r="K2772" s="167" t="s">
        <v>1151</v>
      </c>
      <c r="L2772" s="167" t="s">
        <v>1414</v>
      </c>
      <c r="M2772" s="167" t="s">
        <v>3534</v>
      </c>
      <c r="O2772" s="167">
        <v>23498</v>
      </c>
      <c r="P2772" s="167" t="s">
        <v>1386</v>
      </c>
      <c r="R2772" s="167">
        <v>432</v>
      </c>
      <c r="S2772" s="167">
        <v>-432</v>
      </c>
      <c r="T2772" s="167" t="s">
        <v>1361</v>
      </c>
    </row>
    <row r="2773" spans="1:20">
      <c r="A2773" s="167">
        <v>42100</v>
      </c>
      <c r="B2773" s="167">
        <v>45931</v>
      </c>
      <c r="C2773" s="168">
        <v>45931</v>
      </c>
      <c r="D2773" s="167">
        <v>180380</v>
      </c>
      <c r="E2773" s="167" t="s">
        <v>3535</v>
      </c>
      <c r="F2773" s="167" t="s">
        <v>1408</v>
      </c>
      <c r="G2773" s="167" t="s">
        <v>1409</v>
      </c>
      <c r="I2773" s="167" t="s">
        <v>1405</v>
      </c>
      <c r="J2773" s="167" t="s">
        <v>1413</v>
      </c>
      <c r="K2773" s="167" t="s">
        <v>1151</v>
      </c>
      <c r="L2773" s="167" t="s">
        <v>1414</v>
      </c>
      <c r="M2773" s="167" t="s">
        <v>3534</v>
      </c>
      <c r="O2773" s="167">
        <v>23805</v>
      </c>
      <c r="P2773" s="167" t="s">
        <v>1386</v>
      </c>
      <c r="R2773" s="167">
        <v>432</v>
      </c>
      <c r="S2773" s="167">
        <v>-432</v>
      </c>
      <c r="T2773" s="167" t="s">
        <v>1361</v>
      </c>
    </row>
    <row r="2774" spans="1:20">
      <c r="A2774" s="167">
        <v>42100</v>
      </c>
      <c r="B2774" s="167">
        <v>45901</v>
      </c>
      <c r="C2774" s="168">
        <v>45901</v>
      </c>
      <c r="D2774" s="167">
        <v>179825</v>
      </c>
      <c r="E2774" s="167" t="s">
        <v>3536</v>
      </c>
      <c r="F2774" s="167" t="s">
        <v>1408</v>
      </c>
      <c r="G2774" s="167" t="s">
        <v>1409</v>
      </c>
      <c r="I2774" s="167" t="s">
        <v>1405</v>
      </c>
      <c r="J2774" s="167" t="s">
        <v>1416</v>
      </c>
      <c r="K2774" s="167" t="s">
        <v>1151</v>
      </c>
      <c r="L2774" s="167" t="s">
        <v>1417</v>
      </c>
      <c r="M2774" s="167" t="s">
        <v>3534</v>
      </c>
      <c r="O2774" s="167">
        <v>23498</v>
      </c>
      <c r="P2774" s="167" t="s">
        <v>1386</v>
      </c>
      <c r="R2774" s="167">
        <v>100</v>
      </c>
      <c r="S2774" s="167">
        <v>-100</v>
      </c>
      <c r="T2774" s="167" t="s">
        <v>1361</v>
      </c>
    </row>
    <row r="2775" spans="1:20">
      <c r="A2775" s="167">
        <v>42100</v>
      </c>
      <c r="B2775" s="167">
        <v>45931</v>
      </c>
      <c r="C2775" s="168">
        <v>45931</v>
      </c>
      <c r="D2775" s="167">
        <v>180380</v>
      </c>
      <c r="E2775" s="167" t="s">
        <v>3536</v>
      </c>
      <c r="F2775" s="167" t="s">
        <v>1408</v>
      </c>
      <c r="G2775" s="167" t="s">
        <v>1409</v>
      </c>
      <c r="I2775" s="167" t="s">
        <v>1405</v>
      </c>
      <c r="J2775" s="167" t="s">
        <v>1416</v>
      </c>
      <c r="K2775" s="167" t="s">
        <v>1151</v>
      </c>
      <c r="L2775" s="167" t="s">
        <v>1417</v>
      </c>
      <c r="M2775" s="167" t="s">
        <v>3534</v>
      </c>
      <c r="O2775" s="167">
        <v>23805</v>
      </c>
      <c r="P2775" s="167" t="s">
        <v>1386</v>
      </c>
      <c r="R2775" s="167">
        <v>100</v>
      </c>
      <c r="S2775" s="167">
        <v>-100</v>
      </c>
      <c r="T2775" s="167" t="s">
        <v>1361</v>
      </c>
    </row>
    <row r="2776" spans="1:20">
      <c r="A2776" s="167">
        <v>41300</v>
      </c>
      <c r="B2776" s="167">
        <v>45901</v>
      </c>
      <c r="C2776" s="168">
        <v>45901</v>
      </c>
      <c r="D2776" s="167">
        <v>179825</v>
      </c>
      <c r="E2776" s="167" t="s">
        <v>3537</v>
      </c>
      <c r="F2776" s="167" t="s">
        <v>1425</v>
      </c>
      <c r="G2776" s="167" t="s">
        <v>1426</v>
      </c>
      <c r="I2776" s="167" t="s">
        <v>1405</v>
      </c>
      <c r="J2776" s="167" t="s">
        <v>1419</v>
      </c>
      <c r="K2776" s="167" t="s">
        <v>1151</v>
      </c>
      <c r="L2776" s="167" t="s">
        <v>1420</v>
      </c>
      <c r="M2776" s="167" t="s">
        <v>3534</v>
      </c>
      <c r="O2776" s="167">
        <v>23498</v>
      </c>
      <c r="P2776" s="167" t="s">
        <v>1386</v>
      </c>
      <c r="R2776" s="167">
        <v>248</v>
      </c>
      <c r="S2776" s="167">
        <v>-248</v>
      </c>
      <c r="T2776" s="167" t="s">
        <v>1361</v>
      </c>
    </row>
    <row r="2777" spans="1:20">
      <c r="A2777" s="167">
        <v>41300</v>
      </c>
      <c r="B2777" s="167">
        <v>45931</v>
      </c>
      <c r="C2777" s="168">
        <v>45931</v>
      </c>
      <c r="D2777" s="167">
        <v>180380</v>
      </c>
      <c r="E2777" s="167" t="s">
        <v>3537</v>
      </c>
      <c r="F2777" s="167" t="s">
        <v>1425</v>
      </c>
      <c r="G2777" s="167" t="s">
        <v>1426</v>
      </c>
      <c r="I2777" s="167" t="s">
        <v>1405</v>
      </c>
      <c r="J2777" s="167" t="s">
        <v>1419</v>
      </c>
      <c r="K2777" s="167" t="s">
        <v>1151</v>
      </c>
      <c r="L2777" s="167" t="s">
        <v>1420</v>
      </c>
      <c r="M2777" s="167" t="s">
        <v>3534</v>
      </c>
      <c r="O2777" s="167">
        <v>23805</v>
      </c>
      <c r="P2777" s="167" t="s">
        <v>1386</v>
      </c>
      <c r="R2777" s="167">
        <v>260</v>
      </c>
      <c r="S2777" s="167">
        <v>-260</v>
      </c>
      <c r="T2777" s="167" t="s">
        <v>1361</v>
      </c>
    </row>
    <row r="2778" spans="1:20">
      <c r="A2778" s="167">
        <v>42100</v>
      </c>
      <c r="B2778" s="167">
        <v>45901</v>
      </c>
      <c r="C2778" s="168">
        <v>45901</v>
      </c>
      <c r="D2778" s="167">
        <v>179825</v>
      </c>
      <c r="E2778" s="167" t="s">
        <v>3538</v>
      </c>
      <c r="F2778" s="167" t="s">
        <v>1408</v>
      </c>
      <c r="G2778" s="167" t="s">
        <v>1409</v>
      </c>
      <c r="I2778" s="167" t="s">
        <v>1405</v>
      </c>
      <c r="J2778" s="167" t="s">
        <v>1422</v>
      </c>
      <c r="K2778" s="167" t="s">
        <v>1151</v>
      </c>
      <c r="L2778" s="167" t="s">
        <v>1423</v>
      </c>
      <c r="M2778" s="167" t="s">
        <v>3534</v>
      </c>
      <c r="O2778" s="167">
        <v>23498</v>
      </c>
      <c r="P2778" s="167" t="s">
        <v>1386</v>
      </c>
      <c r="R2778" s="167">
        <v>320</v>
      </c>
      <c r="S2778" s="167">
        <v>-320</v>
      </c>
      <c r="T2778" s="167" t="s">
        <v>1361</v>
      </c>
    </row>
    <row r="2779" spans="1:20">
      <c r="A2779" s="167">
        <v>42100</v>
      </c>
      <c r="B2779" s="167">
        <v>45931</v>
      </c>
      <c r="C2779" s="168">
        <v>45931</v>
      </c>
      <c r="D2779" s="167">
        <v>180380</v>
      </c>
      <c r="E2779" s="167" t="s">
        <v>3538</v>
      </c>
      <c r="F2779" s="167" t="s">
        <v>1408</v>
      </c>
      <c r="G2779" s="167" t="s">
        <v>1409</v>
      </c>
      <c r="I2779" s="167" t="s">
        <v>1405</v>
      </c>
      <c r="J2779" s="167" t="s">
        <v>1422</v>
      </c>
      <c r="K2779" s="167" t="s">
        <v>1151</v>
      </c>
      <c r="L2779" s="167" t="s">
        <v>1423</v>
      </c>
      <c r="M2779" s="167" t="s">
        <v>3534</v>
      </c>
      <c r="O2779" s="167">
        <v>23805</v>
      </c>
      <c r="P2779" s="167" t="s">
        <v>1386</v>
      </c>
      <c r="R2779" s="167">
        <v>325</v>
      </c>
      <c r="S2779" s="167">
        <v>-325</v>
      </c>
      <c r="T2779" s="167" t="s">
        <v>1361</v>
      </c>
    </row>
    <row r="2780" spans="1:20">
      <c r="A2780" s="167">
        <v>42100</v>
      </c>
      <c r="B2780" s="167">
        <v>45901</v>
      </c>
      <c r="C2780" s="168">
        <v>45901</v>
      </c>
      <c r="D2780" s="167">
        <v>179825</v>
      </c>
      <c r="E2780" s="167" t="s">
        <v>3539</v>
      </c>
      <c r="F2780" s="167" t="s">
        <v>1425</v>
      </c>
      <c r="G2780" s="167" t="s">
        <v>1426</v>
      </c>
      <c r="I2780" s="167" t="s">
        <v>1405</v>
      </c>
      <c r="J2780" s="167" t="s">
        <v>1432</v>
      </c>
      <c r="K2780" s="167" t="s">
        <v>1151</v>
      </c>
      <c r="L2780" s="167" t="s">
        <v>1433</v>
      </c>
      <c r="M2780" s="167" t="s">
        <v>3534</v>
      </c>
      <c r="O2780" s="167">
        <v>23498</v>
      </c>
      <c r="P2780" s="167" t="s">
        <v>1386</v>
      </c>
      <c r="R2780" s="167">
        <v>532</v>
      </c>
      <c r="S2780" s="167">
        <v>-532</v>
      </c>
      <c r="T2780" s="167" t="s">
        <v>1361</v>
      </c>
    </row>
    <row r="2781" spans="1:20">
      <c r="A2781" s="167">
        <v>42100</v>
      </c>
      <c r="B2781" s="167">
        <v>45931</v>
      </c>
      <c r="C2781" s="168">
        <v>45931</v>
      </c>
      <c r="D2781" s="167">
        <v>180380</v>
      </c>
      <c r="E2781" s="167" t="s">
        <v>3539</v>
      </c>
      <c r="F2781" s="167" t="s">
        <v>1425</v>
      </c>
      <c r="G2781" s="167" t="s">
        <v>1426</v>
      </c>
      <c r="I2781" s="167" t="s">
        <v>1405</v>
      </c>
      <c r="J2781" s="167" t="s">
        <v>1432</v>
      </c>
      <c r="K2781" s="167" t="s">
        <v>1151</v>
      </c>
      <c r="L2781" s="167" t="s">
        <v>1433</v>
      </c>
      <c r="M2781" s="167" t="s">
        <v>3534</v>
      </c>
      <c r="O2781" s="167">
        <v>23805</v>
      </c>
      <c r="P2781" s="167" t="s">
        <v>1386</v>
      </c>
      <c r="R2781" s="167">
        <v>532</v>
      </c>
      <c r="S2781" s="167">
        <v>-532</v>
      </c>
      <c r="T2781" s="167" t="s">
        <v>1361</v>
      </c>
    </row>
    <row r="2782" spans="1:20">
      <c r="A2782" s="167">
        <v>40000</v>
      </c>
      <c r="B2782" s="167">
        <v>45901</v>
      </c>
      <c r="C2782" s="168">
        <v>45901</v>
      </c>
      <c r="D2782" s="167">
        <v>179825</v>
      </c>
      <c r="E2782" s="167" t="s">
        <v>3540</v>
      </c>
      <c r="F2782" s="167" t="s">
        <v>1425</v>
      </c>
      <c r="G2782" s="167" t="s">
        <v>1426</v>
      </c>
      <c r="I2782" s="167" t="s">
        <v>1405</v>
      </c>
      <c r="J2782" s="167" t="s">
        <v>1514</v>
      </c>
      <c r="K2782" s="167" t="s">
        <v>1151</v>
      </c>
      <c r="L2782" s="167" t="s">
        <v>1515</v>
      </c>
      <c r="M2782" s="167" t="s">
        <v>3534</v>
      </c>
      <c r="O2782" s="167">
        <v>23498</v>
      </c>
      <c r="P2782" s="167" t="s">
        <v>1386</v>
      </c>
      <c r="R2782" s="167">
        <v>406</v>
      </c>
      <c r="S2782" s="167">
        <v>-406</v>
      </c>
      <c r="T2782" s="167" t="s">
        <v>1361</v>
      </c>
    </row>
    <row r="2783" spans="1:20">
      <c r="A2783" s="167">
        <v>40000</v>
      </c>
      <c r="B2783" s="167">
        <v>45931</v>
      </c>
      <c r="C2783" s="168">
        <v>45931</v>
      </c>
      <c r="D2783" s="167">
        <v>180380</v>
      </c>
      <c r="E2783" s="167" t="s">
        <v>3540</v>
      </c>
      <c r="F2783" s="167" t="s">
        <v>1425</v>
      </c>
      <c r="G2783" s="167" t="s">
        <v>1426</v>
      </c>
      <c r="I2783" s="167" t="s">
        <v>1405</v>
      </c>
      <c r="J2783" s="167" t="s">
        <v>1514</v>
      </c>
      <c r="K2783" s="167" t="s">
        <v>1151</v>
      </c>
      <c r="L2783" s="167" t="s">
        <v>1515</v>
      </c>
      <c r="M2783" s="167" t="s">
        <v>3534</v>
      </c>
      <c r="O2783" s="167">
        <v>23805</v>
      </c>
      <c r="P2783" s="167" t="s">
        <v>1386</v>
      </c>
      <c r="R2783" s="167">
        <v>455</v>
      </c>
      <c r="S2783" s="167">
        <v>-455</v>
      </c>
      <c r="T2783" s="167" t="s">
        <v>1361</v>
      </c>
    </row>
    <row r="2784" spans="1:20">
      <c r="A2784" s="167">
        <v>42100</v>
      </c>
      <c r="B2784" s="167">
        <v>45901</v>
      </c>
      <c r="C2784" s="168">
        <v>45901</v>
      </c>
      <c r="D2784" s="167">
        <v>179825</v>
      </c>
      <c r="E2784" s="167" t="s">
        <v>3541</v>
      </c>
      <c r="F2784" s="167" t="s">
        <v>1408</v>
      </c>
      <c r="G2784" s="167" t="s">
        <v>1409</v>
      </c>
      <c r="I2784" s="167" t="s">
        <v>1405</v>
      </c>
      <c r="J2784" s="167" t="s">
        <v>1435</v>
      </c>
      <c r="K2784" s="167" t="s">
        <v>1151</v>
      </c>
      <c r="L2784" s="167" t="s">
        <v>1436</v>
      </c>
      <c r="M2784" s="167" t="s">
        <v>3534</v>
      </c>
      <c r="O2784" s="167">
        <v>23498</v>
      </c>
      <c r="P2784" s="167" t="s">
        <v>1386</v>
      </c>
      <c r="R2784" s="167">
        <v>280</v>
      </c>
      <c r="S2784" s="167">
        <v>-280</v>
      </c>
      <c r="T2784" s="167" t="s">
        <v>1361</v>
      </c>
    </row>
    <row r="2785" spans="1:20">
      <c r="A2785" s="167">
        <v>42100</v>
      </c>
      <c r="B2785" s="167">
        <v>45931</v>
      </c>
      <c r="C2785" s="168">
        <v>45931</v>
      </c>
      <c r="D2785" s="167">
        <v>180380</v>
      </c>
      <c r="E2785" s="167" t="s">
        <v>3541</v>
      </c>
      <c r="F2785" s="167" t="s">
        <v>1408</v>
      </c>
      <c r="G2785" s="167" t="s">
        <v>1409</v>
      </c>
      <c r="I2785" s="167" t="s">
        <v>1405</v>
      </c>
      <c r="J2785" s="167" t="s">
        <v>1435</v>
      </c>
      <c r="K2785" s="167" t="s">
        <v>1151</v>
      </c>
      <c r="L2785" s="167" t="s">
        <v>1436</v>
      </c>
      <c r="M2785" s="167" t="s">
        <v>3534</v>
      </c>
      <c r="O2785" s="167">
        <v>23805</v>
      </c>
      <c r="P2785" s="167" t="s">
        <v>1386</v>
      </c>
      <c r="R2785" s="167">
        <v>285</v>
      </c>
      <c r="S2785" s="167">
        <v>-285</v>
      </c>
      <c r="T2785" s="167" t="s">
        <v>1361</v>
      </c>
    </row>
    <row r="2786" spans="1:20">
      <c r="A2786" s="167">
        <v>40000</v>
      </c>
      <c r="B2786" s="167">
        <v>45901</v>
      </c>
      <c r="C2786" s="168">
        <v>45901</v>
      </c>
      <c r="D2786" s="167">
        <v>179825</v>
      </c>
      <c r="E2786" s="167" t="s">
        <v>3542</v>
      </c>
      <c r="F2786" s="167" t="s">
        <v>1425</v>
      </c>
      <c r="G2786" s="167" t="s">
        <v>1426</v>
      </c>
      <c r="I2786" s="167" t="s">
        <v>1405</v>
      </c>
      <c r="J2786" s="167" t="s">
        <v>1444</v>
      </c>
      <c r="K2786" s="167" t="s">
        <v>1151</v>
      </c>
      <c r="L2786" s="167" t="s">
        <v>1445</v>
      </c>
      <c r="M2786" s="167" t="s">
        <v>3534</v>
      </c>
      <c r="O2786" s="167">
        <v>23498</v>
      </c>
      <c r="P2786" s="167" t="s">
        <v>1386</v>
      </c>
      <c r="R2786" s="167">
        <v>380</v>
      </c>
      <c r="S2786" s="167">
        <v>-380</v>
      </c>
      <c r="T2786" s="167" t="s">
        <v>1361</v>
      </c>
    </row>
    <row r="2787" spans="1:20">
      <c r="A2787" s="167">
        <v>40000</v>
      </c>
      <c r="B2787" s="167">
        <v>45931</v>
      </c>
      <c r="C2787" s="168">
        <v>45931</v>
      </c>
      <c r="D2787" s="167">
        <v>180380</v>
      </c>
      <c r="E2787" s="167" t="s">
        <v>3542</v>
      </c>
      <c r="F2787" s="167" t="s">
        <v>1425</v>
      </c>
      <c r="G2787" s="167" t="s">
        <v>1426</v>
      </c>
      <c r="I2787" s="167" t="s">
        <v>1405</v>
      </c>
      <c r="J2787" s="167" t="s">
        <v>1444</v>
      </c>
      <c r="K2787" s="167" t="s">
        <v>1151</v>
      </c>
      <c r="L2787" s="167" t="s">
        <v>1445</v>
      </c>
      <c r="M2787" s="167" t="s">
        <v>3534</v>
      </c>
      <c r="O2787" s="167">
        <v>23805</v>
      </c>
      <c r="P2787" s="167" t="s">
        <v>1386</v>
      </c>
      <c r="R2787" s="167">
        <v>380</v>
      </c>
      <c r="S2787" s="167">
        <v>-380</v>
      </c>
      <c r="T2787" s="167" t="s">
        <v>1361</v>
      </c>
    </row>
    <row r="2788" spans="1:20">
      <c r="A2788" s="167">
        <v>40000</v>
      </c>
      <c r="B2788" s="167">
        <v>45901</v>
      </c>
      <c r="C2788" s="168">
        <v>45901</v>
      </c>
      <c r="D2788" s="167">
        <v>179825</v>
      </c>
      <c r="E2788" s="167" t="s">
        <v>3543</v>
      </c>
      <c r="F2788" s="167" t="s">
        <v>1425</v>
      </c>
      <c r="G2788" s="167" t="s">
        <v>1426</v>
      </c>
      <c r="I2788" s="167" t="s">
        <v>1405</v>
      </c>
      <c r="J2788" s="167" t="s">
        <v>1447</v>
      </c>
      <c r="K2788" s="167" t="s">
        <v>1151</v>
      </c>
      <c r="L2788" s="167" t="s">
        <v>1448</v>
      </c>
      <c r="M2788" s="167" t="s">
        <v>3534</v>
      </c>
      <c r="O2788" s="167">
        <v>23498</v>
      </c>
      <c r="P2788" s="167" t="s">
        <v>1386</v>
      </c>
      <c r="R2788" s="167">
        <v>3410</v>
      </c>
      <c r="S2788" s="167">
        <v>-3410</v>
      </c>
      <c r="T2788" s="167" t="s">
        <v>1361</v>
      </c>
    </row>
    <row r="2789" spans="1:20">
      <c r="A2789" s="167">
        <v>40000</v>
      </c>
      <c r="B2789" s="167">
        <v>45931</v>
      </c>
      <c r="C2789" s="168">
        <v>45931</v>
      </c>
      <c r="D2789" s="167">
        <v>180380</v>
      </c>
      <c r="E2789" s="167" t="s">
        <v>3543</v>
      </c>
      <c r="F2789" s="167" t="s">
        <v>1425</v>
      </c>
      <c r="G2789" s="167" t="s">
        <v>1426</v>
      </c>
      <c r="I2789" s="167" t="s">
        <v>1405</v>
      </c>
      <c r="J2789" s="167" t="s">
        <v>1447</v>
      </c>
      <c r="K2789" s="167" t="s">
        <v>1151</v>
      </c>
      <c r="L2789" s="167" t="s">
        <v>1448</v>
      </c>
      <c r="M2789" s="167" t="s">
        <v>3534</v>
      </c>
      <c r="O2789" s="167">
        <v>23805</v>
      </c>
      <c r="P2789" s="167" t="s">
        <v>1386</v>
      </c>
      <c r="R2789" s="167">
        <v>3575</v>
      </c>
      <c r="S2789" s="167">
        <v>-3575</v>
      </c>
      <c r="T2789" s="167" t="s">
        <v>1361</v>
      </c>
    </row>
    <row r="2790" spans="1:20">
      <c r="A2790" s="167">
        <v>41450</v>
      </c>
      <c r="B2790" s="167">
        <v>45901</v>
      </c>
      <c r="C2790" s="168">
        <v>45901</v>
      </c>
      <c r="D2790" s="167">
        <v>179826</v>
      </c>
      <c r="E2790" s="167" t="s">
        <v>3544</v>
      </c>
      <c r="F2790" s="167" t="s">
        <v>1425</v>
      </c>
      <c r="G2790" s="167" t="s">
        <v>1426</v>
      </c>
      <c r="I2790" s="167" t="s">
        <v>1405</v>
      </c>
      <c r="J2790" s="167" t="s">
        <v>1540</v>
      </c>
      <c r="K2790" s="167" t="s">
        <v>1151</v>
      </c>
      <c r="L2790" s="167" t="s">
        <v>1541</v>
      </c>
      <c r="M2790" s="167" t="s">
        <v>3534</v>
      </c>
      <c r="O2790" s="167">
        <v>23452</v>
      </c>
      <c r="P2790" s="167" t="s">
        <v>1386</v>
      </c>
      <c r="R2790" s="167">
        <v>1768.8</v>
      </c>
      <c r="S2790" s="167">
        <v>-1768.8</v>
      </c>
      <c r="T2790" s="167" t="s">
        <v>1361</v>
      </c>
    </row>
    <row r="2791" spans="1:20">
      <c r="A2791" s="167">
        <v>41450</v>
      </c>
      <c r="B2791" s="167">
        <v>45931</v>
      </c>
      <c r="C2791" s="168">
        <v>45931</v>
      </c>
      <c r="D2791" s="167">
        <v>180381</v>
      </c>
      <c r="E2791" s="167" t="s">
        <v>3544</v>
      </c>
      <c r="F2791" s="167" t="s">
        <v>1425</v>
      </c>
      <c r="G2791" s="167" t="s">
        <v>1426</v>
      </c>
      <c r="I2791" s="167" t="s">
        <v>1405</v>
      </c>
      <c r="J2791" s="167" t="s">
        <v>1540</v>
      </c>
      <c r="K2791" s="167" t="s">
        <v>1151</v>
      </c>
      <c r="L2791" s="167" t="s">
        <v>1541</v>
      </c>
      <c r="M2791" s="167" t="s">
        <v>3534</v>
      </c>
      <c r="O2791" s="167">
        <v>23806</v>
      </c>
      <c r="P2791" s="167" t="s">
        <v>1386</v>
      </c>
      <c r="R2791" s="167">
        <v>1768.8</v>
      </c>
      <c r="S2791" s="167">
        <v>-1768.8</v>
      </c>
      <c r="T2791" s="167" t="s">
        <v>1361</v>
      </c>
    </row>
    <row r="2792" spans="1:20">
      <c r="A2792" s="167">
        <v>41450</v>
      </c>
      <c r="B2792" s="167">
        <v>45901</v>
      </c>
      <c r="C2792" s="168">
        <v>45901</v>
      </c>
      <c r="D2792" s="167">
        <v>179827</v>
      </c>
      <c r="E2792" s="167" t="s">
        <v>3545</v>
      </c>
      <c r="F2792" s="167" t="s">
        <v>1500</v>
      </c>
      <c r="G2792" s="167" t="s">
        <v>508</v>
      </c>
      <c r="I2792" s="167" t="s">
        <v>1405</v>
      </c>
      <c r="J2792" s="167" t="s">
        <v>1540</v>
      </c>
      <c r="K2792" s="167" t="s">
        <v>1156</v>
      </c>
      <c r="L2792" s="167" t="s">
        <v>1541</v>
      </c>
      <c r="M2792" s="167" t="s">
        <v>3546</v>
      </c>
      <c r="O2792" s="167">
        <v>23430</v>
      </c>
      <c r="P2792" s="167" t="s">
        <v>1386</v>
      </c>
      <c r="R2792" s="167">
        <v>52.8</v>
      </c>
      <c r="S2792" s="167">
        <v>-52.8</v>
      </c>
      <c r="T2792" s="167" t="s">
        <v>1361</v>
      </c>
    </row>
    <row r="2793" spans="1:20">
      <c r="A2793" s="167">
        <v>41450</v>
      </c>
      <c r="B2793" s="167">
        <v>45931</v>
      </c>
      <c r="C2793" s="168">
        <v>45931</v>
      </c>
      <c r="D2793" s="167">
        <v>180382</v>
      </c>
      <c r="E2793" s="167" t="s">
        <v>3545</v>
      </c>
      <c r="F2793" s="167" t="s">
        <v>1500</v>
      </c>
      <c r="G2793" s="167" t="s">
        <v>508</v>
      </c>
      <c r="I2793" s="167" t="s">
        <v>1405</v>
      </c>
      <c r="J2793" s="167" t="s">
        <v>1540</v>
      </c>
      <c r="K2793" s="167" t="s">
        <v>1156</v>
      </c>
      <c r="L2793" s="167" t="s">
        <v>1541</v>
      </c>
      <c r="M2793" s="167" t="s">
        <v>3546</v>
      </c>
      <c r="O2793" s="167">
        <v>23807</v>
      </c>
      <c r="P2793" s="167" t="s">
        <v>1386</v>
      </c>
      <c r="R2793" s="167">
        <v>52.8</v>
      </c>
      <c r="S2793" s="167">
        <v>-52.8</v>
      </c>
      <c r="T2793" s="167" t="s">
        <v>1361</v>
      </c>
    </row>
    <row r="2794" spans="1:20">
      <c r="A2794" s="167">
        <v>41450</v>
      </c>
      <c r="B2794" s="167">
        <v>45901</v>
      </c>
      <c r="C2794" s="168">
        <v>45901</v>
      </c>
      <c r="D2794" s="167">
        <v>179827</v>
      </c>
      <c r="E2794" s="167" t="s">
        <v>3547</v>
      </c>
      <c r="F2794" s="167" t="s">
        <v>1500</v>
      </c>
      <c r="G2794" s="167" t="s">
        <v>508</v>
      </c>
      <c r="I2794" s="167" t="s">
        <v>1405</v>
      </c>
      <c r="J2794" s="167" t="s">
        <v>3548</v>
      </c>
      <c r="K2794" s="167" t="s">
        <v>1156</v>
      </c>
      <c r="L2794" s="167" t="s">
        <v>3549</v>
      </c>
      <c r="M2794" s="167" t="s">
        <v>3546</v>
      </c>
      <c r="O2794" s="167">
        <v>23430</v>
      </c>
      <c r="P2794" s="167" t="s">
        <v>1386</v>
      </c>
      <c r="R2794" s="167">
        <v>264</v>
      </c>
      <c r="S2794" s="167">
        <v>-264</v>
      </c>
      <c r="T2794" s="167" t="s">
        <v>1361</v>
      </c>
    </row>
    <row r="2795" spans="1:20">
      <c r="A2795" s="167">
        <v>41450</v>
      </c>
      <c r="B2795" s="167">
        <v>45931</v>
      </c>
      <c r="C2795" s="168">
        <v>45931</v>
      </c>
      <c r="D2795" s="167">
        <v>180382</v>
      </c>
      <c r="E2795" s="167" t="s">
        <v>3547</v>
      </c>
      <c r="F2795" s="167" t="s">
        <v>1500</v>
      </c>
      <c r="G2795" s="167" t="s">
        <v>508</v>
      </c>
      <c r="I2795" s="167" t="s">
        <v>1405</v>
      </c>
      <c r="J2795" s="167" t="s">
        <v>3548</v>
      </c>
      <c r="K2795" s="167" t="s">
        <v>1156</v>
      </c>
      <c r="L2795" s="167" t="s">
        <v>3549</v>
      </c>
      <c r="M2795" s="167" t="s">
        <v>3546</v>
      </c>
      <c r="O2795" s="167">
        <v>23807</v>
      </c>
      <c r="P2795" s="167" t="s">
        <v>1386</v>
      </c>
      <c r="R2795" s="167">
        <v>264</v>
      </c>
      <c r="S2795" s="167">
        <v>-264</v>
      </c>
      <c r="T2795" s="167" t="s">
        <v>1361</v>
      </c>
    </row>
    <row r="2796" spans="1:20">
      <c r="A2796" s="167">
        <v>42100</v>
      </c>
      <c r="B2796" s="167">
        <v>45915</v>
      </c>
      <c r="C2796" s="168">
        <v>45915</v>
      </c>
      <c r="D2796" s="167">
        <v>180189</v>
      </c>
      <c r="E2796" s="167" t="s">
        <v>3550</v>
      </c>
      <c r="F2796" s="167" t="s">
        <v>1408</v>
      </c>
      <c r="G2796" s="167" t="s">
        <v>1409</v>
      </c>
      <c r="I2796" s="167" t="s">
        <v>1384</v>
      </c>
      <c r="J2796" s="167" t="s">
        <v>1422</v>
      </c>
      <c r="K2796" s="167" t="s">
        <v>1159</v>
      </c>
      <c r="L2796" s="167" t="s">
        <v>1423</v>
      </c>
      <c r="M2796" s="167" t="s">
        <v>1393</v>
      </c>
      <c r="O2796" s="167">
        <v>23618</v>
      </c>
      <c r="P2796" s="167" t="s">
        <v>1386</v>
      </c>
      <c r="R2796" s="167">
        <v>77</v>
      </c>
      <c r="S2796" s="167">
        <v>-77</v>
      </c>
      <c r="T2796" s="167" t="s">
        <v>1361</v>
      </c>
    </row>
    <row r="2797" spans="1:20">
      <c r="A2797" s="167">
        <v>42100</v>
      </c>
      <c r="B2797" s="167">
        <v>45945</v>
      </c>
      <c r="C2797" s="168">
        <v>45945</v>
      </c>
      <c r="D2797" s="167">
        <v>180766</v>
      </c>
      <c r="E2797" s="167" t="s">
        <v>3550</v>
      </c>
      <c r="F2797" s="167" t="s">
        <v>1408</v>
      </c>
      <c r="G2797" s="167" t="s">
        <v>1409</v>
      </c>
      <c r="I2797" s="167" t="s">
        <v>1384</v>
      </c>
      <c r="J2797" s="167" t="s">
        <v>1422</v>
      </c>
      <c r="K2797" s="167" t="s">
        <v>1159</v>
      </c>
      <c r="L2797" s="167" t="s">
        <v>1423</v>
      </c>
      <c r="M2797" s="167" t="s">
        <v>1393</v>
      </c>
      <c r="O2797" s="167">
        <v>24099</v>
      </c>
      <c r="P2797" s="167" t="s">
        <v>1386</v>
      </c>
      <c r="R2797" s="167">
        <v>77</v>
      </c>
      <c r="S2797" s="167">
        <v>-77</v>
      </c>
      <c r="T2797" s="167" t="s">
        <v>1361</v>
      </c>
    </row>
    <row r="2798" spans="1:20">
      <c r="A2798" s="167">
        <v>40000</v>
      </c>
      <c r="B2798" s="167">
        <v>45915</v>
      </c>
      <c r="C2798" s="168">
        <v>45915</v>
      </c>
      <c r="D2798" s="167">
        <v>180189</v>
      </c>
      <c r="E2798" s="167" t="s">
        <v>3551</v>
      </c>
      <c r="F2798" s="167" t="s">
        <v>1425</v>
      </c>
      <c r="G2798" s="167" t="s">
        <v>1426</v>
      </c>
      <c r="I2798" s="167" t="s">
        <v>1384</v>
      </c>
      <c r="J2798" s="167" t="s">
        <v>1761</v>
      </c>
      <c r="K2798" s="167" t="s">
        <v>1159</v>
      </c>
      <c r="L2798" s="167" t="s">
        <v>1439</v>
      </c>
      <c r="M2798" s="167" t="s">
        <v>1393</v>
      </c>
      <c r="O2798" s="167">
        <v>23618</v>
      </c>
      <c r="P2798" s="167" t="s">
        <v>1386</v>
      </c>
      <c r="R2798" s="167">
        <v>1023.75</v>
      </c>
      <c r="S2798" s="167">
        <v>-1023.75</v>
      </c>
      <c r="T2798" s="167" t="s">
        <v>1361</v>
      </c>
    </row>
    <row r="2799" spans="1:20">
      <c r="A2799" s="167">
        <v>40000</v>
      </c>
      <c r="B2799" s="167">
        <v>45945</v>
      </c>
      <c r="C2799" s="168">
        <v>45945</v>
      </c>
      <c r="D2799" s="167">
        <v>180766</v>
      </c>
      <c r="E2799" s="167" t="s">
        <v>3551</v>
      </c>
      <c r="F2799" s="167" t="s">
        <v>1425</v>
      </c>
      <c r="G2799" s="167" t="s">
        <v>1426</v>
      </c>
      <c r="I2799" s="167" t="s">
        <v>1384</v>
      </c>
      <c r="J2799" s="167" t="s">
        <v>1761</v>
      </c>
      <c r="K2799" s="167" t="s">
        <v>1159</v>
      </c>
      <c r="L2799" s="167" t="s">
        <v>1439</v>
      </c>
      <c r="M2799" s="167" t="s">
        <v>1393</v>
      </c>
      <c r="O2799" s="167">
        <v>24099</v>
      </c>
      <c r="P2799" s="167" t="s">
        <v>1386</v>
      </c>
      <c r="R2799" s="167">
        <v>1054.5</v>
      </c>
      <c r="S2799" s="167">
        <v>-1054.5</v>
      </c>
      <c r="T2799" s="167" t="s">
        <v>1361</v>
      </c>
    </row>
    <row r="2800" spans="1:20">
      <c r="A2800" s="167">
        <v>40000</v>
      </c>
      <c r="B2800" s="167">
        <v>45915</v>
      </c>
      <c r="C2800" s="168">
        <v>45915</v>
      </c>
      <c r="D2800" s="167">
        <v>180189</v>
      </c>
      <c r="E2800" s="167" t="s">
        <v>3552</v>
      </c>
      <c r="F2800" s="167" t="s">
        <v>1425</v>
      </c>
      <c r="G2800" s="167" t="s">
        <v>1426</v>
      </c>
      <c r="I2800" s="167" t="s">
        <v>1384</v>
      </c>
      <c r="J2800" s="167" t="s">
        <v>1441</v>
      </c>
      <c r="K2800" s="167" t="s">
        <v>1159</v>
      </c>
      <c r="L2800" s="167" t="s">
        <v>1442</v>
      </c>
      <c r="M2800" s="167" t="s">
        <v>1393</v>
      </c>
      <c r="O2800" s="167">
        <v>23618</v>
      </c>
      <c r="P2800" s="167" t="s">
        <v>1386</v>
      </c>
      <c r="R2800" s="167">
        <v>210</v>
      </c>
      <c r="S2800" s="167">
        <v>-210</v>
      </c>
      <c r="T2800" s="167" t="s">
        <v>1361</v>
      </c>
    </row>
    <row r="2801" spans="1:20">
      <c r="A2801" s="167">
        <v>40000</v>
      </c>
      <c r="B2801" s="167">
        <v>45945</v>
      </c>
      <c r="C2801" s="168">
        <v>45945</v>
      </c>
      <c r="D2801" s="167">
        <v>180766</v>
      </c>
      <c r="E2801" s="167" t="s">
        <v>3552</v>
      </c>
      <c r="F2801" s="167" t="s">
        <v>1425</v>
      </c>
      <c r="G2801" s="167" t="s">
        <v>1426</v>
      </c>
      <c r="I2801" s="167" t="s">
        <v>1384</v>
      </c>
      <c r="J2801" s="167" t="s">
        <v>1441</v>
      </c>
      <c r="K2801" s="167" t="s">
        <v>1159</v>
      </c>
      <c r="L2801" s="167" t="s">
        <v>1442</v>
      </c>
      <c r="M2801" s="167" t="s">
        <v>1393</v>
      </c>
      <c r="O2801" s="167">
        <v>24099</v>
      </c>
      <c r="P2801" s="167" t="s">
        <v>1386</v>
      </c>
      <c r="R2801" s="167">
        <v>216.3</v>
      </c>
      <c r="S2801" s="167">
        <v>-216.3</v>
      </c>
      <c r="T2801" s="167" t="s">
        <v>1361</v>
      </c>
    </row>
    <row r="2802" spans="1:20">
      <c r="A2802" s="167">
        <v>40000</v>
      </c>
      <c r="B2802" s="167">
        <v>45915</v>
      </c>
      <c r="C2802" s="168">
        <v>45915</v>
      </c>
      <c r="D2802" s="167">
        <v>180189</v>
      </c>
      <c r="E2802" s="167" t="s">
        <v>3553</v>
      </c>
      <c r="F2802" s="167" t="s">
        <v>1425</v>
      </c>
      <c r="G2802" s="167" t="s">
        <v>1426</v>
      </c>
      <c r="I2802" s="167" t="s">
        <v>1384</v>
      </c>
      <c r="J2802" s="167" t="s">
        <v>1444</v>
      </c>
      <c r="K2802" s="167" t="s">
        <v>1159</v>
      </c>
      <c r="L2802" s="167" t="s">
        <v>1445</v>
      </c>
      <c r="M2802" s="167" t="s">
        <v>1393</v>
      </c>
      <c r="O2802" s="167">
        <v>23618</v>
      </c>
      <c r="P2802" s="167" t="s">
        <v>1386</v>
      </c>
      <c r="R2802" s="167">
        <v>105</v>
      </c>
      <c r="S2802" s="167">
        <v>-105</v>
      </c>
      <c r="T2802" s="167" t="s">
        <v>1361</v>
      </c>
    </row>
    <row r="2803" spans="1:20">
      <c r="A2803" s="167">
        <v>40000</v>
      </c>
      <c r="B2803" s="167">
        <v>45945</v>
      </c>
      <c r="C2803" s="168">
        <v>45945</v>
      </c>
      <c r="D2803" s="167">
        <v>180766</v>
      </c>
      <c r="E2803" s="167" t="s">
        <v>3553</v>
      </c>
      <c r="F2803" s="167" t="s">
        <v>1425</v>
      </c>
      <c r="G2803" s="167" t="s">
        <v>1426</v>
      </c>
      <c r="I2803" s="167" t="s">
        <v>1384</v>
      </c>
      <c r="J2803" s="167" t="s">
        <v>1444</v>
      </c>
      <c r="K2803" s="167" t="s">
        <v>1159</v>
      </c>
      <c r="L2803" s="167" t="s">
        <v>1445</v>
      </c>
      <c r="M2803" s="167" t="s">
        <v>1393</v>
      </c>
      <c r="O2803" s="167">
        <v>24099</v>
      </c>
      <c r="P2803" s="167" t="s">
        <v>1386</v>
      </c>
      <c r="R2803" s="167">
        <v>108.15</v>
      </c>
      <c r="S2803" s="167">
        <v>-108.15</v>
      </c>
      <c r="T2803" s="167" t="s">
        <v>1361</v>
      </c>
    </row>
    <row r="2804" spans="1:20">
      <c r="A2804" s="167">
        <v>42100</v>
      </c>
      <c r="B2804" s="167">
        <v>45901</v>
      </c>
      <c r="C2804" s="168">
        <v>45901</v>
      </c>
      <c r="D2804" s="167">
        <v>179828</v>
      </c>
      <c r="E2804" s="167" t="s">
        <v>3554</v>
      </c>
      <c r="F2804" s="167" t="s">
        <v>1408</v>
      </c>
      <c r="G2804" s="167" t="s">
        <v>1409</v>
      </c>
      <c r="I2804" s="167" t="s">
        <v>1405</v>
      </c>
      <c r="J2804" s="167" t="s">
        <v>1422</v>
      </c>
      <c r="K2804" s="167" t="s">
        <v>1162</v>
      </c>
      <c r="L2804" s="167" t="s">
        <v>1423</v>
      </c>
      <c r="M2804" s="167" t="s">
        <v>3555</v>
      </c>
      <c r="O2804" s="167">
        <v>23426</v>
      </c>
      <c r="P2804" s="167" t="s">
        <v>1386</v>
      </c>
      <c r="R2804" s="167">
        <v>5381.56</v>
      </c>
      <c r="S2804" s="167">
        <v>-5381.56</v>
      </c>
      <c r="T2804" s="167" t="s">
        <v>1361</v>
      </c>
    </row>
    <row r="2805" spans="1:20">
      <c r="A2805" s="167">
        <v>42100</v>
      </c>
      <c r="B2805" s="167">
        <v>45931</v>
      </c>
      <c r="C2805" s="168">
        <v>45931</v>
      </c>
      <c r="D2805" s="167">
        <v>180383</v>
      </c>
      <c r="E2805" s="167" t="s">
        <v>3554</v>
      </c>
      <c r="F2805" s="167" t="s">
        <v>1408</v>
      </c>
      <c r="G2805" s="167" t="s">
        <v>1409</v>
      </c>
      <c r="I2805" s="167" t="s">
        <v>1405</v>
      </c>
      <c r="J2805" s="167" t="s">
        <v>1422</v>
      </c>
      <c r="K2805" s="167" t="s">
        <v>1162</v>
      </c>
      <c r="L2805" s="167" t="s">
        <v>1423</v>
      </c>
      <c r="M2805" s="167" t="s">
        <v>3555</v>
      </c>
      <c r="O2805" s="167">
        <v>23808</v>
      </c>
      <c r="P2805" s="167" t="s">
        <v>1386</v>
      </c>
      <c r="R2805" s="167">
        <v>5338.88</v>
      </c>
      <c r="S2805" s="167">
        <v>-5338.88</v>
      </c>
      <c r="T2805" s="167" t="s">
        <v>1361</v>
      </c>
    </row>
    <row r="2806" spans="1:20">
      <c r="A2806" s="167">
        <v>42000</v>
      </c>
      <c r="B2806" s="167">
        <v>45931</v>
      </c>
      <c r="C2806" s="168">
        <v>45931</v>
      </c>
      <c r="D2806" s="167">
        <v>180568</v>
      </c>
      <c r="E2806" s="167" t="s">
        <v>3556</v>
      </c>
      <c r="F2806" s="167" t="s">
        <v>2917</v>
      </c>
      <c r="G2806" s="167" t="s">
        <v>2918</v>
      </c>
      <c r="I2806" s="167" t="s">
        <v>1405</v>
      </c>
      <c r="J2806" s="167" t="s">
        <v>3557</v>
      </c>
      <c r="K2806" s="167" t="s">
        <v>1162</v>
      </c>
      <c r="L2806" s="167" t="s">
        <v>3558</v>
      </c>
      <c r="M2806" s="167" t="s">
        <v>3555</v>
      </c>
      <c r="O2806" s="167">
        <v>23944</v>
      </c>
      <c r="P2806" s="167" t="s">
        <v>1386</v>
      </c>
      <c r="R2806" s="167">
        <v>12338.53</v>
      </c>
      <c r="S2806" s="167">
        <v>-12338.53</v>
      </c>
      <c r="T2806" s="167" t="s">
        <v>1361</v>
      </c>
    </row>
    <row r="2807" spans="1:20">
      <c r="A2807" s="167">
        <v>40200</v>
      </c>
      <c r="B2807" s="167">
        <v>45901</v>
      </c>
      <c r="C2807" s="168">
        <v>45901</v>
      </c>
      <c r="D2807" s="167">
        <v>179829</v>
      </c>
      <c r="E2807" s="167" t="s">
        <v>3559</v>
      </c>
      <c r="F2807" s="167" t="s">
        <v>1557</v>
      </c>
      <c r="G2807" s="167" t="s">
        <v>134</v>
      </c>
      <c r="I2807" s="167" t="s">
        <v>1405</v>
      </c>
      <c r="J2807" s="167" t="s">
        <v>2549</v>
      </c>
      <c r="K2807" s="167" t="s">
        <v>1162</v>
      </c>
      <c r="L2807" s="167" t="s">
        <v>2549</v>
      </c>
      <c r="M2807" s="167" t="s">
        <v>3555</v>
      </c>
      <c r="O2807" s="167">
        <v>23536</v>
      </c>
      <c r="P2807" s="167" t="s">
        <v>1386</v>
      </c>
      <c r="R2807" s="167">
        <v>1333.33</v>
      </c>
      <c r="S2807" s="167">
        <v>-1333.33</v>
      </c>
      <c r="T2807" s="167" t="s">
        <v>1361</v>
      </c>
    </row>
    <row r="2808" spans="1:20">
      <c r="A2808" s="167">
        <v>40200</v>
      </c>
      <c r="B2808" s="167">
        <v>45931</v>
      </c>
      <c r="C2808" s="168">
        <v>45931</v>
      </c>
      <c r="D2808" s="167">
        <v>180384</v>
      </c>
      <c r="E2808" s="167" t="s">
        <v>3559</v>
      </c>
      <c r="F2808" s="167" t="s">
        <v>1557</v>
      </c>
      <c r="G2808" s="167" t="s">
        <v>134</v>
      </c>
      <c r="I2808" s="167" t="s">
        <v>1405</v>
      </c>
      <c r="J2808" s="167" t="s">
        <v>2549</v>
      </c>
      <c r="K2808" s="167" t="s">
        <v>1162</v>
      </c>
      <c r="L2808" s="167" t="s">
        <v>2549</v>
      </c>
      <c r="M2808" s="167" t="s">
        <v>3555</v>
      </c>
      <c r="O2808" s="167">
        <v>23748</v>
      </c>
      <c r="P2808" s="167" t="s">
        <v>1386</v>
      </c>
      <c r="R2808" s="167">
        <v>1333.33</v>
      </c>
      <c r="S2808" s="167">
        <v>-1333.33</v>
      </c>
      <c r="T2808" s="167" t="s">
        <v>1361</v>
      </c>
    </row>
    <row r="2809" spans="1:20">
      <c r="A2809" s="167">
        <v>42300</v>
      </c>
      <c r="B2809" s="167">
        <v>45901</v>
      </c>
      <c r="C2809" s="168">
        <v>45901</v>
      </c>
      <c r="D2809" s="167">
        <v>179829</v>
      </c>
      <c r="E2809" s="167" t="s">
        <v>3560</v>
      </c>
      <c r="F2809" s="167" t="s">
        <v>1557</v>
      </c>
      <c r="G2809" s="167" t="s">
        <v>134</v>
      </c>
      <c r="I2809" s="167" t="s">
        <v>1405</v>
      </c>
      <c r="J2809" s="167">
        <v>94151</v>
      </c>
      <c r="K2809" s="167" t="s">
        <v>1162</v>
      </c>
      <c r="L2809" s="167" t="s">
        <v>3561</v>
      </c>
      <c r="M2809" s="167" t="s">
        <v>3555</v>
      </c>
      <c r="O2809" s="167">
        <v>23536</v>
      </c>
      <c r="P2809" s="167" t="s">
        <v>1386</v>
      </c>
      <c r="R2809" s="167">
        <v>1791.81</v>
      </c>
      <c r="S2809" s="167">
        <v>-1791.81</v>
      </c>
      <c r="T2809" s="167" t="s">
        <v>1361</v>
      </c>
    </row>
    <row r="2810" spans="1:20">
      <c r="A2810" s="167">
        <v>42300</v>
      </c>
      <c r="B2810" s="167">
        <v>45931</v>
      </c>
      <c r="C2810" s="168">
        <v>45931</v>
      </c>
      <c r="D2810" s="167">
        <v>180384</v>
      </c>
      <c r="E2810" s="167" t="s">
        <v>3560</v>
      </c>
      <c r="F2810" s="167" t="s">
        <v>1557</v>
      </c>
      <c r="G2810" s="167" t="s">
        <v>134</v>
      </c>
      <c r="I2810" s="167" t="s">
        <v>1405</v>
      </c>
      <c r="J2810" s="167">
        <v>94151</v>
      </c>
      <c r="K2810" s="167" t="s">
        <v>1162</v>
      </c>
      <c r="L2810" s="167" t="s">
        <v>3561</v>
      </c>
      <c r="M2810" s="167" t="s">
        <v>3555</v>
      </c>
      <c r="O2810" s="167">
        <v>23748</v>
      </c>
      <c r="P2810" s="167" t="s">
        <v>1386</v>
      </c>
      <c r="R2810" s="167">
        <v>1791.81</v>
      </c>
      <c r="S2810" s="167">
        <v>-1791.81</v>
      </c>
      <c r="T2810" s="167" t="s">
        <v>1361</v>
      </c>
    </row>
    <row r="2811" spans="1:20">
      <c r="A2811" s="167">
        <v>40000</v>
      </c>
      <c r="B2811" s="167">
        <v>45901</v>
      </c>
      <c r="C2811" s="168">
        <v>45901</v>
      </c>
      <c r="D2811" s="167" t="s">
        <v>3562</v>
      </c>
      <c r="E2811" s="167" t="s">
        <v>3563</v>
      </c>
      <c r="F2811" s="167" t="s">
        <v>1425</v>
      </c>
      <c r="G2811" s="167" t="s">
        <v>1426</v>
      </c>
      <c r="I2811" s="167" t="s">
        <v>1650</v>
      </c>
      <c r="J2811" s="167" t="s">
        <v>1657</v>
      </c>
      <c r="K2811" s="167" t="s">
        <v>707</v>
      </c>
      <c r="L2811" s="167" t="s">
        <v>1658</v>
      </c>
      <c r="M2811" s="167" t="s">
        <v>3564</v>
      </c>
      <c r="O2811" s="167">
        <v>23415</v>
      </c>
      <c r="P2811" s="167" t="s">
        <v>1386</v>
      </c>
      <c r="R2811" s="167">
        <v>96</v>
      </c>
      <c r="S2811" s="167">
        <v>-96</v>
      </c>
      <c r="T2811" s="167" t="s">
        <v>1361</v>
      </c>
    </row>
    <row r="2812" spans="1:20">
      <c r="A2812" s="167">
        <v>40000</v>
      </c>
      <c r="B2812" s="167">
        <v>45931</v>
      </c>
      <c r="C2812" s="168">
        <v>45931</v>
      </c>
      <c r="D2812" s="167" t="s">
        <v>708</v>
      </c>
      <c r="E2812" s="167" t="s">
        <v>3563</v>
      </c>
      <c r="F2812" s="167" t="s">
        <v>1425</v>
      </c>
      <c r="G2812" s="167" t="s">
        <v>1426</v>
      </c>
      <c r="I2812" s="167" t="s">
        <v>1650</v>
      </c>
      <c r="J2812" s="167" t="s">
        <v>1657</v>
      </c>
      <c r="K2812" s="167" t="s">
        <v>707</v>
      </c>
      <c r="L2812" s="167" t="s">
        <v>1658</v>
      </c>
      <c r="M2812" s="167" t="s">
        <v>3564</v>
      </c>
      <c r="O2812" s="167">
        <v>23940</v>
      </c>
      <c r="P2812" s="167" t="s">
        <v>1386</v>
      </c>
      <c r="R2812" s="167">
        <v>96</v>
      </c>
      <c r="S2812" s="167">
        <v>-96</v>
      </c>
      <c r="T2812" s="167" t="s">
        <v>1361</v>
      </c>
    </row>
    <row r="2813" spans="1:20">
      <c r="A2813" s="167">
        <v>40000</v>
      </c>
      <c r="B2813" s="167">
        <v>45901</v>
      </c>
      <c r="C2813" s="168">
        <v>45901</v>
      </c>
      <c r="D2813" s="167" t="s">
        <v>3562</v>
      </c>
      <c r="E2813" s="167" t="s">
        <v>3565</v>
      </c>
      <c r="F2813" s="167" t="s">
        <v>1425</v>
      </c>
      <c r="G2813" s="167" t="s">
        <v>1426</v>
      </c>
      <c r="I2813" s="167" t="s">
        <v>1650</v>
      </c>
      <c r="J2813" s="167" t="s">
        <v>1546</v>
      </c>
      <c r="K2813" s="167" t="s">
        <v>707</v>
      </c>
      <c r="L2813" s="167" t="s">
        <v>1547</v>
      </c>
      <c r="M2813" s="167" t="s">
        <v>3564</v>
      </c>
      <c r="O2813" s="167">
        <v>23415</v>
      </c>
      <c r="P2813" s="167" t="s">
        <v>1386</v>
      </c>
      <c r="R2813" s="167">
        <v>8</v>
      </c>
      <c r="S2813" s="167">
        <v>-8</v>
      </c>
      <c r="T2813" s="167" t="s">
        <v>1361</v>
      </c>
    </row>
    <row r="2814" spans="1:20">
      <c r="A2814" s="167">
        <v>40000</v>
      </c>
      <c r="B2814" s="167">
        <v>45931</v>
      </c>
      <c r="C2814" s="168">
        <v>45931</v>
      </c>
      <c r="D2814" s="167" t="s">
        <v>708</v>
      </c>
      <c r="E2814" s="167" t="s">
        <v>3565</v>
      </c>
      <c r="F2814" s="167" t="s">
        <v>1425</v>
      </c>
      <c r="G2814" s="167" t="s">
        <v>1426</v>
      </c>
      <c r="I2814" s="167" t="s">
        <v>1650</v>
      </c>
      <c r="J2814" s="167" t="s">
        <v>1546</v>
      </c>
      <c r="K2814" s="167" t="s">
        <v>707</v>
      </c>
      <c r="L2814" s="167" t="s">
        <v>1547</v>
      </c>
      <c r="M2814" s="167" t="s">
        <v>3564</v>
      </c>
      <c r="O2814" s="167">
        <v>23940</v>
      </c>
      <c r="P2814" s="167" t="s">
        <v>1386</v>
      </c>
      <c r="R2814" s="167">
        <v>8</v>
      </c>
      <c r="S2814" s="167">
        <v>-8</v>
      </c>
      <c r="T2814" s="167" t="s">
        <v>1361</v>
      </c>
    </row>
    <row r="2815" spans="1:20">
      <c r="A2815" s="167">
        <v>40000</v>
      </c>
      <c r="B2815" s="167">
        <v>45901</v>
      </c>
      <c r="C2815" s="168">
        <v>45901</v>
      </c>
      <c r="D2815" s="167" t="s">
        <v>3562</v>
      </c>
      <c r="E2815" s="167" t="s">
        <v>3566</v>
      </c>
      <c r="F2815" s="167" t="s">
        <v>1425</v>
      </c>
      <c r="G2815" s="167" t="s">
        <v>1426</v>
      </c>
      <c r="I2815" s="167" t="s">
        <v>1650</v>
      </c>
      <c r="J2815" s="167" t="s">
        <v>3077</v>
      </c>
      <c r="K2815" s="167" t="s">
        <v>707</v>
      </c>
      <c r="L2815" s="167" t="s">
        <v>3078</v>
      </c>
      <c r="M2815" s="167" t="s">
        <v>3564</v>
      </c>
      <c r="O2815" s="167">
        <v>23415</v>
      </c>
      <c r="P2815" s="167" t="s">
        <v>1386</v>
      </c>
      <c r="R2815" s="167">
        <v>150</v>
      </c>
      <c r="S2815" s="167">
        <v>-150</v>
      </c>
      <c r="T2815" s="167" t="s">
        <v>1361</v>
      </c>
    </row>
    <row r="2816" spans="1:20">
      <c r="A2816" s="167">
        <v>40000</v>
      </c>
      <c r="B2816" s="167">
        <v>45931</v>
      </c>
      <c r="C2816" s="168">
        <v>45931</v>
      </c>
      <c r="D2816" s="167" t="s">
        <v>708</v>
      </c>
      <c r="E2816" s="167" t="s">
        <v>3566</v>
      </c>
      <c r="F2816" s="167" t="s">
        <v>1425</v>
      </c>
      <c r="G2816" s="167" t="s">
        <v>1426</v>
      </c>
      <c r="I2816" s="167" t="s">
        <v>1650</v>
      </c>
      <c r="J2816" s="167" t="s">
        <v>3077</v>
      </c>
      <c r="K2816" s="167" t="s">
        <v>707</v>
      </c>
      <c r="L2816" s="167" t="s">
        <v>3078</v>
      </c>
      <c r="M2816" s="167" t="s">
        <v>3564</v>
      </c>
      <c r="O2816" s="167">
        <v>23940</v>
      </c>
      <c r="P2816" s="167" t="s">
        <v>1386</v>
      </c>
      <c r="R2816" s="167">
        <v>150</v>
      </c>
      <c r="S2816" s="167">
        <v>-150</v>
      </c>
      <c r="T2816" s="167" t="s">
        <v>1361</v>
      </c>
    </row>
    <row r="2817" spans="1:20">
      <c r="A2817" s="167">
        <v>42100</v>
      </c>
      <c r="B2817" s="167">
        <v>45901</v>
      </c>
      <c r="C2817" s="168">
        <v>45901</v>
      </c>
      <c r="D2817" s="167" t="s">
        <v>3562</v>
      </c>
      <c r="E2817" s="167" t="s">
        <v>3567</v>
      </c>
      <c r="F2817" s="167" t="s">
        <v>1408</v>
      </c>
      <c r="G2817" s="167" t="s">
        <v>1409</v>
      </c>
      <c r="I2817" s="167" t="s">
        <v>1650</v>
      </c>
      <c r="J2817" s="167" t="s">
        <v>1422</v>
      </c>
      <c r="K2817" s="167" t="s">
        <v>707</v>
      </c>
      <c r="L2817" s="167" t="s">
        <v>1423</v>
      </c>
      <c r="M2817" s="167" t="s">
        <v>3564</v>
      </c>
      <c r="O2817" s="167">
        <v>23415</v>
      </c>
      <c r="P2817" s="167" t="s">
        <v>1386</v>
      </c>
      <c r="R2817" s="167">
        <v>133</v>
      </c>
      <c r="S2817" s="167">
        <v>-133</v>
      </c>
      <c r="T2817" s="167" t="s">
        <v>1361</v>
      </c>
    </row>
    <row r="2818" spans="1:20">
      <c r="A2818" s="167">
        <v>42100</v>
      </c>
      <c r="B2818" s="167">
        <v>45931</v>
      </c>
      <c r="C2818" s="168">
        <v>45931</v>
      </c>
      <c r="D2818" s="167" t="s">
        <v>708</v>
      </c>
      <c r="E2818" s="167" t="s">
        <v>3567</v>
      </c>
      <c r="F2818" s="167" t="s">
        <v>1408</v>
      </c>
      <c r="G2818" s="167" t="s">
        <v>1409</v>
      </c>
      <c r="I2818" s="167" t="s">
        <v>1650</v>
      </c>
      <c r="J2818" s="167" t="s">
        <v>1422</v>
      </c>
      <c r="K2818" s="167" t="s">
        <v>707</v>
      </c>
      <c r="L2818" s="167" t="s">
        <v>1423</v>
      </c>
      <c r="M2818" s="167" t="s">
        <v>3564</v>
      </c>
      <c r="O2818" s="167">
        <v>23940</v>
      </c>
      <c r="P2818" s="167" t="s">
        <v>1386</v>
      </c>
      <c r="R2818" s="167">
        <v>210</v>
      </c>
      <c r="S2818" s="167">
        <v>-210</v>
      </c>
      <c r="T2818" s="167" t="s">
        <v>1361</v>
      </c>
    </row>
    <row r="2819" spans="1:20">
      <c r="A2819" s="167">
        <v>40000</v>
      </c>
      <c r="B2819" s="167">
        <v>45901</v>
      </c>
      <c r="C2819" s="168">
        <v>45901</v>
      </c>
      <c r="D2819" s="167" t="s">
        <v>3562</v>
      </c>
      <c r="E2819" s="167" t="s">
        <v>3568</v>
      </c>
      <c r="F2819" s="167" t="s">
        <v>1425</v>
      </c>
      <c r="G2819" s="167" t="s">
        <v>1426</v>
      </c>
      <c r="I2819" s="167" t="s">
        <v>1650</v>
      </c>
      <c r="J2819" s="167" t="s">
        <v>2700</v>
      </c>
      <c r="K2819" s="167" t="s">
        <v>707</v>
      </c>
      <c r="L2819" s="167" t="s">
        <v>2701</v>
      </c>
      <c r="M2819" s="167" t="s">
        <v>3564</v>
      </c>
      <c r="O2819" s="167">
        <v>23415</v>
      </c>
      <c r="P2819" s="167" t="s">
        <v>1386</v>
      </c>
      <c r="R2819" s="167">
        <v>249.53</v>
      </c>
      <c r="S2819" s="167">
        <v>-249.53</v>
      </c>
      <c r="T2819" s="167" t="s">
        <v>1361</v>
      </c>
    </row>
    <row r="2820" spans="1:20">
      <c r="A2820" s="167">
        <v>40000</v>
      </c>
      <c r="B2820" s="167">
        <v>45931</v>
      </c>
      <c r="C2820" s="168">
        <v>45931</v>
      </c>
      <c r="D2820" s="167" t="s">
        <v>708</v>
      </c>
      <c r="E2820" s="167" t="s">
        <v>3568</v>
      </c>
      <c r="F2820" s="167" t="s">
        <v>1425</v>
      </c>
      <c r="G2820" s="167" t="s">
        <v>1426</v>
      </c>
      <c r="I2820" s="167" t="s">
        <v>1650</v>
      </c>
      <c r="J2820" s="167" t="s">
        <v>2700</v>
      </c>
      <c r="K2820" s="167" t="s">
        <v>707</v>
      </c>
      <c r="L2820" s="167" t="s">
        <v>2701</v>
      </c>
      <c r="M2820" s="167" t="s">
        <v>3564</v>
      </c>
      <c r="O2820" s="167">
        <v>23940</v>
      </c>
      <c r="P2820" s="167" t="s">
        <v>1386</v>
      </c>
      <c r="R2820" s="167">
        <v>249.53</v>
      </c>
      <c r="S2820" s="167">
        <v>-249.53</v>
      </c>
      <c r="T2820" s="167" t="s">
        <v>1361</v>
      </c>
    </row>
    <row r="2821" spans="1:20">
      <c r="A2821" s="167">
        <v>41320</v>
      </c>
      <c r="B2821" s="167">
        <v>45901</v>
      </c>
      <c r="C2821" s="168">
        <v>45901</v>
      </c>
      <c r="D2821" s="167" t="s">
        <v>3562</v>
      </c>
      <c r="E2821" s="167" t="s">
        <v>3569</v>
      </c>
      <c r="F2821" s="167" t="s">
        <v>1425</v>
      </c>
      <c r="G2821" s="167" t="s">
        <v>1426</v>
      </c>
      <c r="I2821" s="167" t="s">
        <v>1650</v>
      </c>
      <c r="J2821" s="167" t="s">
        <v>1492</v>
      </c>
      <c r="K2821" s="167" t="s">
        <v>707</v>
      </c>
      <c r="L2821" s="167" t="s">
        <v>1493</v>
      </c>
      <c r="M2821" s="167" t="s">
        <v>3564</v>
      </c>
      <c r="O2821" s="167">
        <v>23415</v>
      </c>
      <c r="P2821" s="167" t="s">
        <v>1386</v>
      </c>
      <c r="R2821" s="167">
        <v>50</v>
      </c>
      <c r="S2821" s="167">
        <v>-50</v>
      </c>
      <c r="T2821" s="167" t="s">
        <v>1361</v>
      </c>
    </row>
    <row r="2822" spans="1:20">
      <c r="A2822" s="167">
        <v>41320</v>
      </c>
      <c r="B2822" s="167">
        <v>45931</v>
      </c>
      <c r="C2822" s="168">
        <v>45931</v>
      </c>
      <c r="D2822" s="167" t="s">
        <v>708</v>
      </c>
      <c r="E2822" s="167" t="s">
        <v>3569</v>
      </c>
      <c r="F2822" s="167" t="s">
        <v>1425</v>
      </c>
      <c r="G2822" s="167" t="s">
        <v>1426</v>
      </c>
      <c r="I2822" s="167" t="s">
        <v>1650</v>
      </c>
      <c r="J2822" s="167" t="s">
        <v>1492</v>
      </c>
      <c r="K2822" s="167" t="s">
        <v>707</v>
      </c>
      <c r="L2822" s="167" t="s">
        <v>1493</v>
      </c>
      <c r="M2822" s="167" t="s">
        <v>3564</v>
      </c>
      <c r="O2822" s="167">
        <v>23940</v>
      </c>
      <c r="P2822" s="167" t="s">
        <v>1386</v>
      </c>
      <c r="R2822" s="167">
        <v>50</v>
      </c>
      <c r="S2822" s="167">
        <v>-50</v>
      </c>
      <c r="T2822" s="167" t="s">
        <v>1361</v>
      </c>
    </row>
    <row r="2823" spans="1:20">
      <c r="A2823" s="167">
        <v>41300</v>
      </c>
      <c r="B2823" s="167">
        <v>45901</v>
      </c>
      <c r="C2823" s="168">
        <v>45901</v>
      </c>
      <c r="D2823" s="167" t="s">
        <v>3562</v>
      </c>
      <c r="E2823" s="167" t="s">
        <v>3570</v>
      </c>
      <c r="F2823" s="167" t="s">
        <v>1425</v>
      </c>
      <c r="G2823" s="167" t="s">
        <v>1426</v>
      </c>
      <c r="I2823" s="167" t="s">
        <v>1650</v>
      </c>
      <c r="J2823" s="167" t="s">
        <v>1430</v>
      </c>
      <c r="K2823" s="167" t="s">
        <v>707</v>
      </c>
      <c r="L2823" s="167" t="s">
        <v>1430</v>
      </c>
      <c r="M2823" s="167" t="s">
        <v>3564</v>
      </c>
      <c r="O2823" s="167">
        <v>23415</v>
      </c>
      <c r="P2823" s="167" t="s">
        <v>1386</v>
      </c>
      <c r="R2823" s="167">
        <v>30</v>
      </c>
      <c r="S2823" s="167">
        <v>-30</v>
      </c>
      <c r="T2823" s="167" t="s">
        <v>1361</v>
      </c>
    </row>
    <row r="2824" spans="1:20">
      <c r="A2824" s="167">
        <v>41300</v>
      </c>
      <c r="B2824" s="167">
        <v>45931</v>
      </c>
      <c r="C2824" s="168">
        <v>45931</v>
      </c>
      <c r="D2824" s="167" t="s">
        <v>708</v>
      </c>
      <c r="E2824" s="167" t="s">
        <v>3570</v>
      </c>
      <c r="F2824" s="167" t="s">
        <v>1425</v>
      </c>
      <c r="G2824" s="167" t="s">
        <v>1426</v>
      </c>
      <c r="I2824" s="167" t="s">
        <v>1650</v>
      </c>
      <c r="J2824" s="167" t="s">
        <v>1430</v>
      </c>
      <c r="K2824" s="167" t="s">
        <v>707</v>
      </c>
      <c r="L2824" s="167" t="s">
        <v>1430</v>
      </c>
      <c r="M2824" s="167" t="s">
        <v>3564</v>
      </c>
      <c r="O2824" s="167">
        <v>23940</v>
      </c>
      <c r="P2824" s="167" t="s">
        <v>1386</v>
      </c>
      <c r="R2824" s="167">
        <v>30</v>
      </c>
      <c r="S2824" s="167">
        <v>-30</v>
      </c>
      <c r="T2824" s="167" t="s">
        <v>1361</v>
      </c>
    </row>
    <row r="2825" spans="1:20">
      <c r="A2825" s="167">
        <v>40000</v>
      </c>
      <c r="B2825" s="167">
        <v>45901</v>
      </c>
      <c r="C2825" s="168">
        <v>45901</v>
      </c>
      <c r="D2825" s="167" t="s">
        <v>3562</v>
      </c>
      <c r="E2825" s="167" t="s">
        <v>3571</v>
      </c>
      <c r="F2825" s="167" t="s">
        <v>1425</v>
      </c>
      <c r="G2825" s="167" t="s">
        <v>1426</v>
      </c>
      <c r="I2825" s="167" t="s">
        <v>1650</v>
      </c>
      <c r="J2825" s="167" t="s">
        <v>1947</v>
      </c>
      <c r="K2825" s="167" t="s">
        <v>707</v>
      </c>
      <c r="L2825" s="167" t="s">
        <v>1948</v>
      </c>
      <c r="M2825" s="167" t="s">
        <v>3564</v>
      </c>
      <c r="O2825" s="167">
        <v>23415</v>
      </c>
      <c r="P2825" s="167" t="s">
        <v>1386</v>
      </c>
      <c r="R2825" s="167">
        <v>92.64</v>
      </c>
      <c r="S2825" s="167">
        <v>-92.64</v>
      </c>
      <c r="T2825" s="167" t="s">
        <v>1361</v>
      </c>
    </row>
    <row r="2826" spans="1:20">
      <c r="A2826" s="167">
        <v>40000</v>
      </c>
      <c r="B2826" s="167">
        <v>45931</v>
      </c>
      <c r="C2826" s="168">
        <v>45931</v>
      </c>
      <c r="D2826" s="167" t="s">
        <v>708</v>
      </c>
      <c r="E2826" s="167" t="s">
        <v>3571</v>
      </c>
      <c r="F2826" s="167" t="s">
        <v>1425</v>
      </c>
      <c r="G2826" s="167" t="s">
        <v>1426</v>
      </c>
      <c r="I2826" s="167" t="s">
        <v>1650</v>
      </c>
      <c r="J2826" s="167" t="s">
        <v>1947</v>
      </c>
      <c r="K2826" s="167" t="s">
        <v>707</v>
      </c>
      <c r="L2826" s="167" t="s">
        <v>1948</v>
      </c>
      <c r="M2826" s="167" t="s">
        <v>3564</v>
      </c>
      <c r="O2826" s="167">
        <v>23940</v>
      </c>
      <c r="P2826" s="167" t="s">
        <v>1386</v>
      </c>
      <c r="R2826" s="167">
        <v>92.64</v>
      </c>
      <c r="S2826" s="167">
        <v>-92.64</v>
      </c>
      <c r="T2826" s="167" t="s">
        <v>1361</v>
      </c>
    </row>
    <row r="2827" spans="1:20">
      <c r="A2827" s="167">
        <v>40000</v>
      </c>
      <c r="B2827" s="167">
        <v>45901</v>
      </c>
      <c r="C2827" s="168">
        <v>45901</v>
      </c>
      <c r="D2827" s="167" t="s">
        <v>3562</v>
      </c>
      <c r="E2827" s="167" t="s">
        <v>3572</v>
      </c>
      <c r="F2827" s="167" t="s">
        <v>1425</v>
      </c>
      <c r="G2827" s="167" t="s">
        <v>1426</v>
      </c>
      <c r="I2827" s="167" t="s">
        <v>1650</v>
      </c>
      <c r="J2827" s="167" t="s">
        <v>2707</v>
      </c>
      <c r="K2827" s="167" t="s">
        <v>707</v>
      </c>
      <c r="L2827" s="167" t="s">
        <v>2708</v>
      </c>
      <c r="M2827" s="167" t="s">
        <v>3564</v>
      </c>
      <c r="O2827" s="167">
        <v>23415</v>
      </c>
      <c r="P2827" s="167" t="s">
        <v>1386</v>
      </c>
      <c r="R2827" s="167">
        <v>180</v>
      </c>
      <c r="S2827" s="167">
        <v>-180</v>
      </c>
      <c r="T2827" s="167" t="s">
        <v>1361</v>
      </c>
    </row>
    <row r="2828" spans="1:20">
      <c r="A2828" s="167">
        <v>40000</v>
      </c>
      <c r="B2828" s="167">
        <v>45931</v>
      </c>
      <c r="C2828" s="168">
        <v>45931</v>
      </c>
      <c r="D2828" s="167" t="s">
        <v>708</v>
      </c>
      <c r="E2828" s="167" t="s">
        <v>3572</v>
      </c>
      <c r="F2828" s="167" t="s">
        <v>1425</v>
      </c>
      <c r="G2828" s="167" t="s">
        <v>1426</v>
      </c>
      <c r="I2828" s="167" t="s">
        <v>1650</v>
      </c>
      <c r="J2828" s="167" t="s">
        <v>2707</v>
      </c>
      <c r="K2828" s="167" t="s">
        <v>707</v>
      </c>
      <c r="L2828" s="167" t="s">
        <v>2708</v>
      </c>
      <c r="M2828" s="167" t="s">
        <v>3564</v>
      </c>
      <c r="O2828" s="167">
        <v>23940</v>
      </c>
      <c r="P2828" s="167" t="s">
        <v>1386</v>
      </c>
      <c r="R2828" s="167">
        <v>180</v>
      </c>
      <c r="S2828" s="167">
        <v>-180</v>
      </c>
      <c r="T2828" s="167" t="s">
        <v>1361</v>
      </c>
    </row>
    <row r="2829" spans="1:20">
      <c r="A2829" s="167">
        <v>40000</v>
      </c>
      <c r="B2829" s="167">
        <v>45901</v>
      </c>
      <c r="C2829" s="168">
        <v>45901</v>
      </c>
      <c r="D2829" s="167" t="s">
        <v>3562</v>
      </c>
      <c r="E2829" s="167" t="s">
        <v>3573</v>
      </c>
      <c r="F2829" s="167" t="s">
        <v>1425</v>
      </c>
      <c r="G2829" s="167" t="s">
        <v>1426</v>
      </c>
      <c r="I2829" s="167" t="s">
        <v>1650</v>
      </c>
      <c r="J2829" s="167" t="s">
        <v>1438</v>
      </c>
      <c r="K2829" s="167" t="s">
        <v>707</v>
      </c>
      <c r="L2829" s="167" t="s">
        <v>1439</v>
      </c>
      <c r="M2829" s="167" t="s">
        <v>3564</v>
      </c>
      <c r="O2829" s="167">
        <v>23415</v>
      </c>
      <c r="P2829" s="167" t="s">
        <v>1386</v>
      </c>
      <c r="R2829" s="167">
        <v>190</v>
      </c>
      <c r="S2829" s="167">
        <v>-190</v>
      </c>
      <c r="T2829" s="167" t="s">
        <v>1361</v>
      </c>
    </row>
    <row r="2830" spans="1:20">
      <c r="A2830" s="167">
        <v>40000</v>
      </c>
      <c r="B2830" s="167">
        <v>45931</v>
      </c>
      <c r="C2830" s="168">
        <v>45931</v>
      </c>
      <c r="D2830" s="167" t="s">
        <v>708</v>
      </c>
      <c r="E2830" s="167" t="s">
        <v>3573</v>
      </c>
      <c r="F2830" s="167" t="s">
        <v>1425</v>
      </c>
      <c r="G2830" s="167" t="s">
        <v>1426</v>
      </c>
      <c r="I2830" s="167" t="s">
        <v>1650</v>
      </c>
      <c r="J2830" s="167" t="s">
        <v>1438</v>
      </c>
      <c r="K2830" s="167" t="s">
        <v>707</v>
      </c>
      <c r="L2830" s="167" t="s">
        <v>1439</v>
      </c>
      <c r="M2830" s="167" t="s">
        <v>3564</v>
      </c>
      <c r="O2830" s="167">
        <v>23940</v>
      </c>
      <c r="P2830" s="167" t="s">
        <v>1386</v>
      </c>
      <c r="R2830" s="167">
        <v>190</v>
      </c>
      <c r="S2830" s="167">
        <v>-190</v>
      </c>
      <c r="T2830" s="167" t="s">
        <v>1361</v>
      </c>
    </row>
    <row r="2831" spans="1:20">
      <c r="A2831" s="167">
        <v>40000</v>
      </c>
      <c r="B2831" s="167">
        <v>45901</v>
      </c>
      <c r="C2831" s="168">
        <v>45901</v>
      </c>
      <c r="D2831" s="167" t="s">
        <v>3562</v>
      </c>
      <c r="E2831" s="167" t="s">
        <v>3574</v>
      </c>
      <c r="F2831" s="167" t="s">
        <v>1425</v>
      </c>
      <c r="G2831" s="167" t="s">
        <v>1426</v>
      </c>
      <c r="I2831" s="167" t="s">
        <v>1650</v>
      </c>
      <c r="J2831" s="167" t="s">
        <v>1441</v>
      </c>
      <c r="K2831" s="167" t="s">
        <v>707</v>
      </c>
      <c r="L2831" s="167" t="s">
        <v>1442</v>
      </c>
      <c r="M2831" s="167" t="s">
        <v>3564</v>
      </c>
      <c r="O2831" s="167">
        <v>23415</v>
      </c>
      <c r="P2831" s="167" t="s">
        <v>1386</v>
      </c>
      <c r="R2831" s="167">
        <v>250</v>
      </c>
      <c r="S2831" s="167">
        <v>-250</v>
      </c>
      <c r="T2831" s="167" t="s">
        <v>1361</v>
      </c>
    </row>
    <row r="2832" spans="1:20">
      <c r="A2832" s="167">
        <v>40000</v>
      </c>
      <c r="B2832" s="167">
        <v>45931</v>
      </c>
      <c r="C2832" s="168">
        <v>45931</v>
      </c>
      <c r="D2832" s="167" t="s">
        <v>708</v>
      </c>
      <c r="E2832" s="167" t="s">
        <v>3574</v>
      </c>
      <c r="F2832" s="167" t="s">
        <v>1425</v>
      </c>
      <c r="G2832" s="167" t="s">
        <v>1426</v>
      </c>
      <c r="I2832" s="167" t="s">
        <v>1650</v>
      </c>
      <c r="J2832" s="167" t="s">
        <v>1441</v>
      </c>
      <c r="K2832" s="167" t="s">
        <v>707</v>
      </c>
      <c r="L2832" s="167" t="s">
        <v>1442</v>
      </c>
      <c r="M2832" s="167" t="s">
        <v>3564</v>
      </c>
      <c r="O2832" s="167">
        <v>23940</v>
      </c>
      <c r="P2832" s="167" t="s">
        <v>1386</v>
      </c>
      <c r="R2832" s="167">
        <v>250</v>
      </c>
      <c r="S2832" s="167">
        <v>-250</v>
      </c>
      <c r="T2832" s="167" t="s">
        <v>1361</v>
      </c>
    </row>
    <row r="2833" spans="1:20">
      <c r="A2833" s="167">
        <v>40000</v>
      </c>
      <c r="B2833" s="167">
        <v>45901</v>
      </c>
      <c r="C2833" s="168">
        <v>45901</v>
      </c>
      <c r="D2833" s="167" t="s">
        <v>3562</v>
      </c>
      <c r="E2833" s="167" t="s">
        <v>3575</v>
      </c>
      <c r="F2833" s="167" t="s">
        <v>1425</v>
      </c>
      <c r="G2833" s="167" t="s">
        <v>1426</v>
      </c>
      <c r="I2833" s="167" t="s">
        <v>1650</v>
      </c>
      <c r="J2833" s="167" t="s">
        <v>1444</v>
      </c>
      <c r="K2833" s="167" t="s">
        <v>707</v>
      </c>
      <c r="L2833" s="167" t="s">
        <v>1445</v>
      </c>
      <c r="M2833" s="167" t="s">
        <v>3564</v>
      </c>
      <c r="O2833" s="167">
        <v>23415</v>
      </c>
      <c r="P2833" s="167" t="s">
        <v>1386</v>
      </c>
      <c r="R2833" s="167">
        <v>507</v>
      </c>
      <c r="S2833" s="167">
        <v>-507</v>
      </c>
      <c r="T2833" s="167" t="s">
        <v>1361</v>
      </c>
    </row>
    <row r="2834" spans="1:20">
      <c r="A2834" s="167">
        <v>40000</v>
      </c>
      <c r="B2834" s="167">
        <v>45931</v>
      </c>
      <c r="C2834" s="168">
        <v>45931</v>
      </c>
      <c r="D2834" s="167" t="s">
        <v>708</v>
      </c>
      <c r="E2834" s="167" t="s">
        <v>3575</v>
      </c>
      <c r="F2834" s="167" t="s">
        <v>1425</v>
      </c>
      <c r="G2834" s="167" t="s">
        <v>1426</v>
      </c>
      <c r="I2834" s="167" t="s">
        <v>1650</v>
      </c>
      <c r="J2834" s="167" t="s">
        <v>1444</v>
      </c>
      <c r="K2834" s="167" t="s">
        <v>707</v>
      </c>
      <c r="L2834" s="167" t="s">
        <v>1445</v>
      </c>
      <c r="M2834" s="167" t="s">
        <v>3564</v>
      </c>
      <c r="O2834" s="167">
        <v>23940</v>
      </c>
      <c r="P2834" s="167" t="s">
        <v>1386</v>
      </c>
      <c r="R2834" s="167">
        <v>507</v>
      </c>
      <c r="S2834" s="167">
        <v>-507</v>
      </c>
      <c r="T2834" s="167" t="s">
        <v>1361</v>
      </c>
    </row>
    <row r="2835" spans="1:20">
      <c r="A2835" s="167">
        <v>40200</v>
      </c>
      <c r="B2835" s="167">
        <v>45901</v>
      </c>
      <c r="C2835" s="168">
        <v>45901</v>
      </c>
      <c r="D2835" s="167" t="s">
        <v>3562</v>
      </c>
      <c r="E2835" s="167" t="s">
        <v>3576</v>
      </c>
      <c r="F2835" s="167" t="s">
        <v>1425</v>
      </c>
      <c r="G2835" s="167" t="s">
        <v>1426</v>
      </c>
      <c r="I2835" s="167" t="s">
        <v>1650</v>
      </c>
      <c r="J2835" s="167" t="s">
        <v>1951</v>
      </c>
      <c r="K2835" s="167" t="s">
        <v>707</v>
      </c>
      <c r="L2835" s="167" t="s">
        <v>1952</v>
      </c>
      <c r="M2835" s="167" t="s">
        <v>3564</v>
      </c>
      <c r="O2835" s="167">
        <v>23415</v>
      </c>
      <c r="P2835" s="167" t="s">
        <v>1386</v>
      </c>
      <c r="R2835" s="167">
        <v>37.5</v>
      </c>
      <c r="S2835" s="167">
        <v>-37.5</v>
      </c>
      <c r="T2835" s="167" t="s">
        <v>1361</v>
      </c>
    </row>
    <row r="2836" spans="1:20">
      <c r="A2836" s="167">
        <v>40200</v>
      </c>
      <c r="B2836" s="167">
        <v>45931</v>
      </c>
      <c r="C2836" s="168">
        <v>45931</v>
      </c>
      <c r="D2836" s="167" t="s">
        <v>708</v>
      </c>
      <c r="E2836" s="167" t="s">
        <v>3576</v>
      </c>
      <c r="F2836" s="167" t="s">
        <v>1425</v>
      </c>
      <c r="G2836" s="167" t="s">
        <v>1426</v>
      </c>
      <c r="I2836" s="167" t="s">
        <v>1650</v>
      </c>
      <c r="J2836" s="167" t="s">
        <v>1951</v>
      </c>
      <c r="K2836" s="167" t="s">
        <v>707</v>
      </c>
      <c r="L2836" s="167" t="s">
        <v>1952</v>
      </c>
      <c r="M2836" s="167" t="s">
        <v>3564</v>
      </c>
      <c r="O2836" s="167">
        <v>23940</v>
      </c>
      <c r="P2836" s="167" t="s">
        <v>1386</v>
      </c>
      <c r="R2836" s="167">
        <v>37.5</v>
      </c>
      <c r="S2836" s="167">
        <v>-37.5</v>
      </c>
      <c r="T2836" s="167" t="s">
        <v>1361</v>
      </c>
    </row>
    <row r="2837" spans="1:20">
      <c r="A2837" s="167">
        <v>42000</v>
      </c>
      <c r="B2837" s="167">
        <v>45936</v>
      </c>
      <c r="C2837" s="168">
        <v>45936</v>
      </c>
      <c r="D2837" s="167" t="s">
        <v>3577</v>
      </c>
      <c r="E2837" s="167" t="s">
        <v>3578</v>
      </c>
      <c r="F2837" s="167" t="s">
        <v>1557</v>
      </c>
      <c r="G2837" s="167" t="s">
        <v>134</v>
      </c>
      <c r="I2837" s="167" t="s">
        <v>1650</v>
      </c>
      <c r="J2837" s="167" t="s">
        <v>3390</v>
      </c>
      <c r="K2837" s="167" t="s">
        <v>710</v>
      </c>
      <c r="L2837" s="167" t="s">
        <v>3391</v>
      </c>
      <c r="M2837" s="167" t="s">
        <v>3579</v>
      </c>
      <c r="O2837" s="167">
        <v>23994</v>
      </c>
      <c r="P2837" s="167" t="s">
        <v>1386</v>
      </c>
      <c r="R2837" s="167">
        <v>213.6</v>
      </c>
      <c r="S2837" s="167">
        <v>-213.6</v>
      </c>
      <c r="T2837" s="167" t="s">
        <v>1361</v>
      </c>
    </row>
    <row r="2838" spans="1:20">
      <c r="A2838" s="167">
        <v>42300</v>
      </c>
      <c r="B2838" s="167">
        <v>45901</v>
      </c>
      <c r="C2838" s="168">
        <v>45901</v>
      </c>
      <c r="D2838" s="167" t="s">
        <v>3580</v>
      </c>
      <c r="E2838" s="167" t="s">
        <v>3581</v>
      </c>
      <c r="F2838" s="167" t="s">
        <v>1425</v>
      </c>
      <c r="G2838" s="167" t="s">
        <v>1426</v>
      </c>
      <c r="I2838" s="167" t="s">
        <v>1650</v>
      </c>
      <c r="J2838" s="167" t="s">
        <v>3582</v>
      </c>
      <c r="K2838" s="167" t="s">
        <v>710</v>
      </c>
      <c r="L2838" s="167" t="s">
        <v>3583</v>
      </c>
      <c r="M2838" s="167" t="s">
        <v>3579</v>
      </c>
      <c r="O2838" s="167">
        <v>23417</v>
      </c>
      <c r="P2838" s="167" t="s">
        <v>1386</v>
      </c>
      <c r="R2838" s="167">
        <v>130</v>
      </c>
      <c r="S2838" s="167">
        <v>-130</v>
      </c>
      <c r="T2838" s="167" t="s">
        <v>1361</v>
      </c>
    </row>
    <row r="2839" spans="1:20">
      <c r="A2839" s="167">
        <v>42300</v>
      </c>
      <c r="B2839" s="167">
        <v>45931</v>
      </c>
      <c r="C2839" s="168">
        <v>45931</v>
      </c>
      <c r="D2839" s="167" t="s">
        <v>711</v>
      </c>
      <c r="E2839" s="167" t="s">
        <v>3581</v>
      </c>
      <c r="F2839" s="167" t="s">
        <v>1425</v>
      </c>
      <c r="G2839" s="167" t="s">
        <v>1426</v>
      </c>
      <c r="I2839" s="167" t="s">
        <v>1650</v>
      </c>
      <c r="J2839" s="167" t="s">
        <v>3582</v>
      </c>
      <c r="K2839" s="167" t="s">
        <v>710</v>
      </c>
      <c r="L2839" s="167" t="s">
        <v>3583</v>
      </c>
      <c r="M2839" s="167" t="s">
        <v>3579</v>
      </c>
      <c r="O2839" s="167">
        <v>23910</v>
      </c>
      <c r="P2839" s="167" t="s">
        <v>1386</v>
      </c>
      <c r="R2839" s="167">
        <v>130</v>
      </c>
      <c r="S2839" s="167">
        <v>-130</v>
      </c>
      <c r="T2839" s="167" t="s">
        <v>1361</v>
      </c>
    </row>
    <row r="2840" spans="1:20">
      <c r="A2840" s="167">
        <v>42300</v>
      </c>
      <c r="B2840" s="167">
        <v>45901</v>
      </c>
      <c r="C2840" s="168">
        <v>45901</v>
      </c>
      <c r="D2840" s="167" t="s">
        <v>3580</v>
      </c>
      <c r="E2840" s="167" t="s">
        <v>3584</v>
      </c>
      <c r="F2840" s="167" t="s">
        <v>1425</v>
      </c>
      <c r="G2840" s="167" t="s">
        <v>1426</v>
      </c>
      <c r="I2840" s="167" t="s">
        <v>1650</v>
      </c>
      <c r="J2840" s="167" t="s">
        <v>3585</v>
      </c>
      <c r="K2840" s="167" t="s">
        <v>710</v>
      </c>
      <c r="L2840" s="167" t="s">
        <v>3586</v>
      </c>
      <c r="M2840" s="167" t="s">
        <v>3579</v>
      </c>
      <c r="O2840" s="167">
        <v>23417</v>
      </c>
      <c r="P2840" s="167" t="s">
        <v>1386</v>
      </c>
      <c r="R2840" s="167">
        <v>132</v>
      </c>
      <c r="S2840" s="167">
        <v>-132</v>
      </c>
      <c r="T2840" s="167" t="s">
        <v>1361</v>
      </c>
    </row>
    <row r="2841" spans="1:20">
      <c r="A2841" s="167">
        <v>42300</v>
      </c>
      <c r="B2841" s="167">
        <v>45931</v>
      </c>
      <c r="C2841" s="168">
        <v>45931</v>
      </c>
      <c r="D2841" s="167" t="s">
        <v>711</v>
      </c>
      <c r="E2841" s="167" t="s">
        <v>3584</v>
      </c>
      <c r="F2841" s="167" t="s">
        <v>1425</v>
      </c>
      <c r="G2841" s="167" t="s">
        <v>1426</v>
      </c>
      <c r="I2841" s="167" t="s">
        <v>1650</v>
      </c>
      <c r="J2841" s="167" t="s">
        <v>3585</v>
      </c>
      <c r="K2841" s="167" t="s">
        <v>710</v>
      </c>
      <c r="L2841" s="167" t="s">
        <v>3586</v>
      </c>
      <c r="M2841" s="167" t="s">
        <v>3579</v>
      </c>
      <c r="O2841" s="167">
        <v>23910</v>
      </c>
      <c r="P2841" s="167" t="s">
        <v>1386</v>
      </c>
      <c r="R2841" s="167">
        <v>132</v>
      </c>
      <c r="S2841" s="167">
        <v>-132</v>
      </c>
      <c r="T2841" s="167" t="s">
        <v>1361</v>
      </c>
    </row>
    <row r="2842" spans="1:20">
      <c r="A2842" s="167">
        <v>44000</v>
      </c>
      <c r="B2842" s="167">
        <v>45936</v>
      </c>
      <c r="C2842" s="168">
        <v>45936</v>
      </c>
      <c r="D2842" s="167" t="s">
        <v>3577</v>
      </c>
      <c r="E2842" s="167" t="s">
        <v>3587</v>
      </c>
      <c r="F2842" s="167" t="s">
        <v>1557</v>
      </c>
      <c r="G2842" s="167" t="s">
        <v>134</v>
      </c>
      <c r="I2842" s="167" t="s">
        <v>1650</v>
      </c>
      <c r="J2842" s="167" t="s">
        <v>1911</v>
      </c>
      <c r="K2842" s="167" t="s">
        <v>710</v>
      </c>
      <c r="L2842" s="167" t="s">
        <v>1912</v>
      </c>
      <c r="M2842" s="167" t="s">
        <v>3579</v>
      </c>
      <c r="O2842" s="167">
        <v>23994</v>
      </c>
      <c r="P2842" s="167" t="s">
        <v>1386</v>
      </c>
      <c r="R2842" s="167">
        <v>25</v>
      </c>
      <c r="S2842" s="167">
        <v>-25</v>
      </c>
      <c r="T2842" s="167" t="s">
        <v>1361</v>
      </c>
    </row>
    <row r="2843" spans="1:20">
      <c r="A2843" s="167">
        <v>42000</v>
      </c>
      <c r="B2843" s="167">
        <v>45936</v>
      </c>
      <c r="C2843" s="168">
        <v>45936</v>
      </c>
      <c r="D2843" s="167" t="s">
        <v>3577</v>
      </c>
      <c r="E2843" s="167" t="s">
        <v>3588</v>
      </c>
      <c r="F2843" s="167" t="s">
        <v>1557</v>
      </c>
      <c r="G2843" s="167" t="s">
        <v>134</v>
      </c>
      <c r="I2843" s="167" t="s">
        <v>1650</v>
      </c>
      <c r="J2843" s="167" t="s">
        <v>3589</v>
      </c>
      <c r="K2843" s="167" t="s">
        <v>710</v>
      </c>
      <c r="L2843" s="167" t="s">
        <v>3590</v>
      </c>
      <c r="M2843" s="167" t="s">
        <v>3579</v>
      </c>
      <c r="O2843" s="167">
        <v>23994</v>
      </c>
      <c r="P2843" s="167" t="s">
        <v>1386</v>
      </c>
      <c r="R2843" s="167">
        <v>12.94</v>
      </c>
      <c r="S2843" s="167">
        <v>-12.94</v>
      </c>
      <c r="T2843" s="167" t="s">
        <v>1361</v>
      </c>
    </row>
    <row r="2844" spans="1:20">
      <c r="A2844" s="167">
        <v>42100</v>
      </c>
      <c r="B2844" s="167">
        <v>45901</v>
      </c>
      <c r="C2844" s="168">
        <v>45901</v>
      </c>
      <c r="D2844" s="167">
        <v>179763</v>
      </c>
      <c r="E2844" s="167" t="s">
        <v>3591</v>
      </c>
      <c r="F2844" s="167" t="s">
        <v>1408</v>
      </c>
      <c r="G2844" s="167" t="s">
        <v>1409</v>
      </c>
      <c r="I2844" s="167" t="s">
        <v>1618</v>
      </c>
      <c r="J2844" s="167" t="s">
        <v>1410</v>
      </c>
      <c r="K2844" s="167" t="s">
        <v>1167</v>
      </c>
      <c r="L2844" s="167" t="s">
        <v>1411</v>
      </c>
      <c r="M2844" s="167" t="s">
        <v>3592</v>
      </c>
      <c r="O2844" s="167">
        <v>23322</v>
      </c>
      <c r="P2844" s="167" t="s">
        <v>1386</v>
      </c>
      <c r="R2844" s="167">
        <v>132.53</v>
      </c>
      <c r="S2844" s="167">
        <v>-132.53</v>
      </c>
      <c r="T2844" s="167" t="s">
        <v>1361</v>
      </c>
    </row>
    <row r="2845" spans="1:20">
      <c r="A2845" s="167">
        <v>42100</v>
      </c>
      <c r="B2845" s="167">
        <v>45931</v>
      </c>
      <c r="C2845" s="168">
        <v>45931</v>
      </c>
      <c r="D2845" s="167">
        <v>180315</v>
      </c>
      <c r="E2845" s="167" t="s">
        <v>3591</v>
      </c>
      <c r="F2845" s="167" t="s">
        <v>1408</v>
      </c>
      <c r="G2845" s="167" t="s">
        <v>1409</v>
      </c>
      <c r="I2845" s="167" t="s">
        <v>1618</v>
      </c>
      <c r="J2845" s="167" t="s">
        <v>1410</v>
      </c>
      <c r="K2845" s="167" t="s">
        <v>1167</v>
      </c>
      <c r="L2845" s="167" t="s">
        <v>1411</v>
      </c>
      <c r="M2845" s="167" t="s">
        <v>3592</v>
      </c>
      <c r="O2845" s="167">
        <v>23739</v>
      </c>
      <c r="P2845" s="167" t="s">
        <v>1386</v>
      </c>
      <c r="R2845" s="167">
        <v>132.53</v>
      </c>
      <c r="S2845" s="167">
        <v>-132.53</v>
      </c>
      <c r="T2845" s="167" t="s">
        <v>1361</v>
      </c>
    </row>
    <row r="2846" spans="1:20">
      <c r="A2846" s="167">
        <v>42100</v>
      </c>
      <c r="B2846" s="167">
        <v>45901</v>
      </c>
      <c r="C2846" s="168">
        <v>45901</v>
      </c>
      <c r="D2846" s="167">
        <v>179763</v>
      </c>
      <c r="E2846" s="167" t="s">
        <v>3593</v>
      </c>
      <c r="F2846" s="167" t="s">
        <v>1408</v>
      </c>
      <c r="G2846" s="167" t="s">
        <v>1409</v>
      </c>
      <c r="I2846" s="167" t="s">
        <v>1618</v>
      </c>
      <c r="J2846" s="167" t="s">
        <v>1413</v>
      </c>
      <c r="K2846" s="167" t="s">
        <v>1167</v>
      </c>
      <c r="L2846" s="167" t="s">
        <v>1414</v>
      </c>
      <c r="M2846" s="167" t="s">
        <v>3592</v>
      </c>
      <c r="O2846" s="167">
        <v>23322</v>
      </c>
      <c r="P2846" s="167" t="s">
        <v>1386</v>
      </c>
      <c r="R2846" s="167">
        <v>18</v>
      </c>
      <c r="S2846" s="167">
        <v>-18</v>
      </c>
      <c r="T2846" s="167" t="s">
        <v>1361</v>
      </c>
    </row>
    <row r="2847" spans="1:20">
      <c r="A2847" s="167">
        <v>42100</v>
      </c>
      <c r="B2847" s="167">
        <v>45931</v>
      </c>
      <c r="C2847" s="168">
        <v>45931</v>
      </c>
      <c r="D2847" s="167">
        <v>180315</v>
      </c>
      <c r="E2847" s="167" t="s">
        <v>3593</v>
      </c>
      <c r="F2847" s="167" t="s">
        <v>1408</v>
      </c>
      <c r="G2847" s="167" t="s">
        <v>1409</v>
      </c>
      <c r="I2847" s="167" t="s">
        <v>1618</v>
      </c>
      <c r="J2847" s="167" t="s">
        <v>1413</v>
      </c>
      <c r="K2847" s="167" t="s">
        <v>1167</v>
      </c>
      <c r="L2847" s="167" t="s">
        <v>1414</v>
      </c>
      <c r="M2847" s="167" t="s">
        <v>3592</v>
      </c>
      <c r="O2847" s="167">
        <v>23739</v>
      </c>
      <c r="P2847" s="167" t="s">
        <v>1386</v>
      </c>
      <c r="R2847" s="167">
        <v>18</v>
      </c>
      <c r="S2847" s="167">
        <v>-18</v>
      </c>
      <c r="T2847" s="167" t="s">
        <v>1361</v>
      </c>
    </row>
    <row r="2848" spans="1:20">
      <c r="A2848" s="167">
        <v>42100</v>
      </c>
      <c r="B2848" s="167">
        <v>45901</v>
      </c>
      <c r="C2848" s="168">
        <v>45901</v>
      </c>
      <c r="D2848" s="167">
        <v>179763</v>
      </c>
      <c r="E2848" s="167" t="s">
        <v>3594</v>
      </c>
      <c r="F2848" s="167" t="s">
        <v>1408</v>
      </c>
      <c r="G2848" s="167" t="s">
        <v>1409</v>
      </c>
      <c r="I2848" s="167" t="s">
        <v>1618</v>
      </c>
      <c r="J2848" s="167" t="s">
        <v>1416</v>
      </c>
      <c r="K2848" s="167" t="s">
        <v>1167</v>
      </c>
      <c r="L2848" s="167" t="s">
        <v>1417</v>
      </c>
      <c r="M2848" s="167" t="s">
        <v>3592</v>
      </c>
      <c r="O2848" s="167">
        <v>23322</v>
      </c>
      <c r="P2848" s="167" t="s">
        <v>1386</v>
      </c>
      <c r="R2848" s="167">
        <v>50</v>
      </c>
      <c r="S2848" s="167">
        <v>-50</v>
      </c>
      <c r="T2848" s="167" t="s">
        <v>1361</v>
      </c>
    </row>
    <row r="2849" spans="1:20">
      <c r="A2849" s="167">
        <v>42100</v>
      </c>
      <c r="B2849" s="167">
        <v>45931</v>
      </c>
      <c r="C2849" s="168">
        <v>45931</v>
      </c>
      <c r="D2849" s="167">
        <v>180315</v>
      </c>
      <c r="E2849" s="167" t="s">
        <v>3594</v>
      </c>
      <c r="F2849" s="167" t="s">
        <v>1408</v>
      </c>
      <c r="G2849" s="167" t="s">
        <v>1409</v>
      </c>
      <c r="I2849" s="167" t="s">
        <v>1618</v>
      </c>
      <c r="J2849" s="167" t="s">
        <v>1416</v>
      </c>
      <c r="K2849" s="167" t="s">
        <v>1167</v>
      </c>
      <c r="L2849" s="167" t="s">
        <v>1417</v>
      </c>
      <c r="M2849" s="167" t="s">
        <v>3592</v>
      </c>
      <c r="O2849" s="167">
        <v>23739</v>
      </c>
      <c r="P2849" s="167" t="s">
        <v>1386</v>
      </c>
      <c r="R2849" s="167">
        <v>50</v>
      </c>
      <c r="S2849" s="167">
        <v>-50</v>
      </c>
      <c r="T2849" s="167" t="s">
        <v>1361</v>
      </c>
    </row>
    <row r="2850" spans="1:20">
      <c r="A2850" s="167">
        <v>42100</v>
      </c>
      <c r="B2850" s="167">
        <v>45901</v>
      </c>
      <c r="C2850" s="168">
        <v>45901</v>
      </c>
      <c r="D2850" s="167">
        <v>179763</v>
      </c>
      <c r="E2850" s="167" t="s">
        <v>3595</v>
      </c>
      <c r="F2850" s="167" t="s">
        <v>1425</v>
      </c>
      <c r="G2850" s="167" t="s">
        <v>1426</v>
      </c>
      <c r="I2850" s="167" t="s">
        <v>1618</v>
      </c>
      <c r="J2850" s="167" t="s">
        <v>1422</v>
      </c>
      <c r="K2850" s="167" t="s">
        <v>1167</v>
      </c>
      <c r="L2850" s="167" t="s">
        <v>1423</v>
      </c>
      <c r="M2850" s="167" t="s">
        <v>3592</v>
      </c>
      <c r="O2850" s="167">
        <v>23322</v>
      </c>
      <c r="P2850" s="167" t="s">
        <v>1386</v>
      </c>
      <c r="R2850" s="167">
        <v>273</v>
      </c>
      <c r="S2850" s="167">
        <v>-273</v>
      </c>
      <c r="T2850" s="167" t="s">
        <v>1361</v>
      </c>
    </row>
    <row r="2851" spans="1:20">
      <c r="A2851" s="167">
        <v>42100</v>
      </c>
      <c r="B2851" s="167">
        <v>45931</v>
      </c>
      <c r="C2851" s="168">
        <v>45931</v>
      </c>
      <c r="D2851" s="167">
        <v>180315</v>
      </c>
      <c r="E2851" s="167" t="s">
        <v>3595</v>
      </c>
      <c r="F2851" s="167" t="s">
        <v>1425</v>
      </c>
      <c r="G2851" s="167" t="s">
        <v>1426</v>
      </c>
      <c r="I2851" s="167" t="s">
        <v>1618</v>
      </c>
      <c r="J2851" s="167" t="s">
        <v>1422</v>
      </c>
      <c r="K2851" s="167" t="s">
        <v>1167</v>
      </c>
      <c r="L2851" s="167" t="s">
        <v>1423</v>
      </c>
      <c r="M2851" s="167" t="s">
        <v>3592</v>
      </c>
      <c r="O2851" s="167">
        <v>23739</v>
      </c>
      <c r="P2851" s="167" t="s">
        <v>1386</v>
      </c>
      <c r="R2851" s="167">
        <v>273</v>
      </c>
      <c r="S2851" s="167">
        <v>-273</v>
      </c>
      <c r="T2851" s="167" t="s">
        <v>1361</v>
      </c>
    </row>
    <row r="2852" spans="1:20">
      <c r="A2852" s="167">
        <v>42000</v>
      </c>
      <c r="B2852" s="167">
        <v>45958</v>
      </c>
      <c r="C2852" s="168">
        <v>45958</v>
      </c>
      <c r="D2852" s="167">
        <v>181131</v>
      </c>
      <c r="E2852" s="167" t="s">
        <v>3596</v>
      </c>
      <c r="F2852" s="167" t="s">
        <v>1557</v>
      </c>
      <c r="G2852" s="167" t="s">
        <v>134</v>
      </c>
      <c r="I2852" s="167" t="s">
        <v>1618</v>
      </c>
      <c r="J2852" s="167" t="s">
        <v>3597</v>
      </c>
      <c r="K2852" s="167" t="s">
        <v>1167</v>
      </c>
      <c r="L2852" s="167" t="s">
        <v>3598</v>
      </c>
      <c r="M2852" s="167" t="s">
        <v>3592</v>
      </c>
      <c r="O2852" s="167">
        <v>24191</v>
      </c>
      <c r="P2852" s="167" t="s">
        <v>1386</v>
      </c>
      <c r="R2852" s="167">
        <v>3368.54</v>
      </c>
      <c r="S2852" s="167">
        <v>-3368.54</v>
      </c>
      <c r="T2852" s="167" t="s">
        <v>1361</v>
      </c>
    </row>
    <row r="2853" spans="1:20">
      <c r="A2853" s="167">
        <v>42100</v>
      </c>
      <c r="B2853" s="167">
        <v>45901</v>
      </c>
      <c r="C2853" s="168">
        <v>45901</v>
      </c>
      <c r="D2853" s="167">
        <v>179763</v>
      </c>
      <c r="E2853" s="167" t="s">
        <v>3599</v>
      </c>
      <c r="F2853" s="167" t="s">
        <v>1408</v>
      </c>
      <c r="G2853" s="167" t="s">
        <v>1409</v>
      </c>
      <c r="I2853" s="167" t="s">
        <v>1618</v>
      </c>
      <c r="J2853" s="167" t="s">
        <v>1435</v>
      </c>
      <c r="K2853" s="167" t="s">
        <v>1167</v>
      </c>
      <c r="L2853" s="167" t="s">
        <v>1436</v>
      </c>
      <c r="M2853" s="167" t="s">
        <v>3592</v>
      </c>
      <c r="O2853" s="167">
        <v>23322</v>
      </c>
      <c r="P2853" s="167" t="s">
        <v>1386</v>
      </c>
      <c r="R2853" s="167">
        <v>40</v>
      </c>
      <c r="S2853" s="167">
        <v>-40</v>
      </c>
      <c r="T2853" s="167" t="s">
        <v>1361</v>
      </c>
    </row>
    <row r="2854" spans="1:20">
      <c r="A2854" s="167">
        <v>42100</v>
      </c>
      <c r="B2854" s="167">
        <v>45931</v>
      </c>
      <c r="C2854" s="168">
        <v>45931</v>
      </c>
      <c r="D2854" s="167">
        <v>180315</v>
      </c>
      <c r="E2854" s="167" t="s">
        <v>3599</v>
      </c>
      <c r="F2854" s="167" t="s">
        <v>1408</v>
      </c>
      <c r="G2854" s="167" t="s">
        <v>1409</v>
      </c>
      <c r="I2854" s="167" t="s">
        <v>1618</v>
      </c>
      <c r="J2854" s="167" t="s">
        <v>1435</v>
      </c>
      <c r="K2854" s="167" t="s">
        <v>1167</v>
      </c>
      <c r="L2854" s="167" t="s">
        <v>1436</v>
      </c>
      <c r="M2854" s="167" t="s">
        <v>3592</v>
      </c>
      <c r="O2854" s="167">
        <v>23739</v>
      </c>
      <c r="P2854" s="167" t="s">
        <v>1386</v>
      </c>
      <c r="R2854" s="167">
        <v>40</v>
      </c>
      <c r="S2854" s="167">
        <v>-40</v>
      </c>
      <c r="T2854" s="167" t="s">
        <v>1361</v>
      </c>
    </row>
    <row r="2855" spans="1:20">
      <c r="A2855" s="167">
        <v>40000</v>
      </c>
      <c r="B2855" s="167">
        <v>45901</v>
      </c>
      <c r="C2855" s="168">
        <v>45901</v>
      </c>
      <c r="D2855" s="167">
        <v>179763</v>
      </c>
      <c r="E2855" s="167" t="s">
        <v>3600</v>
      </c>
      <c r="F2855" s="167" t="s">
        <v>1425</v>
      </c>
      <c r="G2855" s="167" t="s">
        <v>1426</v>
      </c>
      <c r="I2855" s="167" t="s">
        <v>1618</v>
      </c>
      <c r="J2855" s="167" t="s">
        <v>1640</v>
      </c>
      <c r="K2855" s="167" t="s">
        <v>1167</v>
      </c>
      <c r="L2855" s="167" t="s">
        <v>1640</v>
      </c>
      <c r="M2855" s="167" t="s">
        <v>3592</v>
      </c>
      <c r="O2855" s="167">
        <v>23322</v>
      </c>
      <c r="P2855" s="167" t="s">
        <v>1386</v>
      </c>
      <c r="R2855" s="167">
        <v>1122.02</v>
      </c>
      <c r="S2855" s="167">
        <v>-1122.02</v>
      </c>
      <c r="T2855" s="167" t="s">
        <v>1361</v>
      </c>
    </row>
    <row r="2856" spans="1:20">
      <c r="A2856" s="167">
        <v>40000</v>
      </c>
      <c r="B2856" s="167">
        <v>45931</v>
      </c>
      <c r="C2856" s="168">
        <v>45931</v>
      </c>
      <c r="D2856" s="167">
        <v>180315</v>
      </c>
      <c r="E2856" s="167" t="s">
        <v>3600</v>
      </c>
      <c r="F2856" s="167" t="s">
        <v>1425</v>
      </c>
      <c r="G2856" s="167" t="s">
        <v>1426</v>
      </c>
      <c r="I2856" s="167" t="s">
        <v>1618</v>
      </c>
      <c r="J2856" s="167" t="s">
        <v>1640</v>
      </c>
      <c r="K2856" s="167" t="s">
        <v>1167</v>
      </c>
      <c r="L2856" s="167" t="s">
        <v>1640</v>
      </c>
      <c r="M2856" s="167" t="s">
        <v>3592</v>
      </c>
      <c r="O2856" s="167">
        <v>23739</v>
      </c>
      <c r="P2856" s="167" t="s">
        <v>1386</v>
      </c>
      <c r="R2856" s="167">
        <v>1122.02</v>
      </c>
      <c r="S2856" s="167">
        <v>-1122.02</v>
      </c>
      <c r="T2856" s="167" t="s">
        <v>1361</v>
      </c>
    </row>
    <row r="2857" spans="1:20">
      <c r="A2857" s="167">
        <v>40200</v>
      </c>
      <c r="B2857" s="167">
        <v>45901</v>
      </c>
      <c r="C2857" s="168">
        <v>45901</v>
      </c>
      <c r="D2857" s="167">
        <v>179763</v>
      </c>
      <c r="E2857" s="167" t="s">
        <v>3601</v>
      </c>
      <c r="F2857" s="167" t="s">
        <v>1425</v>
      </c>
      <c r="G2857" s="167" t="s">
        <v>1426</v>
      </c>
      <c r="I2857" s="167" t="s">
        <v>1618</v>
      </c>
      <c r="J2857" s="167" t="s">
        <v>2778</v>
      </c>
      <c r="K2857" s="167" t="s">
        <v>1167</v>
      </c>
      <c r="L2857" s="167" t="s">
        <v>2779</v>
      </c>
      <c r="M2857" s="167" t="s">
        <v>3592</v>
      </c>
      <c r="O2857" s="167">
        <v>23322</v>
      </c>
      <c r="P2857" s="167" t="s">
        <v>1386</v>
      </c>
      <c r="R2857" s="167">
        <v>157.5</v>
      </c>
      <c r="S2857" s="167">
        <v>-157.5</v>
      </c>
      <c r="T2857" s="167" t="s">
        <v>1361</v>
      </c>
    </row>
    <row r="2858" spans="1:20">
      <c r="A2858" s="167">
        <v>40200</v>
      </c>
      <c r="B2858" s="167">
        <v>45931</v>
      </c>
      <c r="C2858" s="168">
        <v>45931</v>
      </c>
      <c r="D2858" s="167">
        <v>180315</v>
      </c>
      <c r="E2858" s="167" t="s">
        <v>3601</v>
      </c>
      <c r="F2858" s="167" t="s">
        <v>1425</v>
      </c>
      <c r="G2858" s="167" t="s">
        <v>1426</v>
      </c>
      <c r="I2858" s="167" t="s">
        <v>1618</v>
      </c>
      <c r="J2858" s="167" t="s">
        <v>2778</v>
      </c>
      <c r="K2858" s="167" t="s">
        <v>1167</v>
      </c>
      <c r="L2858" s="167" t="s">
        <v>2779</v>
      </c>
      <c r="M2858" s="167" t="s">
        <v>3592</v>
      </c>
      <c r="O2858" s="167">
        <v>23739</v>
      </c>
      <c r="P2858" s="167" t="s">
        <v>1386</v>
      </c>
      <c r="R2858" s="167">
        <v>157.5</v>
      </c>
      <c r="S2858" s="167">
        <v>-157.5</v>
      </c>
      <c r="T2858" s="167" t="s">
        <v>1361</v>
      </c>
    </row>
    <row r="2859" spans="1:20">
      <c r="A2859" s="167">
        <v>40000</v>
      </c>
      <c r="B2859" s="167">
        <v>45901</v>
      </c>
      <c r="C2859" s="168">
        <v>45901</v>
      </c>
      <c r="D2859" s="167">
        <v>179763</v>
      </c>
      <c r="E2859" s="167" t="s">
        <v>3602</v>
      </c>
      <c r="F2859" s="167" t="s">
        <v>1425</v>
      </c>
      <c r="G2859" s="167" t="s">
        <v>1426</v>
      </c>
      <c r="I2859" s="167" t="s">
        <v>1618</v>
      </c>
      <c r="J2859" s="167" t="s">
        <v>1441</v>
      </c>
      <c r="K2859" s="167" t="s">
        <v>1167</v>
      </c>
      <c r="L2859" s="167" t="s">
        <v>1442</v>
      </c>
      <c r="M2859" s="167" t="s">
        <v>3592</v>
      </c>
      <c r="O2859" s="167">
        <v>23322</v>
      </c>
      <c r="P2859" s="167" t="s">
        <v>1386</v>
      </c>
      <c r="R2859" s="167">
        <v>300</v>
      </c>
      <c r="S2859" s="167">
        <v>-300</v>
      </c>
      <c r="T2859" s="167" t="s">
        <v>1361</v>
      </c>
    </row>
    <row r="2860" spans="1:20">
      <c r="A2860" s="167">
        <v>40000</v>
      </c>
      <c r="B2860" s="167">
        <v>45931</v>
      </c>
      <c r="C2860" s="168">
        <v>45931</v>
      </c>
      <c r="D2860" s="167">
        <v>180315</v>
      </c>
      <c r="E2860" s="167" t="s">
        <v>3602</v>
      </c>
      <c r="F2860" s="167" t="s">
        <v>1425</v>
      </c>
      <c r="G2860" s="167" t="s">
        <v>1426</v>
      </c>
      <c r="I2860" s="167" t="s">
        <v>1618</v>
      </c>
      <c r="J2860" s="167" t="s">
        <v>1441</v>
      </c>
      <c r="K2860" s="167" t="s">
        <v>1167</v>
      </c>
      <c r="L2860" s="167" t="s">
        <v>1442</v>
      </c>
      <c r="M2860" s="167" t="s">
        <v>3592</v>
      </c>
      <c r="O2860" s="167">
        <v>23739</v>
      </c>
      <c r="P2860" s="167" t="s">
        <v>1386</v>
      </c>
      <c r="R2860" s="167">
        <v>300</v>
      </c>
      <c r="S2860" s="167">
        <v>-300</v>
      </c>
      <c r="T2860" s="167" t="s">
        <v>1361</v>
      </c>
    </row>
    <row r="2861" spans="1:20">
      <c r="A2861" s="167">
        <v>41450</v>
      </c>
      <c r="B2861" s="167">
        <v>45901</v>
      </c>
      <c r="C2861" s="168">
        <v>45901</v>
      </c>
      <c r="D2861" s="167">
        <v>179763</v>
      </c>
      <c r="E2861" s="167" t="s">
        <v>3603</v>
      </c>
      <c r="F2861" s="167" t="s">
        <v>1425</v>
      </c>
      <c r="G2861" s="167" t="s">
        <v>1426</v>
      </c>
      <c r="I2861" s="167" t="s">
        <v>1618</v>
      </c>
      <c r="J2861" s="167" t="s">
        <v>1643</v>
      </c>
      <c r="K2861" s="167" t="s">
        <v>1167</v>
      </c>
      <c r="L2861" s="167" t="s">
        <v>1644</v>
      </c>
      <c r="M2861" s="167" t="s">
        <v>3592</v>
      </c>
      <c r="O2861" s="167">
        <v>23322</v>
      </c>
      <c r="P2861" s="167" t="s">
        <v>1386</v>
      </c>
      <c r="R2861" s="167">
        <v>112.5</v>
      </c>
      <c r="S2861" s="167">
        <v>-112.5</v>
      </c>
      <c r="T2861" s="167" t="s">
        <v>1361</v>
      </c>
    </row>
    <row r="2862" spans="1:20">
      <c r="A2862" s="167">
        <v>41450</v>
      </c>
      <c r="B2862" s="167">
        <v>45931</v>
      </c>
      <c r="C2862" s="168">
        <v>45931</v>
      </c>
      <c r="D2862" s="167">
        <v>180315</v>
      </c>
      <c r="E2862" s="167" t="s">
        <v>3603</v>
      </c>
      <c r="F2862" s="167" t="s">
        <v>1425</v>
      </c>
      <c r="G2862" s="167" t="s">
        <v>1426</v>
      </c>
      <c r="I2862" s="167" t="s">
        <v>1618</v>
      </c>
      <c r="J2862" s="167" t="s">
        <v>1643</v>
      </c>
      <c r="K2862" s="167" t="s">
        <v>1167</v>
      </c>
      <c r="L2862" s="167" t="s">
        <v>1644</v>
      </c>
      <c r="M2862" s="167" t="s">
        <v>3592</v>
      </c>
      <c r="O2862" s="167">
        <v>23739</v>
      </c>
      <c r="P2862" s="167" t="s">
        <v>1386</v>
      </c>
      <c r="R2862" s="167">
        <v>112.5</v>
      </c>
      <c r="S2862" s="167">
        <v>-112.5</v>
      </c>
      <c r="T2862" s="167" t="s">
        <v>1361</v>
      </c>
    </row>
    <row r="2863" spans="1:20">
      <c r="A2863" s="167">
        <v>41450</v>
      </c>
      <c r="B2863" s="167">
        <v>45901</v>
      </c>
      <c r="C2863" s="168">
        <v>45901</v>
      </c>
      <c r="D2863" s="167">
        <v>179763</v>
      </c>
      <c r="E2863" s="167" t="s">
        <v>3604</v>
      </c>
      <c r="F2863" s="167" t="s">
        <v>1425</v>
      </c>
      <c r="G2863" s="167" t="s">
        <v>1426</v>
      </c>
      <c r="I2863" s="167" t="s">
        <v>1618</v>
      </c>
      <c r="J2863" s="167" t="s">
        <v>3605</v>
      </c>
      <c r="K2863" s="167" t="s">
        <v>1167</v>
      </c>
      <c r="L2863" s="167" t="s">
        <v>3606</v>
      </c>
      <c r="M2863" s="167" t="s">
        <v>3592</v>
      </c>
      <c r="O2863" s="167">
        <v>23322</v>
      </c>
      <c r="P2863" s="167" t="s">
        <v>1386</v>
      </c>
      <c r="R2863" s="167">
        <v>18</v>
      </c>
      <c r="S2863" s="167">
        <v>-18</v>
      </c>
      <c r="T2863" s="167" t="s">
        <v>1361</v>
      </c>
    </row>
    <row r="2864" spans="1:20">
      <c r="A2864" s="167">
        <v>41450</v>
      </c>
      <c r="B2864" s="167">
        <v>45931</v>
      </c>
      <c r="C2864" s="168">
        <v>45931</v>
      </c>
      <c r="D2864" s="167">
        <v>180315</v>
      </c>
      <c r="E2864" s="167" t="s">
        <v>3604</v>
      </c>
      <c r="F2864" s="167" t="s">
        <v>1425</v>
      </c>
      <c r="G2864" s="167" t="s">
        <v>1426</v>
      </c>
      <c r="I2864" s="167" t="s">
        <v>1618</v>
      </c>
      <c r="J2864" s="167" t="s">
        <v>3605</v>
      </c>
      <c r="K2864" s="167" t="s">
        <v>1167</v>
      </c>
      <c r="L2864" s="167" t="s">
        <v>3606</v>
      </c>
      <c r="M2864" s="167" t="s">
        <v>3592</v>
      </c>
      <c r="O2864" s="167">
        <v>23739</v>
      </c>
      <c r="P2864" s="167" t="s">
        <v>1386</v>
      </c>
      <c r="R2864" s="167">
        <v>18</v>
      </c>
      <c r="S2864" s="167">
        <v>-18</v>
      </c>
      <c r="T2864" s="167" t="s">
        <v>1361</v>
      </c>
    </row>
    <row r="2865" spans="1:20">
      <c r="A2865" s="167">
        <v>41350</v>
      </c>
      <c r="B2865" s="167">
        <v>45901</v>
      </c>
      <c r="C2865" s="168">
        <v>45901</v>
      </c>
      <c r="D2865" s="167">
        <v>179763</v>
      </c>
      <c r="E2865" s="167" t="s">
        <v>3607</v>
      </c>
      <c r="F2865" s="167" t="s">
        <v>1425</v>
      </c>
      <c r="G2865" s="167" t="s">
        <v>1426</v>
      </c>
      <c r="I2865" s="167" t="s">
        <v>1618</v>
      </c>
      <c r="J2865" s="167" t="s">
        <v>1602</v>
      </c>
      <c r="K2865" s="167" t="s">
        <v>1167</v>
      </c>
      <c r="L2865" s="167" t="s">
        <v>1603</v>
      </c>
      <c r="M2865" s="167" t="s">
        <v>3592</v>
      </c>
      <c r="O2865" s="167">
        <v>23322</v>
      </c>
      <c r="P2865" s="167" t="s">
        <v>1386</v>
      </c>
      <c r="R2865" s="167">
        <v>22.5</v>
      </c>
      <c r="S2865" s="167">
        <v>-22.5</v>
      </c>
      <c r="T2865" s="167" t="s">
        <v>1361</v>
      </c>
    </row>
    <row r="2866" spans="1:20">
      <c r="A2866" s="167">
        <v>41350</v>
      </c>
      <c r="B2866" s="167">
        <v>45931</v>
      </c>
      <c r="C2866" s="168">
        <v>45931</v>
      </c>
      <c r="D2866" s="167">
        <v>180315</v>
      </c>
      <c r="E2866" s="167" t="s">
        <v>3607</v>
      </c>
      <c r="F2866" s="167" t="s">
        <v>1425</v>
      </c>
      <c r="G2866" s="167" t="s">
        <v>1426</v>
      </c>
      <c r="I2866" s="167" t="s">
        <v>1618</v>
      </c>
      <c r="J2866" s="167" t="s">
        <v>1602</v>
      </c>
      <c r="K2866" s="167" t="s">
        <v>1167</v>
      </c>
      <c r="L2866" s="167" t="s">
        <v>1603</v>
      </c>
      <c r="M2866" s="167" t="s">
        <v>3592</v>
      </c>
      <c r="O2866" s="167">
        <v>23739</v>
      </c>
      <c r="P2866" s="167" t="s">
        <v>1386</v>
      </c>
      <c r="R2866" s="167">
        <v>22.5</v>
      </c>
      <c r="S2866" s="167">
        <v>-22.5</v>
      </c>
      <c r="T2866" s="167" t="s">
        <v>1361</v>
      </c>
    </row>
    <row r="2867" spans="1:20">
      <c r="A2867" s="167">
        <v>41365</v>
      </c>
      <c r="B2867" s="167">
        <v>45901</v>
      </c>
      <c r="C2867" s="168">
        <v>45901</v>
      </c>
      <c r="D2867" s="167">
        <v>179763</v>
      </c>
      <c r="E2867" s="167" t="s">
        <v>3608</v>
      </c>
      <c r="F2867" s="167" t="s">
        <v>1403</v>
      </c>
      <c r="G2867" s="167" t="s">
        <v>1404</v>
      </c>
      <c r="I2867" s="167" t="s">
        <v>1618</v>
      </c>
      <c r="J2867" s="167" t="s">
        <v>2561</v>
      </c>
      <c r="K2867" s="167" t="s">
        <v>1167</v>
      </c>
      <c r="L2867" s="167" t="s">
        <v>2562</v>
      </c>
      <c r="M2867" s="167" t="s">
        <v>3592</v>
      </c>
      <c r="O2867" s="167">
        <v>23322</v>
      </c>
      <c r="P2867" s="167" t="s">
        <v>1386</v>
      </c>
      <c r="R2867" s="167">
        <v>586</v>
      </c>
      <c r="S2867" s="167">
        <v>-586</v>
      </c>
      <c r="T2867" s="167" t="s">
        <v>1361</v>
      </c>
    </row>
    <row r="2868" spans="1:20">
      <c r="A2868" s="167">
        <v>41365</v>
      </c>
      <c r="B2868" s="167">
        <v>45931</v>
      </c>
      <c r="C2868" s="168">
        <v>45931</v>
      </c>
      <c r="D2868" s="167">
        <v>180315</v>
      </c>
      <c r="E2868" s="167" t="s">
        <v>3608</v>
      </c>
      <c r="F2868" s="167" t="s">
        <v>1403</v>
      </c>
      <c r="G2868" s="167" t="s">
        <v>1404</v>
      </c>
      <c r="I2868" s="167" t="s">
        <v>1618</v>
      </c>
      <c r="J2868" s="167" t="s">
        <v>2561</v>
      </c>
      <c r="K2868" s="167" t="s">
        <v>1167</v>
      </c>
      <c r="L2868" s="167" t="s">
        <v>2562</v>
      </c>
      <c r="M2868" s="167" t="s">
        <v>3592</v>
      </c>
      <c r="O2868" s="167">
        <v>23739</v>
      </c>
      <c r="P2868" s="167" t="s">
        <v>1386</v>
      </c>
      <c r="R2868" s="167">
        <v>586</v>
      </c>
      <c r="S2868" s="167">
        <v>-586</v>
      </c>
      <c r="T2868" s="167" t="s">
        <v>1361</v>
      </c>
    </row>
    <row r="2869" spans="1:20">
      <c r="A2869" s="167">
        <v>44000</v>
      </c>
      <c r="B2869" s="167">
        <v>45958</v>
      </c>
      <c r="C2869" s="168">
        <v>45958</v>
      </c>
      <c r="D2869" s="167">
        <v>181131</v>
      </c>
      <c r="E2869" s="167" t="s">
        <v>3609</v>
      </c>
      <c r="F2869" s="167" t="s">
        <v>1557</v>
      </c>
      <c r="G2869" s="167" t="s">
        <v>134</v>
      </c>
      <c r="I2869" s="167" t="s">
        <v>1618</v>
      </c>
      <c r="J2869" s="167" t="s">
        <v>1911</v>
      </c>
      <c r="K2869" s="167" t="s">
        <v>1167</v>
      </c>
      <c r="L2869" s="167" t="s">
        <v>1912</v>
      </c>
      <c r="M2869" s="167" t="s">
        <v>3592</v>
      </c>
      <c r="O2869" s="167">
        <v>24191</v>
      </c>
      <c r="P2869" s="167" t="s">
        <v>1386</v>
      </c>
      <c r="R2869" s="167">
        <v>40.799999999999997</v>
      </c>
      <c r="S2869" s="167">
        <v>-40.799999999999997</v>
      </c>
      <c r="T2869" s="167" t="s">
        <v>1361</v>
      </c>
    </row>
    <row r="2870" spans="1:20">
      <c r="A2870" s="167">
        <v>42100</v>
      </c>
      <c r="B2870" s="167">
        <v>45931</v>
      </c>
      <c r="C2870" s="168">
        <v>45931</v>
      </c>
      <c r="D2870" s="167" t="s">
        <v>714</v>
      </c>
      <c r="E2870" s="167" t="s">
        <v>3610</v>
      </c>
      <c r="F2870" s="167" t="s">
        <v>1408</v>
      </c>
      <c r="G2870" s="167" t="s">
        <v>1409</v>
      </c>
      <c r="I2870" s="167" t="s">
        <v>1650</v>
      </c>
      <c r="J2870" s="167" t="s">
        <v>1416</v>
      </c>
      <c r="K2870" s="167" t="s">
        <v>713</v>
      </c>
      <c r="L2870" s="167" t="s">
        <v>1417</v>
      </c>
      <c r="M2870" s="167" t="s">
        <v>3611</v>
      </c>
      <c r="O2870" s="167">
        <v>23934</v>
      </c>
      <c r="P2870" s="167" t="s">
        <v>1386</v>
      </c>
      <c r="R2870" s="167">
        <v>85</v>
      </c>
      <c r="S2870" s="167">
        <v>-85</v>
      </c>
      <c r="T2870" s="167" t="s">
        <v>1361</v>
      </c>
    </row>
    <row r="2871" spans="1:20">
      <c r="A2871" s="167">
        <v>41200</v>
      </c>
      <c r="B2871" s="167">
        <v>45931</v>
      </c>
      <c r="C2871" s="168">
        <v>45931</v>
      </c>
      <c r="D2871" s="167" t="s">
        <v>714</v>
      </c>
      <c r="E2871" s="167" t="s">
        <v>3612</v>
      </c>
      <c r="F2871" s="167" t="s">
        <v>1425</v>
      </c>
      <c r="G2871" s="167" t="s">
        <v>1426</v>
      </c>
      <c r="I2871" s="167" t="s">
        <v>1650</v>
      </c>
      <c r="J2871" s="167" t="s">
        <v>3613</v>
      </c>
      <c r="K2871" s="167" t="s">
        <v>713</v>
      </c>
      <c r="L2871" s="167" t="s">
        <v>3614</v>
      </c>
      <c r="M2871" s="167" t="s">
        <v>3611</v>
      </c>
      <c r="O2871" s="167">
        <v>23934</v>
      </c>
      <c r="P2871" s="167" t="s">
        <v>1386</v>
      </c>
      <c r="R2871" s="167">
        <v>115</v>
      </c>
      <c r="S2871" s="167">
        <v>-115</v>
      </c>
      <c r="T2871" s="167" t="s">
        <v>1361</v>
      </c>
    </row>
    <row r="2872" spans="1:20">
      <c r="A2872" s="167">
        <v>42100</v>
      </c>
      <c r="B2872" s="167">
        <v>45901</v>
      </c>
      <c r="C2872" s="168">
        <v>45901</v>
      </c>
      <c r="D2872" s="167">
        <v>179830</v>
      </c>
      <c r="E2872" s="167" t="s">
        <v>3615</v>
      </c>
      <c r="F2872" s="167" t="s">
        <v>1408</v>
      </c>
      <c r="G2872" s="167" t="s">
        <v>1409</v>
      </c>
      <c r="I2872" s="167" t="s">
        <v>1405</v>
      </c>
      <c r="J2872" s="167" t="s">
        <v>1410</v>
      </c>
      <c r="K2872" s="167" t="s">
        <v>1172</v>
      </c>
      <c r="L2872" s="167" t="s">
        <v>1411</v>
      </c>
      <c r="M2872" s="167" t="s">
        <v>3616</v>
      </c>
      <c r="O2872" s="167">
        <v>23469</v>
      </c>
      <c r="P2872" s="167" t="s">
        <v>1386</v>
      </c>
      <c r="R2872" s="167">
        <v>400</v>
      </c>
      <c r="S2872" s="167">
        <v>-400</v>
      </c>
      <c r="T2872" s="167" t="s">
        <v>1361</v>
      </c>
    </row>
    <row r="2873" spans="1:20">
      <c r="A2873" s="167">
        <v>42100</v>
      </c>
      <c r="B2873" s="167">
        <v>45931</v>
      </c>
      <c r="C2873" s="168">
        <v>45931</v>
      </c>
      <c r="D2873" s="167">
        <v>180385</v>
      </c>
      <c r="E2873" s="167" t="s">
        <v>3615</v>
      </c>
      <c r="F2873" s="167" t="s">
        <v>1408</v>
      </c>
      <c r="G2873" s="167" t="s">
        <v>1409</v>
      </c>
      <c r="I2873" s="167" t="s">
        <v>1405</v>
      </c>
      <c r="J2873" s="167" t="s">
        <v>1410</v>
      </c>
      <c r="K2873" s="167" t="s">
        <v>1172</v>
      </c>
      <c r="L2873" s="167" t="s">
        <v>1411</v>
      </c>
      <c r="M2873" s="167" t="s">
        <v>3616</v>
      </c>
      <c r="O2873" s="167">
        <v>23809</v>
      </c>
      <c r="P2873" s="167" t="s">
        <v>1386</v>
      </c>
      <c r="R2873" s="167">
        <v>400</v>
      </c>
      <c r="S2873" s="167">
        <v>-400</v>
      </c>
      <c r="T2873" s="167" t="s">
        <v>1361</v>
      </c>
    </row>
    <row r="2874" spans="1:20">
      <c r="A2874" s="167">
        <v>42100</v>
      </c>
      <c r="B2874" s="167">
        <v>45901</v>
      </c>
      <c r="C2874" s="168">
        <v>45901</v>
      </c>
      <c r="D2874" s="167">
        <v>179830</v>
      </c>
      <c r="E2874" s="167" t="s">
        <v>3617</v>
      </c>
      <c r="F2874" s="167" t="s">
        <v>1408</v>
      </c>
      <c r="G2874" s="167" t="s">
        <v>1409</v>
      </c>
      <c r="I2874" s="167" t="s">
        <v>1405</v>
      </c>
      <c r="J2874" s="167" t="s">
        <v>1413</v>
      </c>
      <c r="K2874" s="167" t="s">
        <v>1172</v>
      </c>
      <c r="L2874" s="167" t="s">
        <v>1414</v>
      </c>
      <c r="M2874" s="167" t="s">
        <v>3616</v>
      </c>
      <c r="O2874" s="167">
        <v>23469</v>
      </c>
      <c r="P2874" s="167" t="s">
        <v>1386</v>
      </c>
      <c r="R2874" s="167">
        <v>70</v>
      </c>
      <c r="S2874" s="167">
        <v>-70</v>
      </c>
      <c r="T2874" s="167" t="s">
        <v>1361</v>
      </c>
    </row>
    <row r="2875" spans="1:20">
      <c r="A2875" s="167">
        <v>42100</v>
      </c>
      <c r="B2875" s="167">
        <v>45931</v>
      </c>
      <c r="C2875" s="168">
        <v>45931</v>
      </c>
      <c r="D2875" s="167">
        <v>180385</v>
      </c>
      <c r="E2875" s="167" t="s">
        <v>3617</v>
      </c>
      <c r="F2875" s="167" t="s">
        <v>1408</v>
      </c>
      <c r="G2875" s="167" t="s">
        <v>1409</v>
      </c>
      <c r="I2875" s="167" t="s">
        <v>1405</v>
      </c>
      <c r="J2875" s="167" t="s">
        <v>1413</v>
      </c>
      <c r="K2875" s="167" t="s">
        <v>1172</v>
      </c>
      <c r="L2875" s="167" t="s">
        <v>1414</v>
      </c>
      <c r="M2875" s="167" t="s">
        <v>3616</v>
      </c>
      <c r="O2875" s="167">
        <v>23809</v>
      </c>
      <c r="P2875" s="167" t="s">
        <v>1386</v>
      </c>
      <c r="R2875" s="167">
        <v>70</v>
      </c>
      <c r="S2875" s="167">
        <v>-70</v>
      </c>
      <c r="T2875" s="167" t="s">
        <v>1361</v>
      </c>
    </row>
    <row r="2876" spans="1:20">
      <c r="A2876" s="167">
        <v>42100</v>
      </c>
      <c r="B2876" s="167">
        <v>45901</v>
      </c>
      <c r="C2876" s="168">
        <v>45901</v>
      </c>
      <c r="D2876" s="167">
        <v>179830</v>
      </c>
      <c r="E2876" s="167" t="s">
        <v>3618</v>
      </c>
      <c r="F2876" s="167" t="s">
        <v>1408</v>
      </c>
      <c r="G2876" s="167" t="s">
        <v>1409</v>
      </c>
      <c r="I2876" s="167" t="s">
        <v>1405</v>
      </c>
      <c r="J2876" s="167" t="s">
        <v>1422</v>
      </c>
      <c r="K2876" s="167" t="s">
        <v>1172</v>
      </c>
      <c r="L2876" s="167" t="s">
        <v>1423</v>
      </c>
      <c r="M2876" s="167" t="s">
        <v>3616</v>
      </c>
      <c r="O2876" s="167">
        <v>23469</v>
      </c>
      <c r="P2876" s="167" t="s">
        <v>1386</v>
      </c>
      <c r="R2876" s="167">
        <v>392</v>
      </c>
      <c r="S2876" s="167">
        <v>-392</v>
      </c>
      <c r="T2876" s="167" t="s">
        <v>1361</v>
      </c>
    </row>
    <row r="2877" spans="1:20">
      <c r="A2877" s="167">
        <v>42100</v>
      </c>
      <c r="B2877" s="167">
        <v>45931</v>
      </c>
      <c r="C2877" s="168">
        <v>45931</v>
      </c>
      <c r="D2877" s="167">
        <v>180385</v>
      </c>
      <c r="E2877" s="167" t="s">
        <v>3618</v>
      </c>
      <c r="F2877" s="167" t="s">
        <v>1408</v>
      </c>
      <c r="G2877" s="167" t="s">
        <v>1409</v>
      </c>
      <c r="I2877" s="167" t="s">
        <v>1405</v>
      </c>
      <c r="J2877" s="167" t="s">
        <v>1422</v>
      </c>
      <c r="K2877" s="167" t="s">
        <v>1172</v>
      </c>
      <c r="L2877" s="167" t="s">
        <v>1423</v>
      </c>
      <c r="M2877" s="167" t="s">
        <v>3616</v>
      </c>
      <c r="O2877" s="167">
        <v>23809</v>
      </c>
      <c r="P2877" s="167" t="s">
        <v>1386</v>
      </c>
      <c r="R2877" s="167">
        <v>455</v>
      </c>
      <c r="S2877" s="167">
        <v>-455</v>
      </c>
      <c r="T2877" s="167" t="s">
        <v>1361</v>
      </c>
    </row>
    <row r="2878" spans="1:20">
      <c r="A2878" s="167">
        <v>41320</v>
      </c>
      <c r="B2878" s="167">
        <v>45901</v>
      </c>
      <c r="C2878" s="168">
        <v>45901</v>
      </c>
      <c r="D2878" s="167">
        <v>179830</v>
      </c>
      <c r="E2878" s="167" t="s">
        <v>3619</v>
      </c>
      <c r="F2878" s="167" t="s">
        <v>1425</v>
      </c>
      <c r="G2878" s="167" t="s">
        <v>1426</v>
      </c>
      <c r="I2878" s="167" t="s">
        <v>1405</v>
      </c>
      <c r="J2878" s="167" t="s">
        <v>1427</v>
      </c>
      <c r="K2878" s="167" t="s">
        <v>1172</v>
      </c>
      <c r="L2878" s="167" t="s">
        <v>1428</v>
      </c>
      <c r="M2878" s="167" t="s">
        <v>3616</v>
      </c>
      <c r="O2878" s="167">
        <v>23469</v>
      </c>
      <c r="P2878" s="167" t="s">
        <v>1386</v>
      </c>
      <c r="R2878" s="167">
        <v>200</v>
      </c>
      <c r="S2878" s="167">
        <v>-200</v>
      </c>
      <c r="T2878" s="167" t="s">
        <v>1361</v>
      </c>
    </row>
    <row r="2879" spans="1:20">
      <c r="A2879" s="167">
        <v>41320</v>
      </c>
      <c r="B2879" s="167">
        <v>45931</v>
      </c>
      <c r="C2879" s="168">
        <v>45931</v>
      </c>
      <c r="D2879" s="167">
        <v>180385</v>
      </c>
      <c r="E2879" s="167" t="s">
        <v>3619</v>
      </c>
      <c r="F2879" s="167" t="s">
        <v>1425</v>
      </c>
      <c r="G2879" s="167" t="s">
        <v>1426</v>
      </c>
      <c r="I2879" s="167" t="s">
        <v>1405</v>
      </c>
      <c r="J2879" s="167" t="s">
        <v>1427</v>
      </c>
      <c r="K2879" s="167" t="s">
        <v>1172</v>
      </c>
      <c r="L2879" s="167" t="s">
        <v>1428</v>
      </c>
      <c r="M2879" s="167" t="s">
        <v>3616</v>
      </c>
      <c r="O2879" s="167">
        <v>23809</v>
      </c>
      <c r="P2879" s="167" t="s">
        <v>1386</v>
      </c>
      <c r="R2879" s="167">
        <v>200</v>
      </c>
      <c r="S2879" s="167">
        <v>-200</v>
      </c>
      <c r="T2879" s="167" t="s">
        <v>1361</v>
      </c>
    </row>
    <row r="2880" spans="1:20">
      <c r="A2880" s="167">
        <v>41300</v>
      </c>
      <c r="B2880" s="167">
        <v>45901</v>
      </c>
      <c r="C2880" s="168">
        <v>45901</v>
      </c>
      <c r="D2880" s="167">
        <v>179830</v>
      </c>
      <c r="E2880" s="167" t="s">
        <v>3620</v>
      </c>
      <c r="F2880" s="167" t="s">
        <v>1425</v>
      </c>
      <c r="G2880" s="167" t="s">
        <v>1426</v>
      </c>
      <c r="I2880" s="167" t="s">
        <v>1405</v>
      </c>
      <c r="J2880" s="167" t="s">
        <v>1430</v>
      </c>
      <c r="K2880" s="167" t="s">
        <v>1172</v>
      </c>
      <c r="L2880" s="167" t="s">
        <v>1430</v>
      </c>
      <c r="M2880" s="167" t="s">
        <v>3616</v>
      </c>
      <c r="O2880" s="167">
        <v>23469</v>
      </c>
      <c r="P2880" s="167" t="s">
        <v>1386</v>
      </c>
      <c r="R2880" s="167">
        <v>75.3</v>
      </c>
      <c r="S2880" s="167">
        <v>-75.3</v>
      </c>
      <c r="T2880" s="167" t="s">
        <v>1361</v>
      </c>
    </row>
    <row r="2881" spans="1:20">
      <c r="A2881" s="167">
        <v>41300</v>
      </c>
      <c r="B2881" s="167">
        <v>45931</v>
      </c>
      <c r="C2881" s="168">
        <v>45931</v>
      </c>
      <c r="D2881" s="167">
        <v>180385</v>
      </c>
      <c r="E2881" s="167" t="s">
        <v>3620</v>
      </c>
      <c r="F2881" s="167" t="s">
        <v>1425</v>
      </c>
      <c r="G2881" s="167" t="s">
        <v>1426</v>
      </c>
      <c r="I2881" s="167" t="s">
        <v>1405</v>
      </c>
      <c r="J2881" s="167" t="s">
        <v>1430</v>
      </c>
      <c r="K2881" s="167" t="s">
        <v>1172</v>
      </c>
      <c r="L2881" s="167" t="s">
        <v>1430</v>
      </c>
      <c r="M2881" s="167" t="s">
        <v>3616</v>
      </c>
      <c r="O2881" s="167">
        <v>23809</v>
      </c>
      <c r="P2881" s="167" t="s">
        <v>1386</v>
      </c>
      <c r="R2881" s="167">
        <v>76.81</v>
      </c>
      <c r="S2881" s="167">
        <v>-76.81</v>
      </c>
      <c r="T2881" s="167" t="s">
        <v>1361</v>
      </c>
    </row>
    <row r="2882" spans="1:20">
      <c r="A2882" s="167">
        <v>40000</v>
      </c>
      <c r="B2882" s="167">
        <v>45901</v>
      </c>
      <c r="C2882" s="168">
        <v>45901</v>
      </c>
      <c r="D2882" s="167">
        <v>179830</v>
      </c>
      <c r="E2882" s="167" t="s">
        <v>3621</v>
      </c>
      <c r="F2882" s="167" t="s">
        <v>1425</v>
      </c>
      <c r="G2882" s="167" t="s">
        <v>1426</v>
      </c>
      <c r="I2882" s="167" t="s">
        <v>1405</v>
      </c>
      <c r="J2882" s="167" t="s">
        <v>1514</v>
      </c>
      <c r="K2882" s="167" t="s">
        <v>1172</v>
      </c>
      <c r="L2882" s="167" t="s">
        <v>1515</v>
      </c>
      <c r="M2882" s="167" t="s">
        <v>3616</v>
      </c>
      <c r="O2882" s="167">
        <v>23469</v>
      </c>
      <c r="P2882" s="167" t="s">
        <v>1386</v>
      </c>
      <c r="R2882" s="167">
        <v>990</v>
      </c>
      <c r="S2882" s="167">
        <v>-990</v>
      </c>
      <c r="T2882" s="167" t="s">
        <v>1361</v>
      </c>
    </row>
    <row r="2883" spans="1:20">
      <c r="A2883" s="167">
        <v>40000</v>
      </c>
      <c r="B2883" s="167">
        <v>45931</v>
      </c>
      <c r="C2883" s="168">
        <v>45931</v>
      </c>
      <c r="D2883" s="167">
        <v>180385</v>
      </c>
      <c r="E2883" s="167" t="s">
        <v>3621</v>
      </c>
      <c r="F2883" s="167" t="s">
        <v>1425</v>
      </c>
      <c r="G2883" s="167" t="s">
        <v>1426</v>
      </c>
      <c r="I2883" s="167" t="s">
        <v>1405</v>
      </c>
      <c r="J2883" s="167" t="s">
        <v>1514</v>
      </c>
      <c r="K2883" s="167" t="s">
        <v>1172</v>
      </c>
      <c r="L2883" s="167" t="s">
        <v>1515</v>
      </c>
      <c r="M2883" s="167" t="s">
        <v>3616</v>
      </c>
      <c r="O2883" s="167">
        <v>23809</v>
      </c>
      <c r="P2883" s="167" t="s">
        <v>1386</v>
      </c>
      <c r="R2883" s="167">
        <v>1062</v>
      </c>
      <c r="S2883" s="167">
        <v>-1062</v>
      </c>
      <c r="T2883" s="167" t="s">
        <v>1361</v>
      </c>
    </row>
    <row r="2884" spans="1:20">
      <c r="A2884" s="167">
        <v>42100</v>
      </c>
      <c r="B2884" s="167">
        <v>45901</v>
      </c>
      <c r="C2884" s="168">
        <v>45901</v>
      </c>
      <c r="D2884" s="167">
        <v>179830</v>
      </c>
      <c r="E2884" s="167" t="s">
        <v>3622</v>
      </c>
      <c r="F2884" s="167" t="s">
        <v>1408</v>
      </c>
      <c r="G2884" s="167" t="s">
        <v>1409</v>
      </c>
      <c r="I2884" s="167" t="s">
        <v>1405</v>
      </c>
      <c r="J2884" s="167" t="s">
        <v>1435</v>
      </c>
      <c r="K2884" s="167" t="s">
        <v>1172</v>
      </c>
      <c r="L2884" s="167" t="s">
        <v>1436</v>
      </c>
      <c r="M2884" s="167" t="s">
        <v>3616</v>
      </c>
      <c r="O2884" s="167">
        <v>23469</v>
      </c>
      <c r="P2884" s="167" t="s">
        <v>1386</v>
      </c>
      <c r="R2884" s="167">
        <v>157.5</v>
      </c>
      <c r="S2884" s="167">
        <v>-157.5</v>
      </c>
      <c r="T2884" s="167" t="s">
        <v>1361</v>
      </c>
    </row>
    <row r="2885" spans="1:20">
      <c r="A2885" s="167">
        <v>42100</v>
      </c>
      <c r="B2885" s="167">
        <v>45931</v>
      </c>
      <c r="C2885" s="168">
        <v>45931</v>
      </c>
      <c r="D2885" s="167">
        <v>180385</v>
      </c>
      <c r="E2885" s="167" t="s">
        <v>3622</v>
      </c>
      <c r="F2885" s="167" t="s">
        <v>1408</v>
      </c>
      <c r="G2885" s="167" t="s">
        <v>1409</v>
      </c>
      <c r="I2885" s="167" t="s">
        <v>1405</v>
      </c>
      <c r="J2885" s="167" t="s">
        <v>1435</v>
      </c>
      <c r="K2885" s="167" t="s">
        <v>1172</v>
      </c>
      <c r="L2885" s="167" t="s">
        <v>1436</v>
      </c>
      <c r="M2885" s="167" t="s">
        <v>3616</v>
      </c>
      <c r="O2885" s="167">
        <v>23809</v>
      </c>
      <c r="P2885" s="167" t="s">
        <v>1386</v>
      </c>
      <c r="R2885" s="167">
        <v>162</v>
      </c>
      <c r="S2885" s="167">
        <v>-162</v>
      </c>
      <c r="T2885" s="167" t="s">
        <v>1361</v>
      </c>
    </row>
    <row r="2886" spans="1:20">
      <c r="A2886" s="167">
        <v>40000</v>
      </c>
      <c r="B2886" s="167">
        <v>45901</v>
      </c>
      <c r="C2886" s="168">
        <v>45901</v>
      </c>
      <c r="D2886" s="167">
        <v>179830</v>
      </c>
      <c r="E2886" s="167" t="s">
        <v>3623</v>
      </c>
      <c r="F2886" s="167" t="s">
        <v>1425</v>
      </c>
      <c r="G2886" s="167" t="s">
        <v>1426</v>
      </c>
      <c r="I2886" s="167" t="s">
        <v>1405</v>
      </c>
      <c r="J2886" s="167" t="s">
        <v>1441</v>
      </c>
      <c r="K2886" s="167" t="s">
        <v>1172</v>
      </c>
      <c r="L2886" s="167" t="s">
        <v>1442</v>
      </c>
      <c r="M2886" s="167" t="s">
        <v>3616</v>
      </c>
      <c r="O2886" s="167">
        <v>23469</v>
      </c>
      <c r="P2886" s="167" t="s">
        <v>1386</v>
      </c>
      <c r="R2886" s="167">
        <v>600</v>
      </c>
      <c r="S2886" s="167">
        <v>-600</v>
      </c>
      <c r="T2886" s="167" t="s">
        <v>1361</v>
      </c>
    </row>
    <row r="2887" spans="1:20">
      <c r="A2887" s="167">
        <v>40000</v>
      </c>
      <c r="B2887" s="167">
        <v>45931</v>
      </c>
      <c r="C2887" s="168">
        <v>45931</v>
      </c>
      <c r="D2887" s="167">
        <v>180385</v>
      </c>
      <c r="E2887" s="167" t="s">
        <v>3623</v>
      </c>
      <c r="F2887" s="167" t="s">
        <v>1425</v>
      </c>
      <c r="G2887" s="167" t="s">
        <v>1426</v>
      </c>
      <c r="I2887" s="167" t="s">
        <v>1405</v>
      </c>
      <c r="J2887" s="167" t="s">
        <v>1441</v>
      </c>
      <c r="K2887" s="167" t="s">
        <v>1172</v>
      </c>
      <c r="L2887" s="167" t="s">
        <v>1442</v>
      </c>
      <c r="M2887" s="167" t="s">
        <v>3616</v>
      </c>
      <c r="O2887" s="167">
        <v>23809</v>
      </c>
      <c r="P2887" s="167" t="s">
        <v>1386</v>
      </c>
      <c r="R2887" s="167">
        <v>600</v>
      </c>
      <c r="S2887" s="167">
        <v>-600</v>
      </c>
      <c r="T2887" s="167" t="s">
        <v>1361</v>
      </c>
    </row>
    <row r="2888" spans="1:20">
      <c r="A2888" s="167">
        <v>40000</v>
      </c>
      <c r="B2888" s="167">
        <v>45901</v>
      </c>
      <c r="C2888" s="168">
        <v>45901</v>
      </c>
      <c r="D2888" s="167">
        <v>179830</v>
      </c>
      <c r="E2888" s="167" t="s">
        <v>3624</v>
      </c>
      <c r="F2888" s="167" t="s">
        <v>1425</v>
      </c>
      <c r="G2888" s="167" t="s">
        <v>1426</v>
      </c>
      <c r="I2888" s="167" t="s">
        <v>1405</v>
      </c>
      <c r="J2888" s="167" t="s">
        <v>1444</v>
      </c>
      <c r="K2888" s="167" t="s">
        <v>1172</v>
      </c>
      <c r="L2888" s="167" t="s">
        <v>1445</v>
      </c>
      <c r="M2888" s="167" t="s">
        <v>3616</v>
      </c>
      <c r="O2888" s="167">
        <v>23469</v>
      </c>
      <c r="P2888" s="167" t="s">
        <v>1386</v>
      </c>
      <c r="R2888" s="167">
        <v>200</v>
      </c>
      <c r="S2888" s="167">
        <v>-200</v>
      </c>
      <c r="T2888" s="167" t="s">
        <v>1361</v>
      </c>
    </row>
    <row r="2889" spans="1:20">
      <c r="A2889" s="167">
        <v>40000</v>
      </c>
      <c r="B2889" s="167">
        <v>45931</v>
      </c>
      <c r="C2889" s="168">
        <v>45931</v>
      </c>
      <c r="D2889" s="167">
        <v>180385</v>
      </c>
      <c r="E2889" s="167" t="s">
        <v>3624</v>
      </c>
      <c r="F2889" s="167" t="s">
        <v>1425</v>
      </c>
      <c r="G2889" s="167" t="s">
        <v>1426</v>
      </c>
      <c r="I2889" s="167" t="s">
        <v>1405</v>
      </c>
      <c r="J2889" s="167" t="s">
        <v>1444</v>
      </c>
      <c r="K2889" s="167" t="s">
        <v>1172</v>
      </c>
      <c r="L2889" s="167" t="s">
        <v>1445</v>
      </c>
      <c r="M2889" s="167" t="s">
        <v>3616</v>
      </c>
      <c r="O2889" s="167">
        <v>23809</v>
      </c>
      <c r="P2889" s="167" t="s">
        <v>1386</v>
      </c>
      <c r="R2889" s="167">
        <v>200</v>
      </c>
      <c r="S2889" s="167">
        <v>-200</v>
      </c>
      <c r="T2889" s="167" t="s">
        <v>1361</v>
      </c>
    </row>
    <row r="2890" spans="1:20">
      <c r="A2890" s="167">
        <v>41450</v>
      </c>
      <c r="B2890" s="167">
        <v>45901</v>
      </c>
      <c r="C2890" s="168">
        <v>45901</v>
      </c>
      <c r="D2890" s="167">
        <v>179831</v>
      </c>
      <c r="E2890" s="167" t="s">
        <v>3625</v>
      </c>
      <c r="F2890" s="167" t="s">
        <v>1425</v>
      </c>
      <c r="G2890" s="167" t="s">
        <v>1426</v>
      </c>
      <c r="I2890" s="167" t="s">
        <v>1405</v>
      </c>
      <c r="J2890" s="167" t="s">
        <v>1501</v>
      </c>
      <c r="K2890" s="167" t="s">
        <v>1172</v>
      </c>
      <c r="L2890" s="167" t="s">
        <v>1502</v>
      </c>
      <c r="M2890" s="167" t="s">
        <v>3616</v>
      </c>
      <c r="O2890" s="167">
        <v>23439</v>
      </c>
      <c r="P2890" s="167" t="s">
        <v>1386</v>
      </c>
      <c r="R2890" s="167">
        <v>792</v>
      </c>
      <c r="S2890" s="167">
        <v>-792</v>
      </c>
      <c r="T2890" s="167" t="s">
        <v>1361</v>
      </c>
    </row>
    <row r="2891" spans="1:20">
      <c r="A2891" s="167">
        <v>41450</v>
      </c>
      <c r="B2891" s="167">
        <v>45931</v>
      </c>
      <c r="C2891" s="168">
        <v>45931</v>
      </c>
      <c r="D2891" s="167">
        <v>180386</v>
      </c>
      <c r="E2891" s="167" t="s">
        <v>3625</v>
      </c>
      <c r="F2891" s="167" t="s">
        <v>1425</v>
      </c>
      <c r="G2891" s="167" t="s">
        <v>1426</v>
      </c>
      <c r="I2891" s="167" t="s">
        <v>1405</v>
      </c>
      <c r="J2891" s="167" t="s">
        <v>1501</v>
      </c>
      <c r="K2891" s="167" t="s">
        <v>1172</v>
      </c>
      <c r="L2891" s="167" t="s">
        <v>1502</v>
      </c>
      <c r="M2891" s="167" t="s">
        <v>3616</v>
      </c>
      <c r="O2891" s="167">
        <v>23810</v>
      </c>
      <c r="P2891" s="167" t="s">
        <v>1386</v>
      </c>
      <c r="R2891" s="167">
        <v>792</v>
      </c>
      <c r="S2891" s="167">
        <v>-792</v>
      </c>
      <c r="T2891" s="167" t="s">
        <v>1361</v>
      </c>
    </row>
    <row r="2892" spans="1:20">
      <c r="A2892" s="167">
        <v>41350</v>
      </c>
      <c r="B2892" s="167">
        <v>45901</v>
      </c>
      <c r="C2892" s="168">
        <v>45901</v>
      </c>
      <c r="D2892" s="167">
        <v>179830</v>
      </c>
      <c r="E2892" s="167" t="s">
        <v>3626</v>
      </c>
      <c r="F2892" s="167" t="s">
        <v>1425</v>
      </c>
      <c r="G2892" s="167" t="s">
        <v>1426</v>
      </c>
      <c r="I2892" s="167" t="s">
        <v>1405</v>
      </c>
      <c r="J2892" s="167" t="s">
        <v>1602</v>
      </c>
      <c r="K2892" s="167" t="s">
        <v>1172</v>
      </c>
      <c r="L2892" s="167" t="s">
        <v>1603</v>
      </c>
      <c r="M2892" s="167" t="s">
        <v>3616</v>
      </c>
      <c r="O2892" s="167">
        <v>23469</v>
      </c>
      <c r="P2892" s="167" t="s">
        <v>1386</v>
      </c>
      <c r="R2892" s="167">
        <v>90</v>
      </c>
      <c r="S2892" s="167">
        <v>-90</v>
      </c>
      <c r="T2892" s="167" t="s">
        <v>1361</v>
      </c>
    </row>
    <row r="2893" spans="1:20">
      <c r="A2893" s="167">
        <v>41350</v>
      </c>
      <c r="B2893" s="167">
        <v>45931</v>
      </c>
      <c r="C2893" s="168">
        <v>45931</v>
      </c>
      <c r="D2893" s="167">
        <v>180385</v>
      </c>
      <c r="E2893" s="167" t="s">
        <v>3626</v>
      </c>
      <c r="F2893" s="167" t="s">
        <v>1425</v>
      </c>
      <c r="G2893" s="167" t="s">
        <v>1426</v>
      </c>
      <c r="I2893" s="167" t="s">
        <v>1405</v>
      </c>
      <c r="J2893" s="167" t="s">
        <v>1602</v>
      </c>
      <c r="K2893" s="167" t="s">
        <v>1172</v>
      </c>
      <c r="L2893" s="167" t="s">
        <v>1603</v>
      </c>
      <c r="M2893" s="167" t="s">
        <v>3616</v>
      </c>
      <c r="O2893" s="167">
        <v>23809</v>
      </c>
      <c r="P2893" s="167" t="s">
        <v>1386</v>
      </c>
      <c r="R2893" s="167">
        <v>90</v>
      </c>
      <c r="S2893" s="167">
        <v>-90</v>
      </c>
      <c r="T2893" s="167" t="s">
        <v>1361</v>
      </c>
    </row>
    <row r="2894" spans="1:20">
      <c r="A2894" s="167">
        <v>42000</v>
      </c>
      <c r="B2894" s="167">
        <v>45933</v>
      </c>
      <c r="C2894" s="168">
        <v>45933</v>
      </c>
      <c r="D2894" s="167">
        <v>180579</v>
      </c>
      <c r="E2894" s="167" t="s">
        <v>3627</v>
      </c>
      <c r="F2894" s="167" t="s">
        <v>1557</v>
      </c>
      <c r="G2894" s="167" t="s">
        <v>134</v>
      </c>
      <c r="I2894" s="167" t="s">
        <v>1405</v>
      </c>
      <c r="J2894" s="167" t="s">
        <v>3628</v>
      </c>
      <c r="K2894" s="167" t="s">
        <v>1172</v>
      </c>
      <c r="L2894" s="167" t="s">
        <v>3629</v>
      </c>
      <c r="M2894" s="167" t="s">
        <v>3616</v>
      </c>
      <c r="O2894" s="167">
        <v>23973</v>
      </c>
      <c r="P2894" s="167" t="s">
        <v>1386</v>
      </c>
      <c r="R2894" s="167">
        <v>5966.83</v>
      </c>
      <c r="S2894" s="167">
        <v>-5966.83</v>
      </c>
      <c r="T2894" s="167" t="s">
        <v>1361</v>
      </c>
    </row>
    <row r="2895" spans="1:20">
      <c r="A2895" s="167">
        <v>40000</v>
      </c>
      <c r="B2895" s="167">
        <v>45901</v>
      </c>
      <c r="C2895" s="168">
        <v>45901</v>
      </c>
      <c r="D2895" s="167" t="s">
        <v>3630</v>
      </c>
      <c r="E2895" s="167" t="s">
        <v>3631</v>
      </c>
      <c r="F2895" s="167" t="s">
        <v>1425</v>
      </c>
      <c r="G2895" s="167" t="s">
        <v>1426</v>
      </c>
      <c r="I2895" s="167" t="s">
        <v>1650</v>
      </c>
      <c r="J2895" s="167" t="s">
        <v>1799</v>
      </c>
      <c r="K2895" s="167" t="s">
        <v>716</v>
      </c>
      <c r="L2895" s="167" t="s">
        <v>1800</v>
      </c>
      <c r="M2895" s="167" t="s">
        <v>3632</v>
      </c>
      <c r="O2895" s="167">
        <v>23375</v>
      </c>
      <c r="P2895" s="167" t="s">
        <v>1386</v>
      </c>
      <c r="R2895" s="167">
        <v>365.7</v>
      </c>
      <c r="S2895" s="167">
        <v>-365.7</v>
      </c>
      <c r="T2895" s="167" t="s">
        <v>1361</v>
      </c>
    </row>
    <row r="2896" spans="1:20">
      <c r="A2896" s="167">
        <v>40000</v>
      </c>
      <c r="B2896" s="167">
        <v>45931</v>
      </c>
      <c r="C2896" s="168">
        <v>45931</v>
      </c>
      <c r="D2896" s="167" t="s">
        <v>717</v>
      </c>
      <c r="E2896" s="167" t="s">
        <v>3631</v>
      </c>
      <c r="F2896" s="167" t="s">
        <v>1425</v>
      </c>
      <c r="G2896" s="167" t="s">
        <v>1426</v>
      </c>
      <c r="I2896" s="167" t="s">
        <v>1650</v>
      </c>
      <c r="J2896" s="167" t="s">
        <v>1799</v>
      </c>
      <c r="K2896" s="167" t="s">
        <v>716</v>
      </c>
      <c r="L2896" s="167" t="s">
        <v>1800</v>
      </c>
      <c r="M2896" s="167" t="s">
        <v>3632</v>
      </c>
      <c r="O2896" s="167">
        <v>23911</v>
      </c>
      <c r="P2896" s="167" t="s">
        <v>1386</v>
      </c>
      <c r="R2896" s="167">
        <v>365.7</v>
      </c>
      <c r="S2896" s="167">
        <v>-365.7</v>
      </c>
      <c r="T2896" s="167" t="s">
        <v>1361</v>
      </c>
    </row>
    <row r="2897" spans="1:20">
      <c r="A2897" s="167">
        <v>41500</v>
      </c>
      <c r="B2897" s="167">
        <v>45946</v>
      </c>
      <c r="C2897" s="168">
        <v>45946</v>
      </c>
      <c r="D2897" s="167" t="s">
        <v>3633</v>
      </c>
      <c r="E2897" s="167" t="s">
        <v>3634</v>
      </c>
      <c r="F2897" s="167" t="s">
        <v>1648</v>
      </c>
      <c r="G2897" s="167" t="s">
        <v>1649</v>
      </c>
      <c r="I2897" s="167" t="s">
        <v>1650</v>
      </c>
      <c r="K2897" s="167" t="s">
        <v>720</v>
      </c>
      <c r="M2897" s="167" t="s">
        <v>3635</v>
      </c>
      <c r="O2897" s="167">
        <v>24109</v>
      </c>
      <c r="P2897" s="167" t="s">
        <v>1386</v>
      </c>
      <c r="R2897" s="167">
        <v>1200</v>
      </c>
      <c r="S2897" s="167">
        <v>-1200</v>
      </c>
      <c r="T2897" s="167" t="s">
        <v>1361</v>
      </c>
    </row>
    <row r="2898" spans="1:20">
      <c r="A2898" s="167">
        <v>42100</v>
      </c>
      <c r="B2898" s="167">
        <v>45901</v>
      </c>
      <c r="C2898" s="168">
        <v>45901</v>
      </c>
      <c r="D2898" s="167" t="s">
        <v>3636</v>
      </c>
      <c r="E2898" s="167" t="s">
        <v>3637</v>
      </c>
      <c r="F2898" s="167" t="s">
        <v>1408</v>
      </c>
      <c r="G2898" s="167" t="s">
        <v>1409</v>
      </c>
      <c r="I2898" s="167" t="s">
        <v>1650</v>
      </c>
      <c r="J2898" s="167" t="s">
        <v>1413</v>
      </c>
      <c r="K2898" s="167" t="s">
        <v>720</v>
      </c>
      <c r="L2898" s="167" t="s">
        <v>1414</v>
      </c>
      <c r="M2898" s="167" t="s">
        <v>3635</v>
      </c>
      <c r="O2898" s="167">
        <v>23378</v>
      </c>
      <c r="P2898" s="167" t="s">
        <v>1386</v>
      </c>
      <c r="R2898" s="167">
        <v>100</v>
      </c>
      <c r="S2898" s="167">
        <v>-100</v>
      </c>
      <c r="T2898" s="167" t="s">
        <v>1361</v>
      </c>
    </row>
    <row r="2899" spans="1:20">
      <c r="A2899" s="167">
        <v>42100</v>
      </c>
      <c r="B2899" s="167">
        <v>45931</v>
      </c>
      <c r="C2899" s="168">
        <v>45931</v>
      </c>
      <c r="D2899" s="167" t="s">
        <v>724</v>
      </c>
      <c r="E2899" s="167" t="s">
        <v>3637</v>
      </c>
      <c r="F2899" s="167" t="s">
        <v>1408</v>
      </c>
      <c r="G2899" s="167" t="s">
        <v>1409</v>
      </c>
      <c r="I2899" s="167" t="s">
        <v>1650</v>
      </c>
      <c r="J2899" s="167" t="s">
        <v>1413</v>
      </c>
      <c r="K2899" s="167" t="s">
        <v>720</v>
      </c>
      <c r="L2899" s="167" t="s">
        <v>1414</v>
      </c>
      <c r="M2899" s="167" t="s">
        <v>3635</v>
      </c>
      <c r="O2899" s="167">
        <v>23913</v>
      </c>
      <c r="P2899" s="167" t="s">
        <v>1386</v>
      </c>
      <c r="R2899" s="167">
        <v>100</v>
      </c>
      <c r="S2899" s="167">
        <v>-100</v>
      </c>
      <c r="T2899" s="167" t="s">
        <v>1361</v>
      </c>
    </row>
    <row r="2900" spans="1:20">
      <c r="A2900" s="167">
        <v>42000</v>
      </c>
      <c r="B2900" s="167">
        <v>45946</v>
      </c>
      <c r="C2900" s="168">
        <v>45946</v>
      </c>
      <c r="D2900" s="167" t="s">
        <v>3633</v>
      </c>
      <c r="E2900" s="167" t="s">
        <v>3638</v>
      </c>
      <c r="F2900" s="167" t="s">
        <v>1425</v>
      </c>
      <c r="G2900" s="167" t="s">
        <v>1426</v>
      </c>
      <c r="I2900" s="167" t="s">
        <v>1650</v>
      </c>
      <c r="J2900" s="167" t="s">
        <v>3639</v>
      </c>
      <c r="K2900" s="167" t="s">
        <v>720</v>
      </c>
      <c r="L2900" s="167" t="s">
        <v>3640</v>
      </c>
      <c r="M2900" s="167" t="s">
        <v>3635</v>
      </c>
      <c r="O2900" s="167">
        <v>24109</v>
      </c>
      <c r="P2900" s="167" t="s">
        <v>1386</v>
      </c>
      <c r="R2900" s="167">
        <v>12720</v>
      </c>
      <c r="S2900" s="167">
        <v>-12720</v>
      </c>
      <c r="T2900" s="167" t="s">
        <v>1361</v>
      </c>
    </row>
    <row r="2901" spans="1:20">
      <c r="A2901" s="167">
        <v>42000</v>
      </c>
      <c r="B2901" s="167">
        <v>45930</v>
      </c>
      <c r="C2901" s="168">
        <v>45930</v>
      </c>
      <c r="D2901" s="167" t="s">
        <v>3641</v>
      </c>
      <c r="E2901" s="167" t="s">
        <v>3642</v>
      </c>
      <c r="F2901" s="167" t="s">
        <v>1557</v>
      </c>
      <c r="G2901" s="167" t="s">
        <v>134</v>
      </c>
      <c r="I2901" s="167" t="s">
        <v>1650</v>
      </c>
      <c r="J2901" s="167" t="s">
        <v>2088</v>
      </c>
      <c r="K2901" s="167" t="s">
        <v>720</v>
      </c>
      <c r="L2901" s="167" t="s">
        <v>2089</v>
      </c>
      <c r="M2901" s="167" t="s">
        <v>3635</v>
      </c>
      <c r="O2901" s="167">
        <v>23712</v>
      </c>
      <c r="P2901" s="167" t="s">
        <v>1386</v>
      </c>
      <c r="R2901" s="167">
        <v>3742.7</v>
      </c>
      <c r="S2901" s="167">
        <v>-3742.7</v>
      </c>
      <c r="T2901" s="167" t="s">
        <v>1361</v>
      </c>
    </row>
    <row r="2902" spans="1:20">
      <c r="A2902" s="167">
        <v>42000</v>
      </c>
      <c r="B2902" s="167">
        <v>45950</v>
      </c>
      <c r="C2902" s="168">
        <v>45950</v>
      </c>
      <c r="D2902" s="167" t="s">
        <v>3643</v>
      </c>
      <c r="E2902" s="167" t="s">
        <v>3642</v>
      </c>
      <c r="F2902" s="167" t="s">
        <v>1557</v>
      </c>
      <c r="G2902" s="167" t="s">
        <v>134</v>
      </c>
      <c r="I2902" s="167" t="s">
        <v>1650</v>
      </c>
      <c r="J2902" s="167" t="s">
        <v>2088</v>
      </c>
      <c r="K2902" s="167" t="s">
        <v>720</v>
      </c>
      <c r="L2902" s="167" t="s">
        <v>2089</v>
      </c>
      <c r="M2902" s="167" t="s">
        <v>3635</v>
      </c>
      <c r="O2902" s="167">
        <v>24123</v>
      </c>
      <c r="P2902" s="167" t="s">
        <v>1386</v>
      </c>
      <c r="R2902" s="167">
        <v>2409.1999999999998</v>
      </c>
      <c r="S2902" s="167">
        <v>-2409.1999999999998</v>
      </c>
      <c r="T2902" s="167" t="s">
        <v>1361</v>
      </c>
    </row>
    <row r="2903" spans="1:20">
      <c r="A2903" s="167">
        <v>42000</v>
      </c>
      <c r="B2903" s="167">
        <v>45951</v>
      </c>
      <c r="C2903" s="168">
        <v>45951</v>
      </c>
      <c r="D2903" s="167" t="s">
        <v>3644</v>
      </c>
      <c r="E2903" s="167" t="s">
        <v>3642</v>
      </c>
      <c r="F2903" s="167" t="s">
        <v>1557</v>
      </c>
      <c r="G2903" s="167" t="s">
        <v>134</v>
      </c>
      <c r="I2903" s="167" t="s">
        <v>1650</v>
      </c>
      <c r="J2903" s="167" t="s">
        <v>2088</v>
      </c>
      <c r="K2903" s="167" t="s">
        <v>720</v>
      </c>
      <c r="L2903" s="167" t="s">
        <v>2089</v>
      </c>
      <c r="M2903" s="167" t="s">
        <v>3635</v>
      </c>
      <c r="O2903" s="167">
        <v>24134</v>
      </c>
      <c r="P2903" s="167" t="s">
        <v>1386</v>
      </c>
      <c r="R2903" s="167">
        <v>144</v>
      </c>
      <c r="S2903" s="167">
        <v>-144</v>
      </c>
      <c r="T2903" s="167" t="s">
        <v>1361</v>
      </c>
    </row>
    <row r="2904" spans="1:20">
      <c r="A2904" s="167">
        <v>42000</v>
      </c>
      <c r="B2904" s="167">
        <v>45957</v>
      </c>
      <c r="C2904" s="168">
        <v>45957</v>
      </c>
      <c r="D2904" s="167" t="s">
        <v>3645</v>
      </c>
      <c r="E2904" s="167" t="s">
        <v>3642</v>
      </c>
      <c r="F2904" s="167" t="s">
        <v>1557</v>
      </c>
      <c r="G2904" s="167" t="s">
        <v>134</v>
      </c>
      <c r="I2904" s="167" t="s">
        <v>1650</v>
      </c>
      <c r="J2904" s="167" t="s">
        <v>2088</v>
      </c>
      <c r="K2904" s="167" t="s">
        <v>720</v>
      </c>
      <c r="L2904" s="167" t="s">
        <v>2089</v>
      </c>
      <c r="M2904" s="167" t="s">
        <v>3635</v>
      </c>
      <c r="O2904" s="167">
        <v>24179</v>
      </c>
      <c r="P2904" s="167" t="s">
        <v>1386</v>
      </c>
      <c r="R2904" s="167">
        <v>341.9</v>
      </c>
      <c r="S2904" s="167">
        <v>-341.9</v>
      </c>
      <c r="T2904" s="167" t="s">
        <v>1361</v>
      </c>
    </row>
    <row r="2905" spans="1:20">
      <c r="A2905" s="167">
        <v>42000</v>
      </c>
      <c r="B2905" s="167">
        <v>45958</v>
      </c>
      <c r="C2905" s="168">
        <v>45958</v>
      </c>
      <c r="D2905" s="167" t="s">
        <v>3646</v>
      </c>
      <c r="E2905" s="167" t="s">
        <v>3642</v>
      </c>
      <c r="F2905" s="167" t="s">
        <v>1557</v>
      </c>
      <c r="G2905" s="167" t="s">
        <v>134</v>
      </c>
      <c r="I2905" s="167" t="s">
        <v>1650</v>
      </c>
      <c r="J2905" s="167" t="s">
        <v>2088</v>
      </c>
      <c r="K2905" s="167" t="s">
        <v>720</v>
      </c>
      <c r="L2905" s="167" t="s">
        <v>2089</v>
      </c>
      <c r="M2905" s="167" t="s">
        <v>3635</v>
      </c>
      <c r="O2905" s="167">
        <v>24189</v>
      </c>
      <c r="P2905" s="167" t="s">
        <v>1386</v>
      </c>
      <c r="R2905" s="167">
        <v>2779.6</v>
      </c>
      <c r="S2905" s="167">
        <v>-2779.6</v>
      </c>
      <c r="T2905" s="167" t="s">
        <v>1361</v>
      </c>
    </row>
    <row r="2906" spans="1:20">
      <c r="A2906" s="167">
        <v>40000</v>
      </c>
      <c r="B2906" s="167">
        <v>45901</v>
      </c>
      <c r="C2906" s="168">
        <v>45901</v>
      </c>
      <c r="D2906" s="167" t="s">
        <v>3647</v>
      </c>
      <c r="E2906" s="167" t="s">
        <v>3648</v>
      </c>
      <c r="F2906" s="167" t="s">
        <v>1425</v>
      </c>
      <c r="G2906" s="167" t="s">
        <v>1426</v>
      </c>
      <c r="I2906" s="167" t="s">
        <v>1650</v>
      </c>
      <c r="J2906" s="167" t="s">
        <v>1657</v>
      </c>
      <c r="K2906" s="167" t="s">
        <v>720</v>
      </c>
      <c r="L2906" s="167" t="s">
        <v>1658</v>
      </c>
      <c r="M2906" s="167" t="s">
        <v>3635</v>
      </c>
      <c r="O2906" s="167">
        <v>23376</v>
      </c>
      <c r="P2906" s="167" t="s">
        <v>1386</v>
      </c>
      <c r="R2906" s="167">
        <v>520</v>
      </c>
      <c r="S2906" s="167">
        <v>-520</v>
      </c>
      <c r="T2906" s="167" t="s">
        <v>1361</v>
      </c>
    </row>
    <row r="2907" spans="1:20">
      <c r="A2907" s="167">
        <v>40000</v>
      </c>
      <c r="B2907" s="167">
        <v>45931</v>
      </c>
      <c r="C2907" s="168">
        <v>45931</v>
      </c>
      <c r="D2907" s="167" t="s">
        <v>721</v>
      </c>
      <c r="E2907" s="167" t="s">
        <v>3648</v>
      </c>
      <c r="F2907" s="167" t="s">
        <v>1425</v>
      </c>
      <c r="G2907" s="167" t="s">
        <v>1426</v>
      </c>
      <c r="I2907" s="167" t="s">
        <v>1650</v>
      </c>
      <c r="J2907" s="167" t="s">
        <v>1657</v>
      </c>
      <c r="K2907" s="167" t="s">
        <v>720</v>
      </c>
      <c r="L2907" s="167" t="s">
        <v>1658</v>
      </c>
      <c r="M2907" s="167" t="s">
        <v>3635</v>
      </c>
      <c r="O2907" s="167">
        <v>23912</v>
      </c>
      <c r="P2907" s="167" t="s">
        <v>1386</v>
      </c>
      <c r="R2907" s="167">
        <v>520</v>
      </c>
      <c r="S2907" s="167">
        <v>-520</v>
      </c>
      <c r="T2907" s="167" t="s">
        <v>1361</v>
      </c>
    </row>
    <row r="2908" spans="1:20">
      <c r="A2908" s="167">
        <v>40000</v>
      </c>
      <c r="B2908" s="167">
        <v>45901</v>
      </c>
      <c r="C2908" s="168">
        <v>45901</v>
      </c>
      <c r="D2908" s="167" t="s">
        <v>3647</v>
      </c>
      <c r="E2908" s="167" t="s">
        <v>3649</v>
      </c>
      <c r="F2908" s="167" t="s">
        <v>1425</v>
      </c>
      <c r="G2908" s="167" t="s">
        <v>1426</v>
      </c>
      <c r="I2908" s="167" t="s">
        <v>1650</v>
      </c>
      <c r="J2908" s="167" t="s">
        <v>1546</v>
      </c>
      <c r="K2908" s="167" t="s">
        <v>720</v>
      </c>
      <c r="L2908" s="167" t="s">
        <v>1547</v>
      </c>
      <c r="M2908" s="167" t="s">
        <v>3635</v>
      </c>
      <c r="O2908" s="167">
        <v>23376</v>
      </c>
      <c r="P2908" s="167" t="s">
        <v>1386</v>
      </c>
      <c r="R2908" s="167">
        <v>200</v>
      </c>
      <c r="S2908" s="167">
        <v>-200</v>
      </c>
      <c r="T2908" s="167" t="s">
        <v>1361</v>
      </c>
    </row>
    <row r="2909" spans="1:20">
      <c r="A2909" s="167">
        <v>40000</v>
      </c>
      <c r="B2909" s="167">
        <v>45931</v>
      </c>
      <c r="C2909" s="168">
        <v>45931</v>
      </c>
      <c r="D2909" s="167" t="s">
        <v>721</v>
      </c>
      <c r="E2909" s="167" t="s">
        <v>3649</v>
      </c>
      <c r="F2909" s="167" t="s">
        <v>1425</v>
      </c>
      <c r="G2909" s="167" t="s">
        <v>1426</v>
      </c>
      <c r="I2909" s="167" t="s">
        <v>1650</v>
      </c>
      <c r="J2909" s="167" t="s">
        <v>1546</v>
      </c>
      <c r="K2909" s="167" t="s">
        <v>720</v>
      </c>
      <c r="L2909" s="167" t="s">
        <v>1547</v>
      </c>
      <c r="M2909" s="167" t="s">
        <v>3635</v>
      </c>
      <c r="O2909" s="167">
        <v>23912</v>
      </c>
      <c r="P2909" s="167" t="s">
        <v>1386</v>
      </c>
      <c r="R2909" s="167">
        <v>200</v>
      </c>
      <c r="S2909" s="167">
        <v>-200</v>
      </c>
      <c r="T2909" s="167" t="s">
        <v>1361</v>
      </c>
    </row>
    <row r="2910" spans="1:20">
      <c r="A2910" s="167">
        <v>42100</v>
      </c>
      <c r="B2910" s="167">
        <v>45901</v>
      </c>
      <c r="C2910" s="168">
        <v>45901</v>
      </c>
      <c r="D2910" s="167" t="s">
        <v>3636</v>
      </c>
      <c r="E2910" s="167" t="s">
        <v>3650</v>
      </c>
      <c r="F2910" s="167" t="s">
        <v>1408</v>
      </c>
      <c r="G2910" s="167" t="s">
        <v>1409</v>
      </c>
      <c r="I2910" s="167" t="s">
        <v>1650</v>
      </c>
      <c r="J2910" s="167" t="s">
        <v>1416</v>
      </c>
      <c r="K2910" s="167" t="s">
        <v>720</v>
      </c>
      <c r="L2910" s="167" t="s">
        <v>1417</v>
      </c>
      <c r="M2910" s="167" t="s">
        <v>3635</v>
      </c>
      <c r="O2910" s="167">
        <v>23378</v>
      </c>
      <c r="P2910" s="167" t="s">
        <v>1386</v>
      </c>
      <c r="R2910" s="167">
        <v>100</v>
      </c>
      <c r="S2910" s="167">
        <v>-100</v>
      </c>
      <c r="T2910" s="167" t="s">
        <v>1361</v>
      </c>
    </row>
    <row r="2911" spans="1:20">
      <c r="A2911" s="167">
        <v>42100</v>
      </c>
      <c r="B2911" s="167">
        <v>45931</v>
      </c>
      <c r="C2911" s="168">
        <v>45931</v>
      </c>
      <c r="D2911" s="167" t="s">
        <v>724</v>
      </c>
      <c r="E2911" s="167" t="s">
        <v>3650</v>
      </c>
      <c r="F2911" s="167" t="s">
        <v>1408</v>
      </c>
      <c r="G2911" s="167" t="s">
        <v>1409</v>
      </c>
      <c r="I2911" s="167" t="s">
        <v>1650</v>
      </c>
      <c r="J2911" s="167" t="s">
        <v>1416</v>
      </c>
      <c r="K2911" s="167" t="s">
        <v>720</v>
      </c>
      <c r="L2911" s="167" t="s">
        <v>1417</v>
      </c>
      <c r="M2911" s="167" t="s">
        <v>3635</v>
      </c>
      <c r="O2911" s="167">
        <v>23913</v>
      </c>
      <c r="P2911" s="167" t="s">
        <v>1386</v>
      </c>
      <c r="R2911" s="167">
        <v>100</v>
      </c>
      <c r="S2911" s="167">
        <v>-100</v>
      </c>
      <c r="T2911" s="167" t="s">
        <v>1361</v>
      </c>
    </row>
    <row r="2912" spans="1:20">
      <c r="A2912" s="167">
        <v>40000</v>
      </c>
      <c r="B2912" s="167">
        <v>45901</v>
      </c>
      <c r="C2912" s="168">
        <v>45901</v>
      </c>
      <c r="D2912" s="167" t="s">
        <v>3647</v>
      </c>
      <c r="E2912" s="167" t="s">
        <v>3651</v>
      </c>
      <c r="F2912" s="167" t="s">
        <v>1425</v>
      </c>
      <c r="G2912" s="167" t="s">
        <v>1426</v>
      </c>
      <c r="I2912" s="167" t="s">
        <v>1650</v>
      </c>
      <c r="J2912" s="167" t="s">
        <v>2384</v>
      </c>
      <c r="K2912" s="167" t="s">
        <v>720</v>
      </c>
      <c r="L2912" s="167" t="s">
        <v>2385</v>
      </c>
      <c r="M2912" s="167" t="s">
        <v>3635</v>
      </c>
      <c r="O2912" s="167">
        <v>23376</v>
      </c>
      <c r="P2912" s="167" t="s">
        <v>1386</v>
      </c>
      <c r="R2912" s="167">
        <v>250.02</v>
      </c>
      <c r="S2912" s="167">
        <v>-250.02</v>
      </c>
      <c r="T2912" s="167" t="s">
        <v>1361</v>
      </c>
    </row>
    <row r="2913" spans="1:20">
      <c r="A2913" s="167">
        <v>40000</v>
      </c>
      <c r="B2913" s="167">
        <v>45931</v>
      </c>
      <c r="C2913" s="168">
        <v>45931</v>
      </c>
      <c r="D2913" s="167" t="s">
        <v>721</v>
      </c>
      <c r="E2913" s="167" t="s">
        <v>3651</v>
      </c>
      <c r="F2913" s="167" t="s">
        <v>1425</v>
      </c>
      <c r="G2913" s="167" t="s">
        <v>1426</v>
      </c>
      <c r="I2913" s="167" t="s">
        <v>1650</v>
      </c>
      <c r="J2913" s="167" t="s">
        <v>2384</v>
      </c>
      <c r="K2913" s="167" t="s">
        <v>720</v>
      </c>
      <c r="L2913" s="167" t="s">
        <v>2385</v>
      </c>
      <c r="M2913" s="167" t="s">
        <v>3635</v>
      </c>
      <c r="O2913" s="167">
        <v>23912</v>
      </c>
      <c r="P2913" s="167" t="s">
        <v>1386</v>
      </c>
      <c r="R2913" s="167">
        <v>250.02</v>
      </c>
      <c r="S2913" s="167">
        <v>-250.02</v>
      </c>
      <c r="T2913" s="167" t="s">
        <v>1361</v>
      </c>
    </row>
    <row r="2914" spans="1:20">
      <c r="A2914" s="167">
        <v>42000</v>
      </c>
      <c r="B2914" s="167">
        <v>45909</v>
      </c>
      <c r="C2914" s="168">
        <v>45909</v>
      </c>
      <c r="D2914" s="167" t="s">
        <v>3652</v>
      </c>
      <c r="E2914" s="167" t="s">
        <v>3653</v>
      </c>
      <c r="F2914" s="167" t="s">
        <v>1425</v>
      </c>
      <c r="G2914" s="167" t="s">
        <v>1426</v>
      </c>
      <c r="I2914" s="167" t="s">
        <v>1650</v>
      </c>
      <c r="J2914" s="167" t="s">
        <v>3654</v>
      </c>
      <c r="K2914" s="167" t="s">
        <v>720</v>
      </c>
      <c r="L2914" s="167" t="s">
        <v>3655</v>
      </c>
      <c r="M2914" s="167" t="s">
        <v>3635</v>
      </c>
      <c r="O2914" s="167">
        <v>23591</v>
      </c>
      <c r="P2914" s="167" t="s">
        <v>1386</v>
      </c>
      <c r="R2914" s="167">
        <v>396</v>
      </c>
      <c r="S2914" s="167">
        <v>-396</v>
      </c>
      <c r="T2914" s="167" t="s">
        <v>1361</v>
      </c>
    </row>
    <row r="2915" spans="1:20">
      <c r="A2915" s="167">
        <v>40000</v>
      </c>
      <c r="B2915" s="167">
        <v>45901</v>
      </c>
      <c r="C2915" s="168">
        <v>45901</v>
      </c>
      <c r="D2915" s="167" t="s">
        <v>3647</v>
      </c>
      <c r="E2915" s="167" t="s">
        <v>3656</v>
      </c>
      <c r="F2915" s="167" t="s">
        <v>1425</v>
      </c>
      <c r="G2915" s="167" t="s">
        <v>1426</v>
      </c>
      <c r="I2915" s="167" t="s">
        <v>1650</v>
      </c>
      <c r="J2915" s="167" t="s">
        <v>2387</v>
      </c>
      <c r="K2915" s="167" t="s">
        <v>720</v>
      </c>
      <c r="L2915" s="167" t="s">
        <v>2388</v>
      </c>
      <c r="M2915" s="167" t="s">
        <v>3635</v>
      </c>
      <c r="O2915" s="167">
        <v>23376</v>
      </c>
      <c r="P2915" s="167" t="s">
        <v>1386</v>
      </c>
      <c r="R2915" s="167">
        <v>900</v>
      </c>
      <c r="S2915" s="167">
        <v>-900</v>
      </c>
      <c r="T2915" s="167" t="s">
        <v>1361</v>
      </c>
    </row>
    <row r="2916" spans="1:20">
      <c r="A2916" s="167">
        <v>40000</v>
      </c>
      <c r="B2916" s="167">
        <v>45931</v>
      </c>
      <c r="C2916" s="168">
        <v>45931</v>
      </c>
      <c r="D2916" s="167" t="s">
        <v>721</v>
      </c>
      <c r="E2916" s="167" t="s">
        <v>3656</v>
      </c>
      <c r="F2916" s="167" t="s">
        <v>1425</v>
      </c>
      <c r="G2916" s="167" t="s">
        <v>1426</v>
      </c>
      <c r="I2916" s="167" t="s">
        <v>1650</v>
      </c>
      <c r="J2916" s="167" t="s">
        <v>2387</v>
      </c>
      <c r="K2916" s="167" t="s">
        <v>720</v>
      </c>
      <c r="L2916" s="167" t="s">
        <v>2388</v>
      </c>
      <c r="M2916" s="167" t="s">
        <v>3635</v>
      </c>
      <c r="O2916" s="167">
        <v>23912</v>
      </c>
      <c r="P2916" s="167" t="s">
        <v>1386</v>
      </c>
      <c r="R2916" s="167">
        <v>900</v>
      </c>
      <c r="S2916" s="167">
        <v>-900</v>
      </c>
      <c r="T2916" s="167" t="s">
        <v>1361</v>
      </c>
    </row>
    <row r="2917" spans="1:20">
      <c r="A2917" s="167">
        <v>42100</v>
      </c>
      <c r="B2917" s="167">
        <v>45901</v>
      </c>
      <c r="C2917" s="168">
        <v>45901</v>
      </c>
      <c r="D2917" s="167" t="s">
        <v>3636</v>
      </c>
      <c r="E2917" s="167" t="s">
        <v>3657</v>
      </c>
      <c r="F2917" s="167" t="s">
        <v>1408</v>
      </c>
      <c r="G2917" s="167" t="s">
        <v>1409</v>
      </c>
      <c r="I2917" s="167" t="s">
        <v>1650</v>
      </c>
      <c r="J2917" s="167" t="s">
        <v>1422</v>
      </c>
      <c r="K2917" s="167" t="s">
        <v>720</v>
      </c>
      <c r="L2917" s="167" t="s">
        <v>1423</v>
      </c>
      <c r="M2917" s="167" t="s">
        <v>3635</v>
      </c>
      <c r="O2917" s="167">
        <v>23378</v>
      </c>
      <c r="P2917" s="167" t="s">
        <v>1386</v>
      </c>
      <c r="R2917" s="167">
        <v>461.5</v>
      </c>
      <c r="S2917" s="167">
        <v>-461.5</v>
      </c>
      <c r="T2917" s="167" t="s">
        <v>1361</v>
      </c>
    </row>
    <row r="2918" spans="1:20">
      <c r="A2918" s="167">
        <v>42100</v>
      </c>
      <c r="B2918" s="167">
        <v>45931</v>
      </c>
      <c r="C2918" s="168">
        <v>45931</v>
      </c>
      <c r="D2918" s="167" t="s">
        <v>724</v>
      </c>
      <c r="E2918" s="167" t="s">
        <v>3657</v>
      </c>
      <c r="F2918" s="167" t="s">
        <v>1408</v>
      </c>
      <c r="G2918" s="167" t="s">
        <v>1409</v>
      </c>
      <c r="I2918" s="167" t="s">
        <v>1650</v>
      </c>
      <c r="J2918" s="167" t="s">
        <v>1422</v>
      </c>
      <c r="K2918" s="167" t="s">
        <v>720</v>
      </c>
      <c r="L2918" s="167" t="s">
        <v>1423</v>
      </c>
      <c r="M2918" s="167" t="s">
        <v>3635</v>
      </c>
      <c r="O2918" s="167">
        <v>23913</v>
      </c>
      <c r="P2918" s="167" t="s">
        <v>1386</v>
      </c>
      <c r="R2918" s="167">
        <v>618</v>
      </c>
      <c r="S2918" s="167">
        <v>-618</v>
      </c>
      <c r="T2918" s="167" t="s">
        <v>1361</v>
      </c>
    </row>
    <row r="2919" spans="1:20">
      <c r="A2919" s="167">
        <v>42000</v>
      </c>
      <c r="B2919" s="167">
        <v>45916</v>
      </c>
      <c r="C2919" s="168">
        <v>45916</v>
      </c>
      <c r="D2919" s="167" t="s">
        <v>3658</v>
      </c>
      <c r="E2919" s="167" t="s">
        <v>3659</v>
      </c>
      <c r="F2919" s="167" t="s">
        <v>1425</v>
      </c>
      <c r="G2919" s="167" t="s">
        <v>1426</v>
      </c>
      <c r="I2919" s="167" t="s">
        <v>1650</v>
      </c>
      <c r="J2919" s="167" t="s">
        <v>3660</v>
      </c>
      <c r="K2919" s="167" t="s">
        <v>720</v>
      </c>
      <c r="L2919" s="167" t="s">
        <v>3661</v>
      </c>
      <c r="M2919" s="167" t="s">
        <v>3635</v>
      </c>
      <c r="O2919" s="167">
        <v>23636</v>
      </c>
      <c r="P2919" s="167" t="s">
        <v>1386</v>
      </c>
      <c r="R2919" s="167">
        <v>407.12</v>
      </c>
      <c r="S2919" s="167">
        <v>-407.12</v>
      </c>
      <c r="T2919" s="167" t="s">
        <v>1361</v>
      </c>
    </row>
    <row r="2920" spans="1:20">
      <c r="A2920" s="167">
        <v>40000</v>
      </c>
      <c r="B2920" s="167">
        <v>45901</v>
      </c>
      <c r="C2920" s="168">
        <v>45901</v>
      </c>
      <c r="D2920" s="167" t="s">
        <v>3647</v>
      </c>
      <c r="E2920" s="167" t="s">
        <v>3662</v>
      </c>
      <c r="F2920" s="167" t="s">
        <v>1425</v>
      </c>
      <c r="G2920" s="167" t="s">
        <v>1426</v>
      </c>
      <c r="I2920" s="167" t="s">
        <v>1650</v>
      </c>
      <c r="J2920" s="167" t="s">
        <v>1663</v>
      </c>
      <c r="K2920" s="167" t="s">
        <v>720</v>
      </c>
      <c r="L2920" s="167" t="s">
        <v>1664</v>
      </c>
      <c r="M2920" s="167" t="s">
        <v>3635</v>
      </c>
      <c r="O2920" s="167">
        <v>23376</v>
      </c>
      <c r="P2920" s="167" t="s">
        <v>1386</v>
      </c>
      <c r="R2920" s="167">
        <v>80</v>
      </c>
      <c r="S2920" s="167">
        <v>-80</v>
      </c>
      <c r="T2920" s="167" t="s">
        <v>1361</v>
      </c>
    </row>
    <row r="2921" spans="1:20">
      <c r="A2921" s="167">
        <v>40000</v>
      </c>
      <c r="B2921" s="167">
        <v>45931</v>
      </c>
      <c r="C2921" s="168">
        <v>45931</v>
      </c>
      <c r="D2921" s="167" t="s">
        <v>721</v>
      </c>
      <c r="E2921" s="167" t="s">
        <v>3662</v>
      </c>
      <c r="F2921" s="167" t="s">
        <v>1425</v>
      </c>
      <c r="G2921" s="167" t="s">
        <v>1426</v>
      </c>
      <c r="I2921" s="167" t="s">
        <v>1650</v>
      </c>
      <c r="J2921" s="167" t="s">
        <v>1663</v>
      </c>
      <c r="K2921" s="167" t="s">
        <v>720</v>
      </c>
      <c r="L2921" s="167" t="s">
        <v>1664</v>
      </c>
      <c r="M2921" s="167" t="s">
        <v>3635</v>
      </c>
      <c r="O2921" s="167">
        <v>23912</v>
      </c>
      <c r="P2921" s="167" t="s">
        <v>1386</v>
      </c>
      <c r="R2921" s="167">
        <v>80</v>
      </c>
      <c r="S2921" s="167">
        <v>-80</v>
      </c>
      <c r="T2921" s="167" t="s">
        <v>1361</v>
      </c>
    </row>
    <row r="2922" spans="1:20">
      <c r="A2922" s="167">
        <v>41320</v>
      </c>
      <c r="B2922" s="167">
        <v>45901</v>
      </c>
      <c r="C2922" s="168">
        <v>45901</v>
      </c>
      <c r="D2922" s="167" t="s">
        <v>3663</v>
      </c>
      <c r="E2922" s="167" t="s">
        <v>3664</v>
      </c>
      <c r="F2922" s="167" t="s">
        <v>1425</v>
      </c>
      <c r="G2922" s="167" t="s">
        <v>1426</v>
      </c>
      <c r="I2922" s="167" t="s">
        <v>1650</v>
      </c>
      <c r="J2922" s="167" t="s">
        <v>1492</v>
      </c>
      <c r="K2922" s="167" t="s">
        <v>720</v>
      </c>
      <c r="L2922" s="167" t="s">
        <v>1493</v>
      </c>
      <c r="M2922" s="167" t="s">
        <v>3635</v>
      </c>
      <c r="O2922" s="167">
        <v>23377</v>
      </c>
      <c r="P2922" s="167" t="s">
        <v>1386</v>
      </c>
      <c r="R2922" s="167">
        <v>75</v>
      </c>
      <c r="S2922" s="167">
        <v>-75</v>
      </c>
      <c r="T2922" s="167" t="s">
        <v>1361</v>
      </c>
    </row>
    <row r="2923" spans="1:20">
      <c r="A2923" s="167">
        <v>41320</v>
      </c>
      <c r="B2923" s="167">
        <v>45931</v>
      </c>
      <c r="C2923" s="168">
        <v>45931</v>
      </c>
      <c r="D2923" s="167" t="s">
        <v>722</v>
      </c>
      <c r="E2923" s="167" t="s">
        <v>3664</v>
      </c>
      <c r="F2923" s="167" t="s">
        <v>1425</v>
      </c>
      <c r="G2923" s="167" t="s">
        <v>1426</v>
      </c>
      <c r="I2923" s="167" t="s">
        <v>1650</v>
      </c>
      <c r="J2923" s="167" t="s">
        <v>1492</v>
      </c>
      <c r="K2923" s="167" t="s">
        <v>720</v>
      </c>
      <c r="L2923" s="167" t="s">
        <v>1493</v>
      </c>
      <c r="M2923" s="167" t="s">
        <v>3635</v>
      </c>
      <c r="O2923" s="167">
        <v>23914</v>
      </c>
      <c r="P2923" s="167" t="s">
        <v>1386</v>
      </c>
      <c r="R2923" s="167">
        <v>75</v>
      </c>
      <c r="S2923" s="167">
        <v>-75</v>
      </c>
      <c r="T2923" s="167" t="s">
        <v>1361</v>
      </c>
    </row>
    <row r="2924" spans="1:20">
      <c r="A2924" s="167">
        <v>41320</v>
      </c>
      <c r="B2924" s="167">
        <v>45901</v>
      </c>
      <c r="C2924" s="168">
        <v>45901</v>
      </c>
      <c r="D2924" s="167" t="s">
        <v>3663</v>
      </c>
      <c r="E2924" s="167" t="s">
        <v>3665</v>
      </c>
      <c r="F2924" s="167" t="s">
        <v>1425</v>
      </c>
      <c r="G2924" s="167" t="s">
        <v>1426</v>
      </c>
      <c r="I2924" s="167" t="s">
        <v>1650</v>
      </c>
      <c r="J2924" s="167" t="s">
        <v>1427</v>
      </c>
      <c r="K2924" s="167" t="s">
        <v>720</v>
      </c>
      <c r="L2924" s="167" t="s">
        <v>1428</v>
      </c>
      <c r="M2924" s="167" t="s">
        <v>3635</v>
      </c>
      <c r="O2924" s="167">
        <v>23377</v>
      </c>
      <c r="P2924" s="167" t="s">
        <v>1386</v>
      </c>
      <c r="R2924" s="167">
        <v>40</v>
      </c>
      <c r="S2924" s="167">
        <v>-40</v>
      </c>
      <c r="T2924" s="167" t="s">
        <v>1361</v>
      </c>
    </row>
    <row r="2925" spans="1:20">
      <c r="A2925" s="167">
        <v>41320</v>
      </c>
      <c r="B2925" s="167">
        <v>45931</v>
      </c>
      <c r="C2925" s="168">
        <v>45931</v>
      </c>
      <c r="D2925" s="167" t="s">
        <v>722</v>
      </c>
      <c r="E2925" s="167" t="s">
        <v>3665</v>
      </c>
      <c r="F2925" s="167" t="s">
        <v>1425</v>
      </c>
      <c r="G2925" s="167" t="s">
        <v>1426</v>
      </c>
      <c r="I2925" s="167" t="s">
        <v>1650</v>
      </c>
      <c r="J2925" s="167" t="s">
        <v>1427</v>
      </c>
      <c r="K2925" s="167" t="s">
        <v>720</v>
      </c>
      <c r="L2925" s="167" t="s">
        <v>1428</v>
      </c>
      <c r="M2925" s="167" t="s">
        <v>3635</v>
      </c>
      <c r="O2925" s="167">
        <v>23914</v>
      </c>
      <c r="P2925" s="167" t="s">
        <v>1386</v>
      </c>
      <c r="R2925" s="167">
        <v>40</v>
      </c>
      <c r="S2925" s="167">
        <v>-40</v>
      </c>
      <c r="T2925" s="167" t="s">
        <v>1361</v>
      </c>
    </row>
    <row r="2926" spans="1:20">
      <c r="A2926" s="167">
        <v>41300</v>
      </c>
      <c r="B2926" s="167">
        <v>45901</v>
      </c>
      <c r="C2926" s="168">
        <v>45901</v>
      </c>
      <c r="D2926" s="167" t="s">
        <v>3663</v>
      </c>
      <c r="E2926" s="167" t="s">
        <v>3666</v>
      </c>
      <c r="F2926" s="167" t="s">
        <v>1425</v>
      </c>
      <c r="G2926" s="167" t="s">
        <v>1426</v>
      </c>
      <c r="I2926" s="167" t="s">
        <v>1650</v>
      </c>
      <c r="J2926" s="167" t="s">
        <v>1430</v>
      </c>
      <c r="K2926" s="167" t="s">
        <v>720</v>
      </c>
      <c r="L2926" s="167" t="s">
        <v>1430</v>
      </c>
      <c r="M2926" s="167" t="s">
        <v>3635</v>
      </c>
      <c r="O2926" s="167">
        <v>23377</v>
      </c>
      <c r="P2926" s="167" t="s">
        <v>1386</v>
      </c>
      <c r="R2926" s="167">
        <v>35.51</v>
      </c>
      <c r="S2926" s="167">
        <v>-35.51</v>
      </c>
      <c r="T2926" s="167" t="s">
        <v>1361</v>
      </c>
    </row>
    <row r="2927" spans="1:20">
      <c r="A2927" s="167">
        <v>41300</v>
      </c>
      <c r="B2927" s="167">
        <v>45931</v>
      </c>
      <c r="C2927" s="168">
        <v>45931</v>
      </c>
      <c r="D2927" s="167" t="s">
        <v>722</v>
      </c>
      <c r="E2927" s="167" t="s">
        <v>3666</v>
      </c>
      <c r="F2927" s="167" t="s">
        <v>1425</v>
      </c>
      <c r="G2927" s="167" t="s">
        <v>1426</v>
      </c>
      <c r="I2927" s="167" t="s">
        <v>1650</v>
      </c>
      <c r="J2927" s="167" t="s">
        <v>1430</v>
      </c>
      <c r="K2927" s="167" t="s">
        <v>720</v>
      </c>
      <c r="L2927" s="167" t="s">
        <v>1430</v>
      </c>
      <c r="M2927" s="167" t="s">
        <v>3635</v>
      </c>
      <c r="O2927" s="167">
        <v>23914</v>
      </c>
      <c r="P2927" s="167" t="s">
        <v>1386</v>
      </c>
      <c r="R2927" s="167">
        <v>40.18</v>
      </c>
      <c r="S2927" s="167">
        <v>-40.18</v>
      </c>
      <c r="T2927" s="167" t="s">
        <v>1361</v>
      </c>
    </row>
    <row r="2928" spans="1:20">
      <c r="A2928" s="167">
        <v>42100</v>
      </c>
      <c r="B2928" s="167">
        <v>45901</v>
      </c>
      <c r="C2928" s="168">
        <v>45901</v>
      </c>
      <c r="D2928" s="167" t="s">
        <v>3636</v>
      </c>
      <c r="E2928" s="167" t="s">
        <v>3667</v>
      </c>
      <c r="F2928" s="167" t="s">
        <v>1408</v>
      </c>
      <c r="G2928" s="167" t="s">
        <v>1409</v>
      </c>
      <c r="I2928" s="167" t="s">
        <v>1650</v>
      </c>
      <c r="J2928" s="167" t="s">
        <v>1435</v>
      </c>
      <c r="K2928" s="167" t="s">
        <v>720</v>
      </c>
      <c r="L2928" s="167" t="s">
        <v>1436</v>
      </c>
      <c r="M2928" s="167" t="s">
        <v>3635</v>
      </c>
      <c r="O2928" s="167">
        <v>23378</v>
      </c>
      <c r="P2928" s="167" t="s">
        <v>1386</v>
      </c>
      <c r="R2928" s="167">
        <v>390</v>
      </c>
      <c r="S2928" s="167">
        <v>-390</v>
      </c>
      <c r="T2928" s="167" t="s">
        <v>1361</v>
      </c>
    </row>
    <row r="2929" spans="1:20">
      <c r="A2929" s="167">
        <v>42100</v>
      </c>
      <c r="B2929" s="167">
        <v>45931</v>
      </c>
      <c r="C2929" s="168">
        <v>45931</v>
      </c>
      <c r="D2929" s="167" t="s">
        <v>724</v>
      </c>
      <c r="E2929" s="167" t="s">
        <v>3667</v>
      </c>
      <c r="F2929" s="167" t="s">
        <v>1408</v>
      </c>
      <c r="G2929" s="167" t="s">
        <v>1409</v>
      </c>
      <c r="I2929" s="167" t="s">
        <v>1650</v>
      </c>
      <c r="J2929" s="167" t="s">
        <v>1435</v>
      </c>
      <c r="K2929" s="167" t="s">
        <v>720</v>
      </c>
      <c r="L2929" s="167" t="s">
        <v>1436</v>
      </c>
      <c r="M2929" s="167" t="s">
        <v>3635</v>
      </c>
      <c r="O2929" s="167">
        <v>23913</v>
      </c>
      <c r="P2929" s="167" t="s">
        <v>1386</v>
      </c>
      <c r="R2929" s="167">
        <v>275</v>
      </c>
      <c r="S2929" s="167">
        <v>-275</v>
      </c>
      <c r="T2929" s="167" t="s">
        <v>1361</v>
      </c>
    </row>
    <row r="2930" spans="1:20">
      <c r="A2930" s="167">
        <v>40200</v>
      </c>
      <c r="B2930" s="167">
        <v>45901</v>
      </c>
      <c r="C2930" s="168">
        <v>45901</v>
      </c>
      <c r="D2930" s="167" t="s">
        <v>3647</v>
      </c>
      <c r="E2930" s="167" t="s">
        <v>3668</v>
      </c>
      <c r="F2930" s="167" t="s">
        <v>1425</v>
      </c>
      <c r="G2930" s="167" t="s">
        <v>1426</v>
      </c>
      <c r="I2930" s="167" t="s">
        <v>1650</v>
      </c>
      <c r="J2930" s="167" t="s">
        <v>1951</v>
      </c>
      <c r="K2930" s="167" t="s">
        <v>720</v>
      </c>
      <c r="L2930" s="167" t="s">
        <v>1952</v>
      </c>
      <c r="M2930" s="167" t="s">
        <v>3635</v>
      </c>
      <c r="O2930" s="167">
        <v>23376</v>
      </c>
      <c r="P2930" s="167" t="s">
        <v>1386</v>
      </c>
      <c r="R2930" s="167">
        <v>235</v>
      </c>
      <c r="S2930" s="167">
        <v>-235</v>
      </c>
      <c r="T2930" s="167" t="s">
        <v>1361</v>
      </c>
    </row>
    <row r="2931" spans="1:20">
      <c r="A2931" s="167">
        <v>40200</v>
      </c>
      <c r="B2931" s="167">
        <v>45931</v>
      </c>
      <c r="C2931" s="168">
        <v>45931</v>
      </c>
      <c r="D2931" s="167" t="s">
        <v>721</v>
      </c>
      <c r="E2931" s="167" t="s">
        <v>3668</v>
      </c>
      <c r="F2931" s="167" t="s">
        <v>1425</v>
      </c>
      <c r="G2931" s="167" t="s">
        <v>1426</v>
      </c>
      <c r="I2931" s="167" t="s">
        <v>1650</v>
      </c>
      <c r="J2931" s="167" t="s">
        <v>1951</v>
      </c>
      <c r="K2931" s="167" t="s">
        <v>720</v>
      </c>
      <c r="L2931" s="167" t="s">
        <v>1952</v>
      </c>
      <c r="M2931" s="167" t="s">
        <v>3635</v>
      </c>
      <c r="O2931" s="167">
        <v>23912</v>
      </c>
      <c r="P2931" s="167" t="s">
        <v>1386</v>
      </c>
      <c r="R2931" s="167">
        <v>235</v>
      </c>
      <c r="S2931" s="167">
        <v>-235</v>
      </c>
      <c r="T2931" s="167" t="s">
        <v>1361</v>
      </c>
    </row>
    <row r="2932" spans="1:20">
      <c r="A2932" s="167">
        <v>41450</v>
      </c>
      <c r="B2932" s="167">
        <v>45901</v>
      </c>
      <c r="C2932" s="168">
        <v>45901</v>
      </c>
      <c r="D2932" s="167" t="s">
        <v>3663</v>
      </c>
      <c r="E2932" s="167" t="s">
        <v>3669</v>
      </c>
      <c r="F2932" s="167" t="s">
        <v>1425</v>
      </c>
      <c r="G2932" s="167" t="s">
        <v>1426</v>
      </c>
      <c r="I2932" s="167" t="s">
        <v>1650</v>
      </c>
      <c r="J2932" s="167" t="s">
        <v>3670</v>
      </c>
      <c r="K2932" s="167" t="s">
        <v>720</v>
      </c>
      <c r="L2932" s="167" t="s">
        <v>3671</v>
      </c>
      <c r="M2932" s="167" t="s">
        <v>3635</v>
      </c>
      <c r="O2932" s="167">
        <v>23377</v>
      </c>
      <c r="P2932" s="167" t="s">
        <v>1386</v>
      </c>
      <c r="R2932" s="167">
        <v>406</v>
      </c>
      <c r="S2932" s="167">
        <v>-406</v>
      </c>
      <c r="T2932" s="167" t="s">
        <v>1361</v>
      </c>
    </row>
    <row r="2933" spans="1:20">
      <c r="A2933" s="167">
        <v>41450</v>
      </c>
      <c r="B2933" s="167">
        <v>45931</v>
      </c>
      <c r="C2933" s="168">
        <v>45931</v>
      </c>
      <c r="D2933" s="167" t="s">
        <v>722</v>
      </c>
      <c r="E2933" s="167" t="s">
        <v>3669</v>
      </c>
      <c r="F2933" s="167" t="s">
        <v>1425</v>
      </c>
      <c r="G2933" s="167" t="s">
        <v>1426</v>
      </c>
      <c r="I2933" s="167" t="s">
        <v>1650</v>
      </c>
      <c r="J2933" s="167" t="s">
        <v>3670</v>
      </c>
      <c r="K2933" s="167" t="s">
        <v>720</v>
      </c>
      <c r="L2933" s="167" t="s">
        <v>3671</v>
      </c>
      <c r="M2933" s="167" t="s">
        <v>3635</v>
      </c>
      <c r="O2933" s="167">
        <v>23914</v>
      </c>
      <c r="P2933" s="167" t="s">
        <v>1386</v>
      </c>
      <c r="R2933" s="167">
        <v>406</v>
      </c>
      <c r="S2933" s="167">
        <v>-406</v>
      </c>
      <c r="T2933" s="167" t="s">
        <v>1361</v>
      </c>
    </row>
    <row r="2934" spans="1:20">
      <c r="A2934" s="167">
        <v>41450</v>
      </c>
      <c r="B2934" s="167">
        <v>45931</v>
      </c>
      <c r="C2934" s="168">
        <v>45931</v>
      </c>
      <c r="D2934" s="167" t="s">
        <v>721</v>
      </c>
      <c r="E2934" s="167" t="s">
        <v>3672</v>
      </c>
      <c r="F2934" s="167" t="s">
        <v>1425</v>
      </c>
      <c r="G2934" s="167" t="s">
        <v>1426</v>
      </c>
      <c r="I2934" s="167" t="s">
        <v>1650</v>
      </c>
      <c r="J2934" s="167" t="s">
        <v>2618</v>
      </c>
      <c r="K2934" s="167" t="s">
        <v>720</v>
      </c>
      <c r="L2934" s="167" t="s">
        <v>2619</v>
      </c>
      <c r="M2934" s="167" t="s">
        <v>3635</v>
      </c>
      <c r="O2934" s="167">
        <v>23912</v>
      </c>
      <c r="P2934" s="167" t="s">
        <v>1386</v>
      </c>
      <c r="R2934" s="167">
        <v>66.400000000000006</v>
      </c>
      <c r="S2934" s="167">
        <v>-66.400000000000006</v>
      </c>
      <c r="T2934" s="167" t="s">
        <v>1361</v>
      </c>
    </row>
    <row r="2935" spans="1:20">
      <c r="A2935" s="167">
        <v>42100</v>
      </c>
      <c r="B2935" s="167">
        <v>45901</v>
      </c>
      <c r="C2935" s="168">
        <v>45901</v>
      </c>
      <c r="D2935" s="167" t="s">
        <v>3636</v>
      </c>
      <c r="E2935" s="167" t="s">
        <v>3673</v>
      </c>
      <c r="F2935" s="167" t="s">
        <v>1408</v>
      </c>
      <c r="G2935" s="167" t="s">
        <v>1409</v>
      </c>
      <c r="I2935" s="167" t="s">
        <v>1650</v>
      </c>
      <c r="J2935" s="167" t="s">
        <v>3674</v>
      </c>
      <c r="K2935" s="167" t="s">
        <v>720</v>
      </c>
      <c r="L2935" s="167" t="s">
        <v>3675</v>
      </c>
      <c r="M2935" s="167" t="s">
        <v>3635</v>
      </c>
      <c r="O2935" s="167">
        <v>23378</v>
      </c>
      <c r="P2935" s="167" t="s">
        <v>1386</v>
      </c>
      <c r="R2935" s="167">
        <v>30</v>
      </c>
      <c r="S2935" s="167">
        <v>-30</v>
      </c>
      <c r="T2935" s="167" t="s">
        <v>1361</v>
      </c>
    </row>
    <row r="2936" spans="1:20">
      <c r="A2936" s="167">
        <v>42100</v>
      </c>
      <c r="B2936" s="167">
        <v>45931</v>
      </c>
      <c r="C2936" s="168">
        <v>45931</v>
      </c>
      <c r="D2936" s="167" t="s">
        <v>724</v>
      </c>
      <c r="E2936" s="167" t="s">
        <v>3673</v>
      </c>
      <c r="F2936" s="167" t="s">
        <v>1408</v>
      </c>
      <c r="G2936" s="167" t="s">
        <v>1409</v>
      </c>
      <c r="I2936" s="167" t="s">
        <v>1650</v>
      </c>
      <c r="J2936" s="167" t="s">
        <v>3674</v>
      </c>
      <c r="K2936" s="167" t="s">
        <v>720</v>
      </c>
      <c r="L2936" s="167" t="s">
        <v>3675</v>
      </c>
      <c r="M2936" s="167" t="s">
        <v>3635</v>
      </c>
      <c r="O2936" s="167">
        <v>23913</v>
      </c>
      <c r="P2936" s="167" t="s">
        <v>1386</v>
      </c>
      <c r="R2936" s="167">
        <v>30</v>
      </c>
      <c r="S2936" s="167">
        <v>-30</v>
      </c>
      <c r="T2936" s="167" t="s">
        <v>1361</v>
      </c>
    </row>
    <row r="2937" spans="1:20">
      <c r="A2937" s="167">
        <v>40000</v>
      </c>
      <c r="B2937" s="167">
        <v>45901</v>
      </c>
      <c r="C2937" s="168">
        <v>45901</v>
      </c>
      <c r="D2937" s="167" t="s">
        <v>3647</v>
      </c>
      <c r="E2937" s="167" t="s">
        <v>3676</v>
      </c>
      <c r="F2937" s="167" t="s">
        <v>1425</v>
      </c>
      <c r="G2937" s="167" t="s">
        <v>1426</v>
      </c>
      <c r="I2937" s="167" t="s">
        <v>1650</v>
      </c>
      <c r="J2937" s="167" t="s">
        <v>3324</v>
      </c>
      <c r="K2937" s="167" t="s">
        <v>720</v>
      </c>
      <c r="L2937" s="167" t="s">
        <v>3325</v>
      </c>
      <c r="M2937" s="167" t="s">
        <v>3635</v>
      </c>
      <c r="O2937" s="167">
        <v>23376</v>
      </c>
      <c r="P2937" s="167" t="s">
        <v>1386</v>
      </c>
      <c r="R2937" s="167">
        <v>95</v>
      </c>
      <c r="S2937" s="167">
        <v>-95</v>
      </c>
      <c r="T2937" s="167" t="s">
        <v>1361</v>
      </c>
    </row>
    <row r="2938" spans="1:20">
      <c r="A2938" s="167">
        <v>40000</v>
      </c>
      <c r="B2938" s="167">
        <v>45931</v>
      </c>
      <c r="C2938" s="168">
        <v>45931</v>
      </c>
      <c r="D2938" s="167" t="s">
        <v>721</v>
      </c>
      <c r="E2938" s="167" t="s">
        <v>3676</v>
      </c>
      <c r="F2938" s="167" t="s">
        <v>1425</v>
      </c>
      <c r="G2938" s="167" t="s">
        <v>1426</v>
      </c>
      <c r="I2938" s="167" t="s">
        <v>1650</v>
      </c>
      <c r="J2938" s="167" t="s">
        <v>3324</v>
      </c>
      <c r="K2938" s="167" t="s">
        <v>720</v>
      </c>
      <c r="L2938" s="167" t="s">
        <v>3325</v>
      </c>
      <c r="M2938" s="167" t="s">
        <v>3635</v>
      </c>
      <c r="O2938" s="167">
        <v>23912</v>
      </c>
      <c r="P2938" s="167" t="s">
        <v>1386</v>
      </c>
      <c r="R2938" s="167">
        <v>95</v>
      </c>
      <c r="S2938" s="167">
        <v>-95</v>
      </c>
      <c r="T2938" s="167" t="s">
        <v>1361</v>
      </c>
    </row>
    <row r="2939" spans="1:20">
      <c r="A2939" s="167">
        <v>40000</v>
      </c>
      <c r="B2939" s="167">
        <v>45901</v>
      </c>
      <c r="C2939" s="168">
        <v>45901</v>
      </c>
      <c r="D2939" s="167" t="s">
        <v>3647</v>
      </c>
      <c r="E2939" s="167" t="s">
        <v>3677</v>
      </c>
      <c r="F2939" s="167" t="s">
        <v>1425</v>
      </c>
      <c r="G2939" s="167" t="s">
        <v>1426</v>
      </c>
      <c r="I2939" s="167" t="s">
        <v>1650</v>
      </c>
      <c r="J2939" s="167" t="s">
        <v>1669</v>
      </c>
      <c r="K2939" s="167" t="s">
        <v>720</v>
      </c>
      <c r="L2939" s="167" t="s">
        <v>1670</v>
      </c>
      <c r="M2939" s="167" t="s">
        <v>3635</v>
      </c>
      <c r="O2939" s="167">
        <v>23376</v>
      </c>
      <c r="P2939" s="167" t="s">
        <v>1386</v>
      </c>
      <c r="R2939" s="167">
        <v>1820</v>
      </c>
      <c r="S2939" s="167">
        <v>-1820</v>
      </c>
      <c r="T2939" s="167" t="s">
        <v>1361</v>
      </c>
    </row>
    <row r="2940" spans="1:20">
      <c r="A2940" s="167">
        <v>40000</v>
      </c>
      <c r="B2940" s="167">
        <v>45931</v>
      </c>
      <c r="C2940" s="168">
        <v>45931</v>
      </c>
      <c r="D2940" s="167" t="s">
        <v>721</v>
      </c>
      <c r="E2940" s="167" t="s">
        <v>3677</v>
      </c>
      <c r="F2940" s="167" t="s">
        <v>1425</v>
      </c>
      <c r="G2940" s="167" t="s">
        <v>1426</v>
      </c>
      <c r="I2940" s="167" t="s">
        <v>1650</v>
      </c>
      <c r="J2940" s="167" t="s">
        <v>1669</v>
      </c>
      <c r="K2940" s="167" t="s">
        <v>720</v>
      </c>
      <c r="L2940" s="167" t="s">
        <v>1670</v>
      </c>
      <c r="M2940" s="167" t="s">
        <v>3635</v>
      </c>
      <c r="O2940" s="167">
        <v>23912</v>
      </c>
      <c r="P2940" s="167" t="s">
        <v>1386</v>
      </c>
      <c r="R2940" s="167">
        <v>1820</v>
      </c>
      <c r="S2940" s="167">
        <v>-1820</v>
      </c>
      <c r="T2940" s="167" t="s">
        <v>1361</v>
      </c>
    </row>
    <row r="2941" spans="1:20">
      <c r="A2941" s="167">
        <v>40000</v>
      </c>
      <c r="B2941" s="167">
        <v>45901</v>
      </c>
      <c r="C2941" s="168">
        <v>45901</v>
      </c>
      <c r="D2941" s="167" t="s">
        <v>3647</v>
      </c>
      <c r="E2941" s="167" t="s">
        <v>3678</v>
      </c>
      <c r="F2941" s="167" t="s">
        <v>1425</v>
      </c>
      <c r="G2941" s="167" t="s">
        <v>1426</v>
      </c>
      <c r="I2941" s="167" t="s">
        <v>1650</v>
      </c>
      <c r="J2941" s="167" t="s">
        <v>1672</v>
      </c>
      <c r="K2941" s="167" t="s">
        <v>720</v>
      </c>
      <c r="L2941" s="167" t="s">
        <v>1673</v>
      </c>
      <c r="M2941" s="167" t="s">
        <v>3635</v>
      </c>
      <c r="O2941" s="167">
        <v>23376</v>
      </c>
      <c r="P2941" s="167" t="s">
        <v>1386</v>
      </c>
      <c r="R2941" s="167">
        <v>1324.95</v>
      </c>
      <c r="S2941" s="167">
        <v>-1324.95</v>
      </c>
      <c r="T2941" s="167" t="s">
        <v>1361</v>
      </c>
    </row>
    <row r="2942" spans="1:20">
      <c r="A2942" s="167">
        <v>40000</v>
      </c>
      <c r="B2942" s="167">
        <v>45931</v>
      </c>
      <c r="C2942" s="168">
        <v>45931</v>
      </c>
      <c r="D2942" s="167" t="s">
        <v>721</v>
      </c>
      <c r="E2942" s="167" t="s">
        <v>3678</v>
      </c>
      <c r="F2942" s="167" t="s">
        <v>1425</v>
      </c>
      <c r="G2942" s="167" t="s">
        <v>1426</v>
      </c>
      <c r="I2942" s="167" t="s">
        <v>1650</v>
      </c>
      <c r="J2942" s="167" t="s">
        <v>1672</v>
      </c>
      <c r="K2942" s="167" t="s">
        <v>720</v>
      </c>
      <c r="L2942" s="167" t="s">
        <v>1673</v>
      </c>
      <c r="M2942" s="167" t="s">
        <v>3635</v>
      </c>
      <c r="O2942" s="167">
        <v>23912</v>
      </c>
      <c r="P2942" s="167" t="s">
        <v>1386</v>
      </c>
      <c r="R2942" s="167">
        <v>1324.95</v>
      </c>
      <c r="S2942" s="167">
        <v>-1324.95</v>
      </c>
      <c r="T2942" s="167" t="s">
        <v>1361</v>
      </c>
    </row>
    <row r="2943" spans="1:20">
      <c r="A2943" s="167">
        <v>42100</v>
      </c>
      <c r="B2943" s="167">
        <v>45915</v>
      </c>
      <c r="C2943" s="168">
        <v>45915</v>
      </c>
      <c r="D2943" s="167">
        <v>180190</v>
      </c>
      <c r="E2943" s="167" t="s">
        <v>3679</v>
      </c>
      <c r="F2943" s="167" t="s">
        <v>1408</v>
      </c>
      <c r="G2943" s="167" t="s">
        <v>1409</v>
      </c>
      <c r="I2943" s="167" t="s">
        <v>1384</v>
      </c>
      <c r="J2943" s="167" t="s">
        <v>1422</v>
      </c>
      <c r="K2943" s="167" t="s">
        <v>1177</v>
      </c>
      <c r="L2943" s="167" t="s">
        <v>1423</v>
      </c>
      <c r="M2943" s="167" t="s">
        <v>1391</v>
      </c>
      <c r="O2943" s="167">
        <v>23619</v>
      </c>
      <c r="P2943" s="167" t="s">
        <v>1386</v>
      </c>
      <c r="R2943" s="167">
        <v>56</v>
      </c>
      <c r="S2943" s="167">
        <v>-56</v>
      </c>
      <c r="T2943" s="167" t="s">
        <v>1361</v>
      </c>
    </row>
    <row r="2944" spans="1:20">
      <c r="A2944" s="167">
        <v>42100</v>
      </c>
      <c r="B2944" s="167">
        <v>45945</v>
      </c>
      <c r="C2944" s="168">
        <v>45945</v>
      </c>
      <c r="D2944" s="167">
        <v>180758</v>
      </c>
      <c r="E2944" s="167" t="s">
        <v>3679</v>
      </c>
      <c r="F2944" s="167" t="s">
        <v>1408</v>
      </c>
      <c r="G2944" s="167" t="s">
        <v>1409</v>
      </c>
      <c r="I2944" s="167" t="s">
        <v>1384</v>
      </c>
      <c r="J2944" s="167" t="s">
        <v>1422</v>
      </c>
      <c r="K2944" s="167" t="s">
        <v>1177</v>
      </c>
      <c r="L2944" s="167" t="s">
        <v>1423</v>
      </c>
      <c r="M2944" s="167" t="s">
        <v>1391</v>
      </c>
      <c r="O2944" s="167">
        <v>24092</v>
      </c>
      <c r="P2944" s="167" t="s">
        <v>1386</v>
      </c>
      <c r="R2944" s="167">
        <v>56</v>
      </c>
      <c r="S2944" s="167">
        <v>-56</v>
      </c>
      <c r="T2944" s="167" t="s">
        <v>1361</v>
      </c>
    </row>
    <row r="2945" spans="1:20">
      <c r="A2945" s="167">
        <v>41450</v>
      </c>
      <c r="B2945" s="167">
        <v>45915</v>
      </c>
      <c r="C2945" s="168">
        <v>45915</v>
      </c>
      <c r="D2945" s="167">
        <v>180190</v>
      </c>
      <c r="E2945" s="167" t="s">
        <v>3680</v>
      </c>
      <c r="F2945" s="167" t="s">
        <v>1425</v>
      </c>
      <c r="G2945" s="167" t="s">
        <v>1426</v>
      </c>
      <c r="I2945" s="167" t="s">
        <v>1384</v>
      </c>
      <c r="J2945" s="167" t="s">
        <v>2892</v>
      </c>
      <c r="K2945" s="167" t="s">
        <v>1177</v>
      </c>
      <c r="L2945" s="167" t="s">
        <v>2893</v>
      </c>
      <c r="M2945" s="167" t="s">
        <v>1391</v>
      </c>
      <c r="O2945" s="167">
        <v>23619</v>
      </c>
      <c r="P2945" s="167" t="s">
        <v>1386</v>
      </c>
      <c r="R2945" s="167">
        <v>19.2</v>
      </c>
      <c r="S2945" s="167">
        <v>-19.2</v>
      </c>
      <c r="T2945" s="167" t="s">
        <v>1361</v>
      </c>
    </row>
    <row r="2946" spans="1:20">
      <c r="A2946" s="167">
        <v>41450</v>
      </c>
      <c r="B2946" s="167">
        <v>45945</v>
      </c>
      <c r="C2946" s="168">
        <v>45945</v>
      </c>
      <c r="D2946" s="167">
        <v>180758</v>
      </c>
      <c r="E2946" s="167" t="s">
        <v>3680</v>
      </c>
      <c r="F2946" s="167" t="s">
        <v>1425</v>
      </c>
      <c r="G2946" s="167" t="s">
        <v>1426</v>
      </c>
      <c r="I2946" s="167" t="s">
        <v>1384</v>
      </c>
      <c r="J2946" s="167" t="s">
        <v>2892</v>
      </c>
      <c r="K2946" s="167" t="s">
        <v>1177</v>
      </c>
      <c r="L2946" s="167" t="s">
        <v>2893</v>
      </c>
      <c r="M2946" s="167" t="s">
        <v>1391</v>
      </c>
      <c r="O2946" s="167">
        <v>24092</v>
      </c>
      <c r="P2946" s="167" t="s">
        <v>1386</v>
      </c>
      <c r="R2946" s="167">
        <v>19.2</v>
      </c>
      <c r="S2946" s="167">
        <v>-19.2</v>
      </c>
      <c r="T2946" s="167" t="s">
        <v>1361</v>
      </c>
    </row>
    <row r="2947" spans="1:20">
      <c r="A2947" s="167">
        <v>42100</v>
      </c>
      <c r="B2947" s="167">
        <v>45915</v>
      </c>
      <c r="C2947" s="168">
        <v>45915</v>
      </c>
      <c r="D2947" s="167">
        <v>180190</v>
      </c>
      <c r="E2947" s="167" t="s">
        <v>3681</v>
      </c>
      <c r="F2947" s="167" t="s">
        <v>1408</v>
      </c>
      <c r="G2947" s="167" t="s">
        <v>1409</v>
      </c>
      <c r="I2947" s="167" t="s">
        <v>1384</v>
      </c>
      <c r="J2947" s="167" t="s">
        <v>1432</v>
      </c>
      <c r="K2947" s="167" t="s">
        <v>1177</v>
      </c>
      <c r="L2947" s="167" t="s">
        <v>1433</v>
      </c>
      <c r="M2947" s="167" t="s">
        <v>1391</v>
      </c>
      <c r="O2947" s="167">
        <v>23619</v>
      </c>
      <c r="P2947" s="167" t="s">
        <v>1386</v>
      </c>
      <c r="R2947" s="167">
        <v>50</v>
      </c>
      <c r="S2947" s="167">
        <v>-50</v>
      </c>
      <c r="T2947" s="167" t="s">
        <v>1361</v>
      </c>
    </row>
    <row r="2948" spans="1:20">
      <c r="A2948" s="167">
        <v>42100</v>
      </c>
      <c r="B2948" s="167">
        <v>45945</v>
      </c>
      <c r="C2948" s="168">
        <v>45945</v>
      </c>
      <c r="D2948" s="167">
        <v>180758</v>
      </c>
      <c r="E2948" s="167" t="s">
        <v>3681</v>
      </c>
      <c r="F2948" s="167" t="s">
        <v>1408</v>
      </c>
      <c r="G2948" s="167" t="s">
        <v>1409</v>
      </c>
      <c r="I2948" s="167" t="s">
        <v>1384</v>
      </c>
      <c r="J2948" s="167" t="s">
        <v>1432</v>
      </c>
      <c r="K2948" s="167" t="s">
        <v>1177</v>
      </c>
      <c r="L2948" s="167" t="s">
        <v>1433</v>
      </c>
      <c r="M2948" s="167" t="s">
        <v>1391</v>
      </c>
      <c r="O2948" s="167">
        <v>24092</v>
      </c>
      <c r="P2948" s="167" t="s">
        <v>1386</v>
      </c>
      <c r="R2948" s="167">
        <v>50</v>
      </c>
      <c r="S2948" s="167">
        <v>-50</v>
      </c>
      <c r="T2948" s="167" t="s">
        <v>1361</v>
      </c>
    </row>
    <row r="2949" spans="1:20">
      <c r="A2949" s="167">
        <v>41300</v>
      </c>
      <c r="B2949" s="167">
        <v>45915</v>
      </c>
      <c r="C2949" s="168">
        <v>45915</v>
      </c>
      <c r="D2949" s="167">
        <v>180190</v>
      </c>
      <c r="E2949" s="167" t="s">
        <v>3682</v>
      </c>
      <c r="F2949" s="167" t="s">
        <v>1425</v>
      </c>
      <c r="G2949" s="167" t="s">
        <v>1426</v>
      </c>
      <c r="I2949" s="167" t="s">
        <v>1384</v>
      </c>
      <c r="J2949" s="167" t="s">
        <v>1592</v>
      </c>
      <c r="K2949" s="167" t="s">
        <v>1177</v>
      </c>
      <c r="L2949" s="167" t="s">
        <v>1593</v>
      </c>
      <c r="M2949" s="167" t="s">
        <v>1391</v>
      </c>
      <c r="O2949" s="167">
        <v>23619</v>
      </c>
      <c r="P2949" s="167" t="s">
        <v>1386</v>
      </c>
      <c r="R2949" s="167">
        <v>45</v>
      </c>
      <c r="S2949" s="167">
        <v>-45</v>
      </c>
      <c r="T2949" s="167" t="s">
        <v>1361</v>
      </c>
    </row>
    <row r="2950" spans="1:20">
      <c r="A2950" s="167">
        <v>41300</v>
      </c>
      <c r="B2950" s="167">
        <v>45945</v>
      </c>
      <c r="C2950" s="168">
        <v>45945</v>
      </c>
      <c r="D2950" s="167">
        <v>180758</v>
      </c>
      <c r="E2950" s="167" t="s">
        <v>3682</v>
      </c>
      <c r="F2950" s="167" t="s">
        <v>1425</v>
      </c>
      <c r="G2950" s="167" t="s">
        <v>1426</v>
      </c>
      <c r="I2950" s="167" t="s">
        <v>1384</v>
      </c>
      <c r="J2950" s="167" t="s">
        <v>1592</v>
      </c>
      <c r="K2950" s="167" t="s">
        <v>1177</v>
      </c>
      <c r="L2950" s="167" t="s">
        <v>1593</v>
      </c>
      <c r="M2950" s="167" t="s">
        <v>1391</v>
      </c>
      <c r="O2950" s="167">
        <v>24092</v>
      </c>
      <c r="P2950" s="167" t="s">
        <v>1386</v>
      </c>
      <c r="R2950" s="167">
        <v>45</v>
      </c>
      <c r="S2950" s="167">
        <v>-45</v>
      </c>
      <c r="T2950" s="167" t="s">
        <v>1361</v>
      </c>
    </row>
    <row r="2951" spans="1:20">
      <c r="A2951" s="167">
        <v>42100</v>
      </c>
      <c r="B2951" s="167">
        <v>45915</v>
      </c>
      <c r="C2951" s="168">
        <v>45915</v>
      </c>
      <c r="D2951" s="167">
        <v>180190</v>
      </c>
      <c r="E2951" s="167" t="s">
        <v>3683</v>
      </c>
      <c r="F2951" s="167" t="s">
        <v>1408</v>
      </c>
      <c r="G2951" s="167" t="s">
        <v>1409</v>
      </c>
      <c r="I2951" s="167" t="s">
        <v>1384</v>
      </c>
      <c r="J2951" s="167" t="s">
        <v>1435</v>
      </c>
      <c r="K2951" s="167" t="s">
        <v>1177</v>
      </c>
      <c r="L2951" s="167" t="s">
        <v>1436</v>
      </c>
      <c r="M2951" s="167" t="s">
        <v>1391</v>
      </c>
      <c r="O2951" s="167">
        <v>23619</v>
      </c>
      <c r="P2951" s="167" t="s">
        <v>1386</v>
      </c>
      <c r="R2951" s="167">
        <v>47.25</v>
      </c>
      <c r="S2951" s="167">
        <v>-47.25</v>
      </c>
      <c r="T2951" s="167" t="s">
        <v>1361</v>
      </c>
    </row>
    <row r="2952" spans="1:20">
      <c r="A2952" s="167">
        <v>42100</v>
      </c>
      <c r="B2952" s="167">
        <v>45945</v>
      </c>
      <c r="C2952" s="168">
        <v>45945</v>
      </c>
      <c r="D2952" s="167">
        <v>180758</v>
      </c>
      <c r="E2952" s="167" t="s">
        <v>3683</v>
      </c>
      <c r="F2952" s="167" t="s">
        <v>1408</v>
      </c>
      <c r="G2952" s="167" t="s">
        <v>1409</v>
      </c>
      <c r="I2952" s="167" t="s">
        <v>1384</v>
      </c>
      <c r="J2952" s="167" t="s">
        <v>1435</v>
      </c>
      <c r="K2952" s="167" t="s">
        <v>1177</v>
      </c>
      <c r="L2952" s="167" t="s">
        <v>1436</v>
      </c>
      <c r="M2952" s="167" t="s">
        <v>1391</v>
      </c>
      <c r="O2952" s="167">
        <v>24092</v>
      </c>
      <c r="P2952" s="167" t="s">
        <v>1386</v>
      </c>
      <c r="R2952" s="167">
        <v>47.25</v>
      </c>
      <c r="S2952" s="167">
        <v>-47.25</v>
      </c>
      <c r="T2952" s="167" t="s">
        <v>1361</v>
      </c>
    </row>
    <row r="2953" spans="1:20">
      <c r="A2953" s="167">
        <v>40000</v>
      </c>
      <c r="B2953" s="167">
        <v>45915</v>
      </c>
      <c r="C2953" s="168">
        <v>45915</v>
      </c>
      <c r="D2953" s="167">
        <v>180190</v>
      </c>
      <c r="E2953" s="167" t="s">
        <v>3684</v>
      </c>
      <c r="F2953" s="167" t="s">
        <v>1425</v>
      </c>
      <c r="G2953" s="167" t="s">
        <v>1426</v>
      </c>
      <c r="I2953" s="167" t="s">
        <v>1384</v>
      </c>
      <c r="J2953" s="167" t="s">
        <v>1761</v>
      </c>
      <c r="K2953" s="167" t="s">
        <v>1177</v>
      </c>
      <c r="L2953" s="167" t="s">
        <v>1439</v>
      </c>
      <c r="M2953" s="167" t="s">
        <v>1391</v>
      </c>
      <c r="O2953" s="167">
        <v>23619</v>
      </c>
      <c r="P2953" s="167" t="s">
        <v>1386</v>
      </c>
      <c r="R2953" s="167">
        <v>843.6</v>
      </c>
      <c r="S2953" s="167">
        <v>-843.6</v>
      </c>
      <c r="T2953" s="167" t="s">
        <v>1361</v>
      </c>
    </row>
    <row r="2954" spans="1:20">
      <c r="A2954" s="167">
        <v>40000</v>
      </c>
      <c r="B2954" s="167">
        <v>45945</v>
      </c>
      <c r="C2954" s="168">
        <v>45945</v>
      </c>
      <c r="D2954" s="167">
        <v>180758</v>
      </c>
      <c r="E2954" s="167" t="s">
        <v>3684</v>
      </c>
      <c r="F2954" s="167" t="s">
        <v>1425</v>
      </c>
      <c r="G2954" s="167" t="s">
        <v>1426</v>
      </c>
      <c r="I2954" s="167" t="s">
        <v>1384</v>
      </c>
      <c r="J2954" s="167" t="s">
        <v>1761</v>
      </c>
      <c r="K2954" s="167" t="s">
        <v>1177</v>
      </c>
      <c r="L2954" s="167" t="s">
        <v>1439</v>
      </c>
      <c r="M2954" s="167" t="s">
        <v>1391</v>
      </c>
      <c r="O2954" s="167">
        <v>24092</v>
      </c>
      <c r="P2954" s="167" t="s">
        <v>1386</v>
      </c>
      <c r="R2954" s="167">
        <v>843.6</v>
      </c>
      <c r="S2954" s="167">
        <v>-843.6</v>
      </c>
      <c r="T2954" s="167" t="s">
        <v>1361</v>
      </c>
    </row>
    <row r="2955" spans="1:20">
      <c r="A2955" s="167">
        <v>41450</v>
      </c>
      <c r="B2955" s="167">
        <v>45915</v>
      </c>
      <c r="C2955" s="168">
        <v>45915</v>
      </c>
      <c r="D2955" s="167">
        <v>180190</v>
      </c>
      <c r="E2955" s="167" t="s">
        <v>3685</v>
      </c>
      <c r="F2955" s="167" t="s">
        <v>1425</v>
      </c>
      <c r="G2955" s="167" t="s">
        <v>1426</v>
      </c>
      <c r="I2955" s="167" t="s">
        <v>1384</v>
      </c>
      <c r="J2955" s="167" t="s">
        <v>1540</v>
      </c>
      <c r="K2955" s="167" t="s">
        <v>1177</v>
      </c>
      <c r="L2955" s="167" t="s">
        <v>1541</v>
      </c>
      <c r="M2955" s="167" t="s">
        <v>1391</v>
      </c>
      <c r="O2955" s="167">
        <v>23619</v>
      </c>
      <c r="P2955" s="167" t="s">
        <v>1386</v>
      </c>
      <c r="R2955" s="167">
        <v>396</v>
      </c>
      <c r="S2955" s="167">
        <v>-396</v>
      </c>
      <c r="T2955" s="167" t="s">
        <v>1361</v>
      </c>
    </row>
    <row r="2956" spans="1:20">
      <c r="A2956" s="167">
        <v>41450</v>
      </c>
      <c r="B2956" s="167">
        <v>45945</v>
      </c>
      <c r="C2956" s="168">
        <v>45945</v>
      </c>
      <c r="D2956" s="167">
        <v>180758</v>
      </c>
      <c r="E2956" s="167" t="s">
        <v>3685</v>
      </c>
      <c r="F2956" s="167" t="s">
        <v>1425</v>
      </c>
      <c r="G2956" s="167" t="s">
        <v>1426</v>
      </c>
      <c r="I2956" s="167" t="s">
        <v>1384</v>
      </c>
      <c r="J2956" s="167" t="s">
        <v>1540</v>
      </c>
      <c r="K2956" s="167" t="s">
        <v>1177</v>
      </c>
      <c r="L2956" s="167" t="s">
        <v>1541</v>
      </c>
      <c r="M2956" s="167" t="s">
        <v>1391</v>
      </c>
      <c r="O2956" s="167">
        <v>24092</v>
      </c>
      <c r="P2956" s="167" t="s">
        <v>1386</v>
      </c>
      <c r="R2956" s="167">
        <v>396</v>
      </c>
      <c r="S2956" s="167">
        <v>-396</v>
      </c>
      <c r="T2956" s="167" t="s">
        <v>1361</v>
      </c>
    </row>
    <row r="2957" spans="1:20">
      <c r="A2957" s="167">
        <v>42100</v>
      </c>
      <c r="B2957" s="167">
        <v>45901</v>
      </c>
      <c r="C2957" s="168">
        <v>45901</v>
      </c>
      <c r="D2957" s="167">
        <v>179832</v>
      </c>
      <c r="E2957" s="167" t="s">
        <v>3686</v>
      </c>
      <c r="F2957" s="167" t="s">
        <v>1425</v>
      </c>
      <c r="G2957" s="167" t="s">
        <v>1426</v>
      </c>
      <c r="I2957" s="167" t="s">
        <v>1405</v>
      </c>
      <c r="J2957" s="167" t="s">
        <v>1410</v>
      </c>
      <c r="K2957" s="167" t="s">
        <v>1181</v>
      </c>
      <c r="L2957" s="167" t="s">
        <v>1411</v>
      </c>
      <c r="M2957" s="167" t="s">
        <v>3687</v>
      </c>
      <c r="O2957" s="167">
        <v>23518</v>
      </c>
      <c r="P2957" s="167" t="s">
        <v>1386</v>
      </c>
      <c r="R2957" s="167">
        <v>540.76</v>
      </c>
      <c r="S2957" s="167">
        <v>-540.76</v>
      </c>
      <c r="T2957" s="167" t="s">
        <v>1361</v>
      </c>
    </row>
    <row r="2958" spans="1:20">
      <c r="A2958" s="167">
        <v>42100</v>
      </c>
      <c r="B2958" s="167">
        <v>45931</v>
      </c>
      <c r="C2958" s="168">
        <v>45931</v>
      </c>
      <c r="D2958" s="167">
        <v>180387</v>
      </c>
      <c r="E2958" s="167" t="s">
        <v>3686</v>
      </c>
      <c r="F2958" s="167" t="s">
        <v>1425</v>
      </c>
      <c r="G2958" s="167" t="s">
        <v>1426</v>
      </c>
      <c r="I2958" s="167" t="s">
        <v>1405</v>
      </c>
      <c r="J2958" s="167" t="s">
        <v>1410</v>
      </c>
      <c r="K2958" s="167" t="s">
        <v>1181</v>
      </c>
      <c r="L2958" s="167" t="s">
        <v>1411</v>
      </c>
      <c r="M2958" s="167" t="s">
        <v>3687</v>
      </c>
      <c r="O2958" s="167">
        <v>23811</v>
      </c>
      <c r="P2958" s="167" t="s">
        <v>1386</v>
      </c>
      <c r="R2958" s="167">
        <v>540.76</v>
      </c>
      <c r="S2958" s="167">
        <v>-540.76</v>
      </c>
      <c r="T2958" s="167" t="s">
        <v>1361</v>
      </c>
    </row>
    <row r="2959" spans="1:20">
      <c r="A2959" s="167">
        <v>42100</v>
      </c>
      <c r="B2959" s="167">
        <v>45901</v>
      </c>
      <c r="C2959" s="168">
        <v>45901</v>
      </c>
      <c r="D2959" s="167">
        <v>179832</v>
      </c>
      <c r="E2959" s="167" t="s">
        <v>3688</v>
      </c>
      <c r="F2959" s="167" t="s">
        <v>1408</v>
      </c>
      <c r="G2959" s="167" t="s">
        <v>1409</v>
      </c>
      <c r="I2959" s="167" t="s">
        <v>1405</v>
      </c>
      <c r="J2959" s="167" t="s">
        <v>1416</v>
      </c>
      <c r="K2959" s="167" t="s">
        <v>1181</v>
      </c>
      <c r="L2959" s="167" t="s">
        <v>1417</v>
      </c>
      <c r="M2959" s="167" t="s">
        <v>3687</v>
      </c>
      <c r="O2959" s="167">
        <v>23518</v>
      </c>
      <c r="P2959" s="167" t="s">
        <v>1386</v>
      </c>
      <c r="R2959" s="167">
        <v>105</v>
      </c>
      <c r="S2959" s="167">
        <v>-105</v>
      </c>
      <c r="T2959" s="167" t="s">
        <v>1361</v>
      </c>
    </row>
    <row r="2960" spans="1:20">
      <c r="A2960" s="167">
        <v>42100</v>
      </c>
      <c r="B2960" s="167">
        <v>45931</v>
      </c>
      <c r="C2960" s="168">
        <v>45931</v>
      </c>
      <c r="D2960" s="167">
        <v>180387</v>
      </c>
      <c r="E2960" s="167" t="s">
        <v>3688</v>
      </c>
      <c r="F2960" s="167" t="s">
        <v>1408</v>
      </c>
      <c r="G2960" s="167" t="s">
        <v>1409</v>
      </c>
      <c r="I2960" s="167" t="s">
        <v>1405</v>
      </c>
      <c r="J2960" s="167" t="s">
        <v>1416</v>
      </c>
      <c r="K2960" s="167" t="s">
        <v>1181</v>
      </c>
      <c r="L2960" s="167" t="s">
        <v>1417</v>
      </c>
      <c r="M2960" s="167" t="s">
        <v>3687</v>
      </c>
      <c r="O2960" s="167">
        <v>23811</v>
      </c>
      <c r="P2960" s="167" t="s">
        <v>1386</v>
      </c>
      <c r="R2960" s="167">
        <v>105</v>
      </c>
      <c r="S2960" s="167">
        <v>-105</v>
      </c>
      <c r="T2960" s="167" t="s">
        <v>1361</v>
      </c>
    </row>
    <row r="2961" spans="1:20">
      <c r="A2961" s="167">
        <v>42100</v>
      </c>
      <c r="B2961" s="167">
        <v>45901</v>
      </c>
      <c r="C2961" s="168">
        <v>45901</v>
      </c>
      <c r="D2961" s="167">
        <v>179832</v>
      </c>
      <c r="E2961" s="167" t="s">
        <v>3689</v>
      </c>
      <c r="F2961" s="167" t="s">
        <v>1408</v>
      </c>
      <c r="G2961" s="167" t="s">
        <v>1409</v>
      </c>
      <c r="I2961" s="167" t="s">
        <v>1405</v>
      </c>
      <c r="J2961" s="167" t="s">
        <v>1422</v>
      </c>
      <c r="K2961" s="167" t="s">
        <v>1181</v>
      </c>
      <c r="L2961" s="167" t="s">
        <v>1423</v>
      </c>
      <c r="M2961" s="167" t="s">
        <v>3687</v>
      </c>
      <c r="O2961" s="167">
        <v>23518</v>
      </c>
      <c r="P2961" s="167" t="s">
        <v>1386</v>
      </c>
      <c r="R2961" s="167">
        <v>374.34</v>
      </c>
      <c r="S2961" s="167">
        <v>-374.34</v>
      </c>
      <c r="T2961" s="167" t="s">
        <v>1361</v>
      </c>
    </row>
    <row r="2962" spans="1:20">
      <c r="A2962" s="167">
        <v>42100</v>
      </c>
      <c r="B2962" s="167">
        <v>45931</v>
      </c>
      <c r="C2962" s="168">
        <v>45931</v>
      </c>
      <c r="D2962" s="167">
        <v>180387</v>
      </c>
      <c r="E2962" s="167" t="s">
        <v>3689</v>
      </c>
      <c r="F2962" s="167" t="s">
        <v>1408</v>
      </c>
      <c r="G2962" s="167" t="s">
        <v>1409</v>
      </c>
      <c r="I2962" s="167" t="s">
        <v>1405</v>
      </c>
      <c r="J2962" s="167" t="s">
        <v>1422</v>
      </c>
      <c r="K2962" s="167" t="s">
        <v>1181</v>
      </c>
      <c r="L2962" s="167" t="s">
        <v>1423</v>
      </c>
      <c r="M2962" s="167" t="s">
        <v>3687</v>
      </c>
      <c r="O2962" s="167">
        <v>23811</v>
      </c>
      <c r="P2962" s="167" t="s">
        <v>1386</v>
      </c>
      <c r="R2962" s="167">
        <v>381.68</v>
      </c>
      <c r="S2962" s="167">
        <v>-381.68</v>
      </c>
      <c r="T2962" s="167" t="s">
        <v>1361</v>
      </c>
    </row>
    <row r="2963" spans="1:20">
      <c r="A2963" s="167">
        <v>41320</v>
      </c>
      <c r="B2963" s="167">
        <v>45901</v>
      </c>
      <c r="C2963" s="168">
        <v>45901</v>
      </c>
      <c r="D2963" s="167">
        <v>179832</v>
      </c>
      <c r="E2963" s="167" t="s">
        <v>3690</v>
      </c>
      <c r="F2963" s="167" t="s">
        <v>1425</v>
      </c>
      <c r="G2963" s="167" t="s">
        <v>1426</v>
      </c>
      <c r="I2963" s="167" t="s">
        <v>1405</v>
      </c>
      <c r="J2963" s="167" t="s">
        <v>1492</v>
      </c>
      <c r="K2963" s="167" t="s">
        <v>1181</v>
      </c>
      <c r="L2963" s="167" t="s">
        <v>1493</v>
      </c>
      <c r="M2963" s="167" t="s">
        <v>3687</v>
      </c>
      <c r="O2963" s="167">
        <v>23518</v>
      </c>
      <c r="P2963" s="167" t="s">
        <v>1386</v>
      </c>
      <c r="R2963" s="167">
        <v>50</v>
      </c>
      <c r="S2963" s="167">
        <v>-50</v>
      </c>
      <c r="T2963" s="167" t="s">
        <v>1361</v>
      </c>
    </row>
    <row r="2964" spans="1:20">
      <c r="A2964" s="167">
        <v>41320</v>
      </c>
      <c r="B2964" s="167">
        <v>45931</v>
      </c>
      <c r="C2964" s="168">
        <v>45931</v>
      </c>
      <c r="D2964" s="167">
        <v>180387</v>
      </c>
      <c r="E2964" s="167" t="s">
        <v>3690</v>
      </c>
      <c r="F2964" s="167" t="s">
        <v>1425</v>
      </c>
      <c r="G2964" s="167" t="s">
        <v>1426</v>
      </c>
      <c r="I2964" s="167" t="s">
        <v>1405</v>
      </c>
      <c r="J2964" s="167" t="s">
        <v>1492</v>
      </c>
      <c r="K2964" s="167" t="s">
        <v>1181</v>
      </c>
      <c r="L2964" s="167" t="s">
        <v>1493</v>
      </c>
      <c r="M2964" s="167" t="s">
        <v>3687</v>
      </c>
      <c r="O2964" s="167">
        <v>23811</v>
      </c>
      <c r="P2964" s="167" t="s">
        <v>1386</v>
      </c>
      <c r="R2964" s="167">
        <v>50</v>
      </c>
      <c r="S2964" s="167">
        <v>-50</v>
      </c>
      <c r="T2964" s="167" t="s">
        <v>1361</v>
      </c>
    </row>
    <row r="2965" spans="1:20">
      <c r="A2965" s="167">
        <v>42100</v>
      </c>
      <c r="B2965" s="167">
        <v>45901</v>
      </c>
      <c r="C2965" s="168">
        <v>45901</v>
      </c>
      <c r="D2965" s="167">
        <v>179832</v>
      </c>
      <c r="E2965" s="167" t="s">
        <v>3691</v>
      </c>
      <c r="F2965" s="167" t="s">
        <v>1408</v>
      </c>
      <c r="G2965" s="167" t="s">
        <v>1409</v>
      </c>
      <c r="I2965" s="167" t="s">
        <v>1405</v>
      </c>
      <c r="J2965" s="167" t="s">
        <v>1435</v>
      </c>
      <c r="K2965" s="167" t="s">
        <v>1181</v>
      </c>
      <c r="L2965" s="167" t="s">
        <v>1436</v>
      </c>
      <c r="M2965" s="167" t="s">
        <v>3687</v>
      </c>
      <c r="O2965" s="167">
        <v>23518</v>
      </c>
      <c r="P2965" s="167" t="s">
        <v>1386</v>
      </c>
      <c r="R2965" s="167">
        <v>393.75</v>
      </c>
      <c r="S2965" s="167">
        <v>-393.75</v>
      </c>
      <c r="T2965" s="167" t="s">
        <v>1361</v>
      </c>
    </row>
    <row r="2966" spans="1:20">
      <c r="A2966" s="167">
        <v>42100</v>
      </c>
      <c r="B2966" s="167">
        <v>45931</v>
      </c>
      <c r="C2966" s="168">
        <v>45931</v>
      </c>
      <c r="D2966" s="167">
        <v>180387</v>
      </c>
      <c r="E2966" s="167" t="s">
        <v>3691</v>
      </c>
      <c r="F2966" s="167" t="s">
        <v>1408</v>
      </c>
      <c r="G2966" s="167" t="s">
        <v>1409</v>
      </c>
      <c r="I2966" s="167" t="s">
        <v>1405</v>
      </c>
      <c r="J2966" s="167" t="s">
        <v>1435</v>
      </c>
      <c r="K2966" s="167" t="s">
        <v>1181</v>
      </c>
      <c r="L2966" s="167" t="s">
        <v>1436</v>
      </c>
      <c r="M2966" s="167" t="s">
        <v>3687</v>
      </c>
      <c r="O2966" s="167">
        <v>23811</v>
      </c>
      <c r="P2966" s="167" t="s">
        <v>1386</v>
      </c>
      <c r="R2966" s="167">
        <v>404.25</v>
      </c>
      <c r="S2966" s="167">
        <v>-404.25</v>
      </c>
      <c r="T2966" s="167" t="s">
        <v>1361</v>
      </c>
    </row>
    <row r="2967" spans="1:20">
      <c r="A2967" s="167">
        <v>40000</v>
      </c>
      <c r="B2967" s="167">
        <v>45901</v>
      </c>
      <c r="C2967" s="168">
        <v>45901</v>
      </c>
      <c r="D2967" s="167">
        <v>179832</v>
      </c>
      <c r="E2967" s="167" t="s">
        <v>3692</v>
      </c>
      <c r="F2967" s="167" t="s">
        <v>1425</v>
      </c>
      <c r="G2967" s="167" t="s">
        <v>1426</v>
      </c>
      <c r="I2967" s="167" t="s">
        <v>1405</v>
      </c>
      <c r="J2967" s="167" t="s">
        <v>1640</v>
      </c>
      <c r="K2967" s="167" t="s">
        <v>1181</v>
      </c>
      <c r="L2967" s="167" t="s">
        <v>1640</v>
      </c>
      <c r="M2967" s="167" t="s">
        <v>3687</v>
      </c>
      <c r="O2967" s="167">
        <v>23518</v>
      </c>
      <c r="P2967" s="167" t="s">
        <v>1386</v>
      </c>
      <c r="R2967" s="167">
        <v>6132.11</v>
      </c>
      <c r="S2967" s="167">
        <v>-6132.11</v>
      </c>
      <c r="T2967" s="167" t="s">
        <v>1361</v>
      </c>
    </row>
    <row r="2968" spans="1:20">
      <c r="A2968" s="167">
        <v>40000</v>
      </c>
      <c r="B2968" s="167">
        <v>45931</v>
      </c>
      <c r="C2968" s="168">
        <v>45931</v>
      </c>
      <c r="D2968" s="167">
        <v>180387</v>
      </c>
      <c r="E2968" s="167" t="s">
        <v>3692</v>
      </c>
      <c r="F2968" s="167" t="s">
        <v>1425</v>
      </c>
      <c r="G2968" s="167" t="s">
        <v>1426</v>
      </c>
      <c r="I2968" s="167" t="s">
        <v>1405</v>
      </c>
      <c r="J2968" s="167" t="s">
        <v>1640</v>
      </c>
      <c r="K2968" s="167" t="s">
        <v>1181</v>
      </c>
      <c r="L2968" s="167" t="s">
        <v>1640</v>
      </c>
      <c r="M2968" s="167" t="s">
        <v>3687</v>
      </c>
      <c r="O2968" s="167">
        <v>23811</v>
      </c>
      <c r="P2968" s="167" t="s">
        <v>1386</v>
      </c>
      <c r="R2968" s="167">
        <v>6132.11</v>
      </c>
      <c r="S2968" s="167">
        <v>-6132.11</v>
      </c>
      <c r="T2968" s="167" t="s">
        <v>1361</v>
      </c>
    </row>
    <row r="2969" spans="1:20">
      <c r="A2969" s="167">
        <v>40000</v>
      </c>
      <c r="B2969" s="167">
        <v>45901</v>
      </c>
      <c r="C2969" s="168">
        <v>45901</v>
      </c>
      <c r="D2969" s="167">
        <v>179832</v>
      </c>
      <c r="E2969" s="167" t="s">
        <v>3693</v>
      </c>
      <c r="F2969" s="167" t="s">
        <v>1425</v>
      </c>
      <c r="G2969" s="167" t="s">
        <v>1426</v>
      </c>
      <c r="I2969" s="167" t="s">
        <v>1405</v>
      </c>
      <c r="J2969" s="167" t="s">
        <v>1441</v>
      </c>
      <c r="K2969" s="167" t="s">
        <v>1181</v>
      </c>
      <c r="L2969" s="167" t="s">
        <v>1442</v>
      </c>
      <c r="M2969" s="167" t="s">
        <v>3687</v>
      </c>
      <c r="O2969" s="167">
        <v>23518</v>
      </c>
      <c r="P2969" s="167" t="s">
        <v>1386</v>
      </c>
      <c r="R2969" s="167">
        <v>309</v>
      </c>
      <c r="S2969" s="167">
        <v>-309</v>
      </c>
      <c r="T2969" s="167" t="s">
        <v>1361</v>
      </c>
    </row>
    <row r="2970" spans="1:20">
      <c r="A2970" s="167">
        <v>40000</v>
      </c>
      <c r="B2970" s="167">
        <v>45931</v>
      </c>
      <c r="C2970" s="168">
        <v>45931</v>
      </c>
      <c r="D2970" s="167">
        <v>180387</v>
      </c>
      <c r="E2970" s="167" t="s">
        <v>3693</v>
      </c>
      <c r="F2970" s="167" t="s">
        <v>1425</v>
      </c>
      <c r="G2970" s="167" t="s">
        <v>1426</v>
      </c>
      <c r="I2970" s="167" t="s">
        <v>1405</v>
      </c>
      <c r="J2970" s="167" t="s">
        <v>1441</v>
      </c>
      <c r="K2970" s="167" t="s">
        <v>1181</v>
      </c>
      <c r="L2970" s="167" t="s">
        <v>1442</v>
      </c>
      <c r="M2970" s="167" t="s">
        <v>3687</v>
      </c>
      <c r="O2970" s="167">
        <v>23811</v>
      </c>
      <c r="P2970" s="167" t="s">
        <v>1386</v>
      </c>
      <c r="R2970" s="167">
        <v>309</v>
      </c>
      <c r="S2970" s="167">
        <v>-309</v>
      </c>
      <c r="T2970" s="167" t="s">
        <v>1361</v>
      </c>
    </row>
    <row r="2971" spans="1:20">
      <c r="A2971" s="167">
        <v>41450</v>
      </c>
      <c r="B2971" s="167">
        <v>45901</v>
      </c>
      <c r="C2971" s="168">
        <v>45901</v>
      </c>
      <c r="D2971" s="167">
        <v>179832</v>
      </c>
      <c r="E2971" s="167" t="s">
        <v>3694</v>
      </c>
      <c r="F2971" s="167" t="s">
        <v>1425</v>
      </c>
      <c r="G2971" s="167" t="s">
        <v>1426</v>
      </c>
      <c r="I2971" s="167" t="s">
        <v>1405</v>
      </c>
      <c r="J2971" s="167" t="s">
        <v>2005</v>
      </c>
      <c r="K2971" s="167" t="s">
        <v>1181</v>
      </c>
      <c r="L2971" s="167" t="s">
        <v>2006</v>
      </c>
      <c r="M2971" s="167" t="s">
        <v>3687</v>
      </c>
      <c r="O2971" s="167">
        <v>23518</v>
      </c>
      <c r="P2971" s="167" t="s">
        <v>1386</v>
      </c>
      <c r="R2971" s="167">
        <v>24.9</v>
      </c>
      <c r="S2971" s="167">
        <v>-24.9</v>
      </c>
      <c r="T2971" s="167" t="s">
        <v>1361</v>
      </c>
    </row>
    <row r="2972" spans="1:20">
      <c r="A2972" s="167">
        <v>41450</v>
      </c>
      <c r="B2972" s="167">
        <v>45931</v>
      </c>
      <c r="C2972" s="168">
        <v>45931</v>
      </c>
      <c r="D2972" s="167">
        <v>180387</v>
      </c>
      <c r="E2972" s="167" t="s">
        <v>3694</v>
      </c>
      <c r="F2972" s="167" t="s">
        <v>1425</v>
      </c>
      <c r="G2972" s="167" t="s">
        <v>1426</v>
      </c>
      <c r="I2972" s="167" t="s">
        <v>1405</v>
      </c>
      <c r="J2972" s="167" t="s">
        <v>2005</v>
      </c>
      <c r="K2972" s="167" t="s">
        <v>1181</v>
      </c>
      <c r="L2972" s="167" t="s">
        <v>2006</v>
      </c>
      <c r="M2972" s="167" t="s">
        <v>3687</v>
      </c>
      <c r="O2972" s="167">
        <v>23811</v>
      </c>
      <c r="P2972" s="167" t="s">
        <v>1386</v>
      </c>
      <c r="R2972" s="167">
        <v>24.9</v>
      </c>
      <c r="S2972" s="167">
        <v>-24.9</v>
      </c>
      <c r="T2972" s="167" t="s">
        <v>1361</v>
      </c>
    </row>
    <row r="2973" spans="1:20">
      <c r="A2973" s="167">
        <v>41200</v>
      </c>
      <c r="B2973" s="167">
        <v>45901</v>
      </c>
      <c r="C2973" s="168">
        <v>45901</v>
      </c>
      <c r="D2973" s="167">
        <v>179832</v>
      </c>
      <c r="E2973" s="167" t="s">
        <v>3695</v>
      </c>
      <c r="F2973" s="167" t="s">
        <v>1408</v>
      </c>
      <c r="G2973" s="167" t="s">
        <v>1409</v>
      </c>
      <c r="I2973" s="167" t="s">
        <v>1405</v>
      </c>
      <c r="J2973" s="167" t="s">
        <v>1999</v>
      </c>
      <c r="K2973" s="167" t="s">
        <v>1181</v>
      </c>
      <c r="L2973" s="167" t="s">
        <v>2000</v>
      </c>
      <c r="M2973" s="167" t="s">
        <v>3687</v>
      </c>
      <c r="O2973" s="167">
        <v>23518</v>
      </c>
      <c r="P2973" s="167" t="s">
        <v>1386</v>
      </c>
      <c r="R2973" s="167">
        <v>525</v>
      </c>
      <c r="S2973" s="167">
        <v>-525</v>
      </c>
      <c r="T2973" s="167" t="s">
        <v>1361</v>
      </c>
    </row>
    <row r="2974" spans="1:20">
      <c r="A2974" s="167">
        <v>41200</v>
      </c>
      <c r="B2974" s="167">
        <v>45931</v>
      </c>
      <c r="C2974" s="168">
        <v>45931</v>
      </c>
      <c r="D2974" s="167">
        <v>180387</v>
      </c>
      <c r="E2974" s="167" t="s">
        <v>3695</v>
      </c>
      <c r="F2974" s="167" t="s">
        <v>1408</v>
      </c>
      <c r="G2974" s="167" t="s">
        <v>1409</v>
      </c>
      <c r="I2974" s="167" t="s">
        <v>1405</v>
      </c>
      <c r="J2974" s="167" t="s">
        <v>1999</v>
      </c>
      <c r="K2974" s="167" t="s">
        <v>1181</v>
      </c>
      <c r="L2974" s="167" t="s">
        <v>2000</v>
      </c>
      <c r="M2974" s="167" t="s">
        <v>3687</v>
      </c>
      <c r="O2974" s="167">
        <v>23811</v>
      </c>
      <c r="P2974" s="167" t="s">
        <v>1386</v>
      </c>
      <c r="R2974" s="167">
        <v>525</v>
      </c>
      <c r="S2974" s="167">
        <v>-525</v>
      </c>
      <c r="T2974" s="167" t="s">
        <v>1361</v>
      </c>
    </row>
    <row r="2975" spans="1:20">
      <c r="A2975" s="167">
        <v>41365</v>
      </c>
      <c r="B2975" s="167">
        <v>45901</v>
      </c>
      <c r="C2975" s="168">
        <v>45901</v>
      </c>
      <c r="D2975" s="167">
        <v>179832</v>
      </c>
      <c r="E2975" s="167" t="s">
        <v>3696</v>
      </c>
      <c r="F2975" s="167" t="s">
        <v>1553</v>
      </c>
      <c r="G2975" s="167" t="s">
        <v>1554</v>
      </c>
      <c r="I2975" s="167" t="s">
        <v>1405</v>
      </c>
      <c r="J2975" s="167" t="s">
        <v>2561</v>
      </c>
      <c r="K2975" s="167" t="s">
        <v>1181</v>
      </c>
      <c r="L2975" s="167" t="s">
        <v>2562</v>
      </c>
      <c r="M2975" s="167" t="s">
        <v>3687</v>
      </c>
      <c r="O2975" s="167">
        <v>23518</v>
      </c>
      <c r="P2975" s="167" t="s">
        <v>1386</v>
      </c>
      <c r="R2975" s="167">
        <v>600</v>
      </c>
      <c r="S2975" s="167">
        <v>-600</v>
      </c>
      <c r="T2975" s="167" t="s">
        <v>1361</v>
      </c>
    </row>
    <row r="2976" spans="1:20">
      <c r="A2976" s="167">
        <v>41365</v>
      </c>
      <c r="B2976" s="167">
        <v>45931</v>
      </c>
      <c r="C2976" s="168">
        <v>45931</v>
      </c>
      <c r="D2976" s="167">
        <v>180387</v>
      </c>
      <c r="E2976" s="167" t="s">
        <v>3696</v>
      </c>
      <c r="F2976" s="167" t="s">
        <v>1553</v>
      </c>
      <c r="G2976" s="167" t="s">
        <v>1554</v>
      </c>
      <c r="I2976" s="167" t="s">
        <v>1405</v>
      </c>
      <c r="J2976" s="167" t="s">
        <v>2561</v>
      </c>
      <c r="K2976" s="167" t="s">
        <v>1181</v>
      </c>
      <c r="L2976" s="167" t="s">
        <v>2562</v>
      </c>
      <c r="M2976" s="167" t="s">
        <v>3687</v>
      </c>
      <c r="O2976" s="167">
        <v>23811</v>
      </c>
      <c r="P2976" s="167" t="s">
        <v>1386</v>
      </c>
      <c r="R2976" s="167">
        <v>618</v>
      </c>
      <c r="S2976" s="167">
        <v>-618</v>
      </c>
      <c r="T2976" s="167" t="s">
        <v>1361</v>
      </c>
    </row>
    <row r="2977" spans="1:20">
      <c r="A2977" s="167">
        <v>42000</v>
      </c>
      <c r="B2977" s="167">
        <v>45922</v>
      </c>
      <c r="C2977" s="168">
        <v>45922</v>
      </c>
      <c r="D2977" s="167">
        <v>180233</v>
      </c>
      <c r="E2977" s="167" t="s">
        <v>3697</v>
      </c>
      <c r="F2977" s="167" t="s">
        <v>2917</v>
      </c>
      <c r="G2977" s="167" t="s">
        <v>2918</v>
      </c>
      <c r="I2977" s="167" t="s">
        <v>1405</v>
      </c>
      <c r="J2977" s="167" t="s">
        <v>3698</v>
      </c>
      <c r="K2977" s="167" t="s">
        <v>1184</v>
      </c>
      <c r="L2977" s="167" t="s">
        <v>3699</v>
      </c>
      <c r="M2977" s="167" t="s">
        <v>3700</v>
      </c>
      <c r="O2977" s="167">
        <v>23678</v>
      </c>
      <c r="P2977" s="167" t="s">
        <v>1386</v>
      </c>
      <c r="R2977" s="167">
        <v>2644.8</v>
      </c>
      <c r="S2977" s="167">
        <v>-2644.8</v>
      </c>
      <c r="T2977" s="167" t="s">
        <v>1361</v>
      </c>
    </row>
    <row r="2978" spans="1:20">
      <c r="A2978" s="167">
        <v>42000</v>
      </c>
      <c r="B2978" s="167">
        <v>45945</v>
      </c>
      <c r="C2978" s="168">
        <v>45945</v>
      </c>
      <c r="D2978" s="167">
        <v>180785</v>
      </c>
      <c r="E2978" s="167" t="s">
        <v>3701</v>
      </c>
      <c r="F2978" s="167" t="s">
        <v>2917</v>
      </c>
      <c r="G2978" s="167" t="s">
        <v>2918</v>
      </c>
      <c r="I2978" s="167" t="s">
        <v>1405</v>
      </c>
      <c r="J2978" s="167" t="s">
        <v>3702</v>
      </c>
      <c r="K2978" s="167" t="s">
        <v>1184</v>
      </c>
      <c r="L2978" s="167" t="s">
        <v>3703</v>
      </c>
      <c r="M2978" s="167" t="s">
        <v>3700</v>
      </c>
      <c r="O2978" s="167">
        <v>24106</v>
      </c>
      <c r="P2978" s="167" t="s">
        <v>1386</v>
      </c>
      <c r="R2978" s="167">
        <v>1501.93</v>
      </c>
      <c r="S2978" s="167">
        <v>-1501.93</v>
      </c>
      <c r="T2978" s="167" t="s">
        <v>1361</v>
      </c>
    </row>
    <row r="2979" spans="1:20">
      <c r="A2979" s="167">
        <v>42100</v>
      </c>
      <c r="B2979" s="167">
        <v>45901</v>
      </c>
      <c r="C2979" s="168">
        <v>45901</v>
      </c>
      <c r="D2979" s="167">
        <v>179834</v>
      </c>
      <c r="E2979" s="167" t="s">
        <v>3704</v>
      </c>
      <c r="F2979" s="167" t="s">
        <v>1408</v>
      </c>
      <c r="G2979" s="167" t="s">
        <v>1409</v>
      </c>
      <c r="I2979" s="167" t="s">
        <v>1405</v>
      </c>
      <c r="J2979" s="167" t="s">
        <v>1422</v>
      </c>
      <c r="K2979" s="167" t="s">
        <v>1184</v>
      </c>
      <c r="L2979" s="167" t="s">
        <v>1423</v>
      </c>
      <c r="M2979" s="167" t="s">
        <v>3700</v>
      </c>
      <c r="O2979" s="167">
        <v>23451</v>
      </c>
      <c r="P2979" s="167" t="s">
        <v>1386</v>
      </c>
      <c r="R2979" s="167">
        <v>1725.75</v>
      </c>
      <c r="S2979" s="167">
        <v>-1725.75</v>
      </c>
      <c r="T2979" s="167" t="s">
        <v>1361</v>
      </c>
    </row>
    <row r="2980" spans="1:20">
      <c r="A2980" s="167">
        <v>42100</v>
      </c>
      <c r="B2980" s="167">
        <v>45931</v>
      </c>
      <c r="C2980" s="168">
        <v>45931</v>
      </c>
      <c r="D2980" s="167">
        <v>180389</v>
      </c>
      <c r="E2980" s="167" t="s">
        <v>3704</v>
      </c>
      <c r="F2980" s="167" t="s">
        <v>1408</v>
      </c>
      <c r="G2980" s="167" t="s">
        <v>1409</v>
      </c>
      <c r="I2980" s="167" t="s">
        <v>1405</v>
      </c>
      <c r="J2980" s="167" t="s">
        <v>1422</v>
      </c>
      <c r="K2980" s="167" t="s">
        <v>1184</v>
      </c>
      <c r="L2980" s="167" t="s">
        <v>1423</v>
      </c>
      <c r="M2980" s="167" t="s">
        <v>3700</v>
      </c>
      <c r="O2980" s="167">
        <v>23813</v>
      </c>
      <c r="P2980" s="167" t="s">
        <v>1386</v>
      </c>
      <c r="R2980" s="167">
        <v>1735.5</v>
      </c>
      <c r="S2980" s="167">
        <v>-1735.5</v>
      </c>
      <c r="T2980" s="167" t="s">
        <v>1361</v>
      </c>
    </row>
    <row r="2981" spans="1:20">
      <c r="A2981" s="167">
        <v>42000</v>
      </c>
      <c r="B2981" s="167">
        <v>45929</v>
      </c>
      <c r="C2981" s="168">
        <v>45929</v>
      </c>
      <c r="D2981" s="167">
        <v>180530</v>
      </c>
      <c r="E2981" s="167" t="s">
        <v>3705</v>
      </c>
      <c r="F2981" s="167" t="s">
        <v>2917</v>
      </c>
      <c r="G2981" s="167" t="s">
        <v>2918</v>
      </c>
      <c r="I2981" s="167" t="s">
        <v>1405</v>
      </c>
      <c r="J2981" s="167" t="s">
        <v>3706</v>
      </c>
      <c r="K2981" s="167" t="s">
        <v>1184</v>
      </c>
      <c r="L2981" s="167" t="s">
        <v>3707</v>
      </c>
      <c r="M2981" s="167" t="s">
        <v>3700</v>
      </c>
      <c r="O2981" s="167">
        <v>23703</v>
      </c>
      <c r="P2981" s="167" t="s">
        <v>1386</v>
      </c>
      <c r="R2981" s="167">
        <v>12789</v>
      </c>
      <c r="S2981" s="167">
        <v>-12789</v>
      </c>
      <c r="T2981" s="167" t="s">
        <v>1361</v>
      </c>
    </row>
    <row r="2982" spans="1:20">
      <c r="A2982" s="167">
        <v>40000</v>
      </c>
      <c r="B2982" s="167">
        <v>45901</v>
      </c>
      <c r="C2982" s="168">
        <v>45901</v>
      </c>
      <c r="D2982" s="167">
        <v>179833</v>
      </c>
      <c r="E2982" s="167" t="s">
        <v>3708</v>
      </c>
      <c r="F2982" s="167" t="s">
        <v>1425</v>
      </c>
      <c r="G2982" s="167" t="s">
        <v>1426</v>
      </c>
      <c r="I2982" s="167" t="s">
        <v>1405</v>
      </c>
      <c r="J2982" s="167" t="s">
        <v>1620</v>
      </c>
      <c r="K2982" s="167" t="s">
        <v>1184</v>
      </c>
      <c r="L2982" s="167" t="s">
        <v>1620</v>
      </c>
      <c r="M2982" s="167" t="s">
        <v>3700</v>
      </c>
      <c r="O2982" s="167">
        <v>23522</v>
      </c>
      <c r="P2982" s="167" t="s">
        <v>1386</v>
      </c>
      <c r="R2982" s="167">
        <v>10860.92</v>
      </c>
      <c r="S2982" s="167">
        <v>-10860.92</v>
      </c>
      <c r="T2982" s="167" t="s">
        <v>1361</v>
      </c>
    </row>
    <row r="2983" spans="1:20">
      <c r="A2983" s="167">
        <v>40000</v>
      </c>
      <c r="B2983" s="167">
        <v>45931</v>
      </c>
      <c r="C2983" s="168">
        <v>45931</v>
      </c>
      <c r="D2983" s="167">
        <v>180388</v>
      </c>
      <c r="E2983" s="167" t="s">
        <v>3708</v>
      </c>
      <c r="F2983" s="167" t="s">
        <v>1425</v>
      </c>
      <c r="G2983" s="167" t="s">
        <v>1426</v>
      </c>
      <c r="I2983" s="167" t="s">
        <v>1405</v>
      </c>
      <c r="J2983" s="167" t="s">
        <v>1620</v>
      </c>
      <c r="K2983" s="167" t="s">
        <v>1184</v>
      </c>
      <c r="L2983" s="167" t="s">
        <v>1620</v>
      </c>
      <c r="M2983" s="167" t="s">
        <v>3700</v>
      </c>
      <c r="O2983" s="167">
        <v>23812</v>
      </c>
      <c r="P2983" s="167" t="s">
        <v>1386</v>
      </c>
      <c r="R2983" s="167">
        <v>10860.92</v>
      </c>
      <c r="S2983" s="167">
        <v>-10860.92</v>
      </c>
      <c r="T2983" s="167" t="s">
        <v>1361</v>
      </c>
    </row>
    <row r="2984" spans="1:20">
      <c r="A2984" s="167">
        <v>42000</v>
      </c>
      <c r="B2984" s="167">
        <v>45922</v>
      </c>
      <c r="C2984" s="168">
        <v>45922</v>
      </c>
      <c r="D2984" s="167">
        <v>180233</v>
      </c>
      <c r="E2984" s="167" t="s">
        <v>3709</v>
      </c>
      <c r="F2984" s="167" t="s">
        <v>2917</v>
      </c>
      <c r="G2984" s="167" t="s">
        <v>2918</v>
      </c>
      <c r="I2984" s="167" t="s">
        <v>1405</v>
      </c>
      <c r="J2984" s="167" t="s">
        <v>3710</v>
      </c>
      <c r="K2984" s="167" t="s">
        <v>1184</v>
      </c>
      <c r="L2984" s="167" t="s">
        <v>3711</v>
      </c>
      <c r="M2984" s="167" t="s">
        <v>3700</v>
      </c>
      <c r="O2984" s="167">
        <v>23678</v>
      </c>
      <c r="P2984" s="167" t="s">
        <v>1386</v>
      </c>
      <c r="R2984" s="167">
        <v>722.15</v>
      </c>
      <c r="S2984" s="167">
        <v>-722.15</v>
      </c>
      <c r="T2984" s="167" t="s">
        <v>1361</v>
      </c>
    </row>
    <row r="2985" spans="1:20">
      <c r="A2985" s="167">
        <v>41700</v>
      </c>
      <c r="B2985" s="167">
        <v>45932</v>
      </c>
      <c r="C2985" s="168">
        <v>45932</v>
      </c>
      <c r="D2985" s="167">
        <v>180574</v>
      </c>
      <c r="E2985" s="167" t="s">
        <v>3712</v>
      </c>
      <c r="F2985" s="167" t="s">
        <v>1557</v>
      </c>
      <c r="G2985" s="167" t="s">
        <v>134</v>
      </c>
      <c r="I2985" s="167" t="s">
        <v>1405</v>
      </c>
      <c r="J2985" s="167" t="s">
        <v>1941</v>
      </c>
      <c r="K2985" s="167" t="s">
        <v>3713</v>
      </c>
      <c r="L2985" s="167" t="s">
        <v>1942</v>
      </c>
      <c r="M2985" s="167" t="s">
        <v>3714</v>
      </c>
      <c r="O2985" s="167">
        <v>23967</v>
      </c>
      <c r="P2985" s="167" t="s">
        <v>1386</v>
      </c>
      <c r="R2985" s="167">
        <v>1284</v>
      </c>
      <c r="S2985" s="167">
        <v>-1284</v>
      </c>
      <c r="T2985" s="167" t="s">
        <v>1361</v>
      </c>
    </row>
    <row r="2986" spans="1:20">
      <c r="A2986" s="167">
        <v>41700</v>
      </c>
      <c r="B2986" s="167">
        <v>45932</v>
      </c>
      <c r="C2986" s="168">
        <v>45932</v>
      </c>
      <c r="D2986" s="167">
        <v>180574</v>
      </c>
      <c r="E2986" s="167" t="s">
        <v>3715</v>
      </c>
      <c r="F2986" s="167" t="s">
        <v>1557</v>
      </c>
      <c r="G2986" s="167" t="s">
        <v>134</v>
      </c>
      <c r="I2986" s="167" t="s">
        <v>1405</v>
      </c>
      <c r="J2986" s="167" t="s">
        <v>2180</v>
      </c>
      <c r="K2986" s="167" t="s">
        <v>3713</v>
      </c>
      <c r="L2986" s="167" t="s">
        <v>2181</v>
      </c>
      <c r="M2986" s="167" t="s">
        <v>3714</v>
      </c>
      <c r="O2986" s="167">
        <v>23967</v>
      </c>
      <c r="P2986" s="167" t="s">
        <v>1386</v>
      </c>
      <c r="R2986" s="167">
        <v>360</v>
      </c>
      <c r="S2986" s="167">
        <v>-360</v>
      </c>
      <c r="T2986" s="167" t="s">
        <v>1361</v>
      </c>
    </row>
    <row r="2987" spans="1:20">
      <c r="A2987" s="167">
        <v>41500</v>
      </c>
      <c r="B2987" s="167">
        <v>45903</v>
      </c>
      <c r="C2987" s="168">
        <v>45903</v>
      </c>
      <c r="D2987" s="167" t="s">
        <v>3716</v>
      </c>
      <c r="E2987" s="167" t="s">
        <v>3717</v>
      </c>
      <c r="F2987" s="167" t="s">
        <v>1425</v>
      </c>
      <c r="G2987" s="167" t="s">
        <v>1426</v>
      </c>
      <c r="I2987" s="167" t="s">
        <v>1650</v>
      </c>
      <c r="K2987" s="167" t="s">
        <v>727</v>
      </c>
      <c r="M2987" s="167" t="s">
        <v>3718</v>
      </c>
      <c r="O2987" s="167">
        <v>23551</v>
      </c>
      <c r="P2987" s="167" t="s">
        <v>1386</v>
      </c>
      <c r="R2987" s="167">
        <v>149</v>
      </c>
      <c r="S2987" s="167">
        <v>-149</v>
      </c>
      <c r="T2987" s="167" t="s">
        <v>1361</v>
      </c>
    </row>
    <row r="2988" spans="1:20">
      <c r="A2988" s="167">
        <v>41500</v>
      </c>
      <c r="B2988" s="167">
        <v>45939</v>
      </c>
      <c r="C2988" s="168">
        <v>45939</v>
      </c>
      <c r="D2988" s="167" t="s">
        <v>3719</v>
      </c>
      <c r="E2988" s="167" t="s">
        <v>3717</v>
      </c>
      <c r="F2988" s="167" t="s">
        <v>1648</v>
      </c>
      <c r="G2988" s="167" t="s">
        <v>1649</v>
      </c>
      <c r="I2988" s="167" t="s">
        <v>1650</v>
      </c>
      <c r="K2988" s="167" t="s">
        <v>727</v>
      </c>
      <c r="M2988" s="167" t="s">
        <v>3718</v>
      </c>
      <c r="O2988" s="167">
        <v>24059</v>
      </c>
      <c r="P2988" s="167" t="s">
        <v>1386</v>
      </c>
      <c r="R2988" s="167">
        <v>498</v>
      </c>
      <c r="S2988" s="167">
        <v>-498</v>
      </c>
      <c r="T2988" s="167" t="s">
        <v>1361</v>
      </c>
    </row>
    <row r="2989" spans="1:20">
      <c r="A2989" s="167">
        <v>41500</v>
      </c>
      <c r="B2989" s="167">
        <v>45947</v>
      </c>
      <c r="C2989" s="168">
        <v>45947</v>
      </c>
      <c r="D2989" s="167" t="s">
        <v>3720</v>
      </c>
      <c r="E2989" s="167" t="s">
        <v>3717</v>
      </c>
      <c r="F2989" s="167" t="s">
        <v>1425</v>
      </c>
      <c r="G2989" s="167" t="s">
        <v>1426</v>
      </c>
      <c r="I2989" s="167" t="s">
        <v>1650</v>
      </c>
      <c r="K2989" s="167" t="s">
        <v>727</v>
      </c>
      <c r="M2989" s="167" t="s">
        <v>3718</v>
      </c>
      <c r="O2989" s="167">
        <v>24120</v>
      </c>
      <c r="P2989" s="167" t="s">
        <v>1386</v>
      </c>
      <c r="R2989" s="167">
        <v>945</v>
      </c>
      <c r="S2989" s="167">
        <v>-945</v>
      </c>
      <c r="T2989" s="167" t="s">
        <v>1361</v>
      </c>
    </row>
    <row r="2990" spans="1:20">
      <c r="A2990" s="167">
        <v>42000</v>
      </c>
      <c r="B2990" s="167">
        <v>45947</v>
      </c>
      <c r="C2990" s="168">
        <v>45947</v>
      </c>
      <c r="D2990" s="167" t="s">
        <v>3720</v>
      </c>
      <c r="E2990" s="167" t="s">
        <v>3721</v>
      </c>
      <c r="F2990" s="167" t="s">
        <v>1425</v>
      </c>
      <c r="G2990" s="167" t="s">
        <v>1426</v>
      </c>
      <c r="I2990" s="167" t="s">
        <v>1650</v>
      </c>
      <c r="J2990" s="167" t="s">
        <v>3722</v>
      </c>
      <c r="K2990" s="167" t="s">
        <v>727</v>
      </c>
      <c r="L2990" s="167" t="s">
        <v>3723</v>
      </c>
      <c r="M2990" s="167" t="s">
        <v>3718</v>
      </c>
      <c r="O2990" s="167">
        <v>24120</v>
      </c>
      <c r="P2990" s="167" t="s">
        <v>1386</v>
      </c>
      <c r="R2990" s="167">
        <v>1198.8</v>
      </c>
      <c r="S2990" s="167">
        <v>-1198.8</v>
      </c>
      <c r="T2990" s="167" t="s">
        <v>1361</v>
      </c>
    </row>
    <row r="2991" spans="1:20">
      <c r="A2991" s="167">
        <v>42000</v>
      </c>
      <c r="B2991" s="167">
        <v>45939</v>
      </c>
      <c r="C2991" s="168">
        <v>45939</v>
      </c>
      <c r="D2991" s="167" t="s">
        <v>3719</v>
      </c>
      <c r="E2991" s="167" t="s">
        <v>3724</v>
      </c>
      <c r="F2991" s="167" t="s">
        <v>1425</v>
      </c>
      <c r="G2991" s="167" t="s">
        <v>1426</v>
      </c>
      <c r="I2991" s="167" t="s">
        <v>1650</v>
      </c>
      <c r="J2991" s="167" t="s">
        <v>1925</v>
      </c>
      <c r="K2991" s="167" t="s">
        <v>727</v>
      </c>
      <c r="L2991" s="167" t="s">
        <v>1926</v>
      </c>
      <c r="M2991" s="167" t="s">
        <v>3718</v>
      </c>
      <c r="O2991" s="167">
        <v>24059</v>
      </c>
      <c r="P2991" s="167" t="s">
        <v>1386</v>
      </c>
      <c r="R2991" s="167">
        <v>712.6</v>
      </c>
      <c r="S2991" s="167">
        <v>-712.6</v>
      </c>
      <c r="T2991" s="167" t="s">
        <v>1361</v>
      </c>
    </row>
    <row r="2992" spans="1:20">
      <c r="A2992" s="167">
        <v>42000</v>
      </c>
      <c r="B2992" s="167">
        <v>45947</v>
      </c>
      <c r="C2992" s="168">
        <v>45947</v>
      </c>
      <c r="D2992" s="167" t="s">
        <v>3720</v>
      </c>
      <c r="E2992" s="167" t="s">
        <v>3724</v>
      </c>
      <c r="F2992" s="167" t="s">
        <v>1425</v>
      </c>
      <c r="G2992" s="167" t="s">
        <v>1426</v>
      </c>
      <c r="I2992" s="167" t="s">
        <v>1650</v>
      </c>
      <c r="J2992" s="167" t="s">
        <v>1925</v>
      </c>
      <c r="K2992" s="167" t="s">
        <v>727</v>
      </c>
      <c r="L2992" s="167" t="s">
        <v>1926</v>
      </c>
      <c r="M2992" s="167" t="s">
        <v>3718</v>
      </c>
      <c r="O2992" s="167">
        <v>24120</v>
      </c>
      <c r="P2992" s="167" t="s">
        <v>1386</v>
      </c>
      <c r="R2992" s="167">
        <v>1068.9000000000001</v>
      </c>
      <c r="S2992" s="167">
        <v>-1068.9000000000001</v>
      </c>
      <c r="T2992" s="167" t="s">
        <v>1361</v>
      </c>
    </row>
    <row r="2993" spans="1:20">
      <c r="A2993" s="167">
        <v>40000</v>
      </c>
      <c r="B2993" s="167">
        <v>45901</v>
      </c>
      <c r="C2993" s="168">
        <v>45901</v>
      </c>
      <c r="D2993" s="167" t="s">
        <v>3725</v>
      </c>
      <c r="E2993" s="167" t="s">
        <v>3726</v>
      </c>
      <c r="F2993" s="167" t="s">
        <v>1425</v>
      </c>
      <c r="G2993" s="167" t="s">
        <v>1426</v>
      </c>
      <c r="I2993" s="167" t="s">
        <v>1650</v>
      </c>
      <c r="J2993" s="167" t="s">
        <v>1657</v>
      </c>
      <c r="K2993" s="167" t="s">
        <v>727</v>
      </c>
      <c r="L2993" s="167" t="s">
        <v>1658</v>
      </c>
      <c r="M2993" s="167" t="s">
        <v>3718</v>
      </c>
      <c r="O2993" s="167">
        <v>23379</v>
      </c>
      <c r="P2993" s="167" t="s">
        <v>1386</v>
      </c>
      <c r="R2993" s="167">
        <v>432.6</v>
      </c>
      <c r="S2993" s="167">
        <v>-432.6</v>
      </c>
      <c r="T2993" s="167" t="s">
        <v>1361</v>
      </c>
    </row>
    <row r="2994" spans="1:20">
      <c r="A2994" s="167">
        <v>40000</v>
      </c>
      <c r="B2994" s="167">
        <v>45931</v>
      </c>
      <c r="C2994" s="168">
        <v>45931</v>
      </c>
      <c r="D2994" s="167" t="s">
        <v>729</v>
      </c>
      <c r="E2994" s="167" t="s">
        <v>3726</v>
      </c>
      <c r="F2994" s="167" t="s">
        <v>1425</v>
      </c>
      <c r="G2994" s="167" t="s">
        <v>1426</v>
      </c>
      <c r="I2994" s="167" t="s">
        <v>1650</v>
      </c>
      <c r="J2994" s="167" t="s">
        <v>1657</v>
      </c>
      <c r="K2994" s="167" t="s">
        <v>727</v>
      </c>
      <c r="L2994" s="167" t="s">
        <v>1658</v>
      </c>
      <c r="M2994" s="167" t="s">
        <v>3718</v>
      </c>
      <c r="O2994" s="167">
        <v>23915</v>
      </c>
      <c r="P2994" s="167" t="s">
        <v>1386</v>
      </c>
      <c r="R2994" s="167">
        <v>432.6</v>
      </c>
      <c r="S2994" s="167">
        <v>-432.6</v>
      </c>
      <c r="T2994" s="167" t="s">
        <v>1361</v>
      </c>
    </row>
    <row r="2995" spans="1:20">
      <c r="A2995" s="167">
        <v>40000</v>
      </c>
      <c r="B2995" s="167">
        <v>45901</v>
      </c>
      <c r="C2995" s="168">
        <v>45901</v>
      </c>
      <c r="D2995" s="167" t="s">
        <v>3725</v>
      </c>
      <c r="E2995" s="167" t="s">
        <v>3727</v>
      </c>
      <c r="F2995" s="167" t="s">
        <v>1425</v>
      </c>
      <c r="G2995" s="167" t="s">
        <v>1426</v>
      </c>
      <c r="I2995" s="167" t="s">
        <v>1650</v>
      </c>
      <c r="J2995" s="167" t="s">
        <v>1546</v>
      </c>
      <c r="K2995" s="167" t="s">
        <v>727</v>
      </c>
      <c r="L2995" s="167" t="s">
        <v>1547</v>
      </c>
      <c r="M2995" s="167" t="s">
        <v>3718</v>
      </c>
      <c r="O2995" s="167">
        <v>23379</v>
      </c>
      <c r="P2995" s="167" t="s">
        <v>1386</v>
      </c>
      <c r="R2995" s="167">
        <v>77.25</v>
      </c>
      <c r="S2995" s="167">
        <v>-77.25</v>
      </c>
      <c r="T2995" s="167" t="s">
        <v>1361</v>
      </c>
    </row>
    <row r="2996" spans="1:20">
      <c r="A2996" s="167">
        <v>40000</v>
      </c>
      <c r="B2996" s="167">
        <v>45931</v>
      </c>
      <c r="C2996" s="168">
        <v>45931</v>
      </c>
      <c r="D2996" s="167" t="s">
        <v>729</v>
      </c>
      <c r="E2996" s="167" t="s">
        <v>3727</v>
      </c>
      <c r="F2996" s="167" t="s">
        <v>1425</v>
      </c>
      <c r="G2996" s="167" t="s">
        <v>1426</v>
      </c>
      <c r="I2996" s="167" t="s">
        <v>1650</v>
      </c>
      <c r="J2996" s="167" t="s">
        <v>1546</v>
      </c>
      <c r="K2996" s="167" t="s">
        <v>727</v>
      </c>
      <c r="L2996" s="167" t="s">
        <v>1547</v>
      </c>
      <c r="M2996" s="167" t="s">
        <v>3718</v>
      </c>
      <c r="O2996" s="167">
        <v>23915</v>
      </c>
      <c r="P2996" s="167" t="s">
        <v>1386</v>
      </c>
      <c r="R2996" s="167">
        <v>77.25</v>
      </c>
      <c r="S2996" s="167">
        <v>-77.25</v>
      </c>
      <c r="T2996" s="167" t="s">
        <v>1361</v>
      </c>
    </row>
    <row r="2997" spans="1:20">
      <c r="A2997" s="167">
        <v>42000</v>
      </c>
      <c r="B2997" s="167">
        <v>45939</v>
      </c>
      <c r="C2997" s="168">
        <v>45939</v>
      </c>
      <c r="D2997" s="167" t="s">
        <v>3719</v>
      </c>
      <c r="E2997" s="167" t="s">
        <v>3728</v>
      </c>
      <c r="F2997" s="167" t="s">
        <v>1425</v>
      </c>
      <c r="G2997" s="167" t="s">
        <v>1426</v>
      </c>
      <c r="I2997" s="167" t="s">
        <v>1650</v>
      </c>
      <c r="J2997" s="167" t="s">
        <v>3729</v>
      </c>
      <c r="K2997" s="167" t="s">
        <v>727</v>
      </c>
      <c r="L2997" s="167" t="s">
        <v>3730</v>
      </c>
      <c r="M2997" s="167" t="s">
        <v>3718</v>
      </c>
      <c r="O2997" s="167">
        <v>24059</v>
      </c>
      <c r="P2997" s="167" t="s">
        <v>1386</v>
      </c>
      <c r="R2997" s="167">
        <v>6360</v>
      </c>
      <c r="S2997" s="167">
        <v>-6360</v>
      </c>
      <c r="T2997" s="167" t="s">
        <v>1361</v>
      </c>
    </row>
    <row r="2998" spans="1:20">
      <c r="A2998" s="167">
        <v>42000</v>
      </c>
      <c r="B2998" s="167">
        <v>45947</v>
      </c>
      <c r="C2998" s="168">
        <v>45947</v>
      </c>
      <c r="D2998" s="167" t="s">
        <v>3720</v>
      </c>
      <c r="E2998" s="167" t="s">
        <v>3728</v>
      </c>
      <c r="F2998" s="167" t="s">
        <v>1425</v>
      </c>
      <c r="G2998" s="167" t="s">
        <v>1426</v>
      </c>
      <c r="I2998" s="167" t="s">
        <v>1650</v>
      </c>
      <c r="J2998" s="167" t="s">
        <v>3729</v>
      </c>
      <c r="K2998" s="167" t="s">
        <v>727</v>
      </c>
      <c r="L2998" s="167" t="s">
        <v>3730</v>
      </c>
      <c r="M2998" s="167" t="s">
        <v>3718</v>
      </c>
      <c r="O2998" s="167">
        <v>24120</v>
      </c>
      <c r="P2998" s="167" t="s">
        <v>1386</v>
      </c>
      <c r="R2998" s="167">
        <v>9540</v>
      </c>
      <c r="S2998" s="167">
        <v>-9540</v>
      </c>
      <c r="T2998" s="167" t="s">
        <v>1361</v>
      </c>
    </row>
    <row r="2999" spans="1:20">
      <c r="A2999" s="167">
        <v>42000</v>
      </c>
      <c r="B2999" s="167">
        <v>45909</v>
      </c>
      <c r="C2999" s="168">
        <v>45909</v>
      </c>
      <c r="D2999" s="167" t="s">
        <v>3731</v>
      </c>
      <c r="E2999" s="167" t="s">
        <v>3732</v>
      </c>
      <c r="F2999" s="167" t="s">
        <v>1557</v>
      </c>
      <c r="G2999" s="167" t="s">
        <v>134</v>
      </c>
      <c r="I2999" s="167" t="s">
        <v>1650</v>
      </c>
      <c r="J2999" s="167" t="s">
        <v>3151</v>
      </c>
      <c r="K2999" s="167" t="s">
        <v>727</v>
      </c>
      <c r="L2999" s="167" t="s">
        <v>3152</v>
      </c>
      <c r="M2999" s="167" t="s">
        <v>3718</v>
      </c>
      <c r="O2999" s="167">
        <v>23587</v>
      </c>
      <c r="P2999" s="167" t="s">
        <v>1386</v>
      </c>
      <c r="R2999" s="167">
        <v>62.4</v>
      </c>
      <c r="S2999" s="167">
        <v>-62.4</v>
      </c>
      <c r="T2999" s="167" t="s">
        <v>1361</v>
      </c>
    </row>
    <row r="3000" spans="1:20">
      <c r="A3000" s="167">
        <v>42000</v>
      </c>
      <c r="B3000" s="167">
        <v>45939</v>
      </c>
      <c r="C3000" s="168">
        <v>45939</v>
      </c>
      <c r="D3000" s="167" t="s">
        <v>3719</v>
      </c>
      <c r="E3000" s="167" t="s">
        <v>3733</v>
      </c>
      <c r="F3000" s="167" t="s">
        <v>1648</v>
      </c>
      <c r="G3000" s="167" t="s">
        <v>1649</v>
      </c>
      <c r="I3000" s="167" t="s">
        <v>1650</v>
      </c>
      <c r="J3000" s="167" t="s">
        <v>3734</v>
      </c>
      <c r="K3000" s="167" t="s">
        <v>727</v>
      </c>
      <c r="L3000" s="167" t="s">
        <v>3735</v>
      </c>
      <c r="M3000" s="167" t="s">
        <v>3718</v>
      </c>
      <c r="O3000" s="167">
        <v>24059</v>
      </c>
      <c r="P3000" s="167" t="s">
        <v>1386</v>
      </c>
      <c r="R3000" s="167">
        <v>3398</v>
      </c>
      <c r="S3000" s="167">
        <v>-3398</v>
      </c>
      <c r="T3000" s="167" t="s">
        <v>1361</v>
      </c>
    </row>
    <row r="3001" spans="1:20">
      <c r="A3001" s="167">
        <v>42100</v>
      </c>
      <c r="B3001" s="167">
        <v>45901</v>
      </c>
      <c r="C3001" s="168">
        <v>45901</v>
      </c>
      <c r="D3001" s="167" t="s">
        <v>3725</v>
      </c>
      <c r="E3001" s="167" t="s">
        <v>3736</v>
      </c>
      <c r="F3001" s="167" t="s">
        <v>1408</v>
      </c>
      <c r="G3001" s="167" t="s">
        <v>1409</v>
      </c>
      <c r="I3001" s="167" t="s">
        <v>1650</v>
      </c>
      <c r="J3001" s="167" t="s">
        <v>1422</v>
      </c>
      <c r="K3001" s="167" t="s">
        <v>727</v>
      </c>
      <c r="L3001" s="167" t="s">
        <v>1423</v>
      </c>
      <c r="M3001" s="167" t="s">
        <v>3718</v>
      </c>
      <c r="O3001" s="167">
        <v>23379</v>
      </c>
      <c r="P3001" s="167" t="s">
        <v>1386</v>
      </c>
      <c r="R3001" s="167">
        <v>308</v>
      </c>
      <c r="S3001" s="167">
        <v>-308</v>
      </c>
      <c r="T3001" s="167" t="s">
        <v>1361</v>
      </c>
    </row>
    <row r="3002" spans="1:20">
      <c r="A3002" s="167">
        <v>42100</v>
      </c>
      <c r="B3002" s="167">
        <v>45931</v>
      </c>
      <c r="C3002" s="168">
        <v>45931</v>
      </c>
      <c r="D3002" s="167" t="s">
        <v>729</v>
      </c>
      <c r="E3002" s="167" t="s">
        <v>3736</v>
      </c>
      <c r="F3002" s="167" t="s">
        <v>1408</v>
      </c>
      <c r="G3002" s="167" t="s">
        <v>1409</v>
      </c>
      <c r="I3002" s="167" t="s">
        <v>1650</v>
      </c>
      <c r="J3002" s="167" t="s">
        <v>1422</v>
      </c>
      <c r="K3002" s="167" t="s">
        <v>727</v>
      </c>
      <c r="L3002" s="167" t="s">
        <v>1423</v>
      </c>
      <c r="M3002" s="167" t="s">
        <v>3718</v>
      </c>
      <c r="O3002" s="167">
        <v>23915</v>
      </c>
      <c r="P3002" s="167" t="s">
        <v>1386</v>
      </c>
      <c r="R3002" s="167">
        <v>301</v>
      </c>
      <c r="S3002" s="167">
        <v>-301</v>
      </c>
      <c r="T3002" s="167" t="s">
        <v>1361</v>
      </c>
    </row>
    <row r="3003" spans="1:20">
      <c r="A3003" s="167">
        <v>40000</v>
      </c>
      <c r="B3003" s="167">
        <v>45901</v>
      </c>
      <c r="C3003" s="168">
        <v>45901</v>
      </c>
      <c r="D3003" s="167" t="s">
        <v>3737</v>
      </c>
      <c r="E3003" s="167" t="s">
        <v>3738</v>
      </c>
      <c r="F3003" s="167" t="s">
        <v>1425</v>
      </c>
      <c r="G3003" s="167" t="s">
        <v>1426</v>
      </c>
      <c r="I3003" s="167" t="s">
        <v>1650</v>
      </c>
      <c r="J3003" s="167" t="s">
        <v>1799</v>
      </c>
      <c r="K3003" s="167" t="s">
        <v>727</v>
      </c>
      <c r="L3003" s="167" t="s">
        <v>1800</v>
      </c>
      <c r="M3003" s="167" t="s">
        <v>3718</v>
      </c>
      <c r="O3003" s="167">
        <v>23380</v>
      </c>
      <c r="P3003" s="167" t="s">
        <v>1386</v>
      </c>
      <c r="R3003" s="167">
        <v>44.89</v>
      </c>
      <c r="S3003" s="167">
        <v>-44.89</v>
      </c>
      <c r="T3003" s="167" t="s">
        <v>1361</v>
      </c>
    </row>
    <row r="3004" spans="1:20">
      <c r="A3004" s="167">
        <v>40000</v>
      </c>
      <c r="B3004" s="167">
        <v>45931</v>
      </c>
      <c r="C3004" s="168">
        <v>45931</v>
      </c>
      <c r="D3004" s="167" t="s">
        <v>728</v>
      </c>
      <c r="E3004" s="167" t="s">
        <v>3738</v>
      </c>
      <c r="F3004" s="167" t="s">
        <v>1425</v>
      </c>
      <c r="G3004" s="167" t="s">
        <v>1426</v>
      </c>
      <c r="I3004" s="167" t="s">
        <v>1650</v>
      </c>
      <c r="J3004" s="167" t="s">
        <v>1799</v>
      </c>
      <c r="K3004" s="167" t="s">
        <v>727</v>
      </c>
      <c r="L3004" s="167" t="s">
        <v>1800</v>
      </c>
      <c r="M3004" s="167" t="s">
        <v>3718</v>
      </c>
      <c r="O3004" s="167">
        <v>23916</v>
      </c>
      <c r="P3004" s="167" t="s">
        <v>1386</v>
      </c>
      <c r="R3004" s="167">
        <v>44.89</v>
      </c>
      <c r="S3004" s="167">
        <v>-44.89</v>
      </c>
      <c r="T3004" s="167" t="s">
        <v>1361</v>
      </c>
    </row>
    <row r="3005" spans="1:20">
      <c r="A3005" s="167">
        <v>40000</v>
      </c>
      <c r="B3005" s="167">
        <v>45901</v>
      </c>
      <c r="C3005" s="168">
        <v>45901</v>
      </c>
      <c r="D3005" s="167" t="s">
        <v>3725</v>
      </c>
      <c r="E3005" s="167" t="s">
        <v>3739</v>
      </c>
      <c r="F3005" s="167" t="s">
        <v>1425</v>
      </c>
      <c r="G3005" s="167" t="s">
        <v>1426</v>
      </c>
      <c r="I3005" s="167" t="s">
        <v>1650</v>
      </c>
      <c r="J3005" s="167" t="s">
        <v>2700</v>
      </c>
      <c r="K3005" s="167" t="s">
        <v>727</v>
      </c>
      <c r="L3005" s="167" t="s">
        <v>2701</v>
      </c>
      <c r="M3005" s="167" t="s">
        <v>3718</v>
      </c>
      <c r="O3005" s="167">
        <v>23379</v>
      </c>
      <c r="P3005" s="167" t="s">
        <v>1386</v>
      </c>
      <c r="R3005" s="167">
        <v>177.25</v>
      </c>
      <c r="S3005" s="167">
        <v>-177.25</v>
      </c>
      <c r="T3005" s="167" t="s">
        <v>1361</v>
      </c>
    </row>
    <row r="3006" spans="1:20">
      <c r="A3006" s="167">
        <v>40000</v>
      </c>
      <c r="B3006" s="167">
        <v>45931</v>
      </c>
      <c r="C3006" s="168">
        <v>45931</v>
      </c>
      <c r="D3006" s="167" t="s">
        <v>729</v>
      </c>
      <c r="E3006" s="167" t="s">
        <v>3739</v>
      </c>
      <c r="F3006" s="167" t="s">
        <v>1425</v>
      </c>
      <c r="G3006" s="167" t="s">
        <v>1426</v>
      </c>
      <c r="I3006" s="167" t="s">
        <v>1650</v>
      </c>
      <c r="J3006" s="167" t="s">
        <v>2700</v>
      </c>
      <c r="K3006" s="167" t="s">
        <v>727</v>
      </c>
      <c r="L3006" s="167" t="s">
        <v>2701</v>
      </c>
      <c r="M3006" s="167" t="s">
        <v>3718</v>
      </c>
      <c r="O3006" s="167">
        <v>23915</v>
      </c>
      <c r="P3006" s="167" t="s">
        <v>1386</v>
      </c>
      <c r="R3006" s="167">
        <v>177.25</v>
      </c>
      <c r="S3006" s="167">
        <v>-177.25</v>
      </c>
      <c r="T3006" s="167" t="s">
        <v>1361</v>
      </c>
    </row>
    <row r="3007" spans="1:20">
      <c r="A3007" s="167">
        <v>42000</v>
      </c>
      <c r="B3007" s="167">
        <v>45903</v>
      </c>
      <c r="C3007" s="168">
        <v>45903</v>
      </c>
      <c r="D3007" s="167" t="s">
        <v>3716</v>
      </c>
      <c r="E3007" s="167" t="s">
        <v>3740</v>
      </c>
      <c r="F3007" s="167" t="s">
        <v>1425</v>
      </c>
      <c r="G3007" s="167" t="s">
        <v>1426</v>
      </c>
      <c r="I3007" s="167" t="s">
        <v>1650</v>
      </c>
      <c r="J3007" s="167" t="s">
        <v>3741</v>
      </c>
      <c r="K3007" s="167" t="s">
        <v>727</v>
      </c>
      <c r="L3007" s="167" t="s">
        <v>3742</v>
      </c>
      <c r="M3007" s="167" t="s">
        <v>3718</v>
      </c>
      <c r="O3007" s="167">
        <v>23551</v>
      </c>
      <c r="P3007" s="167" t="s">
        <v>1386</v>
      </c>
      <c r="R3007" s="167">
        <v>1278.94</v>
      </c>
      <c r="S3007" s="167">
        <v>-1278.94</v>
      </c>
      <c r="T3007" s="167" t="s">
        <v>1361</v>
      </c>
    </row>
    <row r="3008" spans="1:20">
      <c r="A3008" s="167">
        <v>42000</v>
      </c>
      <c r="B3008" s="167">
        <v>45947</v>
      </c>
      <c r="C3008" s="168">
        <v>45947</v>
      </c>
      <c r="D3008" s="167" t="s">
        <v>3720</v>
      </c>
      <c r="E3008" s="167" t="s">
        <v>3743</v>
      </c>
      <c r="F3008" s="167" t="s">
        <v>1425</v>
      </c>
      <c r="G3008" s="167" t="s">
        <v>1426</v>
      </c>
      <c r="I3008" s="167" t="s">
        <v>1650</v>
      </c>
      <c r="J3008" s="167" t="s">
        <v>3744</v>
      </c>
      <c r="K3008" s="167" t="s">
        <v>727</v>
      </c>
      <c r="L3008" s="167" t="s">
        <v>3745</v>
      </c>
      <c r="M3008" s="167" t="s">
        <v>3718</v>
      </c>
      <c r="O3008" s="167">
        <v>24120</v>
      </c>
      <c r="P3008" s="167" t="s">
        <v>1386</v>
      </c>
      <c r="R3008" s="167">
        <v>4133.2</v>
      </c>
      <c r="S3008" s="167">
        <v>-4133.2</v>
      </c>
      <c r="T3008" s="167" t="s">
        <v>1361</v>
      </c>
    </row>
    <row r="3009" spans="1:20">
      <c r="A3009" s="167">
        <v>42000</v>
      </c>
      <c r="B3009" s="167">
        <v>45958</v>
      </c>
      <c r="C3009" s="168">
        <v>45958</v>
      </c>
      <c r="D3009" s="167" t="s">
        <v>3746</v>
      </c>
      <c r="E3009" s="167" t="s">
        <v>3747</v>
      </c>
      <c r="F3009" s="167" t="s">
        <v>1557</v>
      </c>
      <c r="G3009" s="167" t="s">
        <v>134</v>
      </c>
      <c r="I3009" s="167" t="s">
        <v>1650</v>
      </c>
      <c r="J3009" s="167" t="s">
        <v>3748</v>
      </c>
      <c r="K3009" s="167" t="s">
        <v>727</v>
      </c>
      <c r="L3009" s="167" t="s">
        <v>3749</v>
      </c>
      <c r="M3009" s="167" t="s">
        <v>3718</v>
      </c>
      <c r="O3009" s="167">
        <v>24188</v>
      </c>
      <c r="P3009" s="167" t="s">
        <v>1386</v>
      </c>
      <c r="R3009" s="167">
        <v>54</v>
      </c>
      <c r="S3009" s="167">
        <v>-54</v>
      </c>
      <c r="T3009" s="167" t="s">
        <v>1361</v>
      </c>
    </row>
    <row r="3010" spans="1:20">
      <c r="A3010" s="167">
        <v>41300</v>
      </c>
      <c r="B3010" s="167">
        <v>45901</v>
      </c>
      <c r="C3010" s="168">
        <v>45901</v>
      </c>
      <c r="D3010" s="167" t="s">
        <v>3725</v>
      </c>
      <c r="E3010" s="167" t="s">
        <v>3750</v>
      </c>
      <c r="F3010" s="167" t="s">
        <v>1425</v>
      </c>
      <c r="G3010" s="167" t="s">
        <v>1426</v>
      </c>
      <c r="I3010" s="167" t="s">
        <v>1650</v>
      </c>
      <c r="J3010" s="167" t="s">
        <v>1430</v>
      </c>
      <c r="K3010" s="167" t="s">
        <v>727</v>
      </c>
      <c r="L3010" s="167" t="s">
        <v>1430</v>
      </c>
      <c r="M3010" s="167" t="s">
        <v>3718</v>
      </c>
      <c r="O3010" s="167">
        <v>23379</v>
      </c>
      <c r="P3010" s="167" t="s">
        <v>1386</v>
      </c>
      <c r="R3010" s="167">
        <v>2.61</v>
      </c>
      <c r="S3010" s="167">
        <v>-2.61</v>
      </c>
      <c r="T3010" s="167" t="s">
        <v>1361</v>
      </c>
    </row>
    <row r="3011" spans="1:20">
      <c r="A3011" s="167">
        <v>41300</v>
      </c>
      <c r="B3011" s="167">
        <v>45931</v>
      </c>
      <c r="C3011" s="168">
        <v>45931</v>
      </c>
      <c r="D3011" s="167" t="s">
        <v>729</v>
      </c>
      <c r="E3011" s="167" t="s">
        <v>3750</v>
      </c>
      <c r="F3011" s="167" t="s">
        <v>1425</v>
      </c>
      <c r="G3011" s="167" t="s">
        <v>1426</v>
      </c>
      <c r="I3011" s="167" t="s">
        <v>1650</v>
      </c>
      <c r="J3011" s="167" t="s">
        <v>1430</v>
      </c>
      <c r="K3011" s="167" t="s">
        <v>727</v>
      </c>
      <c r="L3011" s="167" t="s">
        <v>1430</v>
      </c>
      <c r="M3011" s="167" t="s">
        <v>3718</v>
      </c>
      <c r="O3011" s="167">
        <v>23915</v>
      </c>
      <c r="P3011" s="167" t="s">
        <v>1386</v>
      </c>
      <c r="R3011" s="167">
        <v>2.61</v>
      </c>
      <c r="S3011" s="167">
        <v>-2.61</v>
      </c>
      <c r="T3011" s="167" t="s">
        <v>1361</v>
      </c>
    </row>
    <row r="3012" spans="1:20">
      <c r="A3012" s="167">
        <v>40000</v>
      </c>
      <c r="B3012" s="167">
        <v>45901</v>
      </c>
      <c r="C3012" s="168">
        <v>45901</v>
      </c>
      <c r="D3012" s="167" t="s">
        <v>3725</v>
      </c>
      <c r="E3012" s="167" t="s">
        <v>3751</v>
      </c>
      <c r="F3012" s="167" t="s">
        <v>1425</v>
      </c>
      <c r="G3012" s="167" t="s">
        <v>1426</v>
      </c>
      <c r="I3012" s="167" t="s">
        <v>1650</v>
      </c>
      <c r="J3012" s="167" t="s">
        <v>1514</v>
      </c>
      <c r="K3012" s="167" t="s">
        <v>727</v>
      </c>
      <c r="L3012" s="167" t="s">
        <v>1515</v>
      </c>
      <c r="M3012" s="167" t="s">
        <v>3718</v>
      </c>
      <c r="O3012" s="167">
        <v>23379</v>
      </c>
      <c r="P3012" s="167" t="s">
        <v>1386</v>
      </c>
      <c r="R3012" s="167">
        <v>319.3</v>
      </c>
      <c r="S3012" s="167">
        <v>-319.3</v>
      </c>
      <c r="T3012" s="167" t="s">
        <v>1361</v>
      </c>
    </row>
    <row r="3013" spans="1:20">
      <c r="A3013" s="167">
        <v>40000</v>
      </c>
      <c r="B3013" s="167">
        <v>45931</v>
      </c>
      <c r="C3013" s="168">
        <v>45931</v>
      </c>
      <c r="D3013" s="167" t="s">
        <v>729</v>
      </c>
      <c r="E3013" s="167" t="s">
        <v>3751</v>
      </c>
      <c r="F3013" s="167" t="s">
        <v>1425</v>
      </c>
      <c r="G3013" s="167" t="s">
        <v>1426</v>
      </c>
      <c r="I3013" s="167" t="s">
        <v>1650</v>
      </c>
      <c r="J3013" s="167" t="s">
        <v>1514</v>
      </c>
      <c r="K3013" s="167" t="s">
        <v>727</v>
      </c>
      <c r="L3013" s="167" t="s">
        <v>1515</v>
      </c>
      <c r="M3013" s="167" t="s">
        <v>3718</v>
      </c>
      <c r="O3013" s="167">
        <v>23915</v>
      </c>
      <c r="P3013" s="167" t="s">
        <v>1386</v>
      </c>
      <c r="R3013" s="167">
        <v>319.3</v>
      </c>
      <c r="S3013" s="167">
        <v>-319.3</v>
      </c>
      <c r="T3013" s="167" t="s">
        <v>1361</v>
      </c>
    </row>
    <row r="3014" spans="1:20">
      <c r="A3014" s="167">
        <v>40000</v>
      </c>
      <c r="B3014" s="167">
        <v>45901</v>
      </c>
      <c r="C3014" s="168">
        <v>45901</v>
      </c>
      <c r="D3014" s="167" t="s">
        <v>3725</v>
      </c>
      <c r="E3014" s="167" t="s">
        <v>3752</v>
      </c>
      <c r="F3014" s="167" t="s">
        <v>1425</v>
      </c>
      <c r="G3014" s="167" t="s">
        <v>1426</v>
      </c>
      <c r="I3014" s="167" t="s">
        <v>1650</v>
      </c>
      <c r="J3014" s="167" t="s">
        <v>2707</v>
      </c>
      <c r="K3014" s="167" t="s">
        <v>727</v>
      </c>
      <c r="L3014" s="167" t="s">
        <v>2708</v>
      </c>
      <c r="M3014" s="167" t="s">
        <v>3718</v>
      </c>
      <c r="O3014" s="167">
        <v>23379</v>
      </c>
      <c r="P3014" s="167" t="s">
        <v>1386</v>
      </c>
      <c r="R3014" s="167">
        <v>782.13</v>
      </c>
      <c r="S3014" s="167">
        <v>-782.13</v>
      </c>
      <c r="T3014" s="167" t="s">
        <v>1361</v>
      </c>
    </row>
    <row r="3015" spans="1:20">
      <c r="A3015" s="167">
        <v>40000</v>
      </c>
      <c r="B3015" s="167">
        <v>45931</v>
      </c>
      <c r="C3015" s="168">
        <v>45931</v>
      </c>
      <c r="D3015" s="167" t="s">
        <v>729</v>
      </c>
      <c r="E3015" s="167" t="s">
        <v>3752</v>
      </c>
      <c r="F3015" s="167" t="s">
        <v>1425</v>
      </c>
      <c r="G3015" s="167" t="s">
        <v>1426</v>
      </c>
      <c r="I3015" s="167" t="s">
        <v>1650</v>
      </c>
      <c r="J3015" s="167" t="s">
        <v>2707</v>
      </c>
      <c r="K3015" s="167" t="s">
        <v>727</v>
      </c>
      <c r="L3015" s="167" t="s">
        <v>2708</v>
      </c>
      <c r="M3015" s="167" t="s">
        <v>3718</v>
      </c>
      <c r="O3015" s="167">
        <v>23915</v>
      </c>
      <c r="P3015" s="167" t="s">
        <v>1386</v>
      </c>
      <c r="R3015" s="167">
        <v>782.13</v>
      </c>
      <c r="S3015" s="167">
        <v>-782.13</v>
      </c>
      <c r="T3015" s="167" t="s">
        <v>1361</v>
      </c>
    </row>
    <row r="3016" spans="1:20">
      <c r="A3016" s="167">
        <v>40000</v>
      </c>
      <c r="B3016" s="167">
        <v>45901</v>
      </c>
      <c r="C3016" s="168">
        <v>45901</v>
      </c>
      <c r="D3016" s="167" t="s">
        <v>3725</v>
      </c>
      <c r="E3016" s="167" t="s">
        <v>3753</v>
      </c>
      <c r="F3016" s="167" t="s">
        <v>1425</v>
      </c>
      <c r="G3016" s="167" t="s">
        <v>1426</v>
      </c>
      <c r="I3016" s="167" t="s">
        <v>1650</v>
      </c>
      <c r="J3016" s="167" t="s">
        <v>1441</v>
      </c>
      <c r="K3016" s="167" t="s">
        <v>727</v>
      </c>
      <c r="L3016" s="167" t="s">
        <v>1442</v>
      </c>
      <c r="M3016" s="167" t="s">
        <v>3718</v>
      </c>
      <c r="O3016" s="167">
        <v>23379</v>
      </c>
      <c r="P3016" s="167" t="s">
        <v>1386</v>
      </c>
      <c r="R3016" s="167">
        <v>772.5</v>
      </c>
      <c r="S3016" s="167">
        <v>-772.5</v>
      </c>
      <c r="T3016" s="167" t="s">
        <v>1361</v>
      </c>
    </row>
    <row r="3017" spans="1:20">
      <c r="A3017" s="167">
        <v>40000</v>
      </c>
      <c r="B3017" s="167">
        <v>45931</v>
      </c>
      <c r="C3017" s="168">
        <v>45931</v>
      </c>
      <c r="D3017" s="167" t="s">
        <v>729</v>
      </c>
      <c r="E3017" s="167" t="s">
        <v>3753</v>
      </c>
      <c r="F3017" s="167" t="s">
        <v>1425</v>
      </c>
      <c r="G3017" s="167" t="s">
        <v>1426</v>
      </c>
      <c r="I3017" s="167" t="s">
        <v>1650</v>
      </c>
      <c r="J3017" s="167" t="s">
        <v>1441</v>
      </c>
      <c r="K3017" s="167" t="s">
        <v>727</v>
      </c>
      <c r="L3017" s="167" t="s">
        <v>1442</v>
      </c>
      <c r="M3017" s="167" t="s">
        <v>3718</v>
      </c>
      <c r="O3017" s="167">
        <v>23915</v>
      </c>
      <c r="P3017" s="167" t="s">
        <v>1386</v>
      </c>
      <c r="R3017" s="167">
        <v>772.5</v>
      </c>
      <c r="S3017" s="167">
        <v>-772.5</v>
      </c>
      <c r="T3017" s="167" t="s">
        <v>1361</v>
      </c>
    </row>
    <row r="3018" spans="1:20">
      <c r="A3018" s="167">
        <v>40000</v>
      </c>
      <c r="B3018" s="167">
        <v>45901</v>
      </c>
      <c r="C3018" s="168">
        <v>45901</v>
      </c>
      <c r="D3018" s="167" t="s">
        <v>3725</v>
      </c>
      <c r="E3018" s="167" t="s">
        <v>3754</v>
      </c>
      <c r="F3018" s="167" t="s">
        <v>1425</v>
      </c>
      <c r="G3018" s="167" t="s">
        <v>1426</v>
      </c>
      <c r="I3018" s="167" t="s">
        <v>1650</v>
      </c>
      <c r="J3018" s="167" t="s">
        <v>1444</v>
      </c>
      <c r="K3018" s="167" t="s">
        <v>727</v>
      </c>
      <c r="L3018" s="167" t="s">
        <v>1445</v>
      </c>
      <c r="M3018" s="167" t="s">
        <v>3718</v>
      </c>
      <c r="O3018" s="167">
        <v>23379</v>
      </c>
      <c r="P3018" s="167" t="s">
        <v>1386</v>
      </c>
      <c r="R3018" s="167">
        <v>618</v>
      </c>
      <c r="S3018" s="167">
        <v>-618</v>
      </c>
      <c r="T3018" s="167" t="s">
        <v>1361</v>
      </c>
    </row>
    <row r="3019" spans="1:20">
      <c r="A3019" s="167">
        <v>40000</v>
      </c>
      <c r="B3019" s="167">
        <v>45931</v>
      </c>
      <c r="C3019" s="168">
        <v>45931</v>
      </c>
      <c r="D3019" s="167" t="s">
        <v>729</v>
      </c>
      <c r="E3019" s="167" t="s">
        <v>3754</v>
      </c>
      <c r="F3019" s="167" t="s">
        <v>1425</v>
      </c>
      <c r="G3019" s="167" t="s">
        <v>1426</v>
      </c>
      <c r="I3019" s="167" t="s">
        <v>1650</v>
      </c>
      <c r="J3019" s="167" t="s">
        <v>1444</v>
      </c>
      <c r="K3019" s="167" t="s">
        <v>727</v>
      </c>
      <c r="L3019" s="167" t="s">
        <v>1445</v>
      </c>
      <c r="M3019" s="167" t="s">
        <v>3718</v>
      </c>
      <c r="O3019" s="167">
        <v>23915</v>
      </c>
      <c r="P3019" s="167" t="s">
        <v>1386</v>
      </c>
      <c r="R3019" s="167">
        <v>618</v>
      </c>
      <c r="S3019" s="167">
        <v>-618</v>
      </c>
      <c r="T3019" s="167" t="s">
        <v>1361</v>
      </c>
    </row>
    <row r="3020" spans="1:20">
      <c r="A3020" s="167">
        <v>40200</v>
      </c>
      <c r="B3020" s="167">
        <v>45901</v>
      </c>
      <c r="C3020" s="168">
        <v>45901</v>
      </c>
      <c r="D3020" s="167" t="s">
        <v>3725</v>
      </c>
      <c r="E3020" s="167" t="s">
        <v>3755</v>
      </c>
      <c r="F3020" s="167" t="s">
        <v>1425</v>
      </c>
      <c r="G3020" s="167" t="s">
        <v>1426</v>
      </c>
      <c r="I3020" s="167" t="s">
        <v>1650</v>
      </c>
      <c r="J3020" s="167" t="s">
        <v>1951</v>
      </c>
      <c r="K3020" s="167" t="s">
        <v>727</v>
      </c>
      <c r="L3020" s="167" t="s">
        <v>1952</v>
      </c>
      <c r="M3020" s="167" t="s">
        <v>3718</v>
      </c>
      <c r="O3020" s="167">
        <v>23379</v>
      </c>
      <c r="P3020" s="167" t="s">
        <v>1386</v>
      </c>
      <c r="R3020" s="167">
        <v>41.2</v>
      </c>
      <c r="S3020" s="167">
        <v>-41.2</v>
      </c>
      <c r="T3020" s="167" t="s">
        <v>1361</v>
      </c>
    </row>
    <row r="3021" spans="1:20">
      <c r="A3021" s="167">
        <v>40200</v>
      </c>
      <c r="B3021" s="167">
        <v>45931</v>
      </c>
      <c r="C3021" s="168">
        <v>45931</v>
      </c>
      <c r="D3021" s="167" t="s">
        <v>729</v>
      </c>
      <c r="E3021" s="167" t="s">
        <v>3755</v>
      </c>
      <c r="F3021" s="167" t="s">
        <v>1425</v>
      </c>
      <c r="G3021" s="167" t="s">
        <v>1426</v>
      </c>
      <c r="I3021" s="167" t="s">
        <v>1650</v>
      </c>
      <c r="J3021" s="167" t="s">
        <v>1951</v>
      </c>
      <c r="K3021" s="167" t="s">
        <v>727</v>
      </c>
      <c r="L3021" s="167" t="s">
        <v>1952</v>
      </c>
      <c r="M3021" s="167" t="s">
        <v>3718</v>
      </c>
      <c r="O3021" s="167">
        <v>23915</v>
      </c>
      <c r="P3021" s="167" t="s">
        <v>1386</v>
      </c>
      <c r="R3021" s="167">
        <v>41.2</v>
      </c>
      <c r="S3021" s="167">
        <v>-41.2</v>
      </c>
      <c r="T3021" s="167" t="s">
        <v>1361</v>
      </c>
    </row>
    <row r="3022" spans="1:20">
      <c r="A3022" s="167">
        <v>44000</v>
      </c>
      <c r="B3022" s="167">
        <v>45909</v>
      </c>
      <c r="C3022" s="168">
        <v>45909</v>
      </c>
      <c r="D3022" s="167" t="s">
        <v>3731</v>
      </c>
      <c r="E3022" s="167" t="s">
        <v>3756</v>
      </c>
      <c r="F3022" s="167" t="s">
        <v>1557</v>
      </c>
      <c r="G3022" s="167" t="s">
        <v>134</v>
      </c>
      <c r="I3022" s="167" t="s">
        <v>1650</v>
      </c>
      <c r="J3022" s="167" t="s">
        <v>1911</v>
      </c>
      <c r="K3022" s="167" t="s">
        <v>727</v>
      </c>
      <c r="L3022" s="167" t="s">
        <v>1912</v>
      </c>
      <c r="M3022" s="167" t="s">
        <v>3718</v>
      </c>
      <c r="O3022" s="167">
        <v>23587</v>
      </c>
      <c r="P3022" s="167" t="s">
        <v>1386</v>
      </c>
      <c r="R3022" s="167">
        <v>17.53</v>
      </c>
      <c r="S3022" s="167">
        <v>-17.53</v>
      </c>
      <c r="T3022" s="167" t="s">
        <v>1361</v>
      </c>
    </row>
    <row r="3023" spans="1:20">
      <c r="A3023" s="167">
        <v>44000</v>
      </c>
      <c r="B3023" s="167">
        <v>45939</v>
      </c>
      <c r="C3023" s="168">
        <v>45939</v>
      </c>
      <c r="D3023" s="167" t="s">
        <v>3719</v>
      </c>
      <c r="E3023" s="167" t="s">
        <v>3756</v>
      </c>
      <c r="F3023" s="167" t="s">
        <v>1425</v>
      </c>
      <c r="G3023" s="167" t="s">
        <v>1426</v>
      </c>
      <c r="I3023" s="167" t="s">
        <v>1650</v>
      </c>
      <c r="J3023" s="167" t="s">
        <v>1911</v>
      </c>
      <c r="K3023" s="167" t="s">
        <v>727</v>
      </c>
      <c r="L3023" s="167" t="s">
        <v>1912</v>
      </c>
      <c r="M3023" s="167" t="s">
        <v>3718</v>
      </c>
      <c r="O3023" s="167">
        <v>24059</v>
      </c>
      <c r="P3023" s="167" t="s">
        <v>1386</v>
      </c>
      <c r="R3023" s="167">
        <v>600</v>
      </c>
      <c r="S3023" s="167">
        <v>-600</v>
      </c>
      <c r="T3023" s="167" t="s">
        <v>1361</v>
      </c>
    </row>
    <row r="3024" spans="1:20">
      <c r="A3024" s="167">
        <v>44000</v>
      </c>
      <c r="B3024" s="167">
        <v>45958</v>
      </c>
      <c r="C3024" s="168">
        <v>45958</v>
      </c>
      <c r="D3024" s="167" t="s">
        <v>3746</v>
      </c>
      <c r="E3024" s="167" t="s">
        <v>3757</v>
      </c>
      <c r="F3024" s="167" t="s">
        <v>1557</v>
      </c>
      <c r="G3024" s="167" t="s">
        <v>134</v>
      </c>
      <c r="I3024" s="167" t="s">
        <v>1650</v>
      </c>
      <c r="J3024" s="167" t="s">
        <v>3758</v>
      </c>
      <c r="K3024" s="167" t="s">
        <v>727</v>
      </c>
      <c r="L3024" s="167" t="s">
        <v>1912</v>
      </c>
      <c r="M3024" s="167" t="s">
        <v>3718</v>
      </c>
      <c r="O3024" s="167">
        <v>24188</v>
      </c>
      <c r="P3024" s="167" t="s">
        <v>1386</v>
      </c>
      <c r="R3024" s="167">
        <v>13</v>
      </c>
      <c r="S3024" s="167">
        <v>-13</v>
      </c>
      <c r="T3024" s="167" t="s">
        <v>1361</v>
      </c>
    </row>
    <row r="3025" spans="1:20">
      <c r="A3025" s="167">
        <v>42000</v>
      </c>
      <c r="B3025" s="167">
        <v>45926</v>
      </c>
      <c r="C3025" s="168">
        <v>45926</v>
      </c>
      <c r="D3025" s="167" t="s">
        <v>3759</v>
      </c>
      <c r="E3025" s="167" t="s">
        <v>3760</v>
      </c>
      <c r="F3025" s="167" t="s">
        <v>1504</v>
      </c>
      <c r="G3025" s="167" t="s">
        <v>297</v>
      </c>
      <c r="I3025" s="167" t="s">
        <v>1650</v>
      </c>
      <c r="J3025" s="167" t="s">
        <v>3761</v>
      </c>
      <c r="K3025" s="167" t="s">
        <v>727</v>
      </c>
      <c r="L3025" s="167" t="s">
        <v>3762</v>
      </c>
      <c r="M3025" s="167" t="s">
        <v>3718</v>
      </c>
      <c r="O3025" s="167">
        <v>23686</v>
      </c>
      <c r="P3025" s="167" t="s">
        <v>1386</v>
      </c>
      <c r="R3025" s="167">
        <v>1474.2</v>
      </c>
      <c r="S3025" s="167">
        <v>-1474.2</v>
      </c>
      <c r="T3025" s="167" t="s">
        <v>1361</v>
      </c>
    </row>
    <row r="3026" spans="1:20">
      <c r="A3026" s="167">
        <v>42000</v>
      </c>
      <c r="B3026" s="167">
        <v>45938</v>
      </c>
      <c r="C3026" s="168">
        <v>45938</v>
      </c>
      <c r="D3026" s="167" t="s">
        <v>3763</v>
      </c>
      <c r="E3026" s="167" t="s">
        <v>3764</v>
      </c>
      <c r="F3026" s="167" t="s">
        <v>1504</v>
      </c>
      <c r="G3026" s="167" t="s">
        <v>297</v>
      </c>
      <c r="I3026" s="167" t="s">
        <v>1650</v>
      </c>
      <c r="J3026" s="167" t="s">
        <v>3093</v>
      </c>
      <c r="K3026" s="167" t="s">
        <v>727</v>
      </c>
      <c r="L3026" s="167" t="s">
        <v>3094</v>
      </c>
      <c r="M3026" s="167" t="s">
        <v>3718</v>
      </c>
      <c r="O3026" s="167">
        <v>24042</v>
      </c>
      <c r="P3026" s="167" t="s">
        <v>1386</v>
      </c>
      <c r="R3026" s="167">
        <v>1769.04</v>
      </c>
      <c r="S3026" s="167">
        <v>-1769.04</v>
      </c>
      <c r="T3026" s="167" t="s">
        <v>1361</v>
      </c>
    </row>
    <row r="3027" spans="1:20">
      <c r="A3027" s="167">
        <v>41200</v>
      </c>
      <c r="B3027" s="167">
        <v>45915</v>
      </c>
      <c r="C3027" s="168">
        <v>45915</v>
      </c>
      <c r="D3027" s="167">
        <v>180191</v>
      </c>
      <c r="E3027" s="167" t="s">
        <v>3765</v>
      </c>
      <c r="F3027" s="167" t="s">
        <v>1425</v>
      </c>
      <c r="G3027" s="167" t="s">
        <v>1426</v>
      </c>
      <c r="I3027" s="167" t="s">
        <v>1384</v>
      </c>
      <c r="J3027" s="167" t="s">
        <v>3766</v>
      </c>
      <c r="K3027" s="167" t="s">
        <v>1188</v>
      </c>
      <c r="L3027" s="167" t="s">
        <v>3766</v>
      </c>
      <c r="M3027" s="167" t="s">
        <v>1400</v>
      </c>
      <c r="O3027" s="167">
        <v>23620</v>
      </c>
      <c r="P3027" s="167" t="s">
        <v>1386</v>
      </c>
      <c r="R3027" s="167">
        <v>15.44</v>
      </c>
      <c r="S3027" s="167">
        <v>-15.44</v>
      </c>
      <c r="T3027" s="167" t="s">
        <v>1361</v>
      </c>
    </row>
    <row r="3028" spans="1:20">
      <c r="A3028" s="167">
        <v>41200</v>
      </c>
      <c r="B3028" s="167">
        <v>45945</v>
      </c>
      <c r="C3028" s="168">
        <v>45945</v>
      </c>
      <c r="D3028" s="167">
        <v>180759</v>
      </c>
      <c r="E3028" s="167" t="s">
        <v>3765</v>
      </c>
      <c r="F3028" s="167" t="s">
        <v>1425</v>
      </c>
      <c r="G3028" s="167" t="s">
        <v>1426</v>
      </c>
      <c r="I3028" s="167" t="s">
        <v>1384</v>
      </c>
      <c r="J3028" s="167" t="s">
        <v>3766</v>
      </c>
      <c r="K3028" s="167" t="s">
        <v>1188</v>
      </c>
      <c r="L3028" s="167" t="s">
        <v>3766</v>
      </c>
      <c r="M3028" s="167" t="s">
        <v>1400</v>
      </c>
      <c r="O3028" s="167">
        <v>24093</v>
      </c>
      <c r="P3028" s="167" t="s">
        <v>1386</v>
      </c>
      <c r="R3028" s="167">
        <v>15.44</v>
      </c>
      <c r="S3028" s="167">
        <v>-15.44</v>
      </c>
      <c r="T3028" s="167" t="s">
        <v>1361</v>
      </c>
    </row>
    <row r="3029" spans="1:20">
      <c r="A3029" s="167">
        <v>41300</v>
      </c>
      <c r="B3029" s="167">
        <v>45915</v>
      </c>
      <c r="C3029" s="168">
        <v>45915</v>
      </c>
      <c r="D3029" s="167">
        <v>180191</v>
      </c>
      <c r="E3029" s="167" t="s">
        <v>3767</v>
      </c>
      <c r="F3029" s="167" t="s">
        <v>1425</v>
      </c>
      <c r="G3029" s="167" t="s">
        <v>1426</v>
      </c>
      <c r="I3029" s="167" t="s">
        <v>1384</v>
      </c>
      <c r="J3029" s="167" t="s">
        <v>3768</v>
      </c>
      <c r="K3029" s="167" t="s">
        <v>1188</v>
      </c>
      <c r="L3029" s="167" t="s">
        <v>3769</v>
      </c>
      <c r="M3029" s="167" t="s">
        <v>1400</v>
      </c>
      <c r="O3029" s="167">
        <v>23620</v>
      </c>
      <c r="P3029" s="167" t="s">
        <v>1386</v>
      </c>
      <c r="R3029" s="167">
        <v>163.80000000000001</v>
      </c>
      <c r="S3029" s="167">
        <v>-163.80000000000001</v>
      </c>
      <c r="T3029" s="167" t="s">
        <v>1361</v>
      </c>
    </row>
    <row r="3030" spans="1:20">
      <c r="A3030" s="167">
        <v>41300</v>
      </c>
      <c r="B3030" s="167">
        <v>45945</v>
      </c>
      <c r="C3030" s="168">
        <v>45945</v>
      </c>
      <c r="D3030" s="167">
        <v>180759</v>
      </c>
      <c r="E3030" s="167" t="s">
        <v>3767</v>
      </c>
      <c r="F3030" s="167" t="s">
        <v>1425</v>
      </c>
      <c r="G3030" s="167" t="s">
        <v>1426</v>
      </c>
      <c r="I3030" s="167" t="s">
        <v>1384</v>
      </c>
      <c r="J3030" s="167" t="s">
        <v>3768</v>
      </c>
      <c r="K3030" s="167" t="s">
        <v>1188</v>
      </c>
      <c r="L3030" s="167" t="s">
        <v>3769</v>
      </c>
      <c r="M3030" s="167" t="s">
        <v>1400</v>
      </c>
      <c r="O3030" s="167">
        <v>24093</v>
      </c>
      <c r="P3030" s="167" t="s">
        <v>1386</v>
      </c>
      <c r="R3030" s="167">
        <v>163.80000000000001</v>
      </c>
      <c r="S3030" s="167">
        <v>-163.80000000000001</v>
      </c>
      <c r="T3030" s="167" t="s">
        <v>1361</v>
      </c>
    </row>
    <row r="3031" spans="1:20">
      <c r="A3031" s="167">
        <v>41300</v>
      </c>
      <c r="B3031" s="167">
        <v>45915</v>
      </c>
      <c r="C3031" s="168">
        <v>45915</v>
      </c>
      <c r="D3031" s="167">
        <v>180191</v>
      </c>
      <c r="E3031" s="167" t="s">
        <v>3770</v>
      </c>
      <c r="F3031" s="167" t="s">
        <v>1425</v>
      </c>
      <c r="G3031" s="167" t="s">
        <v>1426</v>
      </c>
      <c r="I3031" s="167" t="s">
        <v>1384</v>
      </c>
      <c r="J3031" s="167" t="s">
        <v>1765</v>
      </c>
      <c r="K3031" s="167" t="s">
        <v>1188</v>
      </c>
      <c r="L3031" s="167" t="s">
        <v>1766</v>
      </c>
      <c r="M3031" s="167" t="s">
        <v>1400</v>
      </c>
      <c r="O3031" s="167">
        <v>23620</v>
      </c>
      <c r="P3031" s="167" t="s">
        <v>1386</v>
      </c>
      <c r="R3031" s="167">
        <v>130</v>
      </c>
      <c r="S3031" s="167">
        <v>-130</v>
      </c>
      <c r="T3031" s="167" t="s">
        <v>1361</v>
      </c>
    </row>
    <row r="3032" spans="1:20">
      <c r="A3032" s="167">
        <v>41300</v>
      </c>
      <c r="B3032" s="167">
        <v>45945</v>
      </c>
      <c r="C3032" s="168">
        <v>45945</v>
      </c>
      <c r="D3032" s="167">
        <v>180759</v>
      </c>
      <c r="E3032" s="167" t="s">
        <v>3770</v>
      </c>
      <c r="F3032" s="167" t="s">
        <v>1425</v>
      </c>
      <c r="G3032" s="167" t="s">
        <v>1426</v>
      </c>
      <c r="I3032" s="167" t="s">
        <v>1384</v>
      </c>
      <c r="J3032" s="167" t="s">
        <v>1765</v>
      </c>
      <c r="K3032" s="167" t="s">
        <v>1188</v>
      </c>
      <c r="L3032" s="167" t="s">
        <v>1766</v>
      </c>
      <c r="M3032" s="167" t="s">
        <v>1400</v>
      </c>
      <c r="O3032" s="167">
        <v>24093</v>
      </c>
      <c r="P3032" s="167" t="s">
        <v>1386</v>
      </c>
      <c r="R3032" s="167">
        <v>130</v>
      </c>
      <c r="S3032" s="167">
        <v>-130</v>
      </c>
      <c r="T3032" s="167" t="s">
        <v>1361</v>
      </c>
    </row>
    <row r="3033" spans="1:20">
      <c r="A3033" s="167">
        <v>41500</v>
      </c>
      <c r="B3033" s="167">
        <v>45947</v>
      </c>
      <c r="C3033" s="168">
        <v>45947</v>
      </c>
      <c r="D3033" s="167">
        <v>180804</v>
      </c>
      <c r="E3033" s="167" t="s">
        <v>3771</v>
      </c>
      <c r="F3033" s="167" t="s">
        <v>1403</v>
      </c>
      <c r="G3033" s="167" t="s">
        <v>1404</v>
      </c>
      <c r="I3033" s="167" t="s">
        <v>1405</v>
      </c>
      <c r="K3033" s="167" t="s">
        <v>1191</v>
      </c>
      <c r="M3033" s="167" t="s">
        <v>3772</v>
      </c>
      <c r="O3033" s="167">
        <v>24121</v>
      </c>
      <c r="P3033" s="167" t="s">
        <v>1386</v>
      </c>
      <c r="R3033" s="167">
        <v>6250</v>
      </c>
      <c r="S3033" s="167">
        <v>-6250</v>
      </c>
      <c r="T3033" s="167" t="s">
        <v>1361</v>
      </c>
    </row>
    <row r="3034" spans="1:20">
      <c r="A3034" s="167">
        <v>42100</v>
      </c>
      <c r="B3034" s="167">
        <v>45901</v>
      </c>
      <c r="C3034" s="168">
        <v>45901</v>
      </c>
      <c r="D3034" s="167">
        <v>179835</v>
      </c>
      <c r="E3034" s="167" t="s">
        <v>3773</v>
      </c>
      <c r="F3034" s="167" t="s">
        <v>1425</v>
      </c>
      <c r="G3034" s="167" t="s">
        <v>1426</v>
      </c>
      <c r="I3034" s="167" t="s">
        <v>1405</v>
      </c>
      <c r="J3034" s="167" t="s">
        <v>1413</v>
      </c>
      <c r="K3034" s="167" t="s">
        <v>1191</v>
      </c>
      <c r="L3034" s="167" t="s">
        <v>1414</v>
      </c>
      <c r="M3034" s="167" t="s">
        <v>3772</v>
      </c>
      <c r="O3034" s="167">
        <v>23427</v>
      </c>
      <c r="P3034" s="167" t="s">
        <v>1386</v>
      </c>
      <c r="R3034" s="167">
        <v>10</v>
      </c>
      <c r="S3034" s="167">
        <v>-10</v>
      </c>
      <c r="T3034" s="167" t="s">
        <v>1361</v>
      </c>
    </row>
    <row r="3035" spans="1:20">
      <c r="A3035" s="167">
        <v>42100</v>
      </c>
      <c r="B3035" s="167">
        <v>45931</v>
      </c>
      <c r="C3035" s="168">
        <v>45931</v>
      </c>
      <c r="D3035" s="167">
        <v>180390</v>
      </c>
      <c r="E3035" s="167" t="s">
        <v>3773</v>
      </c>
      <c r="F3035" s="167" t="s">
        <v>1425</v>
      </c>
      <c r="G3035" s="167" t="s">
        <v>1426</v>
      </c>
      <c r="I3035" s="167" t="s">
        <v>1405</v>
      </c>
      <c r="J3035" s="167" t="s">
        <v>1413</v>
      </c>
      <c r="K3035" s="167" t="s">
        <v>1191</v>
      </c>
      <c r="L3035" s="167" t="s">
        <v>1414</v>
      </c>
      <c r="M3035" s="167" t="s">
        <v>3772</v>
      </c>
      <c r="O3035" s="167">
        <v>23814</v>
      </c>
      <c r="P3035" s="167" t="s">
        <v>1386</v>
      </c>
      <c r="R3035" s="167">
        <v>10</v>
      </c>
      <c r="S3035" s="167">
        <v>-10</v>
      </c>
      <c r="T3035" s="167" t="s">
        <v>1361</v>
      </c>
    </row>
    <row r="3036" spans="1:20">
      <c r="A3036" s="167">
        <v>42100</v>
      </c>
      <c r="B3036" s="167">
        <v>45901</v>
      </c>
      <c r="C3036" s="168">
        <v>45901</v>
      </c>
      <c r="D3036" s="167">
        <v>179835</v>
      </c>
      <c r="E3036" s="167" t="s">
        <v>3774</v>
      </c>
      <c r="F3036" s="167" t="s">
        <v>1425</v>
      </c>
      <c r="G3036" s="167" t="s">
        <v>1426</v>
      </c>
      <c r="I3036" s="167" t="s">
        <v>1405</v>
      </c>
      <c r="J3036" s="167" t="s">
        <v>1422</v>
      </c>
      <c r="K3036" s="167" t="s">
        <v>1191</v>
      </c>
      <c r="L3036" s="167" t="s">
        <v>1423</v>
      </c>
      <c r="M3036" s="167" t="s">
        <v>3772</v>
      </c>
      <c r="O3036" s="167">
        <v>23427</v>
      </c>
      <c r="P3036" s="167" t="s">
        <v>1386</v>
      </c>
      <c r="R3036" s="167">
        <v>35</v>
      </c>
      <c r="S3036" s="167">
        <v>-35</v>
      </c>
      <c r="T3036" s="167" t="s">
        <v>1361</v>
      </c>
    </row>
    <row r="3037" spans="1:20">
      <c r="A3037" s="167">
        <v>42100</v>
      </c>
      <c r="B3037" s="167">
        <v>45931</v>
      </c>
      <c r="C3037" s="168">
        <v>45931</v>
      </c>
      <c r="D3037" s="167">
        <v>180390</v>
      </c>
      <c r="E3037" s="167" t="s">
        <v>3774</v>
      </c>
      <c r="F3037" s="167" t="s">
        <v>1425</v>
      </c>
      <c r="G3037" s="167" t="s">
        <v>1426</v>
      </c>
      <c r="I3037" s="167" t="s">
        <v>1405</v>
      </c>
      <c r="J3037" s="167" t="s">
        <v>1422</v>
      </c>
      <c r="K3037" s="167" t="s">
        <v>1191</v>
      </c>
      <c r="L3037" s="167" t="s">
        <v>1423</v>
      </c>
      <c r="M3037" s="167" t="s">
        <v>3772</v>
      </c>
      <c r="O3037" s="167">
        <v>23814</v>
      </c>
      <c r="P3037" s="167" t="s">
        <v>1386</v>
      </c>
      <c r="R3037" s="167">
        <v>35</v>
      </c>
      <c r="S3037" s="167">
        <v>-35</v>
      </c>
      <c r="T3037" s="167" t="s">
        <v>1361</v>
      </c>
    </row>
    <row r="3038" spans="1:20">
      <c r="A3038" s="167">
        <v>42100</v>
      </c>
      <c r="B3038" s="167">
        <v>45901</v>
      </c>
      <c r="C3038" s="168">
        <v>45901</v>
      </c>
      <c r="D3038" s="167">
        <v>179835</v>
      </c>
      <c r="E3038" s="167" t="s">
        <v>3775</v>
      </c>
      <c r="F3038" s="167" t="s">
        <v>1425</v>
      </c>
      <c r="G3038" s="167" t="s">
        <v>1426</v>
      </c>
      <c r="I3038" s="167" t="s">
        <v>1405</v>
      </c>
      <c r="J3038" s="167" t="s">
        <v>1435</v>
      </c>
      <c r="K3038" s="167" t="s">
        <v>1191</v>
      </c>
      <c r="L3038" s="167" t="s">
        <v>1436</v>
      </c>
      <c r="M3038" s="167" t="s">
        <v>3772</v>
      </c>
      <c r="O3038" s="167">
        <v>23427</v>
      </c>
      <c r="P3038" s="167" t="s">
        <v>1386</v>
      </c>
      <c r="R3038" s="167">
        <v>25</v>
      </c>
      <c r="S3038" s="167">
        <v>-25</v>
      </c>
      <c r="T3038" s="167" t="s">
        <v>1361</v>
      </c>
    </row>
    <row r="3039" spans="1:20">
      <c r="A3039" s="167">
        <v>42100</v>
      </c>
      <c r="B3039" s="167">
        <v>45931</v>
      </c>
      <c r="C3039" s="168">
        <v>45931</v>
      </c>
      <c r="D3039" s="167">
        <v>180390</v>
      </c>
      <c r="E3039" s="167" t="s">
        <v>3775</v>
      </c>
      <c r="F3039" s="167" t="s">
        <v>1425</v>
      </c>
      <c r="G3039" s="167" t="s">
        <v>1426</v>
      </c>
      <c r="I3039" s="167" t="s">
        <v>1405</v>
      </c>
      <c r="J3039" s="167" t="s">
        <v>1435</v>
      </c>
      <c r="K3039" s="167" t="s">
        <v>1191</v>
      </c>
      <c r="L3039" s="167" t="s">
        <v>1436</v>
      </c>
      <c r="M3039" s="167" t="s">
        <v>3772</v>
      </c>
      <c r="O3039" s="167">
        <v>23814</v>
      </c>
      <c r="P3039" s="167" t="s">
        <v>1386</v>
      </c>
      <c r="R3039" s="167">
        <v>25</v>
      </c>
      <c r="S3039" s="167">
        <v>-25</v>
      </c>
      <c r="T3039" s="167" t="s">
        <v>1361</v>
      </c>
    </row>
    <row r="3040" spans="1:20">
      <c r="A3040" s="167">
        <v>42100</v>
      </c>
      <c r="B3040" s="167">
        <v>45901</v>
      </c>
      <c r="C3040" s="168">
        <v>45901</v>
      </c>
      <c r="D3040" s="167">
        <v>179835</v>
      </c>
      <c r="E3040" s="167" t="s">
        <v>3776</v>
      </c>
      <c r="F3040" s="167" t="s">
        <v>1425</v>
      </c>
      <c r="G3040" s="167" t="s">
        <v>1426</v>
      </c>
      <c r="I3040" s="167" t="s">
        <v>1405</v>
      </c>
      <c r="J3040" s="167" t="s">
        <v>3777</v>
      </c>
      <c r="K3040" s="167" t="s">
        <v>1191</v>
      </c>
      <c r="L3040" s="167" t="s">
        <v>3778</v>
      </c>
      <c r="M3040" s="167" t="s">
        <v>3772</v>
      </c>
      <c r="O3040" s="167">
        <v>23427</v>
      </c>
      <c r="P3040" s="167" t="s">
        <v>1386</v>
      </c>
      <c r="R3040" s="167">
        <v>27.05</v>
      </c>
      <c r="S3040" s="167">
        <v>-27.05</v>
      </c>
      <c r="T3040" s="167" t="s">
        <v>1361</v>
      </c>
    </row>
    <row r="3041" spans="1:20">
      <c r="A3041" s="167">
        <v>42100</v>
      </c>
      <c r="B3041" s="167">
        <v>45931</v>
      </c>
      <c r="C3041" s="168">
        <v>45931</v>
      </c>
      <c r="D3041" s="167">
        <v>180390</v>
      </c>
      <c r="E3041" s="167" t="s">
        <v>3776</v>
      </c>
      <c r="F3041" s="167" t="s">
        <v>1425</v>
      </c>
      <c r="G3041" s="167" t="s">
        <v>1426</v>
      </c>
      <c r="I3041" s="167" t="s">
        <v>1405</v>
      </c>
      <c r="J3041" s="167" t="s">
        <v>3777</v>
      </c>
      <c r="K3041" s="167" t="s">
        <v>1191</v>
      </c>
      <c r="L3041" s="167" t="s">
        <v>3778</v>
      </c>
      <c r="M3041" s="167" t="s">
        <v>3772</v>
      </c>
      <c r="O3041" s="167">
        <v>23814</v>
      </c>
      <c r="P3041" s="167" t="s">
        <v>1386</v>
      </c>
      <c r="R3041" s="167">
        <v>27.05</v>
      </c>
      <c r="S3041" s="167">
        <v>-27.05</v>
      </c>
      <c r="T3041" s="167" t="s">
        <v>1361</v>
      </c>
    </row>
    <row r="3042" spans="1:20">
      <c r="A3042" s="167">
        <v>42100</v>
      </c>
      <c r="B3042" s="167">
        <v>45901</v>
      </c>
      <c r="C3042" s="168">
        <v>45901</v>
      </c>
      <c r="D3042" s="167">
        <v>179764</v>
      </c>
      <c r="E3042" s="167" t="s">
        <v>3779</v>
      </c>
      <c r="F3042" s="167" t="s">
        <v>1408</v>
      </c>
      <c r="G3042" s="167" t="s">
        <v>1409</v>
      </c>
      <c r="I3042" s="167" t="s">
        <v>1618</v>
      </c>
      <c r="J3042" s="167" t="s">
        <v>1410</v>
      </c>
      <c r="K3042" s="167" t="s">
        <v>1196</v>
      </c>
      <c r="L3042" s="167" t="s">
        <v>1411</v>
      </c>
      <c r="M3042" s="167" t="s">
        <v>3780</v>
      </c>
      <c r="O3042" s="167">
        <v>23323</v>
      </c>
      <c r="P3042" s="167" t="s">
        <v>1386</v>
      </c>
      <c r="R3042" s="167">
        <v>800</v>
      </c>
      <c r="S3042" s="167">
        <v>-800</v>
      </c>
      <c r="T3042" s="167" t="s">
        <v>1361</v>
      </c>
    </row>
    <row r="3043" spans="1:20">
      <c r="A3043" s="167">
        <v>42100</v>
      </c>
      <c r="B3043" s="167">
        <v>45931</v>
      </c>
      <c r="C3043" s="168">
        <v>45931</v>
      </c>
      <c r="D3043" s="167">
        <v>180316</v>
      </c>
      <c r="E3043" s="167" t="s">
        <v>3779</v>
      </c>
      <c r="F3043" s="167" t="s">
        <v>1408</v>
      </c>
      <c r="G3043" s="167" t="s">
        <v>1409</v>
      </c>
      <c r="I3043" s="167" t="s">
        <v>1618</v>
      </c>
      <c r="J3043" s="167" t="s">
        <v>1410</v>
      </c>
      <c r="K3043" s="167" t="s">
        <v>1196</v>
      </c>
      <c r="L3043" s="167" t="s">
        <v>1411</v>
      </c>
      <c r="M3043" s="167" t="s">
        <v>3780</v>
      </c>
      <c r="O3043" s="167">
        <v>23740</v>
      </c>
      <c r="P3043" s="167" t="s">
        <v>1386</v>
      </c>
      <c r="R3043" s="167">
        <v>800</v>
      </c>
      <c r="S3043" s="167">
        <v>-800</v>
      </c>
      <c r="T3043" s="167" t="s">
        <v>1361</v>
      </c>
    </row>
    <row r="3044" spans="1:20">
      <c r="A3044" s="167">
        <v>42100</v>
      </c>
      <c r="B3044" s="167">
        <v>45901</v>
      </c>
      <c r="C3044" s="168">
        <v>45901</v>
      </c>
      <c r="D3044" s="167">
        <v>179764</v>
      </c>
      <c r="E3044" s="167" t="s">
        <v>3781</v>
      </c>
      <c r="F3044" s="167" t="s">
        <v>1408</v>
      </c>
      <c r="G3044" s="167" t="s">
        <v>1409</v>
      </c>
      <c r="I3044" s="167" t="s">
        <v>1618</v>
      </c>
      <c r="J3044" s="167" t="s">
        <v>1624</v>
      </c>
      <c r="K3044" s="167" t="s">
        <v>1196</v>
      </c>
      <c r="L3044" s="167" t="s">
        <v>1625</v>
      </c>
      <c r="M3044" s="167" t="s">
        <v>3780</v>
      </c>
      <c r="O3044" s="167">
        <v>23323</v>
      </c>
      <c r="P3044" s="167" t="s">
        <v>1386</v>
      </c>
      <c r="R3044" s="167">
        <v>54</v>
      </c>
      <c r="S3044" s="167">
        <v>-54</v>
      </c>
      <c r="T3044" s="167" t="s">
        <v>1361</v>
      </c>
    </row>
    <row r="3045" spans="1:20">
      <c r="A3045" s="167">
        <v>42100</v>
      </c>
      <c r="B3045" s="167">
        <v>45931</v>
      </c>
      <c r="C3045" s="168">
        <v>45931</v>
      </c>
      <c r="D3045" s="167">
        <v>180316</v>
      </c>
      <c r="E3045" s="167" t="s">
        <v>3781</v>
      </c>
      <c r="F3045" s="167" t="s">
        <v>1408</v>
      </c>
      <c r="G3045" s="167" t="s">
        <v>1409</v>
      </c>
      <c r="I3045" s="167" t="s">
        <v>1618</v>
      </c>
      <c r="J3045" s="167" t="s">
        <v>1624</v>
      </c>
      <c r="K3045" s="167" t="s">
        <v>1196</v>
      </c>
      <c r="L3045" s="167" t="s">
        <v>1625</v>
      </c>
      <c r="M3045" s="167" t="s">
        <v>3780</v>
      </c>
      <c r="O3045" s="167">
        <v>23740</v>
      </c>
      <c r="P3045" s="167" t="s">
        <v>1386</v>
      </c>
      <c r="R3045" s="167">
        <v>54</v>
      </c>
      <c r="S3045" s="167">
        <v>-54</v>
      </c>
      <c r="T3045" s="167" t="s">
        <v>1361</v>
      </c>
    </row>
    <row r="3046" spans="1:20">
      <c r="A3046" s="167">
        <v>41450</v>
      </c>
      <c r="B3046" s="167">
        <v>45901</v>
      </c>
      <c r="C3046" s="168">
        <v>45901</v>
      </c>
      <c r="D3046" s="167">
        <v>179764</v>
      </c>
      <c r="E3046" s="167" t="s">
        <v>3782</v>
      </c>
      <c r="F3046" s="167" t="s">
        <v>1425</v>
      </c>
      <c r="G3046" s="167" t="s">
        <v>1426</v>
      </c>
      <c r="I3046" s="167" t="s">
        <v>1618</v>
      </c>
      <c r="J3046" s="167" t="s">
        <v>1583</v>
      </c>
      <c r="K3046" s="167" t="s">
        <v>1196</v>
      </c>
      <c r="L3046" s="167" t="s">
        <v>1584</v>
      </c>
      <c r="M3046" s="167" t="s">
        <v>3780</v>
      </c>
      <c r="O3046" s="167">
        <v>23323</v>
      </c>
      <c r="P3046" s="167" t="s">
        <v>1386</v>
      </c>
      <c r="R3046" s="167">
        <v>20</v>
      </c>
      <c r="S3046" s="167">
        <v>-20</v>
      </c>
      <c r="T3046" s="167" t="s">
        <v>1361</v>
      </c>
    </row>
    <row r="3047" spans="1:20">
      <c r="A3047" s="167">
        <v>41450</v>
      </c>
      <c r="B3047" s="167">
        <v>45931</v>
      </c>
      <c r="C3047" s="168">
        <v>45931</v>
      </c>
      <c r="D3047" s="167">
        <v>180316</v>
      </c>
      <c r="E3047" s="167" t="s">
        <v>3782</v>
      </c>
      <c r="F3047" s="167" t="s">
        <v>1425</v>
      </c>
      <c r="G3047" s="167" t="s">
        <v>1426</v>
      </c>
      <c r="I3047" s="167" t="s">
        <v>1618</v>
      </c>
      <c r="J3047" s="167" t="s">
        <v>1583</v>
      </c>
      <c r="K3047" s="167" t="s">
        <v>1196</v>
      </c>
      <c r="L3047" s="167" t="s">
        <v>1584</v>
      </c>
      <c r="M3047" s="167" t="s">
        <v>3780</v>
      </c>
      <c r="O3047" s="167">
        <v>23740</v>
      </c>
      <c r="P3047" s="167" t="s">
        <v>1386</v>
      </c>
      <c r="R3047" s="167">
        <v>20</v>
      </c>
      <c r="S3047" s="167">
        <v>-20</v>
      </c>
      <c r="T3047" s="167" t="s">
        <v>1361</v>
      </c>
    </row>
    <row r="3048" spans="1:20">
      <c r="A3048" s="167">
        <v>42000</v>
      </c>
      <c r="B3048" s="167">
        <v>45929</v>
      </c>
      <c r="C3048" s="168">
        <v>45929</v>
      </c>
      <c r="D3048" s="167">
        <v>180526</v>
      </c>
      <c r="E3048" s="167" t="s">
        <v>3783</v>
      </c>
      <c r="F3048" s="167" t="s">
        <v>1557</v>
      </c>
      <c r="G3048" s="167" t="s">
        <v>134</v>
      </c>
      <c r="I3048" s="167" t="s">
        <v>1618</v>
      </c>
      <c r="J3048" s="167" t="s">
        <v>3784</v>
      </c>
      <c r="K3048" s="167" t="s">
        <v>1196</v>
      </c>
      <c r="L3048" s="167" t="s">
        <v>3785</v>
      </c>
      <c r="M3048" s="167" t="s">
        <v>3780</v>
      </c>
      <c r="O3048" s="167">
        <v>23699</v>
      </c>
      <c r="P3048" s="167" t="s">
        <v>1386</v>
      </c>
      <c r="R3048" s="167">
        <v>309.62</v>
      </c>
      <c r="S3048" s="167">
        <v>-309.62</v>
      </c>
      <c r="T3048" s="167" t="s">
        <v>1361</v>
      </c>
    </row>
    <row r="3049" spans="1:20">
      <c r="A3049" s="167">
        <v>41300</v>
      </c>
      <c r="B3049" s="167">
        <v>45901</v>
      </c>
      <c r="C3049" s="168">
        <v>45901</v>
      </c>
      <c r="D3049" s="167">
        <v>179764</v>
      </c>
      <c r="E3049" s="167" t="s">
        <v>3786</v>
      </c>
      <c r="F3049" s="167" t="s">
        <v>1425</v>
      </c>
      <c r="G3049" s="167" t="s">
        <v>1426</v>
      </c>
      <c r="I3049" s="167" t="s">
        <v>1618</v>
      </c>
      <c r="J3049" s="167" t="s">
        <v>1586</v>
      </c>
      <c r="K3049" s="167" t="s">
        <v>1196</v>
      </c>
      <c r="L3049" s="167" t="s">
        <v>1587</v>
      </c>
      <c r="M3049" s="167" t="s">
        <v>3780</v>
      </c>
      <c r="O3049" s="167">
        <v>23323</v>
      </c>
      <c r="P3049" s="167" t="s">
        <v>1386</v>
      </c>
      <c r="R3049" s="167">
        <v>100</v>
      </c>
      <c r="S3049" s="167">
        <v>-100</v>
      </c>
      <c r="T3049" s="167" t="s">
        <v>1361</v>
      </c>
    </row>
    <row r="3050" spans="1:20">
      <c r="A3050" s="167">
        <v>41300</v>
      </c>
      <c r="B3050" s="167">
        <v>45931</v>
      </c>
      <c r="C3050" s="168">
        <v>45931</v>
      </c>
      <c r="D3050" s="167">
        <v>180316</v>
      </c>
      <c r="E3050" s="167" t="s">
        <v>3786</v>
      </c>
      <c r="F3050" s="167" t="s">
        <v>1425</v>
      </c>
      <c r="G3050" s="167" t="s">
        <v>1426</v>
      </c>
      <c r="I3050" s="167" t="s">
        <v>1618</v>
      </c>
      <c r="J3050" s="167" t="s">
        <v>1586</v>
      </c>
      <c r="K3050" s="167" t="s">
        <v>1196</v>
      </c>
      <c r="L3050" s="167" t="s">
        <v>1587</v>
      </c>
      <c r="M3050" s="167" t="s">
        <v>3780</v>
      </c>
      <c r="O3050" s="167">
        <v>23740</v>
      </c>
      <c r="P3050" s="167" t="s">
        <v>1386</v>
      </c>
      <c r="R3050" s="167">
        <v>100</v>
      </c>
      <c r="S3050" s="167">
        <v>-100</v>
      </c>
      <c r="T3050" s="167" t="s">
        <v>1361</v>
      </c>
    </row>
    <row r="3051" spans="1:20">
      <c r="A3051" s="167">
        <v>40000</v>
      </c>
      <c r="B3051" s="167">
        <v>45901</v>
      </c>
      <c r="C3051" s="168">
        <v>45901</v>
      </c>
      <c r="D3051" s="167">
        <v>179764</v>
      </c>
      <c r="E3051" s="167" t="s">
        <v>3787</v>
      </c>
      <c r="F3051" s="167" t="s">
        <v>1425</v>
      </c>
      <c r="G3051" s="167" t="s">
        <v>1426</v>
      </c>
      <c r="I3051" s="167" t="s">
        <v>1618</v>
      </c>
      <c r="J3051" s="167" t="s">
        <v>1640</v>
      </c>
      <c r="K3051" s="167" t="s">
        <v>1196</v>
      </c>
      <c r="L3051" s="167" t="s">
        <v>1640</v>
      </c>
      <c r="M3051" s="167" t="s">
        <v>3780</v>
      </c>
      <c r="O3051" s="167">
        <v>23323</v>
      </c>
      <c r="P3051" s="167" t="s">
        <v>1386</v>
      </c>
      <c r="R3051" s="167">
        <v>2868.42</v>
      </c>
      <c r="S3051" s="167">
        <v>-2868.42</v>
      </c>
      <c r="T3051" s="167" t="s">
        <v>1361</v>
      </c>
    </row>
    <row r="3052" spans="1:20">
      <c r="A3052" s="167">
        <v>40000</v>
      </c>
      <c r="B3052" s="167">
        <v>45931</v>
      </c>
      <c r="C3052" s="168">
        <v>45931</v>
      </c>
      <c r="D3052" s="167">
        <v>180316</v>
      </c>
      <c r="E3052" s="167" t="s">
        <v>3787</v>
      </c>
      <c r="F3052" s="167" t="s">
        <v>1425</v>
      </c>
      <c r="G3052" s="167" t="s">
        <v>1426</v>
      </c>
      <c r="I3052" s="167" t="s">
        <v>1618</v>
      </c>
      <c r="J3052" s="167" t="s">
        <v>1640</v>
      </c>
      <c r="K3052" s="167" t="s">
        <v>1196</v>
      </c>
      <c r="L3052" s="167" t="s">
        <v>1640</v>
      </c>
      <c r="M3052" s="167" t="s">
        <v>3780</v>
      </c>
      <c r="O3052" s="167">
        <v>23740</v>
      </c>
      <c r="P3052" s="167" t="s">
        <v>1386</v>
      </c>
      <c r="R3052" s="167">
        <v>2868.42</v>
      </c>
      <c r="S3052" s="167">
        <v>-2868.42</v>
      </c>
      <c r="T3052" s="167" t="s">
        <v>1361</v>
      </c>
    </row>
    <row r="3053" spans="1:20">
      <c r="A3053" s="167">
        <v>42100</v>
      </c>
      <c r="B3053" s="167">
        <v>45901</v>
      </c>
      <c r="C3053" s="168">
        <v>45901</v>
      </c>
      <c r="D3053" s="167">
        <v>179764</v>
      </c>
      <c r="E3053" s="167" t="s">
        <v>3788</v>
      </c>
      <c r="F3053" s="167" t="s">
        <v>1425</v>
      </c>
      <c r="G3053" s="167" t="s">
        <v>1426</v>
      </c>
      <c r="I3053" s="167" t="s">
        <v>1618</v>
      </c>
      <c r="J3053" s="167" t="s">
        <v>1450</v>
      </c>
      <c r="K3053" s="167" t="s">
        <v>1196</v>
      </c>
      <c r="L3053" s="167" t="s">
        <v>1451</v>
      </c>
      <c r="M3053" s="167" t="s">
        <v>3780</v>
      </c>
      <c r="O3053" s="167">
        <v>23323</v>
      </c>
      <c r="P3053" s="167" t="s">
        <v>1386</v>
      </c>
      <c r="R3053" s="167">
        <v>10.5</v>
      </c>
      <c r="S3053" s="167">
        <v>-10.5</v>
      </c>
      <c r="T3053" s="167" t="s">
        <v>1361</v>
      </c>
    </row>
    <row r="3054" spans="1:20">
      <c r="A3054" s="167">
        <v>42100</v>
      </c>
      <c r="B3054" s="167">
        <v>45931</v>
      </c>
      <c r="C3054" s="168">
        <v>45931</v>
      </c>
      <c r="D3054" s="167">
        <v>180316</v>
      </c>
      <c r="E3054" s="167" t="s">
        <v>3788</v>
      </c>
      <c r="F3054" s="167" t="s">
        <v>1425</v>
      </c>
      <c r="G3054" s="167" t="s">
        <v>1426</v>
      </c>
      <c r="I3054" s="167" t="s">
        <v>1618</v>
      </c>
      <c r="J3054" s="167" t="s">
        <v>1450</v>
      </c>
      <c r="K3054" s="167" t="s">
        <v>1196</v>
      </c>
      <c r="L3054" s="167" t="s">
        <v>1451</v>
      </c>
      <c r="M3054" s="167" t="s">
        <v>3780</v>
      </c>
      <c r="O3054" s="167">
        <v>23740</v>
      </c>
      <c r="P3054" s="167" t="s">
        <v>1386</v>
      </c>
      <c r="R3054" s="167">
        <v>10.5</v>
      </c>
      <c r="S3054" s="167">
        <v>-10.5</v>
      </c>
      <c r="T3054" s="167" t="s">
        <v>1361</v>
      </c>
    </row>
    <row r="3055" spans="1:20">
      <c r="A3055" s="167">
        <v>44000</v>
      </c>
      <c r="B3055" s="167">
        <v>45929</v>
      </c>
      <c r="C3055" s="168">
        <v>45929</v>
      </c>
      <c r="D3055" s="167">
        <v>180526</v>
      </c>
      <c r="E3055" s="167" t="s">
        <v>3789</v>
      </c>
      <c r="F3055" s="167" t="s">
        <v>1557</v>
      </c>
      <c r="G3055" s="167" t="s">
        <v>134</v>
      </c>
      <c r="I3055" s="167" t="s">
        <v>1618</v>
      </c>
      <c r="J3055" s="167" t="s">
        <v>1911</v>
      </c>
      <c r="K3055" s="167" t="s">
        <v>1196</v>
      </c>
      <c r="L3055" s="167" t="s">
        <v>1912</v>
      </c>
      <c r="M3055" s="167" t="s">
        <v>3780</v>
      </c>
      <c r="O3055" s="167">
        <v>23699</v>
      </c>
      <c r="P3055" s="167" t="s">
        <v>1386</v>
      </c>
      <c r="R3055" s="167">
        <v>12.47</v>
      </c>
      <c r="S3055" s="167">
        <v>-12.47</v>
      </c>
      <c r="T3055" s="167" t="s">
        <v>1361</v>
      </c>
    </row>
    <row r="3056" spans="1:20">
      <c r="A3056" s="167">
        <v>42100</v>
      </c>
      <c r="B3056" s="167">
        <v>45901</v>
      </c>
      <c r="C3056" s="168">
        <v>45901</v>
      </c>
      <c r="D3056" s="167" t="s">
        <v>3790</v>
      </c>
      <c r="E3056" s="167" t="s">
        <v>3791</v>
      </c>
      <c r="F3056" s="167" t="s">
        <v>1425</v>
      </c>
      <c r="G3056" s="167" t="s">
        <v>1426</v>
      </c>
      <c r="I3056" s="167" t="s">
        <v>1650</v>
      </c>
      <c r="J3056" s="167" t="s">
        <v>1413</v>
      </c>
      <c r="K3056" s="167" t="s">
        <v>732</v>
      </c>
      <c r="L3056" s="167" t="s">
        <v>1414</v>
      </c>
      <c r="M3056" s="167" t="s">
        <v>3792</v>
      </c>
      <c r="O3056" s="167">
        <v>23381</v>
      </c>
      <c r="P3056" s="167" t="s">
        <v>1386</v>
      </c>
      <c r="R3056" s="167">
        <v>70</v>
      </c>
      <c r="S3056" s="167">
        <v>-70</v>
      </c>
      <c r="T3056" s="167" t="s">
        <v>1361</v>
      </c>
    </row>
    <row r="3057" spans="1:20">
      <c r="A3057" s="167">
        <v>42100</v>
      </c>
      <c r="B3057" s="167">
        <v>45931</v>
      </c>
      <c r="C3057" s="168">
        <v>45931</v>
      </c>
      <c r="D3057" s="167" t="s">
        <v>734</v>
      </c>
      <c r="E3057" s="167" t="s">
        <v>3791</v>
      </c>
      <c r="F3057" s="167" t="s">
        <v>1425</v>
      </c>
      <c r="G3057" s="167" t="s">
        <v>1426</v>
      </c>
      <c r="I3057" s="167" t="s">
        <v>1650</v>
      </c>
      <c r="J3057" s="167" t="s">
        <v>1413</v>
      </c>
      <c r="K3057" s="167" t="s">
        <v>732</v>
      </c>
      <c r="L3057" s="167" t="s">
        <v>1414</v>
      </c>
      <c r="M3057" s="167" t="s">
        <v>3792</v>
      </c>
      <c r="O3057" s="167">
        <v>23917</v>
      </c>
      <c r="P3057" s="167" t="s">
        <v>1386</v>
      </c>
      <c r="R3057" s="167">
        <v>70</v>
      </c>
      <c r="S3057" s="167">
        <v>-70</v>
      </c>
      <c r="T3057" s="167" t="s">
        <v>1361</v>
      </c>
    </row>
    <row r="3058" spans="1:20">
      <c r="A3058" s="167">
        <v>42000</v>
      </c>
      <c r="B3058" s="167">
        <v>45937</v>
      </c>
      <c r="C3058" s="168">
        <v>45937</v>
      </c>
      <c r="D3058" s="167" t="s">
        <v>3793</v>
      </c>
      <c r="E3058" s="167" t="s">
        <v>3794</v>
      </c>
      <c r="F3058" s="167" t="s">
        <v>1557</v>
      </c>
      <c r="G3058" s="167" t="s">
        <v>134</v>
      </c>
      <c r="I3058" s="167" t="s">
        <v>1650</v>
      </c>
      <c r="J3058" s="167" t="s">
        <v>2839</v>
      </c>
      <c r="K3058" s="167" t="s">
        <v>732</v>
      </c>
      <c r="L3058" s="167" t="s">
        <v>2840</v>
      </c>
      <c r="M3058" s="167" t="s">
        <v>3792</v>
      </c>
      <c r="O3058" s="167">
        <v>23999</v>
      </c>
      <c r="P3058" s="167" t="s">
        <v>1386</v>
      </c>
      <c r="R3058" s="167">
        <v>198</v>
      </c>
      <c r="S3058" s="167">
        <v>-198</v>
      </c>
      <c r="T3058" s="167" t="s">
        <v>1361</v>
      </c>
    </row>
    <row r="3059" spans="1:20">
      <c r="A3059" s="167">
        <v>42000</v>
      </c>
      <c r="B3059" s="167">
        <v>45953</v>
      </c>
      <c r="C3059" s="168">
        <v>45953</v>
      </c>
      <c r="D3059" s="167" t="s">
        <v>3795</v>
      </c>
      <c r="E3059" s="167" t="s">
        <v>3794</v>
      </c>
      <c r="F3059" s="167" t="s">
        <v>1945</v>
      </c>
      <c r="G3059" s="167" t="s">
        <v>1946</v>
      </c>
      <c r="I3059" s="167" t="s">
        <v>1650</v>
      </c>
      <c r="J3059" s="167" t="s">
        <v>2839</v>
      </c>
      <c r="K3059" s="167" t="s">
        <v>732</v>
      </c>
      <c r="L3059" s="167" t="s">
        <v>2840</v>
      </c>
      <c r="M3059" s="167" t="s">
        <v>3792</v>
      </c>
      <c r="O3059" s="167">
        <v>24165</v>
      </c>
      <c r="P3059" s="167" t="s">
        <v>1386</v>
      </c>
      <c r="R3059" s="167">
        <v>123.75</v>
      </c>
      <c r="S3059" s="167">
        <v>-123.75</v>
      </c>
      <c r="T3059" s="167" t="s">
        <v>1361</v>
      </c>
    </row>
    <row r="3060" spans="1:20">
      <c r="A3060" s="167">
        <v>40000</v>
      </c>
      <c r="B3060" s="167">
        <v>45901</v>
      </c>
      <c r="C3060" s="168">
        <v>45901</v>
      </c>
      <c r="D3060" s="167" t="s">
        <v>3790</v>
      </c>
      <c r="E3060" s="167" t="s">
        <v>3796</v>
      </c>
      <c r="F3060" s="167" t="s">
        <v>1425</v>
      </c>
      <c r="G3060" s="167" t="s">
        <v>1426</v>
      </c>
      <c r="I3060" s="167" t="s">
        <v>1650</v>
      </c>
      <c r="J3060" s="167" t="s">
        <v>1657</v>
      </c>
      <c r="K3060" s="167" t="s">
        <v>732</v>
      </c>
      <c r="L3060" s="167" t="s">
        <v>1658</v>
      </c>
      <c r="M3060" s="167" t="s">
        <v>3792</v>
      </c>
      <c r="O3060" s="167">
        <v>23381</v>
      </c>
      <c r="P3060" s="167" t="s">
        <v>1386</v>
      </c>
      <c r="R3060" s="167">
        <v>93.5</v>
      </c>
      <c r="S3060" s="167">
        <v>-93.5</v>
      </c>
      <c r="T3060" s="167" t="s">
        <v>1361</v>
      </c>
    </row>
    <row r="3061" spans="1:20">
      <c r="A3061" s="167">
        <v>40000</v>
      </c>
      <c r="B3061" s="167">
        <v>45931</v>
      </c>
      <c r="C3061" s="168">
        <v>45931</v>
      </c>
      <c r="D3061" s="167" t="s">
        <v>734</v>
      </c>
      <c r="E3061" s="167" t="s">
        <v>3796</v>
      </c>
      <c r="F3061" s="167" t="s">
        <v>1425</v>
      </c>
      <c r="G3061" s="167" t="s">
        <v>1426</v>
      </c>
      <c r="I3061" s="167" t="s">
        <v>1650</v>
      </c>
      <c r="J3061" s="167" t="s">
        <v>1657</v>
      </c>
      <c r="K3061" s="167" t="s">
        <v>732</v>
      </c>
      <c r="L3061" s="167" t="s">
        <v>1658</v>
      </c>
      <c r="M3061" s="167" t="s">
        <v>3792</v>
      </c>
      <c r="O3061" s="167">
        <v>23917</v>
      </c>
      <c r="P3061" s="167" t="s">
        <v>1386</v>
      </c>
      <c r="R3061" s="167">
        <v>93.5</v>
      </c>
      <c r="S3061" s="167">
        <v>-93.5</v>
      </c>
      <c r="T3061" s="167" t="s">
        <v>1361</v>
      </c>
    </row>
    <row r="3062" spans="1:20">
      <c r="A3062" s="167">
        <v>40000</v>
      </c>
      <c r="B3062" s="167">
        <v>45901</v>
      </c>
      <c r="C3062" s="168">
        <v>45901</v>
      </c>
      <c r="D3062" s="167" t="s">
        <v>3790</v>
      </c>
      <c r="E3062" s="167" t="s">
        <v>3797</v>
      </c>
      <c r="F3062" s="167" t="s">
        <v>1425</v>
      </c>
      <c r="G3062" s="167" t="s">
        <v>1426</v>
      </c>
      <c r="I3062" s="167" t="s">
        <v>1650</v>
      </c>
      <c r="J3062" s="167" t="s">
        <v>1546</v>
      </c>
      <c r="K3062" s="167" t="s">
        <v>732</v>
      </c>
      <c r="L3062" s="167" t="s">
        <v>1547</v>
      </c>
      <c r="M3062" s="167" t="s">
        <v>3792</v>
      </c>
      <c r="O3062" s="167">
        <v>23381</v>
      </c>
      <c r="P3062" s="167" t="s">
        <v>1386</v>
      </c>
      <c r="R3062" s="167">
        <v>120</v>
      </c>
      <c r="S3062" s="167">
        <v>-120</v>
      </c>
      <c r="T3062" s="167" t="s">
        <v>1361</v>
      </c>
    </row>
    <row r="3063" spans="1:20">
      <c r="A3063" s="167">
        <v>40000</v>
      </c>
      <c r="B3063" s="167">
        <v>45931</v>
      </c>
      <c r="C3063" s="168">
        <v>45931</v>
      </c>
      <c r="D3063" s="167" t="s">
        <v>734</v>
      </c>
      <c r="E3063" s="167" t="s">
        <v>3797</v>
      </c>
      <c r="F3063" s="167" t="s">
        <v>1425</v>
      </c>
      <c r="G3063" s="167" t="s">
        <v>1426</v>
      </c>
      <c r="I3063" s="167" t="s">
        <v>1650</v>
      </c>
      <c r="J3063" s="167" t="s">
        <v>1546</v>
      </c>
      <c r="K3063" s="167" t="s">
        <v>732</v>
      </c>
      <c r="L3063" s="167" t="s">
        <v>1547</v>
      </c>
      <c r="M3063" s="167" t="s">
        <v>3792</v>
      </c>
      <c r="O3063" s="167">
        <v>23917</v>
      </c>
      <c r="P3063" s="167" t="s">
        <v>1386</v>
      </c>
      <c r="R3063" s="167">
        <v>120</v>
      </c>
      <c r="S3063" s="167">
        <v>-120</v>
      </c>
      <c r="T3063" s="167" t="s">
        <v>1361</v>
      </c>
    </row>
    <row r="3064" spans="1:20">
      <c r="A3064" s="167">
        <v>42100</v>
      </c>
      <c r="B3064" s="167">
        <v>45901</v>
      </c>
      <c r="C3064" s="168">
        <v>45901</v>
      </c>
      <c r="D3064" s="167" t="s">
        <v>3790</v>
      </c>
      <c r="E3064" s="167" t="s">
        <v>3798</v>
      </c>
      <c r="F3064" s="167" t="s">
        <v>1425</v>
      </c>
      <c r="G3064" s="167" t="s">
        <v>1426</v>
      </c>
      <c r="I3064" s="167" t="s">
        <v>1650</v>
      </c>
      <c r="J3064" s="167" t="s">
        <v>1416</v>
      </c>
      <c r="K3064" s="167" t="s">
        <v>732</v>
      </c>
      <c r="L3064" s="167" t="s">
        <v>1417</v>
      </c>
      <c r="M3064" s="167" t="s">
        <v>3792</v>
      </c>
      <c r="O3064" s="167">
        <v>23381</v>
      </c>
      <c r="P3064" s="167" t="s">
        <v>1386</v>
      </c>
      <c r="R3064" s="167">
        <v>100</v>
      </c>
      <c r="S3064" s="167">
        <v>-100</v>
      </c>
      <c r="T3064" s="167" t="s">
        <v>1361</v>
      </c>
    </row>
    <row r="3065" spans="1:20">
      <c r="A3065" s="167">
        <v>42100</v>
      </c>
      <c r="B3065" s="167">
        <v>45931</v>
      </c>
      <c r="C3065" s="168">
        <v>45931</v>
      </c>
      <c r="D3065" s="167" t="s">
        <v>734</v>
      </c>
      <c r="E3065" s="167" t="s">
        <v>3798</v>
      </c>
      <c r="F3065" s="167" t="s">
        <v>1425</v>
      </c>
      <c r="G3065" s="167" t="s">
        <v>1426</v>
      </c>
      <c r="I3065" s="167" t="s">
        <v>1650</v>
      </c>
      <c r="J3065" s="167" t="s">
        <v>1416</v>
      </c>
      <c r="K3065" s="167" t="s">
        <v>732</v>
      </c>
      <c r="L3065" s="167" t="s">
        <v>1417</v>
      </c>
      <c r="M3065" s="167" t="s">
        <v>3792</v>
      </c>
      <c r="O3065" s="167">
        <v>23917</v>
      </c>
      <c r="P3065" s="167" t="s">
        <v>1386</v>
      </c>
      <c r="R3065" s="167">
        <v>100</v>
      </c>
      <c r="S3065" s="167">
        <v>-100</v>
      </c>
      <c r="T3065" s="167" t="s">
        <v>1361</v>
      </c>
    </row>
    <row r="3066" spans="1:20">
      <c r="A3066" s="167">
        <v>42100</v>
      </c>
      <c r="B3066" s="167">
        <v>45901</v>
      </c>
      <c r="C3066" s="168">
        <v>45901</v>
      </c>
      <c r="D3066" s="167" t="s">
        <v>3790</v>
      </c>
      <c r="E3066" s="167" t="s">
        <v>3799</v>
      </c>
      <c r="F3066" s="167" t="s">
        <v>1425</v>
      </c>
      <c r="G3066" s="167" t="s">
        <v>1426</v>
      </c>
      <c r="I3066" s="167" t="s">
        <v>1650</v>
      </c>
      <c r="J3066" s="167" t="s">
        <v>1422</v>
      </c>
      <c r="K3066" s="167" t="s">
        <v>732</v>
      </c>
      <c r="L3066" s="167" t="s">
        <v>1423</v>
      </c>
      <c r="M3066" s="167" t="s">
        <v>3792</v>
      </c>
      <c r="O3066" s="167">
        <v>23381</v>
      </c>
      <c r="P3066" s="167" t="s">
        <v>1386</v>
      </c>
      <c r="R3066" s="167">
        <v>231</v>
      </c>
      <c r="S3066" s="167">
        <v>-231</v>
      </c>
      <c r="T3066" s="167" t="s">
        <v>1361</v>
      </c>
    </row>
    <row r="3067" spans="1:20">
      <c r="A3067" s="167">
        <v>42100</v>
      </c>
      <c r="B3067" s="167">
        <v>45931</v>
      </c>
      <c r="C3067" s="168">
        <v>45931</v>
      </c>
      <c r="D3067" s="167" t="s">
        <v>734</v>
      </c>
      <c r="E3067" s="167" t="s">
        <v>3799</v>
      </c>
      <c r="F3067" s="167" t="s">
        <v>1425</v>
      </c>
      <c r="G3067" s="167" t="s">
        <v>1426</v>
      </c>
      <c r="I3067" s="167" t="s">
        <v>1650</v>
      </c>
      <c r="J3067" s="167" t="s">
        <v>1422</v>
      </c>
      <c r="K3067" s="167" t="s">
        <v>732</v>
      </c>
      <c r="L3067" s="167" t="s">
        <v>1423</v>
      </c>
      <c r="M3067" s="167" t="s">
        <v>3792</v>
      </c>
      <c r="O3067" s="167">
        <v>23917</v>
      </c>
      <c r="P3067" s="167" t="s">
        <v>1386</v>
      </c>
      <c r="R3067" s="167">
        <v>231</v>
      </c>
      <c r="S3067" s="167">
        <v>-231</v>
      </c>
      <c r="T3067" s="167" t="s">
        <v>1361</v>
      </c>
    </row>
    <row r="3068" spans="1:20">
      <c r="A3068" s="167">
        <v>40000</v>
      </c>
      <c r="B3068" s="167">
        <v>45901</v>
      </c>
      <c r="C3068" s="168">
        <v>45901</v>
      </c>
      <c r="D3068" s="167" t="s">
        <v>3790</v>
      </c>
      <c r="E3068" s="167" t="s">
        <v>3800</v>
      </c>
      <c r="F3068" s="167" t="s">
        <v>1425</v>
      </c>
      <c r="G3068" s="167" t="s">
        <v>1426</v>
      </c>
      <c r="I3068" s="167" t="s">
        <v>1650</v>
      </c>
      <c r="J3068" s="167" t="s">
        <v>1663</v>
      </c>
      <c r="K3068" s="167" t="s">
        <v>732</v>
      </c>
      <c r="L3068" s="167" t="s">
        <v>1664</v>
      </c>
      <c r="M3068" s="167" t="s">
        <v>3792</v>
      </c>
      <c r="O3068" s="167">
        <v>23381</v>
      </c>
      <c r="P3068" s="167" t="s">
        <v>1386</v>
      </c>
      <c r="R3068" s="167">
        <v>20</v>
      </c>
      <c r="S3068" s="167">
        <v>-20</v>
      </c>
      <c r="T3068" s="167" t="s">
        <v>1361</v>
      </c>
    </row>
    <row r="3069" spans="1:20">
      <c r="A3069" s="167">
        <v>40000</v>
      </c>
      <c r="B3069" s="167">
        <v>45931</v>
      </c>
      <c r="C3069" s="168">
        <v>45931</v>
      </c>
      <c r="D3069" s="167" t="s">
        <v>734</v>
      </c>
      <c r="E3069" s="167" t="s">
        <v>3800</v>
      </c>
      <c r="F3069" s="167" t="s">
        <v>1425</v>
      </c>
      <c r="G3069" s="167" t="s">
        <v>1426</v>
      </c>
      <c r="I3069" s="167" t="s">
        <v>1650</v>
      </c>
      <c r="J3069" s="167" t="s">
        <v>1663</v>
      </c>
      <c r="K3069" s="167" t="s">
        <v>732</v>
      </c>
      <c r="L3069" s="167" t="s">
        <v>1664</v>
      </c>
      <c r="M3069" s="167" t="s">
        <v>3792</v>
      </c>
      <c r="O3069" s="167">
        <v>23917</v>
      </c>
      <c r="P3069" s="167" t="s">
        <v>1386</v>
      </c>
      <c r="R3069" s="167">
        <v>20</v>
      </c>
      <c r="S3069" s="167">
        <v>-20</v>
      </c>
      <c r="T3069" s="167" t="s">
        <v>1361</v>
      </c>
    </row>
    <row r="3070" spans="1:20">
      <c r="A3070" s="167">
        <v>41300</v>
      </c>
      <c r="B3070" s="167">
        <v>45901</v>
      </c>
      <c r="C3070" s="168">
        <v>45901</v>
      </c>
      <c r="D3070" s="167" t="s">
        <v>3790</v>
      </c>
      <c r="E3070" s="167" t="s">
        <v>3801</v>
      </c>
      <c r="F3070" s="167" t="s">
        <v>1425</v>
      </c>
      <c r="G3070" s="167" t="s">
        <v>1426</v>
      </c>
      <c r="I3070" s="167" t="s">
        <v>1650</v>
      </c>
      <c r="J3070" s="167" t="s">
        <v>1430</v>
      </c>
      <c r="K3070" s="167" t="s">
        <v>732</v>
      </c>
      <c r="L3070" s="167" t="s">
        <v>1430</v>
      </c>
      <c r="M3070" s="167" t="s">
        <v>3792</v>
      </c>
      <c r="O3070" s="167">
        <v>23381</v>
      </c>
      <c r="P3070" s="167" t="s">
        <v>1386</v>
      </c>
      <c r="R3070" s="167">
        <v>1.79</v>
      </c>
      <c r="S3070" s="167">
        <v>-1.79</v>
      </c>
      <c r="T3070" s="167" t="s">
        <v>1361</v>
      </c>
    </row>
    <row r="3071" spans="1:20">
      <c r="A3071" s="167">
        <v>41300</v>
      </c>
      <c r="B3071" s="167">
        <v>45931</v>
      </c>
      <c r="C3071" s="168">
        <v>45931</v>
      </c>
      <c r="D3071" s="167" t="s">
        <v>734</v>
      </c>
      <c r="E3071" s="167" t="s">
        <v>3801</v>
      </c>
      <c r="F3071" s="167" t="s">
        <v>1425</v>
      </c>
      <c r="G3071" s="167" t="s">
        <v>1426</v>
      </c>
      <c r="I3071" s="167" t="s">
        <v>1650</v>
      </c>
      <c r="J3071" s="167" t="s">
        <v>1430</v>
      </c>
      <c r="K3071" s="167" t="s">
        <v>732</v>
      </c>
      <c r="L3071" s="167" t="s">
        <v>1430</v>
      </c>
      <c r="M3071" s="167" t="s">
        <v>3792</v>
      </c>
      <c r="O3071" s="167">
        <v>23917</v>
      </c>
      <c r="P3071" s="167" t="s">
        <v>1386</v>
      </c>
      <c r="R3071" s="167">
        <v>1.79</v>
      </c>
      <c r="S3071" s="167">
        <v>-1.79</v>
      </c>
      <c r="T3071" s="167" t="s">
        <v>1361</v>
      </c>
    </row>
    <row r="3072" spans="1:20">
      <c r="A3072" s="167">
        <v>42100</v>
      </c>
      <c r="B3072" s="167">
        <v>45901</v>
      </c>
      <c r="C3072" s="168">
        <v>45901</v>
      </c>
      <c r="D3072" s="167" t="s">
        <v>3790</v>
      </c>
      <c r="E3072" s="167" t="s">
        <v>3802</v>
      </c>
      <c r="F3072" s="167" t="s">
        <v>1425</v>
      </c>
      <c r="G3072" s="167" t="s">
        <v>1426</v>
      </c>
      <c r="I3072" s="167" t="s">
        <v>1650</v>
      </c>
      <c r="J3072" s="167" t="s">
        <v>1435</v>
      </c>
      <c r="K3072" s="167" t="s">
        <v>732</v>
      </c>
      <c r="L3072" s="167" t="s">
        <v>1436</v>
      </c>
      <c r="M3072" s="167" t="s">
        <v>3792</v>
      </c>
      <c r="O3072" s="167">
        <v>23381</v>
      </c>
      <c r="P3072" s="167" t="s">
        <v>1386</v>
      </c>
      <c r="R3072" s="167">
        <v>240</v>
      </c>
      <c r="S3072" s="167">
        <v>-240</v>
      </c>
      <c r="T3072" s="167" t="s">
        <v>1361</v>
      </c>
    </row>
    <row r="3073" spans="1:20">
      <c r="A3073" s="167">
        <v>42100</v>
      </c>
      <c r="B3073" s="167">
        <v>45931</v>
      </c>
      <c r="C3073" s="168">
        <v>45931</v>
      </c>
      <c r="D3073" s="167" t="s">
        <v>734</v>
      </c>
      <c r="E3073" s="167" t="s">
        <v>3802</v>
      </c>
      <c r="F3073" s="167" t="s">
        <v>1425</v>
      </c>
      <c r="G3073" s="167" t="s">
        <v>1426</v>
      </c>
      <c r="I3073" s="167" t="s">
        <v>1650</v>
      </c>
      <c r="J3073" s="167" t="s">
        <v>1435</v>
      </c>
      <c r="K3073" s="167" t="s">
        <v>732</v>
      </c>
      <c r="L3073" s="167" t="s">
        <v>1436</v>
      </c>
      <c r="M3073" s="167" t="s">
        <v>3792</v>
      </c>
      <c r="O3073" s="167">
        <v>23917</v>
      </c>
      <c r="P3073" s="167" t="s">
        <v>1386</v>
      </c>
      <c r="R3073" s="167">
        <v>240</v>
      </c>
      <c r="S3073" s="167">
        <v>-240</v>
      </c>
      <c r="T3073" s="167" t="s">
        <v>1361</v>
      </c>
    </row>
    <row r="3074" spans="1:20">
      <c r="A3074" s="167">
        <v>40200</v>
      </c>
      <c r="B3074" s="167">
        <v>45901</v>
      </c>
      <c r="C3074" s="168">
        <v>45901</v>
      </c>
      <c r="D3074" s="167" t="s">
        <v>3790</v>
      </c>
      <c r="E3074" s="167" t="s">
        <v>3803</v>
      </c>
      <c r="F3074" s="167" t="s">
        <v>1425</v>
      </c>
      <c r="G3074" s="167" t="s">
        <v>1426</v>
      </c>
      <c r="I3074" s="167" t="s">
        <v>1650</v>
      </c>
      <c r="J3074" s="167" t="s">
        <v>1951</v>
      </c>
      <c r="K3074" s="167" t="s">
        <v>732</v>
      </c>
      <c r="L3074" s="167" t="s">
        <v>1952</v>
      </c>
      <c r="M3074" s="167" t="s">
        <v>3792</v>
      </c>
      <c r="O3074" s="167">
        <v>23381</v>
      </c>
      <c r="P3074" s="167" t="s">
        <v>1386</v>
      </c>
      <c r="R3074" s="167">
        <v>538</v>
      </c>
      <c r="S3074" s="167">
        <v>-538</v>
      </c>
      <c r="T3074" s="167" t="s">
        <v>1361</v>
      </c>
    </row>
    <row r="3075" spans="1:20">
      <c r="A3075" s="167">
        <v>40200</v>
      </c>
      <c r="B3075" s="167">
        <v>45931</v>
      </c>
      <c r="C3075" s="168">
        <v>45931</v>
      </c>
      <c r="D3075" s="167" t="s">
        <v>734</v>
      </c>
      <c r="E3075" s="167" t="s">
        <v>3803</v>
      </c>
      <c r="F3075" s="167" t="s">
        <v>1425</v>
      </c>
      <c r="G3075" s="167" t="s">
        <v>1426</v>
      </c>
      <c r="I3075" s="167" t="s">
        <v>1650</v>
      </c>
      <c r="J3075" s="167" t="s">
        <v>1951</v>
      </c>
      <c r="K3075" s="167" t="s">
        <v>732</v>
      </c>
      <c r="L3075" s="167" t="s">
        <v>1952</v>
      </c>
      <c r="M3075" s="167" t="s">
        <v>3792</v>
      </c>
      <c r="O3075" s="167">
        <v>23917</v>
      </c>
      <c r="P3075" s="167" t="s">
        <v>1386</v>
      </c>
      <c r="R3075" s="167">
        <v>538</v>
      </c>
      <c r="S3075" s="167">
        <v>-538</v>
      </c>
      <c r="T3075" s="167" t="s">
        <v>1361</v>
      </c>
    </row>
    <row r="3076" spans="1:20">
      <c r="A3076" s="167">
        <v>40000</v>
      </c>
      <c r="B3076" s="167">
        <v>45901</v>
      </c>
      <c r="C3076" s="168">
        <v>45901</v>
      </c>
      <c r="D3076" s="167" t="s">
        <v>3790</v>
      </c>
      <c r="E3076" s="167" t="s">
        <v>3804</v>
      </c>
      <c r="F3076" s="167" t="s">
        <v>1425</v>
      </c>
      <c r="G3076" s="167" t="s">
        <v>1426</v>
      </c>
      <c r="I3076" s="167" t="s">
        <v>1650</v>
      </c>
      <c r="J3076" s="167" t="s">
        <v>1822</v>
      </c>
      <c r="K3076" s="167" t="s">
        <v>732</v>
      </c>
      <c r="L3076" s="167" t="s">
        <v>1823</v>
      </c>
      <c r="M3076" s="167" t="s">
        <v>3792</v>
      </c>
      <c r="O3076" s="167">
        <v>23381</v>
      </c>
      <c r="P3076" s="167" t="s">
        <v>1386</v>
      </c>
      <c r="R3076" s="167">
        <v>149</v>
      </c>
      <c r="S3076" s="167">
        <v>-149</v>
      </c>
      <c r="T3076" s="167" t="s">
        <v>1361</v>
      </c>
    </row>
    <row r="3077" spans="1:20">
      <c r="A3077" s="167">
        <v>40000</v>
      </c>
      <c r="B3077" s="167">
        <v>45931</v>
      </c>
      <c r="C3077" s="168">
        <v>45931</v>
      </c>
      <c r="D3077" s="167" t="s">
        <v>734</v>
      </c>
      <c r="E3077" s="167" t="s">
        <v>3804</v>
      </c>
      <c r="F3077" s="167" t="s">
        <v>1425</v>
      </c>
      <c r="G3077" s="167" t="s">
        <v>1426</v>
      </c>
      <c r="I3077" s="167" t="s">
        <v>1650</v>
      </c>
      <c r="J3077" s="167" t="s">
        <v>1822</v>
      </c>
      <c r="K3077" s="167" t="s">
        <v>732</v>
      </c>
      <c r="L3077" s="167" t="s">
        <v>1823</v>
      </c>
      <c r="M3077" s="167" t="s">
        <v>3792</v>
      </c>
      <c r="O3077" s="167">
        <v>23917</v>
      </c>
      <c r="P3077" s="167" t="s">
        <v>1386</v>
      </c>
      <c r="R3077" s="167">
        <v>149</v>
      </c>
      <c r="S3077" s="167">
        <v>-149</v>
      </c>
      <c r="T3077" s="167" t="s">
        <v>1361</v>
      </c>
    </row>
    <row r="3078" spans="1:20">
      <c r="A3078" s="167">
        <v>40000</v>
      </c>
      <c r="B3078" s="167">
        <v>45901</v>
      </c>
      <c r="C3078" s="168">
        <v>45901</v>
      </c>
      <c r="D3078" s="167" t="s">
        <v>3790</v>
      </c>
      <c r="E3078" s="167" t="s">
        <v>3805</v>
      </c>
      <c r="F3078" s="167" t="s">
        <v>1425</v>
      </c>
      <c r="G3078" s="167" t="s">
        <v>1426</v>
      </c>
      <c r="I3078" s="167" t="s">
        <v>1650</v>
      </c>
      <c r="J3078" s="167" t="s">
        <v>1669</v>
      </c>
      <c r="K3078" s="167" t="s">
        <v>732</v>
      </c>
      <c r="L3078" s="167" t="s">
        <v>1670</v>
      </c>
      <c r="M3078" s="167" t="s">
        <v>3792</v>
      </c>
      <c r="O3078" s="167">
        <v>23381</v>
      </c>
      <c r="P3078" s="167" t="s">
        <v>1386</v>
      </c>
      <c r="R3078" s="167">
        <v>528</v>
      </c>
      <c r="S3078" s="167">
        <v>-528</v>
      </c>
      <c r="T3078" s="167" t="s">
        <v>1361</v>
      </c>
    </row>
    <row r="3079" spans="1:20">
      <c r="A3079" s="167">
        <v>40000</v>
      </c>
      <c r="B3079" s="167">
        <v>45931</v>
      </c>
      <c r="C3079" s="168">
        <v>45931</v>
      </c>
      <c r="D3079" s="167" t="s">
        <v>734</v>
      </c>
      <c r="E3079" s="167" t="s">
        <v>3805</v>
      </c>
      <c r="F3079" s="167" t="s">
        <v>1425</v>
      </c>
      <c r="G3079" s="167" t="s">
        <v>1426</v>
      </c>
      <c r="I3079" s="167" t="s">
        <v>1650</v>
      </c>
      <c r="J3079" s="167" t="s">
        <v>1669</v>
      </c>
      <c r="K3079" s="167" t="s">
        <v>732</v>
      </c>
      <c r="L3079" s="167" t="s">
        <v>1670</v>
      </c>
      <c r="M3079" s="167" t="s">
        <v>3792</v>
      </c>
      <c r="O3079" s="167">
        <v>23917</v>
      </c>
      <c r="P3079" s="167" t="s">
        <v>1386</v>
      </c>
      <c r="R3079" s="167">
        <v>528</v>
      </c>
      <c r="S3079" s="167">
        <v>-528</v>
      </c>
      <c r="T3079" s="167" t="s">
        <v>1361</v>
      </c>
    </row>
    <row r="3080" spans="1:20">
      <c r="A3080" s="167">
        <v>40000</v>
      </c>
      <c r="B3080" s="167">
        <v>45901</v>
      </c>
      <c r="C3080" s="168">
        <v>45901</v>
      </c>
      <c r="D3080" s="167" t="s">
        <v>3790</v>
      </c>
      <c r="E3080" s="167" t="s">
        <v>3806</v>
      </c>
      <c r="F3080" s="167" t="s">
        <v>1425</v>
      </c>
      <c r="G3080" s="167" t="s">
        <v>1426</v>
      </c>
      <c r="I3080" s="167" t="s">
        <v>1650</v>
      </c>
      <c r="J3080" s="167" t="s">
        <v>1672</v>
      </c>
      <c r="K3080" s="167" t="s">
        <v>732</v>
      </c>
      <c r="L3080" s="167" t="s">
        <v>1673</v>
      </c>
      <c r="M3080" s="167" t="s">
        <v>3792</v>
      </c>
      <c r="O3080" s="167">
        <v>23381</v>
      </c>
      <c r="P3080" s="167" t="s">
        <v>1386</v>
      </c>
      <c r="R3080" s="167">
        <v>468</v>
      </c>
      <c r="S3080" s="167">
        <v>-468</v>
      </c>
      <c r="T3080" s="167" t="s">
        <v>1361</v>
      </c>
    </row>
    <row r="3081" spans="1:20">
      <c r="A3081" s="167">
        <v>40000</v>
      </c>
      <c r="B3081" s="167">
        <v>45931</v>
      </c>
      <c r="C3081" s="168">
        <v>45931</v>
      </c>
      <c r="D3081" s="167" t="s">
        <v>734</v>
      </c>
      <c r="E3081" s="167" t="s">
        <v>3806</v>
      </c>
      <c r="F3081" s="167" t="s">
        <v>1425</v>
      </c>
      <c r="G3081" s="167" t="s">
        <v>1426</v>
      </c>
      <c r="I3081" s="167" t="s">
        <v>1650</v>
      </c>
      <c r="J3081" s="167" t="s">
        <v>1672</v>
      </c>
      <c r="K3081" s="167" t="s">
        <v>732</v>
      </c>
      <c r="L3081" s="167" t="s">
        <v>1673</v>
      </c>
      <c r="M3081" s="167" t="s">
        <v>3792</v>
      </c>
      <c r="O3081" s="167">
        <v>23917</v>
      </c>
      <c r="P3081" s="167" t="s">
        <v>1386</v>
      </c>
      <c r="R3081" s="167">
        <v>468</v>
      </c>
      <c r="S3081" s="167">
        <v>-468</v>
      </c>
      <c r="T3081" s="167" t="s">
        <v>1361</v>
      </c>
    </row>
    <row r="3082" spans="1:20">
      <c r="A3082" s="167">
        <v>42100</v>
      </c>
      <c r="B3082" s="167">
        <v>45901</v>
      </c>
      <c r="C3082" s="168">
        <v>45901</v>
      </c>
      <c r="D3082" s="167">
        <v>179836</v>
      </c>
      <c r="E3082" s="167" t="s">
        <v>3807</v>
      </c>
      <c r="F3082" s="167" t="s">
        <v>1408</v>
      </c>
      <c r="G3082" s="167" t="s">
        <v>1409</v>
      </c>
      <c r="I3082" s="167" t="s">
        <v>1405</v>
      </c>
      <c r="J3082" s="167" t="s">
        <v>1413</v>
      </c>
      <c r="K3082" s="167" t="s">
        <v>1199</v>
      </c>
      <c r="L3082" s="167" t="s">
        <v>1414</v>
      </c>
      <c r="M3082" s="167" t="s">
        <v>3808</v>
      </c>
      <c r="O3082" s="167">
        <v>23533</v>
      </c>
      <c r="P3082" s="167" t="s">
        <v>1386</v>
      </c>
      <c r="R3082" s="167">
        <v>1458</v>
      </c>
      <c r="S3082" s="167">
        <v>-1458</v>
      </c>
      <c r="T3082" s="167" t="s">
        <v>1361</v>
      </c>
    </row>
    <row r="3083" spans="1:20">
      <c r="A3083" s="167">
        <v>42100</v>
      </c>
      <c r="B3083" s="167">
        <v>45931</v>
      </c>
      <c r="C3083" s="168">
        <v>45931</v>
      </c>
      <c r="D3083" s="167">
        <v>180391</v>
      </c>
      <c r="E3083" s="167" t="s">
        <v>3807</v>
      </c>
      <c r="F3083" s="167" t="s">
        <v>1408</v>
      </c>
      <c r="G3083" s="167" t="s">
        <v>1409</v>
      </c>
      <c r="I3083" s="167" t="s">
        <v>1405</v>
      </c>
      <c r="J3083" s="167" t="s">
        <v>1413</v>
      </c>
      <c r="K3083" s="167" t="s">
        <v>1199</v>
      </c>
      <c r="L3083" s="167" t="s">
        <v>1414</v>
      </c>
      <c r="M3083" s="167" t="s">
        <v>3808</v>
      </c>
      <c r="O3083" s="167">
        <v>23815</v>
      </c>
      <c r="P3083" s="167" t="s">
        <v>1386</v>
      </c>
      <c r="R3083" s="167">
        <v>1458</v>
      </c>
      <c r="S3083" s="167">
        <v>-1458</v>
      </c>
      <c r="T3083" s="167" t="s">
        <v>1361</v>
      </c>
    </row>
    <row r="3084" spans="1:20">
      <c r="A3084" s="167">
        <v>42100</v>
      </c>
      <c r="B3084" s="167">
        <v>45901</v>
      </c>
      <c r="C3084" s="168">
        <v>45901</v>
      </c>
      <c r="D3084" s="167">
        <v>179836</v>
      </c>
      <c r="E3084" s="167" t="s">
        <v>3809</v>
      </c>
      <c r="F3084" s="167" t="s">
        <v>1408</v>
      </c>
      <c r="G3084" s="167" t="s">
        <v>1409</v>
      </c>
      <c r="I3084" s="167" t="s">
        <v>1405</v>
      </c>
      <c r="J3084" s="167" t="s">
        <v>1416</v>
      </c>
      <c r="K3084" s="167" t="s">
        <v>1199</v>
      </c>
      <c r="L3084" s="167" t="s">
        <v>1417</v>
      </c>
      <c r="M3084" s="167" t="s">
        <v>3808</v>
      </c>
      <c r="O3084" s="167">
        <v>23533</v>
      </c>
      <c r="P3084" s="167" t="s">
        <v>1386</v>
      </c>
      <c r="R3084" s="167">
        <v>100</v>
      </c>
      <c r="S3084" s="167">
        <v>-100</v>
      </c>
      <c r="T3084" s="167" t="s">
        <v>1361</v>
      </c>
    </row>
    <row r="3085" spans="1:20">
      <c r="A3085" s="167">
        <v>42100</v>
      </c>
      <c r="B3085" s="167">
        <v>45931</v>
      </c>
      <c r="C3085" s="168">
        <v>45931</v>
      </c>
      <c r="D3085" s="167">
        <v>180391</v>
      </c>
      <c r="E3085" s="167" t="s">
        <v>3809</v>
      </c>
      <c r="F3085" s="167" t="s">
        <v>1408</v>
      </c>
      <c r="G3085" s="167" t="s">
        <v>1409</v>
      </c>
      <c r="I3085" s="167" t="s">
        <v>1405</v>
      </c>
      <c r="J3085" s="167" t="s">
        <v>1416</v>
      </c>
      <c r="K3085" s="167" t="s">
        <v>1199</v>
      </c>
      <c r="L3085" s="167" t="s">
        <v>1417</v>
      </c>
      <c r="M3085" s="167" t="s">
        <v>3808</v>
      </c>
      <c r="O3085" s="167">
        <v>23815</v>
      </c>
      <c r="P3085" s="167" t="s">
        <v>1386</v>
      </c>
      <c r="R3085" s="167">
        <v>100</v>
      </c>
      <c r="S3085" s="167">
        <v>-100</v>
      </c>
      <c r="T3085" s="167" t="s">
        <v>1361</v>
      </c>
    </row>
    <row r="3086" spans="1:20">
      <c r="A3086" s="167">
        <v>41300</v>
      </c>
      <c r="B3086" s="167">
        <v>45901</v>
      </c>
      <c r="C3086" s="168">
        <v>45901</v>
      </c>
      <c r="D3086" s="167">
        <v>179836</v>
      </c>
      <c r="E3086" s="167" t="s">
        <v>3810</v>
      </c>
      <c r="F3086" s="167" t="s">
        <v>1408</v>
      </c>
      <c r="G3086" s="167" t="s">
        <v>1409</v>
      </c>
      <c r="I3086" s="167" t="s">
        <v>1405</v>
      </c>
      <c r="J3086" s="167" t="s">
        <v>1419</v>
      </c>
      <c r="K3086" s="167" t="s">
        <v>1199</v>
      </c>
      <c r="L3086" s="167" t="s">
        <v>1420</v>
      </c>
      <c r="M3086" s="167" t="s">
        <v>3808</v>
      </c>
      <c r="O3086" s="167">
        <v>23533</v>
      </c>
      <c r="P3086" s="167" t="s">
        <v>1386</v>
      </c>
      <c r="R3086" s="167">
        <v>964</v>
      </c>
      <c r="S3086" s="167">
        <v>-964</v>
      </c>
      <c r="T3086" s="167" t="s">
        <v>1361</v>
      </c>
    </row>
    <row r="3087" spans="1:20">
      <c r="A3087" s="167">
        <v>41300</v>
      </c>
      <c r="B3087" s="167">
        <v>45931</v>
      </c>
      <c r="C3087" s="168">
        <v>45931</v>
      </c>
      <c r="D3087" s="167">
        <v>180391</v>
      </c>
      <c r="E3087" s="167" t="s">
        <v>3810</v>
      </c>
      <c r="F3087" s="167" t="s">
        <v>1408</v>
      </c>
      <c r="G3087" s="167" t="s">
        <v>1409</v>
      </c>
      <c r="I3087" s="167" t="s">
        <v>1405</v>
      </c>
      <c r="J3087" s="167" t="s">
        <v>1419</v>
      </c>
      <c r="K3087" s="167" t="s">
        <v>1199</v>
      </c>
      <c r="L3087" s="167" t="s">
        <v>1420</v>
      </c>
      <c r="M3087" s="167" t="s">
        <v>3808</v>
      </c>
      <c r="O3087" s="167">
        <v>23815</v>
      </c>
      <c r="P3087" s="167" t="s">
        <v>1386</v>
      </c>
      <c r="R3087" s="167">
        <v>980</v>
      </c>
      <c r="S3087" s="167">
        <v>-980</v>
      </c>
      <c r="T3087" s="167" t="s">
        <v>1361</v>
      </c>
    </row>
    <row r="3088" spans="1:20">
      <c r="A3088" s="167">
        <v>42100</v>
      </c>
      <c r="B3088" s="167">
        <v>45901</v>
      </c>
      <c r="C3088" s="168">
        <v>45901</v>
      </c>
      <c r="D3088" s="167">
        <v>179836</v>
      </c>
      <c r="E3088" s="167" t="s">
        <v>3811</v>
      </c>
      <c r="F3088" s="167" t="s">
        <v>1425</v>
      </c>
      <c r="G3088" s="167" t="s">
        <v>1426</v>
      </c>
      <c r="I3088" s="167" t="s">
        <v>1405</v>
      </c>
      <c r="J3088" s="167" t="s">
        <v>1422</v>
      </c>
      <c r="K3088" s="167" t="s">
        <v>1199</v>
      </c>
      <c r="L3088" s="167" t="s">
        <v>1423</v>
      </c>
      <c r="M3088" s="167" t="s">
        <v>3808</v>
      </c>
      <c r="O3088" s="167">
        <v>23533</v>
      </c>
      <c r="P3088" s="167" t="s">
        <v>1386</v>
      </c>
      <c r="R3088" s="167">
        <v>1975</v>
      </c>
      <c r="S3088" s="167">
        <v>-1975</v>
      </c>
      <c r="T3088" s="167" t="s">
        <v>1361</v>
      </c>
    </row>
    <row r="3089" spans="1:20">
      <c r="A3089" s="167">
        <v>42100</v>
      </c>
      <c r="B3089" s="167">
        <v>45931</v>
      </c>
      <c r="C3089" s="168">
        <v>45931</v>
      </c>
      <c r="D3089" s="167">
        <v>180391</v>
      </c>
      <c r="E3089" s="167" t="s">
        <v>3811</v>
      </c>
      <c r="F3089" s="167" t="s">
        <v>1425</v>
      </c>
      <c r="G3089" s="167" t="s">
        <v>1426</v>
      </c>
      <c r="I3089" s="167" t="s">
        <v>1405</v>
      </c>
      <c r="J3089" s="167" t="s">
        <v>1422</v>
      </c>
      <c r="K3089" s="167" t="s">
        <v>1199</v>
      </c>
      <c r="L3089" s="167" t="s">
        <v>1423</v>
      </c>
      <c r="M3089" s="167" t="s">
        <v>3808</v>
      </c>
      <c r="O3089" s="167">
        <v>23815</v>
      </c>
      <c r="P3089" s="167" t="s">
        <v>1386</v>
      </c>
      <c r="R3089" s="167">
        <v>1985</v>
      </c>
      <c r="S3089" s="167">
        <v>-1985</v>
      </c>
      <c r="T3089" s="167" t="s">
        <v>1361</v>
      </c>
    </row>
    <row r="3090" spans="1:20">
      <c r="A3090" s="167">
        <v>41320</v>
      </c>
      <c r="B3090" s="167">
        <v>45901</v>
      </c>
      <c r="C3090" s="168">
        <v>45901</v>
      </c>
      <c r="D3090" s="167">
        <v>179836</v>
      </c>
      <c r="E3090" s="167" t="s">
        <v>3812</v>
      </c>
      <c r="F3090" s="167" t="s">
        <v>1425</v>
      </c>
      <c r="G3090" s="167" t="s">
        <v>1426</v>
      </c>
      <c r="I3090" s="167" t="s">
        <v>1405</v>
      </c>
      <c r="J3090" s="167" t="s">
        <v>1427</v>
      </c>
      <c r="K3090" s="167" t="s">
        <v>1199</v>
      </c>
      <c r="L3090" s="167" t="s">
        <v>1428</v>
      </c>
      <c r="M3090" s="167" t="s">
        <v>3808</v>
      </c>
      <c r="O3090" s="167">
        <v>23533</v>
      </c>
      <c r="P3090" s="167" t="s">
        <v>1386</v>
      </c>
      <c r="R3090" s="167">
        <v>300</v>
      </c>
      <c r="S3090" s="167">
        <v>-300</v>
      </c>
      <c r="T3090" s="167" t="s">
        <v>1361</v>
      </c>
    </row>
    <row r="3091" spans="1:20">
      <c r="A3091" s="167">
        <v>41320</v>
      </c>
      <c r="B3091" s="167">
        <v>45931</v>
      </c>
      <c r="C3091" s="168">
        <v>45931</v>
      </c>
      <c r="D3091" s="167">
        <v>180391</v>
      </c>
      <c r="E3091" s="167" t="s">
        <v>3812</v>
      </c>
      <c r="F3091" s="167" t="s">
        <v>1425</v>
      </c>
      <c r="G3091" s="167" t="s">
        <v>1426</v>
      </c>
      <c r="I3091" s="167" t="s">
        <v>1405</v>
      </c>
      <c r="J3091" s="167" t="s">
        <v>1427</v>
      </c>
      <c r="K3091" s="167" t="s">
        <v>1199</v>
      </c>
      <c r="L3091" s="167" t="s">
        <v>1428</v>
      </c>
      <c r="M3091" s="167" t="s">
        <v>3808</v>
      </c>
      <c r="O3091" s="167">
        <v>23815</v>
      </c>
      <c r="P3091" s="167" t="s">
        <v>1386</v>
      </c>
      <c r="R3091" s="167">
        <v>300</v>
      </c>
      <c r="S3091" s="167">
        <v>-300</v>
      </c>
      <c r="T3091" s="167" t="s">
        <v>1361</v>
      </c>
    </row>
    <row r="3092" spans="1:20">
      <c r="A3092" s="167">
        <v>41300</v>
      </c>
      <c r="B3092" s="167">
        <v>45901</v>
      </c>
      <c r="C3092" s="168">
        <v>45901</v>
      </c>
      <c r="D3092" s="167">
        <v>179836</v>
      </c>
      <c r="E3092" s="167" t="s">
        <v>3813</v>
      </c>
      <c r="F3092" s="167" t="s">
        <v>1425</v>
      </c>
      <c r="G3092" s="167" t="s">
        <v>1426</v>
      </c>
      <c r="I3092" s="167" t="s">
        <v>1405</v>
      </c>
      <c r="J3092" s="167" t="s">
        <v>1430</v>
      </c>
      <c r="K3092" s="167" t="s">
        <v>1199</v>
      </c>
      <c r="L3092" s="167" t="s">
        <v>1430</v>
      </c>
      <c r="M3092" s="167" t="s">
        <v>3808</v>
      </c>
      <c r="O3092" s="167">
        <v>23533</v>
      </c>
      <c r="P3092" s="167" t="s">
        <v>1386</v>
      </c>
      <c r="R3092" s="167">
        <v>266.85000000000002</v>
      </c>
      <c r="S3092" s="167">
        <v>-266.85000000000002</v>
      </c>
      <c r="T3092" s="167" t="s">
        <v>1361</v>
      </c>
    </row>
    <row r="3093" spans="1:20">
      <c r="A3093" s="167">
        <v>41300</v>
      </c>
      <c r="B3093" s="167">
        <v>45931</v>
      </c>
      <c r="C3093" s="168">
        <v>45931</v>
      </c>
      <c r="D3093" s="167">
        <v>180391</v>
      </c>
      <c r="E3093" s="167" t="s">
        <v>3813</v>
      </c>
      <c r="F3093" s="167" t="s">
        <v>1425</v>
      </c>
      <c r="G3093" s="167" t="s">
        <v>1426</v>
      </c>
      <c r="I3093" s="167" t="s">
        <v>1405</v>
      </c>
      <c r="J3093" s="167" t="s">
        <v>1430</v>
      </c>
      <c r="K3093" s="167" t="s">
        <v>1199</v>
      </c>
      <c r="L3093" s="167" t="s">
        <v>1430</v>
      </c>
      <c r="M3093" s="167" t="s">
        <v>3808</v>
      </c>
      <c r="O3093" s="167">
        <v>23815</v>
      </c>
      <c r="P3093" s="167" t="s">
        <v>1386</v>
      </c>
      <c r="R3093" s="167">
        <v>294.97000000000003</v>
      </c>
      <c r="S3093" s="167">
        <v>-294.97000000000003</v>
      </c>
      <c r="T3093" s="167" t="s">
        <v>1361</v>
      </c>
    </row>
    <row r="3094" spans="1:20">
      <c r="A3094" s="167">
        <v>42100</v>
      </c>
      <c r="B3094" s="167">
        <v>45901</v>
      </c>
      <c r="C3094" s="168">
        <v>45901</v>
      </c>
      <c r="D3094" s="167">
        <v>179836</v>
      </c>
      <c r="E3094" s="167" t="s">
        <v>3814</v>
      </c>
      <c r="F3094" s="167" t="s">
        <v>1408</v>
      </c>
      <c r="G3094" s="167" t="s">
        <v>1409</v>
      </c>
      <c r="I3094" s="167" t="s">
        <v>1405</v>
      </c>
      <c r="J3094" s="167" t="s">
        <v>1432</v>
      </c>
      <c r="K3094" s="167" t="s">
        <v>1199</v>
      </c>
      <c r="L3094" s="167" t="s">
        <v>1433</v>
      </c>
      <c r="M3094" s="167" t="s">
        <v>3808</v>
      </c>
      <c r="O3094" s="167">
        <v>23533</v>
      </c>
      <c r="P3094" s="167" t="s">
        <v>1386</v>
      </c>
      <c r="R3094" s="167">
        <v>1012</v>
      </c>
      <c r="S3094" s="167">
        <v>-1012</v>
      </c>
      <c r="T3094" s="167" t="s">
        <v>1361</v>
      </c>
    </row>
    <row r="3095" spans="1:20">
      <c r="A3095" s="167">
        <v>42100</v>
      </c>
      <c r="B3095" s="167">
        <v>45931</v>
      </c>
      <c r="C3095" s="168">
        <v>45931</v>
      </c>
      <c r="D3095" s="167">
        <v>180391</v>
      </c>
      <c r="E3095" s="167" t="s">
        <v>3814</v>
      </c>
      <c r="F3095" s="167" t="s">
        <v>1408</v>
      </c>
      <c r="G3095" s="167" t="s">
        <v>1409</v>
      </c>
      <c r="I3095" s="167" t="s">
        <v>1405</v>
      </c>
      <c r="J3095" s="167" t="s">
        <v>1432</v>
      </c>
      <c r="K3095" s="167" t="s">
        <v>1199</v>
      </c>
      <c r="L3095" s="167" t="s">
        <v>1433</v>
      </c>
      <c r="M3095" s="167" t="s">
        <v>3808</v>
      </c>
      <c r="O3095" s="167">
        <v>23815</v>
      </c>
      <c r="P3095" s="167" t="s">
        <v>1386</v>
      </c>
      <c r="R3095" s="167">
        <v>1012</v>
      </c>
      <c r="S3095" s="167">
        <v>-1012</v>
      </c>
      <c r="T3095" s="167" t="s">
        <v>1361</v>
      </c>
    </row>
    <row r="3096" spans="1:20">
      <c r="A3096" s="167">
        <v>40000</v>
      </c>
      <c r="B3096" s="167">
        <v>45901</v>
      </c>
      <c r="C3096" s="168">
        <v>45901</v>
      </c>
      <c r="D3096" s="167">
        <v>179836</v>
      </c>
      <c r="E3096" s="167" t="s">
        <v>3815</v>
      </c>
      <c r="F3096" s="167" t="s">
        <v>1408</v>
      </c>
      <c r="G3096" s="167" t="s">
        <v>1409</v>
      </c>
      <c r="I3096" s="167" t="s">
        <v>1405</v>
      </c>
      <c r="J3096" s="167" t="s">
        <v>1514</v>
      </c>
      <c r="K3096" s="167" t="s">
        <v>1199</v>
      </c>
      <c r="L3096" s="167" t="s">
        <v>1515</v>
      </c>
      <c r="M3096" s="167" t="s">
        <v>3808</v>
      </c>
      <c r="O3096" s="167">
        <v>23533</v>
      </c>
      <c r="P3096" s="167" t="s">
        <v>1386</v>
      </c>
      <c r="R3096" s="167">
        <v>1215</v>
      </c>
      <c r="S3096" s="167">
        <v>-1215</v>
      </c>
      <c r="T3096" s="167" t="s">
        <v>1361</v>
      </c>
    </row>
    <row r="3097" spans="1:20">
      <c r="A3097" s="167">
        <v>40000</v>
      </c>
      <c r="B3097" s="167">
        <v>45931</v>
      </c>
      <c r="C3097" s="168">
        <v>45931</v>
      </c>
      <c r="D3097" s="167">
        <v>180391</v>
      </c>
      <c r="E3097" s="167" t="s">
        <v>3815</v>
      </c>
      <c r="F3097" s="167" t="s">
        <v>1408</v>
      </c>
      <c r="G3097" s="167" t="s">
        <v>1409</v>
      </c>
      <c r="I3097" s="167" t="s">
        <v>1405</v>
      </c>
      <c r="J3097" s="167" t="s">
        <v>1514</v>
      </c>
      <c r="K3097" s="167" t="s">
        <v>1199</v>
      </c>
      <c r="L3097" s="167" t="s">
        <v>1515</v>
      </c>
      <c r="M3097" s="167" t="s">
        <v>3808</v>
      </c>
      <c r="O3097" s="167">
        <v>23815</v>
      </c>
      <c r="P3097" s="167" t="s">
        <v>1386</v>
      </c>
      <c r="R3097" s="167">
        <v>1215</v>
      </c>
      <c r="S3097" s="167">
        <v>-1215</v>
      </c>
      <c r="T3097" s="167" t="s">
        <v>1361</v>
      </c>
    </row>
    <row r="3098" spans="1:20">
      <c r="A3098" s="167">
        <v>42100</v>
      </c>
      <c r="B3098" s="167">
        <v>45901</v>
      </c>
      <c r="C3098" s="168">
        <v>45901</v>
      </c>
      <c r="D3098" s="167">
        <v>179836</v>
      </c>
      <c r="E3098" s="167" t="s">
        <v>3816</v>
      </c>
      <c r="F3098" s="167" t="s">
        <v>1408</v>
      </c>
      <c r="G3098" s="167" t="s">
        <v>1409</v>
      </c>
      <c r="I3098" s="167" t="s">
        <v>1405</v>
      </c>
      <c r="J3098" s="167" t="s">
        <v>1435</v>
      </c>
      <c r="K3098" s="167" t="s">
        <v>1199</v>
      </c>
      <c r="L3098" s="167" t="s">
        <v>1436</v>
      </c>
      <c r="M3098" s="167" t="s">
        <v>3808</v>
      </c>
      <c r="O3098" s="167">
        <v>23533</v>
      </c>
      <c r="P3098" s="167" t="s">
        <v>1386</v>
      </c>
      <c r="R3098" s="167">
        <v>855</v>
      </c>
      <c r="S3098" s="167">
        <v>-855</v>
      </c>
      <c r="T3098" s="167" t="s">
        <v>1361</v>
      </c>
    </row>
    <row r="3099" spans="1:20">
      <c r="A3099" s="167">
        <v>42100</v>
      </c>
      <c r="B3099" s="167">
        <v>45931</v>
      </c>
      <c r="C3099" s="168">
        <v>45931</v>
      </c>
      <c r="D3099" s="167">
        <v>180391</v>
      </c>
      <c r="E3099" s="167" t="s">
        <v>3816</v>
      </c>
      <c r="F3099" s="167" t="s">
        <v>1408</v>
      </c>
      <c r="G3099" s="167" t="s">
        <v>1409</v>
      </c>
      <c r="I3099" s="167" t="s">
        <v>1405</v>
      </c>
      <c r="J3099" s="167" t="s">
        <v>1435</v>
      </c>
      <c r="K3099" s="167" t="s">
        <v>1199</v>
      </c>
      <c r="L3099" s="167" t="s">
        <v>1436</v>
      </c>
      <c r="M3099" s="167" t="s">
        <v>3808</v>
      </c>
      <c r="O3099" s="167">
        <v>23815</v>
      </c>
      <c r="P3099" s="167" t="s">
        <v>1386</v>
      </c>
      <c r="R3099" s="167">
        <v>840</v>
      </c>
      <c r="S3099" s="167">
        <v>-840</v>
      </c>
      <c r="T3099" s="167" t="s">
        <v>1361</v>
      </c>
    </row>
    <row r="3100" spans="1:20">
      <c r="A3100" s="167">
        <v>40000</v>
      </c>
      <c r="B3100" s="167">
        <v>45901</v>
      </c>
      <c r="C3100" s="168">
        <v>45901</v>
      </c>
      <c r="D3100" s="167">
        <v>179836</v>
      </c>
      <c r="E3100" s="167" t="s">
        <v>3817</v>
      </c>
      <c r="F3100" s="167" t="s">
        <v>1425</v>
      </c>
      <c r="G3100" s="167" t="s">
        <v>1426</v>
      </c>
      <c r="I3100" s="167" t="s">
        <v>1405</v>
      </c>
      <c r="J3100" s="167" t="s">
        <v>1441</v>
      </c>
      <c r="K3100" s="167" t="s">
        <v>1199</v>
      </c>
      <c r="L3100" s="167" t="s">
        <v>1442</v>
      </c>
      <c r="M3100" s="167" t="s">
        <v>3808</v>
      </c>
      <c r="O3100" s="167">
        <v>23533</v>
      </c>
      <c r="P3100" s="167" t="s">
        <v>1386</v>
      </c>
      <c r="R3100" s="167">
        <v>2400</v>
      </c>
      <c r="S3100" s="167">
        <v>-2400</v>
      </c>
      <c r="T3100" s="167" t="s">
        <v>1361</v>
      </c>
    </row>
    <row r="3101" spans="1:20">
      <c r="A3101" s="167">
        <v>40000</v>
      </c>
      <c r="B3101" s="167">
        <v>45931</v>
      </c>
      <c r="C3101" s="168">
        <v>45931</v>
      </c>
      <c r="D3101" s="167">
        <v>180391</v>
      </c>
      <c r="E3101" s="167" t="s">
        <v>3817</v>
      </c>
      <c r="F3101" s="167" t="s">
        <v>1425</v>
      </c>
      <c r="G3101" s="167" t="s">
        <v>1426</v>
      </c>
      <c r="I3101" s="167" t="s">
        <v>1405</v>
      </c>
      <c r="J3101" s="167" t="s">
        <v>1441</v>
      </c>
      <c r="K3101" s="167" t="s">
        <v>1199</v>
      </c>
      <c r="L3101" s="167" t="s">
        <v>1442</v>
      </c>
      <c r="M3101" s="167" t="s">
        <v>3808</v>
      </c>
      <c r="O3101" s="167">
        <v>23815</v>
      </c>
      <c r="P3101" s="167" t="s">
        <v>1386</v>
      </c>
      <c r="R3101" s="167">
        <v>2400</v>
      </c>
      <c r="S3101" s="167">
        <v>-2400</v>
      </c>
      <c r="T3101" s="167" t="s">
        <v>1361</v>
      </c>
    </row>
    <row r="3102" spans="1:20">
      <c r="A3102" s="167">
        <v>40000</v>
      </c>
      <c r="B3102" s="167">
        <v>45901</v>
      </c>
      <c r="C3102" s="168">
        <v>45901</v>
      </c>
      <c r="D3102" s="167">
        <v>179836</v>
      </c>
      <c r="E3102" s="167" t="s">
        <v>3818</v>
      </c>
      <c r="F3102" s="167" t="s">
        <v>1425</v>
      </c>
      <c r="G3102" s="167" t="s">
        <v>1426</v>
      </c>
      <c r="I3102" s="167" t="s">
        <v>1405</v>
      </c>
      <c r="J3102" s="167" t="s">
        <v>1444</v>
      </c>
      <c r="K3102" s="167" t="s">
        <v>1199</v>
      </c>
      <c r="L3102" s="167" t="s">
        <v>1445</v>
      </c>
      <c r="M3102" s="167" t="s">
        <v>3808</v>
      </c>
      <c r="O3102" s="167">
        <v>23533</v>
      </c>
      <c r="P3102" s="167" t="s">
        <v>1386</v>
      </c>
      <c r="R3102" s="167">
        <v>380</v>
      </c>
      <c r="S3102" s="167">
        <v>-380</v>
      </c>
      <c r="T3102" s="167" t="s">
        <v>1361</v>
      </c>
    </row>
    <row r="3103" spans="1:20">
      <c r="A3103" s="167">
        <v>40000</v>
      </c>
      <c r="B3103" s="167">
        <v>45931</v>
      </c>
      <c r="C3103" s="168">
        <v>45931</v>
      </c>
      <c r="D3103" s="167">
        <v>180391</v>
      </c>
      <c r="E3103" s="167" t="s">
        <v>3818</v>
      </c>
      <c r="F3103" s="167" t="s">
        <v>1425</v>
      </c>
      <c r="G3103" s="167" t="s">
        <v>1426</v>
      </c>
      <c r="I3103" s="167" t="s">
        <v>1405</v>
      </c>
      <c r="J3103" s="167" t="s">
        <v>1444</v>
      </c>
      <c r="K3103" s="167" t="s">
        <v>1199</v>
      </c>
      <c r="L3103" s="167" t="s">
        <v>1445</v>
      </c>
      <c r="M3103" s="167" t="s">
        <v>3808</v>
      </c>
      <c r="O3103" s="167">
        <v>23815</v>
      </c>
      <c r="P3103" s="167" t="s">
        <v>1386</v>
      </c>
      <c r="R3103" s="167">
        <v>380</v>
      </c>
      <c r="S3103" s="167">
        <v>-380</v>
      </c>
      <c r="T3103" s="167" t="s">
        <v>1361</v>
      </c>
    </row>
    <row r="3104" spans="1:20">
      <c r="A3104" s="167">
        <v>40000</v>
      </c>
      <c r="B3104" s="167">
        <v>45901</v>
      </c>
      <c r="C3104" s="168">
        <v>45901</v>
      </c>
      <c r="D3104" s="167">
        <v>179836</v>
      </c>
      <c r="E3104" s="167" t="s">
        <v>3819</v>
      </c>
      <c r="F3104" s="167" t="s">
        <v>1425</v>
      </c>
      <c r="G3104" s="167" t="s">
        <v>1426</v>
      </c>
      <c r="I3104" s="167" t="s">
        <v>1405</v>
      </c>
      <c r="J3104" s="167" t="s">
        <v>1447</v>
      </c>
      <c r="K3104" s="167" t="s">
        <v>1199</v>
      </c>
      <c r="L3104" s="167" t="s">
        <v>1448</v>
      </c>
      <c r="M3104" s="167" t="s">
        <v>3808</v>
      </c>
      <c r="O3104" s="167">
        <v>23533</v>
      </c>
      <c r="P3104" s="167" t="s">
        <v>1386</v>
      </c>
      <c r="R3104" s="167">
        <v>13255</v>
      </c>
      <c r="S3104" s="167">
        <v>-13255</v>
      </c>
      <c r="T3104" s="167" t="s">
        <v>1361</v>
      </c>
    </row>
    <row r="3105" spans="1:20">
      <c r="A3105" s="167">
        <v>40000</v>
      </c>
      <c r="B3105" s="167">
        <v>45931</v>
      </c>
      <c r="C3105" s="168">
        <v>45931</v>
      </c>
      <c r="D3105" s="167">
        <v>180391</v>
      </c>
      <c r="E3105" s="167" t="s">
        <v>3819</v>
      </c>
      <c r="F3105" s="167" t="s">
        <v>1425</v>
      </c>
      <c r="G3105" s="167" t="s">
        <v>1426</v>
      </c>
      <c r="I3105" s="167" t="s">
        <v>1405</v>
      </c>
      <c r="J3105" s="167" t="s">
        <v>1447</v>
      </c>
      <c r="K3105" s="167" t="s">
        <v>1199</v>
      </c>
      <c r="L3105" s="167" t="s">
        <v>1448</v>
      </c>
      <c r="M3105" s="167" t="s">
        <v>3808</v>
      </c>
      <c r="O3105" s="167">
        <v>23815</v>
      </c>
      <c r="P3105" s="167" t="s">
        <v>1386</v>
      </c>
      <c r="R3105" s="167">
        <v>13475</v>
      </c>
      <c r="S3105" s="167">
        <v>-13475</v>
      </c>
      <c r="T3105" s="167" t="s">
        <v>1361</v>
      </c>
    </row>
    <row r="3106" spans="1:20">
      <c r="A3106" s="167">
        <v>42000</v>
      </c>
      <c r="B3106" s="167">
        <v>45904</v>
      </c>
      <c r="C3106" s="168">
        <v>45904</v>
      </c>
      <c r="D3106" s="167">
        <v>180109</v>
      </c>
      <c r="E3106" s="167" t="s">
        <v>3820</v>
      </c>
      <c r="F3106" s="167" t="s">
        <v>1500</v>
      </c>
      <c r="G3106" s="167" t="s">
        <v>508</v>
      </c>
      <c r="I3106" s="167" t="s">
        <v>1405</v>
      </c>
      <c r="J3106" s="167" t="s">
        <v>3821</v>
      </c>
      <c r="K3106" s="167" t="s">
        <v>1199</v>
      </c>
      <c r="L3106" s="167" t="s">
        <v>3822</v>
      </c>
      <c r="M3106" s="167" t="s">
        <v>3808</v>
      </c>
      <c r="O3106" s="167">
        <v>23556</v>
      </c>
      <c r="P3106" s="167" t="s">
        <v>1386</v>
      </c>
      <c r="R3106" s="167">
        <v>187.66</v>
      </c>
      <c r="S3106" s="167">
        <v>-187.66</v>
      </c>
      <c r="T3106" s="167" t="s">
        <v>1361</v>
      </c>
    </row>
    <row r="3107" spans="1:20">
      <c r="A3107" s="167">
        <v>42000</v>
      </c>
      <c r="B3107" s="167">
        <v>45904</v>
      </c>
      <c r="C3107" s="168">
        <v>45904</v>
      </c>
      <c r="D3107" s="167">
        <v>180109</v>
      </c>
      <c r="E3107" s="167" t="s">
        <v>3823</v>
      </c>
      <c r="F3107" s="167" t="s">
        <v>1500</v>
      </c>
      <c r="G3107" s="167" t="s">
        <v>508</v>
      </c>
      <c r="I3107" s="167" t="s">
        <v>1405</v>
      </c>
      <c r="J3107" s="167" t="s">
        <v>3824</v>
      </c>
      <c r="K3107" s="167" t="s">
        <v>1199</v>
      </c>
      <c r="L3107" s="167" t="s">
        <v>3825</v>
      </c>
      <c r="M3107" s="167" t="s">
        <v>3808</v>
      </c>
      <c r="O3107" s="167">
        <v>23556</v>
      </c>
      <c r="P3107" s="167" t="s">
        <v>1386</v>
      </c>
      <c r="R3107" s="167">
        <v>1351.13</v>
      </c>
      <c r="S3107" s="167">
        <v>-1351.13</v>
      </c>
      <c r="T3107" s="167" t="s">
        <v>1361</v>
      </c>
    </row>
    <row r="3108" spans="1:20">
      <c r="A3108" s="167">
        <v>42000</v>
      </c>
      <c r="B3108" s="167">
        <v>45904</v>
      </c>
      <c r="C3108" s="168">
        <v>45904</v>
      </c>
      <c r="D3108" s="167">
        <v>180109</v>
      </c>
      <c r="E3108" s="167" t="s">
        <v>3826</v>
      </c>
      <c r="F3108" s="167" t="s">
        <v>1500</v>
      </c>
      <c r="G3108" s="167" t="s">
        <v>508</v>
      </c>
      <c r="I3108" s="167" t="s">
        <v>1405</v>
      </c>
      <c r="J3108" s="167" t="s">
        <v>3827</v>
      </c>
      <c r="K3108" s="167" t="s">
        <v>1199</v>
      </c>
      <c r="L3108" s="167" t="s">
        <v>3828</v>
      </c>
      <c r="M3108" s="167" t="s">
        <v>3808</v>
      </c>
      <c r="O3108" s="167">
        <v>23556</v>
      </c>
      <c r="P3108" s="167" t="s">
        <v>1386</v>
      </c>
      <c r="R3108" s="167">
        <v>1389.7</v>
      </c>
      <c r="S3108" s="167">
        <v>-1389.7</v>
      </c>
      <c r="T3108" s="167" t="s">
        <v>1361</v>
      </c>
    </row>
    <row r="3109" spans="1:20">
      <c r="A3109" s="167">
        <v>41450</v>
      </c>
      <c r="B3109" s="167">
        <v>45901</v>
      </c>
      <c r="C3109" s="168">
        <v>45901</v>
      </c>
      <c r="D3109" s="167">
        <v>179837</v>
      </c>
      <c r="E3109" s="167" t="s">
        <v>3829</v>
      </c>
      <c r="F3109" s="167" t="s">
        <v>1500</v>
      </c>
      <c r="G3109" s="167" t="s">
        <v>508</v>
      </c>
      <c r="I3109" s="167" t="s">
        <v>1405</v>
      </c>
      <c r="J3109" s="167" t="s">
        <v>1501</v>
      </c>
      <c r="K3109" s="167" t="s">
        <v>1199</v>
      </c>
      <c r="L3109" s="167" t="s">
        <v>1502</v>
      </c>
      <c r="M3109" s="167" t="s">
        <v>3808</v>
      </c>
      <c r="O3109" s="167">
        <v>23435</v>
      </c>
      <c r="P3109" s="167" t="s">
        <v>1386</v>
      </c>
      <c r="R3109" s="167">
        <v>564.29999999999995</v>
      </c>
      <c r="S3109" s="167">
        <v>-564.29999999999995</v>
      </c>
      <c r="T3109" s="167" t="s">
        <v>1361</v>
      </c>
    </row>
    <row r="3110" spans="1:20">
      <c r="A3110" s="167">
        <v>41450</v>
      </c>
      <c r="B3110" s="167">
        <v>45931</v>
      </c>
      <c r="C3110" s="168">
        <v>45931</v>
      </c>
      <c r="D3110" s="167">
        <v>180392</v>
      </c>
      <c r="E3110" s="167" t="s">
        <v>3829</v>
      </c>
      <c r="F3110" s="167" t="s">
        <v>1500</v>
      </c>
      <c r="G3110" s="167" t="s">
        <v>508</v>
      </c>
      <c r="I3110" s="167" t="s">
        <v>1405</v>
      </c>
      <c r="J3110" s="167" t="s">
        <v>1501</v>
      </c>
      <c r="K3110" s="167" t="s">
        <v>1199</v>
      </c>
      <c r="L3110" s="167" t="s">
        <v>1502</v>
      </c>
      <c r="M3110" s="167" t="s">
        <v>3808</v>
      </c>
      <c r="O3110" s="167">
        <v>23816</v>
      </c>
      <c r="P3110" s="167" t="s">
        <v>1386</v>
      </c>
      <c r="R3110" s="167">
        <v>564.29999999999995</v>
      </c>
      <c r="S3110" s="167">
        <v>-564.29999999999995</v>
      </c>
      <c r="T3110" s="167" t="s">
        <v>1361</v>
      </c>
    </row>
    <row r="3111" spans="1:20">
      <c r="A3111" s="167">
        <v>41450</v>
      </c>
      <c r="B3111" s="167">
        <v>45901</v>
      </c>
      <c r="C3111" s="168">
        <v>45901</v>
      </c>
      <c r="D3111" s="167">
        <v>179837</v>
      </c>
      <c r="E3111" s="167" t="s">
        <v>3830</v>
      </c>
      <c r="F3111" s="167" t="s">
        <v>1500</v>
      </c>
      <c r="G3111" s="167" t="s">
        <v>508</v>
      </c>
      <c r="I3111" s="167" t="s">
        <v>1405</v>
      </c>
      <c r="J3111" s="167" t="s">
        <v>3831</v>
      </c>
      <c r="K3111" s="167" t="s">
        <v>1199</v>
      </c>
      <c r="L3111" s="167" t="s">
        <v>3832</v>
      </c>
      <c r="M3111" s="167" t="s">
        <v>3808</v>
      </c>
      <c r="O3111" s="167">
        <v>23435</v>
      </c>
      <c r="P3111" s="167" t="s">
        <v>1386</v>
      </c>
      <c r="R3111" s="167">
        <v>12.72</v>
      </c>
      <c r="S3111" s="167">
        <v>-12.72</v>
      </c>
      <c r="T3111" s="167" t="s">
        <v>1361</v>
      </c>
    </row>
    <row r="3112" spans="1:20">
      <c r="A3112" s="167">
        <v>41450</v>
      </c>
      <c r="B3112" s="167">
        <v>45931</v>
      </c>
      <c r="C3112" s="168">
        <v>45931</v>
      </c>
      <c r="D3112" s="167">
        <v>180392</v>
      </c>
      <c r="E3112" s="167" t="s">
        <v>3830</v>
      </c>
      <c r="F3112" s="167" t="s">
        <v>1500</v>
      </c>
      <c r="G3112" s="167" t="s">
        <v>508</v>
      </c>
      <c r="I3112" s="167" t="s">
        <v>1405</v>
      </c>
      <c r="J3112" s="167" t="s">
        <v>3831</v>
      </c>
      <c r="K3112" s="167" t="s">
        <v>1199</v>
      </c>
      <c r="L3112" s="167" t="s">
        <v>3832</v>
      </c>
      <c r="M3112" s="167" t="s">
        <v>3808</v>
      </c>
      <c r="O3112" s="167">
        <v>23816</v>
      </c>
      <c r="P3112" s="167" t="s">
        <v>1386</v>
      </c>
      <c r="R3112" s="167">
        <v>12.72</v>
      </c>
      <c r="S3112" s="167">
        <v>-12.72</v>
      </c>
      <c r="T3112" s="167" t="s">
        <v>1361</v>
      </c>
    </row>
    <row r="3113" spans="1:20">
      <c r="A3113" s="167">
        <v>41200</v>
      </c>
      <c r="B3113" s="167">
        <v>45901</v>
      </c>
      <c r="C3113" s="168">
        <v>45901</v>
      </c>
      <c r="D3113" s="167">
        <v>179836</v>
      </c>
      <c r="E3113" s="167" t="s">
        <v>3833</v>
      </c>
      <c r="F3113" s="167" t="s">
        <v>1408</v>
      </c>
      <c r="G3113" s="167" t="s">
        <v>1409</v>
      </c>
      <c r="I3113" s="167" t="s">
        <v>1405</v>
      </c>
      <c r="J3113" s="167" t="s">
        <v>1478</v>
      </c>
      <c r="K3113" s="167" t="s">
        <v>1199</v>
      </c>
      <c r="L3113" s="167" t="s">
        <v>1479</v>
      </c>
      <c r="M3113" s="167" t="s">
        <v>3808</v>
      </c>
      <c r="O3113" s="167">
        <v>23533</v>
      </c>
      <c r="P3113" s="167" t="s">
        <v>1386</v>
      </c>
      <c r="R3113" s="167">
        <v>1000</v>
      </c>
      <c r="S3113" s="167">
        <v>-1000</v>
      </c>
      <c r="T3113" s="167" t="s">
        <v>1361</v>
      </c>
    </row>
    <row r="3114" spans="1:20">
      <c r="A3114" s="167">
        <v>41200</v>
      </c>
      <c r="B3114" s="167">
        <v>45931</v>
      </c>
      <c r="C3114" s="168">
        <v>45931</v>
      </c>
      <c r="D3114" s="167">
        <v>180391</v>
      </c>
      <c r="E3114" s="167" t="s">
        <v>3833</v>
      </c>
      <c r="F3114" s="167" t="s">
        <v>1408</v>
      </c>
      <c r="G3114" s="167" t="s">
        <v>1409</v>
      </c>
      <c r="I3114" s="167" t="s">
        <v>1405</v>
      </c>
      <c r="J3114" s="167" t="s">
        <v>1478</v>
      </c>
      <c r="K3114" s="167" t="s">
        <v>1199</v>
      </c>
      <c r="L3114" s="167" t="s">
        <v>1479</v>
      </c>
      <c r="M3114" s="167" t="s">
        <v>3808</v>
      </c>
      <c r="O3114" s="167">
        <v>23815</v>
      </c>
      <c r="P3114" s="167" t="s">
        <v>1386</v>
      </c>
      <c r="R3114" s="167">
        <v>1000</v>
      </c>
      <c r="S3114" s="167">
        <v>-1000</v>
      </c>
      <c r="T3114" s="167" t="s">
        <v>1361</v>
      </c>
    </row>
    <row r="3115" spans="1:20">
      <c r="A3115" s="167">
        <v>41300</v>
      </c>
      <c r="B3115" s="167">
        <v>45901</v>
      </c>
      <c r="C3115" s="168">
        <v>45901</v>
      </c>
      <c r="D3115" s="167">
        <v>179836</v>
      </c>
      <c r="E3115" s="167" t="s">
        <v>3834</v>
      </c>
      <c r="F3115" s="167" t="s">
        <v>1425</v>
      </c>
      <c r="G3115" s="167" t="s">
        <v>1426</v>
      </c>
      <c r="I3115" s="167" t="s">
        <v>1405</v>
      </c>
      <c r="J3115" s="167" t="s">
        <v>3835</v>
      </c>
      <c r="K3115" s="167" t="s">
        <v>1199</v>
      </c>
      <c r="L3115" s="167" t="s">
        <v>3836</v>
      </c>
      <c r="M3115" s="167" t="s">
        <v>3808</v>
      </c>
      <c r="O3115" s="167">
        <v>23533</v>
      </c>
      <c r="P3115" s="167" t="s">
        <v>1386</v>
      </c>
      <c r="R3115" s="167">
        <v>192.5</v>
      </c>
      <c r="S3115" s="167">
        <v>-192.5</v>
      </c>
      <c r="T3115" s="167" t="s">
        <v>1361</v>
      </c>
    </row>
    <row r="3116" spans="1:20">
      <c r="A3116" s="167">
        <v>41300</v>
      </c>
      <c r="B3116" s="167">
        <v>45931</v>
      </c>
      <c r="C3116" s="168">
        <v>45931</v>
      </c>
      <c r="D3116" s="167">
        <v>180391</v>
      </c>
      <c r="E3116" s="167" t="s">
        <v>3834</v>
      </c>
      <c r="F3116" s="167" t="s">
        <v>1425</v>
      </c>
      <c r="G3116" s="167" t="s">
        <v>1426</v>
      </c>
      <c r="I3116" s="167" t="s">
        <v>1405</v>
      </c>
      <c r="J3116" s="167" t="s">
        <v>3835</v>
      </c>
      <c r="K3116" s="167" t="s">
        <v>1199</v>
      </c>
      <c r="L3116" s="167" t="s">
        <v>3836</v>
      </c>
      <c r="M3116" s="167" t="s">
        <v>3808</v>
      </c>
      <c r="O3116" s="167">
        <v>23815</v>
      </c>
      <c r="P3116" s="167" t="s">
        <v>1386</v>
      </c>
      <c r="R3116" s="167">
        <v>192.5</v>
      </c>
      <c r="S3116" s="167">
        <v>-192.5</v>
      </c>
      <c r="T3116" s="167" t="s">
        <v>1361</v>
      </c>
    </row>
    <row r="3117" spans="1:20">
      <c r="A3117" s="167">
        <v>40000</v>
      </c>
      <c r="B3117" s="167">
        <v>45915</v>
      </c>
      <c r="C3117" s="168">
        <v>45915</v>
      </c>
      <c r="D3117" s="167">
        <v>180193</v>
      </c>
      <c r="E3117" s="167" t="s">
        <v>3837</v>
      </c>
      <c r="F3117" s="167" t="s">
        <v>1425</v>
      </c>
      <c r="G3117" s="167" t="s">
        <v>1426</v>
      </c>
      <c r="I3117" s="167" t="s">
        <v>1384</v>
      </c>
      <c r="J3117" s="167" t="s">
        <v>3457</v>
      </c>
      <c r="K3117" s="167" t="s">
        <v>1203</v>
      </c>
      <c r="L3117" s="167" t="s">
        <v>1462</v>
      </c>
      <c r="M3117" s="167" t="s">
        <v>1387</v>
      </c>
      <c r="O3117" s="167">
        <v>23622</v>
      </c>
      <c r="P3117" s="167" t="s">
        <v>1386</v>
      </c>
      <c r="R3117" s="167">
        <v>368.58</v>
      </c>
      <c r="S3117" s="167">
        <v>-368.58</v>
      </c>
      <c r="T3117" s="167" t="s">
        <v>1361</v>
      </c>
    </row>
    <row r="3118" spans="1:20">
      <c r="A3118" s="167">
        <v>40000</v>
      </c>
      <c r="B3118" s="167">
        <v>45945</v>
      </c>
      <c r="C3118" s="168">
        <v>45945</v>
      </c>
      <c r="D3118" s="167">
        <v>180760</v>
      </c>
      <c r="E3118" s="167" t="s">
        <v>3837</v>
      </c>
      <c r="F3118" s="167" t="s">
        <v>1425</v>
      </c>
      <c r="G3118" s="167" t="s">
        <v>1426</v>
      </c>
      <c r="I3118" s="167" t="s">
        <v>1384</v>
      </c>
      <c r="J3118" s="167" t="s">
        <v>3457</v>
      </c>
      <c r="K3118" s="167" t="s">
        <v>1203</v>
      </c>
      <c r="L3118" s="167" t="s">
        <v>1462</v>
      </c>
      <c r="M3118" s="167" t="s">
        <v>1387</v>
      </c>
      <c r="O3118" s="167">
        <v>24094</v>
      </c>
      <c r="P3118" s="167" t="s">
        <v>1386</v>
      </c>
      <c r="R3118" s="167">
        <v>368.58</v>
      </c>
      <c r="S3118" s="167">
        <v>-368.58</v>
      </c>
      <c r="T3118" s="167" t="s">
        <v>1361</v>
      </c>
    </row>
    <row r="3119" spans="1:20">
      <c r="A3119" s="167">
        <v>42100</v>
      </c>
      <c r="B3119" s="167">
        <v>45915</v>
      </c>
      <c r="C3119" s="168">
        <v>45915</v>
      </c>
      <c r="D3119" s="167">
        <v>180193</v>
      </c>
      <c r="E3119" s="167" t="s">
        <v>3838</v>
      </c>
      <c r="F3119" s="167" t="s">
        <v>1408</v>
      </c>
      <c r="G3119" s="167" t="s">
        <v>1409</v>
      </c>
      <c r="I3119" s="167" t="s">
        <v>1384</v>
      </c>
      <c r="J3119" s="167" t="s">
        <v>1422</v>
      </c>
      <c r="K3119" s="167" t="s">
        <v>1203</v>
      </c>
      <c r="L3119" s="167" t="s">
        <v>1423</v>
      </c>
      <c r="M3119" s="167" t="s">
        <v>1387</v>
      </c>
      <c r="O3119" s="167">
        <v>23622</v>
      </c>
      <c r="P3119" s="167" t="s">
        <v>1386</v>
      </c>
      <c r="R3119" s="167">
        <v>70</v>
      </c>
      <c r="S3119" s="167">
        <v>-70</v>
      </c>
      <c r="T3119" s="167" t="s">
        <v>1361</v>
      </c>
    </row>
    <row r="3120" spans="1:20">
      <c r="A3120" s="167">
        <v>42100</v>
      </c>
      <c r="B3120" s="167">
        <v>45945</v>
      </c>
      <c r="C3120" s="168">
        <v>45945</v>
      </c>
      <c r="D3120" s="167">
        <v>180760</v>
      </c>
      <c r="E3120" s="167" t="s">
        <v>3838</v>
      </c>
      <c r="F3120" s="167" t="s">
        <v>1408</v>
      </c>
      <c r="G3120" s="167" t="s">
        <v>1409</v>
      </c>
      <c r="I3120" s="167" t="s">
        <v>1384</v>
      </c>
      <c r="J3120" s="167" t="s">
        <v>1422</v>
      </c>
      <c r="K3120" s="167" t="s">
        <v>1203</v>
      </c>
      <c r="L3120" s="167" t="s">
        <v>1423</v>
      </c>
      <c r="M3120" s="167" t="s">
        <v>1387</v>
      </c>
      <c r="O3120" s="167">
        <v>24094</v>
      </c>
      <c r="P3120" s="167" t="s">
        <v>1386</v>
      </c>
      <c r="R3120" s="167">
        <v>70</v>
      </c>
      <c r="S3120" s="167">
        <v>-70</v>
      </c>
      <c r="T3120" s="167" t="s">
        <v>1361</v>
      </c>
    </row>
    <row r="3121" spans="1:20">
      <c r="A3121" s="167">
        <v>41450</v>
      </c>
      <c r="B3121" s="167">
        <v>45915</v>
      </c>
      <c r="C3121" s="168">
        <v>45915</v>
      </c>
      <c r="D3121" s="167">
        <v>180193</v>
      </c>
      <c r="E3121" s="167" t="s">
        <v>3839</v>
      </c>
      <c r="F3121" s="167" t="s">
        <v>1425</v>
      </c>
      <c r="G3121" s="167" t="s">
        <v>1426</v>
      </c>
      <c r="I3121" s="167" t="s">
        <v>1384</v>
      </c>
      <c r="J3121" s="167" t="s">
        <v>1501</v>
      </c>
      <c r="K3121" s="167" t="s">
        <v>1203</v>
      </c>
      <c r="L3121" s="167" t="s">
        <v>1502</v>
      </c>
      <c r="M3121" s="167" t="s">
        <v>1387</v>
      </c>
      <c r="O3121" s="167">
        <v>23622</v>
      </c>
      <c r="P3121" s="167" t="s">
        <v>1386</v>
      </c>
      <c r="R3121" s="167">
        <v>176</v>
      </c>
      <c r="S3121" s="167">
        <v>-176</v>
      </c>
      <c r="T3121" s="167" t="s">
        <v>1361</v>
      </c>
    </row>
    <row r="3122" spans="1:20">
      <c r="A3122" s="167">
        <v>41450</v>
      </c>
      <c r="B3122" s="167">
        <v>45945</v>
      </c>
      <c r="C3122" s="168">
        <v>45945</v>
      </c>
      <c r="D3122" s="167">
        <v>180760</v>
      </c>
      <c r="E3122" s="167" t="s">
        <v>3839</v>
      </c>
      <c r="F3122" s="167" t="s">
        <v>1425</v>
      </c>
      <c r="G3122" s="167" t="s">
        <v>1426</v>
      </c>
      <c r="I3122" s="167" t="s">
        <v>1384</v>
      </c>
      <c r="J3122" s="167" t="s">
        <v>1501</v>
      </c>
      <c r="K3122" s="167" t="s">
        <v>1203</v>
      </c>
      <c r="L3122" s="167" t="s">
        <v>1502</v>
      </c>
      <c r="M3122" s="167" t="s">
        <v>1387</v>
      </c>
      <c r="O3122" s="167">
        <v>24094</v>
      </c>
      <c r="P3122" s="167" t="s">
        <v>1386</v>
      </c>
      <c r="R3122" s="167">
        <v>132</v>
      </c>
      <c r="S3122" s="167">
        <v>-132</v>
      </c>
      <c r="T3122" s="167" t="s">
        <v>1361</v>
      </c>
    </row>
    <row r="3123" spans="1:20">
      <c r="A3123" s="167">
        <v>41200</v>
      </c>
      <c r="B3123" s="167">
        <v>45915</v>
      </c>
      <c r="C3123" s="168">
        <v>45915</v>
      </c>
      <c r="D3123" s="167">
        <v>180193</v>
      </c>
      <c r="E3123" s="167" t="s">
        <v>3840</v>
      </c>
      <c r="F3123" s="167" t="s">
        <v>1408</v>
      </c>
      <c r="G3123" s="167" t="s">
        <v>1409</v>
      </c>
      <c r="I3123" s="167" t="s">
        <v>1384</v>
      </c>
      <c r="J3123" s="167" t="s">
        <v>1478</v>
      </c>
      <c r="K3123" s="167" t="s">
        <v>1203</v>
      </c>
      <c r="L3123" s="167" t="s">
        <v>1479</v>
      </c>
      <c r="M3123" s="167" t="s">
        <v>1387</v>
      </c>
      <c r="O3123" s="167">
        <v>23622</v>
      </c>
      <c r="P3123" s="167" t="s">
        <v>1386</v>
      </c>
      <c r="R3123" s="167">
        <v>250</v>
      </c>
      <c r="S3123" s="167">
        <v>-250</v>
      </c>
      <c r="T3123" s="167" t="s">
        <v>1361</v>
      </c>
    </row>
    <row r="3124" spans="1:20">
      <c r="A3124" s="167">
        <v>41200</v>
      </c>
      <c r="B3124" s="167">
        <v>45945</v>
      </c>
      <c r="C3124" s="168">
        <v>45945</v>
      </c>
      <c r="D3124" s="167">
        <v>180760</v>
      </c>
      <c r="E3124" s="167" t="s">
        <v>3840</v>
      </c>
      <c r="F3124" s="167" t="s">
        <v>1408</v>
      </c>
      <c r="G3124" s="167" t="s">
        <v>1409</v>
      </c>
      <c r="I3124" s="167" t="s">
        <v>1384</v>
      </c>
      <c r="J3124" s="167" t="s">
        <v>1478</v>
      </c>
      <c r="K3124" s="167" t="s">
        <v>1203</v>
      </c>
      <c r="L3124" s="167" t="s">
        <v>1479</v>
      </c>
      <c r="M3124" s="167" t="s">
        <v>1387</v>
      </c>
      <c r="O3124" s="167">
        <v>24094</v>
      </c>
      <c r="P3124" s="167" t="s">
        <v>1386</v>
      </c>
      <c r="R3124" s="167">
        <v>250</v>
      </c>
      <c r="S3124" s="167">
        <v>-250</v>
      </c>
      <c r="T3124" s="167" t="s">
        <v>1361</v>
      </c>
    </row>
    <row r="3125" spans="1:20">
      <c r="A3125" s="167">
        <v>41365</v>
      </c>
      <c r="B3125" s="167">
        <v>45915</v>
      </c>
      <c r="C3125" s="168">
        <v>45915</v>
      </c>
      <c r="D3125" s="167">
        <v>180193</v>
      </c>
      <c r="E3125" s="167" t="s">
        <v>3841</v>
      </c>
      <c r="F3125" s="167" t="s">
        <v>1465</v>
      </c>
      <c r="G3125" s="167" t="s">
        <v>1466</v>
      </c>
      <c r="I3125" s="167" t="s">
        <v>1384</v>
      </c>
      <c r="J3125" s="167" t="s">
        <v>2995</v>
      </c>
      <c r="K3125" s="167" t="s">
        <v>1203</v>
      </c>
      <c r="L3125" s="167" t="s">
        <v>2996</v>
      </c>
      <c r="M3125" s="167" t="s">
        <v>1387</v>
      </c>
      <c r="O3125" s="167">
        <v>23622</v>
      </c>
      <c r="P3125" s="167" t="s">
        <v>1386</v>
      </c>
      <c r="R3125" s="167">
        <v>1239</v>
      </c>
      <c r="S3125" s="167">
        <v>-1239</v>
      </c>
      <c r="T3125" s="167" t="s">
        <v>1361</v>
      </c>
    </row>
    <row r="3126" spans="1:20">
      <c r="A3126" s="167">
        <v>41365</v>
      </c>
      <c r="B3126" s="167">
        <v>45945</v>
      </c>
      <c r="C3126" s="168">
        <v>45945</v>
      </c>
      <c r="D3126" s="167">
        <v>180760</v>
      </c>
      <c r="E3126" s="167" t="s">
        <v>3841</v>
      </c>
      <c r="F3126" s="167" t="s">
        <v>1465</v>
      </c>
      <c r="G3126" s="167" t="s">
        <v>1466</v>
      </c>
      <c r="I3126" s="167" t="s">
        <v>1384</v>
      </c>
      <c r="J3126" s="167" t="s">
        <v>2995</v>
      </c>
      <c r="K3126" s="167" t="s">
        <v>1203</v>
      </c>
      <c r="L3126" s="167" t="s">
        <v>2996</v>
      </c>
      <c r="M3126" s="167" t="s">
        <v>1387</v>
      </c>
      <c r="O3126" s="167">
        <v>24094</v>
      </c>
      <c r="P3126" s="167" t="s">
        <v>1386</v>
      </c>
      <c r="R3126" s="167">
        <v>1239</v>
      </c>
      <c r="S3126" s="167">
        <v>-1239</v>
      </c>
      <c r="T3126" s="167" t="s">
        <v>1361</v>
      </c>
    </row>
    <row r="3127" spans="1:20">
      <c r="A3127" s="167">
        <v>41365</v>
      </c>
      <c r="B3127" s="167">
        <v>45915</v>
      </c>
      <c r="C3127" s="168">
        <v>45915</v>
      </c>
      <c r="D3127" s="167">
        <v>180193</v>
      </c>
      <c r="E3127" s="167" t="s">
        <v>3842</v>
      </c>
      <c r="F3127" s="167" t="s">
        <v>1465</v>
      </c>
      <c r="G3127" s="167" t="s">
        <v>1466</v>
      </c>
      <c r="I3127" s="167" t="s">
        <v>1384</v>
      </c>
      <c r="J3127" s="167" t="s">
        <v>3843</v>
      </c>
      <c r="K3127" s="167" t="s">
        <v>1203</v>
      </c>
      <c r="L3127" s="167" t="s">
        <v>3844</v>
      </c>
      <c r="M3127" s="167" t="s">
        <v>1387</v>
      </c>
      <c r="O3127" s="167">
        <v>23622</v>
      </c>
      <c r="P3127" s="167" t="s">
        <v>1386</v>
      </c>
      <c r="R3127" s="167">
        <v>282.8</v>
      </c>
      <c r="S3127" s="167">
        <v>-282.8</v>
      </c>
      <c r="T3127" s="167" t="s">
        <v>1361</v>
      </c>
    </row>
    <row r="3128" spans="1:20">
      <c r="A3128" s="167">
        <v>41365</v>
      </c>
      <c r="B3128" s="167">
        <v>45945</v>
      </c>
      <c r="C3128" s="168">
        <v>45945</v>
      </c>
      <c r="D3128" s="167">
        <v>180760</v>
      </c>
      <c r="E3128" s="167" t="s">
        <v>3842</v>
      </c>
      <c r="F3128" s="167" t="s">
        <v>1465</v>
      </c>
      <c r="G3128" s="167" t="s">
        <v>1466</v>
      </c>
      <c r="I3128" s="167" t="s">
        <v>1384</v>
      </c>
      <c r="J3128" s="167" t="s">
        <v>3843</v>
      </c>
      <c r="K3128" s="167" t="s">
        <v>1203</v>
      </c>
      <c r="L3128" s="167" t="s">
        <v>3844</v>
      </c>
      <c r="M3128" s="167" t="s">
        <v>1387</v>
      </c>
      <c r="O3128" s="167">
        <v>24094</v>
      </c>
      <c r="P3128" s="167" t="s">
        <v>1386</v>
      </c>
      <c r="R3128" s="167">
        <v>282.8</v>
      </c>
      <c r="S3128" s="167">
        <v>-282.8</v>
      </c>
      <c r="T3128" s="167" t="s">
        <v>1361</v>
      </c>
    </row>
    <row r="3129" spans="1:20">
      <c r="A3129" s="167">
        <v>41365</v>
      </c>
      <c r="B3129" s="167">
        <v>45915</v>
      </c>
      <c r="C3129" s="168">
        <v>45915</v>
      </c>
      <c r="D3129" s="167">
        <v>180193</v>
      </c>
      <c r="E3129" s="167" t="s">
        <v>3845</v>
      </c>
      <c r="F3129" s="167" t="s">
        <v>1465</v>
      </c>
      <c r="G3129" s="167" t="s">
        <v>1466</v>
      </c>
      <c r="I3129" s="167" t="s">
        <v>1384</v>
      </c>
      <c r="J3129" s="167" t="s">
        <v>1484</v>
      </c>
      <c r="K3129" s="167" t="s">
        <v>1203</v>
      </c>
      <c r="L3129" s="167" t="s">
        <v>1484</v>
      </c>
      <c r="M3129" s="167" t="s">
        <v>1387</v>
      </c>
      <c r="O3129" s="167">
        <v>23622</v>
      </c>
      <c r="P3129" s="167" t="s">
        <v>1386</v>
      </c>
      <c r="R3129" s="167">
        <v>40.08</v>
      </c>
      <c r="S3129" s="167">
        <v>-40.08</v>
      </c>
      <c r="T3129" s="167" t="s">
        <v>1361</v>
      </c>
    </row>
    <row r="3130" spans="1:20">
      <c r="A3130" s="167">
        <v>41365</v>
      </c>
      <c r="B3130" s="167">
        <v>45945</v>
      </c>
      <c r="C3130" s="168">
        <v>45945</v>
      </c>
      <c r="D3130" s="167">
        <v>180760</v>
      </c>
      <c r="E3130" s="167" t="s">
        <v>3845</v>
      </c>
      <c r="F3130" s="167" t="s">
        <v>1465</v>
      </c>
      <c r="G3130" s="167" t="s">
        <v>1466</v>
      </c>
      <c r="I3130" s="167" t="s">
        <v>1384</v>
      </c>
      <c r="J3130" s="167" t="s">
        <v>1484</v>
      </c>
      <c r="K3130" s="167" t="s">
        <v>1203</v>
      </c>
      <c r="L3130" s="167" t="s">
        <v>1484</v>
      </c>
      <c r="M3130" s="167" t="s">
        <v>1387</v>
      </c>
      <c r="O3130" s="167">
        <v>24094</v>
      </c>
      <c r="P3130" s="167" t="s">
        <v>1386</v>
      </c>
      <c r="R3130" s="167">
        <v>40.08</v>
      </c>
      <c r="S3130" s="167">
        <v>-40.08</v>
      </c>
      <c r="T3130" s="167" t="s">
        <v>1361</v>
      </c>
    </row>
    <row r="3131" spans="1:20">
      <c r="A3131" s="167">
        <v>41365</v>
      </c>
      <c r="B3131" s="167">
        <v>45915</v>
      </c>
      <c r="C3131" s="168">
        <v>45915</v>
      </c>
      <c r="D3131" s="167">
        <v>180193</v>
      </c>
      <c r="E3131" s="167" t="s">
        <v>3846</v>
      </c>
      <c r="F3131" s="167" t="s">
        <v>1465</v>
      </c>
      <c r="G3131" s="167" t="s">
        <v>1466</v>
      </c>
      <c r="I3131" s="167" t="s">
        <v>1384</v>
      </c>
      <c r="J3131" s="167" t="s">
        <v>2259</v>
      </c>
      <c r="K3131" s="167" t="s">
        <v>1203</v>
      </c>
      <c r="L3131" s="167" t="s">
        <v>2260</v>
      </c>
      <c r="M3131" s="167" t="s">
        <v>1387</v>
      </c>
      <c r="O3131" s="167">
        <v>23622</v>
      </c>
      <c r="P3131" s="167" t="s">
        <v>1386</v>
      </c>
      <c r="R3131" s="167">
        <v>166.31</v>
      </c>
      <c r="S3131" s="167">
        <v>-166.31</v>
      </c>
      <c r="T3131" s="167" t="s">
        <v>1361</v>
      </c>
    </row>
    <row r="3132" spans="1:20">
      <c r="A3132" s="167">
        <v>41365</v>
      </c>
      <c r="B3132" s="167">
        <v>45945</v>
      </c>
      <c r="C3132" s="168">
        <v>45945</v>
      </c>
      <c r="D3132" s="167">
        <v>180760</v>
      </c>
      <c r="E3132" s="167" t="s">
        <v>3846</v>
      </c>
      <c r="F3132" s="167" t="s">
        <v>1465</v>
      </c>
      <c r="G3132" s="167" t="s">
        <v>1466</v>
      </c>
      <c r="I3132" s="167" t="s">
        <v>1384</v>
      </c>
      <c r="J3132" s="167" t="s">
        <v>2259</v>
      </c>
      <c r="K3132" s="167" t="s">
        <v>1203</v>
      </c>
      <c r="L3132" s="167" t="s">
        <v>2260</v>
      </c>
      <c r="M3132" s="167" t="s">
        <v>1387</v>
      </c>
      <c r="O3132" s="167">
        <v>24094</v>
      </c>
      <c r="P3132" s="167" t="s">
        <v>1386</v>
      </c>
      <c r="R3132" s="167">
        <v>166.31</v>
      </c>
      <c r="S3132" s="167">
        <v>-166.31</v>
      </c>
      <c r="T3132" s="167" t="s">
        <v>1361</v>
      </c>
    </row>
    <row r="3133" spans="1:20">
      <c r="A3133" s="167">
        <v>41365</v>
      </c>
      <c r="B3133" s="167">
        <v>45915</v>
      </c>
      <c r="C3133" s="168">
        <v>45915</v>
      </c>
      <c r="D3133" s="167">
        <v>180193</v>
      </c>
      <c r="E3133" s="167" t="s">
        <v>3847</v>
      </c>
      <c r="F3133" s="167" t="s">
        <v>1465</v>
      </c>
      <c r="G3133" s="167" t="s">
        <v>1466</v>
      </c>
      <c r="I3133" s="167" t="s">
        <v>1384</v>
      </c>
      <c r="J3133" s="167" t="s">
        <v>3848</v>
      </c>
      <c r="K3133" s="167" t="s">
        <v>1203</v>
      </c>
      <c r="L3133" s="167" t="s">
        <v>3849</v>
      </c>
      <c r="M3133" s="167" t="s">
        <v>1387</v>
      </c>
      <c r="O3133" s="167">
        <v>23622</v>
      </c>
      <c r="P3133" s="167" t="s">
        <v>1386</v>
      </c>
      <c r="R3133" s="167">
        <v>17.97</v>
      </c>
      <c r="S3133" s="167">
        <v>-17.97</v>
      </c>
      <c r="T3133" s="167" t="s">
        <v>1361</v>
      </c>
    </row>
    <row r="3134" spans="1:20">
      <c r="A3134" s="167">
        <v>41365</v>
      </c>
      <c r="B3134" s="167">
        <v>45945</v>
      </c>
      <c r="C3134" s="168">
        <v>45945</v>
      </c>
      <c r="D3134" s="167">
        <v>180760</v>
      </c>
      <c r="E3134" s="167" t="s">
        <v>3847</v>
      </c>
      <c r="F3134" s="167" t="s">
        <v>1465</v>
      </c>
      <c r="G3134" s="167" t="s">
        <v>1466</v>
      </c>
      <c r="I3134" s="167" t="s">
        <v>1384</v>
      </c>
      <c r="J3134" s="167" t="s">
        <v>3848</v>
      </c>
      <c r="K3134" s="167" t="s">
        <v>1203</v>
      </c>
      <c r="L3134" s="167" t="s">
        <v>3849</v>
      </c>
      <c r="M3134" s="167" t="s">
        <v>1387</v>
      </c>
      <c r="O3134" s="167">
        <v>24094</v>
      </c>
      <c r="P3134" s="167" t="s">
        <v>1386</v>
      </c>
      <c r="R3134" s="167">
        <v>17.97</v>
      </c>
      <c r="S3134" s="167">
        <v>-17.97</v>
      </c>
      <c r="T3134" s="167" t="s">
        <v>1361</v>
      </c>
    </row>
    <row r="3135" spans="1:20">
      <c r="A3135" s="167">
        <v>42100</v>
      </c>
      <c r="B3135" s="167">
        <v>45901</v>
      </c>
      <c r="C3135" s="168">
        <v>45901</v>
      </c>
      <c r="D3135" s="167">
        <v>179838</v>
      </c>
      <c r="E3135" s="167" t="s">
        <v>3850</v>
      </c>
      <c r="F3135" s="167" t="s">
        <v>1408</v>
      </c>
      <c r="G3135" s="167" t="s">
        <v>1409</v>
      </c>
      <c r="I3135" s="167" t="s">
        <v>1405</v>
      </c>
      <c r="J3135" s="167" t="s">
        <v>1413</v>
      </c>
      <c r="K3135" s="167" t="s">
        <v>1206</v>
      </c>
      <c r="L3135" s="167" t="s">
        <v>1414</v>
      </c>
      <c r="M3135" s="167" t="s">
        <v>3851</v>
      </c>
      <c r="O3135" s="167">
        <v>23472</v>
      </c>
      <c r="P3135" s="167" t="s">
        <v>1386</v>
      </c>
      <c r="R3135" s="167">
        <v>108</v>
      </c>
      <c r="S3135" s="167">
        <v>-108</v>
      </c>
      <c r="T3135" s="167" t="s">
        <v>1361</v>
      </c>
    </row>
    <row r="3136" spans="1:20">
      <c r="A3136" s="167">
        <v>42100</v>
      </c>
      <c r="B3136" s="167">
        <v>45931</v>
      </c>
      <c r="C3136" s="168">
        <v>45931</v>
      </c>
      <c r="D3136" s="167">
        <v>180393</v>
      </c>
      <c r="E3136" s="167" t="s">
        <v>3850</v>
      </c>
      <c r="F3136" s="167" t="s">
        <v>1408</v>
      </c>
      <c r="G3136" s="167" t="s">
        <v>1409</v>
      </c>
      <c r="I3136" s="167" t="s">
        <v>1405</v>
      </c>
      <c r="J3136" s="167" t="s">
        <v>1413</v>
      </c>
      <c r="K3136" s="167" t="s">
        <v>1206</v>
      </c>
      <c r="L3136" s="167" t="s">
        <v>1414</v>
      </c>
      <c r="M3136" s="167" t="s">
        <v>3851</v>
      </c>
      <c r="O3136" s="167">
        <v>23817</v>
      </c>
      <c r="P3136" s="167" t="s">
        <v>1386</v>
      </c>
      <c r="R3136" s="167">
        <v>108</v>
      </c>
      <c r="S3136" s="167">
        <v>-108</v>
      </c>
      <c r="T3136" s="167" t="s">
        <v>1361</v>
      </c>
    </row>
    <row r="3137" spans="1:20">
      <c r="A3137" s="167">
        <v>42100</v>
      </c>
      <c r="B3137" s="167">
        <v>45901</v>
      </c>
      <c r="C3137" s="168">
        <v>45901</v>
      </c>
      <c r="D3137" s="167">
        <v>179838</v>
      </c>
      <c r="E3137" s="167" t="s">
        <v>3852</v>
      </c>
      <c r="F3137" s="167" t="s">
        <v>1408</v>
      </c>
      <c r="G3137" s="167" t="s">
        <v>1409</v>
      </c>
      <c r="I3137" s="167" t="s">
        <v>1405</v>
      </c>
      <c r="J3137" s="167" t="s">
        <v>1416</v>
      </c>
      <c r="K3137" s="167" t="s">
        <v>1206</v>
      </c>
      <c r="L3137" s="167" t="s">
        <v>1417</v>
      </c>
      <c r="M3137" s="167" t="s">
        <v>3851</v>
      </c>
      <c r="O3137" s="167">
        <v>23472</v>
      </c>
      <c r="P3137" s="167" t="s">
        <v>1386</v>
      </c>
      <c r="R3137" s="167">
        <v>100</v>
      </c>
      <c r="S3137" s="167">
        <v>-100</v>
      </c>
      <c r="T3137" s="167" t="s">
        <v>1361</v>
      </c>
    </row>
    <row r="3138" spans="1:20">
      <c r="A3138" s="167">
        <v>42100</v>
      </c>
      <c r="B3138" s="167">
        <v>45931</v>
      </c>
      <c r="C3138" s="168">
        <v>45931</v>
      </c>
      <c r="D3138" s="167">
        <v>180393</v>
      </c>
      <c r="E3138" s="167" t="s">
        <v>3852</v>
      </c>
      <c r="F3138" s="167" t="s">
        <v>1408</v>
      </c>
      <c r="G3138" s="167" t="s">
        <v>1409</v>
      </c>
      <c r="I3138" s="167" t="s">
        <v>1405</v>
      </c>
      <c r="J3138" s="167" t="s">
        <v>1416</v>
      </c>
      <c r="K3138" s="167" t="s">
        <v>1206</v>
      </c>
      <c r="L3138" s="167" t="s">
        <v>1417</v>
      </c>
      <c r="M3138" s="167" t="s">
        <v>3851</v>
      </c>
      <c r="O3138" s="167">
        <v>23817</v>
      </c>
      <c r="P3138" s="167" t="s">
        <v>1386</v>
      </c>
      <c r="R3138" s="167">
        <v>100</v>
      </c>
      <c r="S3138" s="167">
        <v>-100</v>
      </c>
      <c r="T3138" s="167" t="s">
        <v>1361</v>
      </c>
    </row>
    <row r="3139" spans="1:20">
      <c r="A3139" s="167">
        <v>42100</v>
      </c>
      <c r="B3139" s="167">
        <v>45901</v>
      </c>
      <c r="C3139" s="168">
        <v>45901</v>
      </c>
      <c r="D3139" s="167">
        <v>179838</v>
      </c>
      <c r="E3139" s="167" t="s">
        <v>3853</v>
      </c>
      <c r="F3139" s="167" t="s">
        <v>1408</v>
      </c>
      <c r="G3139" s="167" t="s">
        <v>1409</v>
      </c>
      <c r="I3139" s="167" t="s">
        <v>1405</v>
      </c>
      <c r="J3139" s="167" t="s">
        <v>1422</v>
      </c>
      <c r="K3139" s="167" t="s">
        <v>1206</v>
      </c>
      <c r="L3139" s="167" t="s">
        <v>1423</v>
      </c>
      <c r="M3139" s="167" t="s">
        <v>3851</v>
      </c>
      <c r="O3139" s="167">
        <v>23472</v>
      </c>
      <c r="P3139" s="167" t="s">
        <v>1386</v>
      </c>
      <c r="R3139" s="167">
        <v>140</v>
      </c>
      <c r="S3139" s="167">
        <v>-140</v>
      </c>
      <c r="T3139" s="167" t="s">
        <v>1361</v>
      </c>
    </row>
    <row r="3140" spans="1:20">
      <c r="A3140" s="167">
        <v>42100</v>
      </c>
      <c r="B3140" s="167">
        <v>45931</v>
      </c>
      <c r="C3140" s="168">
        <v>45931</v>
      </c>
      <c r="D3140" s="167">
        <v>180393</v>
      </c>
      <c r="E3140" s="167" t="s">
        <v>3853</v>
      </c>
      <c r="F3140" s="167" t="s">
        <v>1408</v>
      </c>
      <c r="G3140" s="167" t="s">
        <v>1409</v>
      </c>
      <c r="I3140" s="167" t="s">
        <v>1405</v>
      </c>
      <c r="J3140" s="167" t="s">
        <v>1422</v>
      </c>
      <c r="K3140" s="167" t="s">
        <v>1206</v>
      </c>
      <c r="L3140" s="167" t="s">
        <v>1423</v>
      </c>
      <c r="M3140" s="167" t="s">
        <v>3851</v>
      </c>
      <c r="O3140" s="167">
        <v>23817</v>
      </c>
      <c r="P3140" s="167" t="s">
        <v>1386</v>
      </c>
      <c r="R3140" s="167">
        <v>145</v>
      </c>
      <c r="S3140" s="167">
        <v>-145</v>
      </c>
      <c r="T3140" s="167" t="s">
        <v>1361</v>
      </c>
    </row>
    <row r="3141" spans="1:20">
      <c r="A3141" s="167">
        <v>42000</v>
      </c>
      <c r="B3141" s="167">
        <v>45951</v>
      </c>
      <c r="C3141" s="168">
        <v>45951</v>
      </c>
      <c r="D3141" s="167">
        <v>180820</v>
      </c>
      <c r="E3141" s="167" t="s">
        <v>3854</v>
      </c>
      <c r="F3141" s="167" t="s">
        <v>1557</v>
      </c>
      <c r="G3141" s="167" t="s">
        <v>134</v>
      </c>
      <c r="I3141" s="167" t="s">
        <v>1405</v>
      </c>
      <c r="J3141" s="167" t="s">
        <v>3855</v>
      </c>
      <c r="K3141" s="167" t="s">
        <v>1206</v>
      </c>
      <c r="L3141" s="167" t="s">
        <v>3856</v>
      </c>
      <c r="M3141" s="167" t="s">
        <v>3851</v>
      </c>
      <c r="O3141" s="167">
        <v>24137</v>
      </c>
      <c r="P3141" s="167" t="s">
        <v>1386</v>
      </c>
      <c r="R3141" s="167">
        <v>1244</v>
      </c>
      <c r="S3141" s="167">
        <v>-1244</v>
      </c>
      <c r="T3141" s="167" t="s">
        <v>1361</v>
      </c>
    </row>
    <row r="3142" spans="1:20">
      <c r="A3142" s="167">
        <v>42000</v>
      </c>
      <c r="B3142" s="167">
        <v>45951</v>
      </c>
      <c r="C3142" s="168">
        <v>45951</v>
      </c>
      <c r="D3142" s="167">
        <v>180820</v>
      </c>
      <c r="E3142" s="167" t="s">
        <v>3857</v>
      </c>
      <c r="F3142" s="167" t="s">
        <v>1557</v>
      </c>
      <c r="G3142" s="167" t="s">
        <v>134</v>
      </c>
      <c r="I3142" s="167" t="s">
        <v>1405</v>
      </c>
      <c r="J3142" s="167" t="s">
        <v>3858</v>
      </c>
      <c r="K3142" s="167" t="s">
        <v>1206</v>
      </c>
      <c r="L3142" s="167" t="s">
        <v>3859</v>
      </c>
      <c r="M3142" s="167" t="s">
        <v>3851</v>
      </c>
      <c r="O3142" s="167">
        <v>24137</v>
      </c>
      <c r="P3142" s="167" t="s">
        <v>1386</v>
      </c>
      <c r="R3142" s="167">
        <v>1450.26</v>
      </c>
      <c r="S3142" s="167">
        <v>-1450.26</v>
      </c>
      <c r="T3142" s="167" t="s">
        <v>1361</v>
      </c>
    </row>
    <row r="3143" spans="1:20">
      <c r="A3143" s="167">
        <v>42100</v>
      </c>
      <c r="B3143" s="167">
        <v>45901</v>
      </c>
      <c r="C3143" s="168">
        <v>45901</v>
      </c>
      <c r="D3143" s="167">
        <v>179838</v>
      </c>
      <c r="E3143" s="167" t="s">
        <v>3860</v>
      </c>
      <c r="F3143" s="167" t="s">
        <v>1408</v>
      </c>
      <c r="G3143" s="167" t="s">
        <v>1409</v>
      </c>
      <c r="I3143" s="167" t="s">
        <v>1405</v>
      </c>
      <c r="J3143" s="167" t="s">
        <v>1432</v>
      </c>
      <c r="K3143" s="167" t="s">
        <v>1206</v>
      </c>
      <c r="L3143" s="167" t="s">
        <v>1433</v>
      </c>
      <c r="M3143" s="167" t="s">
        <v>3851</v>
      </c>
      <c r="O3143" s="167">
        <v>23472</v>
      </c>
      <c r="P3143" s="167" t="s">
        <v>1386</v>
      </c>
      <c r="R3143" s="167">
        <v>128</v>
      </c>
      <c r="S3143" s="167">
        <v>-128</v>
      </c>
      <c r="T3143" s="167" t="s">
        <v>1361</v>
      </c>
    </row>
    <row r="3144" spans="1:20">
      <c r="A3144" s="167">
        <v>42100</v>
      </c>
      <c r="B3144" s="167">
        <v>45931</v>
      </c>
      <c r="C3144" s="168">
        <v>45931</v>
      </c>
      <c r="D3144" s="167">
        <v>180393</v>
      </c>
      <c r="E3144" s="167" t="s">
        <v>3860</v>
      </c>
      <c r="F3144" s="167" t="s">
        <v>1408</v>
      </c>
      <c r="G3144" s="167" t="s">
        <v>1409</v>
      </c>
      <c r="I3144" s="167" t="s">
        <v>1405</v>
      </c>
      <c r="J3144" s="167" t="s">
        <v>1432</v>
      </c>
      <c r="K3144" s="167" t="s">
        <v>1206</v>
      </c>
      <c r="L3144" s="167" t="s">
        <v>1433</v>
      </c>
      <c r="M3144" s="167" t="s">
        <v>3851</v>
      </c>
      <c r="O3144" s="167">
        <v>23817</v>
      </c>
      <c r="P3144" s="167" t="s">
        <v>1386</v>
      </c>
      <c r="R3144" s="167">
        <v>132</v>
      </c>
      <c r="S3144" s="167">
        <v>-132</v>
      </c>
      <c r="T3144" s="167" t="s">
        <v>1361</v>
      </c>
    </row>
    <row r="3145" spans="1:20">
      <c r="A3145" s="167">
        <v>40000</v>
      </c>
      <c r="B3145" s="167">
        <v>45901</v>
      </c>
      <c r="C3145" s="168">
        <v>45901</v>
      </c>
      <c r="D3145" s="167">
        <v>179838</v>
      </c>
      <c r="E3145" s="167" t="s">
        <v>3861</v>
      </c>
      <c r="F3145" s="167" t="s">
        <v>1425</v>
      </c>
      <c r="G3145" s="167" t="s">
        <v>1426</v>
      </c>
      <c r="I3145" s="167" t="s">
        <v>1405</v>
      </c>
      <c r="J3145" s="167" t="s">
        <v>1514</v>
      </c>
      <c r="K3145" s="167" t="s">
        <v>1206</v>
      </c>
      <c r="L3145" s="167" t="s">
        <v>1515</v>
      </c>
      <c r="M3145" s="167" t="s">
        <v>3851</v>
      </c>
      <c r="O3145" s="167">
        <v>23472</v>
      </c>
      <c r="P3145" s="167" t="s">
        <v>1386</v>
      </c>
      <c r="R3145" s="167">
        <v>144.19999999999999</v>
      </c>
      <c r="S3145" s="167">
        <v>-144.19999999999999</v>
      </c>
      <c r="T3145" s="167" t="s">
        <v>1361</v>
      </c>
    </row>
    <row r="3146" spans="1:20">
      <c r="A3146" s="167">
        <v>40000</v>
      </c>
      <c r="B3146" s="167">
        <v>45931</v>
      </c>
      <c r="C3146" s="168">
        <v>45931</v>
      </c>
      <c r="D3146" s="167">
        <v>180393</v>
      </c>
      <c r="E3146" s="167" t="s">
        <v>3861</v>
      </c>
      <c r="F3146" s="167" t="s">
        <v>1425</v>
      </c>
      <c r="G3146" s="167" t="s">
        <v>1426</v>
      </c>
      <c r="I3146" s="167" t="s">
        <v>1405</v>
      </c>
      <c r="J3146" s="167" t="s">
        <v>1514</v>
      </c>
      <c r="K3146" s="167" t="s">
        <v>1206</v>
      </c>
      <c r="L3146" s="167" t="s">
        <v>1515</v>
      </c>
      <c r="M3146" s="167" t="s">
        <v>3851</v>
      </c>
      <c r="O3146" s="167">
        <v>23817</v>
      </c>
      <c r="P3146" s="167" t="s">
        <v>1386</v>
      </c>
      <c r="R3146" s="167">
        <v>128.75</v>
      </c>
      <c r="S3146" s="167">
        <v>-128.75</v>
      </c>
      <c r="T3146" s="167" t="s">
        <v>1361</v>
      </c>
    </row>
    <row r="3147" spans="1:20">
      <c r="A3147" s="167">
        <v>41300</v>
      </c>
      <c r="B3147" s="167">
        <v>45901</v>
      </c>
      <c r="C3147" s="168">
        <v>45901</v>
      </c>
      <c r="D3147" s="167">
        <v>179838</v>
      </c>
      <c r="E3147" s="167" t="s">
        <v>3862</v>
      </c>
      <c r="F3147" s="167" t="s">
        <v>1425</v>
      </c>
      <c r="G3147" s="167" t="s">
        <v>1426</v>
      </c>
      <c r="I3147" s="167" t="s">
        <v>1405</v>
      </c>
      <c r="J3147" s="167" t="s">
        <v>1592</v>
      </c>
      <c r="K3147" s="167" t="s">
        <v>1206</v>
      </c>
      <c r="L3147" s="167" t="s">
        <v>1593</v>
      </c>
      <c r="M3147" s="167" t="s">
        <v>3851</v>
      </c>
      <c r="O3147" s="167">
        <v>23472</v>
      </c>
      <c r="P3147" s="167" t="s">
        <v>1386</v>
      </c>
      <c r="R3147" s="167">
        <v>112</v>
      </c>
      <c r="S3147" s="167">
        <v>-112</v>
      </c>
      <c r="T3147" s="167" t="s">
        <v>1361</v>
      </c>
    </row>
    <row r="3148" spans="1:20">
      <c r="A3148" s="167">
        <v>41300</v>
      </c>
      <c r="B3148" s="167">
        <v>45931</v>
      </c>
      <c r="C3148" s="168">
        <v>45931</v>
      </c>
      <c r="D3148" s="167">
        <v>180393</v>
      </c>
      <c r="E3148" s="167" t="s">
        <v>3862</v>
      </c>
      <c r="F3148" s="167" t="s">
        <v>1425</v>
      </c>
      <c r="G3148" s="167" t="s">
        <v>1426</v>
      </c>
      <c r="I3148" s="167" t="s">
        <v>1405</v>
      </c>
      <c r="J3148" s="167" t="s">
        <v>1592</v>
      </c>
      <c r="K3148" s="167" t="s">
        <v>1206</v>
      </c>
      <c r="L3148" s="167" t="s">
        <v>1593</v>
      </c>
      <c r="M3148" s="167" t="s">
        <v>3851</v>
      </c>
      <c r="O3148" s="167">
        <v>23817</v>
      </c>
      <c r="P3148" s="167" t="s">
        <v>1386</v>
      </c>
      <c r="R3148" s="167">
        <v>112</v>
      </c>
      <c r="S3148" s="167">
        <v>-112</v>
      </c>
      <c r="T3148" s="167" t="s">
        <v>1361</v>
      </c>
    </row>
    <row r="3149" spans="1:20">
      <c r="A3149" s="167">
        <v>42100</v>
      </c>
      <c r="B3149" s="167">
        <v>45901</v>
      </c>
      <c r="C3149" s="168">
        <v>45901</v>
      </c>
      <c r="D3149" s="167">
        <v>179838</v>
      </c>
      <c r="E3149" s="167" t="s">
        <v>3863</v>
      </c>
      <c r="F3149" s="167" t="s">
        <v>1408</v>
      </c>
      <c r="G3149" s="167" t="s">
        <v>1409</v>
      </c>
      <c r="I3149" s="167" t="s">
        <v>1405</v>
      </c>
      <c r="J3149" s="167" t="s">
        <v>1718</v>
      </c>
      <c r="K3149" s="167" t="s">
        <v>1206</v>
      </c>
      <c r="L3149" s="167" t="s">
        <v>1719</v>
      </c>
      <c r="M3149" s="167" t="s">
        <v>3851</v>
      </c>
      <c r="O3149" s="167">
        <v>23472</v>
      </c>
      <c r="P3149" s="167" t="s">
        <v>1386</v>
      </c>
      <c r="R3149" s="167">
        <v>56</v>
      </c>
      <c r="S3149" s="167">
        <v>-56</v>
      </c>
      <c r="T3149" s="167" t="s">
        <v>1361</v>
      </c>
    </row>
    <row r="3150" spans="1:20">
      <c r="A3150" s="167">
        <v>42100</v>
      </c>
      <c r="B3150" s="167">
        <v>45931</v>
      </c>
      <c r="C3150" s="168">
        <v>45931</v>
      </c>
      <c r="D3150" s="167">
        <v>180393</v>
      </c>
      <c r="E3150" s="167" t="s">
        <v>3863</v>
      </c>
      <c r="F3150" s="167" t="s">
        <v>1408</v>
      </c>
      <c r="G3150" s="167" t="s">
        <v>1409</v>
      </c>
      <c r="I3150" s="167" t="s">
        <v>1405</v>
      </c>
      <c r="J3150" s="167" t="s">
        <v>1718</v>
      </c>
      <c r="K3150" s="167" t="s">
        <v>1206</v>
      </c>
      <c r="L3150" s="167" t="s">
        <v>1719</v>
      </c>
      <c r="M3150" s="167" t="s">
        <v>3851</v>
      </c>
      <c r="O3150" s="167">
        <v>23817</v>
      </c>
      <c r="P3150" s="167" t="s">
        <v>1386</v>
      </c>
      <c r="R3150" s="167">
        <v>56</v>
      </c>
      <c r="S3150" s="167">
        <v>-56</v>
      </c>
      <c r="T3150" s="167" t="s">
        <v>1361</v>
      </c>
    </row>
    <row r="3151" spans="1:20">
      <c r="A3151" s="167">
        <v>42100</v>
      </c>
      <c r="B3151" s="167">
        <v>45901</v>
      </c>
      <c r="C3151" s="168">
        <v>45901</v>
      </c>
      <c r="D3151" s="167">
        <v>179838</v>
      </c>
      <c r="E3151" s="167" t="s">
        <v>3864</v>
      </c>
      <c r="F3151" s="167" t="s">
        <v>1408</v>
      </c>
      <c r="G3151" s="167" t="s">
        <v>1409</v>
      </c>
      <c r="I3151" s="167" t="s">
        <v>1405</v>
      </c>
      <c r="J3151" s="167" t="s">
        <v>1435</v>
      </c>
      <c r="K3151" s="167" t="s">
        <v>1206</v>
      </c>
      <c r="L3151" s="167" t="s">
        <v>1436</v>
      </c>
      <c r="M3151" s="167" t="s">
        <v>3851</v>
      </c>
      <c r="O3151" s="167">
        <v>23472</v>
      </c>
      <c r="P3151" s="167" t="s">
        <v>1386</v>
      </c>
      <c r="R3151" s="167">
        <v>100</v>
      </c>
      <c r="S3151" s="167">
        <v>-100</v>
      </c>
      <c r="T3151" s="167" t="s">
        <v>1361</v>
      </c>
    </row>
    <row r="3152" spans="1:20">
      <c r="A3152" s="167">
        <v>42100</v>
      </c>
      <c r="B3152" s="167">
        <v>45931</v>
      </c>
      <c r="C3152" s="168">
        <v>45931</v>
      </c>
      <c r="D3152" s="167">
        <v>180393</v>
      </c>
      <c r="E3152" s="167" t="s">
        <v>3864</v>
      </c>
      <c r="F3152" s="167" t="s">
        <v>1408</v>
      </c>
      <c r="G3152" s="167" t="s">
        <v>1409</v>
      </c>
      <c r="I3152" s="167" t="s">
        <v>1405</v>
      </c>
      <c r="J3152" s="167" t="s">
        <v>1435</v>
      </c>
      <c r="K3152" s="167" t="s">
        <v>1206</v>
      </c>
      <c r="L3152" s="167" t="s">
        <v>1436</v>
      </c>
      <c r="M3152" s="167" t="s">
        <v>3851</v>
      </c>
      <c r="O3152" s="167">
        <v>23817</v>
      </c>
      <c r="P3152" s="167" t="s">
        <v>1386</v>
      </c>
      <c r="R3152" s="167">
        <v>105</v>
      </c>
      <c r="S3152" s="167">
        <v>-105</v>
      </c>
      <c r="T3152" s="167" t="s">
        <v>1361</v>
      </c>
    </row>
    <row r="3153" spans="1:20">
      <c r="A3153" s="167">
        <v>40000</v>
      </c>
      <c r="B3153" s="167">
        <v>45901</v>
      </c>
      <c r="C3153" s="168">
        <v>45901</v>
      </c>
      <c r="D3153" s="167">
        <v>179838</v>
      </c>
      <c r="E3153" s="167" t="s">
        <v>3865</v>
      </c>
      <c r="F3153" s="167" t="s">
        <v>1425</v>
      </c>
      <c r="G3153" s="167" t="s">
        <v>1426</v>
      </c>
      <c r="I3153" s="167" t="s">
        <v>1405</v>
      </c>
      <c r="J3153" s="167" t="s">
        <v>1444</v>
      </c>
      <c r="K3153" s="167" t="s">
        <v>1206</v>
      </c>
      <c r="L3153" s="167" t="s">
        <v>1445</v>
      </c>
      <c r="M3153" s="167" t="s">
        <v>3851</v>
      </c>
      <c r="O3153" s="167">
        <v>23472</v>
      </c>
      <c r="P3153" s="167" t="s">
        <v>1386</v>
      </c>
      <c r="R3153" s="167">
        <v>587.1</v>
      </c>
      <c r="S3153" s="167">
        <v>-587.1</v>
      </c>
      <c r="T3153" s="167" t="s">
        <v>1361</v>
      </c>
    </row>
    <row r="3154" spans="1:20">
      <c r="A3154" s="167">
        <v>40000</v>
      </c>
      <c r="B3154" s="167">
        <v>45931</v>
      </c>
      <c r="C3154" s="168">
        <v>45931</v>
      </c>
      <c r="D3154" s="167">
        <v>180393</v>
      </c>
      <c r="E3154" s="167" t="s">
        <v>3865</v>
      </c>
      <c r="F3154" s="167" t="s">
        <v>1425</v>
      </c>
      <c r="G3154" s="167" t="s">
        <v>1426</v>
      </c>
      <c r="I3154" s="167" t="s">
        <v>1405</v>
      </c>
      <c r="J3154" s="167" t="s">
        <v>1444</v>
      </c>
      <c r="K3154" s="167" t="s">
        <v>1206</v>
      </c>
      <c r="L3154" s="167" t="s">
        <v>1445</v>
      </c>
      <c r="M3154" s="167" t="s">
        <v>3851</v>
      </c>
      <c r="O3154" s="167">
        <v>23817</v>
      </c>
      <c r="P3154" s="167" t="s">
        <v>1386</v>
      </c>
      <c r="R3154" s="167">
        <v>587.1</v>
      </c>
      <c r="S3154" s="167">
        <v>-587.1</v>
      </c>
      <c r="T3154" s="167" t="s">
        <v>1361</v>
      </c>
    </row>
    <row r="3155" spans="1:20">
      <c r="A3155" s="167">
        <v>40000</v>
      </c>
      <c r="B3155" s="167">
        <v>45901</v>
      </c>
      <c r="C3155" s="168">
        <v>45901</v>
      </c>
      <c r="D3155" s="167">
        <v>179838</v>
      </c>
      <c r="E3155" s="167" t="s">
        <v>3866</v>
      </c>
      <c r="F3155" s="167" t="s">
        <v>1425</v>
      </c>
      <c r="G3155" s="167" t="s">
        <v>1426</v>
      </c>
      <c r="I3155" s="167" t="s">
        <v>1405</v>
      </c>
      <c r="J3155" s="167" t="s">
        <v>1447</v>
      </c>
      <c r="K3155" s="167" t="s">
        <v>1206</v>
      </c>
      <c r="L3155" s="167" t="s">
        <v>1448</v>
      </c>
      <c r="M3155" s="167" t="s">
        <v>3851</v>
      </c>
      <c r="O3155" s="167">
        <v>23472</v>
      </c>
      <c r="P3155" s="167" t="s">
        <v>1386</v>
      </c>
      <c r="R3155" s="167">
        <v>1586.2</v>
      </c>
      <c r="S3155" s="167">
        <v>-1586.2</v>
      </c>
      <c r="T3155" s="167" t="s">
        <v>1361</v>
      </c>
    </row>
    <row r="3156" spans="1:20">
      <c r="A3156" s="167">
        <v>40000</v>
      </c>
      <c r="B3156" s="167">
        <v>45931</v>
      </c>
      <c r="C3156" s="168">
        <v>45931</v>
      </c>
      <c r="D3156" s="167">
        <v>180393</v>
      </c>
      <c r="E3156" s="167" t="s">
        <v>3866</v>
      </c>
      <c r="F3156" s="167" t="s">
        <v>1425</v>
      </c>
      <c r="G3156" s="167" t="s">
        <v>1426</v>
      </c>
      <c r="I3156" s="167" t="s">
        <v>1405</v>
      </c>
      <c r="J3156" s="167" t="s">
        <v>1447</v>
      </c>
      <c r="K3156" s="167" t="s">
        <v>1206</v>
      </c>
      <c r="L3156" s="167" t="s">
        <v>1448</v>
      </c>
      <c r="M3156" s="167" t="s">
        <v>3851</v>
      </c>
      <c r="O3156" s="167">
        <v>23817</v>
      </c>
      <c r="P3156" s="167" t="s">
        <v>1386</v>
      </c>
      <c r="R3156" s="167">
        <v>1586.2</v>
      </c>
      <c r="S3156" s="167">
        <v>-1586.2</v>
      </c>
      <c r="T3156" s="167" t="s">
        <v>1361</v>
      </c>
    </row>
    <row r="3157" spans="1:20">
      <c r="A3157" s="167">
        <v>41450</v>
      </c>
      <c r="B3157" s="167">
        <v>45901</v>
      </c>
      <c r="C3157" s="168">
        <v>45901</v>
      </c>
      <c r="D3157" s="167">
        <v>179838</v>
      </c>
      <c r="E3157" s="167" t="s">
        <v>3867</v>
      </c>
      <c r="F3157" s="167" t="s">
        <v>1425</v>
      </c>
      <c r="G3157" s="167" t="s">
        <v>1426</v>
      </c>
      <c r="I3157" s="167" t="s">
        <v>1405</v>
      </c>
      <c r="J3157" s="167" t="s">
        <v>1643</v>
      </c>
      <c r="K3157" s="167" t="s">
        <v>1206</v>
      </c>
      <c r="L3157" s="167" t="s">
        <v>1644</v>
      </c>
      <c r="M3157" s="167" t="s">
        <v>3851</v>
      </c>
      <c r="O3157" s="167">
        <v>23472</v>
      </c>
      <c r="P3157" s="167" t="s">
        <v>1386</v>
      </c>
      <c r="R3157" s="167">
        <v>12.5</v>
      </c>
      <c r="S3157" s="167">
        <v>-12.5</v>
      </c>
      <c r="T3157" s="167" t="s">
        <v>1361</v>
      </c>
    </row>
    <row r="3158" spans="1:20">
      <c r="A3158" s="167">
        <v>41450</v>
      </c>
      <c r="B3158" s="167">
        <v>45931</v>
      </c>
      <c r="C3158" s="168">
        <v>45931</v>
      </c>
      <c r="D3158" s="167">
        <v>180393</v>
      </c>
      <c r="E3158" s="167" t="s">
        <v>3867</v>
      </c>
      <c r="F3158" s="167" t="s">
        <v>1425</v>
      </c>
      <c r="G3158" s="167" t="s">
        <v>1426</v>
      </c>
      <c r="I3158" s="167" t="s">
        <v>1405</v>
      </c>
      <c r="J3158" s="167" t="s">
        <v>1643</v>
      </c>
      <c r="K3158" s="167" t="s">
        <v>1206</v>
      </c>
      <c r="L3158" s="167" t="s">
        <v>1644</v>
      </c>
      <c r="M3158" s="167" t="s">
        <v>3851</v>
      </c>
      <c r="O3158" s="167">
        <v>23817</v>
      </c>
      <c r="P3158" s="167" t="s">
        <v>1386</v>
      </c>
      <c r="R3158" s="167">
        <v>12.5</v>
      </c>
      <c r="S3158" s="167">
        <v>-12.5</v>
      </c>
      <c r="T3158" s="167" t="s">
        <v>1361</v>
      </c>
    </row>
    <row r="3159" spans="1:20">
      <c r="A3159" s="167">
        <v>41450</v>
      </c>
      <c r="B3159" s="167">
        <v>45901</v>
      </c>
      <c r="C3159" s="168">
        <v>45901</v>
      </c>
      <c r="D3159" s="167">
        <v>179838</v>
      </c>
      <c r="E3159" s="167" t="s">
        <v>3868</v>
      </c>
      <c r="F3159" s="167" t="s">
        <v>1425</v>
      </c>
      <c r="G3159" s="167" t="s">
        <v>1426</v>
      </c>
      <c r="I3159" s="167" t="s">
        <v>1405</v>
      </c>
      <c r="J3159" s="167" t="s">
        <v>3869</v>
      </c>
      <c r="K3159" s="167" t="s">
        <v>1206</v>
      </c>
      <c r="L3159" s="167" t="s">
        <v>3870</v>
      </c>
      <c r="M3159" s="167" t="s">
        <v>3851</v>
      </c>
      <c r="O3159" s="167">
        <v>23472</v>
      </c>
      <c r="P3159" s="167" t="s">
        <v>1386</v>
      </c>
      <c r="R3159" s="167">
        <v>81.12</v>
      </c>
      <c r="S3159" s="167">
        <v>-81.12</v>
      </c>
      <c r="T3159" s="167" t="s">
        <v>1361</v>
      </c>
    </row>
    <row r="3160" spans="1:20">
      <c r="A3160" s="167">
        <v>41450</v>
      </c>
      <c r="B3160" s="167">
        <v>45931</v>
      </c>
      <c r="C3160" s="168">
        <v>45931</v>
      </c>
      <c r="D3160" s="167">
        <v>180393</v>
      </c>
      <c r="E3160" s="167" t="s">
        <v>3868</v>
      </c>
      <c r="F3160" s="167" t="s">
        <v>1425</v>
      </c>
      <c r="G3160" s="167" t="s">
        <v>1426</v>
      </c>
      <c r="I3160" s="167" t="s">
        <v>1405</v>
      </c>
      <c r="J3160" s="167" t="s">
        <v>3869</v>
      </c>
      <c r="K3160" s="167" t="s">
        <v>1206</v>
      </c>
      <c r="L3160" s="167" t="s">
        <v>3870</v>
      </c>
      <c r="M3160" s="167" t="s">
        <v>3851</v>
      </c>
      <c r="O3160" s="167">
        <v>23817</v>
      </c>
      <c r="P3160" s="167" t="s">
        <v>1386</v>
      </c>
      <c r="R3160" s="167">
        <v>81.12</v>
      </c>
      <c r="S3160" s="167">
        <v>-81.12</v>
      </c>
      <c r="T3160" s="167" t="s">
        <v>1361</v>
      </c>
    </row>
    <row r="3161" spans="1:20">
      <c r="A3161" s="167">
        <v>42000</v>
      </c>
      <c r="B3161" s="167">
        <v>45951</v>
      </c>
      <c r="C3161" s="168">
        <v>45951</v>
      </c>
      <c r="D3161" s="167">
        <v>180820</v>
      </c>
      <c r="E3161" s="167" t="s">
        <v>3871</v>
      </c>
      <c r="F3161" s="167" t="s">
        <v>1557</v>
      </c>
      <c r="G3161" s="167" t="s">
        <v>134</v>
      </c>
      <c r="I3161" s="167" t="s">
        <v>1405</v>
      </c>
      <c r="J3161" s="167" t="s">
        <v>1598</v>
      </c>
      <c r="K3161" s="167" t="s">
        <v>1206</v>
      </c>
      <c r="L3161" s="167" t="s">
        <v>1599</v>
      </c>
      <c r="M3161" s="167" t="s">
        <v>3851</v>
      </c>
      <c r="O3161" s="167">
        <v>24137</v>
      </c>
      <c r="P3161" s="167" t="s">
        <v>1386</v>
      </c>
      <c r="R3161" s="167">
        <v>5.74</v>
      </c>
      <c r="S3161" s="167">
        <v>-5.74</v>
      </c>
      <c r="T3161" s="167" t="s">
        <v>1361</v>
      </c>
    </row>
    <row r="3162" spans="1:20">
      <c r="A3162" s="167">
        <v>41450</v>
      </c>
      <c r="B3162" s="167">
        <v>45931</v>
      </c>
      <c r="C3162" s="168">
        <v>45931</v>
      </c>
      <c r="D3162" s="167">
        <v>180393</v>
      </c>
      <c r="E3162" s="167" t="s">
        <v>3872</v>
      </c>
      <c r="F3162" s="167" t="s">
        <v>1425</v>
      </c>
      <c r="G3162" s="167" t="s">
        <v>1426</v>
      </c>
      <c r="I3162" s="167" t="s">
        <v>1405</v>
      </c>
      <c r="J3162" s="167" t="s">
        <v>1456</v>
      </c>
      <c r="K3162" s="167" t="s">
        <v>1206</v>
      </c>
      <c r="L3162" s="167" t="s">
        <v>1457</v>
      </c>
      <c r="M3162" s="167" t="s">
        <v>3851</v>
      </c>
      <c r="O3162" s="167">
        <v>23817</v>
      </c>
      <c r="P3162" s="167" t="s">
        <v>1386</v>
      </c>
      <c r="R3162" s="167">
        <v>6</v>
      </c>
      <c r="S3162" s="167">
        <v>-6</v>
      </c>
      <c r="T3162" s="167" t="s">
        <v>1361</v>
      </c>
    </row>
    <row r="3163" spans="1:20">
      <c r="A3163" s="167">
        <v>41450</v>
      </c>
      <c r="B3163" s="167">
        <v>45901</v>
      </c>
      <c r="C3163" s="168">
        <v>45901</v>
      </c>
      <c r="D3163" s="167">
        <v>179838</v>
      </c>
      <c r="E3163" s="167" t="s">
        <v>3873</v>
      </c>
      <c r="F3163" s="167" t="s">
        <v>1425</v>
      </c>
      <c r="G3163" s="167" t="s">
        <v>1426</v>
      </c>
      <c r="I3163" s="167" t="s">
        <v>1405</v>
      </c>
      <c r="J3163" s="167" t="s">
        <v>3874</v>
      </c>
      <c r="K3163" s="167" t="s">
        <v>1206</v>
      </c>
      <c r="L3163" s="167" t="s">
        <v>3875</v>
      </c>
      <c r="M3163" s="167" t="s">
        <v>3851</v>
      </c>
      <c r="O3163" s="167">
        <v>23472</v>
      </c>
      <c r="P3163" s="167" t="s">
        <v>1386</v>
      </c>
      <c r="R3163" s="167">
        <v>60</v>
      </c>
      <c r="S3163" s="167">
        <v>-60</v>
      </c>
      <c r="T3163" s="167" t="s">
        <v>1361</v>
      </c>
    </row>
    <row r="3164" spans="1:20">
      <c r="A3164" s="167">
        <v>41450</v>
      </c>
      <c r="B3164" s="167">
        <v>45931</v>
      </c>
      <c r="C3164" s="168">
        <v>45931</v>
      </c>
      <c r="D3164" s="167">
        <v>180393</v>
      </c>
      <c r="E3164" s="167" t="s">
        <v>3873</v>
      </c>
      <c r="F3164" s="167" t="s">
        <v>1425</v>
      </c>
      <c r="G3164" s="167" t="s">
        <v>1426</v>
      </c>
      <c r="I3164" s="167" t="s">
        <v>1405</v>
      </c>
      <c r="J3164" s="167" t="s">
        <v>3874</v>
      </c>
      <c r="K3164" s="167" t="s">
        <v>1206</v>
      </c>
      <c r="L3164" s="167" t="s">
        <v>3875</v>
      </c>
      <c r="M3164" s="167" t="s">
        <v>3851</v>
      </c>
      <c r="O3164" s="167">
        <v>23817</v>
      </c>
      <c r="P3164" s="167" t="s">
        <v>1386</v>
      </c>
      <c r="R3164" s="167">
        <v>60</v>
      </c>
      <c r="S3164" s="167">
        <v>-60</v>
      </c>
      <c r="T3164" s="167" t="s">
        <v>1361</v>
      </c>
    </row>
    <row r="3165" spans="1:20">
      <c r="A3165" s="167">
        <v>41300</v>
      </c>
      <c r="B3165" s="167">
        <v>45901</v>
      </c>
      <c r="C3165" s="168">
        <v>45901</v>
      </c>
      <c r="D3165" s="167">
        <v>179838</v>
      </c>
      <c r="E3165" s="167" t="s">
        <v>3876</v>
      </c>
      <c r="F3165" s="167" t="s">
        <v>1408</v>
      </c>
      <c r="G3165" s="167" t="s">
        <v>1409</v>
      </c>
      <c r="I3165" s="167" t="s">
        <v>1405</v>
      </c>
      <c r="J3165" s="167" t="s">
        <v>1696</v>
      </c>
      <c r="K3165" s="167" t="s">
        <v>1206</v>
      </c>
      <c r="L3165" s="167" t="s">
        <v>1697</v>
      </c>
      <c r="M3165" s="167" t="s">
        <v>3851</v>
      </c>
      <c r="O3165" s="167">
        <v>23472</v>
      </c>
      <c r="P3165" s="167" t="s">
        <v>1386</v>
      </c>
      <c r="R3165" s="167">
        <v>60</v>
      </c>
      <c r="S3165" s="167">
        <v>-60</v>
      </c>
      <c r="T3165" s="167" t="s">
        <v>1361</v>
      </c>
    </row>
    <row r="3166" spans="1:20">
      <c r="A3166" s="167">
        <v>41300</v>
      </c>
      <c r="B3166" s="167">
        <v>45931</v>
      </c>
      <c r="C3166" s="168">
        <v>45931</v>
      </c>
      <c r="D3166" s="167">
        <v>180393</v>
      </c>
      <c r="E3166" s="167" t="s">
        <v>3876</v>
      </c>
      <c r="F3166" s="167" t="s">
        <v>1408</v>
      </c>
      <c r="G3166" s="167" t="s">
        <v>1409</v>
      </c>
      <c r="I3166" s="167" t="s">
        <v>1405</v>
      </c>
      <c r="J3166" s="167" t="s">
        <v>1696</v>
      </c>
      <c r="K3166" s="167" t="s">
        <v>1206</v>
      </c>
      <c r="L3166" s="167" t="s">
        <v>1697</v>
      </c>
      <c r="M3166" s="167" t="s">
        <v>3851</v>
      </c>
      <c r="O3166" s="167">
        <v>23817</v>
      </c>
      <c r="P3166" s="167" t="s">
        <v>1386</v>
      </c>
      <c r="R3166" s="167">
        <v>60</v>
      </c>
      <c r="S3166" s="167">
        <v>-60</v>
      </c>
      <c r="T3166" s="167" t="s">
        <v>1361</v>
      </c>
    </row>
    <row r="3167" spans="1:20">
      <c r="A3167" s="167">
        <v>41450</v>
      </c>
      <c r="B3167" s="167">
        <v>45931</v>
      </c>
      <c r="C3167" s="168">
        <v>45931</v>
      </c>
      <c r="D3167" s="167">
        <v>180393</v>
      </c>
      <c r="E3167" s="167" t="s">
        <v>3877</v>
      </c>
      <c r="F3167" s="167" t="s">
        <v>1425</v>
      </c>
      <c r="G3167" s="167" t="s">
        <v>1426</v>
      </c>
      <c r="I3167" s="167" t="s">
        <v>1405</v>
      </c>
      <c r="J3167" s="167" t="s">
        <v>3361</v>
      </c>
      <c r="K3167" s="167" t="s">
        <v>1206</v>
      </c>
      <c r="L3167" s="167" t="s">
        <v>3362</v>
      </c>
      <c r="M3167" s="167" t="s">
        <v>3851</v>
      </c>
      <c r="O3167" s="167">
        <v>23817</v>
      </c>
      <c r="P3167" s="167" t="s">
        <v>1386</v>
      </c>
      <c r="R3167" s="167">
        <v>18</v>
      </c>
      <c r="S3167" s="167">
        <v>-18</v>
      </c>
      <c r="T3167" s="167" t="s">
        <v>1361</v>
      </c>
    </row>
    <row r="3168" spans="1:20">
      <c r="A3168" s="167">
        <v>42100</v>
      </c>
      <c r="B3168" s="167">
        <v>45901</v>
      </c>
      <c r="C3168" s="168">
        <v>45901</v>
      </c>
      <c r="D3168" s="167">
        <v>179839</v>
      </c>
      <c r="E3168" s="167" t="s">
        <v>3878</v>
      </c>
      <c r="F3168" s="167" t="s">
        <v>1408</v>
      </c>
      <c r="G3168" s="167" t="s">
        <v>1409</v>
      </c>
      <c r="I3168" s="167" t="s">
        <v>1405</v>
      </c>
      <c r="J3168" s="167" t="s">
        <v>1410</v>
      </c>
      <c r="K3168" s="167" t="s">
        <v>1209</v>
      </c>
      <c r="L3168" s="167" t="s">
        <v>1411</v>
      </c>
      <c r="M3168" s="167" t="s">
        <v>3879</v>
      </c>
      <c r="O3168" s="167">
        <v>23499</v>
      </c>
      <c r="P3168" s="167" t="s">
        <v>1386</v>
      </c>
      <c r="R3168" s="167">
        <v>350</v>
      </c>
      <c r="S3168" s="167">
        <v>-350</v>
      </c>
      <c r="T3168" s="167" t="s">
        <v>1361</v>
      </c>
    </row>
    <row r="3169" spans="1:20">
      <c r="A3169" s="167">
        <v>42100</v>
      </c>
      <c r="B3169" s="167">
        <v>45931</v>
      </c>
      <c r="C3169" s="168">
        <v>45931</v>
      </c>
      <c r="D3169" s="167">
        <v>180394</v>
      </c>
      <c r="E3169" s="167" t="s">
        <v>3878</v>
      </c>
      <c r="F3169" s="167" t="s">
        <v>1408</v>
      </c>
      <c r="G3169" s="167" t="s">
        <v>1409</v>
      </c>
      <c r="I3169" s="167" t="s">
        <v>1405</v>
      </c>
      <c r="J3169" s="167" t="s">
        <v>1410</v>
      </c>
      <c r="K3169" s="167" t="s">
        <v>1209</v>
      </c>
      <c r="L3169" s="167" t="s">
        <v>1411</v>
      </c>
      <c r="M3169" s="167" t="s">
        <v>3879</v>
      </c>
      <c r="O3169" s="167">
        <v>23818</v>
      </c>
      <c r="P3169" s="167" t="s">
        <v>1386</v>
      </c>
      <c r="R3169" s="167">
        <v>350</v>
      </c>
      <c r="S3169" s="167">
        <v>-350</v>
      </c>
      <c r="T3169" s="167" t="s">
        <v>1361</v>
      </c>
    </row>
    <row r="3170" spans="1:20">
      <c r="A3170" s="167">
        <v>42100</v>
      </c>
      <c r="B3170" s="167">
        <v>45901</v>
      </c>
      <c r="C3170" s="168">
        <v>45901</v>
      </c>
      <c r="D3170" s="167">
        <v>179839</v>
      </c>
      <c r="E3170" s="167" t="s">
        <v>3880</v>
      </c>
      <c r="F3170" s="167" t="s">
        <v>1408</v>
      </c>
      <c r="G3170" s="167" t="s">
        <v>1409</v>
      </c>
      <c r="I3170" s="167" t="s">
        <v>1405</v>
      </c>
      <c r="J3170" s="167" t="s">
        <v>1413</v>
      </c>
      <c r="K3170" s="167" t="s">
        <v>1209</v>
      </c>
      <c r="L3170" s="167" t="s">
        <v>1414</v>
      </c>
      <c r="M3170" s="167" t="s">
        <v>3879</v>
      </c>
      <c r="O3170" s="167">
        <v>23499</v>
      </c>
      <c r="P3170" s="167" t="s">
        <v>1386</v>
      </c>
      <c r="R3170" s="167">
        <v>294</v>
      </c>
      <c r="S3170" s="167">
        <v>-294</v>
      </c>
      <c r="T3170" s="167" t="s">
        <v>1361</v>
      </c>
    </row>
    <row r="3171" spans="1:20">
      <c r="A3171" s="167">
        <v>42100</v>
      </c>
      <c r="B3171" s="167">
        <v>45931</v>
      </c>
      <c r="C3171" s="168">
        <v>45931</v>
      </c>
      <c r="D3171" s="167">
        <v>180394</v>
      </c>
      <c r="E3171" s="167" t="s">
        <v>3880</v>
      </c>
      <c r="F3171" s="167" t="s">
        <v>1408</v>
      </c>
      <c r="G3171" s="167" t="s">
        <v>1409</v>
      </c>
      <c r="I3171" s="167" t="s">
        <v>1405</v>
      </c>
      <c r="J3171" s="167" t="s">
        <v>1413</v>
      </c>
      <c r="K3171" s="167" t="s">
        <v>1209</v>
      </c>
      <c r="L3171" s="167" t="s">
        <v>1414</v>
      </c>
      <c r="M3171" s="167" t="s">
        <v>3879</v>
      </c>
      <c r="O3171" s="167">
        <v>23818</v>
      </c>
      <c r="P3171" s="167" t="s">
        <v>1386</v>
      </c>
      <c r="R3171" s="167">
        <v>294</v>
      </c>
      <c r="S3171" s="167">
        <v>-294</v>
      </c>
      <c r="T3171" s="167" t="s">
        <v>1361</v>
      </c>
    </row>
    <row r="3172" spans="1:20">
      <c r="A3172" s="167">
        <v>42100</v>
      </c>
      <c r="B3172" s="167">
        <v>45901</v>
      </c>
      <c r="C3172" s="168">
        <v>45901</v>
      </c>
      <c r="D3172" s="167">
        <v>179839</v>
      </c>
      <c r="E3172" s="167" t="s">
        <v>3881</v>
      </c>
      <c r="F3172" s="167" t="s">
        <v>1408</v>
      </c>
      <c r="G3172" s="167" t="s">
        <v>1409</v>
      </c>
      <c r="I3172" s="167" t="s">
        <v>1405</v>
      </c>
      <c r="J3172" s="167" t="s">
        <v>1416</v>
      </c>
      <c r="K3172" s="167" t="s">
        <v>1209</v>
      </c>
      <c r="L3172" s="167" t="s">
        <v>1417</v>
      </c>
      <c r="M3172" s="167" t="s">
        <v>3879</v>
      </c>
      <c r="O3172" s="167">
        <v>23499</v>
      </c>
      <c r="P3172" s="167" t="s">
        <v>1386</v>
      </c>
      <c r="R3172" s="167">
        <v>100</v>
      </c>
      <c r="S3172" s="167">
        <v>-100</v>
      </c>
      <c r="T3172" s="167" t="s">
        <v>1361</v>
      </c>
    </row>
    <row r="3173" spans="1:20">
      <c r="A3173" s="167">
        <v>42100</v>
      </c>
      <c r="B3173" s="167">
        <v>45931</v>
      </c>
      <c r="C3173" s="168">
        <v>45931</v>
      </c>
      <c r="D3173" s="167">
        <v>180394</v>
      </c>
      <c r="E3173" s="167" t="s">
        <v>3881</v>
      </c>
      <c r="F3173" s="167" t="s">
        <v>1408</v>
      </c>
      <c r="G3173" s="167" t="s">
        <v>1409</v>
      </c>
      <c r="I3173" s="167" t="s">
        <v>1405</v>
      </c>
      <c r="J3173" s="167" t="s">
        <v>1416</v>
      </c>
      <c r="K3173" s="167" t="s">
        <v>1209</v>
      </c>
      <c r="L3173" s="167" t="s">
        <v>1417</v>
      </c>
      <c r="M3173" s="167" t="s">
        <v>3879</v>
      </c>
      <c r="O3173" s="167">
        <v>23818</v>
      </c>
      <c r="P3173" s="167" t="s">
        <v>1386</v>
      </c>
      <c r="R3173" s="167">
        <v>100</v>
      </c>
      <c r="S3173" s="167">
        <v>-100</v>
      </c>
      <c r="T3173" s="167" t="s">
        <v>1361</v>
      </c>
    </row>
    <row r="3174" spans="1:20">
      <c r="A3174" s="167">
        <v>41300</v>
      </c>
      <c r="B3174" s="167">
        <v>45901</v>
      </c>
      <c r="C3174" s="168">
        <v>45901</v>
      </c>
      <c r="D3174" s="167">
        <v>179839</v>
      </c>
      <c r="E3174" s="167" t="s">
        <v>3882</v>
      </c>
      <c r="F3174" s="167" t="s">
        <v>1425</v>
      </c>
      <c r="G3174" s="167" t="s">
        <v>1426</v>
      </c>
      <c r="I3174" s="167" t="s">
        <v>1405</v>
      </c>
      <c r="J3174" s="167" t="s">
        <v>1419</v>
      </c>
      <c r="K3174" s="167" t="s">
        <v>1209</v>
      </c>
      <c r="L3174" s="167" t="s">
        <v>1420</v>
      </c>
      <c r="M3174" s="167" t="s">
        <v>3879</v>
      </c>
      <c r="O3174" s="167">
        <v>23499</v>
      </c>
      <c r="P3174" s="167" t="s">
        <v>1386</v>
      </c>
      <c r="R3174" s="167">
        <v>204</v>
      </c>
      <c r="S3174" s="167">
        <v>-204</v>
      </c>
      <c r="T3174" s="167" t="s">
        <v>1361</v>
      </c>
    </row>
    <row r="3175" spans="1:20">
      <c r="A3175" s="167">
        <v>41300</v>
      </c>
      <c r="B3175" s="167">
        <v>45931</v>
      </c>
      <c r="C3175" s="168">
        <v>45931</v>
      </c>
      <c r="D3175" s="167">
        <v>180394</v>
      </c>
      <c r="E3175" s="167" t="s">
        <v>3882</v>
      </c>
      <c r="F3175" s="167" t="s">
        <v>1425</v>
      </c>
      <c r="G3175" s="167" t="s">
        <v>1426</v>
      </c>
      <c r="I3175" s="167" t="s">
        <v>1405</v>
      </c>
      <c r="J3175" s="167" t="s">
        <v>1419</v>
      </c>
      <c r="K3175" s="167" t="s">
        <v>1209</v>
      </c>
      <c r="L3175" s="167" t="s">
        <v>1420</v>
      </c>
      <c r="M3175" s="167" t="s">
        <v>3879</v>
      </c>
      <c r="O3175" s="167">
        <v>23818</v>
      </c>
      <c r="P3175" s="167" t="s">
        <v>1386</v>
      </c>
      <c r="R3175" s="167">
        <v>208</v>
      </c>
      <c r="S3175" s="167">
        <v>-208</v>
      </c>
      <c r="T3175" s="167" t="s">
        <v>1361</v>
      </c>
    </row>
    <row r="3176" spans="1:20">
      <c r="A3176" s="167">
        <v>42000</v>
      </c>
      <c r="B3176" s="167">
        <v>45958</v>
      </c>
      <c r="C3176" s="168">
        <v>45958</v>
      </c>
      <c r="D3176" s="167">
        <v>181132</v>
      </c>
      <c r="E3176" s="167" t="s">
        <v>3883</v>
      </c>
      <c r="F3176" s="167" t="s">
        <v>1557</v>
      </c>
      <c r="G3176" s="167" t="s">
        <v>134</v>
      </c>
      <c r="I3176" s="167" t="s">
        <v>1405</v>
      </c>
      <c r="J3176" s="167" t="s">
        <v>3884</v>
      </c>
      <c r="K3176" s="167" t="s">
        <v>1209</v>
      </c>
      <c r="L3176" s="167" t="s">
        <v>3885</v>
      </c>
      <c r="M3176" s="167" t="s">
        <v>3879</v>
      </c>
      <c r="O3176" s="167">
        <v>24192</v>
      </c>
      <c r="P3176" s="167" t="s">
        <v>1386</v>
      </c>
      <c r="R3176" s="167">
        <v>2645.18</v>
      </c>
      <c r="S3176" s="167">
        <v>-2645.18</v>
      </c>
      <c r="T3176" s="167" t="s">
        <v>1361</v>
      </c>
    </row>
    <row r="3177" spans="1:20">
      <c r="A3177" s="167">
        <v>42100</v>
      </c>
      <c r="B3177" s="167">
        <v>45901</v>
      </c>
      <c r="C3177" s="168">
        <v>45901</v>
      </c>
      <c r="D3177" s="167">
        <v>179839</v>
      </c>
      <c r="E3177" s="167" t="s">
        <v>3886</v>
      </c>
      <c r="F3177" s="167" t="s">
        <v>1408</v>
      </c>
      <c r="G3177" s="167" t="s">
        <v>1409</v>
      </c>
      <c r="I3177" s="167" t="s">
        <v>1405</v>
      </c>
      <c r="J3177" s="167" t="s">
        <v>1422</v>
      </c>
      <c r="K3177" s="167" t="s">
        <v>1209</v>
      </c>
      <c r="L3177" s="167" t="s">
        <v>1423</v>
      </c>
      <c r="M3177" s="167" t="s">
        <v>3879</v>
      </c>
      <c r="O3177" s="167">
        <v>23499</v>
      </c>
      <c r="P3177" s="167" t="s">
        <v>1386</v>
      </c>
      <c r="R3177" s="167">
        <v>305</v>
      </c>
      <c r="S3177" s="167">
        <v>-305</v>
      </c>
      <c r="T3177" s="167" t="s">
        <v>1361</v>
      </c>
    </row>
    <row r="3178" spans="1:20">
      <c r="A3178" s="167">
        <v>42100</v>
      </c>
      <c r="B3178" s="167">
        <v>45931</v>
      </c>
      <c r="C3178" s="168">
        <v>45931</v>
      </c>
      <c r="D3178" s="167">
        <v>180394</v>
      </c>
      <c r="E3178" s="167" t="s">
        <v>3886</v>
      </c>
      <c r="F3178" s="167" t="s">
        <v>1408</v>
      </c>
      <c r="G3178" s="167" t="s">
        <v>1409</v>
      </c>
      <c r="I3178" s="167" t="s">
        <v>1405</v>
      </c>
      <c r="J3178" s="167" t="s">
        <v>1422</v>
      </c>
      <c r="K3178" s="167" t="s">
        <v>1209</v>
      </c>
      <c r="L3178" s="167" t="s">
        <v>1423</v>
      </c>
      <c r="M3178" s="167" t="s">
        <v>3879</v>
      </c>
      <c r="O3178" s="167">
        <v>23818</v>
      </c>
      <c r="P3178" s="167" t="s">
        <v>1386</v>
      </c>
      <c r="R3178" s="167">
        <v>285</v>
      </c>
      <c r="S3178" s="167">
        <v>-285</v>
      </c>
      <c r="T3178" s="167" t="s">
        <v>1361</v>
      </c>
    </row>
    <row r="3179" spans="1:20">
      <c r="A3179" s="167">
        <v>42100</v>
      </c>
      <c r="B3179" s="167">
        <v>45901</v>
      </c>
      <c r="C3179" s="168">
        <v>45901</v>
      </c>
      <c r="D3179" s="167">
        <v>179839</v>
      </c>
      <c r="E3179" s="167" t="s">
        <v>3887</v>
      </c>
      <c r="F3179" s="167" t="s">
        <v>1408</v>
      </c>
      <c r="G3179" s="167" t="s">
        <v>1409</v>
      </c>
      <c r="I3179" s="167" t="s">
        <v>1405</v>
      </c>
      <c r="J3179" s="167" t="s">
        <v>1432</v>
      </c>
      <c r="K3179" s="167" t="s">
        <v>1209</v>
      </c>
      <c r="L3179" s="167" t="s">
        <v>1433</v>
      </c>
      <c r="M3179" s="167" t="s">
        <v>3879</v>
      </c>
      <c r="O3179" s="167">
        <v>23499</v>
      </c>
      <c r="P3179" s="167" t="s">
        <v>1386</v>
      </c>
      <c r="R3179" s="167">
        <v>208</v>
      </c>
      <c r="S3179" s="167">
        <v>-208</v>
      </c>
      <c r="T3179" s="167" t="s">
        <v>1361</v>
      </c>
    </row>
    <row r="3180" spans="1:20">
      <c r="A3180" s="167">
        <v>42100</v>
      </c>
      <c r="B3180" s="167">
        <v>45931</v>
      </c>
      <c r="C3180" s="168">
        <v>45931</v>
      </c>
      <c r="D3180" s="167">
        <v>180394</v>
      </c>
      <c r="E3180" s="167" t="s">
        <v>3887</v>
      </c>
      <c r="F3180" s="167" t="s">
        <v>1408</v>
      </c>
      <c r="G3180" s="167" t="s">
        <v>1409</v>
      </c>
      <c r="I3180" s="167" t="s">
        <v>1405</v>
      </c>
      <c r="J3180" s="167" t="s">
        <v>1432</v>
      </c>
      <c r="K3180" s="167" t="s">
        <v>1209</v>
      </c>
      <c r="L3180" s="167" t="s">
        <v>1433</v>
      </c>
      <c r="M3180" s="167" t="s">
        <v>3879</v>
      </c>
      <c r="O3180" s="167">
        <v>23818</v>
      </c>
      <c r="P3180" s="167" t="s">
        <v>1386</v>
      </c>
      <c r="R3180" s="167">
        <v>220</v>
      </c>
      <c r="S3180" s="167">
        <v>-220</v>
      </c>
      <c r="T3180" s="167" t="s">
        <v>1361</v>
      </c>
    </row>
    <row r="3181" spans="1:20">
      <c r="A3181" s="167">
        <v>40000</v>
      </c>
      <c r="B3181" s="167">
        <v>45901</v>
      </c>
      <c r="C3181" s="168">
        <v>45901</v>
      </c>
      <c r="D3181" s="167">
        <v>179839</v>
      </c>
      <c r="E3181" s="167" t="s">
        <v>3888</v>
      </c>
      <c r="F3181" s="167" t="s">
        <v>1425</v>
      </c>
      <c r="G3181" s="167" t="s">
        <v>1426</v>
      </c>
      <c r="I3181" s="167" t="s">
        <v>1405</v>
      </c>
      <c r="J3181" s="167" t="s">
        <v>1514</v>
      </c>
      <c r="K3181" s="167" t="s">
        <v>1209</v>
      </c>
      <c r="L3181" s="167" t="s">
        <v>1515</v>
      </c>
      <c r="M3181" s="167" t="s">
        <v>3879</v>
      </c>
      <c r="O3181" s="167">
        <v>23499</v>
      </c>
      <c r="P3181" s="167" t="s">
        <v>1386</v>
      </c>
      <c r="R3181" s="167">
        <v>364</v>
      </c>
      <c r="S3181" s="167">
        <v>-364</v>
      </c>
      <c r="T3181" s="167" t="s">
        <v>1361</v>
      </c>
    </row>
    <row r="3182" spans="1:20">
      <c r="A3182" s="167">
        <v>40000</v>
      </c>
      <c r="B3182" s="167">
        <v>45931</v>
      </c>
      <c r="C3182" s="168">
        <v>45931</v>
      </c>
      <c r="D3182" s="167">
        <v>180394</v>
      </c>
      <c r="E3182" s="167" t="s">
        <v>3888</v>
      </c>
      <c r="F3182" s="167" t="s">
        <v>1425</v>
      </c>
      <c r="G3182" s="167" t="s">
        <v>1426</v>
      </c>
      <c r="I3182" s="167" t="s">
        <v>1405</v>
      </c>
      <c r="J3182" s="167" t="s">
        <v>1514</v>
      </c>
      <c r="K3182" s="167" t="s">
        <v>1209</v>
      </c>
      <c r="L3182" s="167" t="s">
        <v>1515</v>
      </c>
      <c r="M3182" s="167" t="s">
        <v>3879</v>
      </c>
      <c r="O3182" s="167">
        <v>23818</v>
      </c>
      <c r="P3182" s="167" t="s">
        <v>1386</v>
      </c>
      <c r="R3182" s="167">
        <v>329</v>
      </c>
      <c r="S3182" s="167">
        <v>-329</v>
      </c>
      <c r="T3182" s="167" t="s">
        <v>1361</v>
      </c>
    </row>
    <row r="3183" spans="1:20">
      <c r="A3183" s="167">
        <v>42100</v>
      </c>
      <c r="B3183" s="167">
        <v>45901</v>
      </c>
      <c r="C3183" s="168">
        <v>45901</v>
      </c>
      <c r="D3183" s="167">
        <v>179839</v>
      </c>
      <c r="E3183" s="167" t="s">
        <v>3889</v>
      </c>
      <c r="F3183" s="167" t="s">
        <v>1408</v>
      </c>
      <c r="G3183" s="167" t="s">
        <v>1409</v>
      </c>
      <c r="I3183" s="167" t="s">
        <v>1405</v>
      </c>
      <c r="J3183" s="167" t="s">
        <v>1435</v>
      </c>
      <c r="K3183" s="167" t="s">
        <v>1209</v>
      </c>
      <c r="L3183" s="167" t="s">
        <v>1436</v>
      </c>
      <c r="M3183" s="167" t="s">
        <v>3879</v>
      </c>
      <c r="O3183" s="167">
        <v>23499</v>
      </c>
      <c r="P3183" s="167" t="s">
        <v>1386</v>
      </c>
      <c r="R3183" s="167">
        <v>175</v>
      </c>
      <c r="S3183" s="167">
        <v>-175</v>
      </c>
      <c r="T3183" s="167" t="s">
        <v>1361</v>
      </c>
    </row>
    <row r="3184" spans="1:20">
      <c r="A3184" s="167">
        <v>42100</v>
      </c>
      <c r="B3184" s="167">
        <v>45931</v>
      </c>
      <c r="C3184" s="168">
        <v>45931</v>
      </c>
      <c r="D3184" s="167">
        <v>180394</v>
      </c>
      <c r="E3184" s="167" t="s">
        <v>3889</v>
      </c>
      <c r="F3184" s="167" t="s">
        <v>1408</v>
      </c>
      <c r="G3184" s="167" t="s">
        <v>1409</v>
      </c>
      <c r="I3184" s="167" t="s">
        <v>1405</v>
      </c>
      <c r="J3184" s="167" t="s">
        <v>1435</v>
      </c>
      <c r="K3184" s="167" t="s">
        <v>1209</v>
      </c>
      <c r="L3184" s="167" t="s">
        <v>1436</v>
      </c>
      <c r="M3184" s="167" t="s">
        <v>3879</v>
      </c>
      <c r="O3184" s="167">
        <v>23818</v>
      </c>
      <c r="P3184" s="167" t="s">
        <v>1386</v>
      </c>
      <c r="R3184" s="167">
        <v>190</v>
      </c>
      <c r="S3184" s="167">
        <v>-190</v>
      </c>
      <c r="T3184" s="167" t="s">
        <v>1361</v>
      </c>
    </row>
    <row r="3185" spans="1:20">
      <c r="A3185" s="167">
        <v>40000</v>
      </c>
      <c r="B3185" s="167">
        <v>45901</v>
      </c>
      <c r="C3185" s="168">
        <v>45901</v>
      </c>
      <c r="D3185" s="167">
        <v>179839</v>
      </c>
      <c r="E3185" s="167" t="s">
        <v>3890</v>
      </c>
      <c r="F3185" s="167" t="s">
        <v>1425</v>
      </c>
      <c r="G3185" s="167" t="s">
        <v>1426</v>
      </c>
      <c r="I3185" s="167" t="s">
        <v>1405</v>
      </c>
      <c r="J3185" s="167" t="s">
        <v>1444</v>
      </c>
      <c r="K3185" s="167" t="s">
        <v>1209</v>
      </c>
      <c r="L3185" s="167" t="s">
        <v>1445</v>
      </c>
      <c r="M3185" s="167" t="s">
        <v>3879</v>
      </c>
      <c r="O3185" s="167">
        <v>23499</v>
      </c>
      <c r="P3185" s="167" t="s">
        <v>1386</v>
      </c>
      <c r="R3185" s="167">
        <v>380</v>
      </c>
      <c r="S3185" s="167">
        <v>-380</v>
      </c>
      <c r="T3185" s="167" t="s">
        <v>1361</v>
      </c>
    </row>
    <row r="3186" spans="1:20">
      <c r="A3186" s="167">
        <v>40000</v>
      </c>
      <c r="B3186" s="167">
        <v>45931</v>
      </c>
      <c r="C3186" s="168">
        <v>45931</v>
      </c>
      <c r="D3186" s="167">
        <v>180394</v>
      </c>
      <c r="E3186" s="167" t="s">
        <v>3890</v>
      </c>
      <c r="F3186" s="167" t="s">
        <v>1425</v>
      </c>
      <c r="G3186" s="167" t="s">
        <v>1426</v>
      </c>
      <c r="I3186" s="167" t="s">
        <v>1405</v>
      </c>
      <c r="J3186" s="167" t="s">
        <v>1444</v>
      </c>
      <c r="K3186" s="167" t="s">
        <v>1209</v>
      </c>
      <c r="L3186" s="167" t="s">
        <v>1445</v>
      </c>
      <c r="M3186" s="167" t="s">
        <v>3879</v>
      </c>
      <c r="O3186" s="167">
        <v>23818</v>
      </c>
      <c r="P3186" s="167" t="s">
        <v>1386</v>
      </c>
      <c r="R3186" s="167">
        <v>380</v>
      </c>
      <c r="S3186" s="167">
        <v>-380</v>
      </c>
      <c r="T3186" s="167" t="s">
        <v>1361</v>
      </c>
    </row>
    <row r="3187" spans="1:20">
      <c r="A3187" s="167">
        <v>40000</v>
      </c>
      <c r="B3187" s="167">
        <v>45901</v>
      </c>
      <c r="C3187" s="168">
        <v>45901</v>
      </c>
      <c r="D3187" s="167">
        <v>179839</v>
      </c>
      <c r="E3187" s="167" t="s">
        <v>3891</v>
      </c>
      <c r="F3187" s="167" t="s">
        <v>1425</v>
      </c>
      <c r="G3187" s="167" t="s">
        <v>1426</v>
      </c>
      <c r="I3187" s="167" t="s">
        <v>1405</v>
      </c>
      <c r="J3187" s="167" t="s">
        <v>1447</v>
      </c>
      <c r="K3187" s="167" t="s">
        <v>1209</v>
      </c>
      <c r="L3187" s="167" t="s">
        <v>1448</v>
      </c>
      <c r="M3187" s="167" t="s">
        <v>3879</v>
      </c>
      <c r="O3187" s="167">
        <v>23499</v>
      </c>
      <c r="P3187" s="167" t="s">
        <v>1386</v>
      </c>
      <c r="R3187" s="167">
        <v>2805</v>
      </c>
      <c r="S3187" s="167">
        <v>-2805</v>
      </c>
      <c r="T3187" s="167" t="s">
        <v>1361</v>
      </c>
    </row>
    <row r="3188" spans="1:20">
      <c r="A3188" s="167">
        <v>40000</v>
      </c>
      <c r="B3188" s="167">
        <v>45931</v>
      </c>
      <c r="C3188" s="168">
        <v>45931</v>
      </c>
      <c r="D3188" s="167">
        <v>180394</v>
      </c>
      <c r="E3188" s="167" t="s">
        <v>3891</v>
      </c>
      <c r="F3188" s="167" t="s">
        <v>1425</v>
      </c>
      <c r="G3188" s="167" t="s">
        <v>1426</v>
      </c>
      <c r="I3188" s="167" t="s">
        <v>1405</v>
      </c>
      <c r="J3188" s="167" t="s">
        <v>1447</v>
      </c>
      <c r="K3188" s="167" t="s">
        <v>1209</v>
      </c>
      <c r="L3188" s="167" t="s">
        <v>1448</v>
      </c>
      <c r="M3188" s="167" t="s">
        <v>3879</v>
      </c>
      <c r="O3188" s="167">
        <v>23818</v>
      </c>
      <c r="P3188" s="167" t="s">
        <v>1386</v>
      </c>
      <c r="R3188" s="167">
        <v>2860</v>
      </c>
      <c r="S3188" s="167">
        <v>-2860</v>
      </c>
      <c r="T3188" s="167" t="s">
        <v>1361</v>
      </c>
    </row>
    <row r="3189" spans="1:20">
      <c r="A3189" s="167">
        <v>41450</v>
      </c>
      <c r="B3189" s="167">
        <v>45901</v>
      </c>
      <c r="C3189" s="168">
        <v>45901</v>
      </c>
      <c r="D3189" s="167">
        <v>179839</v>
      </c>
      <c r="E3189" s="167" t="s">
        <v>3892</v>
      </c>
      <c r="F3189" s="167" t="s">
        <v>1425</v>
      </c>
      <c r="G3189" s="167" t="s">
        <v>1426</v>
      </c>
      <c r="I3189" s="167" t="s">
        <v>1405</v>
      </c>
      <c r="J3189" s="167" t="s">
        <v>2577</v>
      </c>
      <c r="K3189" s="167" t="s">
        <v>1209</v>
      </c>
      <c r="L3189" s="167" t="s">
        <v>2578</v>
      </c>
      <c r="M3189" s="167" t="s">
        <v>3879</v>
      </c>
      <c r="O3189" s="167">
        <v>23499</v>
      </c>
      <c r="P3189" s="167" t="s">
        <v>1386</v>
      </c>
      <c r="R3189" s="167">
        <v>50.4</v>
      </c>
      <c r="S3189" s="167">
        <v>-50.4</v>
      </c>
      <c r="T3189" s="167" t="s">
        <v>1361</v>
      </c>
    </row>
    <row r="3190" spans="1:20">
      <c r="A3190" s="167">
        <v>41450</v>
      </c>
      <c r="B3190" s="167">
        <v>45931</v>
      </c>
      <c r="C3190" s="168">
        <v>45931</v>
      </c>
      <c r="D3190" s="167">
        <v>180394</v>
      </c>
      <c r="E3190" s="167" t="s">
        <v>3892</v>
      </c>
      <c r="F3190" s="167" t="s">
        <v>1425</v>
      </c>
      <c r="G3190" s="167" t="s">
        <v>1426</v>
      </c>
      <c r="I3190" s="167" t="s">
        <v>1405</v>
      </c>
      <c r="J3190" s="167" t="s">
        <v>2577</v>
      </c>
      <c r="K3190" s="167" t="s">
        <v>1209</v>
      </c>
      <c r="L3190" s="167" t="s">
        <v>2578</v>
      </c>
      <c r="M3190" s="167" t="s">
        <v>3879</v>
      </c>
      <c r="O3190" s="167">
        <v>23818</v>
      </c>
      <c r="P3190" s="167" t="s">
        <v>1386</v>
      </c>
      <c r="R3190" s="167">
        <v>50.4</v>
      </c>
      <c r="S3190" s="167">
        <v>-50.4</v>
      </c>
      <c r="T3190" s="167" t="s">
        <v>1361</v>
      </c>
    </row>
    <row r="3191" spans="1:20">
      <c r="A3191" s="167">
        <v>41450</v>
      </c>
      <c r="B3191" s="167">
        <v>45901</v>
      </c>
      <c r="C3191" s="168">
        <v>45901</v>
      </c>
      <c r="D3191" s="167">
        <v>179839</v>
      </c>
      <c r="E3191" s="167" t="s">
        <v>3893</v>
      </c>
      <c r="F3191" s="167" t="s">
        <v>1425</v>
      </c>
      <c r="G3191" s="167" t="s">
        <v>1426</v>
      </c>
      <c r="I3191" s="167" t="s">
        <v>1405</v>
      </c>
      <c r="J3191" s="167" t="s">
        <v>1540</v>
      </c>
      <c r="K3191" s="167" t="s">
        <v>1209</v>
      </c>
      <c r="L3191" s="167" t="s">
        <v>1541</v>
      </c>
      <c r="M3191" s="167" t="s">
        <v>3879</v>
      </c>
      <c r="O3191" s="167">
        <v>23499</v>
      </c>
      <c r="P3191" s="167" t="s">
        <v>1386</v>
      </c>
      <c r="R3191" s="167">
        <v>1161.5999999999999</v>
      </c>
      <c r="S3191" s="167">
        <v>-1161.5999999999999</v>
      </c>
      <c r="T3191" s="167" t="s">
        <v>1361</v>
      </c>
    </row>
    <row r="3192" spans="1:20">
      <c r="A3192" s="167">
        <v>41450</v>
      </c>
      <c r="B3192" s="167">
        <v>45931</v>
      </c>
      <c r="C3192" s="168">
        <v>45931</v>
      </c>
      <c r="D3192" s="167">
        <v>180394</v>
      </c>
      <c r="E3192" s="167" t="s">
        <v>3893</v>
      </c>
      <c r="F3192" s="167" t="s">
        <v>1425</v>
      </c>
      <c r="G3192" s="167" t="s">
        <v>1426</v>
      </c>
      <c r="I3192" s="167" t="s">
        <v>1405</v>
      </c>
      <c r="J3192" s="167" t="s">
        <v>1540</v>
      </c>
      <c r="K3192" s="167" t="s">
        <v>1209</v>
      </c>
      <c r="L3192" s="167" t="s">
        <v>1541</v>
      </c>
      <c r="M3192" s="167" t="s">
        <v>3879</v>
      </c>
      <c r="O3192" s="167">
        <v>23818</v>
      </c>
      <c r="P3192" s="167" t="s">
        <v>1386</v>
      </c>
      <c r="R3192" s="167">
        <v>1188</v>
      </c>
      <c r="S3192" s="167">
        <v>-1188</v>
      </c>
      <c r="T3192" s="167" t="s">
        <v>1361</v>
      </c>
    </row>
    <row r="3193" spans="1:20">
      <c r="A3193" s="167">
        <v>41450</v>
      </c>
      <c r="B3193" s="167">
        <v>45901</v>
      </c>
      <c r="C3193" s="168">
        <v>45901</v>
      </c>
      <c r="D3193" s="167">
        <v>179839</v>
      </c>
      <c r="E3193" s="167" t="s">
        <v>3894</v>
      </c>
      <c r="F3193" s="167" t="s">
        <v>1425</v>
      </c>
      <c r="G3193" s="167" t="s">
        <v>1426</v>
      </c>
      <c r="I3193" s="167" t="s">
        <v>1405</v>
      </c>
      <c r="J3193" s="167" t="s">
        <v>2033</v>
      </c>
      <c r="K3193" s="167" t="s">
        <v>1209</v>
      </c>
      <c r="L3193" s="167" t="s">
        <v>2034</v>
      </c>
      <c r="M3193" s="167" t="s">
        <v>3879</v>
      </c>
      <c r="O3193" s="167">
        <v>23499</v>
      </c>
      <c r="P3193" s="167" t="s">
        <v>1386</v>
      </c>
      <c r="R3193" s="167">
        <v>9.6</v>
      </c>
      <c r="S3193" s="167">
        <v>-9.6</v>
      </c>
      <c r="T3193" s="167" t="s">
        <v>1361</v>
      </c>
    </row>
    <row r="3194" spans="1:20">
      <c r="A3194" s="167">
        <v>41450</v>
      </c>
      <c r="B3194" s="167">
        <v>45931</v>
      </c>
      <c r="C3194" s="168">
        <v>45931</v>
      </c>
      <c r="D3194" s="167">
        <v>180394</v>
      </c>
      <c r="E3194" s="167" t="s">
        <v>3894</v>
      </c>
      <c r="F3194" s="167" t="s">
        <v>1425</v>
      </c>
      <c r="G3194" s="167" t="s">
        <v>1426</v>
      </c>
      <c r="I3194" s="167" t="s">
        <v>1405</v>
      </c>
      <c r="J3194" s="167" t="s">
        <v>2033</v>
      </c>
      <c r="K3194" s="167" t="s">
        <v>1209</v>
      </c>
      <c r="L3194" s="167" t="s">
        <v>2034</v>
      </c>
      <c r="M3194" s="167" t="s">
        <v>3879</v>
      </c>
      <c r="O3194" s="167">
        <v>23818</v>
      </c>
      <c r="P3194" s="167" t="s">
        <v>1386</v>
      </c>
      <c r="R3194" s="167">
        <v>9.6</v>
      </c>
      <c r="S3194" s="167">
        <v>-9.6</v>
      </c>
      <c r="T3194" s="167" t="s">
        <v>1361</v>
      </c>
    </row>
    <row r="3195" spans="1:20">
      <c r="A3195" s="167">
        <v>44000</v>
      </c>
      <c r="B3195" s="167">
        <v>45958</v>
      </c>
      <c r="C3195" s="168">
        <v>45958</v>
      </c>
      <c r="D3195" s="167">
        <v>181132</v>
      </c>
      <c r="E3195" s="167" t="s">
        <v>3895</v>
      </c>
      <c r="F3195" s="167" t="s">
        <v>1557</v>
      </c>
      <c r="G3195" s="167" t="s">
        <v>134</v>
      </c>
      <c r="I3195" s="167" t="s">
        <v>1405</v>
      </c>
      <c r="J3195" s="167" t="s">
        <v>1911</v>
      </c>
      <c r="K3195" s="167" t="s">
        <v>1209</v>
      </c>
      <c r="L3195" s="167" t="s">
        <v>1912</v>
      </c>
      <c r="M3195" s="167" t="s">
        <v>3879</v>
      </c>
      <c r="O3195" s="167">
        <v>24192</v>
      </c>
      <c r="P3195" s="167" t="s">
        <v>1386</v>
      </c>
      <c r="R3195" s="167">
        <v>28.8</v>
      </c>
      <c r="S3195" s="167">
        <v>-28.8</v>
      </c>
      <c r="T3195" s="167" t="s">
        <v>1361</v>
      </c>
    </row>
    <row r="3196" spans="1:20">
      <c r="A3196" s="167">
        <v>40000</v>
      </c>
      <c r="B3196" s="167">
        <v>45915</v>
      </c>
      <c r="C3196" s="168">
        <v>45915</v>
      </c>
      <c r="D3196" s="167">
        <v>180194</v>
      </c>
      <c r="E3196" s="167" t="s">
        <v>3896</v>
      </c>
      <c r="F3196" s="167" t="s">
        <v>1425</v>
      </c>
      <c r="G3196" s="167" t="s">
        <v>1426</v>
      </c>
      <c r="I3196" s="167" t="s">
        <v>1384</v>
      </c>
      <c r="J3196" s="167" t="s">
        <v>3457</v>
      </c>
      <c r="K3196" s="167" t="s">
        <v>1212</v>
      </c>
      <c r="L3196" s="167" t="s">
        <v>1462</v>
      </c>
      <c r="M3196" s="167" t="s">
        <v>1390</v>
      </c>
      <c r="O3196" s="167">
        <v>23623</v>
      </c>
      <c r="P3196" s="167" t="s">
        <v>1386</v>
      </c>
      <c r="R3196" s="167">
        <v>453.88</v>
      </c>
      <c r="S3196" s="167">
        <v>-453.88</v>
      </c>
      <c r="T3196" s="167" t="s">
        <v>1361</v>
      </c>
    </row>
    <row r="3197" spans="1:20">
      <c r="A3197" s="167">
        <v>40000</v>
      </c>
      <c r="B3197" s="167">
        <v>45945</v>
      </c>
      <c r="C3197" s="168">
        <v>45945</v>
      </c>
      <c r="D3197" s="167">
        <v>180761</v>
      </c>
      <c r="E3197" s="167" t="s">
        <v>3896</v>
      </c>
      <c r="F3197" s="167" t="s">
        <v>1425</v>
      </c>
      <c r="G3197" s="167" t="s">
        <v>1426</v>
      </c>
      <c r="I3197" s="167" t="s">
        <v>1384</v>
      </c>
      <c r="J3197" s="167" t="s">
        <v>3457</v>
      </c>
      <c r="K3197" s="167" t="s">
        <v>1212</v>
      </c>
      <c r="L3197" s="167" t="s">
        <v>1462</v>
      </c>
      <c r="M3197" s="167" t="s">
        <v>1390</v>
      </c>
      <c r="O3197" s="167">
        <v>24095</v>
      </c>
      <c r="P3197" s="167" t="s">
        <v>1386</v>
      </c>
      <c r="R3197" s="167">
        <v>453.88</v>
      </c>
      <c r="S3197" s="167">
        <v>-453.88</v>
      </c>
      <c r="T3197" s="167" t="s">
        <v>1361</v>
      </c>
    </row>
    <row r="3198" spans="1:20">
      <c r="A3198" s="167">
        <v>40000</v>
      </c>
      <c r="B3198" s="167">
        <v>45915</v>
      </c>
      <c r="C3198" s="168">
        <v>45915</v>
      </c>
      <c r="D3198" s="167">
        <v>180194</v>
      </c>
      <c r="E3198" s="167" t="s">
        <v>3897</v>
      </c>
      <c r="F3198" s="167" t="s">
        <v>1425</v>
      </c>
      <c r="G3198" s="167" t="s">
        <v>1426</v>
      </c>
      <c r="I3198" s="167" t="s">
        <v>1384</v>
      </c>
      <c r="J3198" s="167" t="s">
        <v>3493</v>
      </c>
      <c r="K3198" s="167" t="s">
        <v>1212</v>
      </c>
      <c r="L3198" s="167" t="s">
        <v>3494</v>
      </c>
      <c r="M3198" s="167" t="s">
        <v>1390</v>
      </c>
      <c r="O3198" s="167">
        <v>23623</v>
      </c>
      <c r="P3198" s="167" t="s">
        <v>1386</v>
      </c>
      <c r="R3198" s="167">
        <v>199.5</v>
      </c>
      <c r="S3198" s="167">
        <v>-199.5</v>
      </c>
      <c r="T3198" s="167" t="s">
        <v>1361</v>
      </c>
    </row>
    <row r="3199" spans="1:20">
      <c r="A3199" s="167">
        <v>40000</v>
      </c>
      <c r="B3199" s="167">
        <v>45945</v>
      </c>
      <c r="C3199" s="168">
        <v>45945</v>
      </c>
      <c r="D3199" s="167">
        <v>180761</v>
      </c>
      <c r="E3199" s="167" t="s">
        <v>3897</v>
      </c>
      <c r="F3199" s="167" t="s">
        <v>1425</v>
      </c>
      <c r="G3199" s="167" t="s">
        <v>1426</v>
      </c>
      <c r="I3199" s="167" t="s">
        <v>1384</v>
      </c>
      <c r="J3199" s="167" t="s">
        <v>3493</v>
      </c>
      <c r="K3199" s="167" t="s">
        <v>1212</v>
      </c>
      <c r="L3199" s="167" t="s">
        <v>3494</v>
      </c>
      <c r="M3199" s="167" t="s">
        <v>1390</v>
      </c>
      <c r="O3199" s="167">
        <v>24095</v>
      </c>
      <c r="P3199" s="167" t="s">
        <v>1386</v>
      </c>
      <c r="R3199" s="167">
        <v>199.5</v>
      </c>
      <c r="S3199" s="167">
        <v>-199.5</v>
      </c>
      <c r="T3199" s="167" t="s">
        <v>1361</v>
      </c>
    </row>
    <row r="3200" spans="1:20">
      <c r="A3200" s="167">
        <v>42000</v>
      </c>
      <c r="B3200" s="167">
        <v>45939</v>
      </c>
      <c r="C3200" s="168">
        <v>45939</v>
      </c>
      <c r="D3200" s="167">
        <v>180735</v>
      </c>
      <c r="E3200" s="167" t="s">
        <v>3898</v>
      </c>
      <c r="F3200" s="167" t="s">
        <v>1553</v>
      </c>
      <c r="G3200" s="167" t="s">
        <v>1554</v>
      </c>
      <c r="I3200" s="167" t="s">
        <v>1405</v>
      </c>
      <c r="J3200" s="167" t="s">
        <v>3899</v>
      </c>
      <c r="K3200" s="167" t="s">
        <v>1212</v>
      </c>
      <c r="L3200" s="167" t="s">
        <v>3900</v>
      </c>
      <c r="M3200" s="167" t="s">
        <v>1390</v>
      </c>
      <c r="O3200" s="167">
        <v>24062</v>
      </c>
      <c r="P3200" s="167" t="s">
        <v>1386</v>
      </c>
      <c r="R3200" s="167">
        <v>1022.46</v>
      </c>
      <c r="S3200" s="167">
        <v>-1022.46</v>
      </c>
      <c r="T3200" s="167" t="s">
        <v>1361</v>
      </c>
    </row>
    <row r="3201" spans="1:20">
      <c r="A3201" s="167">
        <v>41300</v>
      </c>
      <c r="B3201" s="167">
        <v>45915</v>
      </c>
      <c r="C3201" s="168">
        <v>45915</v>
      </c>
      <c r="D3201" s="167">
        <v>180194</v>
      </c>
      <c r="E3201" s="167" t="s">
        <v>3901</v>
      </c>
      <c r="F3201" s="167" t="s">
        <v>1425</v>
      </c>
      <c r="G3201" s="167" t="s">
        <v>1426</v>
      </c>
      <c r="I3201" s="167" t="s">
        <v>1384</v>
      </c>
      <c r="J3201" s="167" t="s">
        <v>1467</v>
      </c>
      <c r="K3201" s="167" t="s">
        <v>1212</v>
      </c>
      <c r="L3201" s="167" t="s">
        <v>1467</v>
      </c>
      <c r="M3201" s="167" t="s">
        <v>1390</v>
      </c>
      <c r="O3201" s="167">
        <v>23623</v>
      </c>
      <c r="P3201" s="167" t="s">
        <v>1386</v>
      </c>
      <c r="R3201" s="167">
        <v>129.74</v>
      </c>
      <c r="S3201" s="167">
        <v>-129.74</v>
      </c>
      <c r="T3201" s="167" t="s">
        <v>1361</v>
      </c>
    </row>
    <row r="3202" spans="1:20">
      <c r="A3202" s="167">
        <v>41300</v>
      </c>
      <c r="B3202" s="167">
        <v>45945</v>
      </c>
      <c r="C3202" s="168">
        <v>45945</v>
      </c>
      <c r="D3202" s="167">
        <v>180761</v>
      </c>
      <c r="E3202" s="167" t="s">
        <v>3901</v>
      </c>
      <c r="F3202" s="167" t="s">
        <v>1425</v>
      </c>
      <c r="G3202" s="167" t="s">
        <v>1426</v>
      </c>
      <c r="I3202" s="167" t="s">
        <v>1384</v>
      </c>
      <c r="J3202" s="167" t="s">
        <v>1467</v>
      </c>
      <c r="K3202" s="167" t="s">
        <v>1212</v>
      </c>
      <c r="L3202" s="167" t="s">
        <v>1467</v>
      </c>
      <c r="M3202" s="167" t="s">
        <v>1390</v>
      </c>
      <c r="O3202" s="167">
        <v>24095</v>
      </c>
      <c r="P3202" s="167" t="s">
        <v>1386</v>
      </c>
      <c r="R3202" s="167">
        <v>129.74</v>
      </c>
      <c r="S3202" s="167">
        <v>-129.74</v>
      </c>
      <c r="T3202" s="167" t="s">
        <v>1361</v>
      </c>
    </row>
    <row r="3203" spans="1:20">
      <c r="A3203" s="167">
        <v>41300</v>
      </c>
      <c r="B3203" s="167">
        <v>45915</v>
      </c>
      <c r="C3203" s="168">
        <v>45915</v>
      </c>
      <c r="D3203" s="167">
        <v>180194</v>
      </c>
      <c r="E3203" s="167" t="s">
        <v>3902</v>
      </c>
      <c r="F3203" s="167" t="s">
        <v>1425</v>
      </c>
      <c r="G3203" s="167" t="s">
        <v>1426</v>
      </c>
      <c r="I3203" s="167" t="s">
        <v>1384</v>
      </c>
      <c r="J3203" s="167" t="s">
        <v>3903</v>
      </c>
      <c r="K3203" s="167" t="s">
        <v>1212</v>
      </c>
      <c r="L3203" s="167" t="s">
        <v>3904</v>
      </c>
      <c r="M3203" s="167" t="s">
        <v>1390</v>
      </c>
      <c r="O3203" s="167">
        <v>23623</v>
      </c>
      <c r="P3203" s="167" t="s">
        <v>1386</v>
      </c>
      <c r="R3203" s="167">
        <v>59.9</v>
      </c>
      <c r="S3203" s="167">
        <v>-59.9</v>
      </c>
      <c r="T3203" s="167" t="s">
        <v>1361</v>
      </c>
    </row>
    <row r="3204" spans="1:20">
      <c r="A3204" s="167">
        <v>41300</v>
      </c>
      <c r="B3204" s="167">
        <v>45945</v>
      </c>
      <c r="C3204" s="168">
        <v>45945</v>
      </c>
      <c r="D3204" s="167">
        <v>180761</v>
      </c>
      <c r="E3204" s="167" t="s">
        <v>3902</v>
      </c>
      <c r="F3204" s="167" t="s">
        <v>1425</v>
      </c>
      <c r="G3204" s="167" t="s">
        <v>1426</v>
      </c>
      <c r="I3204" s="167" t="s">
        <v>1384</v>
      </c>
      <c r="J3204" s="167" t="s">
        <v>3903</v>
      </c>
      <c r="K3204" s="167" t="s">
        <v>1212</v>
      </c>
      <c r="L3204" s="167" t="s">
        <v>3904</v>
      </c>
      <c r="M3204" s="167" t="s">
        <v>1390</v>
      </c>
      <c r="O3204" s="167">
        <v>24095</v>
      </c>
      <c r="P3204" s="167" t="s">
        <v>1386</v>
      </c>
      <c r="R3204" s="167">
        <v>59.9</v>
      </c>
      <c r="S3204" s="167">
        <v>-59.9</v>
      </c>
      <c r="T3204" s="167" t="s">
        <v>1361</v>
      </c>
    </row>
    <row r="3205" spans="1:20">
      <c r="A3205" s="167">
        <v>41300</v>
      </c>
      <c r="B3205" s="167">
        <v>45915</v>
      </c>
      <c r="C3205" s="168">
        <v>45915</v>
      </c>
      <c r="D3205" s="167">
        <v>180194</v>
      </c>
      <c r="E3205" s="167" t="s">
        <v>3905</v>
      </c>
      <c r="F3205" s="167" t="s">
        <v>1425</v>
      </c>
      <c r="G3205" s="167" t="s">
        <v>1426</v>
      </c>
      <c r="I3205" s="167" t="s">
        <v>1384</v>
      </c>
      <c r="J3205" s="167" t="s">
        <v>1469</v>
      </c>
      <c r="K3205" s="167" t="s">
        <v>1212</v>
      </c>
      <c r="L3205" s="167" t="s">
        <v>1469</v>
      </c>
      <c r="M3205" s="167" t="s">
        <v>1390</v>
      </c>
      <c r="O3205" s="167">
        <v>23623</v>
      </c>
      <c r="P3205" s="167" t="s">
        <v>1386</v>
      </c>
      <c r="R3205" s="167">
        <v>79.8</v>
      </c>
      <c r="S3205" s="167">
        <v>-79.8</v>
      </c>
      <c r="T3205" s="167" t="s">
        <v>1361</v>
      </c>
    </row>
    <row r="3206" spans="1:20">
      <c r="A3206" s="167">
        <v>41300</v>
      </c>
      <c r="B3206" s="167">
        <v>45945</v>
      </c>
      <c r="C3206" s="168">
        <v>45945</v>
      </c>
      <c r="D3206" s="167">
        <v>180761</v>
      </c>
      <c r="E3206" s="167" t="s">
        <v>3905</v>
      </c>
      <c r="F3206" s="167" t="s">
        <v>1425</v>
      </c>
      <c r="G3206" s="167" t="s">
        <v>1426</v>
      </c>
      <c r="I3206" s="167" t="s">
        <v>1384</v>
      </c>
      <c r="J3206" s="167" t="s">
        <v>1469</v>
      </c>
      <c r="K3206" s="167" t="s">
        <v>1212</v>
      </c>
      <c r="L3206" s="167" t="s">
        <v>1469</v>
      </c>
      <c r="M3206" s="167" t="s">
        <v>1390</v>
      </c>
      <c r="O3206" s="167">
        <v>24095</v>
      </c>
      <c r="P3206" s="167" t="s">
        <v>1386</v>
      </c>
      <c r="R3206" s="167">
        <v>79.8</v>
      </c>
      <c r="S3206" s="167">
        <v>-79.8</v>
      </c>
      <c r="T3206" s="167" t="s">
        <v>1361</v>
      </c>
    </row>
    <row r="3207" spans="1:20">
      <c r="A3207" s="167">
        <v>42100</v>
      </c>
      <c r="B3207" s="167">
        <v>45915</v>
      </c>
      <c r="C3207" s="168">
        <v>45915</v>
      </c>
      <c r="D3207" s="167">
        <v>180194</v>
      </c>
      <c r="E3207" s="167" t="s">
        <v>3906</v>
      </c>
      <c r="F3207" s="167" t="s">
        <v>1408</v>
      </c>
      <c r="G3207" s="167" t="s">
        <v>1409</v>
      </c>
      <c r="I3207" s="167" t="s">
        <v>1384</v>
      </c>
      <c r="J3207" s="167" t="s">
        <v>1422</v>
      </c>
      <c r="K3207" s="167" t="s">
        <v>1212</v>
      </c>
      <c r="L3207" s="167" t="s">
        <v>1423</v>
      </c>
      <c r="M3207" s="167" t="s">
        <v>1390</v>
      </c>
      <c r="O3207" s="167">
        <v>23623</v>
      </c>
      <c r="P3207" s="167" t="s">
        <v>1386</v>
      </c>
      <c r="R3207" s="167">
        <v>84</v>
      </c>
      <c r="S3207" s="167">
        <v>-84</v>
      </c>
      <c r="T3207" s="167" t="s">
        <v>1361</v>
      </c>
    </row>
    <row r="3208" spans="1:20">
      <c r="A3208" s="167">
        <v>42100</v>
      </c>
      <c r="B3208" s="167">
        <v>45945</v>
      </c>
      <c r="C3208" s="168">
        <v>45945</v>
      </c>
      <c r="D3208" s="167">
        <v>180761</v>
      </c>
      <c r="E3208" s="167" t="s">
        <v>3906</v>
      </c>
      <c r="F3208" s="167" t="s">
        <v>1408</v>
      </c>
      <c r="G3208" s="167" t="s">
        <v>1409</v>
      </c>
      <c r="I3208" s="167" t="s">
        <v>1384</v>
      </c>
      <c r="J3208" s="167" t="s">
        <v>1422</v>
      </c>
      <c r="K3208" s="167" t="s">
        <v>1212</v>
      </c>
      <c r="L3208" s="167" t="s">
        <v>1423</v>
      </c>
      <c r="M3208" s="167" t="s">
        <v>1390</v>
      </c>
      <c r="O3208" s="167">
        <v>24095</v>
      </c>
      <c r="P3208" s="167" t="s">
        <v>1386</v>
      </c>
      <c r="R3208" s="167">
        <v>84</v>
      </c>
      <c r="S3208" s="167">
        <v>-84</v>
      </c>
      <c r="T3208" s="167" t="s">
        <v>1361</v>
      </c>
    </row>
    <row r="3209" spans="1:20">
      <c r="A3209" s="167">
        <v>41200</v>
      </c>
      <c r="B3209" s="167">
        <v>45915</v>
      </c>
      <c r="C3209" s="168">
        <v>45915</v>
      </c>
      <c r="D3209" s="167">
        <v>180194</v>
      </c>
      <c r="E3209" s="167" t="s">
        <v>3907</v>
      </c>
      <c r="F3209" s="167" t="s">
        <v>1425</v>
      </c>
      <c r="G3209" s="167" t="s">
        <v>1426</v>
      </c>
      <c r="I3209" s="167" t="s">
        <v>1384</v>
      </c>
      <c r="J3209" s="167" t="s">
        <v>1472</v>
      </c>
      <c r="K3209" s="167" t="s">
        <v>1212</v>
      </c>
      <c r="L3209" s="167" t="s">
        <v>1473</v>
      </c>
      <c r="M3209" s="167" t="s">
        <v>1390</v>
      </c>
      <c r="O3209" s="167">
        <v>23623</v>
      </c>
      <c r="P3209" s="167" t="s">
        <v>1386</v>
      </c>
      <c r="R3209" s="167">
        <v>24.94</v>
      </c>
      <c r="S3209" s="167">
        <v>-24.94</v>
      </c>
      <c r="T3209" s="167" t="s">
        <v>1361</v>
      </c>
    </row>
    <row r="3210" spans="1:20">
      <c r="A3210" s="167">
        <v>41200</v>
      </c>
      <c r="B3210" s="167">
        <v>45945</v>
      </c>
      <c r="C3210" s="168">
        <v>45945</v>
      </c>
      <c r="D3210" s="167">
        <v>180761</v>
      </c>
      <c r="E3210" s="167" t="s">
        <v>3907</v>
      </c>
      <c r="F3210" s="167" t="s">
        <v>1425</v>
      </c>
      <c r="G3210" s="167" t="s">
        <v>1426</v>
      </c>
      <c r="I3210" s="167" t="s">
        <v>1384</v>
      </c>
      <c r="J3210" s="167" t="s">
        <v>1472</v>
      </c>
      <c r="K3210" s="167" t="s">
        <v>1212</v>
      </c>
      <c r="L3210" s="167" t="s">
        <v>1473</v>
      </c>
      <c r="M3210" s="167" t="s">
        <v>1390</v>
      </c>
      <c r="O3210" s="167">
        <v>24095</v>
      </c>
      <c r="P3210" s="167" t="s">
        <v>1386</v>
      </c>
      <c r="R3210" s="167">
        <v>24.94</v>
      </c>
      <c r="S3210" s="167">
        <v>-24.94</v>
      </c>
      <c r="T3210" s="167" t="s">
        <v>1361</v>
      </c>
    </row>
    <row r="3211" spans="1:20">
      <c r="A3211" s="167">
        <v>41300</v>
      </c>
      <c r="B3211" s="167">
        <v>45915</v>
      </c>
      <c r="C3211" s="168">
        <v>45915</v>
      </c>
      <c r="D3211" s="167">
        <v>180194</v>
      </c>
      <c r="E3211" s="167" t="s">
        <v>3908</v>
      </c>
      <c r="F3211" s="167" t="s">
        <v>1425</v>
      </c>
      <c r="G3211" s="167" t="s">
        <v>1426</v>
      </c>
      <c r="I3211" s="167" t="s">
        <v>1384</v>
      </c>
      <c r="J3211" s="167" t="s">
        <v>1765</v>
      </c>
      <c r="K3211" s="167" t="s">
        <v>1212</v>
      </c>
      <c r="L3211" s="167" t="s">
        <v>1766</v>
      </c>
      <c r="M3211" s="167" t="s">
        <v>1390</v>
      </c>
      <c r="O3211" s="167">
        <v>23623</v>
      </c>
      <c r="P3211" s="167" t="s">
        <v>1386</v>
      </c>
      <c r="R3211" s="167">
        <v>57</v>
      </c>
      <c r="S3211" s="167">
        <v>-57</v>
      </c>
      <c r="T3211" s="167" t="s">
        <v>1361</v>
      </c>
    </row>
    <row r="3212" spans="1:20">
      <c r="A3212" s="167">
        <v>41300</v>
      </c>
      <c r="B3212" s="167">
        <v>45945</v>
      </c>
      <c r="C3212" s="168">
        <v>45945</v>
      </c>
      <c r="D3212" s="167">
        <v>180761</v>
      </c>
      <c r="E3212" s="167" t="s">
        <v>3908</v>
      </c>
      <c r="F3212" s="167" t="s">
        <v>1425</v>
      </c>
      <c r="G3212" s="167" t="s">
        <v>1426</v>
      </c>
      <c r="I3212" s="167" t="s">
        <v>1384</v>
      </c>
      <c r="J3212" s="167" t="s">
        <v>1765</v>
      </c>
      <c r="K3212" s="167" t="s">
        <v>1212</v>
      </c>
      <c r="L3212" s="167" t="s">
        <v>1766</v>
      </c>
      <c r="M3212" s="167" t="s">
        <v>1390</v>
      </c>
      <c r="O3212" s="167">
        <v>24095</v>
      </c>
      <c r="P3212" s="167" t="s">
        <v>1386</v>
      </c>
      <c r="R3212" s="167">
        <v>57</v>
      </c>
      <c r="S3212" s="167">
        <v>-57</v>
      </c>
      <c r="T3212" s="167" t="s">
        <v>1361</v>
      </c>
    </row>
    <row r="3213" spans="1:20">
      <c r="A3213" s="167">
        <v>41365</v>
      </c>
      <c r="B3213" s="167">
        <v>45915</v>
      </c>
      <c r="C3213" s="168">
        <v>45915</v>
      </c>
      <c r="D3213" s="167">
        <v>180194</v>
      </c>
      <c r="E3213" s="167" t="s">
        <v>3909</v>
      </c>
      <c r="F3213" s="167" t="s">
        <v>1465</v>
      </c>
      <c r="G3213" s="167" t="s">
        <v>1466</v>
      </c>
      <c r="I3213" s="167" t="s">
        <v>1384</v>
      </c>
      <c r="J3213" s="167" t="s">
        <v>1475</v>
      </c>
      <c r="K3213" s="167" t="s">
        <v>1212</v>
      </c>
      <c r="L3213" s="167" t="s">
        <v>1476</v>
      </c>
      <c r="M3213" s="167" t="s">
        <v>1390</v>
      </c>
      <c r="O3213" s="167">
        <v>23623</v>
      </c>
      <c r="P3213" s="167" t="s">
        <v>1386</v>
      </c>
      <c r="R3213" s="167">
        <v>64.400000000000006</v>
      </c>
      <c r="S3213" s="167">
        <v>-64.400000000000006</v>
      </c>
      <c r="T3213" s="167" t="s">
        <v>1361</v>
      </c>
    </row>
    <row r="3214" spans="1:20">
      <c r="A3214" s="167">
        <v>41365</v>
      </c>
      <c r="B3214" s="167">
        <v>45945</v>
      </c>
      <c r="C3214" s="168">
        <v>45945</v>
      </c>
      <c r="D3214" s="167">
        <v>180761</v>
      </c>
      <c r="E3214" s="167" t="s">
        <v>3909</v>
      </c>
      <c r="F3214" s="167" t="s">
        <v>1465</v>
      </c>
      <c r="G3214" s="167" t="s">
        <v>1466</v>
      </c>
      <c r="I3214" s="167" t="s">
        <v>1384</v>
      </c>
      <c r="J3214" s="167" t="s">
        <v>1475</v>
      </c>
      <c r="K3214" s="167" t="s">
        <v>1212</v>
      </c>
      <c r="L3214" s="167" t="s">
        <v>1476</v>
      </c>
      <c r="M3214" s="167" t="s">
        <v>1390</v>
      </c>
      <c r="O3214" s="167">
        <v>24095</v>
      </c>
      <c r="P3214" s="167" t="s">
        <v>1386</v>
      </c>
      <c r="R3214" s="167">
        <v>64.400000000000006</v>
      </c>
      <c r="S3214" s="167">
        <v>-64.400000000000006</v>
      </c>
      <c r="T3214" s="167" t="s">
        <v>1361</v>
      </c>
    </row>
    <row r="3215" spans="1:20">
      <c r="A3215" s="167">
        <v>42000</v>
      </c>
      <c r="B3215" s="167">
        <v>45939</v>
      </c>
      <c r="C3215" s="168">
        <v>45939</v>
      </c>
      <c r="D3215" s="167">
        <v>180735</v>
      </c>
      <c r="E3215" s="167" t="s">
        <v>3910</v>
      </c>
      <c r="F3215" s="167" t="s">
        <v>1553</v>
      </c>
      <c r="G3215" s="167" t="s">
        <v>1554</v>
      </c>
      <c r="I3215" s="167" t="s">
        <v>1405</v>
      </c>
      <c r="J3215" s="167" t="s">
        <v>3237</v>
      </c>
      <c r="K3215" s="167" t="s">
        <v>1212</v>
      </c>
      <c r="L3215" s="167" t="s">
        <v>3238</v>
      </c>
      <c r="M3215" s="167" t="s">
        <v>1390</v>
      </c>
      <c r="O3215" s="167">
        <v>24062</v>
      </c>
      <c r="P3215" s="167" t="s">
        <v>1386</v>
      </c>
      <c r="R3215" s="167">
        <v>21.6</v>
      </c>
      <c r="S3215" s="167">
        <v>-21.6</v>
      </c>
      <c r="T3215" s="167" t="s">
        <v>1361</v>
      </c>
    </row>
    <row r="3216" spans="1:20">
      <c r="A3216" s="167">
        <v>41365</v>
      </c>
      <c r="B3216" s="167">
        <v>45915</v>
      </c>
      <c r="C3216" s="168">
        <v>45915</v>
      </c>
      <c r="D3216" s="167">
        <v>180194</v>
      </c>
      <c r="E3216" s="167" t="s">
        <v>3911</v>
      </c>
      <c r="F3216" s="167" t="s">
        <v>1465</v>
      </c>
      <c r="G3216" s="167" t="s">
        <v>1466</v>
      </c>
      <c r="I3216" s="167" t="s">
        <v>1384</v>
      </c>
      <c r="J3216" s="167" t="s">
        <v>2995</v>
      </c>
      <c r="K3216" s="167" t="s">
        <v>1212</v>
      </c>
      <c r="L3216" s="167" t="s">
        <v>2996</v>
      </c>
      <c r="M3216" s="167" t="s">
        <v>1390</v>
      </c>
      <c r="O3216" s="167">
        <v>23623</v>
      </c>
      <c r="P3216" s="167" t="s">
        <v>1386</v>
      </c>
      <c r="R3216" s="167">
        <v>302.39999999999998</v>
      </c>
      <c r="S3216" s="167">
        <v>-302.39999999999998</v>
      </c>
      <c r="T3216" s="167" t="s">
        <v>1361</v>
      </c>
    </row>
    <row r="3217" spans="1:20">
      <c r="A3217" s="167">
        <v>41365</v>
      </c>
      <c r="B3217" s="167">
        <v>45945</v>
      </c>
      <c r="C3217" s="168">
        <v>45945</v>
      </c>
      <c r="D3217" s="167">
        <v>180761</v>
      </c>
      <c r="E3217" s="167" t="s">
        <v>3911</v>
      </c>
      <c r="F3217" s="167" t="s">
        <v>1465</v>
      </c>
      <c r="G3217" s="167" t="s">
        <v>1466</v>
      </c>
      <c r="I3217" s="167" t="s">
        <v>1384</v>
      </c>
      <c r="J3217" s="167" t="s">
        <v>2995</v>
      </c>
      <c r="K3217" s="167" t="s">
        <v>1212</v>
      </c>
      <c r="L3217" s="167" t="s">
        <v>2996</v>
      </c>
      <c r="M3217" s="167" t="s">
        <v>1390</v>
      </c>
      <c r="O3217" s="167">
        <v>24095</v>
      </c>
      <c r="P3217" s="167" t="s">
        <v>1386</v>
      </c>
      <c r="R3217" s="167">
        <v>302.39999999999998</v>
      </c>
      <c r="S3217" s="167">
        <v>-302.39999999999998</v>
      </c>
      <c r="T3217" s="167" t="s">
        <v>1361</v>
      </c>
    </row>
    <row r="3218" spans="1:20">
      <c r="A3218" s="167">
        <v>44000</v>
      </c>
      <c r="B3218" s="167">
        <v>45939</v>
      </c>
      <c r="C3218" s="168">
        <v>45939</v>
      </c>
      <c r="D3218" s="167">
        <v>180735</v>
      </c>
      <c r="E3218" s="167" t="s">
        <v>3912</v>
      </c>
      <c r="F3218" s="167" t="s">
        <v>1553</v>
      </c>
      <c r="G3218" s="167" t="s">
        <v>1554</v>
      </c>
      <c r="I3218" s="167" t="s">
        <v>1405</v>
      </c>
      <c r="J3218" s="167" t="s">
        <v>1911</v>
      </c>
      <c r="K3218" s="167" t="s">
        <v>1212</v>
      </c>
      <c r="L3218" s="167" t="s">
        <v>1912</v>
      </c>
      <c r="M3218" s="167" t="s">
        <v>1390</v>
      </c>
      <c r="O3218" s="167">
        <v>24062</v>
      </c>
      <c r="P3218" s="167" t="s">
        <v>1386</v>
      </c>
      <c r="R3218" s="167">
        <v>38.4</v>
      </c>
      <c r="S3218" s="167">
        <v>-38.4</v>
      </c>
      <c r="T3218" s="167" t="s">
        <v>1361</v>
      </c>
    </row>
    <row r="3219" spans="1:20">
      <c r="A3219" s="167">
        <v>41365</v>
      </c>
      <c r="B3219" s="167">
        <v>45915</v>
      </c>
      <c r="C3219" s="168">
        <v>45915</v>
      </c>
      <c r="D3219" s="167">
        <v>180194</v>
      </c>
      <c r="E3219" s="167" t="s">
        <v>3913</v>
      </c>
      <c r="F3219" s="167" t="s">
        <v>1465</v>
      </c>
      <c r="G3219" s="167" t="s">
        <v>1466</v>
      </c>
      <c r="I3219" s="167" t="s">
        <v>1384</v>
      </c>
      <c r="J3219" s="167" t="s">
        <v>1484</v>
      </c>
      <c r="K3219" s="167" t="s">
        <v>1212</v>
      </c>
      <c r="L3219" s="167" t="s">
        <v>1484</v>
      </c>
      <c r="M3219" s="167" t="s">
        <v>1390</v>
      </c>
      <c r="O3219" s="167">
        <v>23623</v>
      </c>
      <c r="P3219" s="167" t="s">
        <v>1386</v>
      </c>
      <c r="R3219" s="167">
        <v>36.75</v>
      </c>
      <c r="S3219" s="167">
        <v>-36.75</v>
      </c>
      <c r="T3219" s="167" t="s">
        <v>1361</v>
      </c>
    </row>
    <row r="3220" spans="1:20">
      <c r="A3220" s="167">
        <v>41365</v>
      </c>
      <c r="B3220" s="167">
        <v>45945</v>
      </c>
      <c r="C3220" s="168">
        <v>45945</v>
      </c>
      <c r="D3220" s="167">
        <v>180761</v>
      </c>
      <c r="E3220" s="167" t="s">
        <v>3913</v>
      </c>
      <c r="F3220" s="167" t="s">
        <v>1465</v>
      </c>
      <c r="G3220" s="167" t="s">
        <v>1466</v>
      </c>
      <c r="I3220" s="167" t="s">
        <v>1384</v>
      </c>
      <c r="J3220" s="167" t="s">
        <v>1484</v>
      </c>
      <c r="K3220" s="167" t="s">
        <v>1212</v>
      </c>
      <c r="L3220" s="167" t="s">
        <v>1484</v>
      </c>
      <c r="M3220" s="167" t="s">
        <v>1390</v>
      </c>
      <c r="O3220" s="167">
        <v>24095</v>
      </c>
      <c r="P3220" s="167" t="s">
        <v>1386</v>
      </c>
      <c r="R3220" s="167">
        <v>36.75</v>
      </c>
      <c r="S3220" s="167">
        <v>-36.75</v>
      </c>
      <c r="T3220" s="167" t="s">
        <v>1361</v>
      </c>
    </row>
    <row r="3221" spans="1:20">
      <c r="A3221" s="167">
        <v>41365</v>
      </c>
      <c r="B3221" s="167">
        <v>45915</v>
      </c>
      <c r="C3221" s="168">
        <v>45915</v>
      </c>
      <c r="D3221" s="167">
        <v>180194</v>
      </c>
      <c r="E3221" s="167" t="s">
        <v>3914</v>
      </c>
      <c r="F3221" s="167" t="s">
        <v>1465</v>
      </c>
      <c r="G3221" s="167" t="s">
        <v>1466</v>
      </c>
      <c r="I3221" s="167" t="s">
        <v>1384</v>
      </c>
      <c r="J3221" s="167" t="s">
        <v>1486</v>
      </c>
      <c r="K3221" s="167" t="s">
        <v>1212</v>
      </c>
      <c r="L3221" s="167" t="s">
        <v>1486</v>
      </c>
      <c r="M3221" s="167" t="s">
        <v>1390</v>
      </c>
      <c r="O3221" s="167">
        <v>23623</v>
      </c>
      <c r="P3221" s="167" t="s">
        <v>1386</v>
      </c>
      <c r="R3221" s="167">
        <v>47.25</v>
      </c>
      <c r="S3221" s="167">
        <v>-47.25</v>
      </c>
      <c r="T3221" s="167" t="s">
        <v>1361</v>
      </c>
    </row>
    <row r="3222" spans="1:20">
      <c r="A3222" s="167">
        <v>41365</v>
      </c>
      <c r="B3222" s="167">
        <v>45945</v>
      </c>
      <c r="C3222" s="168">
        <v>45945</v>
      </c>
      <c r="D3222" s="167">
        <v>180761</v>
      </c>
      <c r="E3222" s="167" t="s">
        <v>3914</v>
      </c>
      <c r="F3222" s="167" t="s">
        <v>1465</v>
      </c>
      <c r="G3222" s="167" t="s">
        <v>1466</v>
      </c>
      <c r="I3222" s="167" t="s">
        <v>1384</v>
      </c>
      <c r="J3222" s="167" t="s">
        <v>1486</v>
      </c>
      <c r="K3222" s="167" t="s">
        <v>1212</v>
      </c>
      <c r="L3222" s="167" t="s">
        <v>1486</v>
      </c>
      <c r="M3222" s="167" t="s">
        <v>1390</v>
      </c>
      <c r="O3222" s="167">
        <v>24095</v>
      </c>
      <c r="P3222" s="167" t="s">
        <v>1386</v>
      </c>
      <c r="R3222" s="167">
        <v>47.25</v>
      </c>
      <c r="S3222" s="167">
        <v>-47.25</v>
      </c>
      <c r="T3222" s="167" t="s">
        <v>1361</v>
      </c>
    </row>
    <row r="3223" spans="1:20">
      <c r="A3223" s="167">
        <v>41200</v>
      </c>
      <c r="B3223" s="167">
        <v>45915</v>
      </c>
      <c r="C3223" s="168">
        <v>45915</v>
      </c>
      <c r="D3223" s="167">
        <v>180194</v>
      </c>
      <c r="E3223" s="167" t="s">
        <v>3915</v>
      </c>
      <c r="F3223" s="167" t="s">
        <v>1425</v>
      </c>
      <c r="G3223" s="167" t="s">
        <v>1426</v>
      </c>
      <c r="I3223" s="167" t="s">
        <v>1384</v>
      </c>
      <c r="J3223" s="167" t="s">
        <v>3916</v>
      </c>
      <c r="K3223" s="167" t="s">
        <v>1212</v>
      </c>
      <c r="L3223" s="167" t="s">
        <v>3917</v>
      </c>
      <c r="M3223" s="167" t="s">
        <v>1390</v>
      </c>
      <c r="O3223" s="167">
        <v>23623</v>
      </c>
      <c r="P3223" s="167" t="s">
        <v>1386</v>
      </c>
      <c r="R3223" s="167">
        <v>272.3</v>
      </c>
      <c r="S3223" s="167">
        <v>-272.3</v>
      </c>
      <c r="T3223" s="167" t="s">
        <v>1361</v>
      </c>
    </row>
    <row r="3224" spans="1:20">
      <c r="A3224" s="167">
        <v>41200</v>
      </c>
      <c r="B3224" s="167">
        <v>45945</v>
      </c>
      <c r="C3224" s="168">
        <v>45945</v>
      </c>
      <c r="D3224" s="167">
        <v>180761</v>
      </c>
      <c r="E3224" s="167" t="s">
        <v>3915</v>
      </c>
      <c r="F3224" s="167" t="s">
        <v>1425</v>
      </c>
      <c r="G3224" s="167" t="s">
        <v>1426</v>
      </c>
      <c r="I3224" s="167" t="s">
        <v>1384</v>
      </c>
      <c r="J3224" s="167" t="s">
        <v>3916</v>
      </c>
      <c r="K3224" s="167" t="s">
        <v>1212</v>
      </c>
      <c r="L3224" s="167" t="s">
        <v>3917</v>
      </c>
      <c r="M3224" s="167" t="s">
        <v>1390</v>
      </c>
      <c r="O3224" s="167">
        <v>24095</v>
      </c>
      <c r="P3224" s="167" t="s">
        <v>1386</v>
      </c>
      <c r="R3224" s="167">
        <v>272.3</v>
      </c>
      <c r="S3224" s="167">
        <v>-272.3</v>
      </c>
      <c r="T3224" s="167" t="s">
        <v>1361</v>
      </c>
    </row>
    <row r="3225" spans="1:20">
      <c r="A3225" s="167">
        <v>42100</v>
      </c>
      <c r="B3225" s="167">
        <v>45915</v>
      </c>
      <c r="C3225" s="168">
        <v>45915</v>
      </c>
      <c r="D3225" s="167">
        <v>180195</v>
      </c>
      <c r="E3225" s="167" t="s">
        <v>3918</v>
      </c>
      <c r="F3225" s="167" t="s">
        <v>1408</v>
      </c>
      <c r="G3225" s="167" t="s">
        <v>1409</v>
      </c>
      <c r="I3225" s="167" t="s">
        <v>1384</v>
      </c>
      <c r="J3225" s="167" t="s">
        <v>1413</v>
      </c>
      <c r="K3225" s="167" t="s">
        <v>1215</v>
      </c>
      <c r="L3225" s="167" t="s">
        <v>1414</v>
      </c>
      <c r="M3225" s="167" t="s">
        <v>1394</v>
      </c>
      <c r="O3225" s="167">
        <v>23627</v>
      </c>
      <c r="P3225" s="167" t="s">
        <v>1386</v>
      </c>
      <c r="R3225" s="167">
        <v>78</v>
      </c>
      <c r="S3225" s="167">
        <v>-78</v>
      </c>
      <c r="T3225" s="167" t="s">
        <v>1361</v>
      </c>
    </row>
    <row r="3226" spans="1:20">
      <c r="A3226" s="167">
        <v>42100</v>
      </c>
      <c r="B3226" s="167">
        <v>45945</v>
      </c>
      <c r="C3226" s="168">
        <v>45945</v>
      </c>
      <c r="D3226" s="167">
        <v>180762</v>
      </c>
      <c r="E3226" s="167" t="s">
        <v>3918</v>
      </c>
      <c r="F3226" s="167" t="s">
        <v>1408</v>
      </c>
      <c r="G3226" s="167" t="s">
        <v>1409</v>
      </c>
      <c r="I3226" s="167" t="s">
        <v>1384</v>
      </c>
      <c r="J3226" s="167" t="s">
        <v>1413</v>
      </c>
      <c r="K3226" s="167" t="s">
        <v>1215</v>
      </c>
      <c r="L3226" s="167" t="s">
        <v>1414</v>
      </c>
      <c r="M3226" s="167" t="s">
        <v>1394</v>
      </c>
      <c r="O3226" s="167">
        <v>24096</v>
      </c>
      <c r="P3226" s="167" t="s">
        <v>1386</v>
      </c>
      <c r="R3226" s="167">
        <v>78</v>
      </c>
      <c r="S3226" s="167">
        <v>-78</v>
      </c>
      <c r="T3226" s="167" t="s">
        <v>1361</v>
      </c>
    </row>
    <row r="3227" spans="1:20">
      <c r="A3227" s="167">
        <v>42100</v>
      </c>
      <c r="B3227" s="167">
        <v>45915</v>
      </c>
      <c r="C3227" s="168">
        <v>45915</v>
      </c>
      <c r="D3227" s="167">
        <v>180195</v>
      </c>
      <c r="E3227" s="167" t="s">
        <v>3919</v>
      </c>
      <c r="F3227" s="167" t="s">
        <v>1408</v>
      </c>
      <c r="G3227" s="167" t="s">
        <v>1409</v>
      </c>
      <c r="I3227" s="167" t="s">
        <v>1384</v>
      </c>
      <c r="J3227" s="167" t="s">
        <v>1416</v>
      </c>
      <c r="K3227" s="167" t="s">
        <v>1215</v>
      </c>
      <c r="L3227" s="167" t="s">
        <v>1417</v>
      </c>
      <c r="M3227" s="167" t="s">
        <v>1394</v>
      </c>
      <c r="O3227" s="167">
        <v>23627</v>
      </c>
      <c r="P3227" s="167" t="s">
        <v>1386</v>
      </c>
      <c r="R3227" s="167">
        <v>100</v>
      </c>
      <c r="S3227" s="167">
        <v>-100</v>
      </c>
      <c r="T3227" s="167" t="s">
        <v>1361</v>
      </c>
    </row>
    <row r="3228" spans="1:20">
      <c r="A3228" s="167">
        <v>42100</v>
      </c>
      <c r="B3228" s="167">
        <v>45945</v>
      </c>
      <c r="C3228" s="168">
        <v>45945</v>
      </c>
      <c r="D3228" s="167">
        <v>180762</v>
      </c>
      <c r="E3228" s="167" t="s">
        <v>3919</v>
      </c>
      <c r="F3228" s="167" t="s">
        <v>1408</v>
      </c>
      <c r="G3228" s="167" t="s">
        <v>1409</v>
      </c>
      <c r="I3228" s="167" t="s">
        <v>1384</v>
      </c>
      <c r="J3228" s="167" t="s">
        <v>1416</v>
      </c>
      <c r="K3228" s="167" t="s">
        <v>1215</v>
      </c>
      <c r="L3228" s="167" t="s">
        <v>1417</v>
      </c>
      <c r="M3228" s="167" t="s">
        <v>1394</v>
      </c>
      <c r="O3228" s="167">
        <v>24096</v>
      </c>
      <c r="P3228" s="167" t="s">
        <v>1386</v>
      </c>
      <c r="R3228" s="167">
        <v>100</v>
      </c>
      <c r="S3228" s="167">
        <v>-100</v>
      </c>
      <c r="T3228" s="167" t="s">
        <v>1361</v>
      </c>
    </row>
    <row r="3229" spans="1:20">
      <c r="A3229" s="167">
        <v>40000</v>
      </c>
      <c r="B3229" s="167">
        <v>45915</v>
      </c>
      <c r="C3229" s="168">
        <v>45915</v>
      </c>
      <c r="D3229" s="167">
        <v>180195</v>
      </c>
      <c r="E3229" s="167" t="s">
        <v>3920</v>
      </c>
      <c r="F3229" s="167" t="s">
        <v>1425</v>
      </c>
      <c r="G3229" s="167" t="s">
        <v>1426</v>
      </c>
      <c r="I3229" s="167" t="s">
        <v>1384</v>
      </c>
      <c r="J3229" s="167" t="s">
        <v>3457</v>
      </c>
      <c r="K3229" s="167" t="s">
        <v>1215</v>
      </c>
      <c r="L3229" s="167" t="s">
        <v>1462</v>
      </c>
      <c r="M3229" s="167" t="s">
        <v>1394</v>
      </c>
      <c r="O3229" s="167">
        <v>23627</v>
      </c>
      <c r="P3229" s="167" t="s">
        <v>1386</v>
      </c>
      <c r="R3229" s="167">
        <v>1406</v>
      </c>
      <c r="S3229" s="167">
        <v>-1406</v>
      </c>
      <c r="T3229" s="167" t="s">
        <v>1361</v>
      </c>
    </row>
    <row r="3230" spans="1:20">
      <c r="A3230" s="167">
        <v>40000</v>
      </c>
      <c r="B3230" s="167">
        <v>45945</v>
      </c>
      <c r="C3230" s="168">
        <v>45945</v>
      </c>
      <c r="D3230" s="167">
        <v>180762</v>
      </c>
      <c r="E3230" s="167" t="s">
        <v>3920</v>
      </c>
      <c r="F3230" s="167" t="s">
        <v>1425</v>
      </c>
      <c r="G3230" s="167" t="s">
        <v>1426</v>
      </c>
      <c r="I3230" s="167" t="s">
        <v>1384</v>
      </c>
      <c r="J3230" s="167" t="s">
        <v>3457</v>
      </c>
      <c r="K3230" s="167" t="s">
        <v>1215</v>
      </c>
      <c r="L3230" s="167" t="s">
        <v>1462</v>
      </c>
      <c r="M3230" s="167" t="s">
        <v>1394</v>
      </c>
      <c r="O3230" s="167">
        <v>24096</v>
      </c>
      <c r="P3230" s="167" t="s">
        <v>1386</v>
      </c>
      <c r="R3230" s="167">
        <v>1406</v>
      </c>
      <c r="S3230" s="167">
        <v>-1406</v>
      </c>
      <c r="T3230" s="167" t="s">
        <v>1361</v>
      </c>
    </row>
    <row r="3231" spans="1:20">
      <c r="A3231" s="167">
        <v>40000</v>
      </c>
      <c r="B3231" s="167">
        <v>45915</v>
      </c>
      <c r="C3231" s="168">
        <v>45915</v>
      </c>
      <c r="D3231" s="167">
        <v>180195</v>
      </c>
      <c r="E3231" s="167" t="s">
        <v>3921</v>
      </c>
      <c r="F3231" s="167" t="s">
        <v>1425</v>
      </c>
      <c r="G3231" s="167" t="s">
        <v>1426</v>
      </c>
      <c r="I3231" s="167" t="s">
        <v>1384</v>
      </c>
      <c r="J3231" s="167" t="s">
        <v>3493</v>
      </c>
      <c r="K3231" s="167" t="s">
        <v>1215</v>
      </c>
      <c r="L3231" s="167" t="s">
        <v>3494</v>
      </c>
      <c r="M3231" s="167" t="s">
        <v>1394</v>
      </c>
      <c r="O3231" s="167">
        <v>23627</v>
      </c>
      <c r="P3231" s="167" t="s">
        <v>1386</v>
      </c>
      <c r="R3231" s="167">
        <v>86.52</v>
      </c>
      <c r="S3231" s="167">
        <v>-86.52</v>
      </c>
      <c r="T3231" s="167" t="s">
        <v>1361</v>
      </c>
    </row>
    <row r="3232" spans="1:20">
      <c r="A3232" s="167">
        <v>40000</v>
      </c>
      <c r="B3232" s="167">
        <v>45945</v>
      </c>
      <c r="C3232" s="168">
        <v>45945</v>
      </c>
      <c r="D3232" s="167">
        <v>180762</v>
      </c>
      <c r="E3232" s="167" t="s">
        <v>3921</v>
      </c>
      <c r="F3232" s="167" t="s">
        <v>1425</v>
      </c>
      <c r="G3232" s="167" t="s">
        <v>1426</v>
      </c>
      <c r="I3232" s="167" t="s">
        <v>1384</v>
      </c>
      <c r="J3232" s="167" t="s">
        <v>3493</v>
      </c>
      <c r="K3232" s="167" t="s">
        <v>1215</v>
      </c>
      <c r="L3232" s="167" t="s">
        <v>3494</v>
      </c>
      <c r="M3232" s="167" t="s">
        <v>1394</v>
      </c>
      <c r="O3232" s="167">
        <v>24096</v>
      </c>
      <c r="P3232" s="167" t="s">
        <v>1386</v>
      </c>
      <c r="R3232" s="167">
        <v>86.52</v>
      </c>
      <c r="S3232" s="167">
        <v>-86.52</v>
      </c>
      <c r="T3232" s="167" t="s">
        <v>1361</v>
      </c>
    </row>
    <row r="3233" spans="1:20">
      <c r="A3233" s="167">
        <v>42100</v>
      </c>
      <c r="B3233" s="167">
        <v>45915</v>
      </c>
      <c r="C3233" s="168">
        <v>45915</v>
      </c>
      <c r="D3233" s="167">
        <v>180195</v>
      </c>
      <c r="E3233" s="167" t="s">
        <v>3922</v>
      </c>
      <c r="F3233" s="167" t="s">
        <v>1408</v>
      </c>
      <c r="G3233" s="167" t="s">
        <v>1409</v>
      </c>
      <c r="I3233" s="167" t="s">
        <v>1384</v>
      </c>
      <c r="J3233" s="167" t="s">
        <v>1422</v>
      </c>
      <c r="K3233" s="167" t="s">
        <v>1215</v>
      </c>
      <c r="L3233" s="167" t="s">
        <v>1423</v>
      </c>
      <c r="M3233" s="167" t="s">
        <v>1394</v>
      </c>
      <c r="O3233" s="167">
        <v>23627</v>
      </c>
      <c r="P3233" s="167" t="s">
        <v>1386</v>
      </c>
      <c r="R3233" s="167">
        <v>259</v>
      </c>
      <c r="S3233" s="167">
        <v>-259</v>
      </c>
      <c r="T3233" s="167" t="s">
        <v>1361</v>
      </c>
    </row>
    <row r="3234" spans="1:20">
      <c r="A3234" s="167">
        <v>42100</v>
      </c>
      <c r="B3234" s="167">
        <v>45945</v>
      </c>
      <c r="C3234" s="168">
        <v>45945</v>
      </c>
      <c r="D3234" s="167">
        <v>180762</v>
      </c>
      <c r="E3234" s="167" t="s">
        <v>3922</v>
      </c>
      <c r="F3234" s="167" t="s">
        <v>1408</v>
      </c>
      <c r="G3234" s="167" t="s">
        <v>1409</v>
      </c>
      <c r="I3234" s="167" t="s">
        <v>1384</v>
      </c>
      <c r="J3234" s="167" t="s">
        <v>1422</v>
      </c>
      <c r="K3234" s="167" t="s">
        <v>1215</v>
      </c>
      <c r="L3234" s="167" t="s">
        <v>1423</v>
      </c>
      <c r="M3234" s="167" t="s">
        <v>1394</v>
      </c>
      <c r="O3234" s="167">
        <v>24096</v>
      </c>
      <c r="P3234" s="167" t="s">
        <v>1386</v>
      </c>
      <c r="R3234" s="167">
        <v>266</v>
      </c>
      <c r="S3234" s="167">
        <v>-266</v>
      </c>
      <c r="T3234" s="167" t="s">
        <v>1361</v>
      </c>
    </row>
    <row r="3235" spans="1:20">
      <c r="A3235" s="167">
        <v>41300</v>
      </c>
      <c r="B3235" s="167">
        <v>45915</v>
      </c>
      <c r="C3235" s="168">
        <v>45915</v>
      </c>
      <c r="D3235" s="167">
        <v>180195</v>
      </c>
      <c r="E3235" s="167" t="s">
        <v>3923</v>
      </c>
      <c r="F3235" s="167" t="s">
        <v>1425</v>
      </c>
      <c r="G3235" s="167" t="s">
        <v>1426</v>
      </c>
      <c r="I3235" s="167" t="s">
        <v>1384</v>
      </c>
      <c r="J3235" s="167" t="s">
        <v>1592</v>
      </c>
      <c r="K3235" s="167" t="s">
        <v>1215</v>
      </c>
      <c r="L3235" s="167" t="s">
        <v>1593</v>
      </c>
      <c r="M3235" s="167" t="s">
        <v>1394</v>
      </c>
      <c r="O3235" s="167">
        <v>23627</v>
      </c>
      <c r="P3235" s="167" t="s">
        <v>1386</v>
      </c>
      <c r="R3235" s="167">
        <v>152</v>
      </c>
      <c r="S3235" s="167">
        <v>-152</v>
      </c>
      <c r="T3235" s="167" t="s">
        <v>1361</v>
      </c>
    </row>
    <row r="3236" spans="1:20">
      <c r="A3236" s="167">
        <v>41300</v>
      </c>
      <c r="B3236" s="167">
        <v>45945</v>
      </c>
      <c r="C3236" s="168">
        <v>45945</v>
      </c>
      <c r="D3236" s="167">
        <v>180762</v>
      </c>
      <c r="E3236" s="167" t="s">
        <v>3923</v>
      </c>
      <c r="F3236" s="167" t="s">
        <v>1425</v>
      </c>
      <c r="G3236" s="167" t="s">
        <v>1426</v>
      </c>
      <c r="I3236" s="167" t="s">
        <v>1384</v>
      </c>
      <c r="J3236" s="167" t="s">
        <v>1592</v>
      </c>
      <c r="K3236" s="167" t="s">
        <v>1215</v>
      </c>
      <c r="L3236" s="167" t="s">
        <v>1593</v>
      </c>
      <c r="M3236" s="167" t="s">
        <v>1394</v>
      </c>
      <c r="O3236" s="167">
        <v>24096</v>
      </c>
      <c r="P3236" s="167" t="s">
        <v>1386</v>
      </c>
      <c r="R3236" s="167">
        <v>156</v>
      </c>
      <c r="S3236" s="167">
        <v>-156</v>
      </c>
      <c r="T3236" s="167" t="s">
        <v>1361</v>
      </c>
    </row>
    <row r="3237" spans="1:20">
      <c r="A3237" s="167">
        <v>42100</v>
      </c>
      <c r="B3237" s="167">
        <v>45915</v>
      </c>
      <c r="C3237" s="168">
        <v>45915</v>
      </c>
      <c r="D3237" s="167">
        <v>180195</v>
      </c>
      <c r="E3237" s="167" t="s">
        <v>3924</v>
      </c>
      <c r="F3237" s="167" t="s">
        <v>1408</v>
      </c>
      <c r="G3237" s="167" t="s">
        <v>1409</v>
      </c>
      <c r="I3237" s="167" t="s">
        <v>1384</v>
      </c>
      <c r="J3237" s="167" t="s">
        <v>1435</v>
      </c>
      <c r="K3237" s="167" t="s">
        <v>1215</v>
      </c>
      <c r="L3237" s="167" t="s">
        <v>1436</v>
      </c>
      <c r="M3237" s="167" t="s">
        <v>1394</v>
      </c>
      <c r="O3237" s="167">
        <v>23627</v>
      </c>
      <c r="P3237" s="167" t="s">
        <v>1386</v>
      </c>
      <c r="R3237" s="167">
        <v>175</v>
      </c>
      <c r="S3237" s="167">
        <v>-175</v>
      </c>
      <c r="T3237" s="167" t="s">
        <v>1361</v>
      </c>
    </row>
    <row r="3238" spans="1:20">
      <c r="A3238" s="167">
        <v>42100</v>
      </c>
      <c r="B3238" s="167">
        <v>45945</v>
      </c>
      <c r="C3238" s="168">
        <v>45945</v>
      </c>
      <c r="D3238" s="167">
        <v>180762</v>
      </c>
      <c r="E3238" s="167" t="s">
        <v>3924</v>
      </c>
      <c r="F3238" s="167" t="s">
        <v>1408</v>
      </c>
      <c r="G3238" s="167" t="s">
        <v>1409</v>
      </c>
      <c r="I3238" s="167" t="s">
        <v>1384</v>
      </c>
      <c r="J3238" s="167" t="s">
        <v>1435</v>
      </c>
      <c r="K3238" s="167" t="s">
        <v>1215</v>
      </c>
      <c r="L3238" s="167" t="s">
        <v>1436</v>
      </c>
      <c r="M3238" s="167" t="s">
        <v>1394</v>
      </c>
      <c r="O3238" s="167">
        <v>24096</v>
      </c>
      <c r="P3238" s="167" t="s">
        <v>1386</v>
      </c>
      <c r="R3238" s="167">
        <v>175</v>
      </c>
      <c r="S3238" s="167">
        <v>-175</v>
      </c>
      <c r="T3238" s="167" t="s">
        <v>1361</v>
      </c>
    </row>
    <row r="3239" spans="1:20">
      <c r="A3239" s="167">
        <v>41200</v>
      </c>
      <c r="B3239" s="167">
        <v>45915</v>
      </c>
      <c r="C3239" s="168">
        <v>45915</v>
      </c>
      <c r="D3239" s="167">
        <v>180195</v>
      </c>
      <c r="E3239" s="167" t="s">
        <v>3925</v>
      </c>
      <c r="F3239" s="167" t="s">
        <v>1425</v>
      </c>
      <c r="G3239" s="167" t="s">
        <v>1426</v>
      </c>
      <c r="I3239" s="167" t="s">
        <v>1384</v>
      </c>
      <c r="J3239" s="167" t="s">
        <v>1472</v>
      </c>
      <c r="K3239" s="167" t="s">
        <v>1215</v>
      </c>
      <c r="L3239" s="167" t="s">
        <v>1473</v>
      </c>
      <c r="M3239" s="167" t="s">
        <v>1394</v>
      </c>
      <c r="O3239" s="167">
        <v>23627</v>
      </c>
      <c r="P3239" s="167" t="s">
        <v>1386</v>
      </c>
      <c r="R3239" s="167">
        <v>25</v>
      </c>
      <c r="S3239" s="167">
        <v>-25</v>
      </c>
      <c r="T3239" s="167" t="s">
        <v>1361</v>
      </c>
    </row>
    <row r="3240" spans="1:20">
      <c r="A3240" s="167">
        <v>41200</v>
      </c>
      <c r="B3240" s="167">
        <v>45945</v>
      </c>
      <c r="C3240" s="168">
        <v>45945</v>
      </c>
      <c r="D3240" s="167">
        <v>180762</v>
      </c>
      <c r="E3240" s="167" t="s">
        <v>3925</v>
      </c>
      <c r="F3240" s="167" t="s">
        <v>1425</v>
      </c>
      <c r="G3240" s="167" t="s">
        <v>1426</v>
      </c>
      <c r="I3240" s="167" t="s">
        <v>1384</v>
      </c>
      <c r="J3240" s="167" t="s">
        <v>1472</v>
      </c>
      <c r="K3240" s="167" t="s">
        <v>1215</v>
      </c>
      <c r="L3240" s="167" t="s">
        <v>1473</v>
      </c>
      <c r="M3240" s="167" t="s">
        <v>1394</v>
      </c>
      <c r="O3240" s="167">
        <v>24096</v>
      </c>
      <c r="P3240" s="167" t="s">
        <v>1386</v>
      </c>
      <c r="R3240" s="167">
        <v>25</v>
      </c>
      <c r="S3240" s="167">
        <v>-25</v>
      </c>
      <c r="T3240" s="167" t="s">
        <v>1361</v>
      </c>
    </row>
    <row r="3241" spans="1:20">
      <c r="A3241" s="167">
        <v>41450</v>
      </c>
      <c r="B3241" s="167">
        <v>45915</v>
      </c>
      <c r="C3241" s="168">
        <v>45915</v>
      </c>
      <c r="D3241" s="167" t="s">
        <v>3926</v>
      </c>
      <c r="E3241" s="167" t="s">
        <v>3927</v>
      </c>
      <c r="F3241" s="167" t="s">
        <v>1425</v>
      </c>
      <c r="G3241" s="167" t="s">
        <v>1426</v>
      </c>
      <c r="I3241" s="167" t="s">
        <v>1384</v>
      </c>
      <c r="J3241" s="167" t="s">
        <v>2785</v>
      </c>
      <c r="K3241" s="167" t="s">
        <v>1215</v>
      </c>
      <c r="L3241" s="167" t="s">
        <v>2786</v>
      </c>
      <c r="M3241" s="167" t="s">
        <v>1394</v>
      </c>
      <c r="O3241" s="167">
        <v>23629</v>
      </c>
      <c r="P3241" s="167" t="s">
        <v>1386</v>
      </c>
      <c r="R3241" s="167">
        <v>181.5</v>
      </c>
      <c r="S3241" s="167">
        <v>-181.5</v>
      </c>
      <c r="T3241" s="167" t="s">
        <v>1361</v>
      </c>
    </row>
    <row r="3242" spans="1:20">
      <c r="A3242" s="167">
        <v>41450</v>
      </c>
      <c r="B3242" s="167">
        <v>45945</v>
      </c>
      <c r="C3242" s="168">
        <v>45945</v>
      </c>
      <c r="D3242" s="167" t="s">
        <v>1216</v>
      </c>
      <c r="E3242" s="167" t="s">
        <v>3927</v>
      </c>
      <c r="F3242" s="167" t="s">
        <v>1425</v>
      </c>
      <c r="G3242" s="167" t="s">
        <v>1426</v>
      </c>
      <c r="I3242" s="167" t="s">
        <v>1384</v>
      </c>
      <c r="J3242" s="167" t="s">
        <v>2785</v>
      </c>
      <c r="K3242" s="167" t="s">
        <v>1215</v>
      </c>
      <c r="L3242" s="167" t="s">
        <v>2786</v>
      </c>
      <c r="M3242" s="167" t="s">
        <v>1394</v>
      </c>
      <c r="O3242" s="167">
        <v>24103</v>
      </c>
      <c r="P3242" s="167" t="s">
        <v>1386</v>
      </c>
      <c r="R3242" s="167">
        <v>236.5</v>
      </c>
      <c r="S3242" s="167">
        <v>-236.5</v>
      </c>
      <c r="T3242" s="167" t="s">
        <v>1361</v>
      </c>
    </row>
    <row r="3243" spans="1:20">
      <c r="A3243" s="167">
        <v>41450</v>
      </c>
      <c r="B3243" s="167">
        <v>45915</v>
      </c>
      <c r="C3243" s="168">
        <v>45915</v>
      </c>
      <c r="D3243" s="167" t="s">
        <v>3926</v>
      </c>
      <c r="E3243" s="167" t="s">
        <v>3928</v>
      </c>
      <c r="F3243" s="167" t="s">
        <v>1425</v>
      </c>
      <c r="G3243" s="167" t="s">
        <v>1426</v>
      </c>
      <c r="I3243" s="167" t="s">
        <v>1384</v>
      </c>
      <c r="J3243" s="167" t="s">
        <v>2945</v>
      </c>
      <c r="K3243" s="167" t="s">
        <v>1215</v>
      </c>
      <c r="L3243" s="167" t="s">
        <v>2946</v>
      </c>
      <c r="M3243" s="167" t="s">
        <v>1394</v>
      </c>
      <c r="O3243" s="167">
        <v>23629</v>
      </c>
      <c r="P3243" s="167" t="s">
        <v>1386</v>
      </c>
      <c r="R3243" s="167">
        <v>55</v>
      </c>
      <c r="S3243" s="167">
        <v>-55</v>
      </c>
      <c r="T3243" s="167" t="s">
        <v>1361</v>
      </c>
    </row>
    <row r="3244" spans="1:20">
      <c r="A3244" s="167">
        <v>41200</v>
      </c>
      <c r="B3244" s="167">
        <v>45915</v>
      </c>
      <c r="C3244" s="168">
        <v>45915</v>
      </c>
      <c r="D3244" s="167">
        <v>180195</v>
      </c>
      <c r="E3244" s="167" t="s">
        <v>3929</v>
      </c>
      <c r="F3244" s="167" t="s">
        <v>1408</v>
      </c>
      <c r="G3244" s="167" t="s">
        <v>1409</v>
      </c>
      <c r="I3244" s="167" t="s">
        <v>1384</v>
      </c>
      <c r="J3244" s="167" t="s">
        <v>1478</v>
      </c>
      <c r="K3244" s="167" t="s">
        <v>1215</v>
      </c>
      <c r="L3244" s="167" t="s">
        <v>1479</v>
      </c>
      <c r="M3244" s="167" t="s">
        <v>1394</v>
      </c>
      <c r="O3244" s="167">
        <v>23627</v>
      </c>
      <c r="P3244" s="167" t="s">
        <v>1386</v>
      </c>
      <c r="R3244" s="167">
        <v>250</v>
      </c>
      <c r="S3244" s="167">
        <v>-250</v>
      </c>
      <c r="T3244" s="167" t="s">
        <v>1361</v>
      </c>
    </row>
    <row r="3245" spans="1:20">
      <c r="A3245" s="167">
        <v>41200</v>
      </c>
      <c r="B3245" s="167">
        <v>45945</v>
      </c>
      <c r="C3245" s="168">
        <v>45945</v>
      </c>
      <c r="D3245" s="167">
        <v>180762</v>
      </c>
      <c r="E3245" s="167" t="s">
        <v>3929</v>
      </c>
      <c r="F3245" s="167" t="s">
        <v>1408</v>
      </c>
      <c r="G3245" s="167" t="s">
        <v>1409</v>
      </c>
      <c r="I3245" s="167" t="s">
        <v>1384</v>
      </c>
      <c r="J3245" s="167" t="s">
        <v>1478</v>
      </c>
      <c r="K3245" s="167" t="s">
        <v>1215</v>
      </c>
      <c r="L3245" s="167" t="s">
        <v>1479</v>
      </c>
      <c r="M3245" s="167" t="s">
        <v>1394</v>
      </c>
      <c r="O3245" s="167">
        <v>24096</v>
      </c>
      <c r="P3245" s="167" t="s">
        <v>1386</v>
      </c>
      <c r="R3245" s="167">
        <v>250</v>
      </c>
      <c r="S3245" s="167">
        <v>-250</v>
      </c>
      <c r="T3245" s="167" t="s">
        <v>1361</v>
      </c>
    </row>
    <row r="3246" spans="1:20">
      <c r="A3246" s="167">
        <v>41450</v>
      </c>
      <c r="B3246" s="167">
        <v>45915</v>
      </c>
      <c r="C3246" s="168">
        <v>45915</v>
      </c>
      <c r="D3246" s="167" t="s">
        <v>3926</v>
      </c>
      <c r="E3246" s="167" t="s">
        <v>3930</v>
      </c>
      <c r="F3246" s="167" t="s">
        <v>1425</v>
      </c>
      <c r="G3246" s="167" t="s">
        <v>1426</v>
      </c>
      <c r="I3246" s="167" t="s">
        <v>1384</v>
      </c>
      <c r="J3246" s="167" t="s">
        <v>3931</v>
      </c>
      <c r="K3246" s="167" t="s">
        <v>1215</v>
      </c>
      <c r="L3246" s="167" t="s">
        <v>3932</v>
      </c>
      <c r="M3246" s="167" t="s">
        <v>1394</v>
      </c>
      <c r="O3246" s="167">
        <v>23629</v>
      </c>
      <c r="P3246" s="167" t="s">
        <v>1386</v>
      </c>
      <c r="R3246" s="167">
        <v>9</v>
      </c>
      <c r="S3246" s="167">
        <v>-9</v>
      </c>
      <c r="T3246" s="167" t="s">
        <v>1361</v>
      </c>
    </row>
    <row r="3247" spans="1:20">
      <c r="A3247" s="167">
        <v>41450</v>
      </c>
      <c r="B3247" s="167">
        <v>45945</v>
      </c>
      <c r="C3247" s="168">
        <v>45945</v>
      </c>
      <c r="D3247" s="167" t="s">
        <v>1216</v>
      </c>
      <c r="E3247" s="167" t="s">
        <v>3930</v>
      </c>
      <c r="F3247" s="167" t="s">
        <v>1425</v>
      </c>
      <c r="G3247" s="167" t="s">
        <v>1426</v>
      </c>
      <c r="I3247" s="167" t="s">
        <v>1384</v>
      </c>
      <c r="J3247" s="167" t="s">
        <v>3931</v>
      </c>
      <c r="K3247" s="167" t="s">
        <v>1215</v>
      </c>
      <c r="L3247" s="167" t="s">
        <v>3932</v>
      </c>
      <c r="M3247" s="167" t="s">
        <v>1394</v>
      </c>
      <c r="O3247" s="167">
        <v>24103</v>
      </c>
      <c r="P3247" s="167" t="s">
        <v>1386</v>
      </c>
      <c r="R3247" s="167">
        <v>9</v>
      </c>
      <c r="S3247" s="167">
        <v>-9</v>
      </c>
      <c r="T3247" s="167" t="s">
        <v>1361</v>
      </c>
    </row>
    <row r="3248" spans="1:20">
      <c r="A3248" s="167">
        <v>41300</v>
      </c>
      <c r="B3248" s="167">
        <v>45901</v>
      </c>
      <c r="C3248" s="168">
        <v>45901</v>
      </c>
      <c r="D3248" s="167">
        <v>179765</v>
      </c>
      <c r="E3248" s="167" t="s">
        <v>3933</v>
      </c>
      <c r="F3248" s="167" t="s">
        <v>1425</v>
      </c>
      <c r="G3248" s="167" t="s">
        <v>1426</v>
      </c>
      <c r="I3248" s="167" t="s">
        <v>1618</v>
      </c>
      <c r="J3248" s="167" t="s">
        <v>2307</v>
      </c>
      <c r="K3248" s="167" t="s">
        <v>1219</v>
      </c>
      <c r="L3248" s="167" t="s">
        <v>2308</v>
      </c>
      <c r="M3248" s="167" t="s">
        <v>3934</v>
      </c>
      <c r="O3248" s="167">
        <v>23324</v>
      </c>
      <c r="P3248" s="167" t="s">
        <v>1386</v>
      </c>
      <c r="R3248" s="167">
        <v>200</v>
      </c>
      <c r="S3248" s="167">
        <v>-200</v>
      </c>
      <c r="T3248" s="167" t="s">
        <v>1361</v>
      </c>
    </row>
    <row r="3249" spans="1:20">
      <c r="A3249" s="167">
        <v>41300</v>
      </c>
      <c r="B3249" s="167">
        <v>45931</v>
      </c>
      <c r="C3249" s="168">
        <v>45931</v>
      </c>
      <c r="D3249" s="167">
        <v>180317</v>
      </c>
      <c r="E3249" s="167" t="s">
        <v>3933</v>
      </c>
      <c r="F3249" s="167" t="s">
        <v>1425</v>
      </c>
      <c r="G3249" s="167" t="s">
        <v>1426</v>
      </c>
      <c r="I3249" s="167" t="s">
        <v>1618</v>
      </c>
      <c r="J3249" s="167" t="s">
        <v>2307</v>
      </c>
      <c r="K3249" s="167" t="s">
        <v>1219</v>
      </c>
      <c r="L3249" s="167" t="s">
        <v>2308</v>
      </c>
      <c r="M3249" s="167" t="s">
        <v>3934</v>
      </c>
      <c r="O3249" s="167">
        <v>23741</v>
      </c>
      <c r="P3249" s="167" t="s">
        <v>1386</v>
      </c>
      <c r="R3249" s="167">
        <v>200</v>
      </c>
      <c r="S3249" s="167">
        <v>-200</v>
      </c>
      <c r="T3249" s="167" t="s">
        <v>1361</v>
      </c>
    </row>
    <row r="3250" spans="1:20">
      <c r="A3250" s="167">
        <v>42100</v>
      </c>
      <c r="B3250" s="167">
        <v>45901</v>
      </c>
      <c r="C3250" s="168">
        <v>45901</v>
      </c>
      <c r="D3250" s="167">
        <v>179765</v>
      </c>
      <c r="E3250" s="167" t="s">
        <v>3935</v>
      </c>
      <c r="F3250" s="167" t="s">
        <v>1408</v>
      </c>
      <c r="G3250" s="167" t="s">
        <v>1409</v>
      </c>
      <c r="I3250" s="167" t="s">
        <v>1618</v>
      </c>
      <c r="J3250" s="167" t="s">
        <v>3348</v>
      </c>
      <c r="K3250" s="167" t="s">
        <v>1219</v>
      </c>
      <c r="L3250" s="167" t="s">
        <v>3349</v>
      </c>
      <c r="M3250" s="167" t="s">
        <v>3934</v>
      </c>
      <c r="O3250" s="167">
        <v>23324</v>
      </c>
      <c r="P3250" s="167" t="s">
        <v>1386</v>
      </c>
      <c r="R3250" s="167">
        <v>550</v>
      </c>
      <c r="S3250" s="167">
        <v>-550</v>
      </c>
      <c r="T3250" s="167" t="s">
        <v>1361</v>
      </c>
    </row>
    <row r="3251" spans="1:20">
      <c r="A3251" s="167">
        <v>42100</v>
      </c>
      <c r="B3251" s="167">
        <v>45931</v>
      </c>
      <c r="C3251" s="168">
        <v>45931</v>
      </c>
      <c r="D3251" s="167">
        <v>180317</v>
      </c>
      <c r="E3251" s="167" t="s">
        <v>3935</v>
      </c>
      <c r="F3251" s="167" t="s">
        <v>1408</v>
      </c>
      <c r="G3251" s="167" t="s">
        <v>1409</v>
      </c>
      <c r="I3251" s="167" t="s">
        <v>1618</v>
      </c>
      <c r="J3251" s="167" t="s">
        <v>3348</v>
      </c>
      <c r="K3251" s="167" t="s">
        <v>1219</v>
      </c>
      <c r="L3251" s="167" t="s">
        <v>3349</v>
      </c>
      <c r="M3251" s="167" t="s">
        <v>3934</v>
      </c>
      <c r="O3251" s="167">
        <v>23741</v>
      </c>
      <c r="P3251" s="167" t="s">
        <v>1386</v>
      </c>
      <c r="R3251" s="167">
        <v>550</v>
      </c>
      <c r="S3251" s="167">
        <v>-550</v>
      </c>
      <c r="T3251" s="167" t="s">
        <v>1361</v>
      </c>
    </row>
    <row r="3252" spans="1:20">
      <c r="A3252" s="167">
        <v>42000</v>
      </c>
      <c r="B3252" s="167">
        <v>45917</v>
      </c>
      <c r="C3252" s="168">
        <v>45917</v>
      </c>
      <c r="D3252" s="167">
        <v>180223</v>
      </c>
      <c r="E3252" s="167" t="s">
        <v>3936</v>
      </c>
      <c r="F3252" s="167" t="s">
        <v>1557</v>
      </c>
      <c r="G3252" s="167" t="s">
        <v>134</v>
      </c>
      <c r="I3252" s="167" t="s">
        <v>1618</v>
      </c>
      <c r="J3252" s="167" t="s">
        <v>3937</v>
      </c>
      <c r="K3252" s="167" t="s">
        <v>1219</v>
      </c>
      <c r="L3252" s="167" t="s">
        <v>3938</v>
      </c>
      <c r="M3252" s="167" t="s">
        <v>3934</v>
      </c>
      <c r="O3252" s="167">
        <v>23642</v>
      </c>
      <c r="P3252" s="167" t="s">
        <v>1386</v>
      </c>
      <c r="R3252" s="167">
        <v>1468.32</v>
      </c>
      <c r="S3252" s="167">
        <v>-1468.32</v>
      </c>
      <c r="T3252" s="167" t="s">
        <v>1361</v>
      </c>
    </row>
    <row r="3253" spans="1:20">
      <c r="A3253" s="167">
        <v>42000</v>
      </c>
      <c r="B3253" s="167">
        <v>45917</v>
      </c>
      <c r="C3253" s="168">
        <v>45917</v>
      </c>
      <c r="D3253" s="167">
        <v>180223</v>
      </c>
      <c r="E3253" s="167" t="s">
        <v>3939</v>
      </c>
      <c r="F3253" s="167" t="s">
        <v>1557</v>
      </c>
      <c r="G3253" s="167" t="s">
        <v>134</v>
      </c>
      <c r="I3253" s="167" t="s">
        <v>1618</v>
      </c>
      <c r="J3253" s="167" t="s">
        <v>3940</v>
      </c>
      <c r="K3253" s="167" t="s">
        <v>1219</v>
      </c>
      <c r="L3253" s="167" t="s">
        <v>3941</v>
      </c>
      <c r="M3253" s="167" t="s">
        <v>3934</v>
      </c>
      <c r="O3253" s="167">
        <v>23642</v>
      </c>
      <c r="P3253" s="167" t="s">
        <v>1386</v>
      </c>
      <c r="R3253" s="167">
        <v>1468.32</v>
      </c>
      <c r="S3253" s="167">
        <v>-1468.32</v>
      </c>
      <c r="T3253" s="167" t="s">
        <v>1361</v>
      </c>
    </row>
    <row r="3254" spans="1:20">
      <c r="A3254" s="167">
        <v>42100</v>
      </c>
      <c r="B3254" s="167">
        <v>45901</v>
      </c>
      <c r="C3254" s="168">
        <v>45901</v>
      </c>
      <c r="D3254" s="167">
        <v>179765</v>
      </c>
      <c r="E3254" s="167" t="s">
        <v>3942</v>
      </c>
      <c r="F3254" s="167" t="s">
        <v>1408</v>
      </c>
      <c r="G3254" s="167" t="s">
        <v>1409</v>
      </c>
      <c r="I3254" s="167" t="s">
        <v>1618</v>
      </c>
      <c r="J3254" s="167" t="s">
        <v>1413</v>
      </c>
      <c r="K3254" s="167" t="s">
        <v>1219</v>
      </c>
      <c r="L3254" s="167" t="s">
        <v>1414</v>
      </c>
      <c r="M3254" s="167" t="s">
        <v>3934</v>
      </c>
      <c r="O3254" s="167">
        <v>23324</v>
      </c>
      <c r="P3254" s="167" t="s">
        <v>1386</v>
      </c>
      <c r="R3254" s="167">
        <v>228</v>
      </c>
      <c r="S3254" s="167">
        <v>-228</v>
      </c>
      <c r="T3254" s="167" t="s">
        <v>1361</v>
      </c>
    </row>
    <row r="3255" spans="1:20">
      <c r="A3255" s="167">
        <v>42100</v>
      </c>
      <c r="B3255" s="167">
        <v>45931</v>
      </c>
      <c r="C3255" s="168">
        <v>45931</v>
      </c>
      <c r="D3255" s="167">
        <v>180317</v>
      </c>
      <c r="E3255" s="167" t="s">
        <v>3942</v>
      </c>
      <c r="F3255" s="167" t="s">
        <v>1408</v>
      </c>
      <c r="G3255" s="167" t="s">
        <v>1409</v>
      </c>
      <c r="I3255" s="167" t="s">
        <v>1618</v>
      </c>
      <c r="J3255" s="167" t="s">
        <v>1413</v>
      </c>
      <c r="K3255" s="167" t="s">
        <v>1219</v>
      </c>
      <c r="L3255" s="167" t="s">
        <v>1414</v>
      </c>
      <c r="M3255" s="167" t="s">
        <v>3934</v>
      </c>
      <c r="O3255" s="167">
        <v>23741</v>
      </c>
      <c r="P3255" s="167" t="s">
        <v>1386</v>
      </c>
      <c r="R3255" s="167">
        <v>228</v>
      </c>
      <c r="S3255" s="167">
        <v>-228</v>
      </c>
      <c r="T3255" s="167" t="s">
        <v>1361</v>
      </c>
    </row>
    <row r="3256" spans="1:20">
      <c r="A3256" s="167">
        <v>41300</v>
      </c>
      <c r="B3256" s="167">
        <v>45901</v>
      </c>
      <c r="C3256" s="168">
        <v>45901</v>
      </c>
      <c r="D3256" s="167">
        <v>179765</v>
      </c>
      <c r="E3256" s="167" t="s">
        <v>3943</v>
      </c>
      <c r="F3256" s="167" t="s">
        <v>1425</v>
      </c>
      <c r="G3256" s="167" t="s">
        <v>1426</v>
      </c>
      <c r="I3256" s="167" t="s">
        <v>1618</v>
      </c>
      <c r="J3256" s="167" t="s">
        <v>1550</v>
      </c>
      <c r="K3256" s="167" t="s">
        <v>1219</v>
      </c>
      <c r="L3256" s="167" t="s">
        <v>1551</v>
      </c>
      <c r="M3256" s="167" t="s">
        <v>3934</v>
      </c>
      <c r="O3256" s="167">
        <v>23324</v>
      </c>
      <c r="P3256" s="167" t="s">
        <v>1386</v>
      </c>
      <c r="R3256" s="167">
        <v>75</v>
      </c>
      <c r="S3256" s="167">
        <v>-75</v>
      </c>
      <c r="T3256" s="167" t="s">
        <v>1361</v>
      </c>
    </row>
    <row r="3257" spans="1:20">
      <c r="A3257" s="167">
        <v>41300</v>
      </c>
      <c r="B3257" s="167">
        <v>45931</v>
      </c>
      <c r="C3257" s="168">
        <v>45931</v>
      </c>
      <c r="D3257" s="167">
        <v>180317</v>
      </c>
      <c r="E3257" s="167" t="s">
        <v>3943</v>
      </c>
      <c r="F3257" s="167" t="s">
        <v>1425</v>
      </c>
      <c r="G3257" s="167" t="s">
        <v>1426</v>
      </c>
      <c r="I3257" s="167" t="s">
        <v>1618</v>
      </c>
      <c r="J3257" s="167" t="s">
        <v>1550</v>
      </c>
      <c r="K3257" s="167" t="s">
        <v>1219</v>
      </c>
      <c r="L3257" s="167" t="s">
        <v>1551</v>
      </c>
      <c r="M3257" s="167" t="s">
        <v>3934</v>
      </c>
      <c r="O3257" s="167">
        <v>23741</v>
      </c>
      <c r="P3257" s="167" t="s">
        <v>1386</v>
      </c>
      <c r="R3257" s="167">
        <v>75</v>
      </c>
      <c r="S3257" s="167">
        <v>-75</v>
      </c>
      <c r="T3257" s="167" t="s">
        <v>1361</v>
      </c>
    </row>
    <row r="3258" spans="1:20">
      <c r="A3258" s="167">
        <v>42100</v>
      </c>
      <c r="B3258" s="167">
        <v>45901</v>
      </c>
      <c r="C3258" s="168">
        <v>45901</v>
      </c>
      <c r="D3258" s="167">
        <v>179765</v>
      </c>
      <c r="E3258" s="167" t="s">
        <v>3944</v>
      </c>
      <c r="F3258" s="167" t="s">
        <v>1408</v>
      </c>
      <c r="G3258" s="167" t="s">
        <v>1409</v>
      </c>
      <c r="I3258" s="167" t="s">
        <v>1618</v>
      </c>
      <c r="J3258" s="167" t="s">
        <v>1422</v>
      </c>
      <c r="K3258" s="167" t="s">
        <v>1219</v>
      </c>
      <c r="L3258" s="167" t="s">
        <v>1423</v>
      </c>
      <c r="M3258" s="167" t="s">
        <v>3934</v>
      </c>
      <c r="O3258" s="167">
        <v>23324</v>
      </c>
      <c r="P3258" s="167" t="s">
        <v>1386</v>
      </c>
      <c r="R3258" s="167">
        <v>481</v>
      </c>
      <c r="S3258" s="167">
        <v>-481</v>
      </c>
      <c r="T3258" s="167" t="s">
        <v>1361</v>
      </c>
    </row>
    <row r="3259" spans="1:20">
      <c r="A3259" s="167">
        <v>42100</v>
      </c>
      <c r="B3259" s="167">
        <v>45931</v>
      </c>
      <c r="C3259" s="168">
        <v>45931</v>
      </c>
      <c r="D3259" s="167">
        <v>180317</v>
      </c>
      <c r="E3259" s="167" t="s">
        <v>3944</v>
      </c>
      <c r="F3259" s="167" t="s">
        <v>1408</v>
      </c>
      <c r="G3259" s="167" t="s">
        <v>1409</v>
      </c>
      <c r="I3259" s="167" t="s">
        <v>1618</v>
      </c>
      <c r="J3259" s="167" t="s">
        <v>1422</v>
      </c>
      <c r="K3259" s="167" t="s">
        <v>1219</v>
      </c>
      <c r="L3259" s="167" t="s">
        <v>1423</v>
      </c>
      <c r="M3259" s="167" t="s">
        <v>3934</v>
      </c>
      <c r="O3259" s="167">
        <v>23741</v>
      </c>
      <c r="P3259" s="167" t="s">
        <v>1386</v>
      </c>
      <c r="R3259" s="167">
        <v>494</v>
      </c>
      <c r="S3259" s="167">
        <v>-494</v>
      </c>
      <c r="T3259" s="167" t="s">
        <v>1361</v>
      </c>
    </row>
    <row r="3260" spans="1:20">
      <c r="A3260" s="167">
        <v>41450</v>
      </c>
      <c r="B3260" s="167">
        <v>45901</v>
      </c>
      <c r="C3260" s="168">
        <v>45901</v>
      </c>
      <c r="D3260" s="167">
        <v>179765</v>
      </c>
      <c r="E3260" s="167" t="s">
        <v>3945</v>
      </c>
      <c r="F3260" s="167" t="s">
        <v>1425</v>
      </c>
      <c r="G3260" s="167" t="s">
        <v>1426</v>
      </c>
      <c r="I3260" s="167" t="s">
        <v>1618</v>
      </c>
      <c r="J3260" s="167" t="s">
        <v>2408</v>
      </c>
      <c r="K3260" s="167" t="s">
        <v>1219</v>
      </c>
      <c r="L3260" s="167" t="s">
        <v>2409</v>
      </c>
      <c r="M3260" s="167" t="s">
        <v>3934</v>
      </c>
      <c r="O3260" s="167">
        <v>23324</v>
      </c>
      <c r="P3260" s="167" t="s">
        <v>1386</v>
      </c>
      <c r="R3260" s="167">
        <v>378</v>
      </c>
      <c r="S3260" s="167">
        <v>-378</v>
      </c>
      <c r="T3260" s="167" t="s">
        <v>1361</v>
      </c>
    </row>
    <row r="3261" spans="1:20">
      <c r="A3261" s="167">
        <v>41450</v>
      </c>
      <c r="B3261" s="167">
        <v>45931</v>
      </c>
      <c r="C3261" s="168">
        <v>45931</v>
      </c>
      <c r="D3261" s="167">
        <v>180317</v>
      </c>
      <c r="E3261" s="167" t="s">
        <v>3945</v>
      </c>
      <c r="F3261" s="167" t="s">
        <v>1425</v>
      </c>
      <c r="G3261" s="167" t="s">
        <v>1426</v>
      </c>
      <c r="I3261" s="167" t="s">
        <v>1618</v>
      </c>
      <c r="J3261" s="167" t="s">
        <v>2408</v>
      </c>
      <c r="K3261" s="167" t="s">
        <v>1219</v>
      </c>
      <c r="L3261" s="167" t="s">
        <v>2409</v>
      </c>
      <c r="M3261" s="167" t="s">
        <v>3934</v>
      </c>
      <c r="O3261" s="167">
        <v>23741</v>
      </c>
      <c r="P3261" s="167" t="s">
        <v>1386</v>
      </c>
      <c r="R3261" s="167">
        <v>378</v>
      </c>
      <c r="S3261" s="167">
        <v>-378</v>
      </c>
      <c r="T3261" s="167" t="s">
        <v>1361</v>
      </c>
    </row>
    <row r="3262" spans="1:20">
      <c r="A3262" s="167">
        <v>41300</v>
      </c>
      <c r="B3262" s="167">
        <v>45901</v>
      </c>
      <c r="C3262" s="168">
        <v>45901</v>
      </c>
      <c r="D3262" s="167">
        <v>179765</v>
      </c>
      <c r="E3262" s="167" t="s">
        <v>3946</v>
      </c>
      <c r="F3262" s="167" t="s">
        <v>1425</v>
      </c>
      <c r="G3262" s="167" t="s">
        <v>1426</v>
      </c>
      <c r="I3262" s="167" t="s">
        <v>1618</v>
      </c>
      <c r="J3262" s="167" t="s">
        <v>1586</v>
      </c>
      <c r="K3262" s="167" t="s">
        <v>1219</v>
      </c>
      <c r="L3262" s="167" t="s">
        <v>1587</v>
      </c>
      <c r="M3262" s="167" t="s">
        <v>3934</v>
      </c>
      <c r="O3262" s="167">
        <v>23324</v>
      </c>
      <c r="P3262" s="167" t="s">
        <v>1386</v>
      </c>
      <c r="R3262" s="167">
        <v>52.5</v>
      </c>
      <c r="S3262" s="167">
        <v>-52.5</v>
      </c>
      <c r="T3262" s="167" t="s">
        <v>1361</v>
      </c>
    </row>
    <row r="3263" spans="1:20">
      <c r="A3263" s="167">
        <v>41300</v>
      </c>
      <c r="B3263" s="167">
        <v>45931</v>
      </c>
      <c r="C3263" s="168">
        <v>45931</v>
      </c>
      <c r="D3263" s="167">
        <v>180317</v>
      </c>
      <c r="E3263" s="167" t="s">
        <v>3946</v>
      </c>
      <c r="F3263" s="167" t="s">
        <v>1425</v>
      </c>
      <c r="G3263" s="167" t="s">
        <v>1426</v>
      </c>
      <c r="I3263" s="167" t="s">
        <v>1618</v>
      </c>
      <c r="J3263" s="167" t="s">
        <v>1586</v>
      </c>
      <c r="K3263" s="167" t="s">
        <v>1219</v>
      </c>
      <c r="L3263" s="167" t="s">
        <v>1587</v>
      </c>
      <c r="M3263" s="167" t="s">
        <v>3934</v>
      </c>
      <c r="O3263" s="167">
        <v>23741</v>
      </c>
      <c r="P3263" s="167" t="s">
        <v>1386</v>
      </c>
      <c r="R3263" s="167">
        <v>52.5</v>
      </c>
      <c r="S3263" s="167">
        <v>-52.5</v>
      </c>
      <c r="T3263" s="167" t="s">
        <v>1361</v>
      </c>
    </row>
    <row r="3264" spans="1:20">
      <c r="A3264" s="167">
        <v>41300</v>
      </c>
      <c r="B3264" s="167">
        <v>45901</v>
      </c>
      <c r="C3264" s="168">
        <v>45901</v>
      </c>
      <c r="D3264" s="167">
        <v>179765</v>
      </c>
      <c r="E3264" s="167" t="s">
        <v>3947</v>
      </c>
      <c r="F3264" s="167" t="s">
        <v>1425</v>
      </c>
      <c r="G3264" s="167" t="s">
        <v>1426</v>
      </c>
      <c r="I3264" s="167" t="s">
        <v>1618</v>
      </c>
      <c r="J3264" s="167" t="s">
        <v>1592</v>
      </c>
      <c r="K3264" s="167" t="s">
        <v>1219</v>
      </c>
      <c r="L3264" s="167" t="s">
        <v>1593</v>
      </c>
      <c r="M3264" s="167" t="s">
        <v>3934</v>
      </c>
      <c r="O3264" s="167">
        <v>23324</v>
      </c>
      <c r="P3264" s="167" t="s">
        <v>1386</v>
      </c>
      <c r="R3264" s="167">
        <v>580</v>
      </c>
      <c r="S3264" s="167">
        <v>-580</v>
      </c>
      <c r="T3264" s="167" t="s">
        <v>1361</v>
      </c>
    </row>
    <row r="3265" spans="1:20">
      <c r="A3265" s="167">
        <v>41300</v>
      </c>
      <c r="B3265" s="167">
        <v>45931</v>
      </c>
      <c r="C3265" s="168">
        <v>45931</v>
      </c>
      <c r="D3265" s="167">
        <v>180317</v>
      </c>
      <c r="E3265" s="167" t="s">
        <v>3947</v>
      </c>
      <c r="F3265" s="167" t="s">
        <v>1425</v>
      </c>
      <c r="G3265" s="167" t="s">
        <v>1426</v>
      </c>
      <c r="I3265" s="167" t="s">
        <v>1618</v>
      </c>
      <c r="J3265" s="167" t="s">
        <v>1592</v>
      </c>
      <c r="K3265" s="167" t="s">
        <v>1219</v>
      </c>
      <c r="L3265" s="167" t="s">
        <v>1593</v>
      </c>
      <c r="M3265" s="167" t="s">
        <v>3934</v>
      </c>
      <c r="O3265" s="167">
        <v>23741</v>
      </c>
      <c r="P3265" s="167" t="s">
        <v>1386</v>
      </c>
      <c r="R3265" s="167">
        <v>565</v>
      </c>
      <c r="S3265" s="167">
        <v>-565</v>
      </c>
      <c r="T3265" s="167" t="s">
        <v>1361</v>
      </c>
    </row>
    <row r="3266" spans="1:20">
      <c r="A3266" s="167">
        <v>42100</v>
      </c>
      <c r="B3266" s="167">
        <v>45901</v>
      </c>
      <c r="C3266" s="168">
        <v>45901</v>
      </c>
      <c r="D3266" s="167">
        <v>179765</v>
      </c>
      <c r="E3266" s="167" t="s">
        <v>3948</v>
      </c>
      <c r="F3266" s="167" t="s">
        <v>1408</v>
      </c>
      <c r="G3266" s="167" t="s">
        <v>1409</v>
      </c>
      <c r="I3266" s="167" t="s">
        <v>1618</v>
      </c>
      <c r="J3266" s="167" t="s">
        <v>1435</v>
      </c>
      <c r="K3266" s="167" t="s">
        <v>1219</v>
      </c>
      <c r="L3266" s="167" t="s">
        <v>1436</v>
      </c>
      <c r="M3266" s="167" t="s">
        <v>3934</v>
      </c>
      <c r="O3266" s="167">
        <v>23324</v>
      </c>
      <c r="P3266" s="167" t="s">
        <v>1386</v>
      </c>
      <c r="R3266" s="167">
        <v>645</v>
      </c>
      <c r="S3266" s="167">
        <v>-645</v>
      </c>
      <c r="T3266" s="167" t="s">
        <v>1361</v>
      </c>
    </row>
    <row r="3267" spans="1:20">
      <c r="A3267" s="167">
        <v>42100</v>
      </c>
      <c r="B3267" s="167">
        <v>45931</v>
      </c>
      <c r="C3267" s="168">
        <v>45931</v>
      </c>
      <c r="D3267" s="167">
        <v>180317</v>
      </c>
      <c r="E3267" s="167" t="s">
        <v>3948</v>
      </c>
      <c r="F3267" s="167" t="s">
        <v>1408</v>
      </c>
      <c r="G3267" s="167" t="s">
        <v>1409</v>
      </c>
      <c r="I3267" s="167" t="s">
        <v>1618</v>
      </c>
      <c r="J3267" s="167" t="s">
        <v>1435</v>
      </c>
      <c r="K3267" s="167" t="s">
        <v>1219</v>
      </c>
      <c r="L3267" s="167" t="s">
        <v>1436</v>
      </c>
      <c r="M3267" s="167" t="s">
        <v>3934</v>
      </c>
      <c r="O3267" s="167">
        <v>23741</v>
      </c>
      <c r="P3267" s="167" t="s">
        <v>1386</v>
      </c>
      <c r="R3267" s="167">
        <v>740</v>
      </c>
      <c r="S3267" s="167">
        <v>-740</v>
      </c>
      <c r="T3267" s="167" t="s">
        <v>1361</v>
      </c>
    </row>
    <row r="3268" spans="1:20">
      <c r="A3268" s="167">
        <v>40000</v>
      </c>
      <c r="B3268" s="167">
        <v>45901</v>
      </c>
      <c r="C3268" s="168">
        <v>45901</v>
      </c>
      <c r="D3268" s="167">
        <v>179765</v>
      </c>
      <c r="E3268" s="167" t="s">
        <v>3949</v>
      </c>
      <c r="F3268" s="167" t="s">
        <v>1425</v>
      </c>
      <c r="G3268" s="167" t="s">
        <v>1426</v>
      </c>
      <c r="I3268" s="167" t="s">
        <v>1618</v>
      </c>
      <c r="J3268" s="167" t="s">
        <v>1640</v>
      </c>
      <c r="K3268" s="167" t="s">
        <v>1219</v>
      </c>
      <c r="L3268" s="167" t="s">
        <v>1640</v>
      </c>
      <c r="M3268" s="167" t="s">
        <v>3934</v>
      </c>
      <c r="O3268" s="167">
        <v>23324</v>
      </c>
      <c r="P3268" s="167" t="s">
        <v>1386</v>
      </c>
      <c r="R3268" s="167">
        <v>5421.3</v>
      </c>
      <c r="S3268" s="167">
        <v>-5421.3</v>
      </c>
      <c r="T3268" s="167" t="s">
        <v>1361</v>
      </c>
    </row>
    <row r="3269" spans="1:20">
      <c r="A3269" s="167">
        <v>40000</v>
      </c>
      <c r="B3269" s="167">
        <v>45931</v>
      </c>
      <c r="C3269" s="168">
        <v>45931</v>
      </c>
      <c r="D3269" s="167">
        <v>180317</v>
      </c>
      <c r="E3269" s="167" t="s">
        <v>3949</v>
      </c>
      <c r="F3269" s="167" t="s">
        <v>1425</v>
      </c>
      <c r="G3269" s="167" t="s">
        <v>1426</v>
      </c>
      <c r="I3269" s="167" t="s">
        <v>1618</v>
      </c>
      <c r="J3269" s="167" t="s">
        <v>1640</v>
      </c>
      <c r="K3269" s="167" t="s">
        <v>1219</v>
      </c>
      <c r="L3269" s="167" t="s">
        <v>1640</v>
      </c>
      <c r="M3269" s="167" t="s">
        <v>3934</v>
      </c>
      <c r="O3269" s="167">
        <v>23741</v>
      </c>
      <c r="P3269" s="167" t="s">
        <v>1386</v>
      </c>
      <c r="R3269" s="167">
        <v>5421.3</v>
      </c>
      <c r="S3269" s="167">
        <v>-5421.3</v>
      </c>
      <c r="T3269" s="167" t="s">
        <v>1361</v>
      </c>
    </row>
    <row r="3270" spans="1:20">
      <c r="A3270" s="167">
        <v>42100</v>
      </c>
      <c r="B3270" s="167">
        <v>45901</v>
      </c>
      <c r="C3270" s="168">
        <v>45901</v>
      </c>
      <c r="D3270" s="167">
        <v>179765</v>
      </c>
      <c r="E3270" s="167" t="s">
        <v>3950</v>
      </c>
      <c r="F3270" s="167" t="s">
        <v>1425</v>
      </c>
      <c r="G3270" s="167" t="s">
        <v>1426</v>
      </c>
      <c r="I3270" s="167" t="s">
        <v>1618</v>
      </c>
      <c r="J3270" s="167" t="s">
        <v>1450</v>
      </c>
      <c r="K3270" s="167" t="s">
        <v>1219</v>
      </c>
      <c r="L3270" s="167" t="s">
        <v>1451</v>
      </c>
      <c r="M3270" s="167" t="s">
        <v>3934</v>
      </c>
      <c r="O3270" s="167">
        <v>23324</v>
      </c>
      <c r="P3270" s="167" t="s">
        <v>1386</v>
      </c>
      <c r="R3270" s="167">
        <v>10.5</v>
      </c>
      <c r="S3270" s="167">
        <v>-10.5</v>
      </c>
      <c r="T3270" s="167" t="s">
        <v>1361</v>
      </c>
    </row>
    <row r="3271" spans="1:20">
      <c r="A3271" s="167">
        <v>42100</v>
      </c>
      <c r="B3271" s="167">
        <v>45931</v>
      </c>
      <c r="C3271" s="168">
        <v>45931</v>
      </c>
      <c r="D3271" s="167">
        <v>180317</v>
      </c>
      <c r="E3271" s="167" t="s">
        <v>3950</v>
      </c>
      <c r="F3271" s="167" t="s">
        <v>1425</v>
      </c>
      <c r="G3271" s="167" t="s">
        <v>1426</v>
      </c>
      <c r="I3271" s="167" t="s">
        <v>1618</v>
      </c>
      <c r="J3271" s="167" t="s">
        <v>1450</v>
      </c>
      <c r="K3271" s="167" t="s">
        <v>1219</v>
      </c>
      <c r="L3271" s="167" t="s">
        <v>1451</v>
      </c>
      <c r="M3271" s="167" t="s">
        <v>3934</v>
      </c>
      <c r="O3271" s="167">
        <v>23741</v>
      </c>
      <c r="P3271" s="167" t="s">
        <v>1386</v>
      </c>
      <c r="R3271" s="167">
        <v>10.5</v>
      </c>
      <c r="S3271" s="167">
        <v>-10.5</v>
      </c>
      <c r="T3271" s="167" t="s">
        <v>1361</v>
      </c>
    </row>
    <row r="3272" spans="1:20">
      <c r="A3272" s="167">
        <v>41450</v>
      </c>
      <c r="B3272" s="167">
        <v>45901</v>
      </c>
      <c r="C3272" s="168">
        <v>45901</v>
      </c>
      <c r="D3272" s="167">
        <v>179765</v>
      </c>
      <c r="E3272" s="167" t="s">
        <v>3951</v>
      </c>
      <c r="F3272" s="167" t="s">
        <v>1425</v>
      </c>
      <c r="G3272" s="167" t="s">
        <v>1426</v>
      </c>
      <c r="I3272" s="167" t="s">
        <v>1618</v>
      </c>
      <c r="J3272" s="167" t="s">
        <v>2005</v>
      </c>
      <c r="K3272" s="167" t="s">
        <v>1219</v>
      </c>
      <c r="L3272" s="167" t="s">
        <v>2006</v>
      </c>
      <c r="M3272" s="167" t="s">
        <v>3934</v>
      </c>
      <c r="O3272" s="167">
        <v>23324</v>
      </c>
      <c r="P3272" s="167" t="s">
        <v>1386</v>
      </c>
      <c r="R3272" s="167">
        <v>66.400000000000006</v>
      </c>
      <c r="S3272" s="167">
        <v>-66.400000000000006</v>
      </c>
      <c r="T3272" s="167" t="s">
        <v>1361</v>
      </c>
    </row>
    <row r="3273" spans="1:20">
      <c r="A3273" s="167">
        <v>41450</v>
      </c>
      <c r="B3273" s="167">
        <v>45931</v>
      </c>
      <c r="C3273" s="168">
        <v>45931</v>
      </c>
      <c r="D3273" s="167">
        <v>180317</v>
      </c>
      <c r="E3273" s="167" t="s">
        <v>3951</v>
      </c>
      <c r="F3273" s="167" t="s">
        <v>1425</v>
      </c>
      <c r="G3273" s="167" t="s">
        <v>1426</v>
      </c>
      <c r="I3273" s="167" t="s">
        <v>1618</v>
      </c>
      <c r="J3273" s="167" t="s">
        <v>2005</v>
      </c>
      <c r="K3273" s="167" t="s">
        <v>1219</v>
      </c>
      <c r="L3273" s="167" t="s">
        <v>2006</v>
      </c>
      <c r="M3273" s="167" t="s">
        <v>3934</v>
      </c>
      <c r="O3273" s="167">
        <v>23741</v>
      </c>
      <c r="P3273" s="167" t="s">
        <v>1386</v>
      </c>
      <c r="R3273" s="167">
        <v>66.400000000000006</v>
      </c>
      <c r="S3273" s="167">
        <v>-66.400000000000006</v>
      </c>
      <c r="T3273" s="167" t="s">
        <v>1361</v>
      </c>
    </row>
    <row r="3274" spans="1:20">
      <c r="A3274" s="167">
        <v>41450</v>
      </c>
      <c r="B3274" s="167">
        <v>45901</v>
      </c>
      <c r="C3274" s="168">
        <v>45901</v>
      </c>
      <c r="D3274" s="167">
        <v>179765</v>
      </c>
      <c r="E3274" s="167" t="s">
        <v>3952</v>
      </c>
      <c r="F3274" s="167" t="s">
        <v>1425</v>
      </c>
      <c r="G3274" s="167" t="s">
        <v>1426</v>
      </c>
      <c r="I3274" s="167" t="s">
        <v>1618</v>
      </c>
      <c r="J3274" s="167" t="s">
        <v>1522</v>
      </c>
      <c r="K3274" s="167" t="s">
        <v>1219</v>
      </c>
      <c r="L3274" s="167" t="s">
        <v>1523</v>
      </c>
      <c r="M3274" s="167" t="s">
        <v>3934</v>
      </c>
      <c r="O3274" s="167">
        <v>23324</v>
      </c>
      <c r="P3274" s="167" t="s">
        <v>1386</v>
      </c>
      <c r="R3274" s="167">
        <v>378</v>
      </c>
      <c r="S3274" s="167">
        <v>-378</v>
      </c>
      <c r="T3274" s="167" t="s">
        <v>1361</v>
      </c>
    </row>
    <row r="3275" spans="1:20">
      <c r="A3275" s="167">
        <v>41450</v>
      </c>
      <c r="B3275" s="167">
        <v>45931</v>
      </c>
      <c r="C3275" s="168">
        <v>45931</v>
      </c>
      <c r="D3275" s="167">
        <v>180317</v>
      </c>
      <c r="E3275" s="167" t="s">
        <v>3952</v>
      </c>
      <c r="F3275" s="167" t="s">
        <v>1425</v>
      </c>
      <c r="G3275" s="167" t="s">
        <v>1426</v>
      </c>
      <c r="I3275" s="167" t="s">
        <v>1618</v>
      </c>
      <c r="J3275" s="167" t="s">
        <v>1522</v>
      </c>
      <c r="K3275" s="167" t="s">
        <v>1219</v>
      </c>
      <c r="L3275" s="167" t="s">
        <v>1523</v>
      </c>
      <c r="M3275" s="167" t="s">
        <v>3934</v>
      </c>
      <c r="O3275" s="167">
        <v>23741</v>
      </c>
      <c r="P3275" s="167" t="s">
        <v>1386</v>
      </c>
      <c r="R3275" s="167">
        <v>378</v>
      </c>
      <c r="S3275" s="167">
        <v>-378</v>
      </c>
      <c r="T3275" s="167" t="s">
        <v>1361</v>
      </c>
    </row>
    <row r="3276" spans="1:20">
      <c r="A3276" s="167">
        <v>41450</v>
      </c>
      <c r="B3276" s="167">
        <v>45901</v>
      </c>
      <c r="C3276" s="168">
        <v>45901</v>
      </c>
      <c r="D3276" s="167">
        <v>179765</v>
      </c>
      <c r="E3276" s="167" t="s">
        <v>3953</v>
      </c>
      <c r="F3276" s="167" t="s">
        <v>1425</v>
      </c>
      <c r="G3276" s="167" t="s">
        <v>1426</v>
      </c>
      <c r="I3276" s="167" t="s">
        <v>1618</v>
      </c>
      <c r="J3276" s="167" t="s">
        <v>1501</v>
      </c>
      <c r="K3276" s="167" t="s">
        <v>1219</v>
      </c>
      <c r="L3276" s="167" t="s">
        <v>1502</v>
      </c>
      <c r="M3276" s="167" t="s">
        <v>3934</v>
      </c>
      <c r="O3276" s="167">
        <v>23324</v>
      </c>
      <c r="P3276" s="167" t="s">
        <v>1386</v>
      </c>
      <c r="R3276" s="167">
        <v>902</v>
      </c>
      <c r="S3276" s="167">
        <v>-902</v>
      </c>
      <c r="T3276" s="167" t="s">
        <v>1361</v>
      </c>
    </row>
    <row r="3277" spans="1:20">
      <c r="A3277" s="167">
        <v>41450</v>
      </c>
      <c r="B3277" s="167">
        <v>45931</v>
      </c>
      <c r="C3277" s="168">
        <v>45931</v>
      </c>
      <c r="D3277" s="167">
        <v>180317</v>
      </c>
      <c r="E3277" s="167" t="s">
        <v>3953</v>
      </c>
      <c r="F3277" s="167" t="s">
        <v>1425</v>
      </c>
      <c r="G3277" s="167" t="s">
        <v>1426</v>
      </c>
      <c r="I3277" s="167" t="s">
        <v>1618</v>
      </c>
      <c r="J3277" s="167" t="s">
        <v>1501</v>
      </c>
      <c r="K3277" s="167" t="s">
        <v>1219</v>
      </c>
      <c r="L3277" s="167" t="s">
        <v>1502</v>
      </c>
      <c r="M3277" s="167" t="s">
        <v>3934</v>
      </c>
      <c r="O3277" s="167">
        <v>23741</v>
      </c>
      <c r="P3277" s="167" t="s">
        <v>1386</v>
      </c>
      <c r="R3277" s="167">
        <v>902</v>
      </c>
      <c r="S3277" s="167">
        <v>-902</v>
      </c>
      <c r="T3277" s="167" t="s">
        <v>1361</v>
      </c>
    </row>
    <row r="3278" spans="1:20">
      <c r="A3278" s="167">
        <v>42000</v>
      </c>
      <c r="B3278" s="167">
        <v>45917</v>
      </c>
      <c r="C3278" s="168">
        <v>45917</v>
      </c>
      <c r="D3278" s="167">
        <v>180223</v>
      </c>
      <c r="E3278" s="167" t="s">
        <v>3954</v>
      </c>
      <c r="F3278" s="167" t="s">
        <v>1557</v>
      </c>
      <c r="G3278" s="167" t="s">
        <v>134</v>
      </c>
      <c r="I3278" s="167" t="s">
        <v>1618</v>
      </c>
      <c r="J3278" s="167" t="s">
        <v>3955</v>
      </c>
      <c r="K3278" s="167" t="s">
        <v>1219</v>
      </c>
      <c r="L3278" s="167" t="s">
        <v>3956</v>
      </c>
      <c r="M3278" s="167" t="s">
        <v>3934</v>
      </c>
      <c r="O3278" s="167">
        <v>23642</v>
      </c>
      <c r="P3278" s="167" t="s">
        <v>1386</v>
      </c>
      <c r="R3278" s="167">
        <v>1468.32</v>
      </c>
      <c r="S3278" s="167">
        <v>-1468.32</v>
      </c>
      <c r="T3278" s="167" t="s">
        <v>1361</v>
      </c>
    </row>
    <row r="3279" spans="1:20">
      <c r="A3279" s="167">
        <v>42000</v>
      </c>
      <c r="B3279" s="167">
        <v>45917</v>
      </c>
      <c r="C3279" s="168">
        <v>45917</v>
      </c>
      <c r="D3279" s="167">
        <v>180223</v>
      </c>
      <c r="E3279" s="167" t="s">
        <v>3957</v>
      </c>
      <c r="F3279" s="167" t="s">
        <v>1557</v>
      </c>
      <c r="G3279" s="167" t="s">
        <v>134</v>
      </c>
      <c r="I3279" s="167" t="s">
        <v>1618</v>
      </c>
      <c r="J3279" s="167" t="s">
        <v>3958</v>
      </c>
      <c r="K3279" s="167" t="s">
        <v>1219</v>
      </c>
      <c r="L3279" s="167" t="s">
        <v>3959</v>
      </c>
      <c r="M3279" s="167" t="s">
        <v>3934</v>
      </c>
      <c r="O3279" s="167">
        <v>23642</v>
      </c>
      <c r="P3279" s="167" t="s">
        <v>1386</v>
      </c>
      <c r="R3279" s="167">
        <v>1200.5999999999999</v>
      </c>
      <c r="S3279" s="167">
        <v>-1200.5999999999999</v>
      </c>
      <c r="T3279" s="167" t="s">
        <v>1361</v>
      </c>
    </row>
    <row r="3280" spans="1:20">
      <c r="A3280" s="167">
        <v>42000</v>
      </c>
      <c r="B3280" s="167">
        <v>45917</v>
      </c>
      <c r="C3280" s="168">
        <v>45917</v>
      </c>
      <c r="D3280" s="167">
        <v>180223</v>
      </c>
      <c r="E3280" s="167" t="s">
        <v>3960</v>
      </c>
      <c r="F3280" s="167" t="s">
        <v>1557</v>
      </c>
      <c r="G3280" s="167" t="s">
        <v>134</v>
      </c>
      <c r="I3280" s="167" t="s">
        <v>1618</v>
      </c>
      <c r="J3280" s="167" t="s">
        <v>3961</v>
      </c>
      <c r="K3280" s="167" t="s">
        <v>1219</v>
      </c>
      <c r="L3280" s="167" t="s">
        <v>3962</v>
      </c>
      <c r="M3280" s="167" t="s">
        <v>3934</v>
      </c>
      <c r="O3280" s="167">
        <v>23642</v>
      </c>
      <c r="P3280" s="167" t="s">
        <v>1386</v>
      </c>
      <c r="R3280" s="167">
        <v>995.76</v>
      </c>
      <c r="S3280" s="167">
        <v>-995.76</v>
      </c>
      <c r="T3280" s="167" t="s">
        <v>1361</v>
      </c>
    </row>
    <row r="3281" spans="1:20">
      <c r="A3281" s="167">
        <v>41450</v>
      </c>
      <c r="B3281" s="167">
        <v>45901</v>
      </c>
      <c r="C3281" s="168">
        <v>45901</v>
      </c>
      <c r="D3281" s="167">
        <v>179840</v>
      </c>
      <c r="E3281" s="167" t="s">
        <v>3963</v>
      </c>
      <c r="F3281" s="167" t="s">
        <v>1425</v>
      </c>
      <c r="G3281" s="167" t="s">
        <v>1426</v>
      </c>
      <c r="I3281" s="167" t="s">
        <v>1405</v>
      </c>
      <c r="J3281" s="167" t="s">
        <v>3964</v>
      </c>
      <c r="K3281" s="167" t="s">
        <v>1222</v>
      </c>
      <c r="L3281" s="167" t="s">
        <v>3965</v>
      </c>
      <c r="M3281" s="167" t="s">
        <v>3966</v>
      </c>
      <c r="O3281" s="167">
        <v>23503</v>
      </c>
      <c r="P3281" s="167" t="s">
        <v>1386</v>
      </c>
      <c r="R3281" s="167">
        <v>21.6</v>
      </c>
      <c r="S3281" s="167">
        <v>-21.6</v>
      </c>
      <c r="T3281" s="167" t="s">
        <v>1361</v>
      </c>
    </row>
    <row r="3282" spans="1:20">
      <c r="A3282" s="167">
        <v>41450</v>
      </c>
      <c r="B3282" s="167">
        <v>45901</v>
      </c>
      <c r="C3282" s="168">
        <v>45901</v>
      </c>
      <c r="D3282" s="167">
        <v>179840</v>
      </c>
      <c r="E3282" s="167" t="s">
        <v>3967</v>
      </c>
      <c r="F3282" s="167" t="s">
        <v>1425</v>
      </c>
      <c r="G3282" s="167" t="s">
        <v>1426</v>
      </c>
      <c r="I3282" s="167" t="s">
        <v>1405</v>
      </c>
      <c r="J3282" s="167" t="s">
        <v>1583</v>
      </c>
      <c r="K3282" s="167" t="s">
        <v>1222</v>
      </c>
      <c r="L3282" s="167" t="s">
        <v>1584</v>
      </c>
      <c r="M3282" s="167" t="s">
        <v>3966</v>
      </c>
      <c r="O3282" s="167">
        <v>23503</v>
      </c>
      <c r="P3282" s="167" t="s">
        <v>1386</v>
      </c>
      <c r="R3282" s="167">
        <v>4</v>
      </c>
      <c r="S3282" s="167">
        <v>-4</v>
      </c>
      <c r="T3282" s="167" t="s">
        <v>1361</v>
      </c>
    </row>
    <row r="3283" spans="1:20">
      <c r="A3283" s="167">
        <v>41450</v>
      </c>
      <c r="B3283" s="167">
        <v>45901</v>
      </c>
      <c r="C3283" s="168">
        <v>45901</v>
      </c>
      <c r="D3283" s="167">
        <v>179840</v>
      </c>
      <c r="E3283" s="167" t="s">
        <v>3968</v>
      </c>
      <c r="F3283" s="167" t="s">
        <v>1425</v>
      </c>
      <c r="G3283" s="167" t="s">
        <v>1426</v>
      </c>
      <c r="I3283" s="167" t="s">
        <v>1405</v>
      </c>
      <c r="J3283" s="167" t="s">
        <v>1510</v>
      </c>
      <c r="K3283" s="167" t="s">
        <v>1222</v>
      </c>
      <c r="L3283" s="167" t="s">
        <v>1511</v>
      </c>
      <c r="M3283" s="167" t="s">
        <v>3966</v>
      </c>
      <c r="O3283" s="167">
        <v>23503</v>
      </c>
      <c r="P3283" s="167" t="s">
        <v>1386</v>
      </c>
      <c r="R3283" s="167">
        <v>16</v>
      </c>
      <c r="S3283" s="167">
        <v>-16</v>
      </c>
      <c r="T3283" s="167" t="s">
        <v>1361</v>
      </c>
    </row>
    <row r="3284" spans="1:20">
      <c r="A3284" s="167">
        <v>41450</v>
      </c>
      <c r="B3284" s="167">
        <v>45901</v>
      </c>
      <c r="C3284" s="168">
        <v>45901</v>
      </c>
      <c r="D3284" s="167">
        <v>179840</v>
      </c>
      <c r="E3284" s="167" t="s">
        <v>3969</v>
      </c>
      <c r="F3284" s="167" t="s">
        <v>1425</v>
      </c>
      <c r="G3284" s="167" t="s">
        <v>1426</v>
      </c>
      <c r="I3284" s="167" t="s">
        <v>1405</v>
      </c>
      <c r="J3284" s="167" t="s">
        <v>1711</v>
      </c>
      <c r="K3284" s="167" t="s">
        <v>1222</v>
      </c>
      <c r="L3284" s="167" t="s">
        <v>1712</v>
      </c>
      <c r="M3284" s="167" t="s">
        <v>3966</v>
      </c>
      <c r="O3284" s="167">
        <v>23503</v>
      </c>
      <c r="P3284" s="167" t="s">
        <v>1386</v>
      </c>
      <c r="R3284" s="167">
        <v>3</v>
      </c>
      <c r="S3284" s="167">
        <v>-3</v>
      </c>
      <c r="T3284" s="167" t="s">
        <v>1361</v>
      </c>
    </row>
    <row r="3285" spans="1:20">
      <c r="A3285" s="167">
        <v>40000</v>
      </c>
      <c r="B3285" s="167">
        <v>45901</v>
      </c>
      <c r="C3285" s="168">
        <v>45901</v>
      </c>
      <c r="D3285" s="167">
        <v>179840</v>
      </c>
      <c r="E3285" s="167" t="s">
        <v>3970</v>
      </c>
      <c r="F3285" s="167" t="s">
        <v>1425</v>
      </c>
      <c r="G3285" s="167" t="s">
        <v>1426</v>
      </c>
      <c r="I3285" s="167" t="s">
        <v>1405</v>
      </c>
      <c r="J3285" s="167" t="s">
        <v>1640</v>
      </c>
      <c r="K3285" s="167" t="s">
        <v>1222</v>
      </c>
      <c r="L3285" s="167" t="s">
        <v>1640</v>
      </c>
      <c r="M3285" s="167" t="s">
        <v>3966</v>
      </c>
      <c r="O3285" s="167">
        <v>23503</v>
      </c>
      <c r="P3285" s="167" t="s">
        <v>1386</v>
      </c>
      <c r="R3285" s="167">
        <v>5197.5</v>
      </c>
      <c r="S3285" s="167">
        <v>-5197.5</v>
      </c>
      <c r="T3285" s="167" t="s">
        <v>1361</v>
      </c>
    </row>
    <row r="3286" spans="1:20">
      <c r="A3286" s="167">
        <v>40200</v>
      </c>
      <c r="B3286" s="167">
        <v>45901</v>
      </c>
      <c r="C3286" s="168">
        <v>45901</v>
      </c>
      <c r="D3286" s="167">
        <v>179840</v>
      </c>
      <c r="E3286" s="167" t="s">
        <v>3971</v>
      </c>
      <c r="F3286" s="167" t="s">
        <v>1425</v>
      </c>
      <c r="G3286" s="167" t="s">
        <v>1426</v>
      </c>
      <c r="I3286" s="167" t="s">
        <v>1405</v>
      </c>
      <c r="J3286" s="167" t="s">
        <v>2549</v>
      </c>
      <c r="K3286" s="167" t="s">
        <v>1222</v>
      </c>
      <c r="L3286" s="167" t="s">
        <v>2549</v>
      </c>
      <c r="M3286" s="167" t="s">
        <v>3966</v>
      </c>
      <c r="O3286" s="167">
        <v>23503</v>
      </c>
      <c r="P3286" s="167" t="s">
        <v>1386</v>
      </c>
      <c r="R3286" s="167">
        <v>315</v>
      </c>
      <c r="S3286" s="167">
        <v>-315</v>
      </c>
      <c r="T3286" s="167" t="s">
        <v>1361</v>
      </c>
    </row>
    <row r="3287" spans="1:20">
      <c r="A3287" s="167">
        <v>41450</v>
      </c>
      <c r="B3287" s="167">
        <v>45901</v>
      </c>
      <c r="C3287" s="168">
        <v>45901</v>
      </c>
      <c r="D3287" s="167">
        <v>179840</v>
      </c>
      <c r="E3287" s="167" t="s">
        <v>3972</v>
      </c>
      <c r="F3287" s="167" t="s">
        <v>1425</v>
      </c>
      <c r="G3287" s="167" t="s">
        <v>1426</v>
      </c>
      <c r="I3287" s="167" t="s">
        <v>1405</v>
      </c>
      <c r="J3287" s="167" t="s">
        <v>1522</v>
      </c>
      <c r="K3287" s="167" t="s">
        <v>1222</v>
      </c>
      <c r="L3287" s="167" t="s">
        <v>1523</v>
      </c>
      <c r="M3287" s="167" t="s">
        <v>3966</v>
      </c>
      <c r="O3287" s="167">
        <v>23503</v>
      </c>
      <c r="P3287" s="167" t="s">
        <v>1386</v>
      </c>
      <c r="R3287" s="167">
        <v>54</v>
      </c>
      <c r="S3287" s="167">
        <v>-54</v>
      </c>
      <c r="T3287" s="167" t="s">
        <v>1361</v>
      </c>
    </row>
    <row r="3288" spans="1:20">
      <c r="A3288" s="167">
        <v>41450</v>
      </c>
      <c r="B3288" s="167">
        <v>45901</v>
      </c>
      <c r="C3288" s="168">
        <v>45901</v>
      </c>
      <c r="D3288" s="167">
        <v>179840</v>
      </c>
      <c r="E3288" s="167" t="s">
        <v>3973</v>
      </c>
      <c r="F3288" s="167" t="s">
        <v>1425</v>
      </c>
      <c r="G3288" s="167" t="s">
        <v>1426</v>
      </c>
      <c r="I3288" s="167" t="s">
        <v>1405</v>
      </c>
      <c r="J3288" s="167" t="s">
        <v>1501</v>
      </c>
      <c r="K3288" s="167" t="s">
        <v>1222</v>
      </c>
      <c r="L3288" s="167" t="s">
        <v>1502</v>
      </c>
      <c r="M3288" s="167" t="s">
        <v>3966</v>
      </c>
      <c r="O3288" s="167">
        <v>23503</v>
      </c>
      <c r="P3288" s="167" t="s">
        <v>1386</v>
      </c>
      <c r="R3288" s="167">
        <v>198</v>
      </c>
      <c r="S3288" s="167">
        <v>-198</v>
      </c>
      <c r="T3288" s="167" t="s">
        <v>1361</v>
      </c>
    </row>
    <row r="3289" spans="1:20">
      <c r="A3289" s="167">
        <v>41450</v>
      </c>
      <c r="B3289" s="167">
        <v>45901</v>
      </c>
      <c r="C3289" s="168">
        <v>45901</v>
      </c>
      <c r="D3289" s="167">
        <v>179840</v>
      </c>
      <c r="E3289" s="167" t="s">
        <v>3974</v>
      </c>
      <c r="F3289" s="167" t="s">
        <v>1425</v>
      </c>
      <c r="G3289" s="167" t="s">
        <v>1426</v>
      </c>
      <c r="I3289" s="167" t="s">
        <v>1405</v>
      </c>
      <c r="J3289" s="167" t="s">
        <v>1643</v>
      </c>
      <c r="K3289" s="167" t="s">
        <v>1222</v>
      </c>
      <c r="L3289" s="167" t="s">
        <v>1644</v>
      </c>
      <c r="M3289" s="167" t="s">
        <v>3966</v>
      </c>
      <c r="O3289" s="167">
        <v>23503</v>
      </c>
      <c r="P3289" s="167" t="s">
        <v>1386</v>
      </c>
      <c r="R3289" s="167">
        <v>862.5</v>
      </c>
      <c r="S3289" s="167">
        <v>-862.5</v>
      </c>
      <c r="T3289" s="167" t="s">
        <v>1361</v>
      </c>
    </row>
    <row r="3290" spans="1:20">
      <c r="A3290" s="167">
        <v>41450</v>
      </c>
      <c r="B3290" s="167">
        <v>45901</v>
      </c>
      <c r="C3290" s="168">
        <v>45901</v>
      </c>
      <c r="D3290" s="167">
        <v>179840</v>
      </c>
      <c r="E3290" s="167" t="s">
        <v>3975</v>
      </c>
      <c r="F3290" s="167" t="s">
        <v>1425</v>
      </c>
      <c r="G3290" s="167" t="s">
        <v>1426</v>
      </c>
      <c r="I3290" s="167" t="s">
        <v>1405</v>
      </c>
      <c r="J3290" s="167" t="s">
        <v>1788</v>
      </c>
      <c r="K3290" s="167" t="s">
        <v>1222</v>
      </c>
      <c r="L3290" s="167" t="s">
        <v>1789</v>
      </c>
      <c r="M3290" s="167" t="s">
        <v>3966</v>
      </c>
      <c r="O3290" s="167">
        <v>23503</v>
      </c>
      <c r="P3290" s="167" t="s">
        <v>1386</v>
      </c>
      <c r="R3290" s="167">
        <v>69</v>
      </c>
      <c r="S3290" s="167">
        <v>-69</v>
      </c>
      <c r="T3290" s="167" t="s">
        <v>1361</v>
      </c>
    </row>
    <row r="3291" spans="1:20">
      <c r="A3291" s="167">
        <v>41200</v>
      </c>
      <c r="B3291" s="167">
        <v>45901</v>
      </c>
      <c r="C3291" s="168">
        <v>45901</v>
      </c>
      <c r="D3291" s="167">
        <v>179840</v>
      </c>
      <c r="E3291" s="167" t="s">
        <v>3976</v>
      </c>
      <c r="F3291" s="167" t="s">
        <v>1408</v>
      </c>
      <c r="G3291" s="167" t="s">
        <v>1409</v>
      </c>
      <c r="I3291" s="167" t="s">
        <v>1405</v>
      </c>
      <c r="J3291" s="167" t="s">
        <v>1478</v>
      </c>
      <c r="K3291" s="167" t="s">
        <v>1222</v>
      </c>
      <c r="L3291" s="167" t="s">
        <v>1479</v>
      </c>
      <c r="M3291" s="167" t="s">
        <v>3966</v>
      </c>
      <c r="O3291" s="167">
        <v>23503</v>
      </c>
      <c r="P3291" s="167" t="s">
        <v>1386</v>
      </c>
      <c r="R3291" s="167">
        <v>250</v>
      </c>
      <c r="S3291" s="167">
        <v>-250</v>
      </c>
      <c r="T3291" s="167" t="s">
        <v>1361</v>
      </c>
    </row>
    <row r="3292" spans="1:20">
      <c r="A3292" s="167">
        <v>40000</v>
      </c>
      <c r="B3292" s="167">
        <v>45910</v>
      </c>
      <c r="C3292" s="168">
        <v>45910</v>
      </c>
      <c r="D3292" s="167" t="s">
        <v>3977</v>
      </c>
      <c r="E3292" s="167" t="s">
        <v>3978</v>
      </c>
      <c r="F3292" s="167" t="s">
        <v>1504</v>
      </c>
      <c r="G3292" s="167" t="s">
        <v>297</v>
      </c>
      <c r="I3292" s="167" t="s">
        <v>1650</v>
      </c>
      <c r="J3292" s="167" t="s">
        <v>2939</v>
      </c>
      <c r="K3292" s="167" t="s">
        <v>3979</v>
      </c>
      <c r="L3292" s="167" t="s">
        <v>890</v>
      </c>
      <c r="M3292" s="167" t="s">
        <v>3980</v>
      </c>
      <c r="O3292" s="167">
        <v>23596</v>
      </c>
      <c r="P3292" s="167" t="s">
        <v>1386</v>
      </c>
      <c r="Q3292" s="167">
        <v>312.25</v>
      </c>
      <c r="S3292" s="167">
        <v>312.25</v>
      </c>
      <c r="T3292" s="167" t="s">
        <v>1361</v>
      </c>
    </row>
    <row r="3293" spans="1:20">
      <c r="A3293" s="167">
        <v>41500</v>
      </c>
      <c r="B3293" s="167">
        <v>45960</v>
      </c>
      <c r="C3293" s="168">
        <v>45960</v>
      </c>
      <c r="D3293" s="167">
        <v>181150</v>
      </c>
      <c r="E3293" s="167" t="s">
        <v>3981</v>
      </c>
      <c r="F3293" s="167" t="s">
        <v>1403</v>
      </c>
      <c r="G3293" s="167" t="s">
        <v>1404</v>
      </c>
      <c r="I3293" s="167" t="s">
        <v>1405</v>
      </c>
      <c r="K3293" s="167" t="s">
        <v>1227</v>
      </c>
      <c r="M3293" s="167" t="s">
        <v>3982</v>
      </c>
      <c r="O3293" s="167">
        <v>24201</v>
      </c>
      <c r="P3293" s="167" t="s">
        <v>1386</v>
      </c>
      <c r="R3293" s="167">
        <v>1200</v>
      </c>
      <c r="S3293" s="167">
        <v>-1200</v>
      </c>
      <c r="T3293" s="167" t="s">
        <v>1361</v>
      </c>
    </row>
    <row r="3294" spans="1:20">
      <c r="A3294" s="167">
        <v>42000</v>
      </c>
      <c r="B3294" s="167">
        <v>45937</v>
      </c>
      <c r="C3294" s="168">
        <v>45937</v>
      </c>
      <c r="D3294" s="167">
        <v>180623</v>
      </c>
      <c r="E3294" s="167" t="s">
        <v>3983</v>
      </c>
      <c r="F3294" s="167" t="s">
        <v>2917</v>
      </c>
      <c r="G3294" s="167" t="s">
        <v>2918</v>
      </c>
      <c r="I3294" s="167" t="s">
        <v>1405</v>
      </c>
      <c r="J3294" s="167" t="s">
        <v>3984</v>
      </c>
      <c r="K3294" s="167" t="s">
        <v>1227</v>
      </c>
      <c r="L3294" s="167" t="s">
        <v>3985</v>
      </c>
      <c r="M3294" s="167" t="s">
        <v>3982</v>
      </c>
      <c r="O3294" s="167">
        <v>24000</v>
      </c>
      <c r="P3294" s="167" t="s">
        <v>1386</v>
      </c>
      <c r="R3294" s="167">
        <v>7425.95</v>
      </c>
      <c r="S3294" s="167">
        <v>-7425.95</v>
      </c>
      <c r="T3294" s="167" t="s">
        <v>1361</v>
      </c>
    </row>
    <row r="3295" spans="1:20">
      <c r="A3295" s="167">
        <v>42000</v>
      </c>
      <c r="B3295" s="167">
        <v>45937</v>
      </c>
      <c r="C3295" s="168">
        <v>45937</v>
      </c>
      <c r="D3295" s="167">
        <v>180623</v>
      </c>
      <c r="E3295" s="167" t="s">
        <v>3986</v>
      </c>
      <c r="F3295" s="167" t="s">
        <v>2917</v>
      </c>
      <c r="G3295" s="167" t="s">
        <v>2918</v>
      </c>
      <c r="I3295" s="167" t="s">
        <v>1405</v>
      </c>
      <c r="J3295" s="167" t="s">
        <v>3987</v>
      </c>
      <c r="K3295" s="167" t="s">
        <v>1227</v>
      </c>
      <c r="L3295" s="167" t="s">
        <v>3988</v>
      </c>
      <c r="M3295" s="167" t="s">
        <v>3982</v>
      </c>
      <c r="O3295" s="167">
        <v>24000</v>
      </c>
      <c r="P3295" s="167" t="s">
        <v>1386</v>
      </c>
      <c r="R3295" s="167">
        <v>14920.5</v>
      </c>
      <c r="S3295" s="167">
        <v>-14920.5</v>
      </c>
      <c r="T3295" s="167" t="s">
        <v>1361</v>
      </c>
    </row>
    <row r="3296" spans="1:20">
      <c r="A3296" s="167">
        <v>42100</v>
      </c>
      <c r="B3296" s="167">
        <v>45901</v>
      </c>
      <c r="C3296" s="168">
        <v>45901</v>
      </c>
      <c r="D3296" s="167">
        <v>179842</v>
      </c>
      <c r="E3296" s="167" t="s">
        <v>3989</v>
      </c>
      <c r="F3296" s="167" t="s">
        <v>1408</v>
      </c>
      <c r="G3296" s="167" t="s">
        <v>1409</v>
      </c>
      <c r="I3296" s="167" t="s">
        <v>1405</v>
      </c>
      <c r="J3296" s="167" t="s">
        <v>1416</v>
      </c>
      <c r="K3296" s="167" t="s">
        <v>1227</v>
      </c>
      <c r="L3296" s="167" t="s">
        <v>1417</v>
      </c>
      <c r="M3296" s="167" t="s">
        <v>3982</v>
      </c>
      <c r="O3296" s="167">
        <v>23444</v>
      </c>
      <c r="P3296" s="167" t="s">
        <v>1386</v>
      </c>
      <c r="R3296" s="167">
        <v>100</v>
      </c>
      <c r="S3296" s="167">
        <v>-100</v>
      </c>
      <c r="T3296" s="167" t="s">
        <v>1361</v>
      </c>
    </row>
    <row r="3297" spans="1:20">
      <c r="A3297" s="167">
        <v>42100</v>
      </c>
      <c r="B3297" s="167">
        <v>45931</v>
      </c>
      <c r="C3297" s="168">
        <v>45931</v>
      </c>
      <c r="D3297" s="167">
        <v>180395</v>
      </c>
      <c r="E3297" s="167" t="s">
        <v>3989</v>
      </c>
      <c r="F3297" s="167" t="s">
        <v>1408</v>
      </c>
      <c r="G3297" s="167" t="s">
        <v>1409</v>
      </c>
      <c r="I3297" s="167" t="s">
        <v>1405</v>
      </c>
      <c r="J3297" s="167" t="s">
        <v>1416</v>
      </c>
      <c r="K3297" s="167" t="s">
        <v>1227</v>
      </c>
      <c r="L3297" s="167" t="s">
        <v>1417</v>
      </c>
      <c r="M3297" s="167" t="s">
        <v>3982</v>
      </c>
      <c r="O3297" s="167">
        <v>23819</v>
      </c>
      <c r="P3297" s="167" t="s">
        <v>1386</v>
      </c>
      <c r="R3297" s="167">
        <v>100</v>
      </c>
      <c r="S3297" s="167">
        <v>-100</v>
      </c>
      <c r="T3297" s="167" t="s">
        <v>1361</v>
      </c>
    </row>
    <row r="3298" spans="1:20">
      <c r="A3298" s="167">
        <v>41300</v>
      </c>
      <c r="B3298" s="167">
        <v>45901</v>
      </c>
      <c r="C3298" s="168">
        <v>45901</v>
      </c>
      <c r="D3298" s="167">
        <v>179841</v>
      </c>
      <c r="E3298" s="167" t="s">
        <v>3990</v>
      </c>
      <c r="F3298" s="167" t="s">
        <v>1425</v>
      </c>
      <c r="G3298" s="167" t="s">
        <v>1426</v>
      </c>
      <c r="I3298" s="167" t="s">
        <v>1405</v>
      </c>
      <c r="J3298" s="167" t="s">
        <v>1550</v>
      </c>
      <c r="K3298" s="167" t="s">
        <v>1227</v>
      </c>
      <c r="L3298" s="167" t="s">
        <v>1551</v>
      </c>
      <c r="M3298" s="167" t="s">
        <v>3982</v>
      </c>
      <c r="O3298" s="167">
        <v>23527</v>
      </c>
      <c r="P3298" s="167" t="s">
        <v>1386</v>
      </c>
      <c r="R3298" s="167">
        <v>450</v>
      </c>
      <c r="S3298" s="167">
        <v>-450</v>
      </c>
      <c r="T3298" s="167" t="s">
        <v>1361</v>
      </c>
    </row>
    <row r="3299" spans="1:20">
      <c r="A3299" s="167">
        <v>41300</v>
      </c>
      <c r="B3299" s="167">
        <v>45931</v>
      </c>
      <c r="C3299" s="168">
        <v>45931</v>
      </c>
      <c r="D3299" s="167">
        <v>180396</v>
      </c>
      <c r="E3299" s="167" t="s">
        <v>3990</v>
      </c>
      <c r="F3299" s="167" t="s">
        <v>1425</v>
      </c>
      <c r="G3299" s="167" t="s">
        <v>1426</v>
      </c>
      <c r="I3299" s="167" t="s">
        <v>1405</v>
      </c>
      <c r="J3299" s="167" t="s">
        <v>1550</v>
      </c>
      <c r="K3299" s="167" t="s">
        <v>1227</v>
      </c>
      <c r="L3299" s="167" t="s">
        <v>1551</v>
      </c>
      <c r="M3299" s="167" t="s">
        <v>3982</v>
      </c>
      <c r="O3299" s="167">
        <v>23820</v>
      </c>
      <c r="P3299" s="167" t="s">
        <v>1386</v>
      </c>
      <c r="R3299" s="167">
        <v>450</v>
      </c>
      <c r="S3299" s="167">
        <v>-450</v>
      </c>
      <c r="T3299" s="167" t="s">
        <v>1361</v>
      </c>
    </row>
    <row r="3300" spans="1:20">
      <c r="A3300" s="167">
        <v>42000</v>
      </c>
      <c r="B3300" s="167">
        <v>45931</v>
      </c>
      <c r="C3300" s="168">
        <v>45931</v>
      </c>
      <c r="D3300" s="167">
        <v>180567</v>
      </c>
      <c r="E3300" s="167" t="s">
        <v>3991</v>
      </c>
      <c r="F3300" s="167" t="s">
        <v>2917</v>
      </c>
      <c r="G3300" s="167" t="s">
        <v>2918</v>
      </c>
      <c r="I3300" s="167" t="s">
        <v>1405</v>
      </c>
      <c r="J3300" s="167" t="s">
        <v>3992</v>
      </c>
      <c r="K3300" s="167" t="s">
        <v>1227</v>
      </c>
      <c r="L3300" s="167" t="s">
        <v>3993</v>
      </c>
      <c r="M3300" s="167" t="s">
        <v>3982</v>
      </c>
      <c r="O3300" s="167">
        <v>23943</v>
      </c>
      <c r="P3300" s="167" t="s">
        <v>1386</v>
      </c>
      <c r="R3300" s="167">
        <v>245.71</v>
      </c>
      <c r="S3300" s="167">
        <v>-245.71</v>
      </c>
      <c r="T3300" s="167" t="s">
        <v>1361</v>
      </c>
    </row>
    <row r="3301" spans="1:20">
      <c r="A3301" s="167">
        <v>42100</v>
      </c>
      <c r="B3301" s="167">
        <v>45901</v>
      </c>
      <c r="C3301" s="168">
        <v>45901</v>
      </c>
      <c r="D3301" s="167">
        <v>179842</v>
      </c>
      <c r="E3301" s="167" t="s">
        <v>3994</v>
      </c>
      <c r="F3301" s="167" t="s">
        <v>1408</v>
      </c>
      <c r="G3301" s="167" t="s">
        <v>1409</v>
      </c>
      <c r="I3301" s="167" t="s">
        <v>1405</v>
      </c>
      <c r="J3301" s="167" t="s">
        <v>1422</v>
      </c>
      <c r="K3301" s="167" t="s">
        <v>1227</v>
      </c>
      <c r="L3301" s="167" t="s">
        <v>1423</v>
      </c>
      <c r="M3301" s="167" t="s">
        <v>3982</v>
      </c>
      <c r="O3301" s="167">
        <v>23444</v>
      </c>
      <c r="P3301" s="167" t="s">
        <v>1386</v>
      </c>
      <c r="R3301" s="167">
        <v>1082.25</v>
      </c>
      <c r="S3301" s="167">
        <v>-1082.25</v>
      </c>
      <c r="T3301" s="167" t="s">
        <v>1361</v>
      </c>
    </row>
    <row r="3302" spans="1:20">
      <c r="A3302" s="167">
        <v>42100</v>
      </c>
      <c r="B3302" s="167">
        <v>45931</v>
      </c>
      <c r="C3302" s="168">
        <v>45931</v>
      </c>
      <c r="D3302" s="167">
        <v>180395</v>
      </c>
      <c r="E3302" s="167" t="s">
        <v>3994</v>
      </c>
      <c r="F3302" s="167" t="s">
        <v>1408</v>
      </c>
      <c r="G3302" s="167" t="s">
        <v>1409</v>
      </c>
      <c r="I3302" s="167" t="s">
        <v>1405</v>
      </c>
      <c r="J3302" s="167" t="s">
        <v>1422</v>
      </c>
      <c r="K3302" s="167" t="s">
        <v>1227</v>
      </c>
      <c r="L3302" s="167" t="s">
        <v>1423</v>
      </c>
      <c r="M3302" s="167" t="s">
        <v>3982</v>
      </c>
      <c r="O3302" s="167">
        <v>23819</v>
      </c>
      <c r="P3302" s="167" t="s">
        <v>1386</v>
      </c>
      <c r="R3302" s="167">
        <v>1072.5</v>
      </c>
      <c r="S3302" s="167">
        <v>-1072.5</v>
      </c>
      <c r="T3302" s="167" t="s">
        <v>1361</v>
      </c>
    </row>
    <row r="3303" spans="1:20">
      <c r="A3303" s="167">
        <v>42000</v>
      </c>
      <c r="B3303" s="167">
        <v>45937</v>
      </c>
      <c r="C3303" s="168">
        <v>45937</v>
      </c>
      <c r="D3303" s="167">
        <v>180623</v>
      </c>
      <c r="E3303" s="167" t="s">
        <v>3995</v>
      </c>
      <c r="F3303" s="167" t="s">
        <v>2917</v>
      </c>
      <c r="G3303" s="167" t="s">
        <v>2918</v>
      </c>
      <c r="I3303" s="167" t="s">
        <v>1405</v>
      </c>
      <c r="J3303" s="167" t="s">
        <v>3996</v>
      </c>
      <c r="K3303" s="167" t="s">
        <v>1227</v>
      </c>
      <c r="L3303" s="167" t="s">
        <v>3997</v>
      </c>
      <c r="M3303" s="167" t="s">
        <v>3982</v>
      </c>
      <c r="O3303" s="167">
        <v>24000</v>
      </c>
      <c r="P3303" s="167" t="s">
        <v>1386</v>
      </c>
      <c r="R3303" s="167">
        <v>19465.25</v>
      </c>
      <c r="S3303" s="167">
        <v>-19465.25</v>
      </c>
      <c r="T3303" s="167" t="s">
        <v>1361</v>
      </c>
    </row>
    <row r="3304" spans="1:20">
      <c r="A3304" s="167">
        <v>40000</v>
      </c>
      <c r="B3304" s="167">
        <v>45901</v>
      </c>
      <c r="C3304" s="168">
        <v>45901</v>
      </c>
      <c r="D3304" s="167">
        <v>179841</v>
      </c>
      <c r="E3304" s="167" t="s">
        <v>3998</v>
      </c>
      <c r="F3304" s="167" t="s">
        <v>1425</v>
      </c>
      <c r="G3304" s="167" t="s">
        <v>1426</v>
      </c>
      <c r="I3304" s="167" t="s">
        <v>1405</v>
      </c>
      <c r="J3304" s="167" t="s">
        <v>1640</v>
      </c>
      <c r="K3304" s="167" t="s">
        <v>1227</v>
      </c>
      <c r="L3304" s="167" t="s">
        <v>1640</v>
      </c>
      <c r="M3304" s="167" t="s">
        <v>3982</v>
      </c>
      <c r="O3304" s="167">
        <v>23527</v>
      </c>
      <c r="P3304" s="167" t="s">
        <v>1386</v>
      </c>
      <c r="R3304" s="167">
        <v>11080.51</v>
      </c>
      <c r="S3304" s="167">
        <v>-11080.51</v>
      </c>
      <c r="T3304" s="167" t="s">
        <v>1361</v>
      </c>
    </row>
    <row r="3305" spans="1:20">
      <c r="A3305" s="167">
        <v>40000</v>
      </c>
      <c r="B3305" s="167">
        <v>45931</v>
      </c>
      <c r="C3305" s="168">
        <v>45931</v>
      </c>
      <c r="D3305" s="167">
        <v>180396</v>
      </c>
      <c r="E3305" s="167" t="s">
        <v>3998</v>
      </c>
      <c r="F3305" s="167" t="s">
        <v>1425</v>
      </c>
      <c r="G3305" s="167" t="s">
        <v>1426</v>
      </c>
      <c r="I3305" s="167" t="s">
        <v>1405</v>
      </c>
      <c r="J3305" s="167" t="s">
        <v>1640</v>
      </c>
      <c r="K3305" s="167" t="s">
        <v>1227</v>
      </c>
      <c r="L3305" s="167" t="s">
        <v>1640</v>
      </c>
      <c r="M3305" s="167" t="s">
        <v>3982</v>
      </c>
      <c r="O3305" s="167">
        <v>23820</v>
      </c>
      <c r="P3305" s="167" t="s">
        <v>1386</v>
      </c>
      <c r="R3305" s="167">
        <v>11080.51</v>
      </c>
      <c r="S3305" s="167">
        <v>-11080.51</v>
      </c>
      <c r="T3305" s="167" t="s">
        <v>1361</v>
      </c>
    </row>
    <row r="3306" spans="1:20">
      <c r="A3306" s="167">
        <v>42100</v>
      </c>
      <c r="B3306" s="167">
        <v>45901</v>
      </c>
      <c r="C3306" s="168">
        <v>45901</v>
      </c>
      <c r="D3306" s="167">
        <v>179841</v>
      </c>
      <c r="E3306" s="167" t="s">
        <v>3999</v>
      </c>
      <c r="F3306" s="167" t="s">
        <v>1425</v>
      </c>
      <c r="G3306" s="167" t="s">
        <v>1426</v>
      </c>
      <c r="I3306" s="167" t="s">
        <v>1405</v>
      </c>
      <c r="J3306" s="167" t="s">
        <v>1450</v>
      </c>
      <c r="K3306" s="167" t="s">
        <v>1227</v>
      </c>
      <c r="L3306" s="167" t="s">
        <v>1451</v>
      </c>
      <c r="M3306" s="167" t="s">
        <v>3982</v>
      </c>
      <c r="O3306" s="167">
        <v>23527</v>
      </c>
      <c r="P3306" s="167" t="s">
        <v>1386</v>
      </c>
      <c r="R3306" s="167">
        <v>21</v>
      </c>
      <c r="S3306" s="167">
        <v>-21</v>
      </c>
      <c r="T3306" s="167" t="s">
        <v>1361</v>
      </c>
    </row>
    <row r="3307" spans="1:20">
      <c r="A3307" s="167">
        <v>42100</v>
      </c>
      <c r="B3307" s="167">
        <v>45931</v>
      </c>
      <c r="C3307" s="168">
        <v>45931</v>
      </c>
      <c r="D3307" s="167">
        <v>180396</v>
      </c>
      <c r="E3307" s="167" t="s">
        <v>3999</v>
      </c>
      <c r="F3307" s="167" t="s">
        <v>1425</v>
      </c>
      <c r="G3307" s="167" t="s">
        <v>1426</v>
      </c>
      <c r="I3307" s="167" t="s">
        <v>1405</v>
      </c>
      <c r="J3307" s="167" t="s">
        <v>1450</v>
      </c>
      <c r="K3307" s="167" t="s">
        <v>1227</v>
      </c>
      <c r="L3307" s="167" t="s">
        <v>1451</v>
      </c>
      <c r="M3307" s="167" t="s">
        <v>3982</v>
      </c>
      <c r="O3307" s="167">
        <v>23820</v>
      </c>
      <c r="P3307" s="167" t="s">
        <v>1386</v>
      </c>
      <c r="R3307" s="167">
        <v>21</v>
      </c>
      <c r="S3307" s="167">
        <v>-21</v>
      </c>
      <c r="T3307" s="167" t="s">
        <v>1361</v>
      </c>
    </row>
    <row r="3308" spans="1:20">
      <c r="A3308" s="167">
        <v>41450</v>
      </c>
      <c r="B3308" s="167">
        <v>45901</v>
      </c>
      <c r="C3308" s="168">
        <v>45901</v>
      </c>
      <c r="D3308" s="167">
        <v>179841</v>
      </c>
      <c r="E3308" s="167" t="s">
        <v>4000</v>
      </c>
      <c r="F3308" s="167" t="s">
        <v>1425</v>
      </c>
      <c r="G3308" s="167" t="s">
        <v>1426</v>
      </c>
      <c r="I3308" s="167" t="s">
        <v>1405</v>
      </c>
      <c r="J3308" s="167" t="s">
        <v>3670</v>
      </c>
      <c r="K3308" s="167" t="s">
        <v>1227</v>
      </c>
      <c r="L3308" s="167" t="s">
        <v>3671</v>
      </c>
      <c r="M3308" s="167" t="s">
        <v>3982</v>
      </c>
      <c r="O3308" s="167">
        <v>23527</v>
      </c>
      <c r="P3308" s="167" t="s">
        <v>1386</v>
      </c>
      <c r="R3308" s="167">
        <v>1748</v>
      </c>
      <c r="S3308" s="167">
        <v>-1748</v>
      </c>
      <c r="T3308" s="167" t="s">
        <v>1361</v>
      </c>
    </row>
    <row r="3309" spans="1:20">
      <c r="A3309" s="167">
        <v>41450</v>
      </c>
      <c r="B3309" s="167">
        <v>45931</v>
      </c>
      <c r="C3309" s="168">
        <v>45931</v>
      </c>
      <c r="D3309" s="167">
        <v>180396</v>
      </c>
      <c r="E3309" s="167" t="s">
        <v>4000</v>
      </c>
      <c r="F3309" s="167" t="s">
        <v>1425</v>
      </c>
      <c r="G3309" s="167" t="s">
        <v>1426</v>
      </c>
      <c r="I3309" s="167" t="s">
        <v>1405</v>
      </c>
      <c r="J3309" s="167" t="s">
        <v>3670</v>
      </c>
      <c r="K3309" s="167" t="s">
        <v>1227</v>
      </c>
      <c r="L3309" s="167" t="s">
        <v>3671</v>
      </c>
      <c r="M3309" s="167" t="s">
        <v>3982</v>
      </c>
      <c r="O3309" s="167">
        <v>23820</v>
      </c>
      <c r="P3309" s="167" t="s">
        <v>1386</v>
      </c>
      <c r="R3309" s="167">
        <v>1748</v>
      </c>
      <c r="S3309" s="167">
        <v>-1748</v>
      </c>
      <c r="T3309" s="167" t="s">
        <v>1361</v>
      </c>
    </row>
    <row r="3310" spans="1:20">
      <c r="A3310" s="167">
        <v>41450</v>
      </c>
      <c r="B3310" s="167">
        <v>45901</v>
      </c>
      <c r="C3310" s="168">
        <v>45901</v>
      </c>
      <c r="D3310" s="167">
        <v>179841</v>
      </c>
      <c r="E3310" s="167" t="s">
        <v>4001</v>
      </c>
      <c r="F3310" s="167" t="s">
        <v>1425</v>
      </c>
      <c r="G3310" s="167" t="s">
        <v>1426</v>
      </c>
      <c r="I3310" s="167" t="s">
        <v>1405</v>
      </c>
      <c r="J3310" s="167" t="s">
        <v>4002</v>
      </c>
      <c r="K3310" s="167" t="s">
        <v>1227</v>
      </c>
      <c r="L3310" s="167" t="s">
        <v>4003</v>
      </c>
      <c r="M3310" s="167" t="s">
        <v>3982</v>
      </c>
      <c r="O3310" s="167">
        <v>23527</v>
      </c>
      <c r="P3310" s="167" t="s">
        <v>1386</v>
      </c>
      <c r="R3310" s="167">
        <v>1003.2</v>
      </c>
      <c r="S3310" s="167">
        <v>-1003.2</v>
      </c>
      <c r="T3310" s="167" t="s">
        <v>1361</v>
      </c>
    </row>
    <row r="3311" spans="1:20">
      <c r="A3311" s="167">
        <v>41450</v>
      </c>
      <c r="B3311" s="167">
        <v>45931</v>
      </c>
      <c r="C3311" s="168">
        <v>45931</v>
      </c>
      <c r="D3311" s="167">
        <v>180396</v>
      </c>
      <c r="E3311" s="167" t="s">
        <v>4001</v>
      </c>
      <c r="F3311" s="167" t="s">
        <v>1425</v>
      </c>
      <c r="G3311" s="167" t="s">
        <v>1426</v>
      </c>
      <c r="I3311" s="167" t="s">
        <v>1405</v>
      </c>
      <c r="J3311" s="167" t="s">
        <v>4002</v>
      </c>
      <c r="K3311" s="167" t="s">
        <v>1227</v>
      </c>
      <c r="L3311" s="167" t="s">
        <v>4003</v>
      </c>
      <c r="M3311" s="167" t="s">
        <v>3982</v>
      </c>
      <c r="O3311" s="167">
        <v>23820</v>
      </c>
      <c r="P3311" s="167" t="s">
        <v>1386</v>
      </c>
      <c r="R3311" s="167">
        <v>1003.2</v>
      </c>
      <c r="S3311" s="167">
        <v>-1003.2</v>
      </c>
      <c r="T3311" s="167" t="s">
        <v>1361</v>
      </c>
    </row>
    <row r="3312" spans="1:20">
      <c r="A3312" s="167">
        <v>42000</v>
      </c>
      <c r="B3312" s="167">
        <v>45937</v>
      </c>
      <c r="C3312" s="168">
        <v>45937</v>
      </c>
      <c r="D3312" s="167">
        <v>180623</v>
      </c>
      <c r="E3312" s="167" t="s">
        <v>4004</v>
      </c>
      <c r="F3312" s="167" t="s">
        <v>2917</v>
      </c>
      <c r="G3312" s="167" t="s">
        <v>2918</v>
      </c>
      <c r="I3312" s="167" t="s">
        <v>1405</v>
      </c>
      <c r="J3312" s="167" t="s">
        <v>4005</v>
      </c>
      <c r="K3312" s="167" t="s">
        <v>1227</v>
      </c>
      <c r="L3312" s="167" t="s">
        <v>4006</v>
      </c>
      <c r="M3312" s="167" t="s">
        <v>3982</v>
      </c>
      <c r="O3312" s="167">
        <v>24000</v>
      </c>
      <c r="P3312" s="167" t="s">
        <v>1386</v>
      </c>
      <c r="R3312" s="167">
        <v>15417.85</v>
      </c>
      <c r="S3312" s="167">
        <v>-15417.85</v>
      </c>
      <c r="T3312" s="167" t="s">
        <v>1361</v>
      </c>
    </row>
    <row r="3313" spans="1:20">
      <c r="A3313" s="167">
        <v>44000</v>
      </c>
      <c r="B3313" s="167">
        <v>45931</v>
      </c>
      <c r="C3313" s="168">
        <v>45931</v>
      </c>
      <c r="D3313" s="167">
        <v>180567</v>
      </c>
      <c r="E3313" s="167" t="s">
        <v>4007</v>
      </c>
      <c r="F3313" s="167" t="s">
        <v>2917</v>
      </c>
      <c r="G3313" s="167" t="s">
        <v>2918</v>
      </c>
      <c r="I3313" s="167" t="s">
        <v>1405</v>
      </c>
      <c r="J3313" s="167" t="s">
        <v>1911</v>
      </c>
      <c r="K3313" s="167" t="s">
        <v>1227</v>
      </c>
      <c r="L3313" s="167" t="s">
        <v>1912</v>
      </c>
      <c r="M3313" s="167" t="s">
        <v>3982</v>
      </c>
      <c r="O3313" s="167">
        <v>23943</v>
      </c>
      <c r="P3313" s="167" t="s">
        <v>1386</v>
      </c>
      <c r="R3313" s="167">
        <v>14.27</v>
      </c>
      <c r="S3313" s="167">
        <v>-14.27</v>
      </c>
      <c r="T3313" s="167" t="s">
        <v>1361</v>
      </c>
    </row>
    <row r="3314" spans="1:20">
      <c r="A3314" s="167">
        <v>41500</v>
      </c>
      <c r="B3314" s="167">
        <v>45952</v>
      </c>
      <c r="C3314" s="168">
        <v>45952</v>
      </c>
      <c r="D3314" s="167" t="s">
        <v>4008</v>
      </c>
      <c r="E3314" s="167" t="s">
        <v>4009</v>
      </c>
      <c r="F3314" s="167" t="s">
        <v>1425</v>
      </c>
      <c r="G3314" s="167" t="s">
        <v>1426</v>
      </c>
      <c r="I3314" s="167" t="s">
        <v>1650</v>
      </c>
      <c r="K3314" s="167" t="s">
        <v>736</v>
      </c>
      <c r="M3314" s="167" t="s">
        <v>4010</v>
      </c>
      <c r="O3314" s="167">
        <v>24150</v>
      </c>
      <c r="P3314" s="167" t="s">
        <v>1386</v>
      </c>
      <c r="R3314" s="167">
        <v>2025</v>
      </c>
      <c r="S3314" s="167">
        <v>-2025</v>
      </c>
      <c r="T3314" s="167" t="s">
        <v>1361</v>
      </c>
    </row>
    <row r="3315" spans="1:20">
      <c r="A3315" s="167">
        <v>41500</v>
      </c>
      <c r="B3315" s="167">
        <v>45953</v>
      </c>
      <c r="C3315" s="168">
        <v>45953</v>
      </c>
      <c r="D3315" s="167" t="s">
        <v>4011</v>
      </c>
      <c r="E3315" s="167" t="s">
        <v>4009</v>
      </c>
      <c r="F3315" s="167" t="s">
        <v>1648</v>
      </c>
      <c r="G3315" s="167" t="s">
        <v>1649</v>
      </c>
      <c r="I3315" s="167" t="s">
        <v>1650</v>
      </c>
      <c r="K3315" s="167" t="s">
        <v>736</v>
      </c>
      <c r="M3315" s="167" t="s">
        <v>4010</v>
      </c>
      <c r="O3315" s="167">
        <v>24160</v>
      </c>
      <c r="P3315" s="167" t="s">
        <v>1386</v>
      </c>
      <c r="R3315" s="167">
        <v>60</v>
      </c>
      <c r="S3315" s="167">
        <v>-60</v>
      </c>
      <c r="T3315" s="167" t="s">
        <v>1361</v>
      </c>
    </row>
    <row r="3316" spans="1:20">
      <c r="A3316" s="167">
        <v>41500</v>
      </c>
      <c r="B3316" s="167">
        <v>45959</v>
      </c>
      <c r="C3316" s="168">
        <v>45959</v>
      </c>
      <c r="D3316" s="167" t="s">
        <v>4012</v>
      </c>
      <c r="E3316" s="167" t="s">
        <v>4009</v>
      </c>
      <c r="F3316" s="167" t="s">
        <v>1648</v>
      </c>
      <c r="G3316" s="167" t="s">
        <v>1649</v>
      </c>
      <c r="I3316" s="167" t="s">
        <v>1650</v>
      </c>
      <c r="K3316" s="167" t="s">
        <v>736</v>
      </c>
      <c r="M3316" s="167" t="s">
        <v>4010</v>
      </c>
      <c r="O3316" s="167">
        <v>24194</v>
      </c>
      <c r="P3316" s="167" t="s">
        <v>1386</v>
      </c>
      <c r="R3316" s="167">
        <v>1000</v>
      </c>
      <c r="S3316" s="167">
        <v>-1000</v>
      </c>
      <c r="T3316" s="167" t="s">
        <v>1361</v>
      </c>
    </row>
    <row r="3317" spans="1:20">
      <c r="A3317" s="167">
        <v>42000</v>
      </c>
      <c r="B3317" s="167">
        <v>45959</v>
      </c>
      <c r="C3317" s="168">
        <v>45959</v>
      </c>
      <c r="D3317" s="167" t="s">
        <v>4012</v>
      </c>
      <c r="E3317" s="167" t="s">
        <v>4013</v>
      </c>
      <c r="F3317" s="167" t="s">
        <v>1945</v>
      </c>
      <c r="G3317" s="167" t="s">
        <v>1946</v>
      </c>
      <c r="I3317" s="167" t="s">
        <v>1650</v>
      </c>
      <c r="J3317" s="167" t="s">
        <v>1925</v>
      </c>
      <c r="K3317" s="167" t="s">
        <v>736</v>
      </c>
      <c r="L3317" s="167" t="s">
        <v>1926</v>
      </c>
      <c r="M3317" s="167" t="s">
        <v>4010</v>
      </c>
      <c r="O3317" s="167">
        <v>24194</v>
      </c>
      <c r="P3317" s="167" t="s">
        <v>1386</v>
      </c>
      <c r="R3317" s="167">
        <v>1781.5</v>
      </c>
      <c r="S3317" s="167">
        <v>-1781.5</v>
      </c>
      <c r="T3317" s="167" t="s">
        <v>1361</v>
      </c>
    </row>
    <row r="3318" spans="1:20">
      <c r="A3318" s="167">
        <v>40000</v>
      </c>
      <c r="B3318" s="167">
        <v>45901</v>
      </c>
      <c r="C3318" s="168">
        <v>45901</v>
      </c>
      <c r="D3318" s="167" t="s">
        <v>4014</v>
      </c>
      <c r="E3318" s="167" t="s">
        <v>4015</v>
      </c>
      <c r="F3318" s="167" t="s">
        <v>1425</v>
      </c>
      <c r="G3318" s="167" t="s">
        <v>1426</v>
      </c>
      <c r="I3318" s="167" t="s">
        <v>1650</v>
      </c>
      <c r="J3318" s="167" t="s">
        <v>1657</v>
      </c>
      <c r="K3318" s="167" t="s">
        <v>736</v>
      </c>
      <c r="L3318" s="167" t="s">
        <v>1658</v>
      </c>
      <c r="M3318" s="167" t="s">
        <v>4010</v>
      </c>
      <c r="O3318" s="167">
        <v>23383</v>
      </c>
      <c r="P3318" s="167" t="s">
        <v>1386</v>
      </c>
      <c r="R3318" s="167">
        <v>200</v>
      </c>
      <c r="S3318" s="167">
        <v>-200</v>
      </c>
      <c r="T3318" s="167" t="s">
        <v>1361</v>
      </c>
    </row>
    <row r="3319" spans="1:20">
      <c r="A3319" s="167">
        <v>40000</v>
      </c>
      <c r="B3319" s="167">
        <v>45931</v>
      </c>
      <c r="C3319" s="168">
        <v>45931</v>
      </c>
      <c r="D3319" s="167" t="s">
        <v>738</v>
      </c>
      <c r="E3319" s="167" t="s">
        <v>4015</v>
      </c>
      <c r="F3319" s="167" t="s">
        <v>1425</v>
      </c>
      <c r="G3319" s="167" t="s">
        <v>1426</v>
      </c>
      <c r="I3319" s="167" t="s">
        <v>1650</v>
      </c>
      <c r="J3319" s="167" t="s">
        <v>1657</v>
      </c>
      <c r="K3319" s="167" t="s">
        <v>736</v>
      </c>
      <c r="L3319" s="167" t="s">
        <v>1658</v>
      </c>
      <c r="M3319" s="167" t="s">
        <v>4010</v>
      </c>
      <c r="O3319" s="167">
        <v>23918</v>
      </c>
      <c r="P3319" s="167" t="s">
        <v>1386</v>
      </c>
      <c r="R3319" s="167">
        <v>200</v>
      </c>
      <c r="S3319" s="167">
        <v>-200</v>
      </c>
      <c r="T3319" s="167" t="s">
        <v>1361</v>
      </c>
    </row>
    <row r="3320" spans="1:20">
      <c r="A3320" s="167">
        <v>40000</v>
      </c>
      <c r="B3320" s="167">
        <v>45901</v>
      </c>
      <c r="C3320" s="168">
        <v>45901</v>
      </c>
      <c r="D3320" s="167" t="s">
        <v>4014</v>
      </c>
      <c r="E3320" s="167" t="s">
        <v>4016</v>
      </c>
      <c r="F3320" s="167" t="s">
        <v>1425</v>
      </c>
      <c r="G3320" s="167" t="s">
        <v>1426</v>
      </c>
      <c r="I3320" s="167" t="s">
        <v>1650</v>
      </c>
      <c r="J3320" s="167" t="s">
        <v>1546</v>
      </c>
      <c r="K3320" s="167" t="s">
        <v>736</v>
      </c>
      <c r="L3320" s="167" t="s">
        <v>1547</v>
      </c>
      <c r="M3320" s="167" t="s">
        <v>4010</v>
      </c>
      <c r="O3320" s="167">
        <v>23383</v>
      </c>
      <c r="P3320" s="167" t="s">
        <v>1386</v>
      </c>
      <c r="R3320" s="167">
        <v>120</v>
      </c>
      <c r="S3320" s="167">
        <v>-120</v>
      </c>
      <c r="T3320" s="167" t="s">
        <v>1361</v>
      </c>
    </row>
    <row r="3321" spans="1:20">
      <c r="A3321" s="167">
        <v>40000</v>
      </c>
      <c r="B3321" s="167">
        <v>45931</v>
      </c>
      <c r="C3321" s="168">
        <v>45931</v>
      </c>
      <c r="D3321" s="167" t="s">
        <v>738</v>
      </c>
      <c r="E3321" s="167" t="s">
        <v>4016</v>
      </c>
      <c r="F3321" s="167" t="s">
        <v>1425</v>
      </c>
      <c r="G3321" s="167" t="s">
        <v>1426</v>
      </c>
      <c r="I3321" s="167" t="s">
        <v>1650</v>
      </c>
      <c r="J3321" s="167" t="s">
        <v>1546</v>
      </c>
      <c r="K3321" s="167" t="s">
        <v>736</v>
      </c>
      <c r="L3321" s="167" t="s">
        <v>1547</v>
      </c>
      <c r="M3321" s="167" t="s">
        <v>4010</v>
      </c>
      <c r="O3321" s="167">
        <v>23918</v>
      </c>
      <c r="P3321" s="167" t="s">
        <v>1386</v>
      </c>
      <c r="R3321" s="167">
        <v>120</v>
      </c>
      <c r="S3321" s="167">
        <v>-120</v>
      </c>
      <c r="T3321" s="167" t="s">
        <v>1361</v>
      </c>
    </row>
    <row r="3322" spans="1:20">
      <c r="A3322" s="167">
        <v>40000</v>
      </c>
      <c r="B3322" s="167">
        <v>45901</v>
      </c>
      <c r="C3322" s="168">
        <v>45901</v>
      </c>
      <c r="D3322" s="167" t="s">
        <v>4014</v>
      </c>
      <c r="E3322" s="167" t="s">
        <v>4017</v>
      </c>
      <c r="F3322" s="167" t="s">
        <v>1425</v>
      </c>
      <c r="G3322" s="167" t="s">
        <v>1426</v>
      </c>
      <c r="I3322" s="167" t="s">
        <v>1650</v>
      </c>
      <c r="J3322" s="167" t="s">
        <v>3077</v>
      </c>
      <c r="K3322" s="167" t="s">
        <v>736</v>
      </c>
      <c r="L3322" s="167" t="s">
        <v>3078</v>
      </c>
      <c r="M3322" s="167" t="s">
        <v>4010</v>
      </c>
      <c r="O3322" s="167">
        <v>23383</v>
      </c>
      <c r="P3322" s="167" t="s">
        <v>1386</v>
      </c>
      <c r="R3322" s="167">
        <v>100</v>
      </c>
      <c r="S3322" s="167">
        <v>-100</v>
      </c>
      <c r="T3322" s="167" t="s">
        <v>1361</v>
      </c>
    </row>
    <row r="3323" spans="1:20">
      <c r="A3323" s="167">
        <v>40000</v>
      </c>
      <c r="B3323" s="167">
        <v>45931</v>
      </c>
      <c r="C3323" s="168">
        <v>45931</v>
      </c>
      <c r="D3323" s="167" t="s">
        <v>738</v>
      </c>
      <c r="E3323" s="167" t="s">
        <v>4017</v>
      </c>
      <c r="F3323" s="167" t="s">
        <v>1425</v>
      </c>
      <c r="G3323" s="167" t="s">
        <v>1426</v>
      </c>
      <c r="I3323" s="167" t="s">
        <v>1650</v>
      </c>
      <c r="J3323" s="167" t="s">
        <v>3077</v>
      </c>
      <c r="K3323" s="167" t="s">
        <v>736</v>
      </c>
      <c r="L3323" s="167" t="s">
        <v>3078</v>
      </c>
      <c r="M3323" s="167" t="s">
        <v>4010</v>
      </c>
      <c r="O3323" s="167">
        <v>23918</v>
      </c>
      <c r="P3323" s="167" t="s">
        <v>1386</v>
      </c>
      <c r="R3323" s="167">
        <v>100</v>
      </c>
      <c r="S3323" s="167">
        <v>-100</v>
      </c>
      <c r="T3323" s="167" t="s">
        <v>1361</v>
      </c>
    </row>
    <row r="3324" spans="1:20">
      <c r="A3324" s="167">
        <v>42000</v>
      </c>
      <c r="B3324" s="167">
        <v>45959</v>
      </c>
      <c r="C3324" s="168">
        <v>45959</v>
      </c>
      <c r="D3324" s="167" t="s">
        <v>4018</v>
      </c>
      <c r="E3324" s="167" t="s">
        <v>4019</v>
      </c>
      <c r="F3324" s="167" t="s">
        <v>1945</v>
      </c>
      <c r="G3324" s="167" t="s">
        <v>1946</v>
      </c>
      <c r="I3324" s="167" t="s">
        <v>1650</v>
      </c>
      <c r="J3324" s="167" t="s">
        <v>3386</v>
      </c>
      <c r="K3324" s="167" t="s">
        <v>736</v>
      </c>
      <c r="L3324" s="167" t="s">
        <v>3387</v>
      </c>
      <c r="M3324" s="167" t="s">
        <v>4010</v>
      </c>
      <c r="O3324" s="167">
        <v>24195</v>
      </c>
      <c r="P3324" s="167" t="s">
        <v>1386</v>
      </c>
      <c r="R3324" s="167">
        <v>460</v>
      </c>
      <c r="S3324" s="167">
        <v>-460</v>
      </c>
      <c r="T3324" s="167" t="s">
        <v>1361</v>
      </c>
    </row>
    <row r="3325" spans="1:20">
      <c r="A3325" s="167">
        <v>42000</v>
      </c>
      <c r="B3325" s="167">
        <v>45909</v>
      </c>
      <c r="C3325" s="168">
        <v>45909</v>
      </c>
      <c r="D3325" s="167" t="s">
        <v>4020</v>
      </c>
      <c r="E3325" s="167" t="s">
        <v>4021</v>
      </c>
      <c r="F3325" s="167" t="s">
        <v>1557</v>
      </c>
      <c r="G3325" s="167" t="s">
        <v>134</v>
      </c>
      <c r="I3325" s="167" t="s">
        <v>1650</v>
      </c>
      <c r="J3325" s="167" t="s">
        <v>3151</v>
      </c>
      <c r="K3325" s="167" t="s">
        <v>736</v>
      </c>
      <c r="L3325" s="167" t="s">
        <v>3152</v>
      </c>
      <c r="M3325" s="167" t="s">
        <v>4010</v>
      </c>
      <c r="O3325" s="167">
        <v>23590</v>
      </c>
      <c r="P3325" s="167" t="s">
        <v>1386</v>
      </c>
      <c r="R3325" s="167">
        <v>180</v>
      </c>
      <c r="S3325" s="167">
        <v>-180</v>
      </c>
      <c r="T3325" s="167" t="s">
        <v>1361</v>
      </c>
    </row>
    <row r="3326" spans="1:20">
      <c r="A3326" s="167">
        <v>42000</v>
      </c>
      <c r="B3326" s="167">
        <v>45953</v>
      </c>
      <c r="C3326" s="168">
        <v>45953</v>
      </c>
      <c r="D3326" s="167" t="s">
        <v>4011</v>
      </c>
      <c r="E3326" s="167" t="s">
        <v>4022</v>
      </c>
      <c r="F3326" s="167" t="s">
        <v>1504</v>
      </c>
      <c r="G3326" s="167" t="s">
        <v>297</v>
      </c>
      <c r="I3326" s="167" t="s">
        <v>1650</v>
      </c>
      <c r="J3326" s="167" t="s">
        <v>4023</v>
      </c>
      <c r="K3326" s="167" t="s">
        <v>736</v>
      </c>
      <c r="L3326" s="167" t="s">
        <v>4023</v>
      </c>
      <c r="M3326" s="167" t="s">
        <v>4010</v>
      </c>
      <c r="O3326" s="167">
        <v>24160</v>
      </c>
      <c r="P3326" s="167" t="s">
        <v>1386</v>
      </c>
      <c r="R3326" s="167">
        <v>635.99</v>
      </c>
      <c r="S3326" s="167">
        <v>-635.99</v>
      </c>
      <c r="T3326" s="167" t="s">
        <v>1361</v>
      </c>
    </row>
    <row r="3327" spans="1:20">
      <c r="A3327" s="167">
        <v>42100</v>
      </c>
      <c r="B3327" s="167">
        <v>45901</v>
      </c>
      <c r="C3327" s="168">
        <v>45901</v>
      </c>
      <c r="D3327" s="167" t="s">
        <v>4014</v>
      </c>
      <c r="E3327" s="167" t="s">
        <v>4024</v>
      </c>
      <c r="F3327" s="167" t="s">
        <v>1408</v>
      </c>
      <c r="G3327" s="167" t="s">
        <v>1409</v>
      </c>
      <c r="I3327" s="167" t="s">
        <v>1650</v>
      </c>
      <c r="J3327" s="167" t="s">
        <v>1422</v>
      </c>
      <c r="K3327" s="167" t="s">
        <v>736</v>
      </c>
      <c r="L3327" s="167" t="s">
        <v>1423</v>
      </c>
      <c r="M3327" s="167" t="s">
        <v>4010</v>
      </c>
      <c r="O3327" s="167">
        <v>23383</v>
      </c>
      <c r="P3327" s="167" t="s">
        <v>1386</v>
      </c>
      <c r="R3327" s="167">
        <v>210</v>
      </c>
      <c r="S3327" s="167">
        <v>-210</v>
      </c>
      <c r="T3327" s="167" t="s">
        <v>1361</v>
      </c>
    </row>
    <row r="3328" spans="1:20">
      <c r="A3328" s="167">
        <v>42100</v>
      </c>
      <c r="B3328" s="167">
        <v>45931</v>
      </c>
      <c r="C3328" s="168">
        <v>45931</v>
      </c>
      <c r="D3328" s="167" t="s">
        <v>738</v>
      </c>
      <c r="E3328" s="167" t="s">
        <v>4024</v>
      </c>
      <c r="F3328" s="167" t="s">
        <v>1408</v>
      </c>
      <c r="G3328" s="167" t="s">
        <v>1409</v>
      </c>
      <c r="I3328" s="167" t="s">
        <v>1650</v>
      </c>
      <c r="J3328" s="167" t="s">
        <v>1422</v>
      </c>
      <c r="K3328" s="167" t="s">
        <v>736</v>
      </c>
      <c r="L3328" s="167" t="s">
        <v>1423</v>
      </c>
      <c r="M3328" s="167" t="s">
        <v>4010</v>
      </c>
      <c r="O3328" s="167">
        <v>23918</v>
      </c>
      <c r="P3328" s="167" t="s">
        <v>1386</v>
      </c>
      <c r="R3328" s="167">
        <v>245</v>
      </c>
      <c r="S3328" s="167">
        <v>-245</v>
      </c>
      <c r="T3328" s="167" t="s">
        <v>1361</v>
      </c>
    </row>
    <row r="3329" spans="1:20">
      <c r="A3329" s="167">
        <v>40000</v>
      </c>
      <c r="B3329" s="167">
        <v>45901</v>
      </c>
      <c r="C3329" s="168">
        <v>45901</v>
      </c>
      <c r="D3329" s="167" t="s">
        <v>4025</v>
      </c>
      <c r="E3329" s="167" t="s">
        <v>4026</v>
      </c>
      <c r="F3329" s="167" t="s">
        <v>1425</v>
      </c>
      <c r="G3329" s="167" t="s">
        <v>1426</v>
      </c>
      <c r="I3329" s="167" t="s">
        <v>1650</v>
      </c>
      <c r="J3329" s="167" t="s">
        <v>1799</v>
      </c>
      <c r="K3329" s="167" t="s">
        <v>736</v>
      </c>
      <c r="L3329" s="167" t="s">
        <v>1800</v>
      </c>
      <c r="M3329" s="167" t="s">
        <v>4010</v>
      </c>
      <c r="O3329" s="167">
        <v>23382</v>
      </c>
      <c r="P3329" s="167" t="s">
        <v>1386</v>
      </c>
      <c r="R3329" s="167">
        <v>21.6</v>
      </c>
      <c r="S3329" s="167">
        <v>-21.6</v>
      </c>
      <c r="T3329" s="167" t="s">
        <v>1361</v>
      </c>
    </row>
    <row r="3330" spans="1:20">
      <c r="A3330" s="167">
        <v>40000</v>
      </c>
      <c r="B3330" s="167">
        <v>45931</v>
      </c>
      <c r="C3330" s="168">
        <v>45931</v>
      </c>
      <c r="D3330" s="167" t="s">
        <v>737</v>
      </c>
      <c r="E3330" s="167" t="s">
        <v>4026</v>
      </c>
      <c r="F3330" s="167" t="s">
        <v>1425</v>
      </c>
      <c r="G3330" s="167" t="s">
        <v>1426</v>
      </c>
      <c r="I3330" s="167" t="s">
        <v>1650</v>
      </c>
      <c r="J3330" s="167" t="s">
        <v>1799</v>
      </c>
      <c r="K3330" s="167" t="s">
        <v>736</v>
      </c>
      <c r="L3330" s="167" t="s">
        <v>1800</v>
      </c>
      <c r="M3330" s="167" t="s">
        <v>4010</v>
      </c>
      <c r="O3330" s="167">
        <v>23919</v>
      </c>
      <c r="P3330" s="167" t="s">
        <v>1386</v>
      </c>
      <c r="R3330" s="167">
        <v>21.6</v>
      </c>
      <c r="S3330" s="167">
        <v>-21.6</v>
      </c>
      <c r="T3330" s="167" t="s">
        <v>1361</v>
      </c>
    </row>
    <row r="3331" spans="1:20">
      <c r="A3331" s="167">
        <v>40000</v>
      </c>
      <c r="B3331" s="167">
        <v>45901</v>
      </c>
      <c r="C3331" s="168">
        <v>45901</v>
      </c>
      <c r="D3331" s="167" t="s">
        <v>4014</v>
      </c>
      <c r="E3331" s="167" t="s">
        <v>4027</v>
      </c>
      <c r="F3331" s="167" t="s">
        <v>1425</v>
      </c>
      <c r="G3331" s="167" t="s">
        <v>1426</v>
      </c>
      <c r="I3331" s="167" t="s">
        <v>1650</v>
      </c>
      <c r="J3331" s="167" t="s">
        <v>2700</v>
      </c>
      <c r="K3331" s="167" t="s">
        <v>736</v>
      </c>
      <c r="L3331" s="167" t="s">
        <v>2701</v>
      </c>
      <c r="M3331" s="167" t="s">
        <v>4010</v>
      </c>
      <c r="O3331" s="167">
        <v>23383</v>
      </c>
      <c r="P3331" s="167" t="s">
        <v>1386</v>
      </c>
      <c r="R3331" s="167">
        <v>250</v>
      </c>
      <c r="S3331" s="167">
        <v>-250</v>
      </c>
      <c r="T3331" s="167" t="s">
        <v>1361</v>
      </c>
    </row>
    <row r="3332" spans="1:20">
      <c r="A3332" s="167">
        <v>40000</v>
      </c>
      <c r="B3332" s="167">
        <v>45931</v>
      </c>
      <c r="C3332" s="168">
        <v>45931</v>
      </c>
      <c r="D3332" s="167" t="s">
        <v>738</v>
      </c>
      <c r="E3332" s="167" t="s">
        <v>4027</v>
      </c>
      <c r="F3332" s="167" t="s">
        <v>1425</v>
      </c>
      <c r="G3332" s="167" t="s">
        <v>1426</v>
      </c>
      <c r="I3332" s="167" t="s">
        <v>1650</v>
      </c>
      <c r="J3332" s="167" t="s">
        <v>2700</v>
      </c>
      <c r="K3332" s="167" t="s">
        <v>736</v>
      </c>
      <c r="L3332" s="167" t="s">
        <v>2701</v>
      </c>
      <c r="M3332" s="167" t="s">
        <v>4010</v>
      </c>
      <c r="O3332" s="167">
        <v>23918</v>
      </c>
      <c r="P3332" s="167" t="s">
        <v>1386</v>
      </c>
      <c r="R3332" s="167">
        <v>257.5</v>
      </c>
      <c r="S3332" s="167">
        <v>-257.5</v>
      </c>
      <c r="T3332" s="167" t="s">
        <v>1361</v>
      </c>
    </row>
    <row r="3333" spans="1:20">
      <c r="A3333" s="167">
        <v>42000</v>
      </c>
      <c r="B3333" s="167">
        <v>45959</v>
      </c>
      <c r="C3333" s="168">
        <v>45959</v>
      </c>
      <c r="D3333" s="167" t="s">
        <v>4012</v>
      </c>
      <c r="E3333" s="167" t="s">
        <v>4028</v>
      </c>
      <c r="F3333" s="167" t="s">
        <v>1945</v>
      </c>
      <c r="G3333" s="167" t="s">
        <v>1946</v>
      </c>
      <c r="I3333" s="167" t="s">
        <v>1650</v>
      </c>
      <c r="J3333" s="167" t="s">
        <v>4029</v>
      </c>
      <c r="K3333" s="167" t="s">
        <v>736</v>
      </c>
      <c r="L3333" s="167" t="s">
        <v>4030</v>
      </c>
      <c r="M3333" s="167" t="s">
        <v>4010</v>
      </c>
      <c r="O3333" s="167">
        <v>24194</v>
      </c>
      <c r="P3333" s="167" t="s">
        <v>1386</v>
      </c>
      <c r="R3333" s="167">
        <v>16263</v>
      </c>
      <c r="S3333" s="167">
        <v>-16263</v>
      </c>
      <c r="T3333" s="167" t="s">
        <v>1361</v>
      </c>
    </row>
    <row r="3334" spans="1:20">
      <c r="A3334" s="167">
        <v>42000</v>
      </c>
      <c r="B3334" s="167">
        <v>45952</v>
      </c>
      <c r="C3334" s="168">
        <v>45952</v>
      </c>
      <c r="D3334" s="167" t="s">
        <v>4008</v>
      </c>
      <c r="E3334" s="167" t="s">
        <v>4031</v>
      </c>
      <c r="F3334" s="167" t="s">
        <v>1557</v>
      </c>
      <c r="G3334" s="167" t="s">
        <v>134</v>
      </c>
      <c r="I3334" s="167" t="s">
        <v>1650</v>
      </c>
      <c r="J3334" s="167" t="s">
        <v>3524</v>
      </c>
      <c r="K3334" s="167" t="s">
        <v>736</v>
      </c>
      <c r="L3334" s="167" t="s">
        <v>3525</v>
      </c>
      <c r="M3334" s="167" t="s">
        <v>4010</v>
      </c>
      <c r="O3334" s="167">
        <v>24150</v>
      </c>
      <c r="P3334" s="167" t="s">
        <v>1386</v>
      </c>
      <c r="R3334" s="167">
        <v>20017.259999999998</v>
      </c>
      <c r="S3334" s="167">
        <v>-20017.259999999998</v>
      </c>
      <c r="T3334" s="167" t="s">
        <v>1361</v>
      </c>
    </row>
    <row r="3335" spans="1:20">
      <c r="A3335" s="167">
        <v>41700</v>
      </c>
      <c r="B3335" s="167">
        <v>45959</v>
      </c>
      <c r="C3335" s="168">
        <v>45959</v>
      </c>
      <c r="D3335" s="167" t="s">
        <v>4018</v>
      </c>
      <c r="E3335" s="167" t="s">
        <v>4032</v>
      </c>
      <c r="F3335" s="167" t="s">
        <v>1945</v>
      </c>
      <c r="G3335" s="167" t="s">
        <v>1946</v>
      </c>
      <c r="I3335" s="167" t="s">
        <v>1650</v>
      </c>
      <c r="J3335" s="167" t="s">
        <v>1941</v>
      </c>
      <c r="K3335" s="167" t="s">
        <v>736</v>
      </c>
      <c r="L3335" s="167" t="s">
        <v>1942</v>
      </c>
      <c r="M3335" s="167" t="s">
        <v>4010</v>
      </c>
      <c r="O3335" s="167">
        <v>24195</v>
      </c>
      <c r="P3335" s="167" t="s">
        <v>1386</v>
      </c>
      <c r="R3335" s="167">
        <v>400</v>
      </c>
      <c r="S3335" s="167">
        <v>-400</v>
      </c>
      <c r="T3335" s="167" t="s">
        <v>1361</v>
      </c>
    </row>
    <row r="3336" spans="1:20">
      <c r="A3336" s="167">
        <v>41320</v>
      </c>
      <c r="B3336" s="167">
        <v>45901</v>
      </c>
      <c r="C3336" s="168">
        <v>45901</v>
      </c>
      <c r="D3336" s="167" t="s">
        <v>4014</v>
      </c>
      <c r="E3336" s="167" t="s">
        <v>4033</v>
      </c>
      <c r="F3336" s="167" t="s">
        <v>1425</v>
      </c>
      <c r="G3336" s="167" t="s">
        <v>1426</v>
      </c>
      <c r="I3336" s="167" t="s">
        <v>1650</v>
      </c>
      <c r="J3336" s="167" t="s">
        <v>1492</v>
      </c>
      <c r="K3336" s="167" t="s">
        <v>736</v>
      </c>
      <c r="L3336" s="167" t="s">
        <v>1493</v>
      </c>
      <c r="M3336" s="167" t="s">
        <v>4010</v>
      </c>
      <c r="O3336" s="167">
        <v>23383</v>
      </c>
      <c r="P3336" s="167" t="s">
        <v>1386</v>
      </c>
      <c r="R3336" s="167">
        <v>50</v>
      </c>
      <c r="S3336" s="167">
        <v>-50</v>
      </c>
      <c r="T3336" s="167" t="s">
        <v>1361</v>
      </c>
    </row>
    <row r="3337" spans="1:20">
      <c r="A3337" s="167">
        <v>41320</v>
      </c>
      <c r="B3337" s="167">
        <v>45931</v>
      </c>
      <c r="C3337" s="168">
        <v>45931</v>
      </c>
      <c r="D3337" s="167" t="s">
        <v>738</v>
      </c>
      <c r="E3337" s="167" t="s">
        <v>4033</v>
      </c>
      <c r="F3337" s="167" t="s">
        <v>1425</v>
      </c>
      <c r="G3337" s="167" t="s">
        <v>1426</v>
      </c>
      <c r="I3337" s="167" t="s">
        <v>1650</v>
      </c>
      <c r="J3337" s="167" t="s">
        <v>1492</v>
      </c>
      <c r="K3337" s="167" t="s">
        <v>736</v>
      </c>
      <c r="L3337" s="167" t="s">
        <v>1493</v>
      </c>
      <c r="M3337" s="167" t="s">
        <v>4010</v>
      </c>
      <c r="O3337" s="167">
        <v>23918</v>
      </c>
      <c r="P3337" s="167" t="s">
        <v>1386</v>
      </c>
      <c r="R3337" s="167">
        <v>50</v>
      </c>
      <c r="S3337" s="167">
        <v>-50</v>
      </c>
      <c r="T3337" s="167" t="s">
        <v>1361</v>
      </c>
    </row>
    <row r="3338" spans="1:20">
      <c r="A3338" s="167">
        <v>41300</v>
      </c>
      <c r="B3338" s="167">
        <v>45901</v>
      </c>
      <c r="C3338" s="168">
        <v>45901</v>
      </c>
      <c r="D3338" s="167" t="s">
        <v>4014</v>
      </c>
      <c r="E3338" s="167" t="s">
        <v>4034</v>
      </c>
      <c r="F3338" s="167" t="s">
        <v>1425</v>
      </c>
      <c r="G3338" s="167" t="s">
        <v>1426</v>
      </c>
      <c r="I3338" s="167" t="s">
        <v>1650</v>
      </c>
      <c r="J3338" s="167" t="s">
        <v>1430</v>
      </c>
      <c r="K3338" s="167" t="s">
        <v>736</v>
      </c>
      <c r="L3338" s="167" t="s">
        <v>1430</v>
      </c>
      <c r="M3338" s="167" t="s">
        <v>4010</v>
      </c>
      <c r="O3338" s="167">
        <v>23383</v>
      </c>
      <c r="P3338" s="167" t="s">
        <v>1386</v>
      </c>
      <c r="R3338" s="167">
        <v>12</v>
      </c>
      <c r="S3338" s="167">
        <v>-12</v>
      </c>
      <c r="T3338" s="167" t="s">
        <v>1361</v>
      </c>
    </row>
    <row r="3339" spans="1:20">
      <c r="A3339" s="167">
        <v>41300</v>
      </c>
      <c r="B3339" s="167">
        <v>45931</v>
      </c>
      <c r="C3339" s="168">
        <v>45931</v>
      </c>
      <c r="D3339" s="167" t="s">
        <v>738</v>
      </c>
      <c r="E3339" s="167" t="s">
        <v>4034</v>
      </c>
      <c r="F3339" s="167" t="s">
        <v>1425</v>
      </c>
      <c r="G3339" s="167" t="s">
        <v>1426</v>
      </c>
      <c r="I3339" s="167" t="s">
        <v>1650</v>
      </c>
      <c r="J3339" s="167" t="s">
        <v>1430</v>
      </c>
      <c r="K3339" s="167" t="s">
        <v>736</v>
      </c>
      <c r="L3339" s="167" t="s">
        <v>1430</v>
      </c>
      <c r="M3339" s="167" t="s">
        <v>4010</v>
      </c>
      <c r="O3339" s="167">
        <v>23918</v>
      </c>
      <c r="P3339" s="167" t="s">
        <v>1386</v>
      </c>
      <c r="R3339" s="167">
        <v>12</v>
      </c>
      <c r="S3339" s="167">
        <v>-12</v>
      </c>
      <c r="T3339" s="167" t="s">
        <v>1361</v>
      </c>
    </row>
    <row r="3340" spans="1:20">
      <c r="A3340" s="167">
        <v>40000</v>
      </c>
      <c r="B3340" s="167">
        <v>45901</v>
      </c>
      <c r="C3340" s="168">
        <v>45901</v>
      </c>
      <c r="D3340" s="167" t="s">
        <v>4014</v>
      </c>
      <c r="E3340" s="167" t="s">
        <v>4035</v>
      </c>
      <c r="F3340" s="167" t="s">
        <v>1425</v>
      </c>
      <c r="G3340" s="167" t="s">
        <v>1426</v>
      </c>
      <c r="I3340" s="167" t="s">
        <v>1650</v>
      </c>
      <c r="J3340" s="167" t="s">
        <v>1947</v>
      </c>
      <c r="K3340" s="167" t="s">
        <v>736</v>
      </c>
      <c r="L3340" s="167" t="s">
        <v>1948</v>
      </c>
      <c r="M3340" s="167" t="s">
        <v>4010</v>
      </c>
      <c r="O3340" s="167">
        <v>23383</v>
      </c>
      <c r="P3340" s="167" t="s">
        <v>1386</v>
      </c>
      <c r="R3340" s="167">
        <v>200</v>
      </c>
      <c r="S3340" s="167">
        <v>-200</v>
      </c>
      <c r="T3340" s="167" t="s">
        <v>1361</v>
      </c>
    </row>
    <row r="3341" spans="1:20">
      <c r="A3341" s="167">
        <v>40000</v>
      </c>
      <c r="B3341" s="167">
        <v>45931</v>
      </c>
      <c r="C3341" s="168">
        <v>45931</v>
      </c>
      <c r="D3341" s="167" t="s">
        <v>738</v>
      </c>
      <c r="E3341" s="167" t="s">
        <v>4035</v>
      </c>
      <c r="F3341" s="167" t="s">
        <v>1425</v>
      </c>
      <c r="G3341" s="167" t="s">
        <v>1426</v>
      </c>
      <c r="I3341" s="167" t="s">
        <v>1650</v>
      </c>
      <c r="J3341" s="167" t="s">
        <v>1947</v>
      </c>
      <c r="K3341" s="167" t="s">
        <v>736</v>
      </c>
      <c r="L3341" s="167" t="s">
        <v>1948</v>
      </c>
      <c r="M3341" s="167" t="s">
        <v>4010</v>
      </c>
      <c r="O3341" s="167">
        <v>23918</v>
      </c>
      <c r="P3341" s="167" t="s">
        <v>1386</v>
      </c>
      <c r="R3341" s="167">
        <v>200</v>
      </c>
      <c r="S3341" s="167">
        <v>-200</v>
      </c>
      <c r="T3341" s="167" t="s">
        <v>1361</v>
      </c>
    </row>
    <row r="3342" spans="1:20">
      <c r="A3342" s="167">
        <v>40000</v>
      </c>
      <c r="B3342" s="167">
        <v>45901</v>
      </c>
      <c r="C3342" s="168">
        <v>45901</v>
      </c>
      <c r="D3342" s="167" t="s">
        <v>4014</v>
      </c>
      <c r="E3342" s="167" t="s">
        <v>4036</v>
      </c>
      <c r="F3342" s="167" t="s">
        <v>1425</v>
      </c>
      <c r="G3342" s="167" t="s">
        <v>1426</v>
      </c>
      <c r="I3342" s="167" t="s">
        <v>1650</v>
      </c>
      <c r="J3342" s="167" t="s">
        <v>2707</v>
      </c>
      <c r="K3342" s="167" t="s">
        <v>736</v>
      </c>
      <c r="L3342" s="167" t="s">
        <v>2708</v>
      </c>
      <c r="M3342" s="167" t="s">
        <v>4010</v>
      </c>
      <c r="O3342" s="167">
        <v>23383</v>
      </c>
      <c r="P3342" s="167" t="s">
        <v>1386</v>
      </c>
      <c r="R3342" s="167">
        <v>336</v>
      </c>
      <c r="S3342" s="167">
        <v>-336</v>
      </c>
      <c r="T3342" s="167" t="s">
        <v>1361</v>
      </c>
    </row>
    <row r="3343" spans="1:20">
      <c r="A3343" s="167">
        <v>40000</v>
      </c>
      <c r="B3343" s="167">
        <v>45931</v>
      </c>
      <c r="C3343" s="168">
        <v>45931</v>
      </c>
      <c r="D3343" s="167" t="s">
        <v>738</v>
      </c>
      <c r="E3343" s="167" t="s">
        <v>4036</v>
      </c>
      <c r="F3343" s="167" t="s">
        <v>1425</v>
      </c>
      <c r="G3343" s="167" t="s">
        <v>1426</v>
      </c>
      <c r="I3343" s="167" t="s">
        <v>1650</v>
      </c>
      <c r="J3343" s="167" t="s">
        <v>2707</v>
      </c>
      <c r="K3343" s="167" t="s">
        <v>736</v>
      </c>
      <c r="L3343" s="167" t="s">
        <v>2708</v>
      </c>
      <c r="M3343" s="167" t="s">
        <v>4010</v>
      </c>
      <c r="O3343" s="167">
        <v>23918</v>
      </c>
      <c r="P3343" s="167" t="s">
        <v>1386</v>
      </c>
      <c r="R3343" s="167">
        <v>346.08</v>
      </c>
      <c r="S3343" s="167">
        <v>-346.08</v>
      </c>
      <c r="T3343" s="167" t="s">
        <v>1361</v>
      </c>
    </row>
    <row r="3344" spans="1:20">
      <c r="A3344" s="167">
        <v>40000</v>
      </c>
      <c r="B3344" s="167">
        <v>45901</v>
      </c>
      <c r="C3344" s="168">
        <v>45901</v>
      </c>
      <c r="D3344" s="167" t="s">
        <v>4014</v>
      </c>
      <c r="E3344" s="167" t="s">
        <v>4037</v>
      </c>
      <c r="F3344" s="167" t="s">
        <v>1425</v>
      </c>
      <c r="G3344" s="167" t="s">
        <v>1426</v>
      </c>
      <c r="I3344" s="167" t="s">
        <v>1650</v>
      </c>
      <c r="J3344" s="167" t="s">
        <v>1438</v>
      </c>
      <c r="K3344" s="167" t="s">
        <v>736</v>
      </c>
      <c r="L3344" s="167" t="s">
        <v>1439</v>
      </c>
      <c r="M3344" s="167" t="s">
        <v>4010</v>
      </c>
      <c r="O3344" s="167">
        <v>23383</v>
      </c>
      <c r="P3344" s="167" t="s">
        <v>1386</v>
      </c>
      <c r="R3344" s="167">
        <v>190</v>
      </c>
      <c r="S3344" s="167">
        <v>-190</v>
      </c>
      <c r="T3344" s="167" t="s">
        <v>1361</v>
      </c>
    </row>
    <row r="3345" spans="1:20">
      <c r="A3345" s="167">
        <v>40000</v>
      </c>
      <c r="B3345" s="167">
        <v>45931</v>
      </c>
      <c r="C3345" s="168">
        <v>45931</v>
      </c>
      <c r="D3345" s="167" t="s">
        <v>738</v>
      </c>
      <c r="E3345" s="167" t="s">
        <v>4037</v>
      </c>
      <c r="F3345" s="167" t="s">
        <v>1425</v>
      </c>
      <c r="G3345" s="167" t="s">
        <v>1426</v>
      </c>
      <c r="I3345" s="167" t="s">
        <v>1650</v>
      </c>
      <c r="J3345" s="167" t="s">
        <v>1438</v>
      </c>
      <c r="K3345" s="167" t="s">
        <v>736</v>
      </c>
      <c r="L3345" s="167" t="s">
        <v>1439</v>
      </c>
      <c r="M3345" s="167" t="s">
        <v>4010</v>
      </c>
      <c r="O3345" s="167">
        <v>23918</v>
      </c>
      <c r="P3345" s="167" t="s">
        <v>1386</v>
      </c>
      <c r="R3345" s="167">
        <v>195.7</v>
      </c>
      <c r="S3345" s="167">
        <v>-195.7</v>
      </c>
      <c r="T3345" s="167" t="s">
        <v>1361</v>
      </c>
    </row>
    <row r="3346" spans="1:20">
      <c r="A3346" s="167">
        <v>40000</v>
      </c>
      <c r="B3346" s="167">
        <v>45901</v>
      </c>
      <c r="C3346" s="168">
        <v>45901</v>
      </c>
      <c r="D3346" s="167" t="s">
        <v>4014</v>
      </c>
      <c r="E3346" s="167" t="s">
        <v>4038</v>
      </c>
      <c r="F3346" s="167" t="s">
        <v>1425</v>
      </c>
      <c r="G3346" s="167" t="s">
        <v>1426</v>
      </c>
      <c r="I3346" s="167" t="s">
        <v>1650</v>
      </c>
      <c r="J3346" s="167" t="s">
        <v>1441</v>
      </c>
      <c r="K3346" s="167" t="s">
        <v>736</v>
      </c>
      <c r="L3346" s="167" t="s">
        <v>1442</v>
      </c>
      <c r="M3346" s="167" t="s">
        <v>4010</v>
      </c>
      <c r="O3346" s="167">
        <v>23383</v>
      </c>
      <c r="P3346" s="167" t="s">
        <v>1386</v>
      </c>
      <c r="R3346" s="167">
        <v>250</v>
      </c>
      <c r="S3346" s="167">
        <v>-250</v>
      </c>
      <c r="T3346" s="167" t="s">
        <v>1361</v>
      </c>
    </row>
    <row r="3347" spans="1:20">
      <c r="A3347" s="167">
        <v>40000</v>
      </c>
      <c r="B3347" s="167">
        <v>45931</v>
      </c>
      <c r="C3347" s="168">
        <v>45931</v>
      </c>
      <c r="D3347" s="167" t="s">
        <v>738</v>
      </c>
      <c r="E3347" s="167" t="s">
        <v>4038</v>
      </c>
      <c r="F3347" s="167" t="s">
        <v>1425</v>
      </c>
      <c r="G3347" s="167" t="s">
        <v>1426</v>
      </c>
      <c r="I3347" s="167" t="s">
        <v>1650</v>
      </c>
      <c r="J3347" s="167" t="s">
        <v>1441</v>
      </c>
      <c r="K3347" s="167" t="s">
        <v>736</v>
      </c>
      <c r="L3347" s="167" t="s">
        <v>1442</v>
      </c>
      <c r="M3347" s="167" t="s">
        <v>4010</v>
      </c>
      <c r="O3347" s="167">
        <v>23918</v>
      </c>
      <c r="P3347" s="167" t="s">
        <v>1386</v>
      </c>
      <c r="R3347" s="167">
        <v>257.5</v>
      </c>
      <c r="S3347" s="167">
        <v>-257.5</v>
      </c>
      <c r="T3347" s="167" t="s">
        <v>1361</v>
      </c>
    </row>
    <row r="3348" spans="1:20">
      <c r="A3348" s="167">
        <v>40000</v>
      </c>
      <c r="B3348" s="167">
        <v>45901</v>
      </c>
      <c r="C3348" s="168">
        <v>45901</v>
      </c>
      <c r="D3348" s="167" t="s">
        <v>4014</v>
      </c>
      <c r="E3348" s="167" t="s">
        <v>4039</v>
      </c>
      <c r="F3348" s="167" t="s">
        <v>1425</v>
      </c>
      <c r="G3348" s="167" t="s">
        <v>1426</v>
      </c>
      <c r="I3348" s="167" t="s">
        <v>1650</v>
      </c>
      <c r="J3348" s="167" t="s">
        <v>1444</v>
      </c>
      <c r="K3348" s="167" t="s">
        <v>736</v>
      </c>
      <c r="L3348" s="167" t="s">
        <v>1445</v>
      </c>
      <c r="M3348" s="167" t="s">
        <v>4010</v>
      </c>
      <c r="O3348" s="167">
        <v>23383</v>
      </c>
      <c r="P3348" s="167" t="s">
        <v>1386</v>
      </c>
      <c r="R3348" s="167">
        <v>200</v>
      </c>
      <c r="S3348" s="167">
        <v>-200</v>
      </c>
      <c r="T3348" s="167" t="s">
        <v>1361</v>
      </c>
    </row>
    <row r="3349" spans="1:20">
      <c r="A3349" s="167">
        <v>40000</v>
      </c>
      <c r="B3349" s="167">
        <v>45931</v>
      </c>
      <c r="C3349" s="168">
        <v>45931</v>
      </c>
      <c r="D3349" s="167" t="s">
        <v>738</v>
      </c>
      <c r="E3349" s="167" t="s">
        <v>4039</v>
      </c>
      <c r="F3349" s="167" t="s">
        <v>1425</v>
      </c>
      <c r="G3349" s="167" t="s">
        <v>1426</v>
      </c>
      <c r="I3349" s="167" t="s">
        <v>1650</v>
      </c>
      <c r="J3349" s="167" t="s">
        <v>1444</v>
      </c>
      <c r="K3349" s="167" t="s">
        <v>736</v>
      </c>
      <c r="L3349" s="167" t="s">
        <v>1445</v>
      </c>
      <c r="M3349" s="167" t="s">
        <v>4010</v>
      </c>
      <c r="O3349" s="167">
        <v>23918</v>
      </c>
      <c r="P3349" s="167" t="s">
        <v>1386</v>
      </c>
      <c r="R3349" s="167">
        <v>206</v>
      </c>
      <c r="S3349" s="167">
        <v>-206</v>
      </c>
      <c r="T3349" s="167" t="s">
        <v>1361</v>
      </c>
    </row>
    <row r="3350" spans="1:20">
      <c r="A3350" s="167">
        <v>40200</v>
      </c>
      <c r="B3350" s="167">
        <v>45901</v>
      </c>
      <c r="C3350" s="168">
        <v>45901</v>
      </c>
      <c r="D3350" s="167" t="s">
        <v>4014</v>
      </c>
      <c r="E3350" s="167" t="s">
        <v>4040</v>
      </c>
      <c r="F3350" s="167" t="s">
        <v>1425</v>
      </c>
      <c r="G3350" s="167" t="s">
        <v>1426</v>
      </c>
      <c r="I3350" s="167" t="s">
        <v>1650</v>
      </c>
      <c r="J3350" s="167" t="s">
        <v>1951</v>
      </c>
      <c r="K3350" s="167" t="s">
        <v>736</v>
      </c>
      <c r="L3350" s="167" t="s">
        <v>1952</v>
      </c>
      <c r="M3350" s="167" t="s">
        <v>4010</v>
      </c>
      <c r="O3350" s="167">
        <v>23383</v>
      </c>
      <c r="P3350" s="167" t="s">
        <v>1386</v>
      </c>
      <c r="R3350" s="167">
        <v>128.5</v>
      </c>
      <c r="S3350" s="167">
        <v>-128.5</v>
      </c>
      <c r="T3350" s="167" t="s">
        <v>1361</v>
      </c>
    </row>
    <row r="3351" spans="1:20">
      <c r="A3351" s="167">
        <v>40200</v>
      </c>
      <c r="B3351" s="167">
        <v>45931</v>
      </c>
      <c r="C3351" s="168">
        <v>45931</v>
      </c>
      <c r="D3351" s="167" t="s">
        <v>738</v>
      </c>
      <c r="E3351" s="167" t="s">
        <v>4040</v>
      </c>
      <c r="F3351" s="167" t="s">
        <v>1425</v>
      </c>
      <c r="G3351" s="167" t="s">
        <v>1426</v>
      </c>
      <c r="I3351" s="167" t="s">
        <v>1650</v>
      </c>
      <c r="J3351" s="167" t="s">
        <v>1951</v>
      </c>
      <c r="K3351" s="167" t="s">
        <v>736</v>
      </c>
      <c r="L3351" s="167" t="s">
        <v>1952</v>
      </c>
      <c r="M3351" s="167" t="s">
        <v>4010</v>
      </c>
      <c r="O3351" s="167">
        <v>23918</v>
      </c>
      <c r="P3351" s="167" t="s">
        <v>1386</v>
      </c>
      <c r="R3351" s="167">
        <v>128.5</v>
      </c>
      <c r="S3351" s="167">
        <v>-128.5</v>
      </c>
      <c r="T3351" s="167" t="s">
        <v>1361</v>
      </c>
    </row>
    <row r="3352" spans="1:20">
      <c r="A3352" s="167">
        <v>41450</v>
      </c>
      <c r="B3352" s="167">
        <v>45901</v>
      </c>
      <c r="C3352" s="168">
        <v>45901</v>
      </c>
      <c r="D3352" s="167" t="s">
        <v>4014</v>
      </c>
      <c r="E3352" s="167" t="s">
        <v>4041</v>
      </c>
      <c r="F3352" s="167" t="s">
        <v>1425</v>
      </c>
      <c r="G3352" s="167" t="s">
        <v>1426</v>
      </c>
      <c r="I3352" s="167" t="s">
        <v>1650</v>
      </c>
      <c r="J3352" s="167" t="s">
        <v>2618</v>
      </c>
      <c r="K3352" s="167" t="s">
        <v>736</v>
      </c>
      <c r="L3352" s="167" t="s">
        <v>2619</v>
      </c>
      <c r="M3352" s="167" t="s">
        <v>4010</v>
      </c>
      <c r="O3352" s="167">
        <v>23383</v>
      </c>
      <c r="P3352" s="167" t="s">
        <v>1386</v>
      </c>
      <c r="R3352" s="167">
        <v>3.3</v>
      </c>
      <c r="S3352" s="167">
        <v>-3.3</v>
      </c>
      <c r="T3352" s="167" t="s">
        <v>1361</v>
      </c>
    </row>
    <row r="3353" spans="1:20">
      <c r="A3353" s="167">
        <v>41450</v>
      </c>
      <c r="B3353" s="167">
        <v>45931</v>
      </c>
      <c r="C3353" s="168">
        <v>45931</v>
      </c>
      <c r="D3353" s="167" t="s">
        <v>738</v>
      </c>
      <c r="E3353" s="167" t="s">
        <v>4041</v>
      </c>
      <c r="F3353" s="167" t="s">
        <v>1425</v>
      </c>
      <c r="G3353" s="167" t="s">
        <v>1426</v>
      </c>
      <c r="I3353" s="167" t="s">
        <v>1650</v>
      </c>
      <c r="J3353" s="167" t="s">
        <v>2618</v>
      </c>
      <c r="K3353" s="167" t="s">
        <v>736</v>
      </c>
      <c r="L3353" s="167" t="s">
        <v>2619</v>
      </c>
      <c r="M3353" s="167" t="s">
        <v>4010</v>
      </c>
      <c r="O3353" s="167">
        <v>23918</v>
      </c>
      <c r="P3353" s="167" t="s">
        <v>1386</v>
      </c>
      <c r="R3353" s="167">
        <v>3.3</v>
      </c>
      <c r="S3353" s="167">
        <v>-3.3</v>
      </c>
      <c r="T3353" s="167" t="s">
        <v>1361</v>
      </c>
    </row>
    <row r="3354" spans="1:20">
      <c r="A3354" s="167">
        <v>44000</v>
      </c>
      <c r="B3354" s="167">
        <v>45909</v>
      </c>
      <c r="C3354" s="168">
        <v>45909</v>
      </c>
      <c r="D3354" s="167" t="s">
        <v>4020</v>
      </c>
      <c r="E3354" s="167" t="s">
        <v>4042</v>
      </c>
      <c r="F3354" s="167" t="s">
        <v>1557</v>
      </c>
      <c r="G3354" s="167" t="s">
        <v>134</v>
      </c>
      <c r="I3354" s="167" t="s">
        <v>1650</v>
      </c>
      <c r="J3354" s="167" t="s">
        <v>1911</v>
      </c>
      <c r="K3354" s="167" t="s">
        <v>736</v>
      </c>
      <c r="L3354" s="167" t="s">
        <v>1912</v>
      </c>
      <c r="M3354" s="167" t="s">
        <v>4010</v>
      </c>
      <c r="O3354" s="167">
        <v>23590</v>
      </c>
      <c r="P3354" s="167" t="s">
        <v>1386</v>
      </c>
      <c r="R3354" s="167">
        <v>30.12</v>
      </c>
      <c r="S3354" s="167">
        <v>-30.12</v>
      </c>
      <c r="T3354" s="167" t="s">
        <v>1361</v>
      </c>
    </row>
    <row r="3355" spans="1:20">
      <c r="A3355" s="167">
        <v>44000</v>
      </c>
      <c r="B3355" s="167">
        <v>45959</v>
      </c>
      <c r="C3355" s="168">
        <v>45959</v>
      </c>
      <c r="D3355" s="167" t="s">
        <v>4018</v>
      </c>
      <c r="E3355" s="167" t="s">
        <v>4042</v>
      </c>
      <c r="F3355" s="167" t="s">
        <v>1945</v>
      </c>
      <c r="G3355" s="167" t="s">
        <v>1946</v>
      </c>
      <c r="I3355" s="167" t="s">
        <v>1650</v>
      </c>
      <c r="J3355" s="167" t="s">
        <v>1911</v>
      </c>
      <c r="K3355" s="167" t="s">
        <v>736</v>
      </c>
      <c r="L3355" s="167" t="s">
        <v>1912</v>
      </c>
      <c r="M3355" s="167" t="s">
        <v>4010</v>
      </c>
      <c r="O3355" s="167">
        <v>24195</v>
      </c>
      <c r="P3355" s="167" t="s">
        <v>1386</v>
      </c>
      <c r="R3355" s="167">
        <v>40</v>
      </c>
      <c r="S3355" s="167">
        <v>-40</v>
      </c>
      <c r="T3355" s="167" t="s">
        <v>1361</v>
      </c>
    </row>
    <row r="3356" spans="1:20">
      <c r="A3356" s="167">
        <v>42000</v>
      </c>
      <c r="B3356" s="167">
        <v>45908</v>
      </c>
      <c r="C3356" s="168">
        <v>45908</v>
      </c>
      <c r="D3356" s="167" t="s">
        <v>4043</v>
      </c>
      <c r="E3356" s="167" t="s">
        <v>4044</v>
      </c>
      <c r="F3356" s="167" t="s">
        <v>1557</v>
      </c>
      <c r="G3356" s="167" t="s">
        <v>134</v>
      </c>
      <c r="I3356" s="167" t="s">
        <v>1650</v>
      </c>
      <c r="J3356" s="167" t="s">
        <v>3761</v>
      </c>
      <c r="K3356" s="167" t="s">
        <v>736</v>
      </c>
      <c r="L3356" s="167" t="s">
        <v>3762</v>
      </c>
      <c r="M3356" s="167" t="s">
        <v>4010</v>
      </c>
      <c r="O3356" s="167">
        <v>23584</v>
      </c>
      <c r="P3356" s="167" t="s">
        <v>1386</v>
      </c>
      <c r="R3356" s="167">
        <v>1053</v>
      </c>
      <c r="S3356" s="167">
        <v>-1053</v>
      </c>
      <c r="T3356" s="167" t="s">
        <v>1361</v>
      </c>
    </row>
    <row r="3357" spans="1:20">
      <c r="A3357" s="167">
        <v>42100</v>
      </c>
      <c r="B3357" s="167">
        <v>45901</v>
      </c>
      <c r="C3357" s="168">
        <v>45901</v>
      </c>
      <c r="D3357" s="167">
        <v>179843</v>
      </c>
      <c r="E3357" s="167" t="s">
        <v>4045</v>
      </c>
      <c r="F3357" s="167" t="s">
        <v>1408</v>
      </c>
      <c r="G3357" s="167" t="s">
        <v>1409</v>
      </c>
      <c r="I3357" s="167" t="s">
        <v>1405</v>
      </c>
      <c r="J3357" s="167" t="s">
        <v>1410</v>
      </c>
      <c r="K3357" s="167" t="s">
        <v>1232</v>
      </c>
      <c r="L3357" s="167" t="s">
        <v>1411</v>
      </c>
      <c r="M3357" s="167" t="s">
        <v>4046</v>
      </c>
      <c r="O3357" s="167">
        <v>23491</v>
      </c>
      <c r="P3357" s="167" t="s">
        <v>1386</v>
      </c>
      <c r="R3357" s="167">
        <v>250</v>
      </c>
      <c r="S3357" s="167">
        <v>-250</v>
      </c>
      <c r="T3357" s="167" t="s">
        <v>1361</v>
      </c>
    </row>
    <row r="3358" spans="1:20">
      <c r="A3358" s="167">
        <v>42100</v>
      </c>
      <c r="B3358" s="167">
        <v>45931</v>
      </c>
      <c r="C3358" s="168">
        <v>45931</v>
      </c>
      <c r="D3358" s="167">
        <v>180397</v>
      </c>
      <c r="E3358" s="167" t="s">
        <v>4045</v>
      </c>
      <c r="F3358" s="167" t="s">
        <v>1408</v>
      </c>
      <c r="G3358" s="167" t="s">
        <v>1409</v>
      </c>
      <c r="I3358" s="167" t="s">
        <v>1405</v>
      </c>
      <c r="J3358" s="167" t="s">
        <v>1410</v>
      </c>
      <c r="K3358" s="167" t="s">
        <v>1232</v>
      </c>
      <c r="L3358" s="167" t="s">
        <v>1411</v>
      </c>
      <c r="M3358" s="167" t="s">
        <v>4046</v>
      </c>
      <c r="O3358" s="167">
        <v>23821</v>
      </c>
      <c r="P3358" s="167" t="s">
        <v>1386</v>
      </c>
      <c r="R3358" s="167">
        <v>250</v>
      </c>
      <c r="S3358" s="167">
        <v>-250</v>
      </c>
      <c r="T3358" s="167" t="s">
        <v>1361</v>
      </c>
    </row>
    <row r="3359" spans="1:20">
      <c r="A3359" s="167">
        <v>42100</v>
      </c>
      <c r="B3359" s="167">
        <v>45901</v>
      </c>
      <c r="C3359" s="168">
        <v>45901</v>
      </c>
      <c r="D3359" s="167">
        <v>179843</v>
      </c>
      <c r="E3359" s="167" t="s">
        <v>4047</v>
      </c>
      <c r="F3359" s="167" t="s">
        <v>1408</v>
      </c>
      <c r="G3359" s="167" t="s">
        <v>1409</v>
      </c>
      <c r="I3359" s="167" t="s">
        <v>1405</v>
      </c>
      <c r="J3359" s="167" t="s">
        <v>1422</v>
      </c>
      <c r="K3359" s="167" t="s">
        <v>1232</v>
      </c>
      <c r="L3359" s="167" t="s">
        <v>1423</v>
      </c>
      <c r="M3359" s="167" t="s">
        <v>4046</v>
      </c>
      <c r="O3359" s="167">
        <v>23491</v>
      </c>
      <c r="P3359" s="167" t="s">
        <v>1386</v>
      </c>
      <c r="R3359" s="167">
        <v>507</v>
      </c>
      <c r="S3359" s="167">
        <v>-507</v>
      </c>
      <c r="T3359" s="167" t="s">
        <v>1361</v>
      </c>
    </row>
    <row r="3360" spans="1:20">
      <c r="A3360" s="167">
        <v>42100</v>
      </c>
      <c r="B3360" s="167">
        <v>45931</v>
      </c>
      <c r="C3360" s="168">
        <v>45931</v>
      </c>
      <c r="D3360" s="167">
        <v>180397</v>
      </c>
      <c r="E3360" s="167" t="s">
        <v>4047</v>
      </c>
      <c r="F3360" s="167" t="s">
        <v>1408</v>
      </c>
      <c r="G3360" s="167" t="s">
        <v>1409</v>
      </c>
      <c r="I3360" s="167" t="s">
        <v>1405</v>
      </c>
      <c r="J3360" s="167" t="s">
        <v>1422</v>
      </c>
      <c r="K3360" s="167" t="s">
        <v>1232</v>
      </c>
      <c r="L3360" s="167" t="s">
        <v>1423</v>
      </c>
      <c r="M3360" s="167" t="s">
        <v>4046</v>
      </c>
      <c r="O3360" s="167">
        <v>23821</v>
      </c>
      <c r="P3360" s="167" t="s">
        <v>1386</v>
      </c>
      <c r="R3360" s="167">
        <v>546</v>
      </c>
      <c r="S3360" s="167">
        <v>-546</v>
      </c>
      <c r="T3360" s="167" t="s">
        <v>1361</v>
      </c>
    </row>
    <row r="3361" spans="1:20">
      <c r="A3361" s="167">
        <v>41320</v>
      </c>
      <c r="B3361" s="167">
        <v>45901</v>
      </c>
      <c r="C3361" s="168">
        <v>45901</v>
      </c>
      <c r="D3361" s="167">
        <v>179843</v>
      </c>
      <c r="E3361" s="167" t="s">
        <v>4048</v>
      </c>
      <c r="F3361" s="167" t="s">
        <v>1425</v>
      </c>
      <c r="G3361" s="167" t="s">
        <v>1426</v>
      </c>
      <c r="I3361" s="167" t="s">
        <v>1405</v>
      </c>
      <c r="J3361" s="167" t="s">
        <v>1492</v>
      </c>
      <c r="K3361" s="167" t="s">
        <v>1232</v>
      </c>
      <c r="L3361" s="167" t="s">
        <v>1493</v>
      </c>
      <c r="M3361" s="167" t="s">
        <v>4046</v>
      </c>
      <c r="O3361" s="167">
        <v>23491</v>
      </c>
      <c r="P3361" s="167" t="s">
        <v>1386</v>
      </c>
      <c r="R3361" s="167">
        <v>600</v>
      </c>
      <c r="S3361" s="167">
        <v>-600</v>
      </c>
      <c r="T3361" s="167" t="s">
        <v>1361</v>
      </c>
    </row>
    <row r="3362" spans="1:20">
      <c r="A3362" s="167">
        <v>41320</v>
      </c>
      <c r="B3362" s="167">
        <v>45931</v>
      </c>
      <c r="C3362" s="168">
        <v>45931</v>
      </c>
      <c r="D3362" s="167">
        <v>180397</v>
      </c>
      <c r="E3362" s="167" t="s">
        <v>4048</v>
      </c>
      <c r="F3362" s="167" t="s">
        <v>1425</v>
      </c>
      <c r="G3362" s="167" t="s">
        <v>1426</v>
      </c>
      <c r="I3362" s="167" t="s">
        <v>1405</v>
      </c>
      <c r="J3362" s="167" t="s">
        <v>1492</v>
      </c>
      <c r="K3362" s="167" t="s">
        <v>1232</v>
      </c>
      <c r="L3362" s="167" t="s">
        <v>1493</v>
      </c>
      <c r="M3362" s="167" t="s">
        <v>4046</v>
      </c>
      <c r="O3362" s="167">
        <v>23821</v>
      </c>
      <c r="P3362" s="167" t="s">
        <v>1386</v>
      </c>
      <c r="R3362" s="167">
        <v>600</v>
      </c>
      <c r="S3362" s="167">
        <v>-600</v>
      </c>
      <c r="T3362" s="167" t="s">
        <v>1361</v>
      </c>
    </row>
    <row r="3363" spans="1:20">
      <c r="A3363" s="167">
        <v>41300</v>
      </c>
      <c r="B3363" s="167">
        <v>45901</v>
      </c>
      <c r="C3363" s="168">
        <v>45901</v>
      </c>
      <c r="D3363" s="167">
        <v>179843</v>
      </c>
      <c r="E3363" s="167" t="s">
        <v>4049</v>
      </c>
      <c r="F3363" s="167" t="s">
        <v>1425</v>
      </c>
      <c r="G3363" s="167" t="s">
        <v>1426</v>
      </c>
      <c r="I3363" s="167" t="s">
        <v>1405</v>
      </c>
      <c r="J3363" s="167" t="s">
        <v>1430</v>
      </c>
      <c r="K3363" s="167" t="s">
        <v>1232</v>
      </c>
      <c r="L3363" s="167" t="s">
        <v>1430</v>
      </c>
      <c r="M3363" s="167" t="s">
        <v>4046</v>
      </c>
      <c r="O3363" s="167">
        <v>23491</v>
      </c>
      <c r="P3363" s="167" t="s">
        <v>1386</v>
      </c>
      <c r="R3363" s="167">
        <v>464.09</v>
      </c>
      <c r="S3363" s="167">
        <v>-464.09</v>
      </c>
      <c r="T3363" s="167" t="s">
        <v>1361</v>
      </c>
    </row>
    <row r="3364" spans="1:20">
      <c r="A3364" s="167">
        <v>41300</v>
      </c>
      <c r="B3364" s="167">
        <v>45931</v>
      </c>
      <c r="C3364" s="168">
        <v>45931</v>
      </c>
      <c r="D3364" s="167">
        <v>180397</v>
      </c>
      <c r="E3364" s="167" t="s">
        <v>4049</v>
      </c>
      <c r="F3364" s="167" t="s">
        <v>1425</v>
      </c>
      <c r="G3364" s="167" t="s">
        <v>1426</v>
      </c>
      <c r="I3364" s="167" t="s">
        <v>1405</v>
      </c>
      <c r="J3364" s="167" t="s">
        <v>1430</v>
      </c>
      <c r="K3364" s="167" t="s">
        <v>1232</v>
      </c>
      <c r="L3364" s="167" t="s">
        <v>1430</v>
      </c>
      <c r="M3364" s="167" t="s">
        <v>4046</v>
      </c>
      <c r="O3364" s="167">
        <v>23821</v>
      </c>
      <c r="P3364" s="167" t="s">
        <v>1386</v>
      </c>
      <c r="R3364" s="167">
        <v>464.09</v>
      </c>
      <c r="S3364" s="167">
        <v>-464.09</v>
      </c>
      <c r="T3364" s="167" t="s">
        <v>1361</v>
      </c>
    </row>
    <row r="3365" spans="1:20">
      <c r="A3365" s="167">
        <v>40000</v>
      </c>
      <c r="B3365" s="167">
        <v>45901</v>
      </c>
      <c r="C3365" s="168">
        <v>45901</v>
      </c>
      <c r="D3365" s="167">
        <v>179843</v>
      </c>
      <c r="E3365" s="167" t="s">
        <v>4050</v>
      </c>
      <c r="F3365" s="167" t="s">
        <v>1425</v>
      </c>
      <c r="G3365" s="167" t="s">
        <v>1426</v>
      </c>
      <c r="I3365" s="167" t="s">
        <v>1405</v>
      </c>
      <c r="J3365" s="167" t="s">
        <v>1514</v>
      </c>
      <c r="K3365" s="167" t="s">
        <v>1232</v>
      </c>
      <c r="L3365" s="167" t="s">
        <v>1515</v>
      </c>
      <c r="M3365" s="167" t="s">
        <v>4046</v>
      </c>
      <c r="O3365" s="167">
        <v>23491</v>
      </c>
      <c r="P3365" s="167" t="s">
        <v>1386</v>
      </c>
      <c r="R3365" s="167">
        <v>1040</v>
      </c>
      <c r="S3365" s="167">
        <v>-1040</v>
      </c>
      <c r="T3365" s="167" t="s">
        <v>1361</v>
      </c>
    </row>
    <row r="3366" spans="1:20">
      <c r="A3366" s="167">
        <v>40000</v>
      </c>
      <c r="B3366" s="167">
        <v>45931</v>
      </c>
      <c r="C3366" s="168">
        <v>45931</v>
      </c>
      <c r="D3366" s="167">
        <v>180397</v>
      </c>
      <c r="E3366" s="167" t="s">
        <v>4050</v>
      </c>
      <c r="F3366" s="167" t="s">
        <v>1425</v>
      </c>
      <c r="G3366" s="167" t="s">
        <v>1426</v>
      </c>
      <c r="I3366" s="167" t="s">
        <v>1405</v>
      </c>
      <c r="J3366" s="167" t="s">
        <v>1514</v>
      </c>
      <c r="K3366" s="167" t="s">
        <v>1232</v>
      </c>
      <c r="L3366" s="167" t="s">
        <v>1515</v>
      </c>
      <c r="M3366" s="167" t="s">
        <v>4046</v>
      </c>
      <c r="O3366" s="167">
        <v>23821</v>
      </c>
      <c r="P3366" s="167" t="s">
        <v>1386</v>
      </c>
      <c r="R3366" s="167">
        <v>1092</v>
      </c>
      <c r="S3366" s="167">
        <v>-1092</v>
      </c>
      <c r="T3366" s="167" t="s">
        <v>1361</v>
      </c>
    </row>
    <row r="3367" spans="1:20">
      <c r="A3367" s="167">
        <v>40000</v>
      </c>
      <c r="B3367" s="167">
        <v>45901</v>
      </c>
      <c r="C3367" s="168">
        <v>45901</v>
      </c>
      <c r="D3367" s="167">
        <v>179843</v>
      </c>
      <c r="E3367" s="167" t="s">
        <v>4051</v>
      </c>
      <c r="F3367" s="167" t="s">
        <v>1425</v>
      </c>
      <c r="G3367" s="167" t="s">
        <v>1426</v>
      </c>
      <c r="I3367" s="167" t="s">
        <v>1405</v>
      </c>
      <c r="J3367" s="167" t="s">
        <v>1441</v>
      </c>
      <c r="K3367" s="167" t="s">
        <v>1232</v>
      </c>
      <c r="L3367" s="167" t="s">
        <v>1442</v>
      </c>
      <c r="M3367" s="167" t="s">
        <v>4046</v>
      </c>
      <c r="O3367" s="167">
        <v>23491</v>
      </c>
      <c r="P3367" s="167" t="s">
        <v>1386</v>
      </c>
      <c r="R3367" s="167">
        <v>2400</v>
      </c>
      <c r="S3367" s="167">
        <v>-2400</v>
      </c>
      <c r="T3367" s="167" t="s">
        <v>1361</v>
      </c>
    </row>
    <row r="3368" spans="1:20">
      <c r="A3368" s="167">
        <v>40000</v>
      </c>
      <c r="B3368" s="167">
        <v>45931</v>
      </c>
      <c r="C3368" s="168">
        <v>45931</v>
      </c>
      <c r="D3368" s="167">
        <v>180397</v>
      </c>
      <c r="E3368" s="167" t="s">
        <v>4051</v>
      </c>
      <c r="F3368" s="167" t="s">
        <v>1425</v>
      </c>
      <c r="G3368" s="167" t="s">
        <v>1426</v>
      </c>
      <c r="I3368" s="167" t="s">
        <v>1405</v>
      </c>
      <c r="J3368" s="167" t="s">
        <v>1441</v>
      </c>
      <c r="K3368" s="167" t="s">
        <v>1232</v>
      </c>
      <c r="L3368" s="167" t="s">
        <v>1442</v>
      </c>
      <c r="M3368" s="167" t="s">
        <v>4046</v>
      </c>
      <c r="O3368" s="167">
        <v>23821</v>
      </c>
      <c r="P3368" s="167" t="s">
        <v>1386</v>
      </c>
      <c r="R3368" s="167">
        <v>2400</v>
      </c>
      <c r="S3368" s="167">
        <v>-2400</v>
      </c>
      <c r="T3368" s="167" t="s">
        <v>1361</v>
      </c>
    </row>
    <row r="3369" spans="1:20">
      <c r="A3369" s="167">
        <v>40000</v>
      </c>
      <c r="B3369" s="167">
        <v>45901</v>
      </c>
      <c r="C3369" s="168">
        <v>45901</v>
      </c>
      <c r="D3369" s="167">
        <v>179843</v>
      </c>
      <c r="E3369" s="167" t="s">
        <v>4052</v>
      </c>
      <c r="F3369" s="167" t="s">
        <v>1425</v>
      </c>
      <c r="G3369" s="167" t="s">
        <v>1426</v>
      </c>
      <c r="I3369" s="167" t="s">
        <v>1405</v>
      </c>
      <c r="J3369" s="167" t="s">
        <v>1444</v>
      </c>
      <c r="K3369" s="167" t="s">
        <v>1232</v>
      </c>
      <c r="L3369" s="167" t="s">
        <v>1445</v>
      </c>
      <c r="M3369" s="167" t="s">
        <v>4046</v>
      </c>
      <c r="O3369" s="167">
        <v>23491</v>
      </c>
      <c r="P3369" s="167" t="s">
        <v>1386</v>
      </c>
      <c r="R3369" s="167">
        <v>400</v>
      </c>
      <c r="S3369" s="167">
        <v>-400</v>
      </c>
      <c r="T3369" s="167" t="s">
        <v>1361</v>
      </c>
    </row>
    <row r="3370" spans="1:20">
      <c r="A3370" s="167">
        <v>40000</v>
      </c>
      <c r="B3370" s="167">
        <v>45931</v>
      </c>
      <c r="C3370" s="168">
        <v>45931</v>
      </c>
      <c r="D3370" s="167">
        <v>180397</v>
      </c>
      <c r="E3370" s="167" t="s">
        <v>4052</v>
      </c>
      <c r="F3370" s="167" t="s">
        <v>1425</v>
      </c>
      <c r="G3370" s="167" t="s">
        <v>1426</v>
      </c>
      <c r="I3370" s="167" t="s">
        <v>1405</v>
      </c>
      <c r="J3370" s="167" t="s">
        <v>1444</v>
      </c>
      <c r="K3370" s="167" t="s">
        <v>1232</v>
      </c>
      <c r="L3370" s="167" t="s">
        <v>1445</v>
      </c>
      <c r="M3370" s="167" t="s">
        <v>4046</v>
      </c>
      <c r="O3370" s="167">
        <v>23821</v>
      </c>
      <c r="P3370" s="167" t="s">
        <v>1386</v>
      </c>
      <c r="R3370" s="167">
        <v>400</v>
      </c>
      <c r="S3370" s="167">
        <v>-400</v>
      </c>
      <c r="T3370" s="167" t="s">
        <v>1361</v>
      </c>
    </row>
    <row r="3371" spans="1:20">
      <c r="A3371" s="167">
        <v>42200</v>
      </c>
      <c r="B3371" s="167">
        <v>45901</v>
      </c>
      <c r="C3371" s="168">
        <v>45901</v>
      </c>
      <c r="D3371" s="167">
        <v>179843</v>
      </c>
      <c r="E3371" s="167" t="s">
        <v>4053</v>
      </c>
      <c r="F3371" s="167" t="s">
        <v>1425</v>
      </c>
      <c r="G3371" s="167" t="s">
        <v>1426</v>
      </c>
      <c r="I3371" s="167" t="s">
        <v>1405</v>
      </c>
      <c r="J3371" s="167" t="s">
        <v>4054</v>
      </c>
      <c r="K3371" s="167" t="s">
        <v>1232</v>
      </c>
      <c r="L3371" s="167" t="s">
        <v>4054</v>
      </c>
      <c r="M3371" s="167" t="s">
        <v>4046</v>
      </c>
      <c r="O3371" s="167">
        <v>23491</v>
      </c>
      <c r="P3371" s="167" t="s">
        <v>1386</v>
      </c>
      <c r="R3371" s="167">
        <v>21</v>
      </c>
      <c r="S3371" s="167">
        <v>-21</v>
      </c>
      <c r="T3371" s="167" t="s">
        <v>1361</v>
      </c>
    </row>
    <row r="3372" spans="1:20">
      <c r="A3372" s="167">
        <v>42200</v>
      </c>
      <c r="B3372" s="167">
        <v>45931</v>
      </c>
      <c r="C3372" s="168">
        <v>45931</v>
      </c>
      <c r="D3372" s="167">
        <v>180397</v>
      </c>
      <c r="E3372" s="167" t="s">
        <v>4053</v>
      </c>
      <c r="F3372" s="167" t="s">
        <v>1425</v>
      </c>
      <c r="G3372" s="167" t="s">
        <v>1426</v>
      </c>
      <c r="I3372" s="167" t="s">
        <v>1405</v>
      </c>
      <c r="J3372" s="167" t="s">
        <v>4054</v>
      </c>
      <c r="K3372" s="167" t="s">
        <v>1232</v>
      </c>
      <c r="L3372" s="167" t="s">
        <v>4054</v>
      </c>
      <c r="M3372" s="167" t="s">
        <v>4046</v>
      </c>
      <c r="O3372" s="167">
        <v>23821</v>
      </c>
      <c r="P3372" s="167" t="s">
        <v>1386</v>
      </c>
      <c r="R3372" s="167">
        <v>21</v>
      </c>
      <c r="S3372" s="167">
        <v>-21</v>
      </c>
      <c r="T3372" s="167" t="s">
        <v>1361</v>
      </c>
    </row>
    <row r="3373" spans="1:20">
      <c r="A3373" s="167">
        <v>42100</v>
      </c>
      <c r="B3373" s="167">
        <v>45901</v>
      </c>
      <c r="C3373" s="168">
        <v>45901</v>
      </c>
      <c r="D3373" s="167">
        <v>179844</v>
      </c>
      <c r="E3373" s="167" t="s">
        <v>4055</v>
      </c>
      <c r="F3373" s="167" t="s">
        <v>1408</v>
      </c>
      <c r="G3373" s="167" t="s">
        <v>1409</v>
      </c>
      <c r="I3373" s="167" t="s">
        <v>1405</v>
      </c>
      <c r="J3373" s="167" t="s">
        <v>1410</v>
      </c>
      <c r="K3373" s="167" t="s">
        <v>1235</v>
      </c>
      <c r="L3373" s="167" t="s">
        <v>1411</v>
      </c>
      <c r="M3373" s="167" t="s">
        <v>4056</v>
      </c>
      <c r="O3373" s="167">
        <v>23512</v>
      </c>
      <c r="P3373" s="167" t="s">
        <v>1386</v>
      </c>
      <c r="R3373" s="167">
        <v>225</v>
      </c>
      <c r="S3373" s="167">
        <v>-225</v>
      </c>
      <c r="T3373" s="167" t="s">
        <v>1361</v>
      </c>
    </row>
    <row r="3374" spans="1:20">
      <c r="A3374" s="167">
        <v>42100</v>
      </c>
      <c r="B3374" s="167">
        <v>45901</v>
      </c>
      <c r="C3374" s="168">
        <v>45901</v>
      </c>
      <c r="D3374" s="167">
        <v>179844</v>
      </c>
      <c r="E3374" s="167" t="s">
        <v>4055</v>
      </c>
      <c r="F3374" s="167" t="s">
        <v>1408</v>
      </c>
      <c r="G3374" s="167" t="s">
        <v>1409</v>
      </c>
      <c r="I3374" s="167" t="s">
        <v>1405</v>
      </c>
      <c r="J3374" s="167" t="s">
        <v>3348</v>
      </c>
      <c r="K3374" s="167" t="s">
        <v>1235</v>
      </c>
      <c r="L3374" s="167" t="s">
        <v>3349</v>
      </c>
      <c r="M3374" s="167" t="s">
        <v>4056</v>
      </c>
      <c r="O3374" s="167">
        <v>23512</v>
      </c>
      <c r="P3374" s="167" t="s">
        <v>1386</v>
      </c>
      <c r="R3374" s="167">
        <v>525</v>
      </c>
      <c r="S3374" s="167">
        <v>-525</v>
      </c>
      <c r="T3374" s="167" t="s">
        <v>1361</v>
      </c>
    </row>
    <row r="3375" spans="1:20">
      <c r="A3375" s="167">
        <v>42100</v>
      </c>
      <c r="B3375" s="167">
        <v>45931</v>
      </c>
      <c r="C3375" s="168">
        <v>45931</v>
      </c>
      <c r="D3375" s="167">
        <v>180398</v>
      </c>
      <c r="E3375" s="167" t="s">
        <v>4055</v>
      </c>
      <c r="F3375" s="167" t="s">
        <v>1408</v>
      </c>
      <c r="G3375" s="167" t="s">
        <v>1409</v>
      </c>
      <c r="I3375" s="167" t="s">
        <v>1405</v>
      </c>
      <c r="J3375" s="167" t="s">
        <v>1410</v>
      </c>
      <c r="K3375" s="167" t="s">
        <v>1235</v>
      </c>
      <c r="L3375" s="167" t="s">
        <v>1411</v>
      </c>
      <c r="M3375" s="167" t="s">
        <v>4056</v>
      </c>
      <c r="O3375" s="167">
        <v>23822</v>
      </c>
      <c r="P3375" s="167" t="s">
        <v>1386</v>
      </c>
      <c r="R3375" s="167">
        <v>225</v>
      </c>
      <c r="S3375" s="167">
        <v>-225</v>
      </c>
      <c r="T3375" s="167" t="s">
        <v>1361</v>
      </c>
    </row>
    <row r="3376" spans="1:20">
      <c r="A3376" s="167">
        <v>42100</v>
      </c>
      <c r="B3376" s="167">
        <v>45931</v>
      </c>
      <c r="C3376" s="168">
        <v>45931</v>
      </c>
      <c r="D3376" s="167">
        <v>180398</v>
      </c>
      <c r="E3376" s="167" t="s">
        <v>4055</v>
      </c>
      <c r="F3376" s="167" t="s">
        <v>1408</v>
      </c>
      <c r="G3376" s="167" t="s">
        <v>1409</v>
      </c>
      <c r="I3376" s="167" t="s">
        <v>1405</v>
      </c>
      <c r="J3376" s="167" t="s">
        <v>3348</v>
      </c>
      <c r="K3376" s="167" t="s">
        <v>1235</v>
      </c>
      <c r="L3376" s="167" t="s">
        <v>3349</v>
      </c>
      <c r="M3376" s="167" t="s">
        <v>4056</v>
      </c>
      <c r="O3376" s="167">
        <v>23822</v>
      </c>
      <c r="P3376" s="167" t="s">
        <v>1386</v>
      </c>
      <c r="R3376" s="167">
        <v>525</v>
      </c>
      <c r="S3376" s="167">
        <v>-525</v>
      </c>
      <c r="T3376" s="167" t="s">
        <v>1361</v>
      </c>
    </row>
    <row r="3377" spans="1:20">
      <c r="A3377" s="167">
        <v>40000</v>
      </c>
      <c r="B3377" s="167">
        <v>45901</v>
      </c>
      <c r="C3377" s="168">
        <v>45901</v>
      </c>
      <c r="D3377" s="167">
        <v>179844</v>
      </c>
      <c r="E3377" s="167" t="s">
        <v>4057</v>
      </c>
      <c r="F3377" s="167" t="s">
        <v>1425</v>
      </c>
      <c r="G3377" s="167" t="s">
        <v>1426</v>
      </c>
      <c r="I3377" s="167" t="s">
        <v>1405</v>
      </c>
      <c r="J3377" s="167" t="s">
        <v>1462</v>
      </c>
      <c r="K3377" s="167" t="s">
        <v>1235</v>
      </c>
      <c r="L3377" s="167" t="s">
        <v>1463</v>
      </c>
      <c r="M3377" s="167" t="s">
        <v>4056</v>
      </c>
      <c r="O3377" s="167">
        <v>23512</v>
      </c>
      <c r="P3377" s="167" t="s">
        <v>1386</v>
      </c>
      <c r="R3377" s="167">
        <v>1802.5</v>
      </c>
      <c r="S3377" s="167">
        <v>-1802.5</v>
      </c>
      <c r="T3377" s="167" t="s">
        <v>1361</v>
      </c>
    </row>
    <row r="3378" spans="1:20">
      <c r="A3378" s="167">
        <v>40000</v>
      </c>
      <c r="B3378" s="167">
        <v>45931</v>
      </c>
      <c r="C3378" s="168">
        <v>45931</v>
      </c>
      <c r="D3378" s="167">
        <v>180398</v>
      </c>
      <c r="E3378" s="167" t="s">
        <v>4057</v>
      </c>
      <c r="F3378" s="167" t="s">
        <v>1425</v>
      </c>
      <c r="G3378" s="167" t="s">
        <v>1426</v>
      </c>
      <c r="I3378" s="167" t="s">
        <v>1405</v>
      </c>
      <c r="J3378" s="167" t="s">
        <v>1462</v>
      </c>
      <c r="K3378" s="167" t="s">
        <v>1235</v>
      </c>
      <c r="L3378" s="167" t="s">
        <v>1463</v>
      </c>
      <c r="M3378" s="167" t="s">
        <v>4056</v>
      </c>
      <c r="O3378" s="167">
        <v>23822</v>
      </c>
      <c r="P3378" s="167" t="s">
        <v>1386</v>
      </c>
      <c r="R3378" s="167">
        <v>1802.5</v>
      </c>
      <c r="S3378" s="167">
        <v>-1802.5</v>
      </c>
      <c r="T3378" s="167" t="s">
        <v>1361</v>
      </c>
    </row>
    <row r="3379" spans="1:20">
      <c r="A3379" s="167">
        <v>41450</v>
      </c>
      <c r="B3379" s="167">
        <v>45901</v>
      </c>
      <c r="C3379" s="168">
        <v>45901</v>
      </c>
      <c r="D3379" s="167">
        <v>179844</v>
      </c>
      <c r="E3379" s="167" t="s">
        <v>4058</v>
      </c>
      <c r="F3379" s="167" t="s">
        <v>1425</v>
      </c>
      <c r="G3379" s="167" t="s">
        <v>1426</v>
      </c>
      <c r="I3379" s="167" t="s">
        <v>1405</v>
      </c>
      <c r="J3379" s="167" t="s">
        <v>2408</v>
      </c>
      <c r="K3379" s="167" t="s">
        <v>1235</v>
      </c>
      <c r="L3379" s="167" t="s">
        <v>2409</v>
      </c>
      <c r="M3379" s="167" t="s">
        <v>4056</v>
      </c>
      <c r="O3379" s="167">
        <v>23512</v>
      </c>
      <c r="P3379" s="167" t="s">
        <v>1386</v>
      </c>
      <c r="R3379" s="167">
        <v>18</v>
      </c>
      <c r="S3379" s="167">
        <v>-18</v>
      </c>
      <c r="T3379" s="167" t="s">
        <v>1361</v>
      </c>
    </row>
    <row r="3380" spans="1:20">
      <c r="A3380" s="167">
        <v>41450</v>
      </c>
      <c r="B3380" s="167">
        <v>45931</v>
      </c>
      <c r="C3380" s="168">
        <v>45931</v>
      </c>
      <c r="D3380" s="167">
        <v>180398</v>
      </c>
      <c r="E3380" s="167" t="s">
        <v>4058</v>
      </c>
      <c r="F3380" s="167" t="s">
        <v>1425</v>
      </c>
      <c r="G3380" s="167" t="s">
        <v>1426</v>
      </c>
      <c r="I3380" s="167" t="s">
        <v>1405</v>
      </c>
      <c r="J3380" s="167" t="s">
        <v>2408</v>
      </c>
      <c r="K3380" s="167" t="s">
        <v>1235</v>
      </c>
      <c r="L3380" s="167" t="s">
        <v>2409</v>
      </c>
      <c r="M3380" s="167" t="s">
        <v>4056</v>
      </c>
      <c r="O3380" s="167">
        <v>23822</v>
      </c>
      <c r="P3380" s="167" t="s">
        <v>1386</v>
      </c>
      <c r="R3380" s="167">
        <v>18</v>
      </c>
      <c r="S3380" s="167">
        <v>-18</v>
      </c>
      <c r="T3380" s="167" t="s">
        <v>1361</v>
      </c>
    </row>
    <row r="3381" spans="1:20">
      <c r="A3381" s="167">
        <v>42100</v>
      </c>
      <c r="B3381" s="167">
        <v>45901</v>
      </c>
      <c r="C3381" s="168">
        <v>45901</v>
      </c>
      <c r="D3381" s="167">
        <v>179844</v>
      </c>
      <c r="E3381" s="167" t="s">
        <v>4059</v>
      </c>
      <c r="F3381" s="167" t="s">
        <v>1408</v>
      </c>
      <c r="G3381" s="167" t="s">
        <v>1409</v>
      </c>
      <c r="I3381" s="167" t="s">
        <v>1405</v>
      </c>
      <c r="J3381" s="167" t="s">
        <v>1435</v>
      </c>
      <c r="K3381" s="167" t="s">
        <v>1235</v>
      </c>
      <c r="L3381" s="167" t="s">
        <v>1436</v>
      </c>
      <c r="M3381" s="167" t="s">
        <v>4056</v>
      </c>
      <c r="O3381" s="167">
        <v>23512</v>
      </c>
      <c r="P3381" s="167" t="s">
        <v>1386</v>
      </c>
      <c r="R3381" s="167">
        <v>365</v>
      </c>
      <c r="S3381" s="167">
        <v>-365</v>
      </c>
      <c r="T3381" s="167" t="s">
        <v>1361</v>
      </c>
    </row>
    <row r="3382" spans="1:20">
      <c r="A3382" s="167">
        <v>42100</v>
      </c>
      <c r="B3382" s="167">
        <v>45931</v>
      </c>
      <c r="C3382" s="168">
        <v>45931</v>
      </c>
      <c r="D3382" s="167">
        <v>180398</v>
      </c>
      <c r="E3382" s="167" t="s">
        <v>4059</v>
      </c>
      <c r="F3382" s="167" t="s">
        <v>1408</v>
      </c>
      <c r="G3382" s="167" t="s">
        <v>1409</v>
      </c>
      <c r="I3382" s="167" t="s">
        <v>1405</v>
      </c>
      <c r="J3382" s="167" t="s">
        <v>1435</v>
      </c>
      <c r="K3382" s="167" t="s">
        <v>1235</v>
      </c>
      <c r="L3382" s="167" t="s">
        <v>1436</v>
      </c>
      <c r="M3382" s="167" t="s">
        <v>4056</v>
      </c>
      <c r="O3382" s="167">
        <v>23822</v>
      </c>
      <c r="P3382" s="167" t="s">
        <v>1386</v>
      </c>
      <c r="R3382" s="167">
        <v>365</v>
      </c>
      <c r="S3382" s="167">
        <v>-365</v>
      </c>
      <c r="T3382" s="167" t="s">
        <v>1361</v>
      </c>
    </row>
    <row r="3383" spans="1:20">
      <c r="A3383" s="167">
        <v>40000</v>
      </c>
      <c r="B3383" s="167">
        <v>45901</v>
      </c>
      <c r="C3383" s="168">
        <v>45901</v>
      </c>
      <c r="D3383" s="167">
        <v>179844</v>
      </c>
      <c r="E3383" s="167" t="s">
        <v>4060</v>
      </c>
      <c r="F3383" s="167" t="s">
        <v>1425</v>
      </c>
      <c r="G3383" s="167" t="s">
        <v>1426</v>
      </c>
      <c r="I3383" s="167" t="s">
        <v>1405</v>
      </c>
      <c r="J3383" s="167" t="s">
        <v>1783</v>
      </c>
      <c r="K3383" s="167" t="s">
        <v>1235</v>
      </c>
      <c r="L3383" s="167" t="s">
        <v>1784</v>
      </c>
      <c r="M3383" s="167" t="s">
        <v>4056</v>
      </c>
      <c r="O3383" s="167">
        <v>23512</v>
      </c>
      <c r="P3383" s="167" t="s">
        <v>1386</v>
      </c>
      <c r="R3383" s="167">
        <v>2266</v>
      </c>
      <c r="S3383" s="167">
        <v>-2266</v>
      </c>
      <c r="T3383" s="167" t="s">
        <v>1361</v>
      </c>
    </row>
    <row r="3384" spans="1:20">
      <c r="A3384" s="167">
        <v>40000</v>
      </c>
      <c r="B3384" s="167">
        <v>45931</v>
      </c>
      <c r="C3384" s="168">
        <v>45931</v>
      </c>
      <c r="D3384" s="167">
        <v>180398</v>
      </c>
      <c r="E3384" s="167" t="s">
        <v>4060</v>
      </c>
      <c r="F3384" s="167" t="s">
        <v>1425</v>
      </c>
      <c r="G3384" s="167" t="s">
        <v>1426</v>
      </c>
      <c r="I3384" s="167" t="s">
        <v>1405</v>
      </c>
      <c r="J3384" s="167" t="s">
        <v>1783</v>
      </c>
      <c r="K3384" s="167" t="s">
        <v>1235</v>
      </c>
      <c r="L3384" s="167" t="s">
        <v>1784</v>
      </c>
      <c r="M3384" s="167" t="s">
        <v>4056</v>
      </c>
      <c r="O3384" s="167">
        <v>23822</v>
      </c>
      <c r="P3384" s="167" t="s">
        <v>1386</v>
      </c>
      <c r="R3384" s="167">
        <v>2266</v>
      </c>
      <c r="S3384" s="167">
        <v>-2266</v>
      </c>
      <c r="T3384" s="167" t="s">
        <v>1361</v>
      </c>
    </row>
    <row r="3385" spans="1:20">
      <c r="A3385" s="167">
        <v>40000</v>
      </c>
      <c r="B3385" s="167">
        <v>45901</v>
      </c>
      <c r="C3385" s="168">
        <v>45901</v>
      </c>
      <c r="D3385" s="167">
        <v>179844</v>
      </c>
      <c r="E3385" s="167" t="s">
        <v>4061</v>
      </c>
      <c r="F3385" s="167" t="s">
        <v>1425</v>
      </c>
      <c r="G3385" s="167" t="s">
        <v>1426</v>
      </c>
      <c r="I3385" s="167" t="s">
        <v>1405</v>
      </c>
      <c r="J3385" s="167" t="s">
        <v>2336</v>
      </c>
      <c r="K3385" s="167" t="s">
        <v>1235</v>
      </c>
      <c r="L3385" s="167" t="s">
        <v>2337</v>
      </c>
      <c r="M3385" s="167" t="s">
        <v>4056</v>
      </c>
      <c r="O3385" s="167">
        <v>23512</v>
      </c>
      <c r="P3385" s="167" t="s">
        <v>1386</v>
      </c>
      <c r="R3385" s="167">
        <v>772.5</v>
      </c>
      <c r="S3385" s="167">
        <v>-772.5</v>
      </c>
      <c r="T3385" s="167" t="s">
        <v>1361</v>
      </c>
    </row>
    <row r="3386" spans="1:20">
      <c r="A3386" s="167">
        <v>40000</v>
      </c>
      <c r="B3386" s="167">
        <v>45931</v>
      </c>
      <c r="C3386" s="168">
        <v>45931</v>
      </c>
      <c r="D3386" s="167">
        <v>180398</v>
      </c>
      <c r="E3386" s="167" t="s">
        <v>4061</v>
      </c>
      <c r="F3386" s="167" t="s">
        <v>1425</v>
      </c>
      <c r="G3386" s="167" t="s">
        <v>1426</v>
      </c>
      <c r="I3386" s="167" t="s">
        <v>1405</v>
      </c>
      <c r="J3386" s="167" t="s">
        <v>2336</v>
      </c>
      <c r="K3386" s="167" t="s">
        <v>1235</v>
      </c>
      <c r="L3386" s="167" t="s">
        <v>2337</v>
      </c>
      <c r="M3386" s="167" t="s">
        <v>4056</v>
      </c>
      <c r="O3386" s="167">
        <v>23822</v>
      </c>
      <c r="P3386" s="167" t="s">
        <v>1386</v>
      </c>
      <c r="R3386" s="167">
        <v>772.5</v>
      </c>
      <c r="S3386" s="167">
        <v>-772.5</v>
      </c>
      <c r="T3386" s="167" t="s">
        <v>1361</v>
      </c>
    </row>
    <row r="3387" spans="1:20">
      <c r="A3387" s="167">
        <v>42100</v>
      </c>
      <c r="B3387" s="167">
        <v>45901</v>
      </c>
      <c r="C3387" s="168">
        <v>45901</v>
      </c>
      <c r="D3387" s="167">
        <v>179844</v>
      </c>
      <c r="E3387" s="167" t="s">
        <v>4062</v>
      </c>
      <c r="F3387" s="167" t="s">
        <v>1425</v>
      </c>
      <c r="G3387" s="167" t="s">
        <v>1426</v>
      </c>
      <c r="I3387" s="167" t="s">
        <v>1405</v>
      </c>
      <c r="J3387" s="167" t="s">
        <v>1450</v>
      </c>
      <c r="K3387" s="167" t="s">
        <v>1235</v>
      </c>
      <c r="L3387" s="167" t="s">
        <v>1451</v>
      </c>
      <c r="M3387" s="167" t="s">
        <v>4056</v>
      </c>
      <c r="O3387" s="167">
        <v>23512</v>
      </c>
      <c r="P3387" s="167" t="s">
        <v>1386</v>
      </c>
      <c r="R3387" s="167">
        <v>10</v>
      </c>
      <c r="S3387" s="167">
        <v>-10</v>
      </c>
      <c r="T3387" s="167" t="s">
        <v>1361</v>
      </c>
    </row>
    <row r="3388" spans="1:20">
      <c r="A3388" s="167">
        <v>42100</v>
      </c>
      <c r="B3388" s="167">
        <v>45931</v>
      </c>
      <c r="C3388" s="168">
        <v>45931</v>
      </c>
      <c r="D3388" s="167">
        <v>180398</v>
      </c>
      <c r="E3388" s="167" t="s">
        <v>4062</v>
      </c>
      <c r="F3388" s="167" t="s">
        <v>1425</v>
      </c>
      <c r="G3388" s="167" t="s">
        <v>1426</v>
      </c>
      <c r="I3388" s="167" t="s">
        <v>1405</v>
      </c>
      <c r="J3388" s="167" t="s">
        <v>1450</v>
      </c>
      <c r="K3388" s="167" t="s">
        <v>1235</v>
      </c>
      <c r="L3388" s="167" t="s">
        <v>1451</v>
      </c>
      <c r="M3388" s="167" t="s">
        <v>4056</v>
      </c>
      <c r="O3388" s="167">
        <v>23822</v>
      </c>
      <c r="P3388" s="167" t="s">
        <v>1386</v>
      </c>
      <c r="R3388" s="167">
        <v>10</v>
      </c>
      <c r="S3388" s="167">
        <v>-10</v>
      </c>
      <c r="T3388" s="167" t="s">
        <v>1361</v>
      </c>
    </row>
    <row r="3389" spans="1:20">
      <c r="A3389" s="167">
        <v>41450</v>
      </c>
      <c r="B3389" s="167">
        <v>45901</v>
      </c>
      <c r="C3389" s="168">
        <v>45901</v>
      </c>
      <c r="D3389" s="167">
        <v>179844</v>
      </c>
      <c r="E3389" s="167" t="s">
        <v>4063</v>
      </c>
      <c r="F3389" s="167" t="s">
        <v>1425</v>
      </c>
      <c r="G3389" s="167" t="s">
        <v>1426</v>
      </c>
      <c r="I3389" s="167" t="s">
        <v>1405</v>
      </c>
      <c r="J3389" s="167" t="s">
        <v>4064</v>
      </c>
      <c r="K3389" s="167" t="s">
        <v>1235</v>
      </c>
      <c r="L3389" s="167" t="s">
        <v>4065</v>
      </c>
      <c r="M3389" s="167" t="s">
        <v>4056</v>
      </c>
      <c r="O3389" s="167">
        <v>23512</v>
      </c>
      <c r="P3389" s="167" t="s">
        <v>1386</v>
      </c>
      <c r="R3389" s="167">
        <v>12</v>
      </c>
      <c r="S3389" s="167">
        <v>-12</v>
      </c>
      <c r="T3389" s="167" t="s">
        <v>1361</v>
      </c>
    </row>
    <row r="3390" spans="1:20">
      <c r="A3390" s="167">
        <v>41450</v>
      </c>
      <c r="B3390" s="167">
        <v>45931</v>
      </c>
      <c r="C3390" s="168">
        <v>45931</v>
      </c>
      <c r="D3390" s="167">
        <v>180398</v>
      </c>
      <c r="E3390" s="167" t="s">
        <v>4063</v>
      </c>
      <c r="F3390" s="167" t="s">
        <v>1425</v>
      </c>
      <c r="G3390" s="167" t="s">
        <v>1426</v>
      </c>
      <c r="I3390" s="167" t="s">
        <v>1405</v>
      </c>
      <c r="J3390" s="167" t="s">
        <v>4064</v>
      </c>
      <c r="K3390" s="167" t="s">
        <v>1235</v>
      </c>
      <c r="L3390" s="167" t="s">
        <v>4065</v>
      </c>
      <c r="M3390" s="167" t="s">
        <v>4056</v>
      </c>
      <c r="O3390" s="167">
        <v>23822</v>
      </c>
      <c r="P3390" s="167" t="s">
        <v>1386</v>
      </c>
      <c r="R3390" s="167">
        <v>12</v>
      </c>
      <c r="S3390" s="167">
        <v>-12</v>
      </c>
      <c r="T3390" s="167" t="s">
        <v>1361</v>
      </c>
    </row>
    <row r="3391" spans="1:20">
      <c r="A3391" s="167">
        <v>41450</v>
      </c>
      <c r="B3391" s="167">
        <v>45901</v>
      </c>
      <c r="C3391" s="168">
        <v>45901</v>
      </c>
      <c r="D3391" s="167">
        <v>179844</v>
      </c>
      <c r="E3391" s="167" t="s">
        <v>4066</v>
      </c>
      <c r="F3391" s="167" t="s">
        <v>1425</v>
      </c>
      <c r="G3391" s="167" t="s">
        <v>1426</v>
      </c>
      <c r="I3391" s="167" t="s">
        <v>1405</v>
      </c>
      <c r="J3391" s="167" t="s">
        <v>1522</v>
      </c>
      <c r="K3391" s="167" t="s">
        <v>1235</v>
      </c>
      <c r="L3391" s="167" t="s">
        <v>1523</v>
      </c>
      <c r="M3391" s="167" t="s">
        <v>4056</v>
      </c>
      <c r="O3391" s="167">
        <v>23512</v>
      </c>
      <c r="P3391" s="167" t="s">
        <v>1386</v>
      </c>
      <c r="R3391" s="167">
        <v>120</v>
      </c>
      <c r="S3391" s="167">
        <v>-120</v>
      </c>
      <c r="T3391" s="167" t="s">
        <v>1361</v>
      </c>
    </row>
    <row r="3392" spans="1:20">
      <c r="A3392" s="167">
        <v>41450</v>
      </c>
      <c r="B3392" s="167">
        <v>45931</v>
      </c>
      <c r="C3392" s="168">
        <v>45931</v>
      </c>
      <c r="D3392" s="167">
        <v>180398</v>
      </c>
      <c r="E3392" s="167" t="s">
        <v>4066</v>
      </c>
      <c r="F3392" s="167" t="s">
        <v>1425</v>
      </c>
      <c r="G3392" s="167" t="s">
        <v>1426</v>
      </c>
      <c r="I3392" s="167" t="s">
        <v>1405</v>
      </c>
      <c r="J3392" s="167" t="s">
        <v>1522</v>
      </c>
      <c r="K3392" s="167" t="s">
        <v>1235</v>
      </c>
      <c r="L3392" s="167" t="s">
        <v>1523</v>
      </c>
      <c r="M3392" s="167" t="s">
        <v>4056</v>
      </c>
      <c r="O3392" s="167">
        <v>23822</v>
      </c>
      <c r="P3392" s="167" t="s">
        <v>1386</v>
      </c>
      <c r="R3392" s="167">
        <v>120</v>
      </c>
      <c r="S3392" s="167">
        <v>-120</v>
      </c>
      <c r="T3392" s="167" t="s">
        <v>1361</v>
      </c>
    </row>
    <row r="3393" spans="1:20">
      <c r="A3393" s="167">
        <v>41450</v>
      </c>
      <c r="B3393" s="167">
        <v>45901</v>
      </c>
      <c r="C3393" s="168">
        <v>45901</v>
      </c>
      <c r="D3393" s="167">
        <v>179844</v>
      </c>
      <c r="E3393" s="167" t="s">
        <v>4067</v>
      </c>
      <c r="F3393" s="167" t="s">
        <v>1425</v>
      </c>
      <c r="G3393" s="167" t="s">
        <v>1426</v>
      </c>
      <c r="I3393" s="167" t="s">
        <v>1405</v>
      </c>
      <c r="J3393" s="167" t="s">
        <v>1501</v>
      </c>
      <c r="K3393" s="167" t="s">
        <v>1235</v>
      </c>
      <c r="L3393" s="167" t="s">
        <v>1502</v>
      </c>
      <c r="M3393" s="167" t="s">
        <v>4056</v>
      </c>
      <c r="O3393" s="167">
        <v>23512</v>
      </c>
      <c r="P3393" s="167" t="s">
        <v>1386</v>
      </c>
      <c r="R3393" s="167">
        <v>572</v>
      </c>
      <c r="S3393" s="167">
        <v>-572</v>
      </c>
      <c r="T3393" s="167" t="s">
        <v>1361</v>
      </c>
    </row>
    <row r="3394" spans="1:20">
      <c r="A3394" s="167">
        <v>41450</v>
      </c>
      <c r="B3394" s="167">
        <v>45931</v>
      </c>
      <c r="C3394" s="168">
        <v>45931</v>
      </c>
      <c r="D3394" s="167">
        <v>180398</v>
      </c>
      <c r="E3394" s="167" t="s">
        <v>4067</v>
      </c>
      <c r="F3394" s="167" t="s">
        <v>1425</v>
      </c>
      <c r="G3394" s="167" t="s">
        <v>1426</v>
      </c>
      <c r="I3394" s="167" t="s">
        <v>1405</v>
      </c>
      <c r="J3394" s="167" t="s">
        <v>1501</v>
      </c>
      <c r="K3394" s="167" t="s">
        <v>1235</v>
      </c>
      <c r="L3394" s="167" t="s">
        <v>1502</v>
      </c>
      <c r="M3394" s="167" t="s">
        <v>4056</v>
      </c>
      <c r="O3394" s="167">
        <v>23822</v>
      </c>
      <c r="P3394" s="167" t="s">
        <v>1386</v>
      </c>
      <c r="R3394" s="167">
        <v>572</v>
      </c>
      <c r="S3394" s="167">
        <v>-572</v>
      </c>
      <c r="T3394" s="167" t="s">
        <v>1361</v>
      </c>
    </row>
    <row r="3395" spans="1:20">
      <c r="A3395" s="167">
        <v>41450</v>
      </c>
      <c r="B3395" s="167">
        <v>45901</v>
      </c>
      <c r="C3395" s="168">
        <v>45901</v>
      </c>
      <c r="D3395" s="167">
        <v>179844</v>
      </c>
      <c r="E3395" s="167" t="s">
        <v>4068</v>
      </c>
      <c r="F3395" s="167" t="s">
        <v>1425</v>
      </c>
      <c r="G3395" s="167" t="s">
        <v>1426</v>
      </c>
      <c r="I3395" s="167" t="s">
        <v>1405</v>
      </c>
      <c r="J3395" s="167" t="s">
        <v>1643</v>
      </c>
      <c r="K3395" s="167" t="s">
        <v>1235</v>
      </c>
      <c r="L3395" s="167" t="s">
        <v>1644</v>
      </c>
      <c r="M3395" s="167" t="s">
        <v>4056</v>
      </c>
      <c r="O3395" s="167">
        <v>23512</v>
      </c>
      <c r="P3395" s="167" t="s">
        <v>1386</v>
      </c>
      <c r="R3395" s="167">
        <v>537.5</v>
      </c>
      <c r="S3395" s="167">
        <v>-537.5</v>
      </c>
      <c r="T3395" s="167" t="s">
        <v>1361</v>
      </c>
    </row>
    <row r="3396" spans="1:20">
      <c r="A3396" s="167">
        <v>41450</v>
      </c>
      <c r="B3396" s="167">
        <v>45931</v>
      </c>
      <c r="C3396" s="168">
        <v>45931</v>
      </c>
      <c r="D3396" s="167">
        <v>180398</v>
      </c>
      <c r="E3396" s="167" t="s">
        <v>4068</v>
      </c>
      <c r="F3396" s="167" t="s">
        <v>1425</v>
      </c>
      <c r="G3396" s="167" t="s">
        <v>1426</v>
      </c>
      <c r="I3396" s="167" t="s">
        <v>1405</v>
      </c>
      <c r="J3396" s="167" t="s">
        <v>1643</v>
      </c>
      <c r="K3396" s="167" t="s">
        <v>1235</v>
      </c>
      <c r="L3396" s="167" t="s">
        <v>1644</v>
      </c>
      <c r="M3396" s="167" t="s">
        <v>4056</v>
      </c>
      <c r="O3396" s="167">
        <v>23822</v>
      </c>
      <c r="P3396" s="167" t="s">
        <v>1386</v>
      </c>
      <c r="R3396" s="167">
        <v>537.5</v>
      </c>
      <c r="S3396" s="167">
        <v>-537.5</v>
      </c>
      <c r="T3396" s="167" t="s">
        <v>1361</v>
      </c>
    </row>
    <row r="3397" spans="1:20">
      <c r="A3397" s="167">
        <v>41450</v>
      </c>
      <c r="B3397" s="167">
        <v>45901</v>
      </c>
      <c r="C3397" s="168">
        <v>45901</v>
      </c>
      <c r="D3397" s="167">
        <v>179844</v>
      </c>
      <c r="E3397" s="167" t="s">
        <v>4069</v>
      </c>
      <c r="F3397" s="167" t="s">
        <v>1425</v>
      </c>
      <c r="G3397" s="167" t="s">
        <v>1426</v>
      </c>
      <c r="I3397" s="167" t="s">
        <v>1405</v>
      </c>
      <c r="J3397" s="167" t="s">
        <v>4070</v>
      </c>
      <c r="K3397" s="167" t="s">
        <v>1235</v>
      </c>
      <c r="L3397" s="167" t="s">
        <v>4071</v>
      </c>
      <c r="M3397" s="167" t="s">
        <v>4056</v>
      </c>
      <c r="O3397" s="167">
        <v>23512</v>
      </c>
      <c r="P3397" s="167" t="s">
        <v>1386</v>
      </c>
      <c r="R3397" s="167">
        <v>24</v>
      </c>
      <c r="S3397" s="167">
        <v>-24</v>
      </c>
      <c r="T3397" s="167" t="s">
        <v>1361</v>
      </c>
    </row>
    <row r="3398" spans="1:20">
      <c r="A3398" s="167">
        <v>41450</v>
      </c>
      <c r="B3398" s="167">
        <v>45931</v>
      </c>
      <c r="C3398" s="168">
        <v>45931</v>
      </c>
      <c r="D3398" s="167">
        <v>180398</v>
      </c>
      <c r="E3398" s="167" t="s">
        <v>4069</v>
      </c>
      <c r="F3398" s="167" t="s">
        <v>1425</v>
      </c>
      <c r="G3398" s="167" t="s">
        <v>1426</v>
      </c>
      <c r="I3398" s="167" t="s">
        <v>1405</v>
      </c>
      <c r="J3398" s="167" t="s">
        <v>4070</v>
      </c>
      <c r="K3398" s="167" t="s">
        <v>1235</v>
      </c>
      <c r="L3398" s="167" t="s">
        <v>4071</v>
      </c>
      <c r="M3398" s="167" t="s">
        <v>4056</v>
      </c>
      <c r="O3398" s="167">
        <v>23822</v>
      </c>
      <c r="P3398" s="167" t="s">
        <v>1386</v>
      </c>
      <c r="R3398" s="167">
        <v>24</v>
      </c>
      <c r="S3398" s="167">
        <v>-24</v>
      </c>
      <c r="T3398" s="167" t="s">
        <v>1361</v>
      </c>
    </row>
    <row r="3399" spans="1:20">
      <c r="A3399" s="167">
        <v>41450</v>
      </c>
      <c r="B3399" s="167">
        <v>45901</v>
      </c>
      <c r="C3399" s="168">
        <v>45901</v>
      </c>
      <c r="D3399" s="167">
        <v>179844</v>
      </c>
      <c r="E3399" s="167" t="s">
        <v>4072</v>
      </c>
      <c r="F3399" s="167" t="s">
        <v>1425</v>
      </c>
      <c r="G3399" s="167" t="s">
        <v>1426</v>
      </c>
      <c r="I3399" s="167" t="s">
        <v>1405</v>
      </c>
      <c r="J3399" s="167" t="s">
        <v>4073</v>
      </c>
      <c r="K3399" s="167" t="s">
        <v>1235</v>
      </c>
      <c r="L3399" s="167" t="s">
        <v>4074</v>
      </c>
      <c r="M3399" s="167" t="s">
        <v>4056</v>
      </c>
      <c r="O3399" s="167">
        <v>23512</v>
      </c>
      <c r="P3399" s="167" t="s">
        <v>1386</v>
      </c>
      <c r="R3399" s="167">
        <v>16.2</v>
      </c>
      <c r="S3399" s="167">
        <v>-16.2</v>
      </c>
      <c r="T3399" s="167" t="s">
        <v>1361</v>
      </c>
    </row>
    <row r="3400" spans="1:20">
      <c r="A3400" s="167">
        <v>41450</v>
      </c>
      <c r="B3400" s="167">
        <v>45931</v>
      </c>
      <c r="C3400" s="168">
        <v>45931</v>
      </c>
      <c r="D3400" s="167">
        <v>180398</v>
      </c>
      <c r="E3400" s="167" t="s">
        <v>4072</v>
      </c>
      <c r="F3400" s="167" t="s">
        <v>1425</v>
      </c>
      <c r="G3400" s="167" t="s">
        <v>1426</v>
      </c>
      <c r="I3400" s="167" t="s">
        <v>1405</v>
      </c>
      <c r="J3400" s="167" t="s">
        <v>4073</v>
      </c>
      <c r="K3400" s="167" t="s">
        <v>1235</v>
      </c>
      <c r="L3400" s="167" t="s">
        <v>4074</v>
      </c>
      <c r="M3400" s="167" t="s">
        <v>4056</v>
      </c>
      <c r="O3400" s="167">
        <v>23822</v>
      </c>
      <c r="P3400" s="167" t="s">
        <v>1386</v>
      </c>
      <c r="R3400" s="167">
        <v>16.2</v>
      </c>
      <c r="S3400" s="167">
        <v>-16.2</v>
      </c>
      <c r="T3400" s="167" t="s">
        <v>1361</v>
      </c>
    </row>
    <row r="3401" spans="1:20">
      <c r="A3401" s="167">
        <v>41450</v>
      </c>
      <c r="B3401" s="167">
        <v>45901</v>
      </c>
      <c r="C3401" s="168">
        <v>45901</v>
      </c>
      <c r="D3401" s="167">
        <v>179844</v>
      </c>
      <c r="E3401" s="167" t="s">
        <v>4075</v>
      </c>
      <c r="F3401" s="167" t="s">
        <v>1425</v>
      </c>
      <c r="G3401" s="167" t="s">
        <v>1426</v>
      </c>
      <c r="I3401" s="167" t="s">
        <v>1405</v>
      </c>
      <c r="J3401" s="167" t="s">
        <v>1788</v>
      </c>
      <c r="K3401" s="167" t="s">
        <v>1235</v>
      </c>
      <c r="L3401" s="167" t="s">
        <v>1789</v>
      </c>
      <c r="M3401" s="167" t="s">
        <v>4056</v>
      </c>
      <c r="O3401" s="167">
        <v>23512</v>
      </c>
      <c r="P3401" s="167" t="s">
        <v>1386</v>
      </c>
      <c r="R3401" s="167">
        <v>115</v>
      </c>
      <c r="S3401" s="167">
        <v>-115</v>
      </c>
      <c r="T3401" s="167" t="s">
        <v>1361</v>
      </c>
    </row>
    <row r="3402" spans="1:20">
      <c r="A3402" s="167">
        <v>41450</v>
      </c>
      <c r="B3402" s="167">
        <v>45931</v>
      </c>
      <c r="C3402" s="168">
        <v>45931</v>
      </c>
      <c r="D3402" s="167">
        <v>180398</v>
      </c>
      <c r="E3402" s="167" t="s">
        <v>4075</v>
      </c>
      <c r="F3402" s="167" t="s">
        <v>1425</v>
      </c>
      <c r="G3402" s="167" t="s">
        <v>1426</v>
      </c>
      <c r="I3402" s="167" t="s">
        <v>1405</v>
      </c>
      <c r="J3402" s="167" t="s">
        <v>1788</v>
      </c>
      <c r="K3402" s="167" t="s">
        <v>1235</v>
      </c>
      <c r="L3402" s="167" t="s">
        <v>1789</v>
      </c>
      <c r="M3402" s="167" t="s">
        <v>4056</v>
      </c>
      <c r="O3402" s="167">
        <v>23822</v>
      </c>
      <c r="P3402" s="167" t="s">
        <v>1386</v>
      </c>
      <c r="R3402" s="167">
        <v>115</v>
      </c>
      <c r="S3402" s="167">
        <v>-115</v>
      </c>
      <c r="T3402" s="167" t="s">
        <v>1361</v>
      </c>
    </row>
    <row r="3403" spans="1:20">
      <c r="A3403" s="167">
        <v>41200</v>
      </c>
      <c r="B3403" s="167">
        <v>45901</v>
      </c>
      <c r="C3403" s="168">
        <v>45901</v>
      </c>
      <c r="D3403" s="167">
        <v>179844</v>
      </c>
      <c r="E3403" s="167" t="s">
        <v>4076</v>
      </c>
      <c r="F3403" s="167" t="s">
        <v>1408</v>
      </c>
      <c r="G3403" s="167" t="s">
        <v>1409</v>
      </c>
      <c r="I3403" s="167" t="s">
        <v>1405</v>
      </c>
      <c r="J3403" s="167" t="s">
        <v>1478</v>
      </c>
      <c r="K3403" s="167" t="s">
        <v>1235</v>
      </c>
      <c r="L3403" s="167" t="s">
        <v>1479</v>
      </c>
      <c r="M3403" s="167" t="s">
        <v>4056</v>
      </c>
      <c r="O3403" s="167">
        <v>23512</v>
      </c>
      <c r="P3403" s="167" t="s">
        <v>1386</v>
      </c>
      <c r="R3403" s="167">
        <v>250</v>
      </c>
      <c r="S3403" s="167">
        <v>-250</v>
      </c>
      <c r="T3403" s="167" t="s">
        <v>1361</v>
      </c>
    </row>
    <row r="3404" spans="1:20">
      <c r="A3404" s="167">
        <v>41200</v>
      </c>
      <c r="B3404" s="167">
        <v>45931</v>
      </c>
      <c r="C3404" s="168">
        <v>45931</v>
      </c>
      <c r="D3404" s="167">
        <v>180398</v>
      </c>
      <c r="E3404" s="167" t="s">
        <v>4076</v>
      </c>
      <c r="F3404" s="167" t="s">
        <v>1408</v>
      </c>
      <c r="G3404" s="167" t="s">
        <v>1409</v>
      </c>
      <c r="I3404" s="167" t="s">
        <v>1405</v>
      </c>
      <c r="J3404" s="167" t="s">
        <v>1478</v>
      </c>
      <c r="K3404" s="167" t="s">
        <v>1235</v>
      </c>
      <c r="L3404" s="167" t="s">
        <v>1479</v>
      </c>
      <c r="M3404" s="167" t="s">
        <v>4056</v>
      </c>
      <c r="O3404" s="167">
        <v>23822</v>
      </c>
      <c r="P3404" s="167" t="s">
        <v>1386</v>
      </c>
      <c r="R3404" s="167">
        <v>250</v>
      </c>
      <c r="S3404" s="167">
        <v>-250</v>
      </c>
      <c r="T3404" s="167" t="s">
        <v>1361</v>
      </c>
    </row>
    <row r="3405" spans="1:20">
      <c r="A3405" s="167">
        <v>41200</v>
      </c>
      <c r="B3405" s="167">
        <v>45901</v>
      </c>
      <c r="C3405" s="168">
        <v>45901</v>
      </c>
      <c r="D3405" s="167">
        <v>179844</v>
      </c>
      <c r="E3405" s="167" t="s">
        <v>4077</v>
      </c>
      <c r="F3405" s="167" t="s">
        <v>1408</v>
      </c>
      <c r="G3405" s="167" t="s">
        <v>1409</v>
      </c>
      <c r="I3405" s="167" t="s">
        <v>1405</v>
      </c>
      <c r="J3405" s="167" t="s">
        <v>4078</v>
      </c>
      <c r="K3405" s="167" t="s">
        <v>1235</v>
      </c>
      <c r="L3405" s="167" t="s">
        <v>4079</v>
      </c>
      <c r="M3405" s="167" t="s">
        <v>4056</v>
      </c>
      <c r="O3405" s="167">
        <v>23512</v>
      </c>
      <c r="P3405" s="167" t="s">
        <v>1386</v>
      </c>
      <c r="R3405" s="167">
        <v>525</v>
      </c>
      <c r="S3405" s="167">
        <v>-525</v>
      </c>
      <c r="T3405" s="167" t="s">
        <v>1361</v>
      </c>
    </row>
    <row r="3406" spans="1:20">
      <c r="A3406" s="167">
        <v>41200</v>
      </c>
      <c r="B3406" s="167">
        <v>45931</v>
      </c>
      <c r="C3406" s="168">
        <v>45931</v>
      </c>
      <c r="D3406" s="167">
        <v>180398</v>
      </c>
      <c r="E3406" s="167" t="s">
        <v>4077</v>
      </c>
      <c r="F3406" s="167" t="s">
        <v>1408</v>
      </c>
      <c r="G3406" s="167" t="s">
        <v>1409</v>
      </c>
      <c r="I3406" s="167" t="s">
        <v>1405</v>
      </c>
      <c r="J3406" s="167" t="s">
        <v>4078</v>
      </c>
      <c r="K3406" s="167" t="s">
        <v>1235</v>
      </c>
      <c r="L3406" s="167" t="s">
        <v>4079</v>
      </c>
      <c r="M3406" s="167" t="s">
        <v>4056</v>
      </c>
      <c r="O3406" s="167">
        <v>23822</v>
      </c>
      <c r="P3406" s="167" t="s">
        <v>1386</v>
      </c>
      <c r="R3406" s="167">
        <v>525</v>
      </c>
      <c r="S3406" s="167">
        <v>-525</v>
      </c>
      <c r="T3406" s="167" t="s">
        <v>1361</v>
      </c>
    </row>
    <row r="3407" spans="1:20">
      <c r="A3407" s="167">
        <v>41450</v>
      </c>
      <c r="B3407" s="167">
        <v>45901</v>
      </c>
      <c r="C3407" s="168">
        <v>45901</v>
      </c>
      <c r="D3407" s="167">
        <v>179844</v>
      </c>
      <c r="E3407" s="167" t="s">
        <v>4080</v>
      </c>
      <c r="F3407" s="167" t="s">
        <v>1425</v>
      </c>
      <c r="G3407" s="167" t="s">
        <v>1426</v>
      </c>
      <c r="I3407" s="167" t="s">
        <v>1405</v>
      </c>
      <c r="J3407" s="167" t="s">
        <v>1693</v>
      </c>
      <c r="K3407" s="167" t="s">
        <v>1235</v>
      </c>
      <c r="L3407" s="167" t="s">
        <v>1694</v>
      </c>
      <c r="M3407" s="167" t="s">
        <v>4056</v>
      </c>
      <c r="O3407" s="167">
        <v>23512</v>
      </c>
      <c r="P3407" s="167" t="s">
        <v>1386</v>
      </c>
      <c r="R3407" s="167">
        <v>150</v>
      </c>
      <c r="S3407" s="167">
        <v>-150</v>
      </c>
      <c r="T3407" s="167" t="s">
        <v>1361</v>
      </c>
    </row>
    <row r="3408" spans="1:20">
      <c r="A3408" s="167">
        <v>41450</v>
      </c>
      <c r="B3408" s="167">
        <v>45931</v>
      </c>
      <c r="C3408" s="168">
        <v>45931</v>
      </c>
      <c r="D3408" s="167">
        <v>180398</v>
      </c>
      <c r="E3408" s="167" t="s">
        <v>4080</v>
      </c>
      <c r="F3408" s="167" t="s">
        <v>1425</v>
      </c>
      <c r="G3408" s="167" t="s">
        <v>1426</v>
      </c>
      <c r="I3408" s="167" t="s">
        <v>1405</v>
      </c>
      <c r="J3408" s="167" t="s">
        <v>1693</v>
      </c>
      <c r="K3408" s="167" t="s">
        <v>1235</v>
      </c>
      <c r="L3408" s="167" t="s">
        <v>1694</v>
      </c>
      <c r="M3408" s="167" t="s">
        <v>4056</v>
      </c>
      <c r="O3408" s="167">
        <v>23822</v>
      </c>
      <c r="P3408" s="167" t="s">
        <v>1386</v>
      </c>
      <c r="R3408" s="167">
        <v>150</v>
      </c>
      <c r="S3408" s="167">
        <v>-150</v>
      </c>
      <c r="T3408" s="167" t="s">
        <v>1361</v>
      </c>
    </row>
    <row r="3409" spans="1:20">
      <c r="A3409" s="167">
        <v>42200</v>
      </c>
      <c r="B3409" s="167">
        <v>45901</v>
      </c>
      <c r="C3409" s="168">
        <v>45901</v>
      </c>
      <c r="D3409" s="167">
        <v>179844</v>
      </c>
      <c r="E3409" s="167" t="s">
        <v>4081</v>
      </c>
      <c r="F3409" s="167" t="s">
        <v>1425</v>
      </c>
      <c r="G3409" s="167" t="s">
        <v>1426</v>
      </c>
      <c r="I3409" s="167" t="s">
        <v>1405</v>
      </c>
      <c r="J3409" s="167" t="s">
        <v>4082</v>
      </c>
      <c r="K3409" s="167" t="s">
        <v>1235</v>
      </c>
      <c r="L3409" s="167" t="s">
        <v>4083</v>
      </c>
      <c r="M3409" s="167" t="s">
        <v>4056</v>
      </c>
      <c r="O3409" s="167">
        <v>23512</v>
      </c>
      <c r="P3409" s="167" t="s">
        <v>1386</v>
      </c>
      <c r="R3409" s="167">
        <v>150</v>
      </c>
      <c r="S3409" s="167">
        <v>-150</v>
      </c>
      <c r="T3409" s="167" t="s">
        <v>1361</v>
      </c>
    </row>
    <row r="3410" spans="1:20">
      <c r="A3410" s="167">
        <v>42200</v>
      </c>
      <c r="B3410" s="167">
        <v>45931</v>
      </c>
      <c r="C3410" s="168">
        <v>45931</v>
      </c>
      <c r="D3410" s="167">
        <v>180398</v>
      </c>
      <c r="E3410" s="167" t="s">
        <v>4081</v>
      </c>
      <c r="F3410" s="167" t="s">
        <v>1425</v>
      </c>
      <c r="G3410" s="167" t="s">
        <v>1426</v>
      </c>
      <c r="I3410" s="167" t="s">
        <v>1405</v>
      </c>
      <c r="J3410" s="167" t="s">
        <v>4082</v>
      </c>
      <c r="K3410" s="167" t="s">
        <v>1235</v>
      </c>
      <c r="L3410" s="167" t="s">
        <v>4083</v>
      </c>
      <c r="M3410" s="167" t="s">
        <v>4056</v>
      </c>
      <c r="O3410" s="167">
        <v>23822</v>
      </c>
      <c r="P3410" s="167" t="s">
        <v>1386</v>
      </c>
      <c r="R3410" s="167">
        <v>150</v>
      </c>
      <c r="S3410" s="167">
        <v>-150</v>
      </c>
      <c r="T3410" s="167" t="s">
        <v>1361</v>
      </c>
    </row>
    <row r="3411" spans="1:20">
      <c r="A3411" s="167">
        <v>41450</v>
      </c>
      <c r="B3411" s="167">
        <v>45901</v>
      </c>
      <c r="C3411" s="168">
        <v>45901</v>
      </c>
      <c r="D3411" s="167">
        <v>179844</v>
      </c>
      <c r="E3411" s="167" t="s">
        <v>4084</v>
      </c>
      <c r="F3411" s="167" t="s">
        <v>1425</v>
      </c>
      <c r="G3411" s="167" t="s">
        <v>1426</v>
      </c>
      <c r="I3411" s="167" t="s">
        <v>1405</v>
      </c>
      <c r="J3411" s="167" t="s">
        <v>1741</v>
      </c>
      <c r="K3411" s="167" t="s">
        <v>1235</v>
      </c>
      <c r="L3411" s="167" t="s">
        <v>1742</v>
      </c>
      <c r="M3411" s="167" t="s">
        <v>4056</v>
      </c>
      <c r="O3411" s="167">
        <v>23512</v>
      </c>
      <c r="P3411" s="167" t="s">
        <v>1386</v>
      </c>
      <c r="R3411" s="167">
        <v>90</v>
      </c>
      <c r="S3411" s="167">
        <v>-90</v>
      </c>
      <c r="T3411" s="167" t="s">
        <v>1361</v>
      </c>
    </row>
    <row r="3412" spans="1:20">
      <c r="A3412" s="167">
        <v>41450</v>
      </c>
      <c r="B3412" s="167">
        <v>45931</v>
      </c>
      <c r="C3412" s="168">
        <v>45931</v>
      </c>
      <c r="D3412" s="167">
        <v>180398</v>
      </c>
      <c r="E3412" s="167" t="s">
        <v>4084</v>
      </c>
      <c r="F3412" s="167" t="s">
        <v>1425</v>
      </c>
      <c r="G3412" s="167" t="s">
        <v>1426</v>
      </c>
      <c r="I3412" s="167" t="s">
        <v>1405</v>
      </c>
      <c r="J3412" s="167" t="s">
        <v>1741</v>
      </c>
      <c r="K3412" s="167" t="s">
        <v>1235</v>
      </c>
      <c r="L3412" s="167" t="s">
        <v>1742</v>
      </c>
      <c r="M3412" s="167" t="s">
        <v>4056</v>
      </c>
      <c r="O3412" s="167">
        <v>23822</v>
      </c>
      <c r="P3412" s="167" t="s">
        <v>1386</v>
      </c>
      <c r="R3412" s="167">
        <v>90</v>
      </c>
      <c r="S3412" s="167">
        <v>-90</v>
      </c>
      <c r="T3412" s="167" t="s">
        <v>1361</v>
      </c>
    </row>
    <row r="3413" spans="1:20">
      <c r="A3413" s="167">
        <v>42100</v>
      </c>
      <c r="B3413" s="167">
        <v>45901</v>
      </c>
      <c r="C3413" s="168">
        <v>45901</v>
      </c>
      <c r="D3413" s="167">
        <v>179845</v>
      </c>
      <c r="E3413" s="167" t="s">
        <v>4085</v>
      </c>
      <c r="F3413" s="167" t="s">
        <v>1408</v>
      </c>
      <c r="G3413" s="167" t="s">
        <v>1409</v>
      </c>
      <c r="I3413" s="167" t="s">
        <v>1405</v>
      </c>
      <c r="J3413" s="167" t="s">
        <v>1435</v>
      </c>
      <c r="K3413" s="167" t="s">
        <v>1238</v>
      </c>
      <c r="L3413" s="167" t="s">
        <v>1436</v>
      </c>
      <c r="M3413" s="167" t="s">
        <v>4086</v>
      </c>
      <c r="O3413" s="167">
        <v>23549</v>
      </c>
      <c r="P3413" s="167" t="s">
        <v>1386</v>
      </c>
      <c r="R3413" s="167">
        <v>140</v>
      </c>
      <c r="S3413" s="167">
        <v>-140</v>
      </c>
      <c r="T3413" s="167" t="s">
        <v>1361</v>
      </c>
    </row>
    <row r="3414" spans="1:20">
      <c r="A3414" s="167">
        <v>42100</v>
      </c>
      <c r="B3414" s="167">
        <v>45901</v>
      </c>
      <c r="C3414" s="168">
        <v>45901</v>
      </c>
      <c r="D3414" s="167">
        <v>179846</v>
      </c>
      <c r="E3414" s="167" t="s">
        <v>4087</v>
      </c>
      <c r="F3414" s="167" t="s">
        <v>1408</v>
      </c>
      <c r="G3414" s="167" t="s">
        <v>1409</v>
      </c>
      <c r="I3414" s="167" t="s">
        <v>1405</v>
      </c>
      <c r="J3414" s="167" t="s">
        <v>3348</v>
      </c>
      <c r="K3414" s="167" t="s">
        <v>1240</v>
      </c>
      <c r="L3414" s="167" t="s">
        <v>3349</v>
      </c>
      <c r="M3414" s="167" t="s">
        <v>4088</v>
      </c>
      <c r="O3414" s="167">
        <v>23496</v>
      </c>
      <c r="P3414" s="167" t="s">
        <v>1386</v>
      </c>
      <c r="R3414" s="167">
        <v>550</v>
      </c>
      <c r="S3414" s="167">
        <v>-550</v>
      </c>
      <c r="T3414" s="167" t="s">
        <v>1361</v>
      </c>
    </row>
    <row r="3415" spans="1:20">
      <c r="A3415" s="167">
        <v>42100</v>
      </c>
      <c r="B3415" s="167">
        <v>45931</v>
      </c>
      <c r="C3415" s="168">
        <v>45931</v>
      </c>
      <c r="D3415" s="167">
        <v>180399</v>
      </c>
      <c r="E3415" s="167" t="s">
        <v>4087</v>
      </c>
      <c r="F3415" s="167" t="s">
        <v>1408</v>
      </c>
      <c r="G3415" s="167" t="s">
        <v>1409</v>
      </c>
      <c r="I3415" s="167" t="s">
        <v>1405</v>
      </c>
      <c r="J3415" s="167" t="s">
        <v>3348</v>
      </c>
      <c r="K3415" s="167" t="s">
        <v>1240</v>
      </c>
      <c r="L3415" s="167" t="s">
        <v>3349</v>
      </c>
      <c r="M3415" s="167" t="s">
        <v>4088</v>
      </c>
      <c r="O3415" s="167">
        <v>23823</v>
      </c>
      <c r="P3415" s="167" t="s">
        <v>1386</v>
      </c>
      <c r="R3415" s="167">
        <v>550</v>
      </c>
      <c r="S3415" s="167">
        <v>-550</v>
      </c>
      <c r="T3415" s="167" t="s">
        <v>1361</v>
      </c>
    </row>
    <row r="3416" spans="1:20">
      <c r="A3416" s="167">
        <v>42100</v>
      </c>
      <c r="B3416" s="167">
        <v>45901</v>
      </c>
      <c r="C3416" s="168">
        <v>45901</v>
      </c>
      <c r="D3416" s="167">
        <v>179846</v>
      </c>
      <c r="E3416" s="167" t="s">
        <v>4089</v>
      </c>
      <c r="F3416" s="167" t="s">
        <v>1408</v>
      </c>
      <c r="G3416" s="167" t="s">
        <v>1409</v>
      </c>
      <c r="I3416" s="167" t="s">
        <v>1405</v>
      </c>
      <c r="J3416" s="167" t="s">
        <v>1413</v>
      </c>
      <c r="K3416" s="167" t="s">
        <v>1240</v>
      </c>
      <c r="L3416" s="167" t="s">
        <v>1414</v>
      </c>
      <c r="M3416" s="167" t="s">
        <v>4088</v>
      </c>
      <c r="O3416" s="167">
        <v>23496</v>
      </c>
      <c r="P3416" s="167" t="s">
        <v>1386</v>
      </c>
      <c r="R3416" s="167">
        <v>576</v>
      </c>
      <c r="S3416" s="167">
        <v>-576</v>
      </c>
      <c r="T3416" s="167" t="s">
        <v>1361</v>
      </c>
    </row>
    <row r="3417" spans="1:20">
      <c r="A3417" s="167">
        <v>42100</v>
      </c>
      <c r="B3417" s="167">
        <v>45931</v>
      </c>
      <c r="C3417" s="168">
        <v>45931</v>
      </c>
      <c r="D3417" s="167">
        <v>180399</v>
      </c>
      <c r="E3417" s="167" t="s">
        <v>4089</v>
      </c>
      <c r="F3417" s="167" t="s">
        <v>1408</v>
      </c>
      <c r="G3417" s="167" t="s">
        <v>1409</v>
      </c>
      <c r="I3417" s="167" t="s">
        <v>1405</v>
      </c>
      <c r="J3417" s="167" t="s">
        <v>1413</v>
      </c>
      <c r="K3417" s="167" t="s">
        <v>1240</v>
      </c>
      <c r="L3417" s="167" t="s">
        <v>1414</v>
      </c>
      <c r="M3417" s="167" t="s">
        <v>4088</v>
      </c>
      <c r="O3417" s="167">
        <v>23823</v>
      </c>
      <c r="P3417" s="167" t="s">
        <v>1386</v>
      </c>
      <c r="R3417" s="167">
        <v>576</v>
      </c>
      <c r="S3417" s="167">
        <v>-576</v>
      </c>
      <c r="T3417" s="167" t="s">
        <v>1361</v>
      </c>
    </row>
    <row r="3418" spans="1:20">
      <c r="A3418" s="167">
        <v>42100</v>
      </c>
      <c r="B3418" s="167">
        <v>45901</v>
      </c>
      <c r="C3418" s="168">
        <v>45901</v>
      </c>
      <c r="D3418" s="167">
        <v>179846</v>
      </c>
      <c r="E3418" s="167" t="s">
        <v>4090</v>
      </c>
      <c r="F3418" s="167" t="s">
        <v>1408</v>
      </c>
      <c r="G3418" s="167" t="s">
        <v>1409</v>
      </c>
      <c r="I3418" s="167" t="s">
        <v>1405</v>
      </c>
      <c r="J3418" s="167" t="s">
        <v>1422</v>
      </c>
      <c r="K3418" s="167" t="s">
        <v>1240</v>
      </c>
      <c r="L3418" s="167" t="s">
        <v>1423</v>
      </c>
      <c r="M3418" s="167" t="s">
        <v>4088</v>
      </c>
      <c r="O3418" s="167">
        <v>23496</v>
      </c>
      <c r="P3418" s="167" t="s">
        <v>1386</v>
      </c>
      <c r="R3418" s="167">
        <v>500.5</v>
      </c>
      <c r="S3418" s="167">
        <v>-500.5</v>
      </c>
      <c r="T3418" s="167" t="s">
        <v>1361</v>
      </c>
    </row>
    <row r="3419" spans="1:20">
      <c r="A3419" s="167">
        <v>42100</v>
      </c>
      <c r="B3419" s="167">
        <v>45931</v>
      </c>
      <c r="C3419" s="168">
        <v>45931</v>
      </c>
      <c r="D3419" s="167">
        <v>180399</v>
      </c>
      <c r="E3419" s="167" t="s">
        <v>4090</v>
      </c>
      <c r="F3419" s="167" t="s">
        <v>1408</v>
      </c>
      <c r="G3419" s="167" t="s">
        <v>1409</v>
      </c>
      <c r="I3419" s="167" t="s">
        <v>1405</v>
      </c>
      <c r="J3419" s="167" t="s">
        <v>1422</v>
      </c>
      <c r="K3419" s="167" t="s">
        <v>1240</v>
      </c>
      <c r="L3419" s="167" t="s">
        <v>1423</v>
      </c>
      <c r="M3419" s="167" t="s">
        <v>4088</v>
      </c>
      <c r="O3419" s="167">
        <v>23823</v>
      </c>
      <c r="P3419" s="167" t="s">
        <v>1386</v>
      </c>
      <c r="R3419" s="167">
        <v>507</v>
      </c>
      <c r="S3419" s="167">
        <v>-507</v>
      </c>
      <c r="T3419" s="167" t="s">
        <v>1361</v>
      </c>
    </row>
    <row r="3420" spans="1:20">
      <c r="A3420" s="167">
        <v>42000</v>
      </c>
      <c r="B3420" s="167">
        <v>45953</v>
      </c>
      <c r="C3420" s="168">
        <v>45953</v>
      </c>
      <c r="D3420" s="167">
        <v>180846</v>
      </c>
      <c r="E3420" s="167" t="s">
        <v>4091</v>
      </c>
      <c r="F3420" s="167" t="s">
        <v>1553</v>
      </c>
      <c r="G3420" s="167" t="s">
        <v>1554</v>
      </c>
      <c r="I3420" s="167" t="s">
        <v>1405</v>
      </c>
      <c r="J3420" s="167" t="s">
        <v>2143</v>
      </c>
      <c r="K3420" s="167" t="s">
        <v>1240</v>
      </c>
      <c r="L3420" s="167" t="s">
        <v>2144</v>
      </c>
      <c r="M3420" s="167" t="s">
        <v>4088</v>
      </c>
      <c r="O3420" s="167">
        <v>24158</v>
      </c>
      <c r="P3420" s="167" t="s">
        <v>1386</v>
      </c>
      <c r="R3420" s="167">
        <v>562.5</v>
      </c>
      <c r="S3420" s="167">
        <v>-562.5</v>
      </c>
      <c r="T3420" s="167" t="s">
        <v>1361</v>
      </c>
    </row>
    <row r="3421" spans="1:20">
      <c r="A3421" s="167">
        <v>42100</v>
      </c>
      <c r="B3421" s="167">
        <v>45901</v>
      </c>
      <c r="C3421" s="168">
        <v>45901</v>
      </c>
      <c r="D3421" s="167">
        <v>179846</v>
      </c>
      <c r="E3421" s="167" t="s">
        <v>4092</v>
      </c>
      <c r="F3421" s="167" t="s">
        <v>1408</v>
      </c>
      <c r="G3421" s="167" t="s">
        <v>1409</v>
      </c>
      <c r="I3421" s="167" t="s">
        <v>1405</v>
      </c>
      <c r="J3421" s="167" t="s">
        <v>1432</v>
      </c>
      <c r="K3421" s="167" t="s">
        <v>1240</v>
      </c>
      <c r="L3421" s="167" t="s">
        <v>1433</v>
      </c>
      <c r="M3421" s="167" t="s">
        <v>4088</v>
      </c>
      <c r="O3421" s="167">
        <v>23496</v>
      </c>
      <c r="P3421" s="167" t="s">
        <v>1386</v>
      </c>
      <c r="R3421" s="167">
        <v>424</v>
      </c>
      <c r="S3421" s="167">
        <v>-424</v>
      </c>
      <c r="T3421" s="167" t="s">
        <v>1361</v>
      </c>
    </row>
    <row r="3422" spans="1:20">
      <c r="A3422" s="167">
        <v>42100</v>
      </c>
      <c r="B3422" s="167">
        <v>45931</v>
      </c>
      <c r="C3422" s="168">
        <v>45931</v>
      </c>
      <c r="D3422" s="167">
        <v>180399</v>
      </c>
      <c r="E3422" s="167" t="s">
        <v>4092</v>
      </c>
      <c r="F3422" s="167" t="s">
        <v>1408</v>
      </c>
      <c r="G3422" s="167" t="s">
        <v>1409</v>
      </c>
      <c r="I3422" s="167" t="s">
        <v>1405</v>
      </c>
      <c r="J3422" s="167" t="s">
        <v>1432</v>
      </c>
      <c r="K3422" s="167" t="s">
        <v>1240</v>
      </c>
      <c r="L3422" s="167" t="s">
        <v>1433</v>
      </c>
      <c r="M3422" s="167" t="s">
        <v>4088</v>
      </c>
      <c r="O3422" s="167">
        <v>23823</v>
      </c>
      <c r="P3422" s="167" t="s">
        <v>1386</v>
      </c>
      <c r="R3422" s="167">
        <v>420</v>
      </c>
      <c r="S3422" s="167">
        <v>-420</v>
      </c>
      <c r="T3422" s="167" t="s">
        <v>1361</v>
      </c>
    </row>
    <row r="3423" spans="1:20">
      <c r="A3423" s="167">
        <v>42100</v>
      </c>
      <c r="B3423" s="167">
        <v>45901</v>
      </c>
      <c r="C3423" s="168">
        <v>45901</v>
      </c>
      <c r="D3423" s="167">
        <v>179846</v>
      </c>
      <c r="E3423" s="167" t="s">
        <v>4093</v>
      </c>
      <c r="F3423" s="167" t="s">
        <v>1408</v>
      </c>
      <c r="G3423" s="167" t="s">
        <v>1409</v>
      </c>
      <c r="I3423" s="167" t="s">
        <v>1405</v>
      </c>
      <c r="J3423" s="167" t="s">
        <v>1435</v>
      </c>
      <c r="K3423" s="167" t="s">
        <v>1240</v>
      </c>
      <c r="L3423" s="167" t="s">
        <v>1436</v>
      </c>
      <c r="M3423" s="167" t="s">
        <v>4088</v>
      </c>
      <c r="O3423" s="167">
        <v>23496</v>
      </c>
      <c r="P3423" s="167" t="s">
        <v>1386</v>
      </c>
      <c r="R3423" s="167">
        <v>290.5</v>
      </c>
      <c r="S3423" s="167">
        <v>-290.5</v>
      </c>
      <c r="T3423" s="167" t="s">
        <v>1361</v>
      </c>
    </row>
    <row r="3424" spans="1:20">
      <c r="A3424" s="167">
        <v>42100</v>
      </c>
      <c r="B3424" s="167">
        <v>45931</v>
      </c>
      <c r="C3424" s="168">
        <v>45931</v>
      </c>
      <c r="D3424" s="167">
        <v>180399</v>
      </c>
      <c r="E3424" s="167" t="s">
        <v>4093</v>
      </c>
      <c r="F3424" s="167" t="s">
        <v>1408</v>
      </c>
      <c r="G3424" s="167" t="s">
        <v>1409</v>
      </c>
      <c r="I3424" s="167" t="s">
        <v>1405</v>
      </c>
      <c r="J3424" s="167" t="s">
        <v>1435</v>
      </c>
      <c r="K3424" s="167" t="s">
        <v>1240</v>
      </c>
      <c r="L3424" s="167" t="s">
        <v>1436</v>
      </c>
      <c r="M3424" s="167" t="s">
        <v>4088</v>
      </c>
      <c r="O3424" s="167">
        <v>23823</v>
      </c>
      <c r="P3424" s="167" t="s">
        <v>1386</v>
      </c>
      <c r="R3424" s="167">
        <v>287</v>
      </c>
      <c r="S3424" s="167">
        <v>-287</v>
      </c>
      <c r="T3424" s="167" t="s">
        <v>1361</v>
      </c>
    </row>
    <row r="3425" spans="1:20">
      <c r="A3425" s="167">
        <v>40000</v>
      </c>
      <c r="B3425" s="167">
        <v>45901</v>
      </c>
      <c r="C3425" s="168">
        <v>45901</v>
      </c>
      <c r="D3425" s="167">
        <v>179846</v>
      </c>
      <c r="E3425" s="167" t="s">
        <v>4094</v>
      </c>
      <c r="F3425" s="167" t="s">
        <v>1425</v>
      </c>
      <c r="G3425" s="167" t="s">
        <v>1426</v>
      </c>
      <c r="I3425" s="167" t="s">
        <v>1405</v>
      </c>
      <c r="J3425" s="167" t="s">
        <v>1620</v>
      </c>
      <c r="K3425" s="167" t="s">
        <v>1240</v>
      </c>
      <c r="L3425" s="167" t="s">
        <v>1620</v>
      </c>
      <c r="M3425" s="167" t="s">
        <v>4088</v>
      </c>
      <c r="O3425" s="167">
        <v>23496</v>
      </c>
      <c r="P3425" s="167" t="s">
        <v>1386</v>
      </c>
      <c r="R3425" s="167">
        <v>3675</v>
      </c>
      <c r="S3425" s="167">
        <v>-3675</v>
      </c>
      <c r="T3425" s="167" t="s">
        <v>1361</v>
      </c>
    </row>
    <row r="3426" spans="1:20">
      <c r="A3426" s="167">
        <v>40000</v>
      </c>
      <c r="B3426" s="167">
        <v>45931</v>
      </c>
      <c r="C3426" s="168">
        <v>45931</v>
      </c>
      <c r="D3426" s="167">
        <v>180399</v>
      </c>
      <c r="E3426" s="167" t="s">
        <v>4094</v>
      </c>
      <c r="F3426" s="167" t="s">
        <v>1425</v>
      </c>
      <c r="G3426" s="167" t="s">
        <v>1426</v>
      </c>
      <c r="I3426" s="167" t="s">
        <v>1405</v>
      </c>
      <c r="J3426" s="167" t="s">
        <v>1620</v>
      </c>
      <c r="K3426" s="167" t="s">
        <v>1240</v>
      </c>
      <c r="L3426" s="167" t="s">
        <v>1620</v>
      </c>
      <c r="M3426" s="167" t="s">
        <v>4088</v>
      </c>
      <c r="O3426" s="167">
        <v>23823</v>
      </c>
      <c r="P3426" s="167" t="s">
        <v>1386</v>
      </c>
      <c r="R3426" s="167">
        <v>3675</v>
      </c>
      <c r="S3426" s="167">
        <v>-3675</v>
      </c>
      <c r="T3426" s="167" t="s">
        <v>1361</v>
      </c>
    </row>
    <row r="3427" spans="1:20">
      <c r="A3427" s="167">
        <v>42000</v>
      </c>
      <c r="B3427" s="167">
        <v>45953</v>
      </c>
      <c r="C3427" s="168">
        <v>45953</v>
      </c>
      <c r="D3427" s="167">
        <v>180846</v>
      </c>
      <c r="E3427" s="167" t="s">
        <v>4095</v>
      </c>
      <c r="F3427" s="167" t="s">
        <v>1553</v>
      </c>
      <c r="G3427" s="167" t="s">
        <v>1554</v>
      </c>
      <c r="I3427" s="167" t="s">
        <v>1405</v>
      </c>
      <c r="J3427" s="167" t="s">
        <v>4096</v>
      </c>
      <c r="K3427" s="167" t="s">
        <v>1240</v>
      </c>
      <c r="L3427" s="167" t="s">
        <v>4097</v>
      </c>
      <c r="M3427" s="167" t="s">
        <v>4088</v>
      </c>
      <c r="O3427" s="167">
        <v>24158</v>
      </c>
      <c r="P3427" s="167" t="s">
        <v>1386</v>
      </c>
      <c r="R3427" s="167">
        <v>2271</v>
      </c>
      <c r="S3427" s="167">
        <v>-2271</v>
      </c>
      <c r="T3427" s="167" t="s">
        <v>1361</v>
      </c>
    </row>
    <row r="3428" spans="1:20">
      <c r="A3428" s="167">
        <v>42000</v>
      </c>
      <c r="B3428" s="167">
        <v>45936</v>
      </c>
      <c r="C3428" s="168">
        <v>45936</v>
      </c>
      <c r="D3428" s="167">
        <v>180615</v>
      </c>
      <c r="E3428" s="167" t="s">
        <v>4098</v>
      </c>
      <c r="F3428" s="167" t="s">
        <v>1553</v>
      </c>
      <c r="G3428" s="167" t="s">
        <v>1554</v>
      </c>
      <c r="I3428" s="167" t="s">
        <v>1405</v>
      </c>
      <c r="J3428" s="167" t="s">
        <v>2488</v>
      </c>
      <c r="K3428" s="167" t="s">
        <v>1240</v>
      </c>
      <c r="L3428" s="167" t="s">
        <v>2489</v>
      </c>
      <c r="M3428" s="167" t="s">
        <v>4088</v>
      </c>
      <c r="O3428" s="167">
        <v>23995</v>
      </c>
      <c r="P3428" s="167" t="s">
        <v>1386</v>
      </c>
      <c r="R3428" s="167">
        <v>2928</v>
      </c>
      <c r="S3428" s="167">
        <v>-2928</v>
      </c>
      <c r="T3428" s="167" t="s">
        <v>1361</v>
      </c>
    </row>
    <row r="3429" spans="1:20">
      <c r="A3429" s="167">
        <v>41500</v>
      </c>
      <c r="B3429" s="167">
        <v>45926</v>
      </c>
      <c r="C3429" s="168">
        <v>45926</v>
      </c>
      <c r="D3429" s="167">
        <v>180287</v>
      </c>
      <c r="E3429" s="167" t="s">
        <v>4099</v>
      </c>
      <c r="F3429" s="167" t="s">
        <v>1403</v>
      </c>
      <c r="G3429" s="167" t="s">
        <v>1404</v>
      </c>
      <c r="I3429" s="167" t="s">
        <v>1405</v>
      </c>
      <c r="K3429" s="167" t="s">
        <v>4100</v>
      </c>
      <c r="M3429" s="167" t="s">
        <v>4101</v>
      </c>
      <c r="O3429" s="167">
        <v>23691</v>
      </c>
      <c r="P3429" s="167" t="s">
        <v>1386</v>
      </c>
      <c r="R3429" s="167">
        <v>670.25</v>
      </c>
      <c r="S3429" s="167">
        <v>-670.25</v>
      </c>
      <c r="T3429" s="167" t="s">
        <v>1361</v>
      </c>
    </row>
    <row r="3430" spans="1:20">
      <c r="A3430" s="167">
        <v>41300</v>
      </c>
      <c r="B3430" s="167">
        <v>45901</v>
      </c>
      <c r="C3430" s="168">
        <v>45901</v>
      </c>
      <c r="D3430" s="167">
        <v>179847</v>
      </c>
      <c r="E3430" s="167" t="s">
        <v>4102</v>
      </c>
      <c r="F3430" s="167" t="s">
        <v>1425</v>
      </c>
      <c r="G3430" s="167" t="s">
        <v>1426</v>
      </c>
      <c r="I3430" s="167" t="s">
        <v>1405</v>
      </c>
      <c r="J3430" s="167" t="s">
        <v>2307</v>
      </c>
      <c r="K3430" s="167" t="s">
        <v>1244</v>
      </c>
      <c r="L3430" s="167" t="s">
        <v>2308</v>
      </c>
      <c r="M3430" s="167" t="s">
        <v>4103</v>
      </c>
      <c r="O3430" s="167">
        <v>23461</v>
      </c>
      <c r="P3430" s="167" t="s">
        <v>1386</v>
      </c>
      <c r="R3430" s="167">
        <v>126</v>
      </c>
      <c r="S3430" s="167">
        <v>-126</v>
      </c>
      <c r="T3430" s="167" t="s">
        <v>1361</v>
      </c>
    </row>
    <row r="3431" spans="1:20">
      <c r="A3431" s="167">
        <v>41300</v>
      </c>
      <c r="B3431" s="167">
        <v>45931</v>
      </c>
      <c r="C3431" s="168">
        <v>45931</v>
      </c>
      <c r="D3431" s="167">
        <v>180400</v>
      </c>
      <c r="E3431" s="167" t="s">
        <v>4102</v>
      </c>
      <c r="F3431" s="167" t="s">
        <v>1425</v>
      </c>
      <c r="G3431" s="167" t="s">
        <v>1426</v>
      </c>
      <c r="I3431" s="167" t="s">
        <v>1405</v>
      </c>
      <c r="J3431" s="167" t="s">
        <v>2307</v>
      </c>
      <c r="K3431" s="167" t="s">
        <v>1244</v>
      </c>
      <c r="L3431" s="167" t="s">
        <v>2308</v>
      </c>
      <c r="M3431" s="167" t="s">
        <v>4103</v>
      </c>
      <c r="O3431" s="167">
        <v>23824</v>
      </c>
      <c r="P3431" s="167" t="s">
        <v>1386</v>
      </c>
      <c r="R3431" s="167">
        <v>126</v>
      </c>
      <c r="S3431" s="167">
        <v>-126</v>
      </c>
      <c r="T3431" s="167" t="s">
        <v>1361</v>
      </c>
    </row>
    <row r="3432" spans="1:20">
      <c r="A3432" s="167">
        <v>41300</v>
      </c>
      <c r="B3432" s="167">
        <v>45901</v>
      </c>
      <c r="C3432" s="168">
        <v>45901</v>
      </c>
      <c r="D3432" s="167">
        <v>179847</v>
      </c>
      <c r="E3432" s="167" t="s">
        <v>4104</v>
      </c>
      <c r="F3432" s="167" t="s">
        <v>1425</v>
      </c>
      <c r="G3432" s="167" t="s">
        <v>1426</v>
      </c>
      <c r="I3432" s="167" t="s">
        <v>1405</v>
      </c>
      <c r="J3432" s="167" t="s">
        <v>1550</v>
      </c>
      <c r="K3432" s="167" t="s">
        <v>1244</v>
      </c>
      <c r="L3432" s="167" t="s">
        <v>1551</v>
      </c>
      <c r="M3432" s="167" t="s">
        <v>4103</v>
      </c>
      <c r="O3432" s="167">
        <v>23461</v>
      </c>
      <c r="P3432" s="167" t="s">
        <v>1386</v>
      </c>
      <c r="R3432" s="167">
        <v>78.75</v>
      </c>
      <c r="S3432" s="167">
        <v>-78.75</v>
      </c>
      <c r="T3432" s="167" t="s">
        <v>1361</v>
      </c>
    </row>
    <row r="3433" spans="1:20">
      <c r="A3433" s="167">
        <v>41300</v>
      </c>
      <c r="B3433" s="167">
        <v>45931</v>
      </c>
      <c r="C3433" s="168">
        <v>45931</v>
      </c>
      <c r="D3433" s="167">
        <v>180400</v>
      </c>
      <c r="E3433" s="167" t="s">
        <v>4104</v>
      </c>
      <c r="F3433" s="167" t="s">
        <v>1425</v>
      </c>
      <c r="G3433" s="167" t="s">
        <v>1426</v>
      </c>
      <c r="I3433" s="167" t="s">
        <v>1405</v>
      </c>
      <c r="J3433" s="167" t="s">
        <v>1550</v>
      </c>
      <c r="K3433" s="167" t="s">
        <v>1244</v>
      </c>
      <c r="L3433" s="167" t="s">
        <v>1551</v>
      </c>
      <c r="M3433" s="167" t="s">
        <v>4103</v>
      </c>
      <c r="O3433" s="167">
        <v>23824</v>
      </c>
      <c r="P3433" s="167" t="s">
        <v>1386</v>
      </c>
      <c r="R3433" s="167">
        <v>78.75</v>
      </c>
      <c r="S3433" s="167">
        <v>-78.75</v>
      </c>
      <c r="T3433" s="167" t="s">
        <v>1361</v>
      </c>
    </row>
    <row r="3434" spans="1:20">
      <c r="A3434" s="167">
        <v>42100</v>
      </c>
      <c r="B3434" s="167">
        <v>45901</v>
      </c>
      <c r="C3434" s="168">
        <v>45901</v>
      </c>
      <c r="D3434" s="167">
        <v>179847</v>
      </c>
      <c r="E3434" s="167" t="s">
        <v>4105</v>
      </c>
      <c r="F3434" s="167" t="s">
        <v>1408</v>
      </c>
      <c r="G3434" s="167" t="s">
        <v>1409</v>
      </c>
      <c r="I3434" s="167" t="s">
        <v>1405</v>
      </c>
      <c r="J3434" s="167" t="s">
        <v>1422</v>
      </c>
      <c r="K3434" s="167" t="s">
        <v>1244</v>
      </c>
      <c r="L3434" s="167" t="s">
        <v>1423</v>
      </c>
      <c r="M3434" s="167" t="s">
        <v>4103</v>
      </c>
      <c r="O3434" s="167">
        <v>23461</v>
      </c>
      <c r="P3434" s="167" t="s">
        <v>1386</v>
      </c>
      <c r="R3434" s="167">
        <v>91</v>
      </c>
      <c r="S3434" s="167">
        <v>-91</v>
      </c>
      <c r="T3434" s="167" t="s">
        <v>1361</v>
      </c>
    </row>
    <row r="3435" spans="1:20">
      <c r="A3435" s="167">
        <v>42100</v>
      </c>
      <c r="B3435" s="167">
        <v>45931</v>
      </c>
      <c r="C3435" s="168">
        <v>45931</v>
      </c>
      <c r="D3435" s="167">
        <v>180400</v>
      </c>
      <c r="E3435" s="167" t="s">
        <v>4105</v>
      </c>
      <c r="F3435" s="167" t="s">
        <v>1408</v>
      </c>
      <c r="G3435" s="167" t="s">
        <v>1409</v>
      </c>
      <c r="I3435" s="167" t="s">
        <v>1405</v>
      </c>
      <c r="J3435" s="167" t="s">
        <v>1422</v>
      </c>
      <c r="K3435" s="167" t="s">
        <v>1244</v>
      </c>
      <c r="L3435" s="167" t="s">
        <v>1423</v>
      </c>
      <c r="M3435" s="167" t="s">
        <v>4103</v>
      </c>
      <c r="O3435" s="167">
        <v>23824</v>
      </c>
      <c r="P3435" s="167" t="s">
        <v>1386</v>
      </c>
      <c r="R3435" s="167">
        <v>84</v>
      </c>
      <c r="S3435" s="167">
        <v>-84</v>
      </c>
      <c r="T3435" s="167" t="s">
        <v>1361</v>
      </c>
    </row>
    <row r="3436" spans="1:20">
      <c r="A3436" s="167">
        <v>41300</v>
      </c>
      <c r="B3436" s="167">
        <v>45901</v>
      </c>
      <c r="C3436" s="168">
        <v>45901</v>
      </c>
      <c r="D3436" s="167">
        <v>179847</v>
      </c>
      <c r="E3436" s="167" t="s">
        <v>4106</v>
      </c>
      <c r="F3436" s="167" t="s">
        <v>1425</v>
      </c>
      <c r="G3436" s="167" t="s">
        <v>1426</v>
      </c>
      <c r="I3436" s="167" t="s">
        <v>1405</v>
      </c>
      <c r="J3436" s="167" t="s">
        <v>1592</v>
      </c>
      <c r="K3436" s="167" t="s">
        <v>1244</v>
      </c>
      <c r="L3436" s="167" t="s">
        <v>1593</v>
      </c>
      <c r="M3436" s="167" t="s">
        <v>4103</v>
      </c>
      <c r="O3436" s="167">
        <v>23461</v>
      </c>
      <c r="P3436" s="167" t="s">
        <v>1386</v>
      </c>
      <c r="R3436" s="167">
        <v>50</v>
      </c>
      <c r="S3436" s="167">
        <v>-50</v>
      </c>
      <c r="T3436" s="167" t="s">
        <v>1361</v>
      </c>
    </row>
    <row r="3437" spans="1:20">
      <c r="A3437" s="167">
        <v>41300</v>
      </c>
      <c r="B3437" s="167">
        <v>45931</v>
      </c>
      <c r="C3437" s="168">
        <v>45931</v>
      </c>
      <c r="D3437" s="167">
        <v>180400</v>
      </c>
      <c r="E3437" s="167" t="s">
        <v>4106</v>
      </c>
      <c r="F3437" s="167" t="s">
        <v>1425</v>
      </c>
      <c r="G3437" s="167" t="s">
        <v>1426</v>
      </c>
      <c r="I3437" s="167" t="s">
        <v>1405</v>
      </c>
      <c r="J3437" s="167" t="s">
        <v>1592</v>
      </c>
      <c r="K3437" s="167" t="s">
        <v>1244</v>
      </c>
      <c r="L3437" s="167" t="s">
        <v>1593</v>
      </c>
      <c r="M3437" s="167" t="s">
        <v>4103</v>
      </c>
      <c r="O3437" s="167">
        <v>23824</v>
      </c>
      <c r="P3437" s="167" t="s">
        <v>1386</v>
      </c>
      <c r="R3437" s="167">
        <v>50</v>
      </c>
      <c r="S3437" s="167">
        <v>-50</v>
      </c>
      <c r="T3437" s="167" t="s">
        <v>1361</v>
      </c>
    </row>
    <row r="3438" spans="1:20">
      <c r="A3438" s="167">
        <v>40000</v>
      </c>
      <c r="B3438" s="167">
        <v>45901</v>
      </c>
      <c r="C3438" s="168">
        <v>45901</v>
      </c>
      <c r="D3438" s="167">
        <v>179847</v>
      </c>
      <c r="E3438" s="167" t="s">
        <v>4107</v>
      </c>
      <c r="F3438" s="167" t="s">
        <v>1425</v>
      </c>
      <c r="G3438" s="167" t="s">
        <v>1426</v>
      </c>
      <c r="I3438" s="167" t="s">
        <v>1405</v>
      </c>
      <c r="J3438" s="167" t="s">
        <v>1640</v>
      </c>
      <c r="K3438" s="167" t="s">
        <v>1244</v>
      </c>
      <c r="L3438" s="167" t="s">
        <v>1640</v>
      </c>
      <c r="M3438" s="167" t="s">
        <v>4103</v>
      </c>
      <c r="O3438" s="167">
        <v>23461</v>
      </c>
      <c r="P3438" s="167" t="s">
        <v>1386</v>
      </c>
      <c r="R3438" s="167">
        <v>2060.8000000000002</v>
      </c>
      <c r="S3438" s="167">
        <v>-2060.8000000000002</v>
      </c>
      <c r="T3438" s="167" t="s">
        <v>1361</v>
      </c>
    </row>
    <row r="3439" spans="1:20">
      <c r="A3439" s="167">
        <v>40000</v>
      </c>
      <c r="B3439" s="167">
        <v>45931</v>
      </c>
      <c r="C3439" s="168">
        <v>45931</v>
      </c>
      <c r="D3439" s="167">
        <v>180400</v>
      </c>
      <c r="E3439" s="167" t="s">
        <v>4107</v>
      </c>
      <c r="F3439" s="167" t="s">
        <v>1425</v>
      </c>
      <c r="G3439" s="167" t="s">
        <v>1426</v>
      </c>
      <c r="I3439" s="167" t="s">
        <v>1405</v>
      </c>
      <c r="J3439" s="167" t="s">
        <v>1640</v>
      </c>
      <c r="K3439" s="167" t="s">
        <v>1244</v>
      </c>
      <c r="L3439" s="167" t="s">
        <v>1640</v>
      </c>
      <c r="M3439" s="167" t="s">
        <v>4103</v>
      </c>
      <c r="O3439" s="167">
        <v>23824</v>
      </c>
      <c r="P3439" s="167" t="s">
        <v>1386</v>
      </c>
      <c r="R3439" s="167">
        <v>2060.8000000000002</v>
      </c>
      <c r="S3439" s="167">
        <v>-2060.8000000000002</v>
      </c>
      <c r="T3439" s="167" t="s">
        <v>1361</v>
      </c>
    </row>
    <row r="3440" spans="1:20">
      <c r="A3440" s="167">
        <v>41450</v>
      </c>
      <c r="B3440" s="167">
        <v>45901</v>
      </c>
      <c r="C3440" s="168">
        <v>45901</v>
      </c>
      <c r="D3440" s="167">
        <v>179847</v>
      </c>
      <c r="E3440" s="167" t="s">
        <v>4108</v>
      </c>
      <c r="F3440" s="167" t="s">
        <v>1425</v>
      </c>
      <c r="G3440" s="167" t="s">
        <v>1426</v>
      </c>
      <c r="I3440" s="167" t="s">
        <v>1405</v>
      </c>
      <c r="J3440" s="167" t="s">
        <v>1643</v>
      </c>
      <c r="K3440" s="167" t="s">
        <v>1244</v>
      </c>
      <c r="L3440" s="167" t="s">
        <v>1644</v>
      </c>
      <c r="M3440" s="167" t="s">
        <v>4103</v>
      </c>
      <c r="O3440" s="167">
        <v>23461</v>
      </c>
      <c r="P3440" s="167" t="s">
        <v>1386</v>
      </c>
      <c r="R3440" s="167">
        <v>125</v>
      </c>
      <c r="S3440" s="167">
        <v>-125</v>
      </c>
      <c r="T3440" s="167" t="s">
        <v>1361</v>
      </c>
    </row>
    <row r="3441" spans="1:20">
      <c r="A3441" s="167">
        <v>41450</v>
      </c>
      <c r="B3441" s="167">
        <v>45931</v>
      </c>
      <c r="C3441" s="168">
        <v>45931</v>
      </c>
      <c r="D3441" s="167">
        <v>180400</v>
      </c>
      <c r="E3441" s="167" t="s">
        <v>4108</v>
      </c>
      <c r="F3441" s="167" t="s">
        <v>1425</v>
      </c>
      <c r="G3441" s="167" t="s">
        <v>1426</v>
      </c>
      <c r="I3441" s="167" t="s">
        <v>1405</v>
      </c>
      <c r="J3441" s="167" t="s">
        <v>1643</v>
      </c>
      <c r="K3441" s="167" t="s">
        <v>1244</v>
      </c>
      <c r="L3441" s="167" t="s">
        <v>1644</v>
      </c>
      <c r="M3441" s="167" t="s">
        <v>4103</v>
      </c>
      <c r="O3441" s="167">
        <v>23824</v>
      </c>
      <c r="P3441" s="167" t="s">
        <v>1386</v>
      </c>
      <c r="R3441" s="167">
        <v>125</v>
      </c>
      <c r="S3441" s="167">
        <v>-125</v>
      </c>
      <c r="T3441" s="167" t="s">
        <v>1361</v>
      </c>
    </row>
    <row r="3442" spans="1:20">
      <c r="A3442" s="167">
        <v>42100</v>
      </c>
      <c r="B3442" s="167">
        <v>45901</v>
      </c>
      <c r="C3442" s="168">
        <v>45901</v>
      </c>
      <c r="D3442" s="167">
        <v>179848</v>
      </c>
      <c r="E3442" s="167" t="s">
        <v>4109</v>
      </c>
      <c r="F3442" s="167" t="s">
        <v>1408</v>
      </c>
      <c r="G3442" s="167" t="s">
        <v>1409</v>
      </c>
      <c r="I3442" s="167" t="s">
        <v>1405</v>
      </c>
      <c r="J3442" s="167" t="s">
        <v>1410</v>
      </c>
      <c r="K3442" s="167" t="s">
        <v>1248</v>
      </c>
      <c r="L3442" s="167" t="s">
        <v>1411</v>
      </c>
      <c r="M3442" s="167" t="s">
        <v>4110</v>
      </c>
      <c r="O3442" s="167">
        <v>23470</v>
      </c>
      <c r="P3442" s="167" t="s">
        <v>1386</v>
      </c>
      <c r="R3442" s="167">
        <v>350</v>
      </c>
      <c r="S3442" s="167">
        <v>-350</v>
      </c>
      <c r="T3442" s="167" t="s">
        <v>1361</v>
      </c>
    </row>
    <row r="3443" spans="1:20">
      <c r="A3443" s="167">
        <v>42100</v>
      </c>
      <c r="B3443" s="167">
        <v>45931</v>
      </c>
      <c r="C3443" s="168">
        <v>45931</v>
      </c>
      <c r="D3443" s="167">
        <v>180401</v>
      </c>
      <c r="E3443" s="167" t="s">
        <v>4109</v>
      </c>
      <c r="F3443" s="167" t="s">
        <v>1408</v>
      </c>
      <c r="G3443" s="167" t="s">
        <v>1409</v>
      </c>
      <c r="I3443" s="167" t="s">
        <v>1405</v>
      </c>
      <c r="J3443" s="167" t="s">
        <v>1410</v>
      </c>
      <c r="K3443" s="167" t="s">
        <v>1248</v>
      </c>
      <c r="L3443" s="167" t="s">
        <v>1411</v>
      </c>
      <c r="M3443" s="167" t="s">
        <v>4110</v>
      </c>
      <c r="O3443" s="167">
        <v>23825</v>
      </c>
      <c r="P3443" s="167" t="s">
        <v>1386</v>
      </c>
      <c r="R3443" s="167">
        <v>350</v>
      </c>
      <c r="S3443" s="167">
        <v>-350</v>
      </c>
      <c r="T3443" s="167" t="s">
        <v>1361</v>
      </c>
    </row>
    <row r="3444" spans="1:20">
      <c r="A3444" s="167">
        <v>42100</v>
      </c>
      <c r="B3444" s="167">
        <v>45901</v>
      </c>
      <c r="C3444" s="168">
        <v>45901</v>
      </c>
      <c r="D3444" s="167">
        <v>179848</v>
      </c>
      <c r="E3444" s="167" t="s">
        <v>4111</v>
      </c>
      <c r="F3444" s="167" t="s">
        <v>1408</v>
      </c>
      <c r="G3444" s="167" t="s">
        <v>1409</v>
      </c>
      <c r="I3444" s="167" t="s">
        <v>1405</v>
      </c>
      <c r="J3444" s="167" t="s">
        <v>1416</v>
      </c>
      <c r="K3444" s="167" t="s">
        <v>1248</v>
      </c>
      <c r="L3444" s="167" t="s">
        <v>1417</v>
      </c>
      <c r="M3444" s="167" t="s">
        <v>4110</v>
      </c>
      <c r="O3444" s="167">
        <v>23470</v>
      </c>
      <c r="P3444" s="167" t="s">
        <v>1386</v>
      </c>
      <c r="R3444" s="167">
        <v>100</v>
      </c>
      <c r="S3444" s="167">
        <v>-100</v>
      </c>
      <c r="T3444" s="167" t="s">
        <v>1361</v>
      </c>
    </row>
    <row r="3445" spans="1:20">
      <c r="A3445" s="167">
        <v>42100</v>
      </c>
      <c r="B3445" s="167">
        <v>45931</v>
      </c>
      <c r="C3445" s="168">
        <v>45931</v>
      </c>
      <c r="D3445" s="167">
        <v>180401</v>
      </c>
      <c r="E3445" s="167" t="s">
        <v>4111</v>
      </c>
      <c r="F3445" s="167" t="s">
        <v>1408</v>
      </c>
      <c r="G3445" s="167" t="s">
        <v>1409</v>
      </c>
      <c r="I3445" s="167" t="s">
        <v>1405</v>
      </c>
      <c r="J3445" s="167" t="s">
        <v>1416</v>
      </c>
      <c r="K3445" s="167" t="s">
        <v>1248</v>
      </c>
      <c r="L3445" s="167" t="s">
        <v>1417</v>
      </c>
      <c r="M3445" s="167" t="s">
        <v>4110</v>
      </c>
      <c r="O3445" s="167">
        <v>23825</v>
      </c>
      <c r="P3445" s="167" t="s">
        <v>1386</v>
      </c>
      <c r="R3445" s="167">
        <v>100</v>
      </c>
      <c r="S3445" s="167">
        <v>-100</v>
      </c>
      <c r="T3445" s="167" t="s">
        <v>1361</v>
      </c>
    </row>
    <row r="3446" spans="1:20">
      <c r="A3446" s="167">
        <v>41300</v>
      </c>
      <c r="B3446" s="167">
        <v>45901</v>
      </c>
      <c r="C3446" s="168">
        <v>45901</v>
      </c>
      <c r="D3446" s="167">
        <v>179848</v>
      </c>
      <c r="E3446" s="167" t="s">
        <v>4112</v>
      </c>
      <c r="F3446" s="167" t="s">
        <v>1425</v>
      </c>
      <c r="G3446" s="167" t="s">
        <v>1426</v>
      </c>
      <c r="I3446" s="167" t="s">
        <v>1405</v>
      </c>
      <c r="J3446" s="167" t="s">
        <v>1550</v>
      </c>
      <c r="K3446" s="167" t="s">
        <v>1248</v>
      </c>
      <c r="L3446" s="167" t="s">
        <v>1551</v>
      </c>
      <c r="M3446" s="167" t="s">
        <v>4110</v>
      </c>
      <c r="O3446" s="167">
        <v>23470</v>
      </c>
      <c r="P3446" s="167" t="s">
        <v>1386</v>
      </c>
      <c r="R3446" s="167">
        <v>75</v>
      </c>
      <c r="S3446" s="167">
        <v>-75</v>
      </c>
      <c r="T3446" s="167" t="s">
        <v>1361</v>
      </c>
    </row>
    <row r="3447" spans="1:20">
      <c r="A3447" s="167">
        <v>41300</v>
      </c>
      <c r="B3447" s="167">
        <v>45931</v>
      </c>
      <c r="C3447" s="168">
        <v>45931</v>
      </c>
      <c r="D3447" s="167">
        <v>180401</v>
      </c>
      <c r="E3447" s="167" t="s">
        <v>4112</v>
      </c>
      <c r="F3447" s="167" t="s">
        <v>1425</v>
      </c>
      <c r="G3447" s="167" t="s">
        <v>1426</v>
      </c>
      <c r="I3447" s="167" t="s">
        <v>1405</v>
      </c>
      <c r="J3447" s="167" t="s">
        <v>1550</v>
      </c>
      <c r="K3447" s="167" t="s">
        <v>1248</v>
      </c>
      <c r="L3447" s="167" t="s">
        <v>1551</v>
      </c>
      <c r="M3447" s="167" t="s">
        <v>4110</v>
      </c>
      <c r="O3447" s="167">
        <v>23825</v>
      </c>
      <c r="P3447" s="167" t="s">
        <v>1386</v>
      </c>
      <c r="R3447" s="167">
        <v>75</v>
      </c>
      <c r="S3447" s="167">
        <v>-75</v>
      </c>
      <c r="T3447" s="167" t="s">
        <v>1361</v>
      </c>
    </row>
    <row r="3448" spans="1:20">
      <c r="A3448" s="167">
        <v>42100</v>
      </c>
      <c r="B3448" s="167">
        <v>45901</v>
      </c>
      <c r="C3448" s="168">
        <v>45901</v>
      </c>
      <c r="D3448" s="167">
        <v>179848</v>
      </c>
      <c r="E3448" s="167" t="s">
        <v>4113</v>
      </c>
      <c r="F3448" s="167" t="s">
        <v>1408</v>
      </c>
      <c r="G3448" s="167" t="s">
        <v>1409</v>
      </c>
      <c r="I3448" s="167" t="s">
        <v>1405</v>
      </c>
      <c r="J3448" s="167" t="s">
        <v>1422</v>
      </c>
      <c r="K3448" s="167" t="s">
        <v>1248</v>
      </c>
      <c r="L3448" s="167" t="s">
        <v>1423</v>
      </c>
      <c r="M3448" s="167" t="s">
        <v>4110</v>
      </c>
      <c r="O3448" s="167">
        <v>23470</v>
      </c>
      <c r="P3448" s="167" t="s">
        <v>1386</v>
      </c>
      <c r="R3448" s="167">
        <v>168</v>
      </c>
      <c r="S3448" s="167">
        <v>-168</v>
      </c>
      <c r="T3448" s="167" t="s">
        <v>1361</v>
      </c>
    </row>
    <row r="3449" spans="1:20">
      <c r="A3449" s="167">
        <v>42100</v>
      </c>
      <c r="B3449" s="167">
        <v>45931</v>
      </c>
      <c r="C3449" s="168">
        <v>45931</v>
      </c>
      <c r="D3449" s="167">
        <v>180401</v>
      </c>
      <c r="E3449" s="167" t="s">
        <v>4113</v>
      </c>
      <c r="F3449" s="167" t="s">
        <v>1408</v>
      </c>
      <c r="G3449" s="167" t="s">
        <v>1409</v>
      </c>
      <c r="I3449" s="167" t="s">
        <v>1405</v>
      </c>
      <c r="J3449" s="167" t="s">
        <v>1422</v>
      </c>
      <c r="K3449" s="167" t="s">
        <v>1248</v>
      </c>
      <c r="L3449" s="167" t="s">
        <v>1423</v>
      </c>
      <c r="M3449" s="167" t="s">
        <v>4110</v>
      </c>
      <c r="O3449" s="167">
        <v>23825</v>
      </c>
      <c r="P3449" s="167" t="s">
        <v>1386</v>
      </c>
      <c r="R3449" s="167">
        <v>168</v>
      </c>
      <c r="S3449" s="167">
        <v>-168</v>
      </c>
      <c r="T3449" s="167" t="s">
        <v>1361</v>
      </c>
    </row>
    <row r="3450" spans="1:20">
      <c r="A3450" s="167">
        <v>41300</v>
      </c>
      <c r="B3450" s="167">
        <v>45901</v>
      </c>
      <c r="C3450" s="168">
        <v>45901</v>
      </c>
      <c r="D3450" s="167">
        <v>179848</v>
      </c>
      <c r="E3450" s="167" t="s">
        <v>4114</v>
      </c>
      <c r="F3450" s="167" t="s">
        <v>1425</v>
      </c>
      <c r="G3450" s="167" t="s">
        <v>1426</v>
      </c>
      <c r="I3450" s="167" t="s">
        <v>1405</v>
      </c>
      <c r="J3450" s="167" t="s">
        <v>1430</v>
      </c>
      <c r="K3450" s="167" t="s">
        <v>1248</v>
      </c>
      <c r="L3450" s="167" t="s">
        <v>1430</v>
      </c>
      <c r="M3450" s="167" t="s">
        <v>4110</v>
      </c>
      <c r="O3450" s="167">
        <v>23470</v>
      </c>
      <c r="P3450" s="167" t="s">
        <v>1386</v>
      </c>
      <c r="R3450" s="167">
        <v>179.9</v>
      </c>
      <c r="S3450" s="167">
        <v>-179.9</v>
      </c>
      <c r="T3450" s="167" t="s">
        <v>1361</v>
      </c>
    </row>
    <row r="3451" spans="1:20">
      <c r="A3451" s="167">
        <v>41300</v>
      </c>
      <c r="B3451" s="167">
        <v>45931</v>
      </c>
      <c r="C3451" s="168">
        <v>45931</v>
      </c>
      <c r="D3451" s="167">
        <v>180401</v>
      </c>
      <c r="E3451" s="167" t="s">
        <v>4114</v>
      </c>
      <c r="F3451" s="167" t="s">
        <v>1425</v>
      </c>
      <c r="G3451" s="167" t="s">
        <v>1426</v>
      </c>
      <c r="I3451" s="167" t="s">
        <v>1405</v>
      </c>
      <c r="J3451" s="167" t="s">
        <v>1430</v>
      </c>
      <c r="K3451" s="167" t="s">
        <v>1248</v>
      </c>
      <c r="L3451" s="167" t="s">
        <v>1430</v>
      </c>
      <c r="M3451" s="167" t="s">
        <v>4110</v>
      </c>
      <c r="O3451" s="167">
        <v>23825</v>
      </c>
      <c r="P3451" s="167" t="s">
        <v>1386</v>
      </c>
      <c r="R3451" s="167">
        <v>180.44</v>
      </c>
      <c r="S3451" s="167">
        <v>-180.44</v>
      </c>
      <c r="T3451" s="167" t="s">
        <v>1361</v>
      </c>
    </row>
    <row r="3452" spans="1:20">
      <c r="A3452" s="167">
        <v>40000</v>
      </c>
      <c r="B3452" s="167">
        <v>45901</v>
      </c>
      <c r="C3452" s="168">
        <v>45901</v>
      </c>
      <c r="D3452" s="167">
        <v>179848</v>
      </c>
      <c r="E3452" s="167" t="s">
        <v>4115</v>
      </c>
      <c r="F3452" s="167" t="s">
        <v>1425</v>
      </c>
      <c r="G3452" s="167" t="s">
        <v>1426</v>
      </c>
      <c r="I3452" s="167" t="s">
        <v>1405</v>
      </c>
      <c r="J3452" s="167" t="s">
        <v>1514</v>
      </c>
      <c r="K3452" s="167" t="s">
        <v>1248</v>
      </c>
      <c r="L3452" s="167" t="s">
        <v>1515</v>
      </c>
      <c r="M3452" s="167" t="s">
        <v>4110</v>
      </c>
      <c r="O3452" s="167">
        <v>23470</v>
      </c>
      <c r="P3452" s="167" t="s">
        <v>1386</v>
      </c>
      <c r="R3452" s="167">
        <v>200</v>
      </c>
      <c r="S3452" s="167">
        <v>-200</v>
      </c>
      <c r="T3452" s="167" t="s">
        <v>1361</v>
      </c>
    </row>
    <row r="3453" spans="1:20">
      <c r="A3453" s="167">
        <v>40000</v>
      </c>
      <c r="B3453" s="167">
        <v>45931</v>
      </c>
      <c r="C3453" s="168">
        <v>45931</v>
      </c>
      <c r="D3453" s="167">
        <v>180401</v>
      </c>
      <c r="E3453" s="167" t="s">
        <v>4115</v>
      </c>
      <c r="F3453" s="167" t="s">
        <v>1425</v>
      </c>
      <c r="G3453" s="167" t="s">
        <v>1426</v>
      </c>
      <c r="I3453" s="167" t="s">
        <v>1405</v>
      </c>
      <c r="J3453" s="167" t="s">
        <v>1514</v>
      </c>
      <c r="K3453" s="167" t="s">
        <v>1248</v>
      </c>
      <c r="L3453" s="167" t="s">
        <v>1515</v>
      </c>
      <c r="M3453" s="167" t="s">
        <v>4110</v>
      </c>
      <c r="O3453" s="167">
        <v>23825</v>
      </c>
      <c r="P3453" s="167" t="s">
        <v>1386</v>
      </c>
      <c r="R3453" s="167">
        <v>200</v>
      </c>
      <c r="S3453" s="167">
        <v>-200</v>
      </c>
      <c r="T3453" s="167" t="s">
        <v>1361</v>
      </c>
    </row>
    <row r="3454" spans="1:20">
      <c r="A3454" s="167">
        <v>40000</v>
      </c>
      <c r="B3454" s="167">
        <v>45901</v>
      </c>
      <c r="C3454" s="168">
        <v>45901</v>
      </c>
      <c r="D3454" s="167">
        <v>179848</v>
      </c>
      <c r="E3454" s="167" t="s">
        <v>4116</v>
      </c>
      <c r="F3454" s="167" t="s">
        <v>1425</v>
      </c>
      <c r="G3454" s="167" t="s">
        <v>1426</v>
      </c>
      <c r="I3454" s="167" t="s">
        <v>1405</v>
      </c>
      <c r="J3454" s="167" t="s">
        <v>1441</v>
      </c>
      <c r="K3454" s="167" t="s">
        <v>1248</v>
      </c>
      <c r="L3454" s="167" t="s">
        <v>1442</v>
      </c>
      <c r="M3454" s="167" t="s">
        <v>4110</v>
      </c>
      <c r="O3454" s="167">
        <v>23470</v>
      </c>
      <c r="P3454" s="167" t="s">
        <v>1386</v>
      </c>
      <c r="R3454" s="167">
        <v>400</v>
      </c>
      <c r="S3454" s="167">
        <v>-400</v>
      </c>
      <c r="T3454" s="167" t="s">
        <v>1361</v>
      </c>
    </row>
    <row r="3455" spans="1:20">
      <c r="A3455" s="167">
        <v>40000</v>
      </c>
      <c r="B3455" s="167">
        <v>45931</v>
      </c>
      <c r="C3455" s="168">
        <v>45931</v>
      </c>
      <c r="D3455" s="167">
        <v>180401</v>
      </c>
      <c r="E3455" s="167" t="s">
        <v>4116</v>
      </c>
      <c r="F3455" s="167" t="s">
        <v>1425</v>
      </c>
      <c r="G3455" s="167" t="s">
        <v>1426</v>
      </c>
      <c r="I3455" s="167" t="s">
        <v>1405</v>
      </c>
      <c r="J3455" s="167" t="s">
        <v>1441</v>
      </c>
      <c r="K3455" s="167" t="s">
        <v>1248</v>
      </c>
      <c r="L3455" s="167" t="s">
        <v>1442</v>
      </c>
      <c r="M3455" s="167" t="s">
        <v>4110</v>
      </c>
      <c r="O3455" s="167">
        <v>23825</v>
      </c>
      <c r="P3455" s="167" t="s">
        <v>1386</v>
      </c>
      <c r="R3455" s="167">
        <v>400</v>
      </c>
      <c r="S3455" s="167">
        <v>-400</v>
      </c>
      <c r="T3455" s="167" t="s">
        <v>1361</v>
      </c>
    </row>
    <row r="3456" spans="1:20">
      <c r="A3456" s="167">
        <v>40000</v>
      </c>
      <c r="B3456" s="167">
        <v>45901</v>
      </c>
      <c r="C3456" s="168">
        <v>45901</v>
      </c>
      <c r="D3456" s="167">
        <v>179848</v>
      </c>
      <c r="E3456" s="167" t="s">
        <v>4117</v>
      </c>
      <c r="F3456" s="167" t="s">
        <v>1425</v>
      </c>
      <c r="G3456" s="167" t="s">
        <v>1426</v>
      </c>
      <c r="I3456" s="167" t="s">
        <v>1405</v>
      </c>
      <c r="J3456" s="167" t="s">
        <v>1444</v>
      </c>
      <c r="K3456" s="167" t="s">
        <v>1248</v>
      </c>
      <c r="L3456" s="167" t="s">
        <v>1445</v>
      </c>
      <c r="M3456" s="167" t="s">
        <v>4110</v>
      </c>
      <c r="O3456" s="167">
        <v>23470</v>
      </c>
      <c r="P3456" s="167" t="s">
        <v>1386</v>
      </c>
      <c r="R3456" s="167">
        <v>200</v>
      </c>
      <c r="S3456" s="167">
        <v>-200</v>
      </c>
      <c r="T3456" s="167" t="s">
        <v>1361</v>
      </c>
    </row>
    <row r="3457" spans="1:20">
      <c r="A3457" s="167">
        <v>40000</v>
      </c>
      <c r="B3457" s="167">
        <v>45931</v>
      </c>
      <c r="C3457" s="168">
        <v>45931</v>
      </c>
      <c r="D3457" s="167">
        <v>180401</v>
      </c>
      <c r="E3457" s="167" t="s">
        <v>4117</v>
      </c>
      <c r="F3457" s="167" t="s">
        <v>1425</v>
      </c>
      <c r="G3457" s="167" t="s">
        <v>1426</v>
      </c>
      <c r="I3457" s="167" t="s">
        <v>1405</v>
      </c>
      <c r="J3457" s="167" t="s">
        <v>1444</v>
      </c>
      <c r="K3457" s="167" t="s">
        <v>1248</v>
      </c>
      <c r="L3457" s="167" t="s">
        <v>1445</v>
      </c>
      <c r="M3457" s="167" t="s">
        <v>4110</v>
      </c>
      <c r="O3457" s="167">
        <v>23825</v>
      </c>
      <c r="P3457" s="167" t="s">
        <v>1386</v>
      </c>
      <c r="R3457" s="167">
        <v>200</v>
      </c>
      <c r="S3457" s="167">
        <v>-200</v>
      </c>
      <c r="T3457" s="167" t="s">
        <v>1361</v>
      </c>
    </row>
    <row r="3458" spans="1:20">
      <c r="A3458" s="167">
        <v>40000</v>
      </c>
      <c r="B3458" s="167">
        <v>45901</v>
      </c>
      <c r="C3458" s="168">
        <v>45901</v>
      </c>
      <c r="D3458" s="167">
        <v>179848</v>
      </c>
      <c r="E3458" s="167" t="s">
        <v>4118</v>
      </c>
      <c r="F3458" s="167" t="s">
        <v>1425</v>
      </c>
      <c r="G3458" s="167" t="s">
        <v>1426</v>
      </c>
      <c r="I3458" s="167" t="s">
        <v>1405</v>
      </c>
      <c r="J3458" s="167" t="s">
        <v>1447</v>
      </c>
      <c r="K3458" s="167" t="s">
        <v>1248</v>
      </c>
      <c r="L3458" s="167" t="s">
        <v>1448</v>
      </c>
      <c r="M3458" s="167" t="s">
        <v>4110</v>
      </c>
      <c r="O3458" s="167">
        <v>23470</v>
      </c>
      <c r="P3458" s="167" t="s">
        <v>1386</v>
      </c>
      <c r="R3458" s="167">
        <v>650</v>
      </c>
      <c r="S3458" s="167">
        <v>-650</v>
      </c>
      <c r="T3458" s="167" t="s">
        <v>1361</v>
      </c>
    </row>
    <row r="3459" spans="1:20">
      <c r="A3459" s="167">
        <v>40000</v>
      </c>
      <c r="B3459" s="167">
        <v>45931</v>
      </c>
      <c r="C3459" s="168">
        <v>45931</v>
      </c>
      <c r="D3459" s="167">
        <v>180401</v>
      </c>
      <c r="E3459" s="167" t="s">
        <v>4118</v>
      </c>
      <c r="F3459" s="167" t="s">
        <v>1425</v>
      </c>
      <c r="G3459" s="167" t="s">
        <v>1426</v>
      </c>
      <c r="I3459" s="167" t="s">
        <v>1405</v>
      </c>
      <c r="J3459" s="167" t="s">
        <v>1447</v>
      </c>
      <c r="K3459" s="167" t="s">
        <v>1248</v>
      </c>
      <c r="L3459" s="167" t="s">
        <v>1448</v>
      </c>
      <c r="M3459" s="167" t="s">
        <v>4110</v>
      </c>
      <c r="O3459" s="167">
        <v>23825</v>
      </c>
      <c r="P3459" s="167" t="s">
        <v>1386</v>
      </c>
      <c r="R3459" s="167">
        <v>650</v>
      </c>
      <c r="S3459" s="167">
        <v>-650</v>
      </c>
      <c r="T3459" s="167" t="s">
        <v>1361</v>
      </c>
    </row>
    <row r="3460" spans="1:20">
      <c r="A3460" s="167">
        <v>40000</v>
      </c>
      <c r="B3460" s="167">
        <v>45901</v>
      </c>
      <c r="C3460" s="168">
        <v>45901</v>
      </c>
      <c r="D3460" s="167">
        <v>179848</v>
      </c>
      <c r="E3460" s="167" t="s">
        <v>4119</v>
      </c>
      <c r="F3460" s="167" t="s">
        <v>1425</v>
      </c>
      <c r="G3460" s="167" t="s">
        <v>1426</v>
      </c>
      <c r="I3460" s="167" t="s">
        <v>1405</v>
      </c>
      <c r="J3460" s="167" t="s">
        <v>2237</v>
      </c>
      <c r="K3460" s="167" t="s">
        <v>1248</v>
      </c>
      <c r="L3460" s="167" t="s">
        <v>2237</v>
      </c>
      <c r="M3460" s="167" t="s">
        <v>4110</v>
      </c>
      <c r="O3460" s="167">
        <v>23470</v>
      </c>
      <c r="P3460" s="167" t="s">
        <v>1386</v>
      </c>
      <c r="R3460" s="167">
        <v>30</v>
      </c>
      <c r="S3460" s="167">
        <v>-30</v>
      </c>
      <c r="T3460" s="167" t="s">
        <v>1361</v>
      </c>
    </row>
    <row r="3461" spans="1:20">
      <c r="A3461" s="167">
        <v>40000</v>
      </c>
      <c r="B3461" s="167">
        <v>45931</v>
      </c>
      <c r="C3461" s="168">
        <v>45931</v>
      </c>
      <c r="D3461" s="167">
        <v>180401</v>
      </c>
      <c r="E3461" s="167" t="s">
        <v>4119</v>
      </c>
      <c r="F3461" s="167" t="s">
        <v>1425</v>
      </c>
      <c r="G3461" s="167" t="s">
        <v>1426</v>
      </c>
      <c r="I3461" s="167" t="s">
        <v>1405</v>
      </c>
      <c r="J3461" s="167" t="s">
        <v>2237</v>
      </c>
      <c r="K3461" s="167" t="s">
        <v>1248</v>
      </c>
      <c r="L3461" s="167" t="s">
        <v>2237</v>
      </c>
      <c r="M3461" s="167" t="s">
        <v>4110</v>
      </c>
      <c r="O3461" s="167">
        <v>23825</v>
      </c>
      <c r="P3461" s="167" t="s">
        <v>1386</v>
      </c>
      <c r="R3461" s="167">
        <v>30</v>
      </c>
      <c r="S3461" s="167">
        <v>-30</v>
      </c>
      <c r="T3461" s="167" t="s">
        <v>1361</v>
      </c>
    </row>
    <row r="3462" spans="1:20">
      <c r="A3462" s="167">
        <v>41200</v>
      </c>
      <c r="B3462" s="167">
        <v>45901</v>
      </c>
      <c r="C3462" s="168">
        <v>45901</v>
      </c>
      <c r="D3462" s="167">
        <v>179848</v>
      </c>
      <c r="E3462" s="167" t="s">
        <v>4120</v>
      </c>
      <c r="F3462" s="167" t="s">
        <v>1408</v>
      </c>
      <c r="G3462" s="167" t="s">
        <v>1409</v>
      </c>
      <c r="I3462" s="167" t="s">
        <v>1405</v>
      </c>
      <c r="J3462" s="167" t="s">
        <v>1478</v>
      </c>
      <c r="K3462" s="167" t="s">
        <v>1248</v>
      </c>
      <c r="L3462" s="167" t="s">
        <v>1479</v>
      </c>
      <c r="M3462" s="167" t="s">
        <v>4110</v>
      </c>
      <c r="O3462" s="167">
        <v>23470</v>
      </c>
      <c r="P3462" s="167" t="s">
        <v>1386</v>
      </c>
      <c r="R3462" s="167">
        <v>250</v>
      </c>
      <c r="S3462" s="167">
        <v>-250</v>
      </c>
      <c r="T3462" s="167" t="s">
        <v>1361</v>
      </c>
    </row>
    <row r="3463" spans="1:20">
      <c r="A3463" s="167">
        <v>41200</v>
      </c>
      <c r="B3463" s="167">
        <v>45931</v>
      </c>
      <c r="C3463" s="168">
        <v>45931</v>
      </c>
      <c r="D3463" s="167">
        <v>180401</v>
      </c>
      <c r="E3463" s="167" t="s">
        <v>4120</v>
      </c>
      <c r="F3463" s="167" t="s">
        <v>1408</v>
      </c>
      <c r="G3463" s="167" t="s">
        <v>1409</v>
      </c>
      <c r="I3463" s="167" t="s">
        <v>1405</v>
      </c>
      <c r="J3463" s="167" t="s">
        <v>1478</v>
      </c>
      <c r="K3463" s="167" t="s">
        <v>1248</v>
      </c>
      <c r="L3463" s="167" t="s">
        <v>1479</v>
      </c>
      <c r="M3463" s="167" t="s">
        <v>4110</v>
      </c>
      <c r="O3463" s="167">
        <v>23825</v>
      </c>
      <c r="P3463" s="167" t="s">
        <v>1386</v>
      </c>
      <c r="R3463" s="167">
        <v>250</v>
      </c>
      <c r="S3463" s="167">
        <v>-250</v>
      </c>
      <c r="T3463" s="167" t="s">
        <v>1361</v>
      </c>
    </row>
    <row r="3464" spans="1:20">
      <c r="A3464" s="167">
        <v>41365</v>
      </c>
      <c r="B3464" s="167">
        <v>45901</v>
      </c>
      <c r="C3464" s="168">
        <v>45901</v>
      </c>
      <c r="D3464" s="167">
        <v>179848</v>
      </c>
      <c r="E3464" s="167" t="s">
        <v>4121</v>
      </c>
      <c r="F3464" s="167" t="s">
        <v>1425</v>
      </c>
      <c r="G3464" s="167" t="s">
        <v>1426</v>
      </c>
      <c r="I3464" s="167" t="s">
        <v>1405</v>
      </c>
      <c r="J3464" s="167" t="s">
        <v>2561</v>
      </c>
      <c r="K3464" s="167" t="s">
        <v>1248</v>
      </c>
      <c r="L3464" s="167" t="s">
        <v>2562</v>
      </c>
      <c r="M3464" s="167" t="s">
        <v>4110</v>
      </c>
      <c r="O3464" s="167">
        <v>23470</v>
      </c>
      <c r="P3464" s="167" t="s">
        <v>1386</v>
      </c>
      <c r="R3464" s="167">
        <v>600</v>
      </c>
      <c r="S3464" s="167">
        <v>-600</v>
      </c>
      <c r="T3464" s="167" t="s">
        <v>1361</v>
      </c>
    </row>
    <row r="3465" spans="1:20">
      <c r="A3465" s="167">
        <v>41365</v>
      </c>
      <c r="B3465" s="167">
        <v>45931</v>
      </c>
      <c r="C3465" s="168">
        <v>45931</v>
      </c>
      <c r="D3465" s="167">
        <v>180401</v>
      </c>
      <c r="E3465" s="167" t="s">
        <v>4121</v>
      </c>
      <c r="F3465" s="167" t="s">
        <v>1425</v>
      </c>
      <c r="G3465" s="167" t="s">
        <v>1426</v>
      </c>
      <c r="I3465" s="167" t="s">
        <v>1405</v>
      </c>
      <c r="J3465" s="167" t="s">
        <v>2561</v>
      </c>
      <c r="K3465" s="167" t="s">
        <v>1248</v>
      </c>
      <c r="L3465" s="167" t="s">
        <v>2562</v>
      </c>
      <c r="M3465" s="167" t="s">
        <v>4110</v>
      </c>
      <c r="O3465" s="167">
        <v>23825</v>
      </c>
      <c r="P3465" s="167" t="s">
        <v>1386</v>
      </c>
      <c r="R3465" s="167">
        <v>600</v>
      </c>
      <c r="S3465" s="167">
        <v>-600</v>
      </c>
      <c r="T3465" s="167" t="s">
        <v>1361</v>
      </c>
    </row>
    <row r="3466" spans="1:20">
      <c r="A3466" s="167">
        <v>42000</v>
      </c>
      <c r="B3466" s="167">
        <v>45953</v>
      </c>
      <c r="C3466" s="168">
        <v>45953</v>
      </c>
      <c r="D3466" s="167" t="s">
        <v>4122</v>
      </c>
      <c r="E3466" s="167" t="s">
        <v>4123</v>
      </c>
      <c r="F3466" s="167" t="s">
        <v>1945</v>
      </c>
      <c r="G3466" s="167" t="s">
        <v>1946</v>
      </c>
      <c r="I3466" s="167" t="s">
        <v>1650</v>
      </c>
      <c r="J3466" s="167" t="s">
        <v>4124</v>
      </c>
      <c r="K3466" s="167" t="s">
        <v>741</v>
      </c>
      <c r="L3466" s="167" t="s">
        <v>4125</v>
      </c>
      <c r="M3466" s="167" t="s">
        <v>4126</v>
      </c>
      <c r="O3466" s="167">
        <v>24155</v>
      </c>
      <c r="P3466" s="167" t="s">
        <v>1386</v>
      </c>
      <c r="R3466" s="167">
        <v>32640</v>
      </c>
      <c r="S3466" s="167">
        <v>-32640</v>
      </c>
      <c r="T3466" s="167" t="s">
        <v>1361</v>
      </c>
    </row>
    <row r="3467" spans="1:20">
      <c r="A3467" s="167">
        <v>42000</v>
      </c>
      <c r="B3467" s="167">
        <v>45905</v>
      </c>
      <c r="C3467" s="168">
        <v>45905</v>
      </c>
      <c r="D3467" s="167" t="s">
        <v>4127</v>
      </c>
      <c r="E3467" s="167" t="s">
        <v>4128</v>
      </c>
      <c r="F3467" s="167" t="s">
        <v>1557</v>
      </c>
      <c r="G3467" s="167" t="s">
        <v>134</v>
      </c>
      <c r="I3467" s="167" t="s">
        <v>1650</v>
      </c>
      <c r="J3467" s="167" t="s">
        <v>4129</v>
      </c>
      <c r="K3467" s="167" t="s">
        <v>741</v>
      </c>
      <c r="L3467" s="167" t="s">
        <v>4130</v>
      </c>
      <c r="M3467" s="167" t="s">
        <v>4126</v>
      </c>
      <c r="O3467" s="167">
        <v>23573</v>
      </c>
      <c r="P3467" s="167" t="s">
        <v>1386</v>
      </c>
      <c r="R3467" s="167">
        <v>16900</v>
      </c>
      <c r="S3467" s="167">
        <v>-16900</v>
      </c>
      <c r="T3467" s="167" t="s">
        <v>1361</v>
      </c>
    </row>
    <row r="3468" spans="1:20">
      <c r="A3468" s="167">
        <v>42000</v>
      </c>
      <c r="B3468" s="167">
        <v>45905</v>
      </c>
      <c r="C3468" s="168">
        <v>45905</v>
      </c>
      <c r="D3468" s="167" t="s">
        <v>4127</v>
      </c>
      <c r="E3468" s="167" t="s">
        <v>4131</v>
      </c>
      <c r="F3468" s="167" t="s">
        <v>1557</v>
      </c>
      <c r="G3468" s="167" t="s">
        <v>134</v>
      </c>
      <c r="I3468" s="167" t="s">
        <v>1650</v>
      </c>
      <c r="J3468" s="167" t="s">
        <v>4132</v>
      </c>
      <c r="K3468" s="167" t="s">
        <v>741</v>
      </c>
      <c r="L3468" s="167" t="s">
        <v>4133</v>
      </c>
      <c r="M3468" s="167" t="s">
        <v>4126</v>
      </c>
      <c r="O3468" s="167">
        <v>23573</v>
      </c>
      <c r="P3468" s="167" t="s">
        <v>1386</v>
      </c>
      <c r="R3468" s="167">
        <v>6150</v>
      </c>
      <c r="S3468" s="167">
        <v>-6150</v>
      </c>
      <c r="T3468" s="167" t="s">
        <v>1361</v>
      </c>
    </row>
    <row r="3469" spans="1:20">
      <c r="A3469" s="167">
        <v>42000</v>
      </c>
      <c r="B3469" s="167">
        <v>45957</v>
      </c>
      <c r="C3469" s="168">
        <v>45957</v>
      </c>
      <c r="D3469" s="167" t="s">
        <v>4134</v>
      </c>
      <c r="E3469" s="167" t="s">
        <v>4135</v>
      </c>
      <c r="F3469" s="167" t="s">
        <v>1557</v>
      </c>
      <c r="G3469" s="167" t="s">
        <v>134</v>
      </c>
      <c r="I3469" s="167" t="s">
        <v>1650</v>
      </c>
      <c r="J3469" s="167" t="s">
        <v>4136</v>
      </c>
      <c r="K3469" s="167" t="s">
        <v>741</v>
      </c>
      <c r="L3469" s="167" t="s">
        <v>4137</v>
      </c>
      <c r="M3469" s="167" t="s">
        <v>4126</v>
      </c>
      <c r="O3469" s="167">
        <v>24175</v>
      </c>
      <c r="P3469" s="167" t="s">
        <v>1386</v>
      </c>
      <c r="R3469" s="167">
        <v>2773.61</v>
      </c>
      <c r="S3469" s="167">
        <v>-2773.61</v>
      </c>
      <c r="T3469" s="167" t="s">
        <v>1361</v>
      </c>
    </row>
    <row r="3470" spans="1:20">
      <c r="A3470" s="167">
        <v>42000</v>
      </c>
      <c r="B3470" s="167">
        <v>45905</v>
      </c>
      <c r="C3470" s="168">
        <v>45905</v>
      </c>
      <c r="D3470" s="167" t="s">
        <v>4127</v>
      </c>
      <c r="E3470" s="167" t="s">
        <v>4138</v>
      </c>
      <c r="F3470" s="167" t="s">
        <v>1557</v>
      </c>
      <c r="G3470" s="167" t="s">
        <v>134</v>
      </c>
      <c r="I3470" s="167" t="s">
        <v>1650</v>
      </c>
      <c r="J3470" s="167" t="s">
        <v>4139</v>
      </c>
      <c r="K3470" s="167" t="s">
        <v>741</v>
      </c>
      <c r="L3470" s="167" t="s">
        <v>4140</v>
      </c>
      <c r="M3470" s="167" t="s">
        <v>4126</v>
      </c>
      <c r="O3470" s="167">
        <v>23573</v>
      </c>
      <c r="P3470" s="167" t="s">
        <v>1386</v>
      </c>
      <c r="R3470" s="167">
        <v>4552.8100000000004</v>
      </c>
      <c r="S3470" s="167">
        <v>-4552.8100000000004</v>
      </c>
      <c r="T3470" s="167" t="s">
        <v>1361</v>
      </c>
    </row>
    <row r="3471" spans="1:20">
      <c r="A3471" s="167">
        <v>42000</v>
      </c>
      <c r="B3471" s="167">
        <v>45923</v>
      </c>
      <c r="C3471" s="168">
        <v>45923</v>
      </c>
      <c r="D3471" s="167" t="s">
        <v>4141</v>
      </c>
      <c r="E3471" s="167" t="s">
        <v>4142</v>
      </c>
      <c r="F3471" s="167" t="s">
        <v>1557</v>
      </c>
      <c r="G3471" s="167" t="s">
        <v>134</v>
      </c>
      <c r="I3471" s="167" t="s">
        <v>1650</v>
      </c>
      <c r="J3471" s="167" t="s">
        <v>2382</v>
      </c>
      <c r="K3471" s="167" t="s">
        <v>741</v>
      </c>
      <c r="L3471" s="167" t="s">
        <v>1563</v>
      </c>
      <c r="M3471" s="167" t="s">
        <v>4126</v>
      </c>
      <c r="O3471" s="167">
        <v>23660</v>
      </c>
      <c r="P3471" s="167" t="s">
        <v>1386</v>
      </c>
      <c r="R3471" s="167">
        <v>3900</v>
      </c>
      <c r="S3471" s="167">
        <v>-3900</v>
      </c>
      <c r="T3471" s="167" t="s">
        <v>1361</v>
      </c>
    </row>
    <row r="3472" spans="1:20">
      <c r="A3472" s="167">
        <v>42000</v>
      </c>
      <c r="B3472" s="167">
        <v>45957</v>
      </c>
      <c r="C3472" s="168">
        <v>45957</v>
      </c>
      <c r="D3472" s="167" t="s">
        <v>4143</v>
      </c>
      <c r="E3472" s="167" t="s">
        <v>4144</v>
      </c>
      <c r="F3472" s="167" t="s">
        <v>1557</v>
      </c>
      <c r="G3472" s="167" t="s">
        <v>134</v>
      </c>
      <c r="I3472" s="167" t="s">
        <v>1650</v>
      </c>
      <c r="J3472" s="167" t="s">
        <v>4145</v>
      </c>
      <c r="K3472" s="167" t="s">
        <v>741</v>
      </c>
      <c r="L3472" s="167" t="s">
        <v>4146</v>
      </c>
      <c r="M3472" s="167" t="s">
        <v>4126</v>
      </c>
      <c r="O3472" s="167">
        <v>24176</v>
      </c>
      <c r="P3472" s="167" t="s">
        <v>1386</v>
      </c>
      <c r="R3472" s="167">
        <v>1755.54</v>
      </c>
      <c r="S3472" s="167">
        <v>-1755.54</v>
      </c>
      <c r="T3472" s="167" t="s">
        <v>1361</v>
      </c>
    </row>
    <row r="3473" spans="1:20">
      <c r="A3473" s="167">
        <v>42000</v>
      </c>
      <c r="B3473" s="167">
        <v>45957</v>
      </c>
      <c r="C3473" s="168">
        <v>45957</v>
      </c>
      <c r="D3473" s="167" t="s">
        <v>4134</v>
      </c>
      <c r="E3473" s="167" t="s">
        <v>4147</v>
      </c>
      <c r="F3473" s="167" t="s">
        <v>1557</v>
      </c>
      <c r="G3473" s="167" t="s">
        <v>134</v>
      </c>
      <c r="I3473" s="167" t="s">
        <v>1650</v>
      </c>
      <c r="J3473" s="167" t="s">
        <v>4148</v>
      </c>
      <c r="K3473" s="167" t="s">
        <v>741</v>
      </c>
      <c r="L3473" s="167" t="s">
        <v>4149</v>
      </c>
      <c r="M3473" s="167" t="s">
        <v>4126</v>
      </c>
      <c r="O3473" s="167">
        <v>24175</v>
      </c>
      <c r="P3473" s="167" t="s">
        <v>1386</v>
      </c>
      <c r="R3473" s="167">
        <v>7022.16</v>
      </c>
      <c r="S3473" s="167">
        <v>-7022.16</v>
      </c>
      <c r="T3473" s="167" t="s">
        <v>1361</v>
      </c>
    </row>
    <row r="3474" spans="1:20">
      <c r="A3474" s="167">
        <v>42000</v>
      </c>
      <c r="B3474" s="167">
        <v>45903</v>
      </c>
      <c r="C3474" s="168">
        <v>45903</v>
      </c>
      <c r="D3474" s="167" t="s">
        <v>4150</v>
      </c>
      <c r="E3474" s="167" t="s">
        <v>4151</v>
      </c>
      <c r="F3474" s="167" t="s">
        <v>1557</v>
      </c>
      <c r="G3474" s="167" t="s">
        <v>134</v>
      </c>
      <c r="I3474" s="167" t="s">
        <v>1650</v>
      </c>
      <c r="J3474" s="167" t="s">
        <v>4152</v>
      </c>
      <c r="K3474" s="167" t="s">
        <v>741</v>
      </c>
      <c r="L3474" s="167" t="s">
        <v>4153</v>
      </c>
      <c r="M3474" s="167" t="s">
        <v>4126</v>
      </c>
      <c r="O3474" s="167">
        <v>23548</v>
      </c>
      <c r="P3474" s="167" t="s">
        <v>1386</v>
      </c>
      <c r="R3474" s="167">
        <v>1400</v>
      </c>
      <c r="S3474" s="167">
        <v>-1400</v>
      </c>
      <c r="T3474" s="167" t="s">
        <v>1361</v>
      </c>
    </row>
    <row r="3475" spans="1:20">
      <c r="A3475" s="167">
        <v>42000</v>
      </c>
      <c r="B3475" s="167">
        <v>45905</v>
      </c>
      <c r="C3475" s="168">
        <v>45905</v>
      </c>
      <c r="D3475" s="167" t="s">
        <v>4127</v>
      </c>
      <c r="E3475" s="167" t="s">
        <v>4151</v>
      </c>
      <c r="F3475" s="167" t="s">
        <v>1557</v>
      </c>
      <c r="G3475" s="167" t="s">
        <v>134</v>
      </c>
      <c r="I3475" s="167" t="s">
        <v>1650</v>
      </c>
      <c r="J3475" s="167" t="s">
        <v>4152</v>
      </c>
      <c r="K3475" s="167" t="s">
        <v>741</v>
      </c>
      <c r="L3475" s="167" t="s">
        <v>4153</v>
      </c>
      <c r="M3475" s="167" t="s">
        <v>4126</v>
      </c>
      <c r="O3475" s="167">
        <v>23573</v>
      </c>
      <c r="P3475" s="167" t="s">
        <v>1386</v>
      </c>
      <c r="R3475" s="167">
        <v>700</v>
      </c>
      <c r="S3475" s="167">
        <v>-700</v>
      </c>
      <c r="T3475" s="167" t="s">
        <v>1361</v>
      </c>
    </row>
    <row r="3476" spans="1:20">
      <c r="A3476" s="167">
        <v>42000</v>
      </c>
      <c r="B3476" s="167">
        <v>45908</v>
      </c>
      <c r="C3476" s="168">
        <v>45908</v>
      </c>
      <c r="D3476" s="167" t="s">
        <v>4154</v>
      </c>
      <c r="E3476" s="167" t="s">
        <v>4151</v>
      </c>
      <c r="F3476" s="167" t="s">
        <v>1557</v>
      </c>
      <c r="G3476" s="167" t="s">
        <v>134</v>
      </c>
      <c r="I3476" s="167" t="s">
        <v>1650</v>
      </c>
      <c r="J3476" s="167" t="s">
        <v>4152</v>
      </c>
      <c r="K3476" s="167" t="s">
        <v>741</v>
      </c>
      <c r="L3476" s="167" t="s">
        <v>4153</v>
      </c>
      <c r="M3476" s="167" t="s">
        <v>4126</v>
      </c>
      <c r="O3476" s="167">
        <v>23585</v>
      </c>
      <c r="P3476" s="167" t="s">
        <v>1386</v>
      </c>
      <c r="R3476" s="167">
        <v>700</v>
      </c>
      <c r="S3476" s="167">
        <v>-700</v>
      </c>
      <c r="T3476" s="167" t="s">
        <v>1361</v>
      </c>
    </row>
    <row r="3477" spans="1:20">
      <c r="A3477" s="167">
        <v>42000</v>
      </c>
      <c r="B3477" s="167">
        <v>45908</v>
      </c>
      <c r="C3477" s="168">
        <v>45908</v>
      </c>
      <c r="D3477" s="167" t="s">
        <v>4155</v>
      </c>
      <c r="E3477" s="167" t="s">
        <v>4156</v>
      </c>
      <c r="F3477" s="167" t="s">
        <v>1557</v>
      </c>
      <c r="G3477" s="167" t="s">
        <v>134</v>
      </c>
      <c r="I3477" s="167" t="s">
        <v>1650</v>
      </c>
      <c r="J3477" s="167" t="s">
        <v>4157</v>
      </c>
      <c r="K3477" s="167" t="s">
        <v>741</v>
      </c>
      <c r="L3477" s="167" t="s">
        <v>4158</v>
      </c>
      <c r="M3477" s="167" t="s">
        <v>4126</v>
      </c>
      <c r="O3477" s="167">
        <v>23580</v>
      </c>
      <c r="P3477" s="167" t="s">
        <v>1386</v>
      </c>
      <c r="R3477" s="167">
        <v>2100</v>
      </c>
      <c r="S3477" s="167">
        <v>-2100</v>
      </c>
      <c r="T3477" s="167" t="s">
        <v>1361</v>
      </c>
    </row>
    <row r="3478" spans="1:20">
      <c r="A3478" s="167">
        <v>42000</v>
      </c>
      <c r="B3478" s="167">
        <v>45929</v>
      </c>
      <c r="C3478" s="168">
        <v>45929</v>
      </c>
      <c r="D3478" s="167" t="s">
        <v>4159</v>
      </c>
      <c r="E3478" s="167" t="s">
        <v>4160</v>
      </c>
      <c r="F3478" s="167" t="s">
        <v>1557</v>
      </c>
      <c r="G3478" s="167" t="s">
        <v>134</v>
      </c>
      <c r="I3478" s="167" t="s">
        <v>1650</v>
      </c>
      <c r="J3478" s="167" t="s">
        <v>4161</v>
      </c>
      <c r="K3478" s="167" t="s">
        <v>741</v>
      </c>
      <c r="L3478" s="167" t="s">
        <v>4162</v>
      </c>
      <c r="M3478" s="167" t="s">
        <v>4126</v>
      </c>
      <c r="O3478" s="167">
        <v>23711</v>
      </c>
      <c r="P3478" s="167" t="s">
        <v>1386</v>
      </c>
      <c r="R3478" s="167">
        <v>320</v>
      </c>
      <c r="S3478" s="167">
        <v>-320</v>
      </c>
      <c r="T3478" s="167" t="s">
        <v>1361</v>
      </c>
    </row>
    <row r="3479" spans="1:20">
      <c r="A3479" s="167">
        <v>42000</v>
      </c>
      <c r="B3479" s="167">
        <v>45957</v>
      </c>
      <c r="C3479" s="168">
        <v>45957</v>
      </c>
      <c r="D3479" s="167" t="s">
        <v>4134</v>
      </c>
      <c r="E3479" s="167" t="s">
        <v>4163</v>
      </c>
      <c r="F3479" s="167" t="s">
        <v>1557</v>
      </c>
      <c r="G3479" s="167" t="s">
        <v>134</v>
      </c>
      <c r="I3479" s="167" t="s">
        <v>1650</v>
      </c>
      <c r="J3479" s="167" t="s">
        <v>4164</v>
      </c>
      <c r="K3479" s="167" t="s">
        <v>741</v>
      </c>
      <c r="L3479" s="167" t="s">
        <v>4165</v>
      </c>
      <c r="M3479" s="167" t="s">
        <v>4126</v>
      </c>
      <c r="O3479" s="167">
        <v>24175</v>
      </c>
      <c r="P3479" s="167" t="s">
        <v>1386</v>
      </c>
      <c r="R3479" s="167">
        <v>1410</v>
      </c>
      <c r="S3479" s="167">
        <v>-1410</v>
      </c>
      <c r="T3479" s="167" t="s">
        <v>1361</v>
      </c>
    </row>
    <row r="3480" spans="1:20">
      <c r="A3480" s="167">
        <v>42000</v>
      </c>
      <c r="B3480" s="167">
        <v>45936</v>
      </c>
      <c r="C3480" s="168">
        <v>45936</v>
      </c>
      <c r="D3480" s="167" t="s">
        <v>4166</v>
      </c>
      <c r="E3480" s="167" t="s">
        <v>4167</v>
      </c>
      <c r="F3480" s="167" t="s">
        <v>1945</v>
      </c>
      <c r="G3480" s="167" t="s">
        <v>1946</v>
      </c>
      <c r="I3480" s="167" t="s">
        <v>1650</v>
      </c>
      <c r="J3480" s="167" t="s">
        <v>4168</v>
      </c>
      <c r="K3480" s="167" t="s">
        <v>741</v>
      </c>
      <c r="L3480" s="167" t="s">
        <v>4169</v>
      </c>
      <c r="M3480" s="167" t="s">
        <v>4126</v>
      </c>
      <c r="O3480" s="167">
        <v>23989</v>
      </c>
      <c r="P3480" s="167" t="s">
        <v>1386</v>
      </c>
      <c r="R3480" s="167">
        <v>3220</v>
      </c>
      <c r="S3480" s="167">
        <v>-3220</v>
      </c>
      <c r="T3480" s="167" t="s">
        <v>1361</v>
      </c>
    </row>
    <row r="3481" spans="1:20">
      <c r="A3481" s="167">
        <v>42000</v>
      </c>
      <c r="B3481" s="167">
        <v>45936</v>
      </c>
      <c r="C3481" s="168">
        <v>45936</v>
      </c>
      <c r="D3481" s="167" t="s">
        <v>4170</v>
      </c>
      <c r="E3481" s="167" t="s">
        <v>4171</v>
      </c>
      <c r="F3481" s="167" t="s">
        <v>1557</v>
      </c>
      <c r="G3481" s="167" t="s">
        <v>134</v>
      </c>
      <c r="I3481" s="167" t="s">
        <v>1650</v>
      </c>
      <c r="J3481" s="167" t="s">
        <v>4172</v>
      </c>
      <c r="K3481" s="167" t="s">
        <v>741</v>
      </c>
      <c r="L3481" s="167" t="s">
        <v>4173</v>
      </c>
      <c r="M3481" s="167" t="s">
        <v>4126</v>
      </c>
      <c r="O3481" s="167">
        <v>23988</v>
      </c>
      <c r="P3481" s="167" t="s">
        <v>1386</v>
      </c>
      <c r="R3481" s="167">
        <v>925</v>
      </c>
      <c r="S3481" s="167">
        <v>-925</v>
      </c>
      <c r="T3481" s="167" t="s">
        <v>1361</v>
      </c>
    </row>
    <row r="3482" spans="1:20">
      <c r="A3482" s="167">
        <v>42000</v>
      </c>
      <c r="B3482" s="167">
        <v>45957</v>
      </c>
      <c r="C3482" s="168">
        <v>45957</v>
      </c>
      <c r="D3482" s="167" t="s">
        <v>4174</v>
      </c>
      <c r="E3482" s="167" t="s">
        <v>4171</v>
      </c>
      <c r="F3482" s="167" t="s">
        <v>1557</v>
      </c>
      <c r="G3482" s="167" t="s">
        <v>134</v>
      </c>
      <c r="I3482" s="167" t="s">
        <v>1650</v>
      </c>
      <c r="J3482" s="167" t="s">
        <v>4172</v>
      </c>
      <c r="K3482" s="167" t="s">
        <v>741</v>
      </c>
      <c r="L3482" s="167" t="s">
        <v>4173</v>
      </c>
      <c r="M3482" s="167" t="s">
        <v>4126</v>
      </c>
      <c r="O3482" s="167">
        <v>24178</v>
      </c>
      <c r="P3482" s="167" t="s">
        <v>1386</v>
      </c>
      <c r="R3482" s="167">
        <v>925</v>
      </c>
      <c r="S3482" s="167">
        <v>-925</v>
      </c>
      <c r="T3482" s="167" t="s">
        <v>1361</v>
      </c>
    </row>
    <row r="3483" spans="1:20">
      <c r="A3483" s="167">
        <v>42000</v>
      </c>
      <c r="B3483" s="167">
        <v>45957</v>
      </c>
      <c r="C3483" s="168">
        <v>45957</v>
      </c>
      <c r="D3483" s="167" t="s">
        <v>4175</v>
      </c>
      <c r="E3483" s="167" t="s">
        <v>4171</v>
      </c>
      <c r="F3483" s="167" t="s">
        <v>1557</v>
      </c>
      <c r="G3483" s="167" t="s">
        <v>134</v>
      </c>
      <c r="I3483" s="167" t="s">
        <v>1650</v>
      </c>
      <c r="J3483" s="167" t="s">
        <v>4172</v>
      </c>
      <c r="K3483" s="167" t="s">
        <v>741</v>
      </c>
      <c r="L3483" s="167" t="s">
        <v>4173</v>
      </c>
      <c r="M3483" s="167" t="s">
        <v>4126</v>
      </c>
      <c r="O3483" s="167">
        <v>24181</v>
      </c>
      <c r="P3483" s="167" t="s">
        <v>1386</v>
      </c>
      <c r="R3483" s="167">
        <v>925</v>
      </c>
      <c r="S3483" s="167">
        <v>-925</v>
      </c>
      <c r="T3483" s="167" t="s">
        <v>1361</v>
      </c>
    </row>
    <row r="3484" spans="1:20">
      <c r="A3484" s="167">
        <v>42000</v>
      </c>
      <c r="B3484" s="167">
        <v>45936</v>
      </c>
      <c r="C3484" s="168">
        <v>45936</v>
      </c>
      <c r="D3484" s="167" t="s">
        <v>4170</v>
      </c>
      <c r="E3484" s="167" t="s">
        <v>4176</v>
      </c>
      <c r="F3484" s="167" t="s">
        <v>1557</v>
      </c>
      <c r="G3484" s="167" t="s">
        <v>134</v>
      </c>
      <c r="I3484" s="167" t="s">
        <v>1650</v>
      </c>
      <c r="J3484" s="167" t="s">
        <v>4177</v>
      </c>
      <c r="K3484" s="167" t="s">
        <v>741</v>
      </c>
      <c r="L3484" s="167" t="s">
        <v>4178</v>
      </c>
      <c r="M3484" s="167" t="s">
        <v>4126</v>
      </c>
      <c r="O3484" s="167">
        <v>23988</v>
      </c>
      <c r="P3484" s="167" t="s">
        <v>1386</v>
      </c>
      <c r="R3484" s="167">
        <v>700</v>
      </c>
      <c r="S3484" s="167">
        <v>-700</v>
      </c>
      <c r="T3484" s="167" t="s">
        <v>1361</v>
      </c>
    </row>
    <row r="3485" spans="1:20">
      <c r="A3485" s="167">
        <v>42000</v>
      </c>
      <c r="B3485" s="167">
        <v>45957</v>
      </c>
      <c r="C3485" s="168">
        <v>45957</v>
      </c>
      <c r="D3485" s="167" t="s">
        <v>4174</v>
      </c>
      <c r="E3485" s="167" t="s">
        <v>4176</v>
      </c>
      <c r="F3485" s="167" t="s">
        <v>1557</v>
      </c>
      <c r="G3485" s="167" t="s">
        <v>134</v>
      </c>
      <c r="I3485" s="167" t="s">
        <v>1650</v>
      </c>
      <c r="J3485" s="167" t="s">
        <v>4177</v>
      </c>
      <c r="K3485" s="167" t="s">
        <v>741</v>
      </c>
      <c r="L3485" s="167" t="s">
        <v>4178</v>
      </c>
      <c r="M3485" s="167" t="s">
        <v>4126</v>
      </c>
      <c r="O3485" s="167">
        <v>24178</v>
      </c>
      <c r="P3485" s="167" t="s">
        <v>1386</v>
      </c>
      <c r="R3485" s="167">
        <v>700</v>
      </c>
      <c r="S3485" s="167">
        <v>-700</v>
      </c>
      <c r="T3485" s="167" t="s">
        <v>1361</v>
      </c>
    </row>
    <row r="3486" spans="1:20">
      <c r="A3486" s="167">
        <v>42000</v>
      </c>
      <c r="B3486" s="167">
        <v>45957</v>
      </c>
      <c r="C3486" s="168">
        <v>45957</v>
      </c>
      <c r="D3486" s="167" t="s">
        <v>4175</v>
      </c>
      <c r="E3486" s="167" t="s">
        <v>4176</v>
      </c>
      <c r="F3486" s="167" t="s">
        <v>1557</v>
      </c>
      <c r="G3486" s="167" t="s">
        <v>134</v>
      </c>
      <c r="I3486" s="167" t="s">
        <v>1650</v>
      </c>
      <c r="J3486" s="167" t="s">
        <v>4177</v>
      </c>
      <c r="K3486" s="167" t="s">
        <v>741</v>
      </c>
      <c r="L3486" s="167" t="s">
        <v>4178</v>
      </c>
      <c r="M3486" s="167" t="s">
        <v>4126</v>
      </c>
      <c r="O3486" s="167">
        <v>24181</v>
      </c>
      <c r="P3486" s="167" t="s">
        <v>1386</v>
      </c>
      <c r="R3486" s="167">
        <v>700</v>
      </c>
      <c r="S3486" s="167">
        <v>-700</v>
      </c>
      <c r="T3486" s="167" t="s">
        <v>1361</v>
      </c>
    </row>
    <row r="3487" spans="1:20">
      <c r="A3487" s="167">
        <v>42000</v>
      </c>
      <c r="B3487" s="167">
        <v>45936</v>
      </c>
      <c r="C3487" s="168">
        <v>45936</v>
      </c>
      <c r="D3487" s="167" t="s">
        <v>4166</v>
      </c>
      <c r="E3487" s="167" t="s">
        <v>4179</v>
      </c>
      <c r="F3487" s="167" t="s">
        <v>1945</v>
      </c>
      <c r="G3487" s="167" t="s">
        <v>1946</v>
      </c>
      <c r="I3487" s="167" t="s">
        <v>1650</v>
      </c>
      <c r="J3487" s="167" t="s">
        <v>4180</v>
      </c>
      <c r="K3487" s="167" t="s">
        <v>741</v>
      </c>
      <c r="L3487" s="167" t="s">
        <v>4181</v>
      </c>
      <c r="M3487" s="167" t="s">
        <v>4126</v>
      </c>
      <c r="O3487" s="167">
        <v>23989</v>
      </c>
      <c r="P3487" s="167" t="s">
        <v>1386</v>
      </c>
      <c r="R3487" s="167">
        <v>1000</v>
      </c>
      <c r="S3487" s="167">
        <v>-1000</v>
      </c>
      <c r="T3487" s="167" t="s">
        <v>1361</v>
      </c>
    </row>
    <row r="3488" spans="1:20">
      <c r="A3488" s="167">
        <v>42000</v>
      </c>
      <c r="B3488" s="167">
        <v>45903</v>
      </c>
      <c r="C3488" s="168">
        <v>45903</v>
      </c>
      <c r="D3488" s="167" t="s">
        <v>4150</v>
      </c>
      <c r="E3488" s="167" t="s">
        <v>4182</v>
      </c>
      <c r="F3488" s="167" t="s">
        <v>1557</v>
      </c>
      <c r="G3488" s="167" t="s">
        <v>134</v>
      </c>
      <c r="I3488" s="167" t="s">
        <v>1650</v>
      </c>
      <c r="J3488" s="167" t="s">
        <v>4183</v>
      </c>
      <c r="K3488" s="167" t="s">
        <v>741</v>
      </c>
      <c r="L3488" s="167" t="s">
        <v>4184</v>
      </c>
      <c r="M3488" s="167" t="s">
        <v>4126</v>
      </c>
      <c r="O3488" s="167">
        <v>23548</v>
      </c>
      <c r="P3488" s="167" t="s">
        <v>1386</v>
      </c>
      <c r="R3488" s="167">
        <v>2495.86</v>
      </c>
      <c r="S3488" s="167">
        <v>-2495.86</v>
      </c>
      <c r="T3488" s="167" t="s">
        <v>1361</v>
      </c>
    </row>
    <row r="3489" spans="1:20">
      <c r="A3489" s="167">
        <v>42000</v>
      </c>
      <c r="B3489" s="167">
        <v>45905</v>
      </c>
      <c r="C3489" s="168">
        <v>45905</v>
      </c>
      <c r="D3489" s="167" t="s">
        <v>4127</v>
      </c>
      <c r="E3489" s="167" t="s">
        <v>4182</v>
      </c>
      <c r="F3489" s="167" t="s">
        <v>1557</v>
      </c>
      <c r="G3489" s="167" t="s">
        <v>134</v>
      </c>
      <c r="I3489" s="167" t="s">
        <v>1650</v>
      </c>
      <c r="J3489" s="167" t="s">
        <v>4183</v>
      </c>
      <c r="K3489" s="167" t="s">
        <v>741</v>
      </c>
      <c r="L3489" s="167" t="s">
        <v>4184</v>
      </c>
      <c r="M3489" s="167" t="s">
        <v>4126</v>
      </c>
      <c r="O3489" s="167">
        <v>23573</v>
      </c>
      <c r="P3489" s="167" t="s">
        <v>1386</v>
      </c>
      <c r="R3489" s="167">
        <v>19966.88</v>
      </c>
      <c r="S3489" s="167">
        <v>-19966.88</v>
      </c>
      <c r="T3489" s="167" t="s">
        <v>1361</v>
      </c>
    </row>
    <row r="3490" spans="1:20">
      <c r="A3490" s="167">
        <v>42000</v>
      </c>
      <c r="B3490" s="167">
        <v>45908</v>
      </c>
      <c r="C3490" s="168">
        <v>45908</v>
      </c>
      <c r="D3490" s="167" t="s">
        <v>4154</v>
      </c>
      <c r="E3490" s="167" t="s">
        <v>4182</v>
      </c>
      <c r="F3490" s="167" t="s">
        <v>1557</v>
      </c>
      <c r="G3490" s="167" t="s">
        <v>134</v>
      </c>
      <c r="I3490" s="167" t="s">
        <v>1650</v>
      </c>
      <c r="J3490" s="167" t="s">
        <v>4183</v>
      </c>
      <c r="K3490" s="167" t="s">
        <v>741</v>
      </c>
      <c r="L3490" s="167" t="s">
        <v>4184</v>
      </c>
      <c r="M3490" s="167" t="s">
        <v>4126</v>
      </c>
      <c r="O3490" s="167">
        <v>23585</v>
      </c>
      <c r="P3490" s="167" t="s">
        <v>1386</v>
      </c>
      <c r="R3490" s="167">
        <v>1247.93</v>
      </c>
      <c r="S3490" s="167">
        <v>-1247.93</v>
      </c>
      <c r="T3490" s="167" t="s">
        <v>1361</v>
      </c>
    </row>
    <row r="3491" spans="1:20">
      <c r="A3491" s="167">
        <v>42000</v>
      </c>
      <c r="B3491" s="167">
        <v>45923</v>
      </c>
      <c r="C3491" s="168">
        <v>45923</v>
      </c>
      <c r="D3491" s="167" t="s">
        <v>4141</v>
      </c>
      <c r="E3491" s="167" t="s">
        <v>4182</v>
      </c>
      <c r="F3491" s="167" t="s">
        <v>1557</v>
      </c>
      <c r="G3491" s="167" t="s">
        <v>134</v>
      </c>
      <c r="I3491" s="167" t="s">
        <v>1650</v>
      </c>
      <c r="J3491" s="167" t="s">
        <v>4183</v>
      </c>
      <c r="K3491" s="167" t="s">
        <v>741</v>
      </c>
      <c r="L3491" s="167" t="s">
        <v>4184</v>
      </c>
      <c r="M3491" s="167" t="s">
        <v>4126</v>
      </c>
      <c r="O3491" s="167">
        <v>23660</v>
      </c>
      <c r="P3491" s="167" t="s">
        <v>1386</v>
      </c>
      <c r="R3491" s="167">
        <v>3743.79</v>
      </c>
      <c r="S3491" s="167">
        <v>-3743.79</v>
      </c>
      <c r="T3491" s="167" t="s">
        <v>1361</v>
      </c>
    </row>
    <row r="3492" spans="1:20">
      <c r="A3492" s="167">
        <v>42000</v>
      </c>
      <c r="B3492" s="167">
        <v>45908</v>
      </c>
      <c r="C3492" s="168">
        <v>45908</v>
      </c>
      <c r="D3492" s="167" t="s">
        <v>4155</v>
      </c>
      <c r="E3492" s="167" t="s">
        <v>4185</v>
      </c>
      <c r="F3492" s="167" t="s">
        <v>1557</v>
      </c>
      <c r="G3492" s="167" t="s">
        <v>134</v>
      </c>
      <c r="I3492" s="167" t="s">
        <v>1650</v>
      </c>
      <c r="J3492" s="167" t="s">
        <v>4186</v>
      </c>
      <c r="K3492" s="167" t="s">
        <v>741</v>
      </c>
      <c r="L3492" s="167" t="s">
        <v>4187</v>
      </c>
      <c r="M3492" s="167" t="s">
        <v>4126</v>
      </c>
      <c r="O3492" s="167">
        <v>23580</v>
      </c>
      <c r="P3492" s="167" t="s">
        <v>1386</v>
      </c>
      <c r="R3492" s="167">
        <v>8900</v>
      </c>
      <c r="S3492" s="167">
        <v>-8900</v>
      </c>
      <c r="T3492" s="167" t="s">
        <v>1361</v>
      </c>
    </row>
    <row r="3493" spans="1:20">
      <c r="A3493" s="167">
        <v>42200</v>
      </c>
      <c r="B3493" s="167">
        <v>45901</v>
      </c>
      <c r="C3493" s="168">
        <v>45901</v>
      </c>
      <c r="D3493" s="167" t="s">
        <v>4188</v>
      </c>
      <c r="E3493" s="167" t="s">
        <v>4189</v>
      </c>
      <c r="F3493" s="167" t="s">
        <v>1557</v>
      </c>
      <c r="G3493" s="167" t="s">
        <v>134</v>
      </c>
      <c r="I3493" s="167" t="s">
        <v>1650</v>
      </c>
      <c r="J3493" s="167" t="s">
        <v>4190</v>
      </c>
      <c r="K3493" s="167" t="s">
        <v>741</v>
      </c>
      <c r="L3493" s="167" t="s">
        <v>4191</v>
      </c>
      <c r="M3493" s="167" t="s">
        <v>4126</v>
      </c>
      <c r="O3493" s="167">
        <v>23384</v>
      </c>
      <c r="P3493" s="167" t="s">
        <v>1386</v>
      </c>
      <c r="R3493" s="167">
        <v>1178.0999999999999</v>
      </c>
      <c r="S3493" s="167">
        <v>-1178.0999999999999</v>
      </c>
      <c r="T3493" s="167" t="s">
        <v>1361</v>
      </c>
    </row>
    <row r="3494" spans="1:20">
      <c r="A3494" s="167">
        <v>42200</v>
      </c>
      <c r="B3494" s="167">
        <v>45931</v>
      </c>
      <c r="C3494" s="168">
        <v>45931</v>
      </c>
      <c r="D3494" s="167" t="s">
        <v>743</v>
      </c>
      <c r="E3494" s="167" t="s">
        <v>4189</v>
      </c>
      <c r="F3494" s="167" t="s">
        <v>1557</v>
      </c>
      <c r="G3494" s="167" t="s">
        <v>134</v>
      </c>
      <c r="I3494" s="167" t="s">
        <v>1650</v>
      </c>
      <c r="J3494" s="167" t="s">
        <v>4190</v>
      </c>
      <c r="K3494" s="167" t="s">
        <v>741</v>
      </c>
      <c r="L3494" s="167" t="s">
        <v>4191</v>
      </c>
      <c r="M3494" s="167" t="s">
        <v>4126</v>
      </c>
      <c r="O3494" s="167">
        <v>23920</v>
      </c>
      <c r="P3494" s="167" t="s">
        <v>1386</v>
      </c>
      <c r="R3494" s="167">
        <v>1178.0999999999999</v>
      </c>
      <c r="S3494" s="167">
        <v>-1178.0999999999999</v>
      </c>
      <c r="T3494" s="167" t="s">
        <v>1361</v>
      </c>
    </row>
    <row r="3495" spans="1:20">
      <c r="A3495" s="167">
        <v>42000</v>
      </c>
      <c r="B3495" s="167">
        <v>45957</v>
      </c>
      <c r="C3495" s="168">
        <v>45957</v>
      </c>
      <c r="D3495" s="167" t="s">
        <v>4134</v>
      </c>
      <c r="E3495" s="167" t="s">
        <v>4192</v>
      </c>
      <c r="F3495" s="167" t="s">
        <v>1557</v>
      </c>
      <c r="G3495" s="167" t="s">
        <v>134</v>
      </c>
      <c r="I3495" s="167" t="s">
        <v>1650</v>
      </c>
      <c r="J3495" s="167" t="s">
        <v>4193</v>
      </c>
      <c r="K3495" s="167" t="s">
        <v>741</v>
      </c>
      <c r="L3495" s="167" t="s">
        <v>4194</v>
      </c>
      <c r="M3495" s="167" t="s">
        <v>4126</v>
      </c>
      <c r="O3495" s="167">
        <v>24175</v>
      </c>
      <c r="P3495" s="167" t="s">
        <v>1386</v>
      </c>
      <c r="R3495" s="167">
        <v>1028</v>
      </c>
      <c r="S3495" s="167">
        <v>-1028</v>
      </c>
      <c r="T3495" s="167" t="s">
        <v>1361</v>
      </c>
    </row>
    <row r="3496" spans="1:20">
      <c r="A3496" s="167">
        <v>42200</v>
      </c>
      <c r="B3496" s="167">
        <v>45901</v>
      </c>
      <c r="C3496" s="168">
        <v>45901</v>
      </c>
      <c r="D3496" s="167" t="s">
        <v>4188</v>
      </c>
      <c r="E3496" s="167" t="s">
        <v>4195</v>
      </c>
      <c r="F3496" s="167" t="s">
        <v>1557</v>
      </c>
      <c r="G3496" s="167" t="s">
        <v>134</v>
      </c>
      <c r="I3496" s="167" t="s">
        <v>1650</v>
      </c>
      <c r="J3496" s="167" t="s">
        <v>2645</v>
      </c>
      <c r="K3496" s="167" t="s">
        <v>741</v>
      </c>
      <c r="L3496" s="167" t="s">
        <v>2645</v>
      </c>
      <c r="M3496" s="167" t="s">
        <v>4126</v>
      </c>
      <c r="O3496" s="167">
        <v>23384</v>
      </c>
      <c r="P3496" s="167" t="s">
        <v>1386</v>
      </c>
      <c r="R3496" s="167">
        <v>540</v>
      </c>
      <c r="S3496" s="167">
        <v>-540</v>
      </c>
      <c r="T3496" s="167" t="s">
        <v>1361</v>
      </c>
    </row>
    <row r="3497" spans="1:20">
      <c r="A3497" s="167">
        <v>42200</v>
      </c>
      <c r="B3497" s="167">
        <v>45931</v>
      </c>
      <c r="C3497" s="168">
        <v>45931</v>
      </c>
      <c r="D3497" s="167" t="s">
        <v>743</v>
      </c>
      <c r="E3497" s="167" t="s">
        <v>4195</v>
      </c>
      <c r="F3497" s="167" t="s">
        <v>1557</v>
      </c>
      <c r="G3497" s="167" t="s">
        <v>134</v>
      </c>
      <c r="I3497" s="167" t="s">
        <v>1650</v>
      </c>
      <c r="J3497" s="167" t="s">
        <v>2645</v>
      </c>
      <c r="K3497" s="167" t="s">
        <v>741</v>
      </c>
      <c r="L3497" s="167" t="s">
        <v>2645</v>
      </c>
      <c r="M3497" s="167" t="s">
        <v>4126</v>
      </c>
      <c r="O3497" s="167">
        <v>23920</v>
      </c>
      <c r="P3497" s="167" t="s">
        <v>1386</v>
      </c>
      <c r="R3497" s="167">
        <v>540</v>
      </c>
      <c r="S3497" s="167">
        <v>-540</v>
      </c>
      <c r="T3497" s="167" t="s">
        <v>1361</v>
      </c>
    </row>
    <row r="3498" spans="1:20">
      <c r="A3498" s="167">
        <v>41500</v>
      </c>
      <c r="B3498" s="167">
        <v>45938</v>
      </c>
      <c r="C3498" s="168">
        <v>45938</v>
      </c>
      <c r="D3498" s="167">
        <v>180723</v>
      </c>
      <c r="E3498" s="167" t="s">
        <v>4196</v>
      </c>
      <c r="F3498" s="167" t="s">
        <v>1403</v>
      </c>
      <c r="G3498" s="167" t="s">
        <v>1404</v>
      </c>
      <c r="I3498" s="167" t="s">
        <v>1405</v>
      </c>
      <c r="K3498" s="167" t="s">
        <v>1251</v>
      </c>
      <c r="M3498" s="167" t="s">
        <v>4197</v>
      </c>
      <c r="O3498" s="167">
        <v>24053</v>
      </c>
      <c r="P3498" s="167" t="s">
        <v>1386</v>
      </c>
      <c r="R3498" s="167">
        <v>11200</v>
      </c>
      <c r="S3498" s="167">
        <v>-11200</v>
      </c>
      <c r="T3498" s="167" t="s">
        <v>1361</v>
      </c>
    </row>
    <row r="3499" spans="1:20">
      <c r="A3499" s="167">
        <v>42100</v>
      </c>
      <c r="B3499" s="167">
        <v>45901</v>
      </c>
      <c r="C3499" s="168">
        <v>45901</v>
      </c>
      <c r="D3499" s="167">
        <v>179849</v>
      </c>
      <c r="E3499" s="167" t="s">
        <v>4198</v>
      </c>
      <c r="F3499" s="167" t="s">
        <v>1408</v>
      </c>
      <c r="G3499" s="167" t="s">
        <v>1409</v>
      </c>
      <c r="I3499" s="167" t="s">
        <v>1405</v>
      </c>
      <c r="J3499" s="167" t="s">
        <v>3348</v>
      </c>
      <c r="K3499" s="167" t="s">
        <v>1251</v>
      </c>
      <c r="L3499" s="167" t="s">
        <v>3349</v>
      </c>
      <c r="M3499" s="167" t="s">
        <v>4197</v>
      </c>
      <c r="O3499" s="167">
        <v>23505</v>
      </c>
      <c r="P3499" s="167" t="s">
        <v>1386</v>
      </c>
      <c r="R3499" s="167">
        <v>450</v>
      </c>
      <c r="S3499" s="167">
        <v>-450</v>
      </c>
      <c r="T3499" s="167" t="s">
        <v>1361</v>
      </c>
    </row>
    <row r="3500" spans="1:20">
      <c r="A3500" s="167">
        <v>42100</v>
      </c>
      <c r="B3500" s="167">
        <v>45931</v>
      </c>
      <c r="C3500" s="168">
        <v>45931</v>
      </c>
      <c r="D3500" s="167">
        <v>180402</v>
      </c>
      <c r="E3500" s="167" t="s">
        <v>4198</v>
      </c>
      <c r="F3500" s="167" t="s">
        <v>1408</v>
      </c>
      <c r="G3500" s="167" t="s">
        <v>1409</v>
      </c>
      <c r="I3500" s="167" t="s">
        <v>1405</v>
      </c>
      <c r="J3500" s="167" t="s">
        <v>3348</v>
      </c>
      <c r="K3500" s="167" t="s">
        <v>1251</v>
      </c>
      <c r="L3500" s="167" t="s">
        <v>3349</v>
      </c>
      <c r="M3500" s="167" t="s">
        <v>4197</v>
      </c>
      <c r="O3500" s="167">
        <v>23826</v>
      </c>
      <c r="P3500" s="167" t="s">
        <v>1386</v>
      </c>
      <c r="R3500" s="167">
        <v>450</v>
      </c>
      <c r="S3500" s="167">
        <v>-450</v>
      </c>
      <c r="T3500" s="167" t="s">
        <v>1361</v>
      </c>
    </row>
    <row r="3501" spans="1:20">
      <c r="A3501" s="167">
        <v>41300</v>
      </c>
      <c r="B3501" s="167">
        <v>45901</v>
      </c>
      <c r="C3501" s="168">
        <v>45901</v>
      </c>
      <c r="D3501" s="167">
        <v>179849</v>
      </c>
      <c r="E3501" s="167" t="s">
        <v>4199</v>
      </c>
      <c r="F3501" s="167" t="s">
        <v>1425</v>
      </c>
      <c r="G3501" s="167" t="s">
        <v>1426</v>
      </c>
      <c r="I3501" s="167" t="s">
        <v>1405</v>
      </c>
      <c r="J3501" s="167" t="s">
        <v>1550</v>
      </c>
      <c r="K3501" s="167" t="s">
        <v>1251</v>
      </c>
      <c r="L3501" s="167" t="s">
        <v>1551</v>
      </c>
      <c r="M3501" s="167" t="s">
        <v>4197</v>
      </c>
      <c r="O3501" s="167">
        <v>23505</v>
      </c>
      <c r="P3501" s="167" t="s">
        <v>1386</v>
      </c>
      <c r="R3501" s="167">
        <v>309</v>
      </c>
      <c r="S3501" s="167">
        <v>-309</v>
      </c>
      <c r="T3501" s="167" t="s">
        <v>1361</v>
      </c>
    </row>
    <row r="3502" spans="1:20">
      <c r="A3502" s="167">
        <v>41300</v>
      </c>
      <c r="B3502" s="167">
        <v>45931</v>
      </c>
      <c r="C3502" s="168">
        <v>45931</v>
      </c>
      <c r="D3502" s="167">
        <v>180402</v>
      </c>
      <c r="E3502" s="167" t="s">
        <v>4199</v>
      </c>
      <c r="F3502" s="167" t="s">
        <v>1425</v>
      </c>
      <c r="G3502" s="167" t="s">
        <v>1426</v>
      </c>
      <c r="I3502" s="167" t="s">
        <v>1405</v>
      </c>
      <c r="J3502" s="167" t="s">
        <v>1550</v>
      </c>
      <c r="K3502" s="167" t="s">
        <v>1251</v>
      </c>
      <c r="L3502" s="167" t="s">
        <v>1551</v>
      </c>
      <c r="M3502" s="167" t="s">
        <v>4197</v>
      </c>
      <c r="O3502" s="167">
        <v>23826</v>
      </c>
      <c r="P3502" s="167" t="s">
        <v>1386</v>
      </c>
      <c r="R3502" s="167">
        <v>309</v>
      </c>
      <c r="S3502" s="167">
        <v>-309</v>
      </c>
      <c r="T3502" s="167" t="s">
        <v>1361</v>
      </c>
    </row>
    <row r="3503" spans="1:20">
      <c r="A3503" s="167">
        <v>42100</v>
      </c>
      <c r="B3503" s="167">
        <v>45901</v>
      </c>
      <c r="C3503" s="168">
        <v>45901</v>
      </c>
      <c r="D3503" s="167">
        <v>179849</v>
      </c>
      <c r="E3503" s="167" t="s">
        <v>4200</v>
      </c>
      <c r="F3503" s="167" t="s">
        <v>1408</v>
      </c>
      <c r="G3503" s="167" t="s">
        <v>1409</v>
      </c>
      <c r="I3503" s="167" t="s">
        <v>1405</v>
      </c>
      <c r="J3503" s="167" t="s">
        <v>1422</v>
      </c>
      <c r="K3503" s="167" t="s">
        <v>1251</v>
      </c>
      <c r="L3503" s="167" t="s">
        <v>1423</v>
      </c>
      <c r="M3503" s="167" t="s">
        <v>4197</v>
      </c>
      <c r="O3503" s="167">
        <v>23505</v>
      </c>
      <c r="P3503" s="167" t="s">
        <v>1386</v>
      </c>
      <c r="R3503" s="167">
        <v>630</v>
      </c>
      <c r="S3503" s="167">
        <v>-630</v>
      </c>
      <c r="T3503" s="167" t="s">
        <v>1361</v>
      </c>
    </row>
    <row r="3504" spans="1:20">
      <c r="A3504" s="167">
        <v>42100</v>
      </c>
      <c r="B3504" s="167">
        <v>45931</v>
      </c>
      <c r="C3504" s="168">
        <v>45931</v>
      </c>
      <c r="D3504" s="167">
        <v>180402</v>
      </c>
      <c r="E3504" s="167" t="s">
        <v>4200</v>
      </c>
      <c r="F3504" s="167" t="s">
        <v>1408</v>
      </c>
      <c r="G3504" s="167" t="s">
        <v>1409</v>
      </c>
      <c r="I3504" s="167" t="s">
        <v>1405</v>
      </c>
      <c r="J3504" s="167" t="s">
        <v>1422</v>
      </c>
      <c r="K3504" s="167" t="s">
        <v>1251</v>
      </c>
      <c r="L3504" s="167" t="s">
        <v>1423</v>
      </c>
      <c r="M3504" s="167" t="s">
        <v>4197</v>
      </c>
      <c r="O3504" s="167">
        <v>23826</v>
      </c>
      <c r="P3504" s="167" t="s">
        <v>1386</v>
      </c>
      <c r="R3504" s="167">
        <v>612</v>
      </c>
      <c r="S3504" s="167">
        <v>-612</v>
      </c>
      <c r="T3504" s="167" t="s">
        <v>1361</v>
      </c>
    </row>
    <row r="3505" spans="1:20">
      <c r="A3505" s="167">
        <v>40100</v>
      </c>
      <c r="B3505" s="167">
        <v>45901</v>
      </c>
      <c r="C3505" s="168">
        <v>45901</v>
      </c>
      <c r="D3505" s="167">
        <v>179849</v>
      </c>
      <c r="E3505" s="167" t="s">
        <v>4201</v>
      </c>
      <c r="F3505" s="167" t="s">
        <v>1408</v>
      </c>
      <c r="G3505" s="167" t="s">
        <v>1409</v>
      </c>
      <c r="I3505" s="167" t="s">
        <v>1405</v>
      </c>
      <c r="J3505" s="167" t="s">
        <v>1863</v>
      </c>
      <c r="K3505" s="167" t="s">
        <v>1251</v>
      </c>
      <c r="L3505" s="167" t="s">
        <v>1863</v>
      </c>
      <c r="M3505" s="167" t="s">
        <v>4197</v>
      </c>
      <c r="O3505" s="167">
        <v>23505</v>
      </c>
      <c r="P3505" s="167" t="s">
        <v>1386</v>
      </c>
      <c r="R3505" s="167">
        <v>101.51</v>
      </c>
      <c r="S3505" s="167">
        <v>-101.51</v>
      </c>
      <c r="T3505" s="167" t="s">
        <v>1361</v>
      </c>
    </row>
    <row r="3506" spans="1:20">
      <c r="A3506" s="167">
        <v>40100</v>
      </c>
      <c r="B3506" s="167">
        <v>45931</v>
      </c>
      <c r="C3506" s="168">
        <v>45931</v>
      </c>
      <c r="D3506" s="167">
        <v>180402</v>
      </c>
      <c r="E3506" s="167" t="s">
        <v>4201</v>
      </c>
      <c r="F3506" s="167" t="s">
        <v>1408</v>
      </c>
      <c r="G3506" s="167" t="s">
        <v>1409</v>
      </c>
      <c r="I3506" s="167" t="s">
        <v>1405</v>
      </c>
      <c r="J3506" s="167" t="s">
        <v>1863</v>
      </c>
      <c r="K3506" s="167" t="s">
        <v>1251</v>
      </c>
      <c r="L3506" s="167" t="s">
        <v>1863</v>
      </c>
      <c r="M3506" s="167" t="s">
        <v>4197</v>
      </c>
      <c r="O3506" s="167">
        <v>23826</v>
      </c>
      <c r="P3506" s="167" t="s">
        <v>1386</v>
      </c>
      <c r="R3506" s="167">
        <v>101.51</v>
      </c>
      <c r="S3506" s="167">
        <v>-101.51</v>
      </c>
      <c r="T3506" s="167" t="s">
        <v>1361</v>
      </c>
    </row>
    <row r="3507" spans="1:20">
      <c r="A3507" s="167">
        <v>40000</v>
      </c>
      <c r="B3507" s="167">
        <v>45901</v>
      </c>
      <c r="C3507" s="168">
        <v>45901</v>
      </c>
      <c r="D3507" s="167">
        <v>179849</v>
      </c>
      <c r="E3507" s="167" t="s">
        <v>4202</v>
      </c>
      <c r="F3507" s="167" t="s">
        <v>1425</v>
      </c>
      <c r="G3507" s="167" t="s">
        <v>1426</v>
      </c>
      <c r="I3507" s="167" t="s">
        <v>1405</v>
      </c>
      <c r="J3507" s="167" t="s">
        <v>1620</v>
      </c>
      <c r="K3507" s="167" t="s">
        <v>1251</v>
      </c>
      <c r="L3507" s="167" t="s">
        <v>1620</v>
      </c>
      <c r="M3507" s="167" t="s">
        <v>4197</v>
      </c>
      <c r="O3507" s="167">
        <v>23505</v>
      </c>
      <c r="P3507" s="167" t="s">
        <v>1386</v>
      </c>
      <c r="R3507" s="167">
        <v>5549.57</v>
      </c>
      <c r="S3507" s="167">
        <v>-5549.57</v>
      </c>
      <c r="T3507" s="167" t="s">
        <v>1361</v>
      </c>
    </row>
    <row r="3508" spans="1:20">
      <c r="A3508" s="167">
        <v>40000</v>
      </c>
      <c r="B3508" s="167">
        <v>45931</v>
      </c>
      <c r="C3508" s="168">
        <v>45931</v>
      </c>
      <c r="D3508" s="167">
        <v>180402</v>
      </c>
      <c r="E3508" s="167" t="s">
        <v>4202</v>
      </c>
      <c r="F3508" s="167" t="s">
        <v>1425</v>
      </c>
      <c r="G3508" s="167" t="s">
        <v>1426</v>
      </c>
      <c r="I3508" s="167" t="s">
        <v>1405</v>
      </c>
      <c r="J3508" s="167" t="s">
        <v>1620</v>
      </c>
      <c r="K3508" s="167" t="s">
        <v>1251</v>
      </c>
      <c r="L3508" s="167" t="s">
        <v>1620</v>
      </c>
      <c r="M3508" s="167" t="s">
        <v>4197</v>
      </c>
      <c r="O3508" s="167">
        <v>23826</v>
      </c>
      <c r="P3508" s="167" t="s">
        <v>1386</v>
      </c>
      <c r="R3508" s="167">
        <v>5549.57</v>
      </c>
      <c r="S3508" s="167">
        <v>-5549.57</v>
      </c>
      <c r="T3508" s="167" t="s">
        <v>1361</v>
      </c>
    </row>
    <row r="3509" spans="1:20">
      <c r="A3509" s="167">
        <v>41300</v>
      </c>
      <c r="B3509" s="167">
        <v>45901</v>
      </c>
      <c r="C3509" s="168">
        <v>45901</v>
      </c>
      <c r="D3509" s="167">
        <v>179850</v>
      </c>
      <c r="E3509" s="167" t="s">
        <v>4203</v>
      </c>
      <c r="F3509" s="167" t="s">
        <v>1425</v>
      </c>
      <c r="G3509" s="167" t="s">
        <v>1426</v>
      </c>
      <c r="I3509" s="167" t="s">
        <v>1405</v>
      </c>
      <c r="J3509" s="167" t="s">
        <v>1550</v>
      </c>
      <c r="K3509" s="167" t="s">
        <v>1255</v>
      </c>
      <c r="L3509" s="167" t="s">
        <v>1551</v>
      </c>
      <c r="M3509" s="167" t="s">
        <v>4204</v>
      </c>
      <c r="O3509" s="167">
        <v>23458</v>
      </c>
      <c r="P3509" s="167" t="s">
        <v>1386</v>
      </c>
      <c r="R3509" s="167">
        <v>120</v>
      </c>
      <c r="S3509" s="167">
        <v>-120</v>
      </c>
      <c r="T3509" s="167" t="s">
        <v>1361</v>
      </c>
    </row>
    <row r="3510" spans="1:20">
      <c r="A3510" s="167">
        <v>41300</v>
      </c>
      <c r="B3510" s="167">
        <v>45931</v>
      </c>
      <c r="C3510" s="168">
        <v>45931</v>
      </c>
      <c r="D3510" s="167">
        <v>180403</v>
      </c>
      <c r="E3510" s="167" t="s">
        <v>4203</v>
      </c>
      <c r="F3510" s="167" t="s">
        <v>1425</v>
      </c>
      <c r="G3510" s="167" t="s">
        <v>1426</v>
      </c>
      <c r="I3510" s="167" t="s">
        <v>1405</v>
      </c>
      <c r="J3510" s="167" t="s">
        <v>1550</v>
      </c>
      <c r="K3510" s="167" t="s">
        <v>1255</v>
      </c>
      <c r="L3510" s="167" t="s">
        <v>1551</v>
      </c>
      <c r="M3510" s="167" t="s">
        <v>4204</v>
      </c>
      <c r="O3510" s="167">
        <v>23827</v>
      </c>
      <c r="P3510" s="167" t="s">
        <v>1386</v>
      </c>
      <c r="R3510" s="167">
        <v>120</v>
      </c>
      <c r="S3510" s="167">
        <v>-120</v>
      </c>
      <c r="T3510" s="167" t="s">
        <v>1361</v>
      </c>
    </row>
    <row r="3511" spans="1:20">
      <c r="A3511" s="167">
        <v>42100</v>
      </c>
      <c r="B3511" s="167">
        <v>45901</v>
      </c>
      <c r="C3511" s="168">
        <v>45901</v>
      </c>
      <c r="D3511" s="167">
        <v>179850</v>
      </c>
      <c r="E3511" s="167" t="s">
        <v>4205</v>
      </c>
      <c r="F3511" s="167" t="s">
        <v>1408</v>
      </c>
      <c r="G3511" s="167" t="s">
        <v>1409</v>
      </c>
      <c r="I3511" s="167" t="s">
        <v>1405</v>
      </c>
      <c r="J3511" s="167" t="s">
        <v>1422</v>
      </c>
      <c r="K3511" s="167" t="s">
        <v>1255</v>
      </c>
      <c r="L3511" s="167" t="s">
        <v>1423</v>
      </c>
      <c r="M3511" s="167" t="s">
        <v>4204</v>
      </c>
      <c r="O3511" s="167">
        <v>23458</v>
      </c>
      <c r="P3511" s="167" t="s">
        <v>1386</v>
      </c>
      <c r="R3511" s="167">
        <v>350</v>
      </c>
      <c r="S3511" s="167">
        <v>-350</v>
      </c>
      <c r="T3511" s="167" t="s">
        <v>1361</v>
      </c>
    </row>
    <row r="3512" spans="1:20">
      <c r="A3512" s="167">
        <v>42100</v>
      </c>
      <c r="B3512" s="167">
        <v>45931</v>
      </c>
      <c r="C3512" s="168">
        <v>45931</v>
      </c>
      <c r="D3512" s="167">
        <v>180403</v>
      </c>
      <c r="E3512" s="167" t="s">
        <v>4205</v>
      </c>
      <c r="F3512" s="167" t="s">
        <v>1408</v>
      </c>
      <c r="G3512" s="167" t="s">
        <v>1409</v>
      </c>
      <c r="I3512" s="167" t="s">
        <v>1405</v>
      </c>
      <c r="J3512" s="167" t="s">
        <v>1422</v>
      </c>
      <c r="K3512" s="167" t="s">
        <v>1255</v>
      </c>
      <c r="L3512" s="167" t="s">
        <v>1423</v>
      </c>
      <c r="M3512" s="167" t="s">
        <v>4204</v>
      </c>
      <c r="O3512" s="167">
        <v>23827</v>
      </c>
      <c r="P3512" s="167" t="s">
        <v>1386</v>
      </c>
      <c r="R3512" s="167">
        <v>350</v>
      </c>
      <c r="S3512" s="167">
        <v>-350</v>
      </c>
      <c r="T3512" s="167" t="s">
        <v>1361</v>
      </c>
    </row>
    <row r="3513" spans="1:20">
      <c r="A3513" s="167">
        <v>40000</v>
      </c>
      <c r="B3513" s="167">
        <v>45901</v>
      </c>
      <c r="C3513" s="168">
        <v>45901</v>
      </c>
      <c r="D3513" s="167">
        <v>179850</v>
      </c>
      <c r="E3513" s="167" t="s">
        <v>4206</v>
      </c>
      <c r="F3513" s="167" t="s">
        <v>1425</v>
      </c>
      <c r="G3513" s="167" t="s">
        <v>1426</v>
      </c>
      <c r="I3513" s="167" t="s">
        <v>1405</v>
      </c>
      <c r="J3513" s="167" t="s">
        <v>1640</v>
      </c>
      <c r="K3513" s="167" t="s">
        <v>1255</v>
      </c>
      <c r="L3513" s="167" t="s">
        <v>1640</v>
      </c>
      <c r="M3513" s="167" t="s">
        <v>4204</v>
      </c>
      <c r="O3513" s="167">
        <v>23458</v>
      </c>
      <c r="P3513" s="167" t="s">
        <v>1386</v>
      </c>
      <c r="R3513" s="167">
        <v>1639.09</v>
      </c>
      <c r="S3513" s="167">
        <v>-1639.09</v>
      </c>
      <c r="T3513" s="167" t="s">
        <v>1361</v>
      </c>
    </row>
    <row r="3514" spans="1:20">
      <c r="A3514" s="167">
        <v>40000</v>
      </c>
      <c r="B3514" s="167">
        <v>45931</v>
      </c>
      <c r="C3514" s="168">
        <v>45931</v>
      </c>
      <c r="D3514" s="167">
        <v>180403</v>
      </c>
      <c r="E3514" s="167" t="s">
        <v>4206</v>
      </c>
      <c r="F3514" s="167" t="s">
        <v>1425</v>
      </c>
      <c r="G3514" s="167" t="s">
        <v>1426</v>
      </c>
      <c r="I3514" s="167" t="s">
        <v>1405</v>
      </c>
      <c r="J3514" s="167" t="s">
        <v>1640</v>
      </c>
      <c r="K3514" s="167" t="s">
        <v>1255</v>
      </c>
      <c r="L3514" s="167" t="s">
        <v>1640</v>
      </c>
      <c r="M3514" s="167" t="s">
        <v>4204</v>
      </c>
      <c r="O3514" s="167">
        <v>23827</v>
      </c>
      <c r="P3514" s="167" t="s">
        <v>1386</v>
      </c>
      <c r="R3514" s="167">
        <v>1639.09</v>
      </c>
      <c r="S3514" s="167">
        <v>-1639.09</v>
      </c>
      <c r="T3514" s="167" t="s">
        <v>1361</v>
      </c>
    </row>
    <row r="3515" spans="1:20">
      <c r="A3515" s="167">
        <v>42100</v>
      </c>
      <c r="B3515" s="167">
        <v>45901</v>
      </c>
      <c r="C3515" s="168">
        <v>45901</v>
      </c>
      <c r="D3515" s="167">
        <v>179850</v>
      </c>
      <c r="E3515" s="167" t="s">
        <v>4207</v>
      </c>
      <c r="F3515" s="167" t="s">
        <v>1425</v>
      </c>
      <c r="G3515" s="167" t="s">
        <v>1426</v>
      </c>
      <c r="I3515" s="167" t="s">
        <v>1405</v>
      </c>
      <c r="J3515" s="167" t="s">
        <v>1450</v>
      </c>
      <c r="K3515" s="167" t="s">
        <v>1255</v>
      </c>
      <c r="L3515" s="167" t="s">
        <v>1451</v>
      </c>
      <c r="M3515" s="167" t="s">
        <v>4204</v>
      </c>
      <c r="O3515" s="167">
        <v>23458</v>
      </c>
      <c r="P3515" s="167" t="s">
        <v>1386</v>
      </c>
      <c r="R3515" s="167">
        <v>10</v>
      </c>
      <c r="S3515" s="167">
        <v>-10</v>
      </c>
      <c r="T3515" s="167" t="s">
        <v>1361</v>
      </c>
    </row>
    <row r="3516" spans="1:20">
      <c r="A3516" s="167">
        <v>42100</v>
      </c>
      <c r="B3516" s="167">
        <v>45931</v>
      </c>
      <c r="C3516" s="168">
        <v>45931</v>
      </c>
      <c r="D3516" s="167">
        <v>180403</v>
      </c>
      <c r="E3516" s="167" t="s">
        <v>4207</v>
      </c>
      <c r="F3516" s="167" t="s">
        <v>1425</v>
      </c>
      <c r="G3516" s="167" t="s">
        <v>1426</v>
      </c>
      <c r="I3516" s="167" t="s">
        <v>1405</v>
      </c>
      <c r="J3516" s="167" t="s">
        <v>1450</v>
      </c>
      <c r="K3516" s="167" t="s">
        <v>1255</v>
      </c>
      <c r="L3516" s="167" t="s">
        <v>1451</v>
      </c>
      <c r="M3516" s="167" t="s">
        <v>4204</v>
      </c>
      <c r="O3516" s="167">
        <v>23827</v>
      </c>
      <c r="P3516" s="167" t="s">
        <v>1386</v>
      </c>
      <c r="R3516" s="167">
        <v>10</v>
      </c>
      <c r="S3516" s="167">
        <v>-10</v>
      </c>
      <c r="T3516" s="167" t="s">
        <v>1361</v>
      </c>
    </row>
    <row r="3517" spans="1:20">
      <c r="A3517" s="167">
        <v>42000</v>
      </c>
      <c r="B3517" s="167">
        <v>45926</v>
      </c>
      <c r="C3517" s="168">
        <v>45926</v>
      </c>
      <c r="D3517" s="167">
        <v>180280</v>
      </c>
      <c r="E3517" s="167" t="s">
        <v>4208</v>
      </c>
      <c r="F3517" s="167" t="s">
        <v>1557</v>
      </c>
      <c r="G3517" s="167" t="s">
        <v>134</v>
      </c>
      <c r="I3517" s="167" t="s">
        <v>1405</v>
      </c>
      <c r="J3517" s="167" t="s">
        <v>2928</v>
      </c>
      <c r="K3517" s="167" t="s">
        <v>1255</v>
      </c>
      <c r="L3517" s="167" t="s">
        <v>2929</v>
      </c>
      <c r="M3517" s="167" t="s">
        <v>4204</v>
      </c>
      <c r="O3517" s="167">
        <v>23683</v>
      </c>
      <c r="P3517" s="167" t="s">
        <v>1386</v>
      </c>
      <c r="R3517" s="167">
        <v>659</v>
      </c>
      <c r="S3517" s="167">
        <v>-659</v>
      </c>
      <c r="T3517" s="167" t="s">
        <v>1361</v>
      </c>
    </row>
    <row r="3518" spans="1:20">
      <c r="A3518" s="167">
        <v>42000</v>
      </c>
      <c r="B3518" s="167">
        <v>45926</v>
      </c>
      <c r="C3518" s="168">
        <v>45926</v>
      </c>
      <c r="D3518" s="167">
        <v>180280</v>
      </c>
      <c r="E3518" s="167" t="s">
        <v>4209</v>
      </c>
      <c r="F3518" s="167" t="s">
        <v>1557</v>
      </c>
      <c r="G3518" s="167" t="s">
        <v>134</v>
      </c>
      <c r="I3518" s="167" t="s">
        <v>1405</v>
      </c>
      <c r="J3518" s="167" t="s">
        <v>4210</v>
      </c>
      <c r="K3518" s="167" t="s">
        <v>1255</v>
      </c>
      <c r="L3518" s="167" t="s">
        <v>4211</v>
      </c>
      <c r="M3518" s="167" t="s">
        <v>4204</v>
      </c>
      <c r="O3518" s="167">
        <v>23683</v>
      </c>
      <c r="P3518" s="167" t="s">
        <v>1386</v>
      </c>
      <c r="R3518" s="167">
        <v>194.88</v>
      </c>
      <c r="S3518" s="167">
        <v>-194.88</v>
      </c>
      <c r="T3518" s="167" t="s">
        <v>1361</v>
      </c>
    </row>
    <row r="3519" spans="1:20">
      <c r="A3519" s="167">
        <v>41300</v>
      </c>
      <c r="B3519" s="167">
        <v>45901</v>
      </c>
      <c r="C3519" s="168">
        <v>45901</v>
      </c>
      <c r="D3519" s="167">
        <v>179851</v>
      </c>
      <c r="E3519" s="167" t="s">
        <v>4212</v>
      </c>
      <c r="F3519" s="167" t="s">
        <v>1425</v>
      </c>
      <c r="G3519" s="167" t="s">
        <v>1426</v>
      </c>
      <c r="I3519" s="167" t="s">
        <v>1405</v>
      </c>
      <c r="J3519" s="167" t="s">
        <v>1550</v>
      </c>
      <c r="K3519" s="167" t="s">
        <v>1259</v>
      </c>
      <c r="L3519" s="167" t="s">
        <v>1551</v>
      </c>
      <c r="M3519" s="167" t="s">
        <v>4213</v>
      </c>
      <c r="O3519" s="167">
        <v>23466</v>
      </c>
      <c r="P3519" s="167" t="s">
        <v>1386</v>
      </c>
      <c r="R3519" s="167">
        <v>75</v>
      </c>
      <c r="S3519" s="167">
        <v>-75</v>
      </c>
      <c r="T3519" s="167" t="s">
        <v>1361</v>
      </c>
    </row>
    <row r="3520" spans="1:20">
      <c r="A3520" s="167">
        <v>41300</v>
      </c>
      <c r="B3520" s="167">
        <v>45931</v>
      </c>
      <c r="C3520" s="168">
        <v>45931</v>
      </c>
      <c r="D3520" s="167">
        <v>180404</v>
      </c>
      <c r="E3520" s="167" t="s">
        <v>4212</v>
      </c>
      <c r="F3520" s="167" t="s">
        <v>1425</v>
      </c>
      <c r="G3520" s="167" t="s">
        <v>1426</v>
      </c>
      <c r="I3520" s="167" t="s">
        <v>1405</v>
      </c>
      <c r="J3520" s="167" t="s">
        <v>1550</v>
      </c>
      <c r="K3520" s="167" t="s">
        <v>1259</v>
      </c>
      <c r="L3520" s="167" t="s">
        <v>1551</v>
      </c>
      <c r="M3520" s="167" t="s">
        <v>4213</v>
      </c>
      <c r="O3520" s="167">
        <v>23828</v>
      </c>
      <c r="P3520" s="167" t="s">
        <v>1386</v>
      </c>
      <c r="R3520" s="167">
        <v>75</v>
      </c>
      <c r="S3520" s="167">
        <v>-75</v>
      </c>
      <c r="T3520" s="167" t="s">
        <v>1361</v>
      </c>
    </row>
    <row r="3521" spans="1:20">
      <c r="A3521" s="167">
        <v>42000</v>
      </c>
      <c r="B3521" s="167">
        <v>45932</v>
      </c>
      <c r="C3521" s="168">
        <v>45932</v>
      </c>
      <c r="D3521" s="167">
        <v>180576</v>
      </c>
      <c r="E3521" s="167" t="s">
        <v>4214</v>
      </c>
      <c r="F3521" s="167" t="s">
        <v>1557</v>
      </c>
      <c r="G3521" s="167" t="s">
        <v>134</v>
      </c>
      <c r="I3521" s="167" t="s">
        <v>1405</v>
      </c>
      <c r="J3521" s="167" t="s">
        <v>2514</v>
      </c>
      <c r="K3521" s="167" t="s">
        <v>1259</v>
      </c>
      <c r="L3521" s="167" t="s">
        <v>2515</v>
      </c>
      <c r="M3521" s="167" t="s">
        <v>4213</v>
      </c>
      <c r="O3521" s="167">
        <v>23969</v>
      </c>
      <c r="P3521" s="167" t="s">
        <v>1386</v>
      </c>
      <c r="R3521" s="167">
        <v>1218.72</v>
      </c>
      <c r="S3521" s="167">
        <v>-1218.72</v>
      </c>
      <c r="T3521" s="167" t="s">
        <v>1361</v>
      </c>
    </row>
    <row r="3522" spans="1:20">
      <c r="A3522" s="167">
        <v>42100</v>
      </c>
      <c r="B3522" s="167">
        <v>45901</v>
      </c>
      <c r="C3522" s="168">
        <v>45901</v>
      </c>
      <c r="D3522" s="167">
        <v>179851</v>
      </c>
      <c r="E3522" s="167" t="s">
        <v>4215</v>
      </c>
      <c r="F3522" s="167" t="s">
        <v>1408</v>
      </c>
      <c r="G3522" s="167" t="s">
        <v>1409</v>
      </c>
      <c r="I3522" s="167" t="s">
        <v>1405</v>
      </c>
      <c r="J3522" s="167" t="s">
        <v>1422</v>
      </c>
      <c r="K3522" s="167" t="s">
        <v>1259</v>
      </c>
      <c r="L3522" s="167" t="s">
        <v>1423</v>
      </c>
      <c r="M3522" s="167" t="s">
        <v>4213</v>
      </c>
      <c r="O3522" s="167">
        <v>23466</v>
      </c>
      <c r="P3522" s="167" t="s">
        <v>1386</v>
      </c>
      <c r="R3522" s="167">
        <v>182</v>
      </c>
      <c r="S3522" s="167">
        <v>-182</v>
      </c>
      <c r="T3522" s="167" t="s">
        <v>1361</v>
      </c>
    </row>
    <row r="3523" spans="1:20">
      <c r="A3523" s="167">
        <v>42100</v>
      </c>
      <c r="B3523" s="167">
        <v>45931</v>
      </c>
      <c r="C3523" s="168">
        <v>45931</v>
      </c>
      <c r="D3523" s="167">
        <v>180404</v>
      </c>
      <c r="E3523" s="167" t="s">
        <v>4215</v>
      </c>
      <c r="F3523" s="167" t="s">
        <v>1408</v>
      </c>
      <c r="G3523" s="167" t="s">
        <v>1409</v>
      </c>
      <c r="I3523" s="167" t="s">
        <v>1405</v>
      </c>
      <c r="J3523" s="167" t="s">
        <v>1422</v>
      </c>
      <c r="K3523" s="167" t="s">
        <v>1259</v>
      </c>
      <c r="L3523" s="167" t="s">
        <v>1423</v>
      </c>
      <c r="M3523" s="167" t="s">
        <v>4213</v>
      </c>
      <c r="O3523" s="167">
        <v>23828</v>
      </c>
      <c r="P3523" s="167" t="s">
        <v>1386</v>
      </c>
      <c r="R3523" s="167">
        <v>182</v>
      </c>
      <c r="S3523" s="167">
        <v>-182</v>
      </c>
      <c r="T3523" s="167" t="s">
        <v>1361</v>
      </c>
    </row>
    <row r="3524" spans="1:20">
      <c r="A3524" s="167">
        <v>41200</v>
      </c>
      <c r="B3524" s="167">
        <v>45901</v>
      </c>
      <c r="C3524" s="168">
        <v>45901</v>
      </c>
      <c r="D3524" s="167">
        <v>179851</v>
      </c>
      <c r="E3524" s="167" t="s">
        <v>4216</v>
      </c>
      <c r="F3524" s="167" t="s">
        <v>1425</v>
      </c>
      <c r="G3524" s="167" t="s">
        <v>1426</v>
      </c>
      <c r="I3524" s="167" t="s">
        <v>1405</v>
      </c>
      <c r="J3524" s="167" t="s">
        <v>2969</v>
      </c>
      <c r="K3524" s="167" t="s">
        <v>1259</v>
      </c>
      <c r="L3524" s="167" t="s">
        <v>2970</v>
      </c>
      <c r="M3524" s="167" t="s">
        <v>4213</v>
      </c>
      <c r="O3524" s="167">
        <v>23466</v>
      </c>
      <c r="P3524" s="167" t="s">
        <v>1386</v>
      </c>
      <c r="R3524" s="167">
        <v>404.25</v>
      </c>
      <c r="S3524" s="167">
        <v>-404.25</v>
      </c>
      <c r="T3524" s="167" t="s">
        <v>1361</v>
      </c>
    </row>
    <row r="3525" spans="1:20">
      <c r="A3525" s="167">
        <v>41200</v>
      </c>
      <c r="B3525" s="167">
        <v>45931</v>
      </c>
      <c r="C3525" s="168">
        <v>45931</v>
      </c>
      <c r="D3525" s="167">
        <v>180404</v>
      </c>
      <c r="E3525" s="167" t="s">
        <v>4216</v>
      </c>
      <c r="F3525" s="167" t="s">
        <v>1425</v>
      </c>
      <c r="G3525" s="167" t="s">
        <v>1426</v>
      </c>
      <c r="I3525" s="167" t="s">
        <v>1405</v>
      </c>
      <c r="J3525" s="167" t="s">
        <v>2969</v>
      </c>
      <c r="K3525" s="167" t="s">
        <v>1259</v>
      </c>
      <c r="L3525" s="167" t="s">
        <v>2970</v>
      </c>
      <c r="M3525" s="167" t="s">
        <v>4213</v>
      </c>
      <c r="O3525" s="167">
        <v>23828</v>
      </c>
      <c r="P3525" s="167" t="s">
        <v>1386</v>
      </c>
      <c r="R3525" s="167">
        <v>404.25</v>
      </c>
      <c r="S3525" s="167">
        <v>-404.25</v>
      </c>
      <c r="T3525" s="167" t="s">
        <v>1361</v>
      </c>
    </row>
    <row r="3526" spans="1:20">
      <c r="A3526" s="167">
        <v>41300</v>
      </c>
      <c r="B3526" s="167">
        <v>45901</v>
      </c>
      <c r="C3526" s="168">
        <v>45901</v>
      </c>
      <c r="D3526" s="167">
        <v>179851</v>
      </c>
      <c r="E3526" s="167" t="s">
        <v>4217</v>
      </c>
      <c r="F3526" s="167" t="s">
        <v>1425</v>
      </c>
      <c r="G3526" s="167" t="s">
        <v>1426</v>
      </c>
      <c r="I3526" s="167" t="s">
        <v>1405</v>
      </c>
      <c r="J3526" s="167" t="s">
        <v>1586</v>
      </c>
      <c r="K3526" s="167" t="s">
        <v>1259</v>
      </c>
      <c r="L3526" s="167" t="s">
        <v>1587</v>
      </c>
      <c r="M3526" s="167" t="s">
        <v>4213</v>
      </c>
      <c r="O3526" s="167">
        <v>23466</v>
      </c>
      <c r="P3526" s="167" t="s">
        <v>1386</v>
      </c>
      <c r="R3526" s="167">
        <v>105</v>
      </c>
      <c r="S3526" s="167">
        <v>-105</v>
      </c>
      <c r="T3526" s="167" t="s">
        <v>1361</v>
      </c>
    </row>
    <row r="3527" spans="1:20">
      <c r="A3527" s="167">
        <v>41300</v>
      </c>
      <c r="B3527" s="167">
        <v>45931</v>
      </c>
      <c r="C3527" s="168">
        <v>45931</v>
      </c>
      <c r="D3527" s="167">
        <v>180404</v>
      </c>
      <c r="E3527" s="167" t="s">
        <v>4217</v>
      </c>
      <c r="F3527" s="167" t="s">
        <v>1425</v>
      </c>
      <c r="G3527" s="167" t="s">
        <v>1426</v>
      </c>
      <c r="I3527" s="167" t="s">
        <v>1405</v>
      </c>
      <c r="J3527" s="167" t="s">
        <v>1586</v>
      </c>
      <c r="K3527" s="167" t="s">
        <v>1259</v>
      </c>
      <c r="L3527" s="167" t="s">
        <v>1587</v>
      </c>
      <c r="M3527" s="167" t="s">
        <v>4213</v>
      </c>
      <c r="O3527" s="167">
        <v>23828</v>
      </c>
      <c r="P3527" s="167" t="s">
        <v>1386</v>
      </c>
      <c r="R3527" s="167">
        <v>105</v>
      </c>
      <c r="S3527" s="167">
        <v>-105</v>
      </c>
      <c r="T3527" s="167" t="s">
        <v>1361</v>
      </c>
    </row>
    <row r="3528" spans="1:20">
      <c r="A3528" s="167">
        <v>41300</v>
      </c>
      <c r="B3528" s="167">
        <v>45901</v>
      </c>
      <c r="C3528" s="168">
        <v>45901</v>
      </c>
      <c r="D3528" s="167">
        <v>179851</v>
      </c>
      <c r="E3528" s="167" t="s">
        <v>4218</v>
      </c>
      <c r="F3528" s="167" t="s">
        <v>1425</v>
      </c>
      <c r="G3528" s="167" t="s">
        <v>1426</v>
      </c>
      <c r="I3528" s="167" t="s">
        <v>1405</v>
      </c>
      <c r="J3528" s="167" t="s">
        <v>1592</v>
      </c>
      <c r="K3528" s="167" t="s">
        <v>1259</v>
      </c>
      <c r="L3528" s="167" t="s">
        <v>1593</v>
      </c>
      <c r="M3528" s="167" t="s">
        <v>4213</v>
      </c>
      <c r="O3528" s="167">
        <v>23466</v>
      </c>
      <c r="P3528" s="167" t="s">
        <v>1386</v>
      </c>
      <c r="R3528" s="167">
        <v>90</v>
      </c>
      <c r="S3528" s="167">
        <v>-90</v>
      </c>
      <c r="T3528" s="167" t="s">
        <v>1361</v>
      </c>
    </row>
    <row r="3529" spans="1:20">
      <c r="A3529" s="167">
        <v>41300</v>
      </c>
      <c r="B3529" s="167">
        <v>45931</v>
      </c>
      <c r="C3529" s="168">
        <v>45931</v>
      </c>
      <c r="D3529" s="167">
        <v>180404</v>
      </c>
      <c r="E3529" s="167" t="s">
        <v>4218</v>
      </c>
      <c r="F3529" s="167" t="s">
        <v>1425</v>
      </c>
      <c r="G3529" s="167" t="s">
        <v>1426</v>
      </c>
      <c r="I3529" s="167" t="s">
        <v>1405</v>
      </c>
      <c r="J3529" s="167" t="s">
        <v>1592</v>
      </c>
      <c r="K3529" s="167" t="s">
        <v>1259</v>
      </c>
      <c r="L3529" s="167" t="s">
        <v>1593</v>
      </c>
      <c r="M3529" s="167" t="s">
        <v>4213</v>
      </c>
      <c r="O3529" s="167">
        <v>23828</v>
      </c>
      <c r="P3529" s="167" t="s">
        <v>1386</v>
      </c>
      <c r="R3529" s="167">
        <v>90</v>
      </c>
      <c r="S3529" s="167">
        <v>-90</v>
      </c>
      <c r="T3529" s="167" t="s">
        <v>1361</v>
      </c>
    </row>
    <row r="3530" spans="1:20">
      <c r="A3530" s="167">
        <v>40000</v>
      </c>
      <c r="B3530" s="167">
        <v>45901</v>
      </c>
      <c r="C3530" s="168">
        <v>45901</v>
      </c>
      <c r="D3530" s="167">
        <v>179851</v>
      </c>
      <c r="E3530" s="167" t="s">
        <v>4219</v>
      </c>
      <c r="F3530" s="167" t="s">
        <v>1425</v>
      </c>
      <c r="G3530" s="167" t="s">
        <v>1426</v>
      </c>
      <c r="I3530" s="167" t="s">
        <v>1405</v>
      </c>
      <c r="J3530" s="167" t="s">
        <v>1640</v>
      </c>
      <c r="K3530" s="167" t="s">
        <v>1259</v>
      </c>
      <c r="L3530" s="167" t="s">
        <v>1640</v>
      </c>
      <c r="M3530" s="167" t="s">
        <v>4213</v>
      </c>
      <c r="O3530" s="167">
        <v>23466</v>
      </c>
      <c r="P3530" s="167" t="s">
        <v>1386</v>
      </c>
      <c r="R3530" s="167">
        <v>1670.92</v>
      </c>
      <c r="S3530" s="167">
        <v>-1670.92</v>
      </c>
      <c r="T3530" s="167" t="s">
        <v>1361</v>
      </c>
    </row>
    <row r="3531" spans="1:20">
      <c r="A3531" s="167">
        <v>40000</v>
      </c>
      <c r="B3531" s="167">
        <v>45931</v>
      </c>
      <c r="C3531" s="168">
        <v>45931</v>
      </c>
      <c r="D3531" s="167">
        <v>180404</v>
      </c>
      <c r="E3531" s="167" t="s">
        <v>4219</v>
      </c>
      <c r="F3531" s="167" t="s">
        <v>1425</v>
      </c>
      <c r="G3531" s="167" t="s">
        <v>1426</v>
      </c>
      <c r="I3531" s="167" t="s">
        <v>1405</v>
      </c>
      <c r="J3531" s="167" t="s">
        <v>1640</v>
      </c>
      <c r="K3531" s="167" t="s">
        <v>1259</v>
      </c>
      <c r="L3531" s="167" t="s">
        <v>1640</v>
      </c>
      <c r="M3531" s="167" t="s">
        <v>4213</v>
      </c>
      <c r="O3531" s="167">
        <v>23828</v>
      </c>
      <c r="P3531" s="167" t="s">
        <v>1386</v>
      </c>
      <c r="R3531" s="167">
        <v>1670.92</v>
      </c>
      <c r="S3531" s="167">
        <v>-1670.92</v>
      </c>
      <c r="T3531" s="167" t="s">
        <v>1361</v>
      </c>
    </row>
    <row r="3532" spans="1:20">
      <c r="A3532" s="167">
        <v>42100</v>
      </c>
      <c r="B3532" s="167">
        <v>45901</v>
      </c>
      <c r="C3532" s="168">
        <v>45901</v>
      </c>
      <c r="D3532" s="167">
        <v>179851</v>
      </c>
      <c r="E3532" s="167" t="s">
        <v>4220</v>
      </c>
      <c r="F3532" s="167" t="s">
        <v>1425</v>
      </c>
      <c r="G3532" s="167" t="s">
        <v>1426</v>
      </c>
      <c r="I3532" s="167" t="s">
        <v>1405</v>
      </c>
      <c r="J3532" s="167" t="s">
        <v>1450</v>
      </c>
      <c r="K3532" s="167" t="s">
        <v>1259</v>
      </c>
      <c r="L3532" s="167" t="s">
        <v>1451</v>
      </c>
      <c r="M3532" s="167" t="s">
        <v>4213</v>
      </c>
      <c r="O3532" s="167">
        <v>23466</v>
      </c>
      <c r="P3532" s="167" t="s">
        <v>1386</v>
      </c>
      <c r="R3532" s="167">
        <v>10.5</v>
      </c>
      <c r="S3532" s="167">
        <v>-10.5</v>
      </c>
      <c r="T3532" s="167" t="s">
        <v>1361</v>
      </c>
    </row>
    <row r="3533" spans="1:20">
      <c r="A3533" s="167">
        <v>42100</v>
      </c>
      <c r="B3533" s="167">
        <v>45931</v>
      </c>
      <c r="C3533" s="168">
        <v>45931</v>
      </c>
      <c r="D3533" s="167">
        <v>180404</v>
      </c>
      <c r="E3533" s="167" t="s">
        <v>4220</v>
      </c>
      <c r="F3533" s="167" t="s">
        <v>1425</v>
      </c>
      <c r="G3533" s="167" t="s">
        <v>1426</v>
      </c>
      <c r="I3533" s="167" t="s">
        <v>1405</v>
      </c>
      <c r="J3533" s="167" t="s">
        <v>1450</v>
      </c>
      <c r="K3533" s="167" t="s">
        <v>1259</v>
      </c>
      <c r="L3533" s="167" t="s">
        <v>1451</v>
      </c>
      <c r="M3533" s="167" t="s">
        <v>4213</v>
      </c>
      <c r="O3533" s="167">
        <v>23828</v>
      </c>
      <c r="P3533" s="167" t="s">
        <v>1386</v>
      </c>
      <c r="R3533" s="167">
        <v>10.5</v>
      </c>
      <c r="S3533" s="167">
        <v>-10.5</v>
      </c>
      <c r="T3533" s="167" t="s">
        <v>1361</v>
      </c>
    </row>
    <row r="3534" spans="1:20">
      <c r="A3534" s="167">
        <v>41450</v>
      </c>
      <c r="B3534" s="167">
        <v>45901</v>
      </c>
      <c r="C3534" s="168">
        <v>45901</v>
      </c>
      <c r="D3534" s="167">
        <v>179851</v>
      </c>
      <c r="E3534" s="167" t="s">
        <v>4221</v>
      </c>
      <c r="F3534" s="167" t="s">
        <v>1425</v>
      </c>
      <c r="G3534" s="167" t="s">
        <v>1426</v>
      </c>
      <c r="I3534" s="167" t="s">
        <v>1405</v>
      </c>
      <c r="J3534" s="167" t="s">
        <v>1522</v>
      </c>
      <c r="K3534" s="167" t="s">
        <v>1259</v>
      </c>
      <c r="L3534" s="167" t="s">
        <v>1523</v>
      </c>
      <c r="M3534" s="167" t="s">
        <v>4213</v>
      </c>
      <c r="O3534" s="167">
        <v>23466</v>
      </c>
      <c r="P3534" s="167" t="s">
        <v>1386</v>
      </c>
      <c r="R3534" s="167">
        <v>18</v>
      </c>
      <c r="S3534" s="167">
        <v>-18</v>
      </c>
      <c r="T3534" s="167" t="s">
        <v>1361</v>
      </c>
    </row>
    <row r="3535" spans="1:20">
      <c r="A3535" s="167">
        <v>41450</v>
      </c>
      <c r="B3535" s="167">
        <v>45931</v>
      </c>
      <c r="C3535" s="168">
        <v>45931</v>
      </c>
      <c r="D3535" s="167">
        <v>180404</v>
      </c>
      <c r="E3535" s="167" t="s">
        <v>4221</v>
      </c>
      <c r="F3535" s="167" t="s">
        <v>1425</v>
      </c>
      <c r="G3535" s="167" t="s">
        <v>1426</v>
      </c>
      <c r="I3535" s="167" t="s">
        <v>1405</v>
      </c>
      <c r="J3535" s="167" t="s">
        <v>1522</v>
      </c>
      <c r="K3535" s="167" t="s">
        <v>1259</v>
      </c>
      <c r="L3535" s="167" t="s">
        <v>1523</v>
      </c>
      <c r="M3535" s="167" t="s">
        <v>4213</v>
      </c>
      <c r="O3535" s="167">
        <v>23828</v>
      </c>
      <c r="P3535" s="167" t="s">
        <v>1386</v>
      </c>
      <c r="R3535" s="167">
        <v>18</v>
      </c>
      <c r="S3535" s="167">
        <v>-18</v>
      </c>
      <c r="T3535" s="167" t="s">
        <v>1361</v>
      </c>
    </row>
    <row r="3536" spans="1:20">
      <c r="A3536" s="167">
        <v>41450</v>
      </c>
      <c r="B3536" s="167">
        <v>45901</v>
      </c>
      <c r="C3536" s="168">
        <v>45901</v>
      </c>
      <c r="D3536" s="167">
        <v>179851</v>
      </c>
      <c r="E3536" s="167" t="s">
        <v>4222</v>
      </c>
      <c r="F3536" s="167" t="s">
        <v>1425</v>
      </c>
      <c r="G3536" s="167" t="s">
        <v>1426</v>
      </c>
      <c r="I3536" s="167" t="s">
        <v>1405</v>
      </c>
      <c r="J3536" s="167" t="s">
        <v>1501</v>
      </c>
      <c r="K3536" s="167" t="s">
        <v>1259</v>
      </c>
      <c r="L3536" s="167" t="s">
        <v>1502</v>
      </c>
      <c r="M3536" s="167" t="s">
        <v>4213</v>
      </c>
      <c r="O3536" s="167">
        <v>23466</v>
      </c>
      <c r="P3536" s="167" t="s">
        <v>1386</v>
      </c>
      <c r="R3536" s="167">
        <v>330</v>
      </c>
      <c r="S3536" s="167">
        <v>-330</v>
      </c>
      <c r="T3536" s="167" t="s">
        <v>1361</v>
      </c>
    </row>
    <row r="3537" spans="1:20">
      <c r="A3537" s="167">
        <v>41450</v>
      </c>
      <c r="B3537" s="167">
        <v>45931</v>
      </c>
      <c r="C3537" s="168">
        <v>45931</v>
      </c>
      <c r="D3537" s="167">
        <v>180404</v>
      </c>
      <c r="E3537" s="167" t="s">
        <v>4222</v>
      </c>
      <c r="F3537" s="167" t="s">
        <v>1425</v>
      </c>
      <c r="G3537" s="167" t="s">
        <v>1426</v>
      </c>
      <c r="I3537" s="167" t="s">
        <v>1405</v>
      </c>
      <c r="J3537" s="167" t="s">
        <v>1501</v>
      </c>
      <c r="K3537" s="167" t="s">
        <v>1259</v>
      </c>
      <c r="L3537" s="167" t="s">
        <v>1502</v>
      </c>
      <c r="M3537" s="167" t="s">
        <v>4213</v>
      </c>
      <c r="O3537" s="167">
        <v>23828</v>
      </c>
      <c r="P3537" s="167" t="s">
        <v>1386</v>
      </c>
      <c r="R3537" s="167">
        <v>330</v>
      </c>
      <c r="S3537" s="167">
        <v>-330</v>
      </c>
      <c r="T3537" s="167" t="s">
        <v>1361</v>
      </c>
    </row>
    <row r="3538" spans="1:20">
      <c r="A3538" s="167">
        <v>41450</v>
      </c>
      <c r="B3538" s="167">
        <v>45901</v>
      </c>
      <c r="C3538" s="168">
        <v>45901</v>
      </c>
      <c r="D3538" s="167">
        <v>179851</v>
      </c>
      <c r="E3538" s="167" t="s">
        <v>4223</v>
      </c>
      <c r="F3538" s="167" t="s">
        <v>1425</v>
      </c>
      <c r="G3538" s="167" t="s">
        <v>1426</v>
      </c>
      <c r="I3538" s="167" t="s">
        <v>1405</v>
      </c>
      <c r="J3538" s="167" t="s">
        <v>2033</v>
      </c>
      <c r="K3538" s="167" t="s">
        <v>1259</v>
      </c>
      <c r="L3538" s="167" t="s">
        <v>2034</v>
      </c>
      <c r="M3538" s="167" t="s">
        <v>4213</v>
      </c>
      <c r="O3538" s="167">
        <v>23466</v>
      </c>
      <c r="P3538" s="167" t="s">
        <v>1386</v>
      </c>
      <c r="R3538" s="167">
        <v>4.8</v>
      </c>
      <c r="S3538" s="167">
        <v>-4.8</v>
      </c>
      <c r="T3538" s="167" t="s">
        <v>1361</v>
      </c>
    </row>
    <row r="3539" spans="1:20">
      <c r="A3539" s="167">
        <v>41450</v>
      </c>
      <c r="B3539" s="167">
        <v>45931</v>
      </c>
      <c r="C3539" s="168">
        <v>45931</v>
      </c>
      <c r="D3539" s="167">
        <v>180404</v>
      </c>
      <c r="E3539" s="167" t="s">
        <v>4223</v>
      </c>
      <c r="F3539" s="167" t="s">
        <v>1425</v>
      </c>
      <c r="G3539" s="167" t="s">
        <v>1426</v>
      </c>
      <c r="I3539" s="167" t="s">
        <v>1405</v>
      </c>
      <c r="J3539" s="167" t="s">
        <v>2033</v>
      </c>
      <c r="K3539" s="167" t="s">
        <v>1259</v>
      </c>
      <c r="L3539" s="167" t="s">
        <v>2034</v>
      </c>
      <c r="M3539" s="167" t="s">
        <v>4213</v>
      </c>
      <c r="O3539" s="167">
        <v>23828</v>
      </c>
      <c r="P3539" s="167" t="s">
        <v>1386</v>
      </c>
      <c r="R3539" s="167">
        <v>4.8</v>
      </c>
      <c r="S3539" s="167">
        <v>-4.8</v>
      </c>
      <c r="T3539" s="167" t="s">
        <v>1361</v>
      </c>
    </row>
    <row r="3540" spans="1:20">
      <c r="A3540" s="167">
        <v>40000</v>
      </c>
      <c r="B3540" s="167">
        <v>45901</v>
      </c>
      <c r="C3540" s="168">
        <v>45901</v>
      </c>
      <c r="D3540" s="167" t="s">
        <v>4224</v>
      </c>
      <c r="E3540" s="167" t="s">
        <v>4225</v>
      </c>
      <c r="F3540" s="167" t="s">
        <v>1425</v>
      </c>
      <c r="G3540" s="167" t="s">
        <v>1426</v>
      </c>
      <c r="I3540" s="167" t="s">
        <v>1650</v>
      </c>
      <c r="J3540" s="167" t="s">
        <v>1657</v>
      </c>
      <c r="K3540" s="167" t="s">
        <v>745</v>
      </c>
      <c r="L3540" s="167" t="s">
        <v>1658</v>
      </c>
      <c r="M3540" s="167" t="s">
        <v>4226</v>
      </c>
      <c r="O3540" s="167">
        <v>23385</v>
      </c>
      <c r="P3540" s="167" t="s">
        <v>1386</v>
      </c>
      <c r="R3540" s="167">
        <v>180</v>
      </c>
      <c r="S3540" s="167">
        <v>-180</v>
      </c>
      <c r="T3540" s="167" t="s">
        <v>1361</v>
      </c>
    </row>
    <row r="3541" spans="1:20">
      <c r="A3541" s="167">
        <v>40000</v>
      </c>
      <c r="B3541" s="167">
        <v>45931</v>
      </c>
      <c r="C3541" s="168">
        <v>45931</v>
      </c>
      <c r="D3541" s="167" t="s">
        <v>746</v>
      </c>
      <c r="E3541" s="167" t="s">
        <v>4225</v>
      </c>
      <c r="F3541" s="167" t="s">
        <v>1425</v>
      </c>
      <c r="G3541" s="167" t="s">
        <v>1426</v>
      </c>
      <c r="I3541" s="167" t="s">
        <v>1650</v>
      </c>
      <c r="J3541" s="167" t="s">
        <v>1657</v>
      </c>
      <c r="K3541" s="167" t="s">
        <v>745</v>
      </c>
      <c r="L3541" s="167" t="s">
        <v>1658</v>
      </c>
      <c r="M3541" s="167" t="s">
        <v>4226</v>
      </c>
      <c r="O3541" s="167">
        <v>23921</v>
      </c>
      <c r="P3541" s="167" t="s">
        <v>1386</v>
      </c>
      <c r="R3541" s="167">
        <v>180</v>
      </c>
      <c r="S3541" s="167">
        <v>-180</v>
      </c>
      <c r="T3541" s="167" t="s">
        <v>1361</v>
      </c>
    </row>
    <row r="3542" spans="1:20">
      <c r="A3542" s="167">
        <v>40000</v>
      </c>
      <c r="B3542" s="167">
        <v>45901</v>
      </c>
      <c r="C3542" s="168">
        <v>45901</v>
      </c>
      <c r="D3542" s="167" t="s">
        <v>4224</v>
      </c>
      <c r="E3542" s="167" t="s">
        <v>4227</v>
      </c>
      <c r="F3542" s="167" t="s">
        <v>1425</v>
      </c>
      <c r="G3542" s="167" t="s">
        <v>1426</v>
      </c>
      <c r="I3542" s="167" t="s">
        <v>1650</v>
      </c>
      <c r="J3542" s="167" t="s">
        <v>1546</v>
      </c>
      <c r="K3542" s="167" t="s">
        <v>745</v>
      </c>
      <c r="L3542" s="167" t="s">
        <v>1547</v>
      </c>
      <c r="M3542" s="167" t="s">
        <v>4226</v>
      </c>
      <c r="O3542" s="167">
        <v>23385</v>
      </c>
      <c r="P3542" s="167" t="s">
        <v>1386</v>
      </c>
      <c r="R3542" s="167">
        <v>90</v>
      </c>
      <c r="S3542" s="167">
        <v>-90</v>
      </c>
      <c r="T3542" s="167" t="s">
        <v>1361</v>
      </c>
    </row>
    <row r="3543" spans="1:20">
      <c r="A3543" s="167">
        <v>40000</v>
      </c>
      <c r="B3543" s="167">
        <v>45931</v>
      </c>
      <c r="C3543" s="168">
        <v>45931</v>
      </c>
      <c r="D3543" s="167" t="s">
        <v>746</v>
      </c>
      <c r="E3543" s="167" t="s">
        <v>4227</v>
      </c>
      <c r="F3543" s="167" t="s">
        <v>1425</v>
      </c>
      <c r="G3543" s="167" t="s">
        <v>1426</v>
      </c>
      <c r="I3543" s="167" t="s">
        <v>1650</v>
      </c>
      <c r="J3543" s="167" t="s">
        <v>1546</v>
      </c>
      <c r="K3543" s="167" t="s">
        <v>745</v>
      </c>
      <c r="L3543" s="167" t="s">
        <v>1547</v>
      </c>
      <c r="M3543" s="167" t="s">
        <v>4226</v>
      </c>
      <c r="O3543" s="167">
        <v>23921</v>
      </c>
      <c r="P3543" s="167" t="s">
        <v>1386</v>
      </c>
      <c r="R3543" s="167">
        <v>90</v>
      </c>
      <c r="S3543" s="167">
        <v>-90</v>
      </c>
      <c r="T3543" s="167" t="s">
        <v>1361</v>
      </c>
    </row>
    <row r="3544" spans="1:20">
      <c r="A3544" s="167">
        <v>42100</v>
      </c>
      <c r="B3544" s="167">
        <v>45901</v>
      </c>
      <c r="C3544" s="168">
        <v>45901</v>
      </c>
      <c r="D3544" s="167" t="s">
        <v>4224</v>
      </c>
      <c r="E3544" s="167" t="s">
        <v>4228</v>
      </c>
      <c r="F3544" s="167" t="s">
        <v>1408</v>
      </c>
      <c r="G3544" s="167" t="s">
        <v>1409</v>
      </c>
      <c r="I3544" s="167" t="s">
        <v>1650</v>
      </c>
      <c r="J3544" s="167" t="s">
        <v>1422</v>
      </c>
      <c r="K3544" s="167" t="s">
        <v>745</v>
      </c>
      <c r="L3544" s="167" t="s">
        <v>1423</v>
      </c>
      <c r="M3544" s="167" t="s">
        <v>4226</v>
      </c>
      <c r="O3544" s="167">
        <v>23385</v>
      </c>
      <c r="P3544" s="167" t="s">
        <v>1386</v>
      </c>
      <c r="R3544" s="167">
        <v>98</v>
      </c>
      <c r="S3544" s="167">
        <v>-98</v>
      </c>
      <c r="T3544" s="167" t="s">
        <v>1361</v>
      </c>
    </row>
    <row r="3545" spans="1:20">
      <c r="A3545" s="167">
        <v>42100</v>
      </c>
      <c r="B3545" s="167">
        <v>45931</v>
      </c>
      <c r="C3545" s="168">
        <v>45931</v>
      </c>
      <c r="D3545" s="167" t="s">
        <v>746</v>
      </c>
      <c r="E3545" s="167" t="s">
        <v>4228</v>
      </c>
      <c r="F3545" s="167" t="s">
        <v>1408</v>
      </c>
      <c r="G3545" s="167" t="s">
        <v>1409</v>
      </c>
      <c r="I3545" s="167" t="s">
        <v>1650</v>
      </c>
      <c r="J3545" s="167" t="s">
        <v>1422</v>
      </c>
      <c r="K3545" s="167" t="s">
        <v>745</v>
      </c>
      <c r="L3545" s="167" t="s">
        <v>1423</v>
      </c>
      <c r="M3545" s="167" t="s">
        <v>4226</v>
      </c>
      <c r="O3545" s="167">
        <v>23921</v>
      </c>
      <c r="P3545" s="167" t="s">
        <v>1386</v>
      </c>
      <c r="R3545" s="167">
        <v>105</v>
      </c>
      <c r="S3545" s="167">
        <v>-105</v>
      </c>
      <c r="T3545" s="167" t="s">
        <v>1361</v>
      </c>
    </row>
    <row r="3546" spans="1:20">
      <c r="A3546" s="167">
        <v>40000</v>
      </c>
      <c r="B3546" s="167">
        <v>45901</v>
      </c>
      <c r="C3546" s="168">
        <v>45901</v>
      </c>
      <c r="D3546" s="167" t="s">
        <v>4224</v>
      </c>
      <c r="E3546" s="167" t="s">
        <v>4229</v>
      </c>
      <c r="F3546" s="167" t="s">
        <v>1425</v>
      </c>
      <c r="G3546" s="167" t="s">
        <v>1426</v>
      </c>
      <c r="I3546" s="167" t="s">
        <v>1650</v>
      </c>
      <c r="J3546" s="167" t="s">
        <v>1663</v>
      </c>
      <c r="K3546" s="167" t="s">
        <v>745</v>
      </c>
      <c r="L3546" s="167" t="s">
        <v>1664</v>
      </c>
      <c r="M3546" s="167" t="s">
        <v>4226</v>
      </c>
      <c r="O3546" s="167">
        <v>23385</v>
      </c>
      <c r="P3546" s="167" t="s">
        <v>1386</v>
      </c>
      <c r="R3546" s="167">
        <v>80</v>
      </c>
      <c r="S3546" s="167">
        <v>-80</v>
      </c>
      <c r="T3546" s="167" t="s">
        <v>1361</v>
      </c>
    </row>
    <row r="3547" spans="1:20">
      <c r="A3547" s="167">
        <v>40000</v>
      </c>
      <c r="B3547" s="167">
        <v>45931</v>
      </c>
      <c r="C3547" s="168">
        <v>45931</v>
      </c>
      <c r="D3547" s="167" t="s">
        <v>746</v>
      </c>
      <c r="E3547" s="167" t="s">
        <v>4229</v>
      </c>
      <c r="F3547" s="167" t="s">
        <v>1425</v>
      </c>
      <c r="G3547" s="167" t="s">
        <v>1426</v>
      </c>
      <c r="I3547" s="167" t="s">
        <v>1650</v>
      </c>
      <c r="J3547" s="167" t="s">
        <v>1663</v>
      </c>
      <c r="K3547" s="167" t="s">
        <v>745</v>
      </c>
      <c r="L3547" s="167" t="s">
        <v>1664</v>
      </c>
      <c r="M3547" s="167" t="s">
        <v>4226</v>
      </c>
      <c r="O3547" s="167">
        <v>23921</v>
      </c>
      <c r="P3547" s="167" t="s">
        <v>1386</v>
      </c>
      <c r="R3547" s="167">
        <v>80</v>
      </c>
      <c r="S3547" s="167">
        <v>-80</v>
      </c>
      <c r="T3547" s="167" t="s">
        <v>1361</v>
      </c>
    </row>
    <row r="3548" spans="1:20">
      <c r="A3548" s="167">
        <v>41320</v>
      </c>
      <c r="B3548" s="167">
        <v>45901</v>
      </c>
      <c r="C3548" s="168">
        <v>45901</v>
      </c>
      <c r="D3548" s="167" t="s">
        <v>4224</v>
      </c>
      <c r="E3548" s="167" t="s">
        <v>4230</v>
      </c>
      <c r="F3548" s="167" t="s">
        <v>1425</v>
      </c>
      <c r="G3548" s="167" t="s">
        <v>1426</v>
      </c>
      <c r="I3548" s="167" t="s">
        <v>1650</v>
      </c>
      <c r="J3548" s="167" t="s">
        <v>1492</v>
      </c>
      <c r="K3548" s="167" t="s">
        <v>745</v>
      </c>
      <c r="L3548" s="167" t="s">
        <v>1493</v>
      </c>
      <c r="M3548" s="167" t="s">
        <v>4226</v>
      </c>
      <c r="O3548" s="167">
        <v>23385</v>
      </c>
      <c r="P3548" s="167" t="s">
        <v>1386</v>
      </c>
      <c r="R3548" s="167">
        <v>40</v>
      </c>
      <c r="S3548" s="167">
        <v>-40</v>
      </c>
      <c r="T3548" s="167" t="s">
        <v>1361</v>
      </c>
    </row>
    <row r="3549" spans="1:20">
      <c r="A3549" s="167">
        <v>41320</v>
      </c>
      <c r="B3549" s="167">
        <v>45931</v>
      </c>
      <c r="C3549" s="168">
        <v>45931</v>
      </c>
      <c r="D3549" s="167" t="s">
        <v>746</v>
      </c>
      <c r="E3549" s="167" t="s">
        <v>4230</v>
      </c>
      <c r="F3549" s="167" t="s">
        <v>1425</v>
      </c>
      <c r="G3549" s="167" t="s">
        <v>1426</v>
      </c>
      <c r="I3549" s="167" t="s">
        <v>1650</v>
      </c>
      <c r="J3549" s="167" t="s">
        <v>1492</v>
      </c>
      <c r="K3549" s="167" t="s">
        <v>745</v>
      </c>
      <c r="L3549" s="167" t="s">
        <v>1493</v>
      </c>
      <c r="M3549" s="167" t="s">
        <v>4226</v>
      </c>
      <c r="O3549" s="167">
        <v>23921</v>
      </c>
      <c r="P3549" s="167" t="s">
        <v>1386</v>
      </c>
      <c r="R3549" s="167">
        <v>40</v>
      </c>
      <c r="S3549" s="167">
        <v>-40</v>
      </c>
      <c r="T3549" s="167" t="s">
        <v>1361</v>
      </c>
    </row>
    <row r="3550" spans="1:20">
      <c r="A3550" s="167">
        <v>41300</v>
      </c>
      <c r="B3550" s="167">
        <v>45901</v>
      </c>
      <c r="C3550" s="168">
        <v>45901</v>
      </c>
      <c r="D3550" s="167" t="s">
        <v>4224</v>
      </c>
      <c r="E3550" s="167" t="s">
        <v>4231</v>
      </c>
      <c r="F3550" s="167" t="s">
        <v>1425</v>
      </c>
      <c r="G3550" s="167" t="s">
        <v>1426</v>
      </c>
      <c r="I3550" s="167" t="s">
        <v>1650</v>
      </c>
      <c r="J3550" s="167" t="s">
        <v>1430</v>
      </c>
      <c r="K3550" s="167" t="s">
        <v>745</v>
      </c>
      <c r="L3550" s="167" t="s">
        <v>1430</v>
      </c>
      <c r="M3550" s="167" t="s">
        <v>4226</v>
      </c>
      <c r="O3550" s="167">
        <v>23385</v>
      </c>
      <c r="P3550" s="167" t="s">
        <v>1386</v>
      </c>
      <c r="R3550" s="167">
        <v>7.33</v>
      </c>
      <c r="S3550" s="167">
        <v>-7.33</v>
      </c>
      <c r="T3550" s="167" t="s">
        <v>1361</v>
      </c>
    </row>
    <row r="3551" spans="1:20">
      <c r="A3551" s="167">
        <v>41300</v>
      </c>
      <c r="B3551" s="167">
        <v>45931</v>
      </c>
      <c r="C3551" s="168">
        <v>45931</v>
      </c>
      <c r="D3551" s="167" t="s">
        <v>746</v>
      </c>
      <c r="E3551" s="167" t="s">
        <v>4231</v>
      </c>
      <c r="F3551" s="167" t="s">
        <v>1425</v>
      </c>
      <c r="G3551" s="167" t="s">
        <v>1426</v>
      </c>
      <c r="I3551" s="167" t="s">
        <v>1650</v>
      </c>
      <c r="J3551" s="167" t="s">
        <v>1430</v>
      </c>
      <c r="K3551" s="167" t="s">
        <v>745</v>
      </c>
      <c r="L3551" s="167" t="s">
        <v>1430</v>
      </c>
      <c r="M3551" s="167" t="s">
        <v>4226</v>
      </c>
      <c r="O3551" s="167">
        <v>23921</v>
      </c>
      <c r="P3551" s="167" t="s">
        <v>1386</v>
      </c>
      <c r="R3551" s="167">
        <v>7.44</v>
      </c>
      <c r="S3551" s="167">
        <v>-7.44</v>
      </c>
      <c r="T3551" s="167" t="s">
        <v>1361</v>
      </c>
    </row>
    <row r="3552" spans="1:20">
      <c r="A3552" s="167">
        <v>40200</v>
      </c>
      <c r="B3552" s="167">
        <v>45901</v>
      </c>
      <c r="C3552" s="168">
        <v>45901</v>
      </c>
      <c r="D3552" s="167" t="s">
        <v>4224</v>
      </c>
      <c r="E3552" s="167" t="s">
        <v>4232</v>
      </c>
      <c r="F3552" s="167" t="s">
        <v>1425</v>
      </c>
      <c r="G3552" s="167" t="s">
        <v>1426</v>
      </c>
      <c r="I3552" s="167" t="s">
        <v>1650</v>
      </c>
      <c r="J3552" s="167" t="s">
        <v>1951</v>
      </c>
      <c r="K3552" s="167" t="s">
        <v>745</v>
      </c>
      <c r="L3552" s="167" t="s">
        <v>1952</v>
      </c>
      <c r="M3552" s="167" t="s">
        <v>4226</v>
      </c>
      <c r="O3552" s="167">
        <v>23385</v>
      </c>
      <c r="P3552" s="167" t="s">
        <v>1386</v>
      </c>
      <c r="R3552" s="167">
        <v>60</v>
      </c>
      <c r="S3552" s="167">
        <v>-60</v>
      </c>
      <c r="T3552" s="167" t="s">
        <v>1361</v>
      </c>
    </row>
    <row r="3553" spans="1:20">
      <c r="A3553" s="167">
        <v>40200</v>
      </c>
      <c r="B3553" s="167">
        <v>45931</v>
      </c>
      <c r="C3553" s="168">
        <v>45931</v>
      </c>
      <c r="D3553" s="167" t="s">
        <v>746</v>
      </c>
      <c r="E3553" s="167" t="s">
        <v>4232</v>
      </c>
      <c r="F3553" s="167" t="s">
        <v>1425</v>
      </c>
      <c r="G3553" s="167" t="s">
        <v>1426</v>
      </c>
      <c r="I3553" s="167" t="s">
        <v>1650</v>
      </c>
      <c r="J3553" s="167" t="s">
        <v>1951</v>
      </c>
      <c r="K3553" s="167" t="s">
        <v>745</v>
      </c>
      <c r="L3553" s="167" t="s">
        <v>1952</v>
      </c>
      <c r="M3553" s="167" t="s">
        <v>4226</v>
      </c>
      <c r="O3553" s="167">
        <v>23921</v>
      </c>
      <c r="P3553" s="167" t="s">
        <v>1386</v>
      </c>
      <c r="R3553" s="167">
        <v>60</v>
      </c>
      <c r="S3553" s="167">
        <v>-60</v>
      </c>
      <c r="T3553" s="167" t="s">
        <v>1361</v>
      </c>
    </row>
    <row r="3554" spans="1:20">
      <c r="A3554" s="167">
        <v>40000</v>
      </c>
      <c r="B3554" s="167">
        <v>45901</v>
      </c>
      <c r="C3554" s="168">
        <v>45901</v>
      </c>
      <c r="D3554" s="167" t="s">
        <v>4224</v>
      </c>
      <c r="E3554" s="167" t="s">
        <v>4233</v>
      </c>
      <c r="F3554" s="167" t="s">
        <v>1425</v>
      </c>
      <c r="G3554" s="167" t="s">
        <v>1426</v>
      </c>
      <c r="I3554" s="167" t="s">
        <v>1650</v>
      </c>
      <c r="J3554" s="167" t="s">
        <v>1822</v>
      </c>
      <c r="K3554" s="167" t="s">
        <v>745</v>
      </c>
      <c r="L3554" s="167" t="s">
        <v>1823</v>
      </c>
      <c r="M3554" s="167" t="s">
        <v>4226</v>
      </c>
      <c r="O3554" s="167">
        <v>23385</v>
      </c>
      <c r="P3554" s="167" t="s">
        <v>1386</v>
      </c>
      <c r="R3554" s="167">
        <v>255</v>
      </c>
      <c r="S3554" s="167">
        <v>-255</v>
      </c>
      <c r="T3554" s="167" t="s">
        <v>1361</v>
      </c>
    </row>
    <row r="3555" spans="1:20">
      <c r="A3555" s="167">
        <v>40000</v>
      </c>
      <c r="B3555" s="167">
        <v>45931</v>
      </c>
      <c r="C3555" s="168">
        <v>45931</v>
      </c>
      <c r="D3555" s="167" t="s">
        <v>746</v>
      </c>
      <c r="E3555" s="167" t="s">
        <v>4233</v>
      </c>
      <c r="F3555" s="167" t="s">
        <v>1425</v>
      </c>
      <c r="G3555" s="167" t="s">
        <v>1426</v>
      </c>
      <c r="I3555" s="167" t="s">
        <v>1650</v>
      </c>
      <c r="J3555" s="167" t="s">
        <v>1822</v>
      </c>
      <c r="K3555" s="167" t="s">
        <v>745</v>
      </c>
      <c r="L3555" s="167" t="s">
        <v>1823</v>
      </c>
      <c r="M3555" s="167" t="s">
        <v>4226</v>
      </c>
      <c r="O3555" s="167">
        <v>23921</v>
      </c>
      <c r="P3555" s="167" t="s">
        <v>1386</v>
      </c>
      <c r="R3555" s="167">
        <v>255</v>
      </c>
      <c r="S3555" s="167">
        <v>-255</v>
      </c>
      <c r="T3555" s="167" t="s">
        <v>1361</v>
      </c>
    </row>
    <row r="3556" spans="1:20">
      <c r="A3556" s="167">
        <v>40000</v>
      </c>
      <c r="B3556" s="167">
        <v>45901</v>
      </c>
      <c r="C3556" s="168">
        <v>45901</v>
      </c>
      <c r="D3556" s="167" t="s">
        <v>4224</v>
      </c>
      <c r="E3556" s="167" t="s">
        <v>4234</v>
      </c>
      <c r="F3556" s="167" t="s">
        <v>1425</v>
      </c>
      <c r="G3556" s="167" t="s">
        <v>1426</v>
      </c>
      <c r="I3556" s="167" t="s">
        <v>1650</v>
      </c>
      <c r="J3556" s="167" t="s">
        <v>1669</v>
      </c>
      <c r="K3556" s="167" t="s">
        <v>745</v>
      </c>
      <c r="L3556" s="167" t="s">
        <v>1670</v>
      </c>
      <c r="M3556" s="167" t="s">
        <v>4226</v>
      </c>
      <c r="O3556" s="167">
        <v>23385</v>
      </c>
      <c r="P3556" s="167" t="s">
        <v>1386</v>
      </c>
      <c r="R3556" s="167">
        <v>360</v>
      </c>
      <c r="S3556" s="167">
        <v>-360</v>
      </c>
      <c r="T3556" s="167" t="s">
        <v>1361</v>
      </c>
    </row>
    <row r="3557" spans="1:20">
      <c r="A3557" s="167">
        <v>40000</v>
      </c>
      <c r="B3557" s="167">
        <v>45931</v>
      </c>
      <c r="C3557" s="168">
        <v>45931</v>
      </c>
      <c r="D3557" s="167" t="s">
        <v>746</v>
      </c>
      <c r="E3557" s="167" t="s">
        <v>4234</v>
      </c>
      <c r="F3557" s="167" t="s">
        <v>1425</v>
      </c>
      <c r="G3557" s="167" t="s">
        <v>1426</v>
      </c>
      <c r="I3557" s="167" t="s">
        <v>1650</v>
      </c>
      <c r="J3557" s="167" t="s">
        <v>1669</v>
      </c>
      <c r="K3557" s="167" t="s">
        <v>745</v>
      </c>
      <c r="L3557" s="167" t="s">
        <v>1670</v>
      </c>
      <c r="M3557" s="167" t="s">
        <v>4226</v>
      </c>
      <c r="O3557" s="167">
        <v>23921</v>
      </c>
      <c r="P3557" s="167" t="s">
        <v>1386</v>
      </c>
      <c r="R3557" s="167">
        <v>360</v>
      </c>
      <c r="S3557" s="167">
        <v>-360</v>
      </c>
      <c r="T3557" s="167" t="s">
        <v>1361</v>
      </c>
    </row>
    <row r="3558" spans="1:20">
      <c r="A3558" s="167">
        <v>40000</v>
      </c>
      <c r="B3558" s="167">
        <v>45901</v>
      </c>
      <c r="C3558" s="168">
        <v>45901</v>
      </c>
      <c r="D3558" s="167" t="s">
        <v>4224</v>
      </c>
      <c r="E3558" s="167" t="s">
        <v>4235</v>
      </c>
      <c r="F3558" s="167" t="s">
        <v>1425</v>
      </c>
      <c r="G3558" s="167" t="s">
        <v>1426</v>
      </c>
      <c r="I3558" s="167" t="s">
        <v>1650</v>
      </c>
      <c r="J3558" s="167" t="s">
        <v>1672</v>
      </c>
      <c r="K3558" s="167" t="s">
        <v>745</v>
      </c>
      <c r="L3558" s="167" t="s">
        <v>1673</v>
      </c>
      <c r="M3558" s="167" t="s">
        <v>4226</v>
      </c>
      <c r="O3558" s="167">
        <v>23385</v>
      </c>
      <c r="P3558" s="167" t="s">
        <v>1386</v>
      </c>
      <c r="R3558" s="167">
        <v>100</v>
      </c>
      <c r="S3558" s="167">
        <v>-100</v>
      </c>
      <c r="T3558" s="167" t="s">
        <v>1361</v>
      </c>
    </row>
    <row r="3559" spans="1:20">
      <c r="A3559" s="167">
        <v>40000</v>
      </c>
      <c r="B3559" s="167">
        <v>45931</v>
      </c>
      <c r="C3559" s="168">
        <v>45931</v>
      </c>
      <c r="D3559" s="167" t="s">
        <v>746</v>
      </c>
      <c r="E3559" s="167" t="s">
        <v>4235</v>
      </c>
      <c r="F3559" s="167" t="s">
        <v>1425</v>
      </c>
      <c r="G3559" s="167" t="s">
        <v>1426</v>
      </c>
      <c r="I3559" s="167" t="s">
        <v>1650</v>
      </c>
      <c r="J3559" s="167" t="s">
        <v>1672</v>
      </c>
      <c r="K3559" s="167" t="s">
        <v>745</v>
      </c>
      <c r="L3559" s="167" t="s">
        <v>1673</v>
      </c>
      <c r="M3559" s="167" t="s">
        <v>4226</v>
      </c>
      <c r="O3559" s="167">
        <v>23921</v>
      </c>
      <c r="P3559" s="167" t="s">
        <v>1386</v>
      </c>
      <c r="R3559" s="167">
        <v>100</v>
      </c>
      <c r="S3559" s="167">
        <v>-100</v>
      </c>
      <c r="T3559" s="167" t="s">
        <v>1361</v>
      </c>
    </row>
    <row r="3560" spans="1:20">
      <c r="A3560" s="167">
        <v>44000</v>
      </c>
      <c r="B3560" s="167">
        <v>45938</v>
      </c>
      <c r="C3560" s="168">
        <v>45938</v>
      </c>
      <c r="D3560" s="167" t="s">
        <v>4236</v>
      </c>
      <c r="E3560" s="167" t="s">
        <v>4237</v>
      </c>
      <c r="F3560" s="167" t="s">
        <v>1425</v>
      </c>
      <c r="G3560" s="167" t="s">
        <v>1426</v>
      </c>
      <c r="I3560" s="167" t="s">
        <v>1650</v>
      </c>
      <c r="J3560" s="167" t="s">
        <v>1911</v>
      </c>
      <c r="K3560" s="167" t="s">
        <v>4238</v>
      </c>
      <c r="L3560" s="167" t="s">
        <v>1912</v>
      </c>
      <c r="M3560" s="167" t="s">
        <v>4239</v>
      </c>
      <c r="O3560" s="167">
        <v>24054</v>
      </c>
      <c r="P3560" s="167" t="s">
        <v>1386</v>
      </c>
      <c r="R3560" s="167">
        <v>751</v>
      </c>
      <c r="S3560" s="167">
        <v>-751</v>
      </c>
      <c r="T3560" s="167" t="s">
        <v>1361</v>
      </c>
    </row>
    <row r="3561" spans="1:20">
      <c r="A3561" s="167">
        <v>41700</v>
      </c>
      <c r="B3561" s="167">
        <v>45938</v>
      </c>
      <c r="C3561" s="168">
        <v>45938</v>
      </c>
      <c r="D3561" s="167" t="s">
        <v>4236</v>
      </c>
      <c r="E3561" s="167" t="s">
        <v>4240</v>
      </c>
      <c r="F3561" s="167" t="s">
        <v>1425</v>
      </c>
      <c r="G3561" s="167" t="s">
        <v>1426</v>
      </c>
      <c r="I3561" s="167" t="s">
        <v>1650</v>
      </c>
      <c r="J3561" s="167" t="s">
        <v>4241</v>
      </c>
      <c r="K3561" s="167" t="s">
        <v>4238</v>
      </c>
      <c r="L3561" s="167" t="s">
        <v>4242</v>
      </c>
      <c r="M3561" s="167" t="s">
        <v>4239</v>
      </c>
      <c r="O3561" s="167">
        <v>24054</v>
      </c>
      <c r="P3561" s="167" t="s">
        <v>1386</v>
      </c>
      <c r="R3561" s="167">
        <v>3058</v>
      </c>
      <c r="S3561" s="167">
        <v>-3058</v>
      </c>
      <c r="T3561" s="167" t="s">
        <v>1361</v>
      </c>
    </row>
    <row r="3562" spans="1:20">
      <c r="A3562" s="167">
        <v>42000</v>
      </c>
      <c r="B3562" s="167">
        <v>45938</v>
      </c>
      <c r="C3562" s="168">
        <v>45938</v>
      </c>
      <c r="D3562" s="167" t="s">
        <v>4236</v>
      </c>
      <c r="E3562" s="167" t="s">
        <v>4243</v>
      </c>
      <c r="F3562" s="167" t="s">
        <v>1425</v>
      </c>
      <c r="G3562" s="167" t="s">
        <v>1426</v>
      </c>
      <c r="I3562" s="167" t="s">
        <v>1650</v>
      </c>
      <c r="J3562" s="167" t="s">
        <v>4244</v>
      </c>
      <c r="K3562" s="167" t="s">
        <v>4238</v>
      </c>
      <c r="L3562" s="167" t="s">
        <v>4245</v>
      </c>
      <c r="M3562" s="167" t="s">
        <v>4239</v>
      </c>
      <c r="O3562" s="167">
        <v>24054</v>
      </c>
      <c r="P3562" s="167" t="s">
        <v>1386</v>
      </c>
      <c r="R3562" s="167">
        <v>9251</v>
      </c>
      <c r="S3562" s="167">
        <v>-9251</v>
      </c>
      <c r="T3562" s="167" t="s">
        <v>1361</v>
      </c>
    </row>
    <row r="3563" spans="1:20">
      <c r="A3563" s="167">
        <v>42000</v>
      </c>
      <c r="B3563" s="167">
        <v>45938</v>
      </c>
      <c r="C3563" s="168">
        <v>45938</v>
      </c>
      <c r="D3563" s="167" t="s">
        <v>4236</v>
      </c>
      <c r="E3563" s="167" t="s">
        <v>4246</v>
      </c>
      <c r="F3563" s="167" t="s">
        <v>1425</v>
      </c>
      <c r="G3563" s="167" t="s">
        <v>1426</v>
      </c>
      <c r="I3563" s="167" t="s">
        <v>1650</v>
      </c>
      <c r="J3563" s="167" t="s">
        <v>4247</v>
      </c>
      <c r="K3563" s="167" t="s">
        <v>4238</v>
      </c>
      <c r="L3563" s="167" t="s">
        <v>4248</v>
      </c>
      <c r="M3563" s="167" t="s">
        <v>4239</v>
      </c>
      <c r="O3563" s="167">
        <v>24054</v>
      </c>
      <c r="P3563" s="167" t="s">
        <v>1386</v>
      </c>
      <c r="R3563" s="167">
        <v>449</v>
      </c>
      <c r="S3563" s="167">
        <v>-449</v>
      </c>
      <c r="T3563" s="167" t="s">
        <v>1361</v>
      </c>
    </row>
    <row r="3564" spans="1:20">
      <c r="A3564" s="167">
        <v>42000</v>
      </c>
      <c r="B3564" s="167">
        <v>45938</v>
      </c>
      <c r="C3564" s="168">
        <v>45938</v>
      </c>
      <c r="D3564" s="167" t="s">
        <v>4236</v>
      </c>
      <c r="E3564" s="167" t="s">
        <v>4249</v>
      </c>
      <c r="F3564" s="167" t="s">
        <v>1425</v>
      </c>
      <c r="G3564" s="167" t="s">
        <v>1426</v>
      </c>
      <c r="I3564" s="167" t="s">
        <v>1650</v>
      </c>
      <c r="J3564" s="167" t="s">
        <v>4250</v>
      </c>
      <c r="K3564" s="167" t="s">
        <v>4238</v>
      </c>
      <c r="L3564" s="167" t="s">
        <v>4251</v>
      </c>
      <c r="M3564" s="167" t="s">
        <v>4239</v>
      </c>
      <c r="O3564" s="167">
        <v>24054</v>
      </c>
      <c r="P3564" s="167" t="s">
        <v>1386</v>
      </c>
      <c r="R3564" s="167">
        <v>14157</v>
      </c>
      <c r="S3564" s="167">
        <v>-14157</v>
      </c>
      <c r="T3564" s="167" t="s">
        <v>1361</v>
      </c>
    </row>
    <row r="3565" spans="1:20">
      <c r="A3565" s="167">
        <v>42000</v>
      </c>
      <c r="B3565" s="167">
        <v>45938</v>
      </c>
      <c r="C3565" s="168">
        <v>45938</v>
      </c>
      <c r="D3565" s="167" t="s">
        <v>4236</v>
      </c>
      <c r="E3565" s="167" t="s">
        <v>4252</v>
      </c>
      <c r="F3565" s="167" t="s">
        <v>1425</v>
      </c>
      <c r="G3565" s="167" t="s">
        <v>1426</v>
      </c>
      <c r="I3565" s="167" t="s">
        <v>1650</v>
      </c>
      <c r="J3565" s="167" t="s">
        <v>4253</v>
      </c>
      <c r="K3565" s="167" t="s">
        <v>4238</v>
      </c>
      <c r="L3565" s="167" t="s">
        <v>4254</v>
      </c>
      <c r="M3565" s="167" t="s">
        <v>4239</v>
      </c>
      <c r="O3565" s="167">
        <v>24054</v>
      </c>
      <c r="P3565" s="167" t="s">
        <v>1386</v>
      </c>
      <c r="R3565" s="167">
        <v>2145</v>
      </c>
      <c r="S3565" s="167">
        <v>-2145</v>
      </c>
      <c r="T3565" s="167" t="s">
        <v>1361</v>
      </c>
    </row>
    <row r="3566" spans="1:20">
      <c r="A3566" s="167">
        <v>41500</v>
      </c>
      <c r="B3566" s="167">
        <v>45954</v>
      </c>
      <c r="C3566" s="168">
        <v>45954</v>
      </c>
      <c r="D3566" s="167">
        <v>180859</v>
      </c>
      <c r="E3566" s="167" t="s">
        <v>4255</v>
      </c>
      <c r="F3566" s="167" t="s">
        <v>1403</v>
      </c>
      <c r="G3566" s="167" t="s">
        <v>1404</v>
      </c>
      <c r="I3566" s="167" t="s">
        <v>1405</v>
      </c>
      <c r="K3566" s="167" t="s">
        <v>1264</v>
      </c>
      <c r="M3566" s="167" t="s">
        <v>4256</v>
      </c>
      <c r="O3566" s="167">
        <v>24167</v>
      </c>
      <c r="P3566" s="167" t="s">
        <v>1386</v>
      </c>
      <c r="R3566" s="167">
        <v>2000</v>
      </c>
      <c r="S3566" s="167">
        <v>-2000</v>
      </c>
      <c r="T3566" s="167" t="s">
        <v>1361</v>
      </c>
    </row>
    <row r="3567" spans="1:20">
      <c r="A3567" s="167">
        <v>42100</v>
      </c>
      <c r="B3567" s="167">
        <v>45901</v>
      </c>
      <c r="C3567" s="168">
        <v>45901</v>
      </c>
      <c r="D3567" s="167">
        <v>179852</v>
      </c>
      <c r="E3567" s="167" t="s">
        <v>4257</v>
      </c>
      <c r="F3567" s="167" t="s">
        <v>1408</v>
      </c>
      <c r="G3567" s="167" t="s">
        <v>1409</v>
      </c>
      <c r="I3567" s="167" t="s">
        <v>1405</v>
      </c>
      <c r="J3567" s="167" t="s">
        <v>1416</v>
      </c>
      <c r="K3567" s="167" t="s">
        <v>1264</v>
      </c>
      <c r="L3567" s="167" t="s">
        <v>1417</v>
      </c>
      <c r="M3567" s="167" t="s">
        <v>4256</v>
      </c>
      <c r="O3567" s="167">
        <v>23483</v>
      </c>
      <c r="P3567" s="167" t="s">
        <v>1386</v>
      </c>
      <c r="R3567" s="167">
        <v>105</v>
      </c>
      <c r="S3567" s="167">
        <v>-105</v>
      </c>
      <c r="T3567" s="167" t="s">
        <v>1361</v>
      </c>
    </row>
    <row r="3568" spans="1:20">
      <c r="A3568" s="167">
        <v>42100</v>
      </c>
      <c r="B3568" s="167">
        <v>45931</v>
      </c>
      <c r="C3568" s="168">
        <v>45931</v>
      </c>
      <c r="D3568" s="167">
        <v>180405</v>
      </c>
      <c r="E3568" s="167" t="s">
        <v>4257</v>
      </c>
      <c r="F3568" s="167" t="s">
        <v>1408</v>
      </c>
      <c r="G3568" s="167" t="s">
        <v>1409</v>
      </c>
      <c r="I3568" s="167" t="s">
        <v>1405</v>
      </c>
      <c r="J3568" s="167" t="s">
        <v>1416</v>
      </c>
      <c r="K3568" s="167" t="s">
        <v>1264</v>
      </c>
      <c r="L3568" s="167" t="s">
        <v>1417</v>
      </c>
      <c r="M3568" s="167" t="s">
        <v>4256</v>
      </c>
      <c r="O3568" s="167">
        <v>23829</v>
      </c>
      <c r="P3568" s="167" t="s">
        <v>1386</v>
      </c>
      <c r="R3568" s="167">
        <v>105</v>
      </c>
      <c r="S3568" s="167">
        <v>-105</v>
      </c>
      <c r="T3568" s="167" t="s">
        <v>1361</v>
      </c>
    </row>
    <row r="3569" spans="1:20">
      <c r="A3569" s="167">
        <v>41200</v>
      </c>
      <c r="B3569" s="167">
        <v>45901</v>
      </c>
      <c r="C3569" s="168">
        <v>45901</v>
      </c>
      <c r="D3569" s="167">
        <v>179852</v>
      </c>
      <c r="E3569" s="167" t="s">
        <v>4258</v>
      </c>
      <c r="F3569" s="167" t="s">
        <v>1425</v>
      </c>
      <c r="G3569" s="167" t="s">
        <v>1426</v>
      </c>
      <c r="I3569" s="167" t="s">
        <v>1405</v>
      </c>
      <c r="J3569" s="167" t="s">
        <v>4259</v>
      </c>
      <c r="K3569" s="167" t="s">
        <v>1264</v>
      </c>
      <c r="L3569" s="167" t="s">
        <v>1775</v>
      </c>
      <c r="M3569" s="167" t="s">
        <v>4256</v>
      </c>
      <c r="O3569" s="167">
        <v>23483</v>
      </c>
      <c r="P3569" s="167" t="s">
        <v>1386</v>
      </c>
      <c r="R3569" s="167">
        <v>150</v>
      </c>
      <c r="S3569" s="167">
        <v>-150</v>
      </c>
      <c r="T3569" s="167" t="s">
        <v>1361</v>
      </c>
    </row>
    <row r="3570" spans="1:20">
      <c r="A3570" s="167">
        <v>41200</v>
      </c>
      <c r="B3570" s="167">
        <v>45931</v>
      </c>
      <c r="C3570" s="168">
        <v>45931</v>
      </c>
      <c r="D3570" s="167">
        <v>180405</v>
      </c>
      <c r="E3570" s="167" t="s">
        <v>4258</v>
      </c>
      <c r="F3570" s="167" t="s">
        <v>1425</v>
      </c>
      <c r="G3570" s="167" t="s">
        <v>1426</v>
      </c>
      <c r="I3570" s="167" t="s">
        <v>1405</v>
      </c>
      <c r="J3570" s="167" t="s">
        <v>4259</v>
      </c>
      <c r="K3570" s="167" t="s">
        <v>1264</v>
      </c>
      <c r="L3570" s="167" t="s">
        <v>1775</v>
      </c>
      <c r="M3570" s="167" t="s">
        <v>4256</v>
      </c>
      <c r="O3570" s="167">
        <v>23829</v>
      </c>
      <c r="P3570" s="167" t="s">
        <v>1386</v>
      </c>
      <c r="R3570" s="167">
        <v>150</v>
      </c>
      <c r="S3570" s="167">
        <v>-150</v>
      </c>
      <c r="T3570" s="167" t="s">
        <v>1361</v>
      </c>
    </row>
    <row r="3571" spans="1:20">
      <c r="A3571" s="167">
        <v>41450</v>
      </c>
      <c r="B3571" s="167">
        <v>45901</v>
      </c>
      <c r="C3571" s="168">
        <v>45901</v>
      </c>
      <c r="D3571" s="167">
        <v>179852</v>
      </c>
      <c r="E3571" s="167" t="s">
        <v>4260</v>
      </c>
      <c r="F3571" s="167" t="s">
        <v>1425</v>
      </c>
      <c r="G3571" s="167" t="s">
        <v>1426</v>
      </c>
      <c r="I3571" s="167" t="s">
        <v>1405</v>
      </c>
      <c r="J3571" s="167" t="s">
        <v>1583</v>
      </c>
      <c r="K3571" s="167" t="s">
        <v>1264</v>
      </c>
      <c r="L3571" s="167" t="s">
        <v>1584</v>
      </c>
      <c r="M3571" s="167" t="s">
        <v>4256</v>
      </c>
      <c r="O3571" s="167">
        <v>23483</v>
      </c>
      <c r="P3571" s="167" t="s">
        <v>1386</v>
      </c>
      <c r="R3571" s="167">
        <v>8</v>
      </c>
      <c r="S3571" s="167">
        <v>-8</v>
      </c>
      <c r="T3571" s="167" t="s">
        <v>1361</v>
      </c>
    </row>
    <row r="3572" spans="1:20">
      <c r="A3572" s="167">
        <v>41450</v>
      </c>
      <c r="B3572" s="167">
        <v>45931</v>
      </c>
      <c r="C3572" s="168">
        <v>45931</v>
      </c>
      <c r="D3572" s="167">
        <v>180405</v>
      </c>
      <c r="E3572" s="167" t="s">
        <v>4260</v>
      </c>
      <c r="F3572" s="167" t="s">
        <v>1425</v>
      </c>
      <c r="G3572" s="167" t="s">
        <v>1426</v>
      </c>
      <c r="I3572" s="167" t="s">
        <v>1405</v>
      </c>
      <c r="J3572" s="167" t="s">
        <v>1583</v>
      </c>
      <c r="K3572" s="167" t="s">
        <v>1264</v>
      </c>
      <c r="L3572" s="167" t="s">
        <v>1584</v>
      </c>
      <c r="M3572" s="167" t="s">
        <v>4256</v>
      </c>
      <c r="O3572" s="167">
        <v>23829</v>
      </c>
      <c r="P3572" s="167" t="s">
        <v>1386</v>
      </c>
      <c r="R3572" s="167">
        <v>8</v>
      </c>
      <c r="S3572" s="167">
        <v>-8</v>
      </c>
      <c r="T3572" s="167" t="s">
        <v>1361</v>
      </c>
    </row>
    <row r="3573" spans="1:20">
      <c r="A3573" s="167">
        <v>41300</v>
      </c>
      <c r="B3573" s="167">
        <v>45901</v>
      </c>
      <c r="C3573" s="168">
        <v>45901</v>
      </c>
      <c r="D3573" s="167">
        <v>179852</v>
      </c>
      <c r="E3573" s="167" t="s">
        <v>4261</v>
      </c>
      <c r="F3573" s="167" t="s">
        <v>1425</v>
      </c>
      <c r="G3573" s="167" t="s">
        <v>1426</v>
      </c>
      <c r="I3573" s="167" t="s">
        <v>1405</v>
      </c>
      <c r="J3573" s="167" t="s">
        <v>1586</v>
      </c>
      <c r="K3573" s="167" t="s">
        <v>1264</v>
      </c>
      <c r="L3573" s="167" t="s">
        <v>1587</v>
      </c>
      <c r="M3573" s="167" t="s">
        <v>4256</v>
      </c>
      <c r="O3573" s="167">
        <v>23483</v>
      </c>
      <c r="P3573" s="167" t="s">
        <v>1386</v>
      </c>
      <c r="R3573" s="167">
        <v>157.5</v>
      </c>
      <c r="S3573" s="167">
        <v>-157.5</v>
      </c>
      <c r="T3573" s="167" t="s">
        <v>1361</v>
      </c>
    </row>
    <row r="3574" spans="1:20">
      <c r="A3574" s="167">
        <v>41300</v>
      </c>
      <c r="B3574" s="167">
        <v>45931</v>
      </c>
      <c r="C3574" s="168">
        <v>45931</v>
      </c>
      <c r="D3574" s="167">
        <v>180405</v>
      </c>
      <c r="E3574" s="167" t="s">
        <v>4261</v>
      </c>
      <c r="F3574" s="167" t="s">
        <v>1425</v>
      </c>
      <c r="G3574" s="167" t="s">
        <v>1426</v>
      </c>
      <c r="I3574" s="167" t="s">
        <v>1405</v>
      </c>
      <c r="J3574" s="167" t="s">
        <v>1586</v>
      </c>
      <c r="K3574" s="167" t="s">
        <v>1264</v>
      </c>
      <c r="L3574" s="167" t="s">
        <v>1587</v>
      </c>
      <c r="M3574" s="167" t="s">
        <v>4256</v>
      </c>
      <c r="O3574" s="167">
        <v>23829</v>
      </c>
      <c r="P3574" s="167" t="s">
        <v>1386</v>
      </c>
      <c r="R3574" s="167">
        <v>157.5</v>
      </c>
      <c r="S3574" s="167">
        <v>-157.5</v>
      </c>
      <c r="T3574" s="167" t="s">
        <v>1361</v>
      </c>
    </row>
    <row r="3575" spans="1:20">
      <c r="A3575" s="167">
        <v>41200</v>
      </c>
      <c r="B3575" s="167">
        <v>45901</v>
      </c>
      <c r="C3575" s="168">
        <v>45901</v>
      </c>
      <c r="D3575" s="167">
        <v>179852</v>
      </c>
      <c r="E3575" s="167" t="s">
        <v>4262</v>
      </c>
      <c r="F3575" s="167" t="s">
        <v>1425</v>
      </c>
      <c r="G3575" s="167" t="s">
        <v>1426</v>
      </c>
      <c r="I3575" s="167" t="s">
        <v>1405</v>
      </c>
      <c r="J3575" s="167" t="s">
        <v>3613</v>
      </c>
      <c r="K3575" s="167" t="s">
        <v>1264</v>
      </c>
      <c r="L3575" s="167" t="s">
        <v>3614</v>
      </c>
      <c r="M3575" s="167" t="s">
        <v>4256</v>
      </c>
      <c r="O3575" s="167">
        <v>23483</v>
      </c>
      <c r="P3575" s="167" t="s">
        <v>1386</v>
      </c>
      <c r="R3575" s="167">
        <v>150</v>
      </c>
      <c r="S3575" s="167">
        <v>-150</v>
      </c>
      <c r="T3575" s="167" t="s">
        <v>1361</v>
      </c>
    </row>
    <row r="3576" spans="1:20">
      <c r="A3576" s="167">
        <v>41200</v>
      </c>
      <c r="B3576" s="167">
        <v>45931</v>
      </c>
      <c r="C3576" s="168">
        <v>45931</v>
      </c>
      <c r="D3576" s="167">
        <v>180405</v>
      </c>
      <c r="E3576" s="167" t="s">
        <v>4262</v>
      </c>
      <c r="F3576" s="167" t="s">
        <v>1425</v>
      </c>
      <c r="G3576" s="167" t="s">
        <v>1426</v>
      </c>
      <c r="I3576" s="167" t="s">
        <v>1405</v>
      </c>
      <c r="J3576" s="167" t="s">
        <v>3613</v>
      </c>
      <c r="K3576" s="167" t="s">
        <v>1264</v>
      </c>
      <c r="L3576" s="167" t="s">
        <v>3614</v>
      </c>
      <c r="M3576" s="167" t="s">
        <v>4256</v>
      </c>
      <c r="O3576" s="167">
        <v>23829</v>
      </c>
      <c r="P3576" s="167" t="s">
        <v>1386</v>
      </c>
      <c r="R3576" s="167">
        <v>150</v>
      </c>
      <c r="S3576" s="167">
        <v>-150</v>
      </c>
      <c r="T3576" s="167" t="s">
        <v>1361</v>
      </c>
    </row>
    <row r="3577" spans="1:20">
      <c r="A3577" s="167">
        <v>40100</v>
      </c>
      <c r="B3577" s="167">
        <v>45901</v>
      </c>
      <c r="C3577" s="168">
        <v>45901</v>
      </c>
      <c r="D3577" s="167">
        <v>179852</v>
      </c>
      <c r="E3577" s="167" t="s">
        <v>4263</v>
      </c>
      <c r="F3577" s="167" t="s">
        <v>1408</v>
      </c>
      <c r="G3577" s="167" t="s">
        <v>1409</v>
      </c>
      <c r="I3577" s="167" t="s">
        <v>1405</v>
      </c>
      <c r="J3577" s="167" t="s">
        <v>1863</v>
      </c>
      <c r="K3577" s="167" t="s">
        <v>1264</v>
      </c>
      <c r="L3577" s="167" t="s">
        <v>1863</v>
      </c>
      <c r="M3577" s="167" t="s">
        <v>4256</v>
      </c>
      <c r="O3577" s="167">
        <v>23483</v>
      </c>
      <c r="P3577" s="167" t="s">
        <v>1386</v>
      </c>
      <c r="R3577" s="167">
        <v>919.28</v>
      </c>
      <c r="S3577" s="167">
        <v>-919.28</v>
      </c>
      <c r="T3577" s="167" t="s">
        <v>1361</v>
      </c>
    </row>
    <row r="3578" spans="1:20">
      <c r="A3578" s="167">
        <v>40100</v>
      </c>
      <c r="B3578" s="167">
        <v>45931</v>
      </c>
      <c r="C3578" s="168">
        <v>45931</v>
      </c>
      <c r="D3578" s="167">
        <v>180405</v>
      </c>
      <c r="E3578" s="167" t="s">
        <v>4263</v>
      </c>
      <c r="F3578" s="167" t="s">
        <v>1408</v>
      </c>
      <c r="G3578" s="167" t="s">
        <v>1409</v>
      </c>
      <c r="I3578" s="167" t="s">
        <v>1405</v>
      </c>
      <c r="J3578" s="167" t="s">
        <v>1863</v>
      </c>
      <c r="K3578" s="167" t="s">
        <v>1264</v>
      </c>
      <c r="L3578" s="167" t="s">
        <v>1863</v>
      </c>
      <c r="M3578" s="167" t="s">
        <v>4256</v>
      </c>
      <c r="O3578" s="167">
        <v>23829</v>
      </c>
      <c r="P3578" s="167" t="s">
        <v>1386</v>
      </c>
      <c r="R3578" s="167">
        <v>919.28</v>
      </c>
      <c r="S3578" s="167">
        <v>-919.28</v>
      </c>
      <c r="T3578" s="167" t="s">
        <v>1361</v>
      </c>
    </row>
    <row r="3579" spans="1:20">
      <c r="A3579" s="167">
        <v>42100</v>
      </c>
      <c r="B3579" s="167">
        <v>45901</v>
      </c>
      <c r="C3579" s="168">
        <v>45901</v>
      </c>
      <c r="D3579" s="167">
        <v>179852</v>
      </c>
      <c r="E3579" s="167" t="s">
        <v>4264</v>
      </c>
      <c r="F3579" s="167" t="s">
        <v>1408</v>
      </c>
      <c r="G3579" s="167" t="s">
        <v>1409</v>
      </c>
      <c r="I3579" s="167" t="s">
        <v>1405</v>
      </c>
      <c r="J3579" s="167" t="s">
        <v>1435</v>
      </c>
      <c r="K3579" s="167" t="s">
        <v>1264</v>
      </c>
      <c r="L3579" s="167" t="s">
        <v>1436</v>
      </c>
      <c r="M3579" s="167" t="s">
        <v>4256</v>
      </c>
      <c r="O3579" s="167">
        <v>23483</v>
      </c>
      <c r="P3579" s="167" t="s">
        <v>1386</v>
      </c>
      <c r="R3579" s="167">
        <v>26.25</v>
      </c>
      <c r="S3579" s="167">
        <v>-26.25</v>
      </c>
      <c r="T3579" s="167" t="s">
        <v>1361</v>
      </c>
    </row>
    <row r="3580" spans="1:20">
      <c r="A3580" s="167">
        <v>42100</v>
      </c>
      <c r="B3580" s="167">
        <v>45931</v>
      </c>
      <c r="C3580" s="168">
        <v>45931</v>
      </c>
      <c r="D3580" s="167">
        <v>180405</v>
      </c>
      <c r="E3580" s="167" t="s">
        <v>4264</v>
      </c>
      <c r="F3580" s="167" t="s">
        <v>1408</v>
      </c>
      <c r="G3580" s="167" t="s">
        <v>1409</v>
      </c>
      <c r="I3580" s="167" t="s">
        <v>1405</v>
      </c>
      <c r="J3580" s="167" t="s">
        <v>1435</v>
      </c>
      <c r="K3580" s="167" t="s">
        <v>1264</v>
      </c>
      <c r="L3580" s="167" t="s">
        <v>1436</v>
      </c>
      <c r="M3580" s="167" t="s">
        <v>4256</v>
      </c>
      <c r="O3580" s="167">
        <v>23829</v>
      </c>
      <c r="P3580" s="167" t="s">
        <v>1386</v>
      </c>
      <c r="R3580" s="167">
        <v>26.25</v>
      </c>
      <c r="S3580" s="167">
        <v>-26.25</v>
      </c>
      <c r="T3580" s="167" t="s">
        <v>1361</v>
      </c>
    </row>
    <row r="3581" spans="1:20">
      <c r="A3581" s="167">
        <v>40000</v>
      </c>
      <c r="B3581" s="167">
        <v>45901</v>
      </c>
      <c r="C3581" s="168">
        <v>45901</v>
      </c>
      <c r="D3581" s="167">
        <v>179852</v>
      </c>
      <c r="E3581" s="167" t="s">
        <v>4265</v>
      </c>
      <c r="F3581" s="167" t="s">
        <v>1425</v>
      </c>
      <c r="G3581" s="167" t="s">
        <v>1426</v>
      </c>
      <c r="I3581" s="167" t="s">
        <v>1405</v>
      </c>
      <c r="J3581" s="167" t="s">
        <v>1640</v>
      </c>
      <c r="K3581" s="167" t="s">
        <v>1264</v>
      </c>
      <c r="L3581" s="167" t="s">
        <v>1640</v>
      </c>
      <c r="M3581" s="167" t="s">
        <v>4256</v>
      </c>
      <c r="O3581" s="167">
        <v>23483</v>
      </c>
      <c r="P3581" s="167" t="s">
        <v>1386</v>
      </c>
      <c r="R3581" s="167">
        <v>2339.29</v>
      </c>
      <c r="S3581" s="167">
        <v>-2339.29</v>
      </c>
      <c r="T3581" s="167" t="s">
        <v>1361</v>
      </c>
    </row>
    <row r="3582" spans="1:20">
      <c r="A3582" s="167">
        <v>40000</v>
      </c>
      <c r="B3582" s="167">
        <v>45931</v>
      </c>
      <c r="C3582" s="168">
        <v>45931</v>
      </c>
      <c r="D3582" s="167">
        <v>180405</v>
      </c>
      <c r="E3582" s="167" t="s">
        <v>4265</v>
      </c>
      <c r="F3582" s="167" t="s">
        <v>1425</v>
      </c>
      <c r="G3582" s="167" t="s">
        <v>1426</v>
      </c>
      <c r="I3582" s="167" t="s">
        <v>1405</v>
      </c>
      <c r="J3582" s="167" t="s">
        <v>1640</v>
      </c>
      <c r="K3582" s="167" t="s">
        <v>1264</v>
      </c>
      <c r="L3582" s="167" t="s">
        <v>1640</v>
      </c>
      <c r="M3582" s="167" t="s">
        <v>4256</v>
      </c>
      <c r="O3582" s="167">
        <v>23829</v>
      </c>
      <c r="P3582" s="167" t="s">
        <v>1386</v>
      </c>
      <c r="R3582" s="167">
        <v>2339.29</v>
      </c>
      <c r="S3582" s="167">
        <v>-2339.29</v>
      </c>
      <c r="T3582" s="167" t="s">
        <v>1361</v>
      </c>
    </row>
    <row r="3583" spans="1:20">
      <c r="A3583" s="167">
        <v>42100</v>
      </c>
      <c r="B3583" s="167">
        <v>45901</v>
      </c>
      <c r="C3583" s="168">
        <v>45901</v>
      </c>
      <c r="D3583" s="167">
        <v>179852</v>
      </c>
      <c r="E3583" s="167" t="s">
        <v>4266</v>
      </c>
      <c r="F3583" s="167" t="s">
        <v>1425</v>
      </c>
      <c r="G3583" s="167" t="s">
        <v>1426</v>
      </c>
      <c r="I3583" s="167" t="s">
        <v>1405</v>
      </c>
      <c r="J3583" s="167" t="s">
        <v>1450</v>
      </c>
      <c r="K3583" s="167" t="s">
        <v>1264</v>
      </c>
      <c r="L3583" s="167" t="s">
        <v>1451</v>
      </c>
      <c r="M3583" s="167" t="s">
        <v>4256</v>
      </c>
      <c r="O3583" s="167">
        <v>23483</v>
      </c>
      <c r="P3583" s="167" t="s">
        <v>1386</v>
      </c>
      <c r="R3583" s="167">
        <v>10.5</v>
      </c>
      <c r="S3583" s="167">
        <v>-10.5</v>
      </c>
      <c r="T3583" s="167" t="s">
        <v>1361</v>
      </c>
    </row>
    <row r="3584" spans="1:20">
      <c r="A3584" s="167">
        <v>42100</v>
      </c>
      <c r="B3584" s="167">
        <v>45931</v>
      </c>
      <c r="C3584" s="168">
        <v>45931</v>
      </c>
      <c r="D3584" s="167">
        <v>180405</v>
      </c>
      <c r="E3584" s="167" t="s">
        <v>4266</v>
      </c>
      <c r="F3584" s="167" t="s">
        <v>1425</v>
      </c>
      <c r="G3584" s="167" t="s">
        <v>1426</v>
      </c>
      <c r="I3584" s="167" t="s">
        <v>1405</v>
      </c>
      <c r="J3584" s="167" t="s">
        <v>1450</v>
      </c>
      <c r="K3584" s="167" t="s">
        <v>1264</v>
      </c>
      <c r="L3584" s="167" t="s">
        <v>1451</v>
      </c>
      <c r="M3584" s="167" t="s">
        <v>4256</v>
      </c>
      <c r="O3584" s="167">
        <v>23829</v>
      </c>
      <c r="P3584" s="167" t="s">
        <v>1386</v>
      </c>
      <c r="R3584" s="167">
        <v>10.5</v>
      </c>
      <c r="S3584" s="167">
        <v>-10.5</v>
      </c>
      <c r="T3584" s="167" t="s">
        <v>1361</v>
      </c>
    </row>
    <row r="3585" spans="1:20">
      <c r="A3585" s="167">
        <v>42000</v>
      </c>
      <c r="B3585" s="167">
        <v>45925</v>
      </c>
      <c r="C3585" s="168">
        <v>45925</v>
      </c>
      <c r="D3585" s="167">
        <v>180268</v>
      </c>
      <c r="E3585" s="167" t="s">
        <v>4267</v>
      </c>
      <c r="F3585" s="167" t="s">
        <v>1553</v>
      </c>
      <c r="G3585" s="167" t="s">
        <v>1554</v>
      </c>
      <c r="I3585" s="167" t="s">
        <v>1405</v>
      </c>
      <c r="J3585" s="167" t="s">
        <v>4268</v>
      </c>
      <c r="K3585" s="167" t="s">
        <v>1264</v>
      </c>
      <c r="L3585" s="167" t="s">
        <v>4269</v>
      </c>
      <c r="M3585" s="167" t="s">
        <v>4256</v>
      </c>
      <c r="O3585" s="167">
        <v>23656</v>
      </c>
      <c r="P3585" s="167" t="s">
        <v>1386</v>
      </c>
      <c r="R3585" s="167">
        <v>99</v>
      </c>
      <c r="S3585" s="167">
        <v>-99</v>
      </c>
      <c r="T3585" s="167" t="s">
        <v>1361</v>
      </c>
    </row>
    <row r="3586" spans="1:20">
      <c r="A3586" s="167">
        <v>41450</v>
      </c>
      <c r="B3586" s="167">
        <v>45901</v>
      </c>
      <c r="C3586" s="168">
        <v>45901</v>
      </c>
      <c r="D3586" s="167">
        <v>179852</v>
      </c>
      <c r="E3586" s="167" t="s">
        <v>4270</v>
      </c>
      <c r="F3586" s="167" t="s">
        <v>1425</v>
      </c>
      <c r="G3586" s="167" t="s">
        <v>1426</v>
      </c>
      <c r="I3586" s="167" t="s">
        <v>1405</v>
      </c>
      <c r="J3586" s="167" t="s">
        <v>1501</v>
      </c>
      <c r="K3586" s="167" t="s">
        <v>1264</v>
      </c>
      <c r="L3586" s="167" t="s">
        <v>1502</v>
      </c>
      <c r="M3586" s="167" t="s">
        <v>4256</v>
      </c>
      <c r="O3586" s="167">
        <v>23483</v>
      </c>
      <c r="P3586" s="167" t="s">
        <v>1386</v>
      </c>
      <c r="R3586" s="167">
        <v>132</v>
      </c>
      <c r="S3586" s="167">
        <v>-132</v>
      </c>
      <c r="T3586" s="167" t="s">
        <v>1361</v>
      </c>
    </row>
    <row r="3587" spans="1:20">
      <c r="A3587" s="167">
        <v>41450</v>
      </c>
      <c r="B3587" s="167">
        <v>45931</v>
      </c>
      <c r="C3587" s="168">
        <v>45931</v>
      </c>
      <c r="D3587" s="167">
        <v>180405</v>
      </c>
      <c r="E3587" s="167" t="s">
        <v>4270</v>
      </c>
      <c r="F3587" s="167" t="s">
        <v>1425</v>
      </c>
      <c r="G3587" s="167" t="s">
        <v>1426</v>
      </c>
      <c r="I3587" s="167" t="s">
        <v>1405</v>
      </c>
      <c r="J3587" s="167" t="s">
        <v>1501</v>
      </c>
      <c r="K3587" s="167" t="s">
        <v>1264</v>
      </c>
      <c r="L3587" s="167" t="s">
        <v>1502</v>
      </c>
      <c r="M3587" s="167" t="s">
        <v>4256</v>
      </c>
      <c r="O3587" s="167">
        <v>23829</v>
      </c>
      <c r="P3587" s="167" t="s">
        <v>1386</v>
      </c>
      <c r="R3587" s="167">
        <v>132</v>
      </c>
      <c r="S3587" s="167">
        <v>-132</v>
      </c>
      <c r="T3587" s="167" t="s">
        <v>1361</v>
      </c>
    </row>
    <row r="3588" spans="1:20">
      <c r="A3588" s="167">
        <v>41350</v>
      </c>
      <c r="B3588" s="167">
        <v>45901</v>
      </c>
      <c r="C3588" s="168">
        <v>45901</v>
      </c>
      <c r="D3588" s="167">
        <v>179852</v>
      </c>
      <c r="E3588" s="167" t="s">
        <v>4271</v>
      </c>
      <c r="F3588" s="167" t="s">
        <v>1425</v>
      </c>
      <c r="G3588" s="167" t="s">
        <v>1426</v>
      </c>
      <c r="I3588" s="167" t="s">
        <v>1405</v>
      </c>
      <c r="J3588" s="167" t="s">
        <v>1602</v>
      </c>
      <c r="K3588" s="167" t="s">
        <v>1264</v>
      </c>
      <c r="L3588" s="167" t="s">
        <v>1603</v>
      </c>
      <c r="M3588" s="167" t="s">
        <v>4256</v>
      </c>
      <c r="O3588" s="167">
        <v>23483</v>
      </c>
      <c r="P3588" s="167" t="s">
        <v>1386</v>
      </c>
      <c r="R3588" s="167">
        <v>15.78</v>
      </c>
      <c r="S3588" s="167">
        <v>-15.78</v>
      </c>
      <c r="T3588" s="167" t="s">
        <v>1361</v>
      </c>
    </row>
    <row r="3589" spans="1:20">
      <c r="A3589" s="167">
        <v>41350</v>
      </c>
      <c r="B3589" s="167">
        <v>45931</v>
      </c>
      <c r="C3589" s="168">
        <v>45931</v>
      </c>
      <c r="D3589" s="167">
        <v>180405</v>
      </c>
      <c r="E3589" s="167" t="s">
        <v>4271</v>
      </c>
      <c r="F3589" s="167" t="s">
        <v>1425</v>
      </c>
      <c r="G3589" s="167" t="s">
        <v>1426</v>
      </c>
      <c r="I3589" s="167" t="s">
        <v>1405</v>
      </c>
      <c r="J3589" s="167" t="s">
        <v>1602</v>
      </c>
      <c r="K3589" s="167" t="s">
        <v>1264</v>
      </c>
      <c r="L3589" s="167" t="s">
        <v>1603</v>
      </c>
      <c r="M3589" s="167" t="s">
        <v>4256</v>
      </c>
      <c r="O3589" s="167">
        <v>23829</v>
      </c>
      <c r="P3589" s="167" t="s">
        <v>1386</v>
      </c>
      <c r="R3589" s="167">
        <v>15.78</v>
      </c>
      <c r="S3589" s="167">
        <v>-15.78</v>
      </c>
      <c r="T3589" s="167" t="s">
        <v>1361</v>
      </c>
    </row>
    <row r="3590" spans="1:20">
      <c r="A3590" s="167">
        <v>40000</v>
      </c>
      <c r="B3590" s="167">
        <v>45901</v>
      </c>
      <c r="C3590" s="168">
        <v>45901</v>
      </c>
      <c r="D3590" s="167" t="s">
        <v>4272</v>
      </c>
      <c r="E3590" s="167" t="s">
        <v>4273</v>
      </c>
      <c r="F3590" s="167" t="s">
        <v>1425</v>
      </c>
      <c r="G3590" s="167" t="s">
        <v>1426</v>
      </c>
      <c r="I3590" s="167" t="s">
        <v>1650</v>
      </c>
      <c r="J3590" s="167" t="s">
        <v>1799</v>
      </c>
      <c r="K3590" s="167" t="s">
        <v>748</v>
      </c>
      <c r="L3590" s="167" t="s">
        <v>1800</v>
      </c>
      <c r="M3590" s="167" t="s">
        <v>4274</v>
      </c>
      <c r="O3590" s="167">
        <v>23387</v>
      </c>
      <c r="P3590" s="167" t="s">
        <v>1386</v>
      </c>
      <c r="R3590" s="167">
        <v>100.5</v>
      </c>
      <c r="S3590" s="167">
        <v>-100.5</v>
      </c>
      <c r="T3590" s="167" t="s">
        <v>1361</v>
      </c>
    </row>
    <row r="3591" spans="1:20">
      <c r="A3591" s="167">
        <v>40000</v>
      </c>
      <c r="B3591" s="167">
        <v>45931</v>
      </c>
      <c r="C3591" s="168">
        <v>45931</v>
      </c>
      <c r="D3591" s="167" t="s">
        <v>749</v>
      </c>
      <c r="E3591" s="167" t="s">
        <v>4273</v>
      </c>
      <c r="F3591" s="167" t="s">
        <v>1425</v>
      </c>
      <c r="G3591" s="167" t="s">
        <v>1426</v>
      </c>
      <c r="I3591" s="167" t="s">
        <v>1650</v>
      </c>
      <c r="J3591" s="167" t="s">
        <v>1799</v>
      </c>
      <c r="K3591" s="167" t="s">
        <v>748</v>
      </c>
      <c r="L3591" s="167" t="s">
        <v>1800</v>
      </c>
      <c r="M3591" s="167" t="s">
        <v>4274</v>
      </c>
      <c r="O3591" s="167">
        <v>23922</v>
      </c>
      <c r="P3591" s="167" t="s">
        <v>1386</v>
      </c>
      <c r="R3591" s="167">
        <v>100.5</v>
      </c>
      <c r="S3591" s="167">
        <v>-100.5</v>
      </c>
      <c r="T3591" s="167" t="s">
        <v>1361</v>
      </c>
    </row>
    <row r="3592" spans="1:20">
      <c r="A3592" s="167">
        <v>41320</v>
      </c>
      <c r="B3592" s="167">
        <v>45901</v>
      </c>
      <c r="C3592" s="168">
        <v>45901</v>
      </c>
      <c r="D3592" s="167" t="s">
        <v>4275</v>
      </c>
      <c r="E3592" s="167" t="s">
        <v>4276</v>
      </c>
      <c r="F3592" s="167" t="s">
        <v>1425</v>
      </c>
      <c r="G3592" s="167" t="s">
        <v>1426</v>
      </c>
      <c r="I3592" s="167" t="s">
        <v>1650</v>
      </c>
      <c r="J3592" s="167" t="s">
        <v>1492</v>
      </c>
      <c r="K3592" s="167" t="s">
        <v>748</v>
      </c>
      <c r="L3592" s="167" t="s">
        <v>1493</v>
      </c>
      <c r="M3592" s="167" t="s">
        <v>4274</v>
      </c>
      <c r="O3592" s="167">
        <v>23386</v>
      </c>
      <c r="P3592" s="167" t="s">
        <v>1386</v>
      </c>
      <c r="R3592" s="167">
        <v>75</v>
      </c>
      <c r="S3592" s="167">
        <v>-75</v>
      </c>
      <c r="T3592" s="167" t="s">
        <v>1361</v>
      </c>
    </row>
    <row r="3593" spans="1:20">
      <c r="A3593" s="167">
        <v>41320</v>
      </c>
      <c r="B3593" s="167">
        <v>45931</v>
      </c>
      <c r="C3593" s="168">
        <v>45931</v>
      </c>
      <c r="D3593" s="167" t="s">
        <v>751</v>
      </c>
      <c r="E3593" s="167" t="s">
        <v>4276</v>
      </c>
      <c r="F3593" s="167" t="s">
        <v>1425</v>
      </c>
      <c r="G3593" s="167" t="s">
        <v>1426</v>
      </c>
      <c r="I3593" s="167" t="s">
        <v>1650</v>
      </c>
      <c r="J3593" s="167" t="s">
        <v>1492</v>
      </c>
      <c r="K3593" s="167" t="s">
        <v>748</v>
      </c>
      <c r="L3593" s="167" t="s">
        <v>1493</v>
      </c>
      <c r="M3593" s="167" t="s">
        <v>4274</v>
      </c>
      <c r="O3593" s="167">
        <v>23923</v>
      </c>
      <c r="P3593" s="167" t="s">
        <v>1386</v>
      </c>
      <c r="R3593" s="167">
        <v>75</v>
      </c>
      <c r="S3593" s="167">
        <v>-75</v>
      </c>
      <c r="T3593" s="167" t="s">
        <v>1361</v>
      </c>
    </row>
    <row r="3594" spans="1:20">
      <c r="A3594" s="167">
        <v>41300</v>
      </c>
      <c r="B3594" s="167">
        <v>45901</v>
      </c>
      <c r="C3594" s="168">
        <v>45901</v>
      </c>
      <c r="D3594" s="167" t="s">
        <v>4275</v>
      </c>
      <c r="E3594" s="167" t="s">
        <v>4277</v>
      </c>
      <c r="F3594" s="167" t="s">
        <v>1425</v>
      </c>
      <c r="G3594" s="167" t="s">
        <v>1426</v>
      </c>
      <c r="I3594" s="167" t="s">
        <v>1650</v>
      </c>
      <c r="J3594" s="167" t="s">
        <v>1430</v>
      </c>
      <c r="K3594" s="167" t="s">
        <v>748</v>
      </c>
      <c r="L3594" s="167" t="s">
        <v>1430</v>
      </c>
      <c r="M3594" s="167" t="s">
        <v>4274</v>
      </c>
      <c r="O3594" s="167">
        <v>23386</v>
      </c>
      <c r="P3594" s="167" t="s">
        <v>1386</v>
      </c>
      <c r="R3594" s="167">
        <v>43.08</v>
      </c>
      <c r="S3594" s="167">
        <v>-43.08</v>
      </c>
      <c r="T3594" s="167" t="s">
        <v>1361</v>
      </c>
    </row>
    <row r="3595" spans="1:20">
      <c r="A3595" s="167">
        <v>41300</v>
      </c>
      <c r="B3595" s="167">
        <v>45931</v>
      </c>
      <c r="C3595" s="168">
        <v>45931</v>
      </c>
      <c r="D3595" s="167" t="s">
        <v>751</v>
      </c>
      <c r="E3595" s="167" t="s">
        <v>4277</v>
      </c>
      <c r="F3595" s="167" t="s">
        <v>1425</v>
      </c>
      <c r="G3595" s="167" t="s">
        <v>1426</v>
      </c>
      <c r="I3595" s="167" t="s">
        <v>1650</v>
      </c>
      <c r="J3595" s="167" t="s">
        <v>1430</v>
      </c>
      <c r="K3595" s="167" t="s">
        <v>748</v>
      </c>
      <c r="L3595" s="167" t="s">
        <v>1430</v>
      </c>
      <c r="M3595" s="167" t="s">
        <v>4274</v>
      </c>
      <c r="O3595" s="167">
        <v>23923</v>
      </c>
      <c r="P3595" s="167" t="s">
        <v>1386</v>
      </c>
      <c r="R3595" s="167">
        <v>44.02</v>
      </c>
      <c r="S3595" s="167">
        <v>-44.02</v>
      </c>
      <c r="T3595" s="167" t="s">
        <v>1361</v>
      </c>
    </row>
    <row r="3596" spans="1:20">
      <c r="A3596" s="167">
        <v>40000</v>
      </c>
      <c r="B3596" s="167">
        <v>45901</v>
      </c>
      <c r="C3596" s="168">
        <v>45901</v>
      </c>
      <c r="D3596" s="167" t="s">
        <v>4275</v>
      </c>
      <c r="E3596" s="167" t="s">
        <v>4278</v>
      </c>
      <c r="F3596" s="167" t="s">
        <v>1425</v>
      </c>
      <c r="G3596" s="167" t="s">
        <v>1426</v>
      </c>
      <c r="I3596" s="167" t="s">
        <v>1650</v>
      </c>
      <c r="J3596" s="167" t="s">
        <v>1640</v>
      </c>
      <c r="K3596" s="167" t="s">
        <v>748</v>
      </c>
      <c r="L3596" s="167" t="s">
        <v>1640</v>
      </c>
      <c r="M3596" s="167" t="s">
        <v>4274</v>
      </c>
      <c r="O3596" s="167">
        <v>23386</v>
      </c>
      <c r="P3596" s="167" t="s">
        <v>1386</v>
      </c>
      <c r="R3596" s="167">
        <v>149</v>
      </c>
      <c r="S3596" s="167">
        <v>-149</v>
      </c>
      <c r="T3596" s="167" t="s">
        <v>1361</v>
      </c>
    </row>
    <row r="3597" spans="1:20">
      <c r="A3597" s="167">
        <v>40000</v>
      </c>
      <c r="B3597" s="167">
        <v>45931</v>
      </c>
      <c r="C3597" s="168">
        <v>45931</v>
      </c>
      <c r="D3597" s="167" t="s">
        <v>751</v>
      </c>
      <c r="E3597" s="167" t="s">
        <v>4278</v>
      </c>
      <c r="F3597" s="167" t="s">
        <v>1425</v>
      </c>
      <c r="G3597" s="167" t="s">
        <v>1426</v>
      </c>
      <c r="I3597" s="167" t="s">
        <v>1650</v>
      </c>
      <c r="J3597" s="167" t="s">
        <v>1640</v>
      </c>
      <c r="K3597" s="167" t="s">
        <v>748</v>
      </c>
      <c r="L3597" s="167" t="s">
        <v>1640</v>
      </c>
      <c r="M3597" s="167" t="s">
        <v>4274</v>
      </c>
      <c r="O3597" s="167">
        <v>23923</v>
      </c>
      <c r="P3597" s="167" t="s">
        <v>1386</v>
      </c>
      <c r="R3597" s="167">
        <v>149</v>
      </c>
      <c r="S3597" s="167">
        <v>-149</v>
      </c>
      <c r="T3597" s="167" t="s">
        <v>1361</v>
      </c>
    </row>
    <row r="3598" spans="1:20">
      <c r="A3598" s="167">
        <v>42000</v>
      </c>
      <c r="B3598" s="167">
        <v>45937</v>
      </c>
      <c r="C3598" s="168">
        <v>45937</v>
      </c>
      <c r="D3598" s="167" t="s">
        <v>4279</v>
      </c>
      <c r="E3598" s="167" t="s">
        <v>4280</v>
      </c>
      <c r="F3598" s="167" t="s">
        <v>1504</v>
      </c>
      <c r="G3598" s="167" t="s">
        <v>297</v>
      </c>
      <c r="I3598" s="167" t="s">
        <v>1650</v>
      </c>
      <c r="J3598" s="167" t="s">
        <v>4281</v>
      </c>
      <c r="K3598" s="167" t="s">
        <v>748</v>
      </c>
      <c r="L3598" s="167" t="s">
        <v>4282</v>
      </c>
      <c r="M3598" s="167" t="s">
        <v>4274</v>
      </c>
      <c r="O3598" s="167">
        <v>24002</v>
      </c>
      <c r="P3598" s="167" t="s">
        <v>1386</v>
      </c>
      <c r="R3598" s="167">
        <v>2049.84</v>
      </c>
      <c r="S3598" s="167">
        <v>-2049.84</v>
      </c>
      <c r="T3598" s="167" t="s">
        <v>1361</v>
      </c>
    </row>
    <row r="3599" spans="1:20">
      <c r="A3599" s="167">
        <v>42000</v>
      </c>
      <c r="B3599" s="167">
        <v>45908</v>
      </c>
      <c r="C3599" s="168">
        <v>45908</v>
      </c>
      <c r="D3599" s="167" t="s">
        <v>4283</v>
      </c>
      <c r="E3599" s="167" t="s">
        <v>4284</v>
      </c>
      <c r="F3599" s="167" t="s">
        <v>1945</v>
      </c>
      <c r="G3599" s="167" t="s">
        <v>1946</v>
      </c>
      <c r="I3599" s="167" t="s">
        <v>1650</v>
      </c>
      <c r="J3599" s="167" t="s">
        <v>4285</v>
      </c>
      <c r="K3599" s="167" t="s">
        <v>4286</v>
      </c>
      <c r="L3599" s="167" t="s">
        <v>4287</v>
      </c>
      <c r="M3599" s="167" t="s">
        <v>4288</v>
      </c>
      <c r="O3599" s="167">
        <v>23576</v>
      </c>
      <c r="P3599" s="167" t="s">
        <v>1386</v>
      </c>
      <c r="R3599" s="167">
        <v>14000</v>
      </c>
      <c r="S3599" s="167">
        <v>-14000</v>
      </c>
      <c r="T3599" s="167" t="s">
        <v>1361</v>
      </c>
    </row>
    <row r="3600" spans="1:20">
      <c r="A3600" s="167">
        <v>42000</v>
      </c>
      <c r="B3600" s="167">
        <v>45908</v>
      </c>
      <c r="C3600" s="168">
        <v>45908</v>
      </c>
      <c r="D3600" s="167" t="s">
        <v>4283</v>
      </c>
      <c r="E3600" s="167" t="s">
        <v>4289</v>
      </c>
      <c r="F3600" s="167" t="s">
        <v>1945</v>
      </c>
      <c r="G3600" s="167" t="s">
        <v>1946</v>
      </c>
      <c r="I3600" s="167" t="s">
        <v>1650</v>
      </c>
      <c r="J3600" s="167" t="s">
        <v>4290</v>
      </c>
      <c r="K3600" s="167" t="s">
        <v>4286</v>
      </c>
      <c r="L3600" s="167" t="s">
        <v>4291</v>
      </c>
      <c r="M3600" s="167" t="s">
        <v>4288</v>
      </c>
      <c r="O3600" s="167">
        <v>23576</v>
      </c>
      <c r="P3600" s="167" t="s">
        <v>1386</v>
      </c>
      <c r="R3600" s="167">
        <v>1670</v>
      </c>
      <c r="S3600" s="167">
        <v>-1670</v>
      </c>
      <c r="T3600" s="167" t="s">
        <v>1361</v>
      </c>
    </row>
    <row r="3601" spans="1:20">
      <c r="A3601" s="167">
        <v>42000</v>
      </c>
      <c r="B3601" s="167">
        <v>45908</v>
      </c>
      <c r="C3601" s="168">
        <v>45908</v>
      </c>
      <c r="D3601" s="167" t="s">
        <v>4283</v>
      </c>
      <c r="E3601" s="167" t="s">
        <v>4292</v>
      </c>
      <c r="F3601" s="167" t="s">
        <v>1945</v>
      </c>
      <c r="G3601" s="167" t="s">
        <v>1946</v>
      </c>
      <c r="I3601" s="167" t="s">
        <v>1650</v>
      </c>
      <c r="J3601" s="167" t="s">
        <v>4293</v>
      </c>
      <c r="K3601" s="167" t="s">
        <v>4286</v>
      </c>
      <c r="L3601" s="167" t="s">
        <v>4294</v>
      </c>
      <c r="M3601" s="167" t="s">
        <v>4288</v>
      </c>
      <c r="O3601" s="167">
        <v>23576</v>
      </c>
      <c r="P3601" s="167" t="s">
        <v>1386</v>
      </c>
      <c r="R3601" s="167">
        <v>2650</v>
      </c>
      <c r="S3601" s="167">
        <v>-2650</v>
      </c>
      <c r="T3601" s="167" t="s">
        <v>1361</v>
      </c>
    </row>
    <row r="3602" spans="1:20">
      <c r="A3602" s="167">
        <v>42000</v>
      </c>
      <c r="B3602" s="167">
        <v>45908</v>
      </c>
      <c r="C3602" s="168">
        <v>45908</v>
      </c>
      <c r="D3602" s="167" t="s">
        <v>4283</v>
      </c>
      <c r="E3602" s="167" t="s">
        <v>4295</v>
      </c>
      <c r="F3602" s="167" t="s">
        <v>1945</v>
      </c>
      <c r="G3602" s="167" t="s">
        <v>1946</v>
      </c>
      <c r="I3602" s="167" t="s">
        <v>1650</v>
      </c>
      <c r="J3602" s="167" t="s">
        <v>4296</v>
      </c>
      <c r="K3602" s="167" t="s">
        <v>4286</v>
      </c>
      <c r="L3602" s="167" t="s">
        <v>4297</v>
      </c>
      <c r="M3602" s="167" t="s">
        <v>4288</v>
      </c>
      <c r="O3602" s="167">
        <v>23576</v>
      </c>
      <c r="P3602" s="167" t="s">
        <v>1386</v>
      </c>
      <c r="R3602" s="167">
        <v>1900</v>
      </c>
      <c r="S3602" s="167">
        <v>-1900</v>
      </c>
      <c r="T3602" s="167" t="s">
        <v>1361</v>
      </c>
    </row>
    <row r="3603" spans="1:20">
      <c r="A3603" s="167">
        <v>42000</v>
      </c>
      <c r="B3603" s="167">
        <v>45908</v>
      </c>
      <c r="C3603" s="168">
        <v>45908</v>
      </c>
      <c r="D3603" s="167" t="s">
        <v>4283</v>
      </c>
      <c r="E3603" s="167" t="s">
        <v>4298</v>
      </c>
      <c r="F3603" s="167" t="s">
        <v>1945</v>
      </c>
      <c r="G3603" s="167" t="s">
        <v>1946</v>
      </c>
      <c r="I3603" s="167" t="s">
        <v>1650</v>
      </c>
      <c r="J3603" s="167" t="s">
        <v>4299</v>
      </c>
      <c r="K3603" s="167" t="s">
        <v>4286</v>
      </c>
      <c r="L3603" s="167" t="s">
        <v>4300</v>
      </c>
      <c r="M3603" s="167" t="s">
        <v>4288</v>
      </c>
      <c r="O3603" s="167">
        <v>23576</v>
      </c>
      <c r="P3603" s="167" t="s">
        <v>1386</v>
      </c>
      <c r="R3603" s="167">
        <v>673</v>
      </c>
      <c r="S3603" s="167">
        <v>-673</v>
      </c>
      <c r="T3603" s="167" t="s">
        <v>1361</v>
      </c>
    </row>
    <row r="3604" spans="1:20">
      <c r="A3604" s="167">
        <v>42200</v>
      </c>
      <c r="B3604" s="167">
        <v>45901</v>
      </c>
      <c r="C3604" s="168">
        <v>45901</v>
      </c>
      <c r="D3604" s="167">
        <v>179853</v>
      </c>
      <c r="E3604" s="167" t="s">
        <v>4301</v>
      </c>
      <c r="F3604" s="167" t="s">
        <v>1425</v>
      </c>
      <c r="G3604" s="167" t="s">
        <v>1426</v>
      </c>
      <c r="I3604" s="167" t="s">
        <v>1405</v>
      </c>
      <c r="J3604" s="167" t="s">
        <v>4302</v>
      </c>
      <c r="K3604" s="167" t="s">
        <v>1270</v>
      </c>
      <c r="L3604" s="167" t="s">
        <v>4303</v>
      </c>
      <c r="M3604" s="167" t="s">
        <v>4304</v>
      </c>
      <c r="O3604" s="167">
        <v>23431</v>
      </c>
      <c r="P3604" s="167" t="s">
        <v>1386</v>
      </c>
      <c r="R3604" s="167">
        <v>352</v>
      </c>
      <c r="S3604" s="167">
        <v>-352</v>
      </c>
      <c r="T3604" s="167" t="s">
        <v>1361</v>
      </c>
    </row>
    <row r="3605" spans="1:20">
      <c r="A3605" s="167">
        <v>42200</v>
      </c>
      <c r="B3605" s="167">
        <v>45931</v>
      </c>
      <c r="C3605" s="168">
        <v>45931</v>
      </c>
      <c r="D3605" s="167">
        <v>180406</v>
      </c>
      <c r="E3605" s="167" t="s">
        <v>4301</v>
      </c>
      <c r="F3605" s="167" t="s">
        <v>1425</v>
      </c>
      <c r="G3605" s="167" t="s">
        <v>1426</v>
      </c>
      <c r="I3605" s="167" t="s">
        <v>1405</v>
      </c>
      <c r="J3605" s="167" t="s">
        <v>4302</v>
      </c>
      <c r="K3605" s="167" t="s">
        <v>1270</v>
      </c>
      <c r="L3605" s="167" t="s">
        <v>4303</v>
      </c>
      <c r="M3605" s="167" t="s">
        <v>4304</v>
      </c>
      <c r="O3605" s="167">
        <v>23830</v>
      </c>
      <c r="P3605" s="167" t="s">
        <v>1386</v>
      </c>
      <c r="R3605" s="167">
        <v>352</v>
      </c>
      <c r="S3605" s="167">
        <v>-352</v>
      </c>
      <c r="T3605" s="167" t="s">
        <v>1361</v>
      </c>
    </row>
    <row r="3606" spans="1:20">
      <c r="A3606" s="167">
        <v>41300</v>
      </c>
      <c r="B3606" s="167">
        <v>45901</v>
      </c>
      <c r="C3606" s="168">
        <v>45901</v>
      </c>
      <c r="D3606" s="167">
        <v>179855</v>
      </c>
      <c r="E3606" s="167" t="s">
        <v>4305</v>
      </c>
      <c r="F3606" s="167" t="s">
        <v>1425</v>
      </c>
      <c r="G3606" s="167" t="s">
        <v>1426</v>
      </c>
      <c r="I3606" s="167" t="s">
        <v>1405</v>
      </c>
      <c r="J3606" s="167" t="s">
        <v>1550</v>
      </c>
      <c r="K3606" s="167" t="s">
        <v>1270</v>
      </c>
      <c r="L3606" s="167" t="s">
        <v>1551</v>
      </c>
      <c r="M3606" s="167" t="s">
        <v>4304</v>
      </c>
      <c r="O3606" s="167">
        <v>23428</v>
      </c>
      <c r="P3606" s="167" t="s">
        <v>1386</v>
      </c>
      <c r="R3606" s="167">
        <v>120</v>
      </c>
      <c r="S3606" s="167">
        <v>-120</v>
      </c>
      <c r="T3606" s="167" t="s">
        <v>1361</v>
      </c>
    </row>
    <row r="3607" spans="1:20">
      <c r="A3607" s="167">
        <v>41300</v>
      </c>
      <c r="B3607" s="167">
        <v>45931</v>
      </c>
      <c r="C3607" s="168">
        <v>45931</v>
      </c>
      <c r="D3607" s="167">
        <v>180408</v>
      </c>
      <c r="E3607" s="167" t="s">
        <v>4305</v>
      </c>
      <c r="F3607" s="167" t="s">
        <v>1425</v>
      </c>
      <c r="G3607" s="167" t="s">
        <v>1426</v>
      </c>
      <c r="I3607" s="167" t="s">
        <v>1405</v>
      </c>
      <c r="J3607" s="167" t="s">
        <v>1550</v>
      </c>
      <c r="K3607" s="167" t="s">
        <v>1270</v>
      </c>
      <c r="L3607" s="167" t="s">
        <v>1551</v>
      </c>
      <c r="M3607" s="167" t="s">
        <v>4304</v>
      </c>
      <c r="O3607" s="167">
        <v>23832</v>
      </c>
      <c r="P3607" s="167" t="s">
        <v>1386</v>
      </c>
      <c r="R3607" s="167">
        <v>120</v>
      </c>
      <c r="S3607" s="167">
        <v>-120</v>
      </c>
      <c r="T3607" s="167" t="s">
        <v>1361</v>
      </c>
    </row>
    <row r="3608" spans="1:20">
      <c r="A3608" s="167">
        <v>42100</v>
      </c>
      <c r="B3608" s="167">
        <v>45901</v>
      </c>
      <c r="C3608" s="168">
        <v>45901</v>
      </c>
      <c r="D3608" s="167">
        <v>179856</v>
      </c>
      <c r="E3608" s="167" t="s">
        <v>4306</v>
      </c>
      <c r="F3608" s="167" t="s">
        <v>1408</v>
      </c>
      <c r="G3608" s="167" t="s">
        <v>1409</v>
      </c>
      <c r="I3608" s="167" t="s">
        <v>1405</v>
      </c>
      <c r="J3608" s="167" t="s">
        <v>1422</v>
      </c>
      <c r="K3608" s="167" t="s">
        <v>1270</v>
      </c>
      <c r="L3608" s="167" t="s">
        <v>1423</v>
      </c>
      <c r="M3608" s="167" t="s">
        <v>4304</v>
      </c>
      <c r="O3608" s="167">
        <v>23459</v>
      </c>
      <c r="P3608" s="167" t="s">
        <v>1386</v>
      </c>
      <c r="R3608" s="167">
        <v>2206.75</v>
      </c>
      <c r="S3608" s="167">
        <v>-2206.75</v>
      </c>
      <c r="T3608" s="167" t="s">
        <v>1361</v>
      </c>
    </row>
    <row r="3609" spans="1:20">
      <c r="A3609" s="167">
        <v>42100</v>
      </c>
      <c r="B3609" s="167">
        <v>45931</v>
      </c>
      <c r="C3609" s="168">
        <v>45931</v>
      </c>
      <c r="D3609" s="167">
        <v>180409</v>
      </c>
      <c r="E3609" s="167" t="s">
        <v>4306</v>
      </c>
      <c r="F3609" s="167" t="s">
        <v>1408</v>
      </c>
      <c r="G3609" s="167" t="s">
        <v>1409</v>
      </c>
      <c r="I3609" s="167" t="s">
        <v>1405</v>
      </c>
      <c r="J3609" s="167" t="s">
        <v>1422</v>
      </c>
      <c r="K3609" s="167" t="s">
        <v>1270</v>
      </c>
      <c r="L3609" s="167" t="s">
        <v>1423</v>
      </c>
      <c r="M3609" s="167" t="s">
        <v>4304</v>
      </c>
      <c r="O3609" s="167">
        <v>23833</v>
      </c>
      <c r="P3609" s="167" t="s">
        <v>1386</v>
      </c>
      <c r="R3609" s="167">
        <v>2249</v>
      </c>
      <c r="S3609" s="167">
        <v>-2249</v>
      </c>
      <c r="T3609" s="167" t="s">
        <v>1361</v>
      </c>
    </row>
    <row r="3610" spans="1:20">
      <c r="A3610" s="167">
        <v>42000</v>
      </c>
      <c r="B3610" s="167">
        <v>45937</v>
      </c>
      <c r="C3610" s="168">
        <v>45937</v>
      </c>
      <c r="D3610" s="167">
        <v>180626</v>
      </c>
      <c r="E3610" s="167" t="s">
        <v>4307</v>
      </c>
      <c r="F3610" s="167" t="s">
        <v>2917</v>
      </c>
      <c r="G3610" s="167" t="s">
        <v>2918</v>
      </c>
      <c r="I3610" s="167" t="s">
        <v>1405</v>
      </c>
      <c r="J3610" s="167" t="s">
        <v>4308</v>
      </c>
      <c r="K3610" s="167" t="s">
        <v>1270</v>
      </c>
      <c r="L3610" s="167" t="s">
        <v>4309</v>
      </c>
      <c r="M3610" s="167" t="s">
        <v>4304</v>
      </c>
      <c r="O3610" s="167">
        <v>24022</v>
      </c>
      <c r="P3610" s="167" t="s">
        <v>1386</v>
      </c>
      <c r="R3610" s="167">
        <v>11611.34</v>
      </c>
      <c r="S3610" s="167">
        <v>-11611.34</v>
      </c>
      <c r="T3610" s="167" t="s">
        <v>1361</v>
      </c>
    </row>
    <row r="3611" spans="1:20">
      <c r="A3611" s="167">
        <v>41320</v>
      </c>
      <c r="B3611" s="167">
        <v>45901</v>
      </c>
      <c r="C3611" s="168">
        <v>45901</v>
      </c>
      <c r="D3611" s="167">
        <v>179855</v>
      </c>
      <c r="E3611" s="167" t="s">
        <v>4310</v>
      </c>
      <c r="F3611" s="167" t="s">
        <v>1425</v>
      </c>
      <c r="G3611" s="167" t="s">
        <v>1426</v>
      </c>
      <c r="I3611" s="167" t="s">
        <v>1405</v>
      </c>
      <c r="J3611" s="167" t="s">
        <v>1427</v>
      </c>
      <c r="K3611" s="167" t="s">
        <v>1270</v>
      </c>
      <c r="L3611" s="167" t="s">
        <v>1428</v>
      </c>
      <c r="M3611" s="167" t="s">
        <v>4304</v>
      </c>
      <c r="O3611" s="167">
        <v>23428</v>
      </c>
      <c r="P3611" s="167" t="s">
        <v>1386</v>
      </c>
      <c r="R3611" s="167">
        <v>112.5</v>
      </c>
      <c r="S3611" s="167">
        <v>-112.5</v>
      </c>
      <c r="T3611" s="167" t="s">
        <v>1361</v>
      </c>
    </row>
    <row r="3612" spans="1:20">
      <c r="A3612" s="167">
        <v>41320</v>
      </c>
      <c r="B3612" s="167">
        <v>45931</v>
      </c>
      <c r="C3612" s="168">
        <v>45931</v>
      </c>
      <c r="D3612" s="167">
        <v>180408</v>
      </c>
      <c r="E3612" s="167" t="s">
        <v>4310</v>
      </c>
      <c r="F3612" s="167" t="s">
        <v>1425</v>
      </c>
      <c r="G3612" s="167" t="s">
        <v>1426</v>
      </c>
      <c r="I3612" s="167" t="s">
        <v>1405</v>
      </c>
      <c r="J3612" s="167" t="s">
        <v>1427</v>
      </c>
      <c r="K3612" s="167" t="s">
        <v>1270</v>
      </c>
      <c r="L3612" s="167" t="s">
        <v>1428</v>
      </c>
      <c r="M3612" s="167" t="s">
        <v>4304</v>
      </c>
      <c r="O3612" s="167">
        <v>23832</v>
      </c>
      <c r="P3612" s="167" t="s">
        <v>1386</v>
      </c>
      <c r="R3612" s="167">
        <v>112.5</v>
      </c>
      <c r="S3612" s="167">
        <v>-112.5</v>
      </c>
      <c r="T3612" s="167" t="s">
        <v>1361</v>
      </c>
    </row>
    <row r="3613" spans="1:20">
      <c r="A3613" s="167">
        <v>40000</v>
      </c>
      <c r="B3613" s="167">
        <v>45901</v>
      </c>
      <c r="C3613" s="168">
        <v>45901</v>
      </c>
      <c r="D3613" s="167">
        <v>179854</v>
      </c>
      <c r="E3613" s="167" t="s">
        <v>4311</v>
      </c>
      <c r="F3613" s="167" t="s">
        <v>1425</v>
      </c>
      <c r="G3613" s="167" t="s">
        <v>1426</v>
      </c>
      <c r="I3613" s="167" t="s">
        <v>1405</v>
      </c>
      <c r="J3613" s="167" t="s">
        <v>1620</v>
      </c>
      <c r="K3613" s="167" t="s">
        <v>1270</v>
      </c>
      <c r="L3613" s="167" t="s">
        <v>1620</v>
      </c>
      <c r="M3613" s="167" t="s">
        <v>4304</v>
      </c>
      <c r="O3613" s="167">
        <v>23524</v>
      </c>
      <c r="P3613" s="167" t="s">
        <v>1386</v>
      </c>
      <c r="R3613" s="167">
        <v>11139.45</v>
      </c>
      <c r="S3613" s="167">
        <v>-11139.45</v>
      </c>
      <c r="T3613" s="167" t="s">
        <v>1361</v>
      </c>
    </row>
    <row r="3614" spans="1:20">
      <c r="A3614" s="167">
        <v>40000</v>
      </c>
      <c r="B3614" s="167">
        <v>45931</v>
      </c>
      <c r="C3614" s="168">
        <v>45931</v>
      </c>
      <c r="D3614" s="167">
        <v>180407</v>
      </c>
      <c r="E3614" s="167" t="s">
        <v>4311</v>
      </c>
      <c r="F3614" s="167" t="s">
        <v>1425</v>
      </c>
      <c r="G3614" s="167" t="s">
        <v>1426</v>
      </c>
      <c r="I3614" s="167" t="s">
        <v>1405</v>
      </c>
      <c r="J3614" s="167" t="s">
        <v>1620</v>
      </c>
      <c r="K3614" s="167" t="s">
        <v>1270</v>
      </c>
      <c r="L3614" s="167" t="s">
        <v>1620</v>
      </c>
      <c r="M3614" s="167" t="s">
        <v>4304</v>
      </c>
      <c r="O3614" s="167">
        <v>23831</v>
      </c>
      <c r="P3614" s="167" t="s">
        <v>1386</v>
      </c>
      <c r="R3614" s="167">
        <v>11139.45</v>
      </c>
      <c r="S3614" s="167">
        <v>-11139.45</v>
      </c>
      <c r="T3614" s="167" t="s">
        <v>1361</v>
      </c>
    </row>
    <row r="3615" spans="1:20">
      <c r="A3615" s="167">
        <v>42100</v>
      </c>
      <c r="B3615" s="167">
        <v>45901</v>
      </c>
      <c r="C3615" s="168">
        <v>45901</v>
      </c>
      <c r="D3615" s="167">
        <v>179857</v>
      </c>
      <c r="E3615" s="167" t="s">
        <v>4312</v>
      </c>
      <c r="F3615" s="167" t="s">
        <v>1408</v>
      </c>
      <c r="G3615" s="167" t="s">
        <v>1409</v>
      </c>
      <c r="I3615" s="167" t="s">
        <v>1405</v>
      </c>
      <c r="J3615" s="167" t="s">
        <v>3348</v>
      </c>
      <c r="K3615" s="167" t="s">
        <v>1279</v>
      </c>
      <c r="L3615" s="167" t="s">
        <v>3349</v>
      </c>
      <c r="M3615" s="167" t="s">
        <v>4313</v>
      </c>
      <c r="O3615" s="167">
        <v>23510</v>
      </c>
      <c r="P3615" s="167" t="s">
        <v>1386</v>
      </c>
      <c r="R3615" s="167">
        <v>350</v>
      </c>
      <c r="S3615" s="167">
        <v>-350</v>
      </c>
      <c r="T3615" s="167" t="s">
        <v>1361</v>
      </c>
    </row>
    <row r="3616" spans="1:20">
      <c r="A3616" s="167">
        <v>42100</v>
      </c>
      <c r="B3616" s="167">
        <v>45901</v>
      </c>
      <c r="C3616" s="168">
        <v>45901</v>
      </c>
      <c r="D3616" s="167">
        <v>179857</v>
      </c>
      <c r="E3616" s="167" t="s">
        <v>4312</v>
      </c>
      <c r="F3616" s="167" t="s">
        <v>1408</v>
      </c>
      <c r="G3616" s="167" t="s">
        <v>1409</v>
      </c>
      <c r="I3616" s="167" t="s">
        <v>1405</v>
      </c>
      <c r="J3616" s="167" t="s">
        <v>1410</v>
      </c>
      <c r="K3616" s="167" t="s">
        <v>1279</v>
      </c>
      <c r="L3616" s="167" t="s">
        <v>1411</v>
      </c>
      <c r="M3616" s="167" t="s">
        <v>4313</v>
      </c>
      <c r="O3616" s="167">
        <v>23510</v>
      </c>
      <c r="P3616" s="167" t="s">
        <v>1386</v>
      </c>
      <c r="R3616" s="167">
        <v>500</v>
      </c>
      <c r="S3616" s="167">
        <v>-500</v>
      </c>
      <c r="T3616" s="167" t="s">
        <v>1361</v>
      </c>
    </row>
    <row r="3617" spans="1:20">
      <c r="A3617" s="167">
        <v>42100</v>
      </c>
      <c r="B3617" s="167">
        <v>45931</v>
      </c>
      <c r="C3617" s="168">
        <v>45931</v>
      </c>
      <c r="D3617" s="167">
        <v>180410</v>
      </c>
      <c r="E3617" s="167" t="s">
        <v>4312</v>
      </c>
      <c r="F3617" s="167" t="s">
        <v>1408</v>
      </c>
      <c r="G3617" s="167" t="s">
        <v>1409</v>
      </c>
      <c r="I3617" s="167" t="s">
        <v>1405</v>
      </c>
      <c r="J3617" s="167" t="s">
        <v>3348</v>
      </c>
      <c r="K3617" s="167" t="s">
        <v>1279</v>
      </c>
      <c r="L3617" s="167" t="s">
        <v>3349</v>
      </c>
      <c r="M3617" s="167" t="s">
        <v>4313</v>
      </c>
      <c r="O3617" s="167">
        <v>23834</v>
      </c>
      <c r="P3617" s="167" t="s">
        <v>1386</v>
      </c>
      <c r="R3617" s="167">
        <v>350</v>
      </c>
      <c r="S3617" s="167">
        <v>-350</v>
      </c>
      <c r="T3617" s="167" t="s">
        <v>1361</v>
      </c>
    </row>
    <row r="3618" spans="1:20">
      <c r="A3618" s="167">
        <v>42100</v>
      </c>
      <c r="B3618" s="167">
        <v>45931</v>
      </c>
      <c r="C3618" s="168">
        <v>45931</v>
      </c>
      <c r="D3618" s="167">
        <v>180410</v>
      </c>
      <c r="E3618" s="167" t="s">
        <v>4312</v>
      </c>
      <c r="F3618" s="167" t="s">
        <v>1408</v>
      </c>
      <c r="G3618" s="167" t="s">
        <v>1409</v>
      </c>
      <c r="I3618" s="167" t="s">
        <v>1405</v>
      </c>
      <c r="J3618" s="167" t="s">
        <v>1410</v>
      </c>
      <c r="K3618" s="167" t="s">
        <v>1279</v>
      </c>
      <c r="L3618" s="167" t="s">
        <v>1411</v>
      </c>
      <c r="M3618" s="167" t="s">
        <v>4313</v>
      </c>
      <c r="O3618" s="167">
        <v>23834</v>
      </c>
      <c r="P3618" s="167" t="s">
        <v>1386</v>
      </c>
      <c r="R3618" s="167">
        <v>500</v>
      </c>
      <c r="S3618" s="167">
        <v>-500</v>
      </c>
      <c r="T3618" s="167" t="s">
        <v>1361</v>
      </c>
    </row>
    <row r="3619" spans="1:20">
      <c r="A3619" s="167">
        <v>42000</v>
      </c>
      <c r="B3619" s="167">
        <v>45961</v>
      </c>
      <c r="C3619" s="168">
        <v>45961</v>
      </c>
      <c r="D3619" s="167">
        <v>181163</v>
      </c>
      <c r="E3619" s="167" t="s">
        <v>4314</v>
      </c>
      <c r="F3619" s="167" t="s">
        <v>1553</v>
      </c>
      <c r="G3619" s="167" t="s">
        <v>1554</v>
      </c>
      <c r="I3619" s="167" t="s">
        <v>1405</v>
      </c>
      <c r="J3619" s="167" t="s">
        <v>4315</v>
      </c>
      <c r="K3619" s="167" t="s">
        <v>1279</v>
      </c>
      <c r="L3619" s="167" t="s">
        <v>4316</v>
      </c>
      <c r="M3619" s="167" t="s">
        <v>4313</v>
      </c>
      <c r="O3619" s="167">
        <v>24209</v>
      </c>
      <c r="P3619" s="167" t="s">
        <v>1386</v>
      </c>
      <c r="R3619" s="167">
        <v>1455.3</v>
      </c>
      <c r="S3619" s="167">
        <v>-1455.3</v>
      </c>
      <c r="T3619" s="167" t="s">
        <v>1361</v>
      </c>
    </row>
    <row r="3620" spans="1:20">
      <c r="A3620" s="167">
        <v>42000</v>
      </c>
      <c r="B3620" s="167">
        <v>45961</v>
      </c>
      <c r="C3620" s="168">
        <v>45961</v>
      </c>
      <c r="D3620" s="167">
        <v>181163</v>
      </c>
      <c r="E3620" s="167" t="s">
        <v>4317</v>
      </c>
      <c r="F3620" s="167" t="s">
        <v>1553</v>
      </c>
      <c r="G3620" s="167" t="s">
        <v>1554</v>
      </c>
      <c r="I3620" s="167" t="s">
        <v>1405</v>
      </c>
      <c r="J3620" s="167" t="s">
        <v>4318</v>
      </c>
      <c r="K3620" s="167" t="s">
        <v>1279</v>
      </c>
      <c r="L3620" s="167" t="s">
        <v>4319</v>
      </c>
      <c r="M3620" s="167" t="s">
        <v>4313</v>
      </c>
      <c r="O3620" s="167">
        <v>24209</v>
      </c>
      <c r="P3620" s="167" t="s">
        <v>1386</v>
      </c>
      <c r="R3620" s="167">
        <v>750.96</v>
      </c>
      <c r="S3620" s="167">
        <v>-750.96</v>
      </c>
      <c r="T3620" s="167" t="s">
        <v>1361</v>
      </c>
    </row>
    <row r="3621" spans="1:20">
      <c r="A3621" s="167">
        <v>42100</v>
      </c>
      <c r="B3621" s="167">
        <v>45901</v>
      </c>
      <c r="C3621" s="168">
        <v>45901</v>
      </c>
      <c r="D3621" s="167">
        <v>179857</v>
      </c>
      <c r="E3621" s="167" t="s">
        <v>4320</v>
      </c>
      <c r="F3621" s="167" t="s">
        <v>1408</v>
      </c>
      <c r="G3621" s="167" t="s">
        <v>1409</v>
      </c>
      <c r="I3621" s="167" t="s">
        <v>1405</v>
      </c>
      <c r="J3621" s="167" t="s">
        <v>1416</v>
      </c>
      <c r="K3621" s="167" t="s">
        <v>1279</v>
      </c>
      <c r="L3621" s="167" t="s">
        <v>1417</v>
      </c>
      <c r="M3621" s="167" t="s">
        <v>4313</v>
      </c>
      <c r="O3621" s="167">
        <v>23510</v>
      </c>
      <c r="P3621" s="167" t="s">
        <v>1386</v>
      </c>
      <c r="R3621" s="167">
        <v>100</v>
      </c>
      <c r="S3621" s="167">
        <v>-100</v>
      </c>
      <c r="T3621" s="167" t="s">
        <v>1361</v>
      </c>
    </row>
    <row r="3622" spans="1:20">
      <c r="A3622" s="167">
        <v>42100</v>
      </c>
      <c r="B3622" s="167">
        <v>45931</v>
      </c>
      <c r="C3622" s="168">
        <v>45931</v>
      </c>
      <c r="D3622" s="167">
        <v>180410</v>
      </c>
      <c r="E3622" s="167" t="s">
        <v>4320</v>
      </c>
      <c r="F3622" s="167" t="s">
        <v>1408</v>
      </c>
      <c r="G3622" s="167" t="s">
        <v>1409</v>
      </c>
      <c r="I3622" s="167" t="s">
        <v>1405</v>
      </c>
      <c r="J3622" s="167" t="s">
        <v>1416</v>
      </c>
      <c r="K3622" s="167" t="s">
        <v>1279</v>
      </c>
      <c r="L3622" s="167" t="s">
        <v>1417</v>
      </c>
      <c r="M3622" s="167" t="s">
        <v>4313</v>
      </c>
      <c r="O3622" s="167">
        <v>23834</v>
      </c>
      <c r="P3622" s="167" t="s">
        <v>1386</v>
      </c>
      <c r="R3622" s="167">
        <v>100</v>
      </c>
      <c r="S3622" s="167">
        <v>-100</v>
      </c>
      <c r="T3622" s="167" t="s">
        <v>1361</v>
      </c>
    </row>
    <row r="3623" spans="1:20">
      <c r="A3623" s="167">
        <v>42100</v>
      </c>
      <c r="B3623" s="167">
        <v>45901</v>
      </c>
      <c r="C3623" s="168">
        <v>45901</v>
      </c>
      <c r="D3623" s="167">
        <v>179857</v>
      </c>
      <c r="E3623" s="167" t="s">
        <v>4321</v>
      </c>
      <c r="F3623" s="167" t="s">
        <v>1408</v>
      </c>
      <c r="G3623" s="167" t="s">
        <v>1409</v>
      </c>
      <c r="I3623" s="167" t="s">
        <v>1405</v>
      </c>
      <c r="J3623" s="167" t="s">
        <v>1422</v>
      </c>
      <c r="K3623" s="167" t="s">
        <v>1279</v>
      </c>
      <c r="L3623" s="167" t="s">
        <v>1423</v>
      </c>
      <c r="M3623" s="167" t="s">
        <v>4313</v>
      </c>
      <c r="O3623" s="167">
        <v>23510</v>
      </c>
      <c r="P3623" s="167" t="s">
        <v>1386</v>
      </c>
      <c r="R3623" s="167">
        <v>606</v>
      </c>
      <c r="S3623" s="167">
        <v>-606</v>
      </c>
      <c r="T3623" s="167" t="s">
        <v>1361</v>
      </c>
    </row>
    <row r="3624" spans="1:20">
      <c r="A3624" s="167">
        <v>42100</v>
      </c>
      <c r="B3624" s="167">
        <v>45931</v>
      </c>
      <c r="C3624" s="168">
        <v>45931</v>
      </c>
      <c r="D3624" s="167">
        <v>180410</v>
      </c>
      <c r="E3624" s="167" t="s">
        <v>4321</v>
      </c>
      <c r="F3624" s="167" t="s">
        <v>1408</v>
      </c>
      <c r="G3624" s="167" t="s">
        <v>1409</v>
      </c>
      <c r="I3624" s="167" t="s">
        <v>1405</v>
      </c>
      <c r="J3624" s="167" t="s">
        <v>1422</v>
      </c>
      <c r="K3624" s="167" t="s">
        <v>1279</v>
      </c>
      <c r="L3624" s="167" t="s">
        <v>1423</v>
      </c>
      <c r="M3624" s="167" t="s">
        <v>4313</v>
      </c>
      <c r="O3624" s="167">
        <v>23834</v>
      </c>
      <c r="P3624" s="167" t="s">
        <v>1386</v>
      </c>
      <c r="R3624" s="167">
        <v>637</v>
      </c>
      <c r="S3624" s="167">
        <v>-637</v>
      </c>
      <c r="T3624" s="167" t="s">
        <v>1361</v>
      </c>
    </row>
    <row r="3625" spans="1:20">
      <c r="A3625" s="167">
        <v>41450</v>
      </c>
      <c r="B3625" s="167">
        <v>45901</v>
      </c>
      <c r="C3625" s="168">
        <v>45901</v>
      </c>
      <c r="D3625" s="167">
        <v>179857</v>
      </c>
      <c r="E3625" s="167" t="s">
        <v>4322</v>
      </c>
      <c r="F3625" s="167" t="s">
        <v>1425</v>
      </c>
      <c r="G3625" s="167" t="s">
        <v>1426</v>
      </c>
      <c r="I3625" s="167" t="s">
        <v>1405</v>
      </c>
      <c r="J3625" s="167" t="s">
        <v>1583</v>
      </c>
      <c r="K3625" s="167" t="s">
        <v>1279</v>
      </c>
      <c r="L3625" s="167" t="s">
        <v>1584</v>
      </c>
      <c r="M3625" s="167" t="s">
        <v>4313</v>
      </c>
      <c r="O3625" s="167">
        <v>23510</v>
      </c>
      <c r="P3625" s="167" t="s">
        <v>1386</v>
      </c>
      <c r="R3625" s="167">
        <v>12</v>
      </c>
      <c r="S3625" s="167">
        <v>-12</v>
      </c>
      <c r="T3625" s="167" t="s">
        <v>1361</v>
      </c>
    </row>
    <row r="3626" spans="1:20">
      <c r="A3626" s="167">
        <v>41450</v>
      </c>
      <c r="B3626" s="167">
        <v>45931</v>
      </c>
      <c r="C3626" s="168">
        <v>45931</v>
      </c>
      <c r="D3626" s="167">
        <v>180410</v>
      </c>
      <c r="E3626" s="167" t="s">
        <v>4322</v>
      </c>
      <c r="F3626" s="167" t="s">
        <v>1425</v>
      </c>
      <c r="G3626" s="167" t="s">
        <v>1426</v>
      </c>
      <c r="I3626" s="167" t="s">
        <v>1405</v>
      </c>
      <c r="J3626" s="167" t="s">
        <v>1583</v>
      </c>
      <c r="K3626" s="167" t="s">
        <v>1279</v>
      </c>
      <c r="L3626" s="167" t="s">
        <v>1584</v>
      </c>
      <c r="M3626" s="167" t="s">
        <v>4313</v>
      </c>
      <c r="O3626" s="167">
        <v>23834</v>
      </c>
      <c r="P3626" s="167" t="s">
        <v>1386</v>
      </c>
      <c r="R3626" s="167">
        <v>12</v>
      </c>
      <c r="S3626" s="167">
        <v>-12</v>
      </c>
      <c r="T3626" s="167" t="s">
        <v>1361</v>
      </c>
    </row>
    <row r="3627" spans="1:20">
      <c r="A3627" s="167">
        <v>41450</v>
      </c>
      <c r="B3627" s="167">
        <v>45901</v>
      </c>
      <c r="C3627" s="168">
        <v>45901</v>
      </c>
      <c r="D3627" s="167">
        <v>179857</v>
      </c>
      <c r="E3627" s="167" t="s">
        <v>4323</v>
      </c>
      <c r="F3627" s="167" t="s">
        <v>1425</v>
      </c>
      <c r="G3627" s="167" t="s">
        <v>1426</v>
      </c>
      <c r="I3627" s="167" t="s">
        <v>1405</v>
      </c>
      <c r="J3627" s="167" t="s">
        <v>2892</v>
      </c>
      <c r="K3627" s="167" t="s">
        <v>1279</v>
      </c>
      <c r="L3627" s="167" t="s">
        <v>2893</v>
      </c>
      <c r="M3627" s="167" t="s">
        <v>4313</v>
      </c>
      <c r="O3627" s="167">
        <v>23510</v>
      </c>
      <c r="P3627" s="167" t="s">
        <v>1386</v>
      </c>
      <c r="R3627" s="167">
        <v>57.6</v>
      </c>
      <c r="S3627" s="167">
        <v>-57.6</v>
      </c>
      <c r="T3627" s="167" t="s">
        <v>1361</v>
      </c>
    </row>
    <row r="3628" spans="1:20">
      <c r="A3628" s="167">
        <v>41450</v>
      </c>
      <c r="B3628" s="167">
        <v>45931</v>
      </c>
      <c r="C3628" s="168">
        <v>45931</v>
      </c>
      <c r="D3628" s="167">
        <v>180410</v>
      </c>
      <c r="E3628" s="167" t="s">
        <v>4323</v>
      </c>
      <c r="F3628" s="167" t="s">
        <v>1425</v>
      </c>
      <c r="G3628" s="167" t="s">
        <v>1426</v>
      </c>
      <c r="I3628" s="167" t="s">
        <v>1405</v>
      </c>
      <c r="J3628" s="167" t="s">
        <v>2892</v>
      </c>
      <c r="K3628" s="167" t="s">
        <v>1279</v>
      </c>
      <c r="L3628" s="167" t="s">
        <v>2893</v>
      </c>
      <c r="M3628" s="167" t="s">
        <v>4313</v>
      </c>
      <c r="O3628" s="167">
        <v>23834</v>
      </c>
      <c r="P3628" s="167" t="s">
        <v>1386</v>
      </c>
      <c r="R3628" s="167">
        <v>57.6</v>
      </c>
      <c r="S3628" s="167">
        <v>-57.6</v>
      </c>
      <c r="T3628" s="167" t="s">
        <v>1361</v>
      </c>
    </row>
    <row r="3629" spans="1:20">
      <c r="A3629" s="167">
        <v>41300</v>
      </c>
      <c r="B3629" s="167">
        <v>45901</v>
      </c>
      <c r="C3629" s="168">
        <v>45901</v>
      </c>
      <c r="D3629" s="167">
        <v>179857</v>
      </c>
      <c r="E3629" s="167" t="s">
        <v>4324</v>
      </c>
      <c r="F3629" s="167" t="s">
        <v>1425</v>
      </c>
      <c r="G3629" s="167" t="s">
        <v>1426</v>
      </c>
      <c r="I3629" s="167" t="s">
        <v>1405</v>
      </c>
      <c r="J3629" s="167" t="s">
        <v>1586</v>
      </c>
      <c r="K3629" s="167" t="s">
        <v>1279</v>
      </c>
      <c r="L3629" s="167" t="s">
        <v>1587</v>
      </c>
      <c r="M3629" s="167" t="s">
        <v>4313</v>
      </c>
      <c r="O3629" s="167">
        <v>23510</v>
      </c>
      <c r="P3629" s="167" t="s">
        <v>1386</v>
      </c>
      <c r="R3629" s="167">
        <v>404.25</v>
      </c>
      <c r="S3629" s="167">
        <v>-404.25</v>
      </c>
      <c r="T3629" s="167" t="s">
        <v>1361</v>
      </c>
    </row>
    <row r="3630" spans="1:20">
      <c r="A3630" s="167">
        <v>41300</v>
      </c>
      <c r="B3630" s="167">
        <v>45931</v>
      </c>
      <c r="C3630" s="168">
        <v>45931</v>
      </c>
      <c r="D3630" s="167">
        <v>180410</v>
      </c>
      <c r="E3630" s="167" t="s">
        <v>4324</v>
      </c>
      <c r="F3630" s="167" t="s">
        <v>1425</v>
      </c>
      <c r="G3630" s="167" t="s">
        <v>1426</v>
      </c>
      <c r="I3630" s="167" t="s">
        <v>1405</v>
      </c>
      <c r="J3630" s="167" t="s">
        <v>1586</v>
      </c>
      <c r="K3630" s="167" t="s">
        <v>1279</v>
      </c>
      <c r="L3630" s="167" t="s">
        <v>1587</v>
      </c>
      <c r="M3630" s="167" t="s">
        <v>4313</v>
      </c>
      <c r="O3630" s="167">
        <v>23834</v>
      </c>
      <c r="P3630" s="167" t="s">
        <v>1386</v>
      </c>
      <c r="R3630" s="167">
        <v>404.25</v>
      </c>
      <c r="S3630" s="167">
        <v>-404.25</v>
      </c>
      <c r="T3630" s="167" t="s">
        <v>1361</v>
      </c>
    </row>
    <row r="3631" spans="1:20">
      <c r="A3631" s="167">
        <v>41300</v>
      </c>
      <c r="B3631" s="167">
        <v>45901</v>
      </c>
      <c r="C3631" s="168">
        <v>45901</v>
      </c>
      <c r="D3631" s="167">
        <v>179857</v>
      </c>
      <c r="E3631" s="167" t="s">
        <v>4325</v>
      </c>
      <c r="F3631" s="167" t="s">
        <v>1425</v>
      </c>
      <c r="G3631" s="167" t="s">
        <v>1426</v>
      </c>
      <c r="I3631" s="167" t="s">
        <v>1405</v>
      </c>
      <c r="J3631" s="167" t="s">
        <v>1592</v>
      </c>
      <c r="K3631" s="167" t="s">
        <v>1279</v>
      </c>
      <c r="L3631" s="167" t="s">
        <v>1593</v>
      </c>
      <c r="M3631" s="167" t="s">
        <v>4313</v>
      </c>
      <c r="O3631" s="167">
        <v>23510</v>
      </c>
      <c r="P3631" s="167" t="s">
        <v>1386</v>
      </c>
      <c r="R3631" s="167">
        <v>240</v>
      </c>
      <c r="S3631" s="167">
        <v>-240</v>
      </c>
      <c r="T3631" s="167" t="s">
        <v>1361</v>
      </c>
    </row>
    <row r="3632" spans="1:20">
      <c r="A3632" s="167">
        <v>41300</v>
      </c>
      <c r="B3632" s="167">
        <v>45931</v>
      </c>
      <c r="C3632" s="168">
        <v>45931</v>
      </c>
      <c r="D3632" s="167">
        <v>180410</v>
      </c>
      <c r="E3632" s="167" t="s">
        <v>4325</v>
      </c>
      <c r="F3632" s="167" t="s">
        <v>1425</v>
      </c>
      <c r="G3632" s="167" t="s">
        <v>1426</v>
      </c>
      <c r="I3632" s="167" t="s">
        <v>1405</v>
      </c>
      <c r="J3632" s="167" t="s">
        <v>1592</v>
      </c>
      <c r="K3632" s="167" t="s">
        <v>1279</v>
      </c>
      <c r="L3632" s="167" t="s">
        <v>1593</v>
      </c>
      <c r="M3632" s="167" t="s">
        <v>4313</v>
      </c>
      <c r="O3632" s="167">
        <v>23834</v>
      </c>
      <c r="P3632" s="167" t="s">
        <v>1386</v>
      </c>
      <c r="R3632" s="167">
        <v>240</v>
      </c>
      <c r="S3632" s="167">
        <v>-240</v>
      </c>
      <c r="T3632" s="167" t="s">
        <v>1361</v>
      </c>
    </row>
    <row r="3633" spans="1:20">
      <c r="A3633" s="167">
        <v>42100</v>
      </c>
      <c r="B3633" s="167">
        <v>45901</v>
      </c>
      <c r="C3633" s="168">
        <v>45901</v>
      </c>
      <c r="D3633" s="167">
        <v>179857</v>
      </c>
      <c r="E3633" s="167" t="s">
        <v>4326</v>
      </c>
      <c r="F3633" s="167" t="s">
        <v>1408</v>
      </c>
      <c r="G3633" s="167" t="s">
        <v>1409</v>
      </c>
      <c r="I3633" s="167" t="s">
        <v>1405</v>
      </c>
      <c r="J3633" s="167" t="s">
        <v>1435</v>
      </c>
      <c r="K3633" s="167" t="s">
        <v>1279</v>
      </c>
      <c r="L3633" s="167" t="s">
        <v>1436</v>
      </c>
      <c r="M3633" s="167" t="s">
        <v>4313</v>
      </c>
      <c r="O3633" s="167">
        <v>23510</v>
      </c>
      <c r="P3633" s="167" t="s">
        <v>1386</v>
      </c>
      <c r="R3633" s="167">
        <v>184.8</v>
      </c>
      <c r="S3633" s="167">
        <v>-184.8</v>
      </c>
      <c r="T3633" s="167" t="s">
        <v>1361</v>
      </c>
    </row>
    <row r="3634" spans="1:20">
      <c r="A3634" s="167">
        <v>42100</v>
      </c>
      <c r="B3634" s="167">
        <v>45931</v>
      </c>
      <c r="C3634" s="168">
        <v>45931</v>
      </c>
      <c r="D3634" s="167">
        <v>180410</v>
      </c>
      <c r="E3634" s="167" t="s">
        <v>4326</v>
      </c>
      <c r="F3634" s="167" t="s">
        <v>1408</v>
      </c>
      <c r="G3634" s="167" t="s">
        <v>1409</v>
      </c>
      <c r="I3634" s="167" t="s">
        <v>1405</v>
      </c>
      <c r="J3634" s="167" t="s">
        <v>1435</v>
      </c>
      <c r="K3634" s="167" t="s">
        <v>1279</v>
      </c>
      <c r="L3634" s="167" t="s">
        <v>1436</v>
      </c>
      <c r="M3634" s="167" t="s">
        <v>4313</v>
      </c>
      <c r="O3634" s="167">
        <v>23834</v>
      </c>
      <c r="P3634" s="167" t="s">
        <v>1386</v>
      </c>
      <c r="R3634" s="167">
        <v>184.8</v>
      </c>
      <c r="S3634" s="167">
        <v>-184.8</v>
      </c>
      <c r="T3634" s="167" t="s">
        <v>1361</v>
      </c>
    </row>
    <row r="3635" spans="1:20">
      <c r="A3635" s="167">
        <v>40000</v>
      </c>
      <c r="B3635" s="167">
        <v>45901</v>
      </c>
      <c r="C3635" s="168">
        <v>45901</v>
      </c>
      <c r="D3635" s="167">
        <v>179857</v>
      </c>
      <c r="E3635" s="167" t="s">
        <v>4327</v>
      </c>
      <c r="F3635" s="167" t="s">
        <v>1425</v>
      </c>
      <c r="G3635" s="167" t="s">
        <v>1426</v>
      </c>
      <c r="I3635" s="167" t="s">
        <v>1405</v>
      </c>
      <c r="J3635" s="167" t="s">
        <v>1620</v>
      </c>
      <c r="K3635" s="167" t="s">
        <v>1279</v>
      </c>
      <c r="L3635" s="167" t="s">
        <v>1620</v>
      </c>
      <c r="M3635" s="167" t="s">
        <v>4313</v>
      </c>
      <c r="O3635" s="167">
        <v>23510</v>
      </c>
      <c r="P3635" s="167" t="s">
        <v>1386</v>
      </c>
      <c r="R3635" s="167">
        <v>4372.3900000000003</v>
      </c>
      <c r="S3635" s="167">
        <v>-4372.3900000000003</v>
      </c>
      <c r="T3635" s="167" t="s">
        <v>1361</v>
      </c>
    </row>
    <row r="3636" spans="1:20">
      <c r="A3636" s="167">
        <v>40000</v>
      </c>
      <c r="B3636" s="167">
        <v>45931</v>
      </c>
      <c r="C3636" s="168">
        <v>45931</v>
      </c>
      <c r="D3636" s="167">
        <v>180410</v>
      </c>
      <c r="E3636" s="167" t="s">
        <v>4327</v>
      </c>
      <c r="F3636" s="167" t="s">
        <v>1425</v>
      </c>
      <c r="G3636" s="167" t="s">
        <v>1426</v>
      </c>
      <c r="I3636" s="167" t="s">
        <v>1405</v>
      </c>
      <c r="J3636" s="167" t="s">
        <v>1620</v>
      </c>
      <c r="K3636" s="167" t="s">
        <v>1279</v>
      </c>
      <c r="L3636" s="167" t="s">
        <v>1620</v>
      </c>
      <c r="M3636" s="167" t="s">
        <v>4313</v>
      </c>
      <c r="O3636" s="167">
        <v>23834</v>
      </c>
      <c r="P3636" s="167" t="s">
        <v>1386</v>
      </c>
      <c r="R3636" s="167">
        <v>4372.3900000000003</v>
      </c>
      <c r="S3636" s="167">
        <v>-4372.3900000000003</v>
      </c>
      <c r="T3636" s="167" t="s">
        <v>1361</v>
      </c>
    </row>
    <row r="3637" spans="1:20">
      <c r="A3637" s="167">
        <v>42100</v>
      </c>
      <c r="B3637" s="167">
        <v>45901</v>
      </c>
      <c r="C3637" s="168">
        <v>45901</v>
      </c>
      <c r="D3637" s="167">
        <v>179857</v>
      </c>
      <c r="E3637" s="167" t="s">
        <v>4328</v>
      </c>
      <c r="F3637" s="167" t="s">
        <v>1425</v>
      </c>
      <c r="G3637" s="167" t="s">
        <v>1426</v>
      </c>
      <c r="I3637" s="167" t="s">
        <v>1405</v>
      </c>
      <c r="J3637" s="167" t="s">
        <v>1450</v>
      </c>
      <c r="K3637" s="167" t="s">
        <v>1279</v>
      </c>
      <c r="L3637" s="167" t="s">
        <v>1451</v>
      </c>
      <c r="M3637" s="167" t="s">
        <v>4313</v>
      </c>
      <c r="O3637" s="167">
        <v>23510</v>
      </c>
      <c r="P3637" s="167" t="s">
        <v>1386</v>
      </c>
      <c r="R3637" s="167">
        <v>10</v>
      </c>
      <c r="S3637" s="167">
        <v>-10</v>
      </c>
      <c r="T3637" s="167" t="s">
        <v>1361</v>
      </c>
    </row>
    <row r="3638" spans="1:20">
      <c r="A3638" s="167">
        <v>42100</v>
      </c>
      <c r="B3638" s="167">
        <v>45931</v>
      </c>
      <c r="C3638" s="168">
        <v>45931</v>
      </c>
      <c r="D3638" s="167">
        <v>180410</v>
      </c>
      <c r="E3638" s="167" t="s">
        <v>4328</v>
      </c>
      <c r="F3638" s="167" t="s">
        <v>1425</v>
      </c>
      <c r="G3638" s="167" t="s">
        <v>1426</v>
      </c>
      <c r="I3638" s="167" t="s">
        <v>1405</v>
      </c>
      <c r="J3638" s="167" t="s">
        <v>1450</v>
      </c>
      <c r="K3638" s="167" t="s">
        <v>1279</v>
      </c>
      <c r="L3638" s="167" t="s">
        <v>1451</v>
      </c>
      <c r="M3638" s="167" t="s">
        <v>4313</v>
      </c>
      <c r="O3638" s="167">
        <v>23834</v>
      </c>
      <c r="P3638" s="167" t="s">
        <v>1386</v>
      </c>
      <c r="R3638" s="167">
        <v>10</v>
      </c>
      <c r="S3638" s="167">
        <v>-10</v>
      </c>
      <c r="T3638" s="167" t="s">
        <v>1361</v>
      </c>
    </row>
    <row r="3639" spans="1:20">
      <c r="A3639" s="167">
        <v>41450</v>
      </c>
      <c r="B3639" s="167">
        <v>45901</v>
      </c>
      <c r="C3639" s="168">
        <v>45901</v>
      </c>
      <c r="D3639" s="167">
        <v>179857</v>
      </c>
      <c r="E3639" s="167" t="s">
        <v>4329</v>
      </c>
      <c r="F3639" s="167" t="s">
        <v>1425</v>
      </c>
      <c r="G3639" s="167" t="s">
        <v>1426</v>
      </c>
      <c r="I3639" s="167" t="s">
        <v>1405</v>
      </c>
      <c r="J3639" s="167" t="s">
        <v>1501</v>
      </c>
      <c r="K3639" s="167" t="s">
        <v>1279</v>
      </c>
      <c r="L3639" s="167" t="s">
        <v>1502</v>
      </c>
      <c r="M3639" s="167" t="s">
        <v>4313</v>
      </c>
      <c r="O3639" s="167">
        <v>23510</v>
      </c>
      <c r="P3639" s="167" t="s">
        <v>1386</v>
      </c>
      <c r="R3639" s="167">
        <v>1210</v>
      </c>
      <c r="S3639" s="167">
        <v>-1210</v>
      </c>
      <c r="T3639" s="167" t="s">
        <v>1361</v>
      </c>
    </row>
    <row r="3640" spans="1:20">
      <c r="A3640" s="167">
        <v>41450</v>
      </c>
      <c r="B3640" s="167">
        <v>45931</v>
      </c>
      <c r="C3640" s="168">
        <v>45931</v>
      </c>
      <c r="D3640" s="167">
        <v>180410</v>
      </c>
      <c r="E3640" s="167" t="s">
        <v>4329</v>
      </c>
      <c r="F3640" s="167" t="s">
        <v>1425</v>
      </c>
      <c r="G3640" s="167" t="s">
        <v>1426</v>
      </c>
      <c r="I3640" s="167" t="s">
        <v>1405</v>
      </c>
      <c r="J3640" s="167" t="s">
        <v>1501</v>
      </c>
      <c r="K3640" s="167" t="s">
        <v>1279</v>
      </c>
      <c r="L3640" s="167" t="s">
        <v>1502</v>
      </c>
      <c r="M3640" s="167" t="s">
        <v>4313</v>
      </c>
      <c r="O3640" s="167">
        <v>23834</v>
      </c>
      <c r="P3640" s="167" t="s">
        <v>1386</v>
      </c>
      <c r="R3640" s="167">
        <v>1210</v>
      </c>
      <c r="S3640" s="167">
        <v>-1210</v>
      </c>
      <c r="T3640" s="167" t="s">
        <v>1361</v>
      </c>
    </row>
    <row r="3641" spans="1:20">
      <c r="A3641" s="167">
        <v>41450</v>
      </c>
      <c r="B3641" s="167">
        <v>45901</v>
      </c>
      <c r="C3641" s="168">
        <v>45901</v>
      </c>
      <c r="D3641" s="167">
        <v>179857</v>
      </c>
      <c r="E3641" s="167" t="s">
        <v>4330</v>
      </c>
      <c r="F3641" s="167" t="s">
        <v>1425</v>
      </c>
      <c r="G3641" s="167" t="s">
        <v>1426</v>
      </c>
      <c r="I3641" s="167" t="s">
        <v>1405</v>
      </c>
      <c r="J3641" s="167" t="s">
        <v>1540</v>
      </c>
      <c r="K3641" s="167" t="s">
        <v>1279</v>
      </c>
      <c r="L3641" s="167" t="s">
        <v>1541</v>
      </c>
      <c r="M3641" s="167" t="s">
        <v>4313</v>
      </c>
      <c r="O3641" s="167">
        <v>23510</v>
      </c>
      <c r="P3641" s="167" t="s">
        <v>1386</v>
      </c>
      <c r="R3641" s="167">
        <v>26.4</v>
      </c>
      <c r="S3641" s="167">
        <v>-26.4</v>
      </c>
      <c r="T3641" s="167" t="s">
        <v>1361</v>
      </c>
    </row>
    <row r="3642" spans="1:20">
      <c r="A3642" s="167">
        <v>41450</v>
      </c>
      <c r="B3642" s="167">
        <v>45931</v>
      </c>
      <c r="C3642" s="168">
        <v>45931</v>
      </c>
      <c r="D3642" s="167">
        <v>180410</v>
      </c>
      <c r="E3642" s="167" t="s">
        <v>4330</v>
      </c>
      <c r="F3642" s="167" t="s">
        <v>1425</v>
      </c>
      <c r="G3642" s="167" t="s">
        <v>1426</v>
      </c>
      <c r="I3642" s="167" t="s">
        <v>1405</v>
      </c>
      <c r="J3642" s="167" t="s">
        <v>1540</v>
      </c>
      <c r="K3642" s="167" t="s">
        <v>1279</v>
      </c>
      <c r="L3642" s="167" t="s">
        <v>1541</v>
      </c>
      <c r="M3642" s="167" t="s">
        <v>4313</v>
      </c>
      <c r="O3642" s="167">
        <v>23834</v>
      </c>
      <c r="P3642" s="167" t="s">
        <v>1386</v>
      </c>
      <c r="R3642" s="167">
        <v>26.4</v>
      </c>
      <c r="S3642" s="167">
        <v>-26.4</v>
      </c>
      <c r="T3642" s="167" t="s">
        <v>1361</v>
      </c>
    </row>
    <row r="3643" spans="1:20">
      <c r="A3643" s="167">
        <v>41450</v>
      </c>
      <c r="B3643" s="167">
        <v>45901</v>
      </c>
      <c r="C3643" s="168">
        <v>45901</v>
      </c>
      <c r="D3643" s="167">
        <v>179857</v>
      </c>
      <c r="E3643" s="167" t="s">
        <v>4331</v>
      </c>
      <c r="F3643" s="167" t="s">
        <v>1425</v>
      </c>
      <c r="G3643" s="167" t="s">
        <v>1426</v>
      </c>
      <c r="I3643" s="167" t="s">
        <v>1405</v>
      </c>
      <c r="J3643" s="167" t="s">
        <v>2161</v>
      </c>
      <c r="K3643" s="167" t="s">
        <v>1279</v>
      </c>
      <c r="L3643" s="167" t="s">
        <v>2162</v>
      </c>
      <c r="M3643" s="167" t="s">
        <v>4313</v>
      </c>
      <c r="O3643" s="167">
        <v>23510</v>
      </c>
      <c r="P3643" s="167" t="s">
        <v>1386</v>
      </c>
      <c r="R3643" s="167">
        <v>36</v>
      </c>
      <c r="S3643" s="167">
        <v>-36</v>
      </c>
      <c r="T3643" s="167" t="s">
        <v>1361</v>
      </c>
    </row>
    <row r="3644" spans="1:20">
      <c r="A3644" s="167">
        <v>41450</v>
      </c>
      <c r="B3644" s="167">
        <v>45931</v>
      </c>
      <c r="C3644" s="168">
        <v>45931</v>
      </c>
      <c r="D3644" s="167">
        <v>180410</v>
      </c>
      <c r="E3644" s="167" t="s">
        <v>4331</v>
      </c>
      <c r="F3644" s="167" t="s">
        <v>1425</v>
      </c>
      <c r="G3644" s="167" t="s">
        <v>1426</v>
      </c>
      <c r="I3644" s="167" t="s">
        <v>1405</v>
      </c>
      <c r="J3644" s="167" t="s">
        <v>2161</v>
      </c>
      <c r="K3644" s="167" t="s">
        <v>1279</v>
      </c>
      <c r="L3644" s="167" t="s">
        <v>2162</v>
      </c>
      <c r="M3644" s="167" t="s">
        <v>4313</v>
      </c>
      <c r="O3644" s="167">
        <v>23834</v>
      </c>
      <c r="P3644" s="167" t="s">
        <v>1386</v>
      </c>
      <c r="R3644" s="167">
        <v>36</v>
      </c>
      <c r="S3644" s="167">
        <v>-36</v>
      </c>
      <c r="T3644" s="167" t="s">
        <v>1361</v>
      </c>
    </row>
    <row r="3645" spans="1:20">
      <c r="A3645" s="167">
        <v>44000</v>
      </c>
      <c r="B3645" s="167">
        <v>45961</v>
      </c>
      <c r="C3645" s="168">
        <v>45961</v>
      </c>
      <c r="D3645" s="167">
        <v>181163</v>
      </c>
      <c r="E3645" s="167" t="s">
        <v>4332</v>
      </c>
      <c r="F3645" s="167" t="s">
        <v>1553</v>
      </c>
      <c r="G3645" s="167" t="s">
        <v>1554</v>
      </c>
      <c r="I3645" s="167" t="s">
        <v>1405</v>
      </c>
      <c r="J3645" s="167" t="s">
        <v>1911</v>
      </c>
      <c r="K3645" s="167" t="s">
        <v>1279</v>
      </c>
      <c r="L3645" s="167" t="s">
        <v>1912</v>
      </c>
      <c r="M3645" s="167" t="s">
        <v>4313</v>
      </c>
      <c r="O3645" s="167">
        <v>24209</v>
      </c>
      <c r="P3645" s="167" t="s">
        <v>1386</v>
      </c>
      <c r="R3645" s="167">
        <v>328.83</v>
      </c>
      <c r="S3645" s="167">
        <v>-328.83</v>
      </c>
      <c r="T3645" s="167" t="s">
        <v>1361</v>
      </c>
    </row>
    <row r="3646" spans="1:20">
      <c r="A3646" s="167">
        <v>42000</v>
      </c>
      <c r="B3646" s="167">
        <v>45961</v>
      </c>
      <c r="C3646" s="168">
        <v>45961</v>
      </c>
      <c r="D3646" s="167">
        <v>181163</v>
      </c>
      <c r="E3646" s="167" t="s">
        <v>4333</v>
      </c>
      <c r="F3646" s="167" t="s">
        <v>1553</v>
      </c>
      <c r="G3646" s="167" t="s">
        <v>1554</v>
      </c>
      <c r="I3646" s="167" t="s">
        <v>1405</v>
      </c>
      <c r="J3646" s="167" t="s">
        <v>4334</v>
      </c>
      <c r="K3646" s="167" t="s">
        <v>1279</v>
      </c>
      <c r="L3646" s="167" t="s">
        <v>4335</v>
      </c>
      <c r="M3646" s="167" t="s">
        <v>4313</v>
      </c>
      <c r="O3646" s="167">
        <v>24209</v>
      </c>
      <c r="P3646" s="167" t="s">
        <v>1386</v>
      </c>
      <c r="R3646" s="167">
        <v>6647.29</v>
      </c>
      <c r="S3646" s="167">
        <v>-6647.29</v>
      </c>
      <c r="T3646" s="167" t="s">
        <v>1361</v>
      </c>
    </row>
    <row r="3647" spans="1:20">
      <c r="A3647" s="167">
        <v>42000</v>
      </c>
      <c r="B3647" s="167">
        <v>45961</v>
      </c>
      <c r="C3647" s="168">
        <v>45961</v>
      </c>
      <c r="D3647" s="167">
        <v>181163</v>
      </c>
      <c r="E3647" s="167" t="s">
        <v>4336</v>
      </c>
      <c r="F3647" s="167" t="s">
        <v>1553</v>
      </c>
      <c r="G3647" s="167" t="s">
        <v>1554</v>
      </c>
      <c r="I3647" s="167" t="s">
        <v>1405</v>
      </c>
      <c r="J3647" s="167" t="s">
        <v>4337</v>
      </c>
      <c r="K3647" s="167" t="s">
        <v>1279</v>
      </c>
      <c r="L3647" s="167" t="s">
        <v>4338</v>
      </c>
      <c r="M3647" s="167" t="s">
        <v>4313</v>
      </c>
      <c r="O3647" s="167">
        <v>24209</v>
      </c>
      <c r="P3647" s="167" t="s">
        <v>1386</v>
      </c>
      <c r="R3647" s="167">
        <v>3233.02</v>
      </c>
      <c r="S3647" s="167">
        <v>-3233.02</v>
      </c>
      <c r="T3647" s="167" t="s">
        <v>1361</v>
      </c>
    </row>
    <row r="3648" spans="1:20">
      <c r="A3648" s="167">
        <v>42000</v>
      </c>
      <c r="B3648" s="167">
        <v>45961</v>
      </c>
      <c r="C3648" s="168">
        <v>45961</v>
      </c>
      <c r="D3648" s="167">
        <v>181163</v>
      </c>
      <c r="E3648" s="167" t="s">
        <v>4339</v>
      </c>
      <c r="F3648" s="167" t="s">
        <v>1553</v>
      </c>
      <c r="G3648" s="167" t="s">
        <v>1554</v>
      </c>
      <c r="I3648" s="167" t="s">
        <v>1405</v>
      </c>
      <c r="J3648" s="167" t="s">
        <v>4340</v>
      </c>
      <c r="K3648" s="167" t="s">
        <v>1279</v>
      </c>
      <c r="L3648" s="167" t="s">
        <v>4341</v>
      </c>
      <c r="M3648" s="167" t="s">
        <v>4313</v>
      </c>
      <c r="O3648" s="167">
        <v>24209</v>
      </c>
      <c r="P3648" s="167" t="s">
        <v>1386</v>
      </c>
      <c r="R3648" s="167">
        <v>279.72000000000003</v>
      </c>
      <c r="S3648" s="167">
        <v>-279.72000000000003</v>
      </c>
      <c r="T3648" s="167" t="s">
        <v>1361</v>
      </c>
    </row>
    <row r="3649" spans="1:20">
      <c r="A3649" s="167">
        <v>42200</v>
      </c>
      <c r="B3649" s="167">
        <v>45901</v>
      </c>
      <c r="C3649" s="168">
        <v>45901</v>
      </c>
      <c r="D3649" s="167">
        <v>179857</v>
      </c>
      <c r="E3649" s="167" t="s">
        <v>4342</v>
      </c>
      <c r="F3649" s="167" t="s">
        <v>1425</v>
      </c>
      <c r="G3649" s="167" t="s">
        <v>1426</v>
      </c>
      <c r="I3649" s="167" t="s">
        <v>1405</v>
      </c>
      <c r="J3649" s="167" t="s">
        <v>4082</v>
      </c>
      <c r="K3649" s="167" t="s">
        <v>1279</v>
      </c>
      <c r="L3649" s="167" t="s">
        <v>4083</v>
      </c>
      <c r="M3649" s="167" t="s">
        <v>4313</v>
      </c>
      <c r="O3649" s="167">
        <v>23510</v>
      </c>
      <c r="P3649" s="167" t="s">
        <v>1386</v>
      </c>
      <c r="R3649" s="167">
        <v>150</v>
      </c>
      <c r="S3649" s="167">
        <v>-150</v>
      </c>
      <c r="T3649" s="167" t="s">
        <v>1361</v>
      </c>
    </row>
    <row r="3650" spans="1:20">
      <c r="A3650" s="167">
        <v>42200</v>
      </c>
      <c r="B3650" s="167">
        <v>45931</v>
      </c>
      <c r="C3650" s="168">
        <v>45931</v>
      </c>
      <c r="D3650" s="167">
        <v>180410</v>
      </c>
      <c r="E3650" s="167" t="s">
        <v>4342</v>
      </c>
      <c r="F3650" s="167" t="s">
        <v>1425</v>
      </c>
      <c r="G3650" s="167" t="s">
        <v>1426</v>
      </c>
      <c r="I3650" s="167" t="s">
        <v>1405</v>
      </c>
      <c r="J3650" s="167" t="s">
        <v>4082</v>
      </c>
      <c r="K3650" s="167" t="s">
        <v>1279</v>
      </c>
      <c r="L3650" s="167" t="s">
        <v>4083</v>
      </c>
      <c r="M3650" s="167" t="s">
        <v>4313</v>
      </c>
      <c r="O3650" s="167">
        <v>23834</v>
      </c>
      <c r="P3650" s="167" t="s">
        <v>1386</v>
      </c>
      <c r="R3650" s="167">
        <v>150</v>
      </c>
      <c r="S3650" s="167">
        <v>-150</v>
      </c>
      <c r="T3650" s="167" t="s">
        <v>1361</v>
      </c>
    </row>
    <row r="3651" spans="1:20">
      <c r="A3651" s="167">
        <v>42000</v>
      </c>
      <c r="B3651" s="167">
        <v>45931</v>
      </c>
      <c r="C3651" s="168">
        <v>45931</v>
      </c>
      <c r="D3651" s="167" t="s">
        <v>4343</v>
      </c>
      <c r="E3651" s="167" t="s">
        <v>4344</v>
      </c>
      <c r="F3651" s="167" t="s">
        <v>1504</v>
      </c>
      <c r="G3651" s="167" t="s">
        <v>297</v>
      </c>
      <c r="I3651" s="167" t="s">
        <v>1650</v>
      </c>
      <c r="J3651" s="167" t="s">
        <v>4345</v>
      </c>
      <c r="K3651" s="167" t="s">
        <v>754</v>
      </c>
      <c r="L3651" s="167" t="s">
        <v>4346</v>
      </c>
      <c r="M3651" s="167" t="s">
        <v>4347</v>
      </c>
      <c r="O3651" s="167">
        <v>23945</v>
      </c>
      <c r="P3651" s="167" t="s">
        <v>1386</v>
      </c>
      <c r="R3651" s="167">
        <v>1051.2</v>
      </c>
      <c r="S3651" s="167">
        <v>-1051.2</v>
      </c>
      <c r="T3651" s="167" t="s">
        <v>1361</v>
      </c>
    </row>
    <row r="3652" spans="1:20">
      <c r="A3652" s="167">
        <v>40200</v>
      </c>
      <c r="B3652" s="167">
        <v>45901</v>
      </c>
      <c r="C3652" s="168">
        <v>45901</v>
      </c>
      <c r="D3652" s="167" t="s">
        <v>4348</v>
      </c>
      <c r="E3652" s="167" t="s">
        <v>4349</v>
      </c>
      <c r="F3652" s="167" t="s">
        <v>1425</v>
      </c>
      <c r="G3652" s="167" t="s">
        <v>1426</v>
      </c>
      <c r="I3652" s="167" t="s">
        <v>1650</v>
      </c>
      <c r="J3652" s="167" t="s">
        <v>1951</v>
      </c>
      <c r="K3652" s="167" t="s">
        <v>754</v>
      </c>
      <c r="L3652" s="167" t="s">
        <v>1952</v>
      </c>
      <c r="M3652" s="167" t="s">
        <v>4347</v>
      </c>
      <c r="O3652" s="167">
        <v>23416</v>
      </c>
      <c r="P3652" s="167" t="s">
        <v>1386</v>
      </c>
      <c r="R3652" s="167">
        <v>544</v>
      </c>
      <c r="S3652" s="167">
        <v>-544</v>
      </c>
      <c r="T3652" s="167" t="s">
        <v>1361</v>
      </c>
    </row>
    <row r="3653" spans="1:20">
      <c r="A3653" s="167">
        <v>40200</v>
      </c>
      <c r="B3653" s="167">
        <v>45931</v>
      </c>
      <c r="C3653" s="168">
        <v>45931</v>
      </c>
      <c r="D3653" s="167" t="s">
        <v>756</v>
      </c>
      <c r="E3653" s="167" t="s">
        <v>4349</v>
      </c>
      <c r="F3653" s="167" t="s">
        <v>1425</v>
      </c>
      <c r="G3653" s="167" t="s">
        <v>1426</v>
      </c>
      <c r="I3653" s="167" t="s">
        <v>1650</v>
      </c>
      <c r="J3653" s="167" t="s">
        <v>1951</v>
      </c>
      <c r="K3653" s="167" t="s">
        <v>754</v>
      </c>
      <c r="L3653" s="167" t="s">
        <v>1952</v>
      </c>
      <c r="M3653" s="167" t="s">
        <v>4347</v>
      </c>
      <c r="O3653" s="167">
        <v>23924</v>
      </c>
      <c r="P3653" s="167" t="s">
        <v>1386</v>
      </c>
      <c r="R3653" s="167">
        <v>544</v>
      </c>
      <c r="S3653" s="167">
        <v>-544</v>
      </c>
      <c r="T3653" s="167" t="s">
        <v>1361</v>
      </c>
    </row>
    <row r="3654" spans="1:20">
      <c r="A3654" s="167">
        <v>40000</v>
      </c>
      <c r="B3654" s="167">
        <v>45901</v>
      </c>
      <c r="C3654" s="168">
        <v>45901</v>
      </c>
      <c r="D3654" s="167" t="s">
        <v>4350</v>
      </c>
      <c r="E3654" s="167" t="s">
        <v>4351</v>
      </c>
      <c r="F3654" s="167" t="s">
        <v>1425</v>
      </c>
      <c r="G3654" s="167" t="s">
        <v>1426</v>
      </c>
      <c r="I3654" s="167" t="s">
        <v>1650</v>
      </c>
      <c r="J3654" s="167" t="s">
        <v>2845</v>
      </c>
      <c r="K3654" s="167" t="s">
        <v>758</v>
      </c>
      <c r="L3654" s="167" t="s">
        <v>2846</v>
      </c>
      <c r="M3654" s="167" t="s">
        <v>4352</v>
      </c>
      <c r="O3654" s="167">
        <v>23388</v>
      </c>
      <c r="P3654" s="167" t="s">
        <v>1386</v>
      </c>
      <c r="R3654" s="167">
        <v>100</v>
      </c>
      <c r="S3654" s="167">
        <v>-100</v>
      </c>
      <c r="T3654" s="167" t="s">
        <v>1361</v>
      </c>
    </row>
    <row r="3655" spans="1:20">
      <c r="A3655" s="167">
        <v>40000</v>
      </c>
      <c r="B3655" s="167">
        <v>45931</v>
      </c>
      <c r="C3655" s="168">
        <v>45931</v>
      </c>
      <c r="D3655" s="167" t="s">
        <v>762</v>
      </c>
      <c r="E3655" s="167" t="s">
        <v>4351</v>
      </c>
      <c r="F3655" s="167" t="s">
        <v>1425</v>
      </c>
      <c r="G3655" s="167" t="s">
        <v>1426</v>
      </c>
      <c r="I3655" s="167" t="s">
        <v>1650</v>
      </c>
      <c r="J3655" s="167" t="s">
        <v>2845</v>
      </c>
      <c r="K3655" s="167" t="s">
        <v>758</v>
      </c>
      <c r="L3655" s="167" t="s">
        <v>2846</v>
      </c>
      <c r="M3655" s="167" t="s">
        <v>4352</v>
      </c>
      <c r="O3655" s="167">
        <v>23926</v>
      </c>
      <c r="P3655" s="167" t="s">
        <v>1386</v>
      </c>
      <c r="R3655" s="167">
        <v>100</v>
      </c>
      <c r="S3655" s="167">
        <v>-100</v>
      </c>
      <c r="T3655" s="167" t="s">
        <v>1361</v>
      </c>
    </row>
    <row r="3656" spans="1:20">
      <c r="A3656" s="167">
        <v>40000</v>
      </c>
      <c r="B3656" s="167">
        <v>45901</v>
      </c>
      <c r="C3656" s="168">
        <v>45901</v>
      </c>
      <c r="D3656" s="167" t="s">
        <v>4350</v>
      </c>
      <c r="E3656" s="167" t="s">
        <v>4353</v>
      </c>
      <c r="F3656" s="167" t="s">
        <v>1425</v>
      </c>
      <c r="G3656" s="167" t="s">
        <v>1426</v>
      </c>
      <c r="I3656" s="167" t="s">
        <v>1650</v>
      </c>
      <c r="J3656" s="167" t="s">
        <v>1546</v>
      </c>
      <c r="K3656" s="167" t="s">
        <v>758</v>
      </c>
      <c r="L3656" s="167" t="s">
        <v>1547</v>
      </c>
      <c r="M3656" s="167" t="s">
        <v>4352</v>
      </c>
      <c r="O3656" s="167">
        <v>23388</v>
      </c>
      <c r="P3656" s="167" t="s">
        <v>1386</v>
      </c>
      <c r="R3656" s="167">
        <v>70</v>
      </c>
      <c r="S3656" s="167">
        <v>-70</v>
      </c>
      <c r="T3656" s="167" t="s">
        <v>1361</v>
      </c>
    </row>
    <row r="3657" spans="1:20">
      <c r="A3657" s="167">
        <v>40000</v>
      </c>
      <c r="B3657" s="167">
        <v>45931</v>
      </c>
      <c r="C3657" s="168">
        <v>45931</v>
      </c>
      <c r="D3657" s="167" t="s">
        <v>762</v>
      </c>
      <c r="E3657" s="167" t="s">
        <v>4353</v>
      </c>
      <c r="F3657" s="167" t="s">
        <v>1425</v>
      </c>
      <c r="G3657" s="167" t="s">
        <v>1426</v>
      </c>
      <c r="I3657" s="167" t="s">
        <v>1650</v>
      </c>
      <c r="J3657" s="167" t="s">
        <v>1546</v>
      </c>
      <c r="K3657" s="167" t="s">
        <v>758</v>
      </c>
      <c r="L3657" s="167" t="s">
        <v>1547</v>
      </c>
      <c r="M3657" s="167" t="s">
        <v>4352</v>
      </c>
      <c r="O3657" s="167">
        <v>23926</v>
      </c>
      <c r="P3657" s="167" t="s">
        <v>1386</v>
      </c>
      <c r="R3657" s="167">
        <v>70</v>
      </c>
      <c r="S3657" s="167">
        <v>-70</v>
      </c>
      <c r="T3657" s="167" t="s">
        <v>1361</v>
      </c>
    </row>
    <row r="3658" spans="1:20">
      <c r="A3658" s="167">
        <v>40000</v>
      </c>
      <c r="B3658" s="167">
        <v>45901</v>
      </c>
      <c r="C3658" s="168">
        <v>45901</v>
      </c>
      <c r="D3658" s="167" t="s">
        <v>4350</v>
      </c>
      <c r="E3658" s="167" t="s">
        <v>4354</v>
      </c>
      <c r="F3658" s="167" t="s">
        <v>1425</v>
      </c>
      <c r="G3658" s="167" t="s">
        <v>1426</v>
      </c>
      <c r="I3658" s="167" t="s">
        <v>1650</v>
      </c>
      <c r="J3658" s="167" t="s">
        <v>3077</v>
      </c>
      <c r="K3658" s="167" t="s">
        <v>758</v>
      </c>
      <c r="L3658" s="167" t="s">
        <v>3078</v>
      </c>
      <c r="M3658" s="167" t="s">
        <v>4352</v>
      </c>
      <c r="O3658" s="167">
        <v>23388</v>
      </c>
      <c r="P3658" s="167" t="s">
        <v>1386</v>
      </c>
      <c r="R3658" s="167">
        <v>150</v>
      </c>
      <c r="S3658" s="167">
        <v>-150</v>
      </c>
      <c r="T3658" s="167" t="s">
        <v>1361</v>
      </c>
    </row>
    <row r="3659" spans="1:20">
      <c r="A3659" s="167">
        <v>40000</v>
      </c>
      <c r="B3659" s="167">
        <v>45931</v>
      </c>
      <c r="C3659" s="168">
        <v>45931</v>
      </c>
      <c r="D3659" s="167" t="s">
        <v>762</v>
      </c>
      <c r="E3659" s="167" t="s">
        <v>4354</v>
      </c>
      <c r="F3659" s="167" t="s">
        <v>1425</v>
      </c>
      <c r="G3659" s="167" t="s">
        <v>1426</v>
      </c>
      <c r="I3659" s="167" t="s">
        <v>1650</v>
      </c>
      <c r="J3659" s="167" t="s">
        <v>3077</v>
      </c>
      <c r="K3659" s="167" t="s">
        <v>758</v>
      </c>
      <c r="L3659" s="167" t="s">
        <v>3078</v>
      </c>
      <c r="M3659" s="167" t="s">
        <v>4352</v>
      </c>
      <c r="O3659" s="167">
        <v>23926</v>
      </c>
      <c r="P3659" s="167" t="s">
        <v>1386</v>
      </c>
      <c r="R3659" s="167">
        <v>150</v>
      </c>
      <c r="S3659" s="167">
        <v>-150</v>
      </c>
      <c r="T3659" s="167" t="s">
        <v>1361</v>
      </c>
    </row>
    <row r="3660" spans="1:20">
      <c r="A3660" s="167">
        <v>41320</v>
      </c>
      <c r="B3660" s="167">
        <v>45901</v>
      </c>
      <c r="C3660" s="168">
        <v>45901</v>
      </c>
      <c r="D3660" s="167" t="s">
        <v>4355</v>
      </c>
      <c r="E3660" s="167" t="s">
        <v>4356</v>
      </c>
      <c r="F3660" s="167" t="s">
        <v>1425</v>
      </c>
      <c r="G3660" s="167" t="s">
        <v>1426</v>
      </c>
      <c r="I3660" s="167" t="s">
        <v>1650</v>
      </c>
      <c r="J3660" s="167" t="s">
        <v>4357</v>
      </c>
      <c r="K3660" s="167" t="s">
        <v>758</v>
      </c>
      <c r="L3660" s="167" t="s">
        <v>1493</v>
      </c>
      <c r="M3660" s="167" t="s">
        <v>4352</v>
      </c>
      <c r="O3660" s="167">
        <v>23389</v>
      </c>
      <c r="P3660" s="167" t="s">
        <v>1386</v>
      </c>
      <c r="R3660" s="167">
        <v>40</v>
      </c>
      <c r="S3660" s="167">
        <v>-40</v>
      </c>
      <c r="T3660" s="167" t="s">
        <v>1361</v>
      </c>
    </row>
    <row r="3661" spans="1:20">
      <c r="A3661" s="167">
        <v>41320</v>
      </c>
      <c r="B3661" s="167">
        <v>45931</v>
      </c>
      <c r="C3661" s="168">
        <v>45931</v>
      </c>
      <c r="D3661" s="167" t="s">
        <v>760</v>
      </c>
      <c r="E3661" s="167" t="s">
        <v>4356</v>
      </c>
      <c r="F3661" s="167" t="s">
        <v>1425</v>
      </c>
      <c r="G3661" s="167" t="s">
        <v>1426</v>
      </c>
      <c r="I3661" s="167" t="s">
        <v>1650</v>
      </c>
      <c r="J3661" s="167" t="s">
        <v>4357</v>
      </c>
      <c r="K3661" s="167" t="s">
        <v>758</v>
      </c>
      <c r="L3661" s="167" t="s">
        <v>1493</v>
      </c>
      <c r="M3661" s="167" t="s">
        <v>4352</v>
      </c>
      <c r="O3661" s="167">
        <v>23925</v>
      </c>
      <c r="P3661" s="167" t="s">
        <v>1386</v>
      </c>
      <c r="R3661" s="167">
        <v>40</v>
      </c>
      <c r="S3661" s="167">
        <v>-40</v>
      </c>
      <c r="T3661" s="167" t="s">
        <v>1361</v>
      </c>
    </row>
    <row r="3662" spans="1:20">
      <c r="A3662" s="167">
        <v>41320</v>
      </c>
      <c r="B3662" s="167">
        <v>45901</v>
      </c>
      <c r="C3662" s="168">
        <v>45901</v>
      </c>
      <c r="D3662" s="167" t="s">
        <v>4355</v>
      </c>
      <c r="E3662" s="167" t="s">
        <v>4358</v>
      </c>
      <c r="F3662" s="167" t="s">
        <v>1425</v>
      </c>
      <c r="G3662" s="167" t="s">
        <v>1426</v>
      </c>
      <c r="I3662" s="167" t="s">
        <v>1650</v>
      </c>
      <c r="J3662" s="167" t="s">
        <v>4359</v>
      </c>
      <c r="K3662" s="167" t="s">
        <v>758</v>
      </c>
      <c r="L3662" s="167" t="s">
        <v>1428</v>
      </c>
      <c r="M3662" s="167" t="s">
        <v>4352</v>
      </c>
      <c r="O3662" s="167">
        <v>23389</v>
      </c>
      <c r="P3662" s="167" t="s">
        <v>1386</v>
      </c>
      <c r="R3662" s="167">
        <v>20</v>
      </c>
      <c r="S3662" s="167">
        <v>-20</v>
      </c>
      <c r="T3662" s="167" t="s">
        <v>1361</v>
      </c>
    </row>
    <row r="3663" spans="1:20">
      <c r="A3663" s="167">
        <v>41320</v>
      </c>
      <c r="B3663" s="167">
        <v>45931</v>
      </c>
      <c r="C3663" s="168">
        <v>45931</v>
      </c>
      <c r="D3663" s="167" t="s">
        <v>760</v>
      </c>
      <c r="E3663" s="167" t="s">
        <v>4358</v>
      </c>
      <c r="F3663" s="167" t="s">
        <v>1425</v>
      </c>
      <c r="G3663" s="167" t="s">
        <v>1426</v>
      </c>
      <c r="I3663" s="167" t="s">
        <v>1650</v>
      </c>
      <c r="J3663" s="167" t="s">
        <v>4359</v>
      </c>
      <c r="K3663" s="167" t="s">
        <v>758</v>
      </c>
      <c r="L3663" s="167" t="s">
        <v>1428</v>
      </c>
      <c r="M3663" s="167" t="s">
        <v>4352</v>
      </c>
      <c r="O3663" s="167">
        <v>23925</v>
      </c>
      <c r="P3663" s="167" t="s">
        <v>1386</v>
      </c>
      <c r="R3663" s="167">
        <v>20</v>
      </c>
      <c r="S3663" s="167">
        <v>-20</v>
      </c>
      <c r="T3663" s="167" t="s">
        <v>1361</v>
      </c>
    </row>
    <row r="3664" spans="1:20">
      <c r="A3664" s="167">
        <v>42000</v>
      </c>
      <c r="B3664" s="167">
        <v>45929</v>
      </c>
      <c r="C3664" s="168">
        <v>45929</v>
      </c>
      <c r="D3664" s="167" t="s">
        <v>4360</v>
      </c>
      <c r="E3664" s="167" t="s">
        <v>4361</v>
      </c>
      <c r="F3664" s="167" t="s">
        <v>1557</v>
      </c>
      <c r="G3664" s="167" t="s">
        <v>134</v>
      </c>
      <c r="I3664" s="167" t="s">
        <v>1650</v>
      </c>
      <c r="J3664" s="167" t="s">
        <v>4362</v>
      </c>
      <c r="K3664" s="167" t="s">
        <v>758</v>
      </c>
      <c r="L3664" s="167" t="s">
        <v>4363</v>
      </c>
      <c r="M3664" s="167" t="s">
        <v>4352</v>
      </c>
      <c r="O3664" s="167">
        <v>23695</v>
      </c>
      <c r="P3664" s="167" t="s">
        <v>1386</v>
      </c>
      <c r="R3664" s="167">
        <v>148.80000000000001</v>
      </c>
      <c r="S3664" s="167">
        <v>-148.80000000000001</v>
      </c>
      <c r="T3664" s="167" t="s">
        <v>1361</v>
      </c>
    </row>
    <row r="3665" spans="1:20">
      <c r="A3665" s="167">
        <v>40000</v>
      </c>
      <c r="B3665" s="167">
        <v>45901</v>
      </c>
      <c r="C3665" s="168">
        <v>45901</v>
      </c>
      <c r="D3665" s="167" t="s">
        <v>4350</v>
      </c>
      <c r="E3665" s="167" t="s">
        <v>4364</v>
      </c>
      <c r="F3665" s="167" t="s">
        <v>1425</v>
      </c>
      <c r="G3665" s="167" t="s">
        <v>1426</v>
      </c>
      <c r="I3665" s="167" t="s">
        <v>1650</v>
      </c>
      <c r="J3665" s="167" t="s">
        <v>1663</v>
      </c>
      <c r="K3665" s="167" t="s">
        <v>758</v>
      </c>
      <c r="L3665" s="167" t="s">
        <v>1664</v>
      </c>
      <c r="M3665" s="167" t="s">
        <v>4352</v>
      </c>
      <c r="O3665" s="167">
        <v>23388</v>
      </c>
      <c r="P3665" s="167" t="s">
        <v>1386</v>
      </c>
      <c r="R3665" s="167">
        <v>150</v>
      </c>
      <c r="S3665" s="167">
        <v>-150</v>
      </c>
      <c r="T3665" s="167" t="s">
        <v>1361</v>
      </c>
    </row>
    <row r="3666" spans="1:20">
      <c r="A3666" s="167">
        <v>40000</v>
      </c>
      <c r="B3666" s="167">
        <v>45931</v>
      </c>
      <c r="C3666" s="168">
        <v>45931</v>
      </c>
      <c r="D3666" s="167" t="s">
        <v>762</v>
      </c>
      <c r="E3666" s="167" t="s">
        <v>4364</v>
      </c>
      <c r="F3666" s="167" t="s">
        <v>1425</v>
      </c>
      <c r="G3666" s="167" t="s">
        <v>1426</v>
      </c>
      <c r="I3666" s="167" t="s">
        <v>1650</v>
      </c>
      <c r="J3666" s="167" t="s">
        <v>1663</v>
      </c>
      <c r="K3666" s="167" t="s">
        <v>758</v>
      </c>
      <c r="L3666" s="167" t="s">
        <v>1664</v>
      </c>
      <c r="M3666" s="167" t="s">
        <v>4352</v>
      </c>
      <c r="O3666" s="167">
        <v>23926</v>
      </c>
      <c r="P3666" s="167" t="s">
        <v>1386</v>
      </c>
      <c r="R3666" s="167">
        <v>150</v>
      </c>
      <c r="S3666" s="167">
        <v>-150</v>
      </c>
      <c r="T3666" s="167" t="s">
        <v>1361</v>
      </c>
    </row>
    <row r="3667" spans="1:20">
      <c r="A3667" s="167">
        <v>41700</v>
      </c>
      <c r="B3667" s="167">
        <v>45939</v>
      </c>
      <c r="C3667" s="168">
        <v>45939</v>
      </c>
      <c r="D3667" s="167" t="s">
        <v>4365</v>
      </c>
      <c r="E3667" s="167" t="s">
        <v>4366</v>
      </c>
      <c r="F3667" s="167" t="s">
        <v>1557</v>
      </c>
      <c r="G3667" s="167" t="s">
        <v>134</v>
      </c>
      <c r="I3667" s="167" t="s">
        <v>1650</v>
      </c>
      <c r="J3667" s="167" t="s">
        <v>1941</v>
      </c>
      <c r="K3667" s="167" t="s">
        <v>758</v>
      </c>
      <c r="L3667" s="167" t="s">
        <v>1942</v>
      </c>
      <c r="M3667" s="167" t="s">
        <v>4352</v>
      </c>
      <c r="O3667" s="167">
        <v>24069</v>
      </c>
      <c r="P3667" s="167" t="s">
        <v>1386</v>
      </c>
      <c r="R3667" s="167">
        <v>550</v>
      </c>
      <c r="S3667" s="167">
        <v>-550</v>
      </c>
      <c r="T3667" s="167" t="s">
        <v>1361</v>
      </c>
    </row>
    <row r="3668" spans="1:20">
      <c r="A3668" s="167">
        <v>40000</v>
      </c>
      <c r="B3668" s="167">
        <v>45901</v>
      </c>
      <c r="C3668" s="168">
        <v>45901</v>
      </c>
      <c r="D3668" s="167" t="s">
        <v>4350</v>
      </c>
      <c r="E3668" s="167" t="s">
        <v>4367</v>
      </c>
      <c r="F3668" s="167" t="s">
        <v>1425</v>
      </c>
      <c r="G3668" s="167" t="s">
        <v>1426</v>
      </c>
      <c r="I3668" s="167" t="s">
        <v>1650</v>
      </c>
      <c r="J3668" s="167" t="s">
        <v>1947</v>
      </c>
      <c r="K3668" s="167" t="s">
        <v>758</v>
      </c>
      <c r="L3668" s="167" t="s">
        <v>1948</v>
      </c>
      <c r="M3668" s="167" t="s">
        <v>4352</v>
      </c>
      <c r="O3668" s="167">
        <v>23388</v>
      </c>
      <c r="P3668" s="167" t="s">
        <v>1386</v>
      </c>
      <c r="R3668" s="167">
        <v>175</v>
      </c>
      <c r="S3668" s="167">
        <v>-175</v>
      </c>
      <c r="T3668" s="167" t="s">
        <v>1361</v>
      </c>
    </row>
    <row r="3669" spans="1:20">
      <c r="A3669" s="167">
        <v>40000</v>
      </c>
      <c r="B3669" s="167">
        <v>45931</v>
      </c>
      <c r="C3669" s="168">
        <v>45931</v>
      </c>
      <c r="D3669" s="167" t="s">
        <v>762</v>
      </c>
      <c r="E3669" s="167" t="s">
        <v>4367</v>
      </c>
      <c r="F3669" s="167" t="s">
        <v>1425</v>
      </c>
      <c r="G3669" s="167" t="s">
        <v>1426</v>
      </c>
      <c r="I3669" s="167" t="s">
        <v>1650</v>
      </c>
      <c r="J3669" s="167" t="s">
        <v>1947</v>
      </c>
      <c r="K3669" s="167" t="s">
        <v>758</v>
      </c>
      <c r="L3669" s="167" t="s">
        <v>1948</v>
      </c>
      <c r="M3669" s="167" t="s">
        <v>4352</v>
      </c>
      <c r="O3669" s="167">
        <v>23926</v>
      </c>
      <c r="P3669" s="167" t="s">
        <v>1386</v>
      </c>
      <c r="R3669" s="167">
        <v>175</v>
      </c>
      <c r="S3669" s="167">
        <v>-175</v>
      </c>
      <c r="T3669" s="167" t="s">
        <v>1361</v>
      </c>
    </row>
    <row r="3670" spans="1:20">
      <c r="A3670" s="167">
        <v>40200</v>
      </c>
      <c r="B3670" s="167">
        <v>45901</v>
      </c>
      <c r="C3670" s="168">
        <v>45901</v>
      </c>
      <c r="D3670" s="167" t="s">
        <v>4350</v>
      </c>
      <c r="E3670" s="167" t="s">
        <v>4368</v>
      </c>
      <c r="F3670" s="167" t="s">
        <v>1425</v>
      </c>
      <c r="G3670" s="167" t="s">
        <v>1426</v>
      </c>
      <c r="I3670" s="167" t="s">
        <v>1650</v>
      </c>
      <c r="J3670" s="167" t="s">
        <v>1951</v>
      </c>
      <c r="K3670" s="167" t="s">
        <v>758</v>
      </c>
      <c r="L3670" s="167" t="s">
        <v>1952</v>
      </c>
      <c r="M3670" s="167" t="s">
        <v>4352</v>
      </c>
      <c r="O3670" s="167">
        <v>23388</v>
      </c>
      <c r="P3670" s="167" t="s">
        <v>1386</v>
      </c>
      <c r="R3670" s="167">
        <v>215</v>
      </c>
      <c r="S3670" s="167">
        <v>-215</v>
      </c>
      <c r="T3670" s="167" t="s">
        <v>1361</v>
      </c>
    </row>
    <row r="3671" spans="1:20">
      <c r="A3671" s="167">
        <v>40200</v>
      </c>
      <c r="B3671" s="167">
        <v>45931</v>
      </c>
      <c r="C3671" s="168">
        <v>45931</v>
      </c>
      <c r="D3671" s="167" t="s">
        <v>762</v>
      </c>
      <c r="E3671" s="167" t="s">
        <v>4368</v>
      </c>
      <c r="F3671" s="167" t="s">
        <v>1425</v>
      </c>
      <c r="G3671" s="167" t="s">
        <v>1426</v>
      </c>
      <c r="I3671" s="167" t="s">
        <v>1650</v>
      </c>
      <c r="J3671" s="167" t="s">
        <v>1951</v>
      </c>
      <c r="K3671" s="167" t="s">
        <v>758</v>
      </c>
      <c r="L3671" s="167" t="s">
        <v>1952</v>
      </c>
      <c r="M3671" s="167" t="s">
        <v>4352</v>
      </c>
      <c r="O3671" s="167">
        <v>23926</v>
      </c>
      <c r="P3671" s="167" t="s">
        <v>1386</v>
      </c>
      <c r="R3671" s="167">
        <v>215</v>
      </c>
      <c r="S3671" s="167">
        <v>-215</v>
      </c>
      <c r="T3671" s="167" t="s">
        <v>1361</v>
      </c>
    </row>
    <row r="3672" spans="1:20">
      <c r="A3672" s="167">
        <v>41450</v>
      </c>
      <c r="B3672" s="167">
        <v>45901</v>
      </c>
      <c r="C3672" s="168">
        <v>45901</v>
      </c>
      <c r="D3672" s="167" t="s">
        <v>4355</v>
      </c>
      <c r="E3672" s="167" t="s">
        <v>4369</v>
      </c>
      <c r="F3672" s="167" t="s">
        <v>1425</v>
      </c>
      <c r="G3672" s="167" t="s">
        <v>1426</v>
      </c>
      <c r="I3672" s="167" t="s">
        <v>1650</v>
      </c>
      <c r="J3672" s="167" t="s">
        <v>2618</v>
      </c>
      <c r="K3672" s="167" t="s">
        <v>758</v>
      </c>
      <c r="L3672" s="167" t="s">
        <v>2619</v>
      </c>
      <c r="M3672" s="167" t="s">
        <v>4352</v>
      </c>
      <c r="O3672" s="167">
        <v>23389</v>
      </c>
      <c r="P3672" s="167" t="s">
        <v>1386</v>
      </c>
      <c r="R3672" s="167">
        <v>165</v>
      </c>
      <c r="S3672" s="167">
        <v>-165</v>
      </c>
      <c r="T3672" s="167" t="s">
        <v>1361</v>
      </c>
    </row>
    <row r="3673" spans="1:20">
      <c r="A3673" s="167">
        <v>41450</v>
      </c>
      <c r="B3673" s="167">
        <v>45931</v>
      </c>
      <c r="C3673" s="168">
        <v>45931</v>
      </c>
      <c r="D3673" s="167" t="s">
        <v>760</v>
      </c>
      <c r="E3673" s="167" t="s">
        <v>4369</v>
      </c>
      <c r="F3673" s="167" t="s">
        <v>1425</v>
      </c>
      <c r="G3673" s="167" t="s">
        <v>1426</v>
      </c>
      <c r="I3673" s="167" t="s">
        <v>1650</v>
      </c>
      <c r="J3673" s="167" t="s">
        <v>2618</v>
      </c>
      <c r="K3673" s="167" t="s">
        <v>758</v>
      </c>
      <c r="L3673" s="167" t="s">
        <v>2619</v>
      </c>
      <c r="M3673" s="167" t="s">
        <v>4352</v>
      </c>
      <c r="O3673" s="167">
        <v>23925</v>
      </c>
      <c r="P3673" s="167" t="s">
        <v>1386</v>
      </c>
      <c r="R3673" s="167">
        <v>165</v>
      </c>
      <c r="S3673" s="167">
        <v>-165</v>
      </c>
      <c r="T3673" s="167" t="s">
        <v>1361</v>
      </c>
    </row>
    <row r="3674" spans="1:20">
      <c r="A3674" s="167">
        <v>40000</v>
      </c>
      <c r="B3674" s="167">
        <v>45901</v>
      </c>
      <c r="C3674" s="168">
        <v>45901</v>
      </c>
      <c r="D3674" s="167" t="s">
        <v>4350</v>
      </c>
      <c r="E3674" s="167" t="s">
        <v>4370</v>
      </c>
      <c r="F3674" s="167" t="s">
        <v>1425</v>
      </c>
      <c r="G3674" s="167" t="s">
        <v>1426</v>
      </c>
      <c r="I3674" s="167" t="s">
        <v>1650</v>
      </c>
      <c r="J3674" s="167" t="s">
        <v>2650</v>
      </c>
      <c r="K3674" s="167" t="s">
        <v>758</v>
      </c>
      <c r="L3674" s="167" t="s">
        <v>2651</v>
      </c>
      <c r="M3674" s="167" t="s">
        <v>4352</v>
      </c>
      <c r="O3674" s="167">
        <v>23388</v>
      </c>
      <c r="P3674" s="167" t="s">
        <v>1386</v>
      </c>
      <c r="R3674" s="167">
        <v>248</v>
      </c>
      <c r="S3674" s="167">
        <v>-248</v>
      </c>
      <c r="T3674" s="167" t="s">
        <v>1361</v>
      </c>
    </row>
    <row r="3675" spans="1:20">
      <c r="A3675" s="167">
        <v>40000</v>
      </c>
      <c r="B3675" s="167">
        <v>45931</v>
      </c>
      <c r="C3675" s="168">
        <v>45931</v>
      </c>
      <c r="D3675" s="167" t="s">
        <v>762</v>
      </c>
      <c r="E3675" s="167" t="s">
        <v>4370</v>
      </c>
      <c r="F3675" s="167" t="s">
        <v>1425</v>
      </c>
      <c r="G3675" s="167" t="s">
        <v>1426</v>
      </c>
      <c r="I3675" s="167" t="s">
        <v>1650</v>
      </c>
      <c r="J3675" s="167" t="s">
        <v>2650</v>
      </c>
      <c r="K3675" s="167" t="s">
        <v>758</v>
      </c>
      <c r="L3675" s="167" t="s">
        <v>2651</v>
      </c>
      <c r="M3675" s="167" t="s">
        <v>4352</v>
      </c>
      <c r="O3675" s="167">
        <v>23926</v>
      </c>
      <c r="P3675" s="167" t="s">
        <v>1386</v>
      </c>
      <c r="R3675" s="167">
        <v>248</v>
      </c>
      <c r="S3675" s="167">
        <v>-248</v>
      </c>
      <c r="T3675" s="167" t="s">
        <v>1361</v>
      </c>
    </row>
    <row r="3676" spans="1:20">
      <c r="A3676" s="167">
        <v>44000</v>
      </c>
      <c r="B3676" s="167">
        <v>45929</v>
      </c>
      <c r="C3676" s="168">
        <v>45929</v>
      </c>
      <c r="D3676" s="167" t="s">
        <v>4360</v>
      </c>
      <c r="E3676" s="167" t="s">
        <v>4371</v>
      </c>
      <c r="F3676" s="167" t="s">
        <v>1557</v>
      </c>
      <c r="G3676" s="167" t="s">
        <v>134</v>
      </c>
      <c r="I3676" s="167" t="s">
        <v>1650</v>
      </c>
      <c r="J3676" s="167" t="s">
        <v>1911</v>
      </c>
      <c r="K3676" s="167" t="s">
        <v>758</v>
      </c>
      <c r="L3676" s="167" t="s">
        <v>1912</v>
      </c>
      <c r="M3676" s="167" t="s">
        <v>4352</v>
      </c>
      <c r="O3676" s="167">
        <v>23695</v>
      </c>
      <c r="P3676" s="167" t="s">
        <v>1386</v>
      </c>
      <c r="R3676" s="167">
        <v>11.24</v>
      </c>
      <c r="S3676" s="167">
        <v>-11.24</v>
      </c>
      <c r="T3676" s="167" t="s">
        <v>1361</v>
      </c>
    </row>
    <row r="3677" spans="1:20">
      <c r="A3677" s="167">
        <v>40000</v>
      </c>
      <c r="B3677" s="167">
        <v>45901</v>
      </c>
      <c r="C3677" s="168">
        <v>45901</v>
      </c>
      <c r="D3677" s="167" t="s">
        <v>4350</v>
      </c>
      <c r="E3677" s="167" t="s">
        <v>4372</v>
      </c>
      <c r="F3677" s="167" t="s">
        <v>1425</v>
      </c>
      <c r="G3677" s="167" t="s">
        <v>1426</v>
      </c>
      <c r="I3677" s="167" t="s">
        <v>1650</v>
      </c>
      <c r="J3677" s="167" t="s">
        <v>1669</v>
      </c>
      <c r="K3677" s="167" t="s">
        <v>758</v>
      </c>
      <c r="L3677" s="167" t="s">
        <v>1670</v>
      </c>
      <c r="M3677" s="167" t="s">
        <v>4352</v>
      </c>
      <c r="O3677" s="167">
        <v>23388</v>
      </c>
      <c r="P3677" s="167" t="s">
        <v>1386</v>
      </c>
      <c r="R3677" s="167">
        <v>682</v>
      </c>
      <c r="S3677" s="167">
        <v>-682</v>
      </c>
      <c r="T3677" s="167" t="s">
        <v>1361</v>
      </c>
    </row>
    <row r="3678" spans="1:20">
      <c r="A3678" s="167">
        <v>40000</v>
      </c>
      <c r="B3678" s="167">
        <v>45931</v>
      </c>
      <c r="C3678" s="168">
        <v>45931</v>
      </c>
      <c r="D3678" s="167" t="s">
        <v>762</v>
      </c>
      <c r="E3678" s="167" t="s">
        <v>4372</v>
      </c>
      <c r="F3678" s="167" t="s">
        <v>1425</v>
      </c>
      <c r="G3678" s="167" t="s">
        <v>1426</v>
      </c>
      <c r="I3678" s="167" t="s">
        <v>1650</v>
      </c>
      <c r="J3678" s="167" t="s">
        <v>1669</v>
      </c>
      <c r="K3678" s="167" t="s">
        <v>758</v>
      </c>
      <c r="L3678" s="167" t="s">
        <v>1670</v>
      </c>
      <c r="M3678" s="167" t="s">
        <v>4352</v>
      </c>
      <c r="O3678" s="167">
        <v>23926</v>
      </c>
      <c r="P3678" s="167" t="s">
        <v>1386</v>
      </c>
      <c r="R3678" s="167">
        <v>682</v>
      </c>
      <c r="S3678" s="167">
        <v>-682</v>
      </c>
      <c r="T3678" s="167" t="s">
        <v>1361</v>
      </c>
    </row>
    <row r="3679" spans="1:20">
      <c r="A3679" s="167">
        <v>40000</v>
      </c>
      <c r="B3679" s="167">
        <v>45901</v>
      </c>
      <c r="C3679" s="168">
        <v>45901</v>
      </c>
      <c r="D3679" s="167" t="s">
        <v>4350</v>
      </c>
      <c r="E3679" s="167" t="s">
        <v>4373</v>
      </c>
      <c r="F3679" s="167" t="s">
        <v>1425</v>
      </c>
      <c r="G3679" s="167" t="s">
        <v>1426</v>
      </c>
      <c r="I3679" s="167" t="s">
        <v>1650</v>
      </c>
      <c r="J3679" s="167" t="s">
        <v>1672</v>
      </c>
      <c r="K3679" s="167" t="s">
        <v>758</v>
      </c>
      <c r="L3679" s="167" t="s">
        <v>1673</v>
      </c>
      <c r="M3679" s="167" t="s">
        <v>4352</v>
      </c>
      <c r="O3679" s="167">
        <v>23388</v>
      </c>
      <c r="P3679" s="167" t="s">
        <v>1386</v>
      </c>
      <c r="R3679" s="167">
        <v>700</v>
      </c>
      <c r="S3679" s="167">
        <v>-700</v>
      </c>
      <c r="T3679" s="167" t="s">
        <v>1361</v>
      </c>
    </row>
    <row r="3680" spans="1:20">
      <c r="A3680" s="167">
        <v>40000</v>
      </c>
      <c r="B3680" s="167">
        <v>45931</v>
      </c>
      <c r="C3680" s="168">
        <v>45931</v>
      </c>
      <c r="D3680" s="167" t="s">
        <v>762</v>
      </c>
      <c r="E3680" s="167" t="s">
        <v>4373</v>
      </c>
      <c r="F3680" s="167" t="s">
        <v>1425</v>
      </c>
      <c r="G3680" s="167" t="s">
        <v>1426</v>
      </c>
      <c r="I3680" s="167" t="s">
        <v>1650</v>
      </c>
      <c r="J3680" s="167" t="s">
        <v>1672</v>
      </c>
      <c r="K3680" s="167" t="s">
        <v>758</v>
      </c>
      <c r="L3680" s="167" t="s">
        <v>1673</v>
      </c>
      <c r="M3680" s="167" t="s">
        <v>4352</v>
      </c>
      <c r="O3680" s="167">
        <v>23926</v>
      </c>
      <c r="P3680" s="167" t="s">
        <v>1386</v>
      </c>
      <c r="R3680" s="167">
        <v>700</v>
      </c>
      <c r="S3680" s="167">
        <v>-700</v>
      </c>
      <c r="T3680" s="167" t="s">
        <v>1361</v>
      </c>
    </row>
    <row r="3681" spans="1:20">
      <c r="A3681" s="167">
        <v>42100</v>
      </c>
      <c r="B3681" s="167">
        <v>45901</v>
      </c>
      <c r="C3681" s="168">
        <v>45901</v>
      </c>
      <c r="D3681" s="167">
        <v>179858</v>
      </c>
      <c r="E3681" s="167" t="s">
        <v>4374</v>
      </c>
      <c r="F3681" s="167" t="s">
        <v>1408</v>
      </c>
      <c r="G3681" s="167" t="s">
        <v>1409</v>
      </c>
      <c r="I3681" s="167" t="s">
        <v>1405</v>
      </c>
      <c r="J3681" s="167" t="s">
        <v>1422</v>
      </c>
      <c r="K3681" s="167" t="s">
        <v>1284</v>
      </c>
      <c r="L3681" s="167" t="s">
        <v>1423</v>
      </c>
      <c r="M3681" s="167" t="s">
        <v>4375</v>
      </c>
      <c r="O3681" s="167">
        <v>23468</v>
      </c>
      <c r="P3681" s="167" t="s">
        <v>1386</v>
      </c>
      <c r="R3681" s="167">
        <v>203</v>
      </c>
      <c r="S3681" s="167">
        <v>-203</v>
      </c>
      <c r="T3681" s="167" t="s">
        <v>1361</v>
      </c>
    </row>
    <row r="3682" spans="1:20">
      <c r="A3682" s="167">
        <v>41450</v>
      </c>
      <c r="B3682" s="167">
        <v>45901</v>
      </c>
      <c r="C3682" s="168">
        <v>45901</v>
      </c>
      <c r="D3682" s="167">
        <v>179858</v>
      </c>
      <c r="E3682" s="167" t="s">
        <v>4376</v>
      </c>
      <c r="F3682" s="167" t="s">
        <v>1425</v>
      </c>
      <c r="G3682" s="167" t="s">
        <v>1426</v>
      </c>
      <c r="I3682" s="167" t="s">
        <v>1405</v>
      </c>
      <c r="J3682" s="167" t="s">
        <v>1510</v>
      </c>
      <c r="K3682" s="167" t="s">
        <v>1284</v>
      </c>
      <c r="L3682" s="167" t="s">
        <v>1511</v>
      </c>
      <c r="M3682" s="167" t="s">
        <v>4375</v>
      </c>
      <c r="O3682" s="167">
        <v>23468</v>
      </c>
      <c r="P3682" s="167" t="s">
        <v>1386</v>
      </c>
      <c r="R3682" s="167">
        <v>40</v>
      </c>
      <c r="S3682" s="167">
        <v>-40</v>
      </c>
      <c r="T3682" s="167" t="s">
        <v>1361</v>
      </c>
    </row>
    <row r="3683" spans="1:20">
      <c r="A3683" s="167">
        <v>41320</v>
      </c>
      <c r="B3683" s="167">
        <v>45901</v>
      </c>
      <c r="C3683" s="168">
        <v>45901</v>
      </c>
      <c r="D3683" s="167">
        <v>179858</v>
      </c>
      <c r="E3683" s="167" t="s">
        <v>4377</v>
      </c>
      <c r="F3683" s="167" t="s">
        <v>1425</v>
      </c>
      <c r="G3683" s="167" t="s">
        <v>1426</v>
      </c>
      <c r="I3683" s="167" t="s">
        <v>1405</v>
      </c>
      <c r="J3683" s="167" t="s">
        <v>1492</v>
      </c>
      <c r="K3683" s="167" t="s">
        <v>1284</v>
      </c>
      <c r="L3683" s="167" t="s">
        <v>1493</v>
      </c>
      <c r="M3683" s="167" t="s">
        <v>4375</v>
      </c>
      <c r="O3683" s="167">
        <v>23468</v>
      </c>
      <c r="P3683" s="167" t="s">
        <v>1386</v>
      </c>
      <c r="R3683" s="167">
        <v>50</v>
      </c>
      <c r="S3683" s="167">
        <v>-50</v>
      </c>
      <c r="T3683" s="167" t="s">
        <v>1361</v>
      </c>
    </row>
    <row r="3684" spans="1:20">
      <c r="A3684" s="167">
        <v>41320</v>
      </c>
      <c r="B3684" s="167">
        <v>45901</v>
      </c>
      <c r="C3684" s="168">
        <v>45901</v>
      </c>
      <c r="D3684" s="167">
        <v>179858</v>
      </c>
      <c r="E3684" s="167" t="s">
        <v>4378</v>
      </c>
      <c r="F3684" s="167" t="s">
        <v>1425</v>
      </c>
      <c r="G3684" s="167" t="s">
        <v>1426</v>
      </c>
      <c r="I3684" s="167" t="s">
        <v>1405</v>
      </c>
      <c r="J3684" s="167" t="s">
        <v>1427</v>
      </c>
      <c r="K3684" s="167" t="s">
        <v>1284</v>
      </c>
      <c r="L3684" s="167" t="s">
        <v>1428</v>
      </c>
      <c r="M3684" s="167" t="s">
        <v>4375</v>
      </c>
      <c r="O3684" s="167">
        <v>23468</v>
      </c>
      <c r="P3684" s="167" t="s">
        <v>1386</v>
      </c>
      <c r="R3684" s="167">
        <v>150</v>
      </c>
      <c r="S3684" s="167">
        <v>-150</v>
      </c>
      <c r="T3684" s="167" t="s">
        <v>1361</v>
      </c>
    </row>
    <row r="3685" spans="1:20">
      <c r="A3685" s="167">
        <v>41300</v>
      </c>
      <c r="B3685" s="167">
        <v>45901</v>
      </c>
      <c r="C3685" s="168">
        <v>45901</v>
      </c>
      <c r="D3685" s="167">
        <v>179858</v>
      </c>
      <c r="E3685" s="167" t="s">
        <v>4379</v>
      </c>
      <c r="F3685" s="167" t="s">
        <v>1425</v>
      </c>
      <c r="G3685" s="167" t="s">
        <v>1426</v>
      </c>
      <c r="I3685" s="167" t="s">
        <v>1405</v>
      </c>
      <c r="J3685" s="167" t="s">
        <v>1430</v>
      </c>
      <c r="K3685" s="167" t="s">
        <v>1284</v>
      </c>
      <c r="L3685" s="167" t="s">
        <v>1430</v>
      </c>
      <c r="M3685" s="167" t="s">
        <v>4375</v>
      </c>
      <c r="O3685" s="167">
        <v>23468</v>
      </c>
      <c r="P3685" s="167" t="s">
        <v>1386</v>
      </c>
      <c r="R3685" s="167">
        <v>472.52</v>
      </c>
      <c r="S3685" s="167">
        <v>-472.52</v>
      </c>
      <c r="T3685" s="167" t="s">
        <v>1361</v>
      </c>
    </row>
    <row r="3686" spans="1:20">
      <c r="A3686" s="167">
        <v>41300</v>
      </c>
      <c r="B3686" s="167">
        <v>45901</v>
      </c>
      <c r="C3686" s="168">
        <v>45901</v>
      </c>
      <c r="D3686" s="167">
        <v>179858</v>
      </c>
      <c r="E3686" s="167" t="s">
        <v>4380</v>
      </c>
      <c r="F3686" s="167" t="s">
        <v>1425</v>
      </c>
      <c r="G3686" s="167" t="s">
        <v>1426</v>
      </c>
      <c r="I3686" s="167" t="s">
        <v>1405</v>
      </c>
      <c r="J3686" s="167" t="s">
        <v>1592</v>
      </c>
      <c r="K3686" s="167" t="s">
        <v>1284</v>
      </c>
      <c r="L3686" s="167" t="s">
        <v>1593</v>
      </c>
      <c r="M3686" s="167" t="s">
        <v>4375</v>
      </c>
      <c r="O3686" s="167">
        <v>23468</v>
      </c>
      <c r="P3686" s="167" t="s">
        <v>1386</v>
      </c>
      <c r="R3686" s="167">
        <v>100</v>
      </c>
      <c r="S3686" s="167">
        <v>-100</v>
      </c>
      <c r="T3686" s="167" t="s">
        <v>1361</v>
      </c>
    </row>
    <row r="3687" spans="1:20">
      <c r="A3687" s="167">
        <v>40000</v>
      </c>
      <c r="B3687" s="167">
        <v>45901</v>
      </c>
      <c r="C3687" s="168">
        <v>45901</v>
      </c>
      <c r="D3687" s="167">
        <v>179858</v>
      </c>
      <c r="E3687" s="167" t="s">
        <v>4381</v>
      </c>
      <c r="F3687" s="167" t="s">
        <v>1425</v>
      </c>
      <c r="G3687" s="167" t="s">
        <v>1426</v>
      </c>
      <c r="I3687" s="167" t="s">
        <v>1405</v>
      </c>
      <c r="J3687" s="167" t="s">
        <v>1640</v>
      </c>
      <c r="K3687" s="167" t="s">
        <v>1284</v>
      </c>
      <c r="L3687" s="167" t="s">
        <v>1640</v>
      </c>
      <c r="M3687" s="167" t="s">
        <v>4375</v>
      </c>
      <c r="O3687" s="167">
        <v>23468</v>
      </c>
      <c r="P3687" s="167" t="s">
        <v>1386</v>
      </c>
      <c r="R3687" s="167">
        <v>1680</v>
      </c>
      <c r="S3687" s="167">
        <v>-1680</v>
      </c>
      <c r="T3687" s="167" t="s">
        <v>1361</v>
      </c>
    </row>
    <row r="3688" spans="1:20">
      <c r="A3688" s="167">
        <v>40000</v>
      </c>
      <c r="B3688" s="167">
        <v>45923</v>
      </c>
      <c r="C3688" s="168">
        <v>45923</v>
      </c>
      <c r="D3688" s="167" t="s">
        <v>4382</v>
      </c>
      <c r="E3688" s="167" t="s">
        <v>4381</v>
      </c>
      <c r="F3688" s="167" t="s">
        <v>1504</v>
      </c>
      <c r="G3688" s="167" t="s">
        <v>297</v>
      </c>
      <c r="I3688" s="167" t="s">
        <v>1405</v>
      </c>
      <c r="J3688" s="167" t="s">
        <v>1640</v>
      </c>
      <c r="K3688" s="167" t="s">
        <v>1284</v>
      </c>
      <c r="L3688" s="167" t="s">
        <v>1640</v>
      </c>
      <c r="M3688" s="167" t="s">
        <v>4375</v>
      </c>
      <c r="O3688" s="167">
        <v>23649</v>
      </c>
      <c r="P3688" s="167" t="s">
        <v>1386</v>
      </c>
      <c r="R3688" s="167">
        <v>3026.01</v>
      </c>
      <c r="S3688" s="167">
        <v>-3026.01</v>
      </c>
      <c r="T3688" s="167" t="s">
        <v>1361</v>
      </c>
    </row>
    <row r="3689" spans="1:20">
      <c r="A3689" s="167">
        <v>40000</v>
      </c>
      <c r="B3689" s="167">
        <v>45923</v>
      </c>
      <c r="C3689" s="168">
        <v>45923</v>
      </c>
      <c r="D3689" s="167" t="s">
        <v>4383</v>
      </c>
      <c r="E3689" s="167" t="s">
        <v>4381</v>
      </c>
      <c r="F3689" s="167" t="s">
        <v>1425</v>
      </c>
      <c r="G3689" s="167" t="s">
        <v>1426</v>
      </c>
      <c r="I3689" s="167" t="s">
        <v>1405</v>
      </c>
      <c r="J3689" s="167" t="s">
        <v>1640</v>
      </c>
      <c r="K3689" s="167" t="s">
        <v>1284</v>
      </c>
      <c r="L3689" s="167" t="s">
        <v>1640</v>
      </c>
      <c r="M3689" s="167" t="s">
        <v>4375</v>
      </c>
      <c r="O3689" s="167">
        <v>23648</v>
      </c>
      <c r="P3689" s="167" t="s">
        <v>1386</v>
      </c>
      <c r="Q3689" s="167">
        <v>3026.01</v>
      </c>
      <c r="S3689" s="167">
        <v>3026.01</v>
      </c>
      <c r="T3689" s="167" t="s">
        <v>1361</v>
      </c>
    </row>
    <row r="3690" spans="1:20">
      <c r="A3690" s="167">
        <v>42100</v>
      </c>
      <c r="B3690" s="167">
        <v>45901</v>
      </c>
      <c r="C3690" s="168">
        <v>45901</v>
      </c>
      <c r="D3690" s="167">
        <v>179858</v>
      </c>
      <c r="E3690" s="167" t="s">
        <v>4384</v>
      </c>
      <c r="F3690" s="167" t="s">
        <v>1425</v>
      </c>
      <c r="G3690" s="167" t="s">
        <v>1426</v>
      </c>
      <c r="I3690" s="167" t="s">
        <v>1405</v>
      </c>
      <c r="J3690" s="167" t="s">
        <v>1450</v>
      </c>
      <c r="K3690" s="167" t="s">
        <v>1284</v>
      </c>
      <c r="L3690" s="167" t="s">
        <v>1451</v>
      </c>
      <c r="M3690" s="167" t="s">
        <v>4375</v>
      </c>
      <c r="O3690" s="167">
        <v>23468</v>
      </c>
      <c r="P3690" s="167" t="s">
        <v>1386</v>
      </c>
      <c r="R3690" s="167">
        <v>20</v>
      </c>
      <c r="S3690" s="167">
        <v>-20</v>
      </c>
      <c r="T3690" s="167" t="s">
        <v>1361</v>
      </c>
    </row>
    <row r="3691" spans="1:20">
      <c r="A3691" s="167">
        <v>41450</v>
      </c>
      <c r="B3691" s="167">
        <v>45901</v>
      </c>
      <c r="C3691" s="168">
        <v>45901</v>
      </c>
      <c r="D3691" s="167">
        <v>179858</v>
      </c>
      <c r="E3691" s="167" t="s">
        <v>4385</v>
      </c>
      <c r="F3691" s="167" t="s">
        <v>1425</v>
      </c>
      <c r="G3691" s="167" t="s">
        <v>1426</v>
      </c>
      <c r="I3691" s="167" t="s">
        <v>1405</v>
      </c>
      <c r="J3691" s="167" t="s">
        <v>1643</v>
      </c>
      <c r="K3691" s="167" t="s">
        <v>1284</v>
      </c>
      <c r="L3691" s="167" t="s">
        <v>1644</v>
      </c>
      <c r="M3691" s="167" t="s">
        <v>4375</v>
      </c>
      <c r="O3691" s="167">
        <v>23468</v>
      </c>
      <c r="P3691" s="167" t="s">
        <v>1386</v>
      </c>
      <c r="R3691" s="167">
        <v>250</v>
      </c>
      <c r="S3691" s="167">
        <v>-250</v>
      </c>
      <c r="T3691" s="167" t="s">
        <v>1361</v>
      </c>
    </row>
    <row r="3692" spans="1:20">
      <c r="A3692" s="167">
        <v>41350</v>
      </c>
      <c r="B3692" s="167">
        <v>45901</v>
      </c>
      <c r="C3692" s="168">
        <v>45901</v>
      </c>
      <c r="D3692" s="167">
        <v>179858</v>
      </c>
      <c r="E3692" s="167" t="s">
        <v>4386</v>
      </c>
      <c r="F3692" s="167" t="s">
        <v>1425</v>
      </c>
      <c r="G3692" s="167" t="s">
        <v>1426</v>
      </c>
      <c r="I3692" s="167" t="s">
        <v>1405</v>
      </c>
      <c r="J3692" s="167" t="s">
        <v>1602</v>
      </c>
      <c r="K3692" s="167" t="s">
        <v>1284</v>
      </c>
      <c r="L3692" s="167" t="s">
        <v>1603</v>
      </c>
      <c r="M3692" s="167" t="s">
        <v>4375</v>
      </c>
      <c r="O3692" s="167">
        <v>23468</v>
      </c>
      <c r="P3692" s="167" t="s">
        <v>1386</v>
      </c>
      <c r="R3692" s="167">
        <v>60.49</v>
      </c>
      <c r="S3692" s="167">
        <v>-60.49</v>
      </c>
      <c r="T3692" s="167" t="s">
        <v>1361</v>
      </c>
    </row>
    <row r="3693" spans="1:20">
      <c r="A3693" s="167">
        <v>42100</v>
      </c>
      <c r="B3693" s="167">
        <v>45901</v>
      </c>
      <c r="C3693" s="168">
        <v>45901</v>
      </c>
      <c r="D3693" s="167">
        <v>179860</v>
      </c>
      <c r="E3693" s="167" t="s">
        <v>4387</v>
      </c>
      <c r="F3693" s="167" t="s">
        <v>1408</v>
      </c>
      <c r="G3693" s="167" t="s">
        <v>1409</v>
      </c>
      <c r="I3693" s="167" t="s">
        <v>1405</v>
      </c>
      <c r="J3693" s="167" t="s">
        <v>4388</v>
      </c>
      <c r="K3693" s="167" t="s">
        <v>1286</v>
      </c>
      <c r="L3693" s="167" t="s">
        <v>4389</v>
      </c>
      <c r="M3693" s="167" t="s">
        <v>4390</v>
      </c>
      <c r="O3693" s="167">
        <v>23531</v>
      </c>
      <c r="P3693" s="167" t="s">
        <v>1386</v>
      </c>
      <c r="R3693" s="167">
        <v>1350</v>
      </c>
      <c r="S3693" s="167">
        <v>-1350</v>
      </c>
      <c r="T3693" s="167" t="s">
        <v>1361</v>
      </c>
    </row>
    <row r="3694" spans="1:20">
      <c r="A3694" s="167">
        <v>42100</v>
      </c>
      <c r="B3694" s="167">
        <v>45931</v>
      </c>
      <c r="C3694" s="168">
        <v>45931</v>
      </c>
      <c r="D3694" s="167">
        <v>180413</v>
      </c>
      <c r="E3694" s="167" t="s">
        <v>4387</v>
      </c>
      <c r="F3694" s="167" t="s">
        <v>1408</v>
      </c>
      <c r="G3694" s="167" t="s">
        <v>1409</v>
      </c>
      <c r="I3694" s="167" t="s">
        <v>1405</v>
      </c>
      <c r="J3694" s="167" t="s">
        <v>4388</v>
      </c>
      <c r="K3694" s="167" t="s">
        <v>1286</v>
      </c>
      <c r="L3694" s="167" t="s">
        <v>4389</v>
      </c>
      <c r="M3694" s="167" t="s">
        <v>4390</v>
      </c>
      <c r="O3694" s="167">
        <v>23837</v>
      </c>
      <c r="P3694" s="167" t="s">
        <v>1386</v>
      </c>
      <c r="R3694" s="167">
        <v>1350</v>
      </c>
      <c r="S3694" s="167">
        <v>-1350</v>
      </c>
      <c r="T3694" s="167" t="s">
        <v>1361</v>
      </c>
    </row>
    <row r="3695" spans="1:20">
      <c r="A3695" s="167">
        <v>42100</v>
      </c>
      <c r="B3695" s="167">
        <v>45901</v>
      </c>
      <c r="C3695" s="168">
        <v>45901</v>
      </c>
      <c r="D3695" s="167">
        <v>179862</v>
      </c>
      <c r="E3695" s="167" t="s">
        <v>4391</v>
      </c>
      <c r="F3695" s="167" t="s">
        <v>1408</v>
      </c>
      <c r="G3695" s="167" t="s">
        <v>1409</v>
      </c>
      <c r="I3695" s="167" t="s">
        <v>1405</v>
      </c>
      <c r="J3695" s="167" t="s">
        <v>1413</v>
      </c>
      <c r="K3695" s="167" t="s">
        <v>1286</v>
      </c>
      <c r="L3695" s="167" t="s">
        <v>1414</v>
      </c>
      <c r="M3695" s="167" t="s">
        <v>4390</v>
      </c>
      <c r="O3695" s="167">
        <v>23490</v>
      </c>
      <c r="P3695" s="167" t="s">
        <v>1386</v>
      </c>
      <c r="R3695" s="167">
        <v>3654</v>
      </c>
      <c r="S3695" s="167">
        <v>-3654</v>
      </c>
      <c r="T3695" s="167" t="s">
        <v>1361</v>
      </c>
    </row>
    <row r="3696" spans="1:20">
      <c r="A3696" s="167">
        <v>42100</v>
      </c>
      <c r="B3696" s="167">
        <v>45931</v>
      </c>
      <c r="C3696" s="168">
        <v>45931</v>
      </c>
      <c r="D3696" s="167">
        <v>180415</v>
      </c>
      <c r="E3696" s="167" t="s">
        <v>4391</v>
      </c>
      <c r="F3696" s="167" t="s">
        <v>1408</v>
      </c>
      <c r="G3696" s="167" t="s">
        <v>1409</v>
      </c>
      <c r="I3696" s="167" t="s">
        <v>1405</v>
      </c>
      <c r="J3696" s="167" t="s">
        <v>1413</v>
      </c>
      <c r="K3696" s="167" t="s">
        <v>1286</v>
      </c>
      <c r="L3696" s="167" t="s">
        <v>1414</v>
      </c>
      <c r="M3696" s="167" t="s">
        <v>4390</v>
      </c>
      <c r="O3696" s="167">
        <v>23839</v>
      </c>
      <c r="P3696" s="167" t="s">
        <v>1386</v>
      </c>
      <c r="R3696" s="167">
        <v>3654</v>
      </c>
      <c r="S3696" s="167">
        <v>-3654</v>
      </c>
      <c r="T3696" s="167" t="s">
        <v>1361</v>
      </c>
    </row>
    <row r="3697" spans="1:20">
      <c r="A3697" s="167">
        <v>42100</v>
      </c>
      <c r="B3697" s="167">
        <v>45901</v>
      </c>
      <c r="C3697" s="168">
        <v>45901</v>
      </c>
      <c r="D3697" s="167">
        <v>179860</v>
      </c>
      <c r="E3697" s="167" t="s">
        <v>4392</v>
      </c>
      <c r="F3697" s="167" t="s">
        <v>1408</v>
      </c>
      <c r="G3697" s="167" t="s">
        <v>1409</v>
      </c>
      <c r="I3697" s="167" t="s">
        <v>1405</v>
      </c>
      <c r="J3697" s="167" t="s">
        <v>1422</v>
      </c>
      <c r="K3697" s="167" t="s">
        <v>1286</v>
      </c>
      <c r="L3697" s="167" t="s">
        <v>1423</v>
      </c>
      <c r="M3697" s="167" t="s">
        <v>4390</v>
      </c>
      <c r="O3697" s="167">
        <v>23531</v>
      </c>
      <c r="P3697" s="167" t="s">
        <v>1386</v>
      </c>
      <c r="R3697" s="167">
        <v>2876.25</v>
      </c>
      <c r="S3697" s="167">
        <v>-2876.25</v>
      </c>
      <c r="T3697" s="167" t="s">
        <v>1361</v>
      </c>
    </row>
    <row r="3698" spans="1:20">
      <c r="A3698" s="167">
        <v>42100</v>
      </c>
      <c r="B3698" s="167">
        <v>45931</v>
      </c>
      <c r="C3698" s="168">
        <v>45931</v>
      </c>
      <c r="D3698" s="167">
        <v>180413</v>
      </c>
      <c r="E3698" s="167" t="s">
        <v>4392</v>
      </c>
      <c r="F3698" s="167" t="s">
        <v>1408</v>
      </c>
      <c r="G3698" s="167" t="s">
        <v>1409</v>
      </c>
      <c r="I3698" s="167" t="s">
        <v>1405</v>
      </c>
      <c r="J3698" s="167" t="s">
        <v>1422</v>
      </c>
      <c r="K3698" s="167" t="s">
        <v>1286</v>
      </c>
      <c r="L3698" s="167" t="s">
        <v>1423</v>
      </c>
      <c r="M3698" s="167" t="s">
        <v>4390</v>
      </c>
      <c r="O3698" s="167">
        <v>23837</v>
      </c>
      <c r="P3698" s="167" t="s">
        <v>1386</v>
      </c>
      <c r="R3698" s="167">
        <v>2980.25</v>
      </c>
      <c r="S3698" s="167">
        <v>-2980.25</v>
      </c>
      <c r="T3698" s="167" t="s">
        <v>1361</v>
      </c>
    </row>
    <row r="3699" spans="1:20">
      <c r="A3699" s="167">
        <v>41320</v>
      </c>
      <c r="B3699" s="167">
        <v>45901</v>
      </c>
      <c r="C3699" s="168">
        <v>45901</v>
      </c>
      <c r="D3699" s="167">
        <v>179861</v>
      </c>
      <c r="E3699" s="167" t="s">
        <v>4393</v>
      </c>
      <c r="F3699" s="167" t="s">
        <v>1425</v>
      </c>
      <c r="G3699" s="167" t="s">
        <v>1426</v>
      </c>
      <c r="I3699" s="167" t="s">
        <v>1405</v>
      </c>
      <c r="J3699" s="167" t="s">
        <v>1427</v>
      </c>
      <c r="K3699" s="167" t="s">
        <v>1286</v>
      </c>
      <c r="L3699" s="167" t="s">
        <v>1428</v>
      </c>
      <c r="M3699" s="167" t="s">
        <v>4390</v>
      </c>
      <c r="O3699" s="167">
        <v>23438</v>
      </c>
      <c r="P3699" s="167" t="s">
        <v>1386</v>
      </c>
      <c r="R3699" s="167">
        <v>400</v>
      </c>
      <c r="S3699" s="167">
        <v>-400</v>
      </c>
      <c r="T3699" s="167" t="s">
        <v>1361</v>
      </c>
    </row>
    <row r="3700" spans="1:20">
      <c r="A3700" s="167">
        <v>41320</v>
      </c>
      <c r="B3700" s="167">
        <v>45931</v>
      </c>
      <c r="C3700" s="168">
        <v>45931</v>
      </c>
      <c r="D3700" s="167">
        <v>180414</v>
      </c>
      <c r="E3700" s="167" t="s">
        <v>4393</v>
      </c>
      <c r="F3700" s="167" t="s">
        <v>1425</v>
      </c>
      <c r="G3700" s="167" t="s">
        <v>1426</v>
      </c>
      <c r="I3700" s="167" t="s">
        <v>1405</v>
      </c>
      <c r="J3700" s="167" t="s">
        <v>1427</v>
      </c>
      <c r="K3700" s="167" t="s">
        <v>1286</v>
      </c>
      <c r="L3700" s="167" t="s">
        <v>1428</v>
      </c>
      <c r="M3700" s="167" t="s">
        <v>4390</v>
      </c>
      <c r="O3700" s="167">
        <v>23838</v>
      </c>
      <c r="P3700" s="167" t="s">
        <v>1386</v>
      </c>
      <c r="R3700" s="167">
        <v>400</v>
      </c>
      <c r="S3700" s="167">
        <v>-400</v>
      </c>
      <c r="T3700" s="167" t="s">
        <v>1361</v>
      </c>
    </row>
    <row r="3701" spans="1:20">
      <c r="A3701" s="167">
        <v>41300</v>
      </c>
      <c r="B3701" s="167">
        <v>45901</v>
      </c>
      <c r="C3701" s="168">
        <v>45901</v>
      </c>
      <c r="D3701" s="167">
        <v>179861</v>
      </c>
      <c r="E3701" s="167" t="s">
        <v>4394</v>
      </c>
      <c r="F3701" s="167" t="s">
        <v>1425</v>
      </c>
      <c r="G3701" s="167" t="s">
        <v>1426</v>
      </c>
      <c r="I3701" s="167" t="s">
        <v>1405</v>
      </c>
      <c r="J3701" s="167" t="s">
        <v>1430</v>
      </c>
      <c r="K3701" s="167" t="s">
        <v>1286</v>
      </c>
      <c r="L3701" s="167" t="s">
        <v>1430</v>
      </c>
      <c r="M3701" s="167" t="s">
        <v>4390</v>
      </c>
      <c r="O3701" s="167">
        <v>23438</v>
      </c>
      <c r="P3701" s="167" t="s">
        <v>1386</v>
      </c>
      <c r="R3701" s="167">
        <v>360</v>
      </c>
      <c r="S3701" s="167">
        <v>-360</v>
      </c>
      <c r="T3701" s="167" t="s">
        <v>1361</v>
      </c>
    </row>
    <row r="3702" spans="1:20">
      <c r="A3702" s="167">
        <v>41300</v>
      </c>
      <c r="B3702" s="167">
        <v>45931</v>
      </c>
      <c r="C3702" s="168">
        <v>45931</v>
      </c>
      <c r="D3702" s="167">
        <v>180414</v>
      </c>
      <c r="E3702" s="167" t="s">
        <v>4394</v>
      </c>
      <c r="F3702" s="167" t="s">
        <v>1425</v>
      </c>
      <c r="G3702" s="167" t="s">
        <v>1426</v>
      </c>
      <c r="I3702" s="167" t="s">
        <v>1405</v>
      </c>
      <c r="J3702" s="167" t="s">
        <v>1430</v>
      </c>
      <c r="K3702" s="167" t="s">
        <v>1286</v>
      </c>
      <c r="L3702" s="167" t="s">
        <v>1430</v>
      </c>
      <c r="M3702" s="167" t="s">
        <v>4390</v>
      </c>
      <c r="O3702" s="167">
        <v>23838</v>
      </c>
      <c r="P3702" s="167" t="s">
        <v>1386</v>
      </c>
      <c r="R3702" s="167">
        <v>360</v>
      </c>
      <c r="S3702" s="167">
        <v>-360</v>
      </c>
      <c r="T3702" s="167" t="s">
        <v>1361</v>
      </c>
    </row>
    <row r="3703" spans="1:20">
      <c r="A3703" s="167">
        <v>40100</v>
      </c>
      <c r="B3703" s="167">
        <v>45901</v>
      </c>
      <c r="C3703" s="168">
        <v>45901</v>
      </c>
      <c r="D3703" s="167">
        <v>179860</v>
      </c>
      <c r="E3703" s="167" t="s">
        <v>4395</v>
      </c>
      <c r="F3703" s="167" t="s">
        <v>1408</v>
      </c>
      <c r="G3703" s="167" t="s">
        <v>1409</v>
      </c>
      <c r="I3703" s="167" t="s">
        <v>1405</v>
      </c>
      <c r="J3703" s="167" t="s">
        <v>1862</v>
      </c>
      <c r="K3703" s="167" t="s">
        <v>1286</v>
      </c>
      <c r="L3703" s="167" t="s">
        <v>1863</v>
      </c>
      <c r="M3703" s="167" t="s">
        <v>4390</v>
      </c>
      <c r="O3703" s="167">
        <v>23531</v>
      </c>
      <c r="P3703" s="167" t="s">
        <v>1386</v>
      </c>
      <c r="R3703" s="167">
        <v>3650</v>
      </c>
      <c r="S3703" s="167">
        <v>-3650</v>
      </c>
      <c r="T3703" s="167" t="s">
        <v>1361</v>
      </c>
    </row>
    <row r="3704" spans="1:20">
      <c r="A3704" s="167">
        <v>40100</v>
      </c>
      <c r="B3704" s="167">
        <v>45931</v>
      </c>
      <c r="C3704" s="168">
        <v>45931</v>
      </c>
      <c r="D3704" s="167">
        <v>180413</v>
      </c>
      <c r="E3704" s="167" t="s">
        <v>4395</v>
      </c>
      <c r="F3704" s="167" t="s">
        <v>1408</v>
      </c>
      <c r="G3704" s="167" t="s">
        <v>1409</v>
      </c>
      <c r="I3704" s="167" t="s">
        <v>1405</v>
      </c>
      <c r="J3704" s="167" t="s">
        <v>1862</v>
      </c>
      <c r="K3704" s="167" t="s">
        <v>1286</v>
      </c>
      <c r="L3704" s="167" t="s">
        <v>1863</v>
      </c>
      <c r="M3704" s="167" t="s">
        <v>4390</v>
      </c>
      <c r="O3704" s="167">
        <v>23837</v>
      </c>
      <c r="P3704" s="167" t="s">
        <v>1386</v>
      </c>
      <c r="R3704" s="167">
        <v>3650</v>
      </c>
      <c r="S3704" s="167">
        <v>-3650</v>
      </c>
      <c r="T3704" s="167" t="s">
        <v>1361</v>
      </c>
    </row>
    <row r="3705" spans="1:20">
      <c r="A3705" s="167">
        <v>42100</v>
      </c>
      <c r="B3705" s="167">
        <v>45901</v>
      </c>
      <c r="C3705" s="168">
        <v>45901</v>
      </c>
      <c r="D3705" s="167">
        <v>179862</v>
      </c>
      <c r="E3705" s="167" t="s">
        <v>4396</v>
      </c>
      <c r="F3705" s="167" t="s">
        <v>1408</v>
      </c>
      <c r="G3705" s="167" t="s">
        <v>1409</v>
      </c>
      <c r="I3705" s="167" t="s">
        <v>1405</v>
      </c>
      <c r="J3705" s="167" t="s">
        <v>1435</v>
      </c>
      <c r="K3705" s="167" t="s">
        <v>1286</v>
      </c>
      <c r="L3705" s="167" t="s">
        <v>1436</v>
      </c>
      <c r="M3705" s="167" t="s">
        <v>4390</v>
      </c>
      <c r="O3705" s="167">
        <v>23490</v>
      </c>
      <c r="P3705" s="167" t="s">
        <v>1386</v>
      </c>
      <c r="R3705" s="167">
        <v>1417.5</v>
      </c>
      <c r="S3705" s="167">
        <v>-1417.5</v>
      </c>
      <c r="T3705" s="167" t="s">
        <v>1361</v>
      </c>
    </row>
    <row r="3706" spans="1:20">
      <c r="A3706" s="167">
        <v>42100</v>
      </c>
      <c r="B3706" s="167">
        <v>45931</v>
      </c>
      <c r="C3706" s="168">
        <v>45931</v>
      </c>
      <c r="D3706" s="167">
        <v>180415</v>
      </c>
      <c r="E3706" s="167" t="s">
        <v>4396</v>
      </c>
      <c r="F3706" s="167" t="s">
        <v>1408</v>
      </c>
      <c r="G3706" s="167" t="s">
        <v>1409</v>
      </c>
      <c r="I3706" s="167" t="s">
        <v>1405</v>
      </c>
      <c r="J3706" s="167" t="s">
        <v>1435</v>
      </c>
      <c r="K3706" s="167" t="s">
        <v>1286</v>
      </c>
      <c r="L3706" s="167" t="s">
        <v>1436</v>
      </c>
      <c r="M3706" s="167" t="s">
        <v>4390</v>
      </c>
      <c r="O3706" s="167">
        <v>23839</v>
      </c>
      <c r="P3706" s="167" t="s">
        <v>1386</v>
      </c>
      <c r="R3706" s="167">
        <v>1417.5</v>
      </c>
      <c r="S3706" s="167">
        <v>-1417.5</v>
      </c>
      <c r="T3706" s="167" t="s">
        <v>1361</v>
      </c>
    </row>
    <row r="3707" spans="1:20">
      <c r="A3707" s="167">
        <v>40000</v>
      </c>
      <c r="B3707" s="167">
        <v>45901</v>
      </c>
      <c r="C3707" s="168">
        <v>45901</v>
      </c>
      <c r="D3707" s="167">
        <v>179860</v>
      </c>
      <c r="E3707" s="167" t="s">
        <v>4397</v>
      </c>
      <c r="F3707" s="167" t="s">
        <v>1425</v>
      </c>
      <c r="G3707" s="167" t="s">
        <v>1426</v>
      </c>
      <c r="I3707" s="167" t="s">
        <v>1405</v>
      </c>
      <c r="J3707" s="167" t="s">
        <v>1620</v>
      </c>
      <c r="K3707" s="167" t="s">
        <v>1286</v>
      </c>
      <c r="L3707" s="167" t="s">
        <v>1620</v>
      </c>
      <c r="M3707" s="167" t="s">
        <v>4390</v>
      </c>
      <c r="O3707" s="167">
        <v>23531</v>
      </c>
      <c r="P3707" s="167" t="s">
        <v>1386</v>
      </c>
      <c r="R3707" s="167">
        <v>11509.08</v>
      </c>
      <c r="S3707" s="167">
        <v>-11509.08</v>
      </c>
      <c r="T3707" s="167" t="s">
        <v>1361</v>
      </c>
    </row>
    <row r="3708" spans="1:20">
      <c r="A3708" s="167">
        <v>40000</v>
      </c>
      <c r="B3708" s="167">
        <v>45931</v>
      </c>
      <c r="C3708" s="168">
        <v>45931</v>
      </c>
      <c r="D3708" s="167">
        <v>180413</v>
      </c>
      <c r="E3708" s="167" t="s">
        <v>4397</v>
      </c>
      <c r="F3708" s="167" t="s">
        <v>1425</v>
      </c>
      <c r="G3708" s="167" t="s">
        <v>1426</v>
      </c>
      <c r="I3708" s="167" t="s">
        <v>1405</v>
      </c>
      <c r="J3708" s="167" t="s">
        <v>1620</v>
      </c>
      <c r="K3708" s="167" t="s">
        <v>1286</v>
      </c>
      <c r="L3708" s="167" t="s">
        <v>1620</v>
      </c>
      <c r="M3708" s="167" t="s">
        <v>4390</v>
      </c>
      <c r="O3708" s="167">
        <v>23837</v>
      </c>
      <c r="P3708" s="167" t="s">
        <v>1386</v>
      </c>
      <c r="R3708" s="167">
        <v>11509.08</v>
      </c>
      <c r="S3708" s="167">
        <v>-11509.08</v>
      </c>
      <c r="T3708" s="167" t="s">
        <v>1361</v>
      </c>
    </row>
    <row r="3709" spans="1:20">
      <c r="A3709" s="167">
        <v>40200</v>
      </c>
      <c r="B3709" s="167">
        <v>45901</v>
      </c>
      <c r="C3709" s="168">
        <v>45901</v>
      </c>
      <c r="D3709" s="167">
        <v>179859</v>
      </c>
      <c r="E3709" s="167" t="s">
        <v>4398</v>
      </c>
      <c r="F3709" s="167" t="s">
        <v>1425</v>
      </c>
      <c r="G3709" s="167" t="s">
        <v>1426</v>
      </c>
      <c r="I3709" s="167" t="s">
        <v>1405</v>
      </c>
      <c r="J3709" s="167" t="s">
        <v>2549</v>
      </c>
      <c r="K3709" s="167" t="s">
        <v>1286</v>
      </c>
      <c r="L3709" s="167" t="s">
        <v>2549</v>
      </c>
      <c r="M3709" s="167" t="s">
        <v>4390</v>
      </c>
      <c r="O3709" s="167">
        <v>23436</v>
      </c>
      <c r="P3709" s="167" t="s">
        <v>1386</v>
      </c>
      <c r="R3709" s="167">
        <v>636.5</v>
      </c>
      <c r="S3709" s="167">
        <v>-636.5</v>
      </c>
      <c r="T3709" s="167" t="s">
        <v>1361</v>
      </c>
    </row>
    <row r="3710" spans="1:20">
      <c r="A3710" s="167">
        <v>40200</v>
      </c>
      <c r="B3710" s="167">
        <v>45931</v>
      </c>
      <c r="C3710" s="168">
        <v>45931</v>
      </c>
      <c r="D3710" s="167">
        <v>180412</v>
      </c>
      <c r="E3710" s="167" t="s">
        <v>4398</v>
      </c>
      <c r="F3710" s="167" t="s">
        <v>1425</v>
      </c>
      <c r="G3710" s="167" t="s">
        <v>1426</v>
      </c>
      <c r="I3710" s="167" t="s">
        <v>1405</v>
      </c>
      <c r="J3710" s="167" t="s">
        <v>2549</v>
      </c>
      <c r="K3710" s="167" t="s">
        <v>1286</v>
      </c>
      <c r="L3710" s="167" t="s">
        <v>2549</v>
      </c>
      <c r="M3710" s="167" t="s">
        <v>4390</v>
      </c>
      <c r="O3710" s="167">
        <v>23836</v>
      </c>
      <c r="P3710" s="167" t="s">
        <v>1386</v>
      </c>
      <c r="R3710" s="167">
        <v>636.5</v>
      </c>
      <c r="S3710" s="167">
        <v>-636.5</v>
      </c>
      <c r="T3710" s="167" t="s">
        <v>1361</v>
      </c>
    </row>
    <row r="3711" spans="1:20">
      <c r="A3711" s="167">
        <v>42100</v>
      </c>
      <c r="B3711" s="167">
        <v>45901</v>
      </c>
      <c r="C3711" s="168">
        <v>45901</v>
      </c>
      <c r="D3711" s="167">
        <v>179861</v>
      </c>
      <c r="E3711" s="167" t="s">
        <v>4399</v>
      </c>
      <c r="F3711" s="167" t="s">
        <v>1425</v>
      </c>
      <c r="G3711" s="167" t="s">
        <v>1426</v>
      </c>
      <c r="I3711" s="167" t="s">
        <v>1405</v>
      </c>
      <c r="J3711" s="167" t="s">
        <v>1450</v>
      </c>
      <c r="K3711" s="167" t="s">
        <v>1286</v>
      </c>
      <c r="L3711" s="167" t="s">
        <v>1451</v>
      </c>
      <c r="M3711" s="167" t="s">
        <v>4390</v>
      </c>
      <c r="O3711" s="167">
        <v>23438</v>
      </c>
      <c r="P3711" s="167" t="s">
        <v>1386</v>
      </c>
      <c r="R3711" s="167">
        <v>21</v>
      </c>
      <c r="S3711" s="167">
        <v>-21</v>
      </c>
      <c r="T3711" s="167" t="s">
        <v>1361</v>
      </c>
    </row>
    <row r="3712" spans="1:20">
      <c r="A3712" s="167">
        <v>42100</v>
      </c>
      <c r="B3712" s="167">
        <v>45931</v>
      </c>
      <c r="C3712" s="168">
        <v>45931</v>
      </c>
      <c r="D3712" s="167">
        <v>180414</v>
      </c>
      <c r="E3712" s="167" t="s">
        <v>4399</v>
      </c>
      <c r="F3712" s="167" t="s">
        <v>1425</v>
      </c>
      <c r="G3712" s="167" t="s">
        <v>1426</v>
      </c>
      <c r="I3712" s="167" t="s">
        <v>1405</v>
      </c>
      <c r="J3712" s="167" t="s">
        <v>1450</v>
      </c>
      <c r="K3712" s="167" t="s">
        <v>1286</v>
      </c>
      <c r="L3712" s="167" t="s">
        <v>1451</v>
      </c>
      <c r="M3712" s="167" t="s">
        <v>4390</v>
      </c>
      <c r="O3712" s="167">
        <v>23838</v>
      </c>
      <c r="P3712" s="167" t="s">
        <v>1386</v>
      </c>
      <c r="R3712" s="167">
        <v>21</v>
      </c>
      <c r="S3712" s="167">
        <v>-21</v>
      </c>
      <c r="T3712" s="167" t="s">
        <v>1361</v>
      </c>
    </row>
    <row r="3713" spans="1:20">
      <c r="A3713" s="167">
        <v>42100</v>
      </c>
      <c r="B3713" s="167">
        <v>45901</v>
      </c>
      <c r="C3713" s="168">
        <v>45901</v>
      </c>
      <c r="D3713" s="167">
        <v>179863</v>
      </c>
      <c r="E3713" s="167" t="s">
        <v>4400</v>
      </c>
      <c r="F3713" s="167" t="s">
        <v>1408</v>
      </c>
      <c r="G3713" s="167" t="s">
        <v>1409</v>
      </c>
      <c r="I3713" s="167" t="s">
        <v>1405</v>
      </c>
      <c r="J3713" s="167" t="s">
        <v>1413</v>
      </c>
      <c r="K3713" s="167" t="s">
        <v>1294</v>
      </c>
      <c r="L3713" s="167" t="s">
        <v>1414</v>
      </c>
      <c r="M3713" s="167" t="s">
        <v>4401</v>
      </c>
      <c r="O3713" s="167">
        <v>23493</v>
      </c>
      <c r="P3713" s="167" t="s">
        <v>1386</v>
      </c>
      <c r="R3713" s="167">
        <v>118</v>
      </c>
      <c r="S3713" s="167">
        <v>-118</v>
      </c>
      <c r="T3713" s="167" t="s">
        <v>1361</v>
      </c>
    </row>
    <row r="3714" spans="1:20">
      <c r="A3714" s="167">
        <v>42100</v>
      </c>
      <c r="B3714" s="167">
        <v>45931</v>
      </c>
      <c r="C3714" s="168">
        <v>45931</v>
      </c>
      <c r="D3714" s="167">
        <v>180417</v>
      </c>
      <c r="E3714" s="167" t="s">
        <v>4400</v>
      </c>
      <c r="F3714" s="167" t="s">
        <v>1408</v>
      </c>
      <c r="G3714" s="167" t="s">
        <v>1409</v>
      </c>
      <c r="I3714" s="167" t="s">
        <v>1405</v>
      </c>
      <c r="J3714" s="167" t="s">
        <v>1413</v>
      </c>
      <c r="K3714" s="167" t="s">
        <v>1294</v>
      </c>
      <c r="L3714" s="167" t="s">
        <v>1414</v>
      </c>
      <c r="M3714" s="167" t="s">
        <v>4401</v>
      </c>
      <c r="O3714" s="167">
        <v>23841</v>
      </c>
      <c r="P3714" s="167" t="s">
        <v>1386</v>
      </c>
      <c r="R3714" s="167">
        <v>118</v>
      </c>
      <c r="S3714" s="167">
        <v>-118</v>
      </c>
      <c r="T3714" s="167" t="s">
        <v>1361</v>
      </c>
    </row>
    <row r="3715" spans="1:20">
      <c r="A3715" s="167">
        <v>42100</v>
      </c>
      <c r="B3715" s="167">
        <v>45901</v>
      </c>
      <c r="C3715" s="168">
        <v>45901</v>
      </c>
      <c r="D3715" s="167">
        <v>179863</v>
      </c>
      <c r="E3715" s="167" t="s">
        <v>4402</v>
      </c>
      <c r="F3715" s="167" t="s">
        <v>1408</v>
      </c>
      <c r="G3715" s="167" t="s">
        <v>1409</v>
      </c>
      <c r="I3715" s="167" t="s">
        <v>1405</v>
      </c>
      <c r="J3715" s="167" t="s">
        <v>1422</v>
      </c>
      <c r="K3715" s="167" t="s">
        <v>1294</v>
      </c>
      <c r="L3715" s="167" t="s">
        <v>1423</v>
      </c>
      <c r="M3715" s="167" t="s">
        <v>4401</v>
      </c>
      <c r="O3715" s="167">
        <v>23493</v>
      </c>
      <c r="P3715" s="167" t="s">
        <v>1386</v>
      </c>
      <c r="R3715" s="167">
        <v>390</v>
      </c>
      <c r="S3715" s="167">
        <v>-390</v>
      </c>
      <c r="T3715" s="167" t="s">
        <v>1361</v>
      </c>
    </row>
    <row r="3716" spans="1:20">
      <c r="A3716" s="167">
        <v>42100</v>
      </c>
      <c r="B3716" s="167">
        <v>45931</v>
      </c>
      <c r="C3716" s="168">
        <v>45931</v>
      </c>
      <c r="D3716" s="167">
        <v>180417</v>
      </c>
      <c r="E3716" s="167" t="s">
        <v>4402</v>
      </c>
      <c r="F3716" s="167" t="s">
        <v>1408</v>
      </c>
      <c r="G3716" s="167" t="s">
        <v>1409</v>
      </c>
      <c r="I3716" s="167" t="s">
        <v>1405</v>
      </c>
      <c r="J3716" s="167" t="s">
        <v>1422</v>
      </c>
      <c r="K3716" s="167" t="s">
        <v>1294</v>
      </c>
      <c r="L3716" s="167" t="s">
        <v>1423</v>
      </c>
      <c r="M3716" s="167" t="s">
        <v>4401</v>
      </c>
      <c r="O3716" s="167">
        <v>23841</v>
      </c>
      <c r="P3716" s="167" t="s">
        <v>1386</v>
      </c>
      <c r="R3716" s="167">
        <v>396.5</v>
      </c>
      <c r="S3716" s="167">
        <v>-396.5</v>
      </c>
      <c r="T3716" s="167" t="s">
        <v>1361</v>
      </c>
    </row>
    <row r="3717" spans="1:20">
      <c r="A3717" s="167">
        <v>41450</v>
      </c>
      <c r="B3717" s="167">
        <v>45901</v>
      </c>
      <c r="C3717" s="168">
        <v>45901</v>
      </c>
      <c r="D3717" s="167">
        <v>179864</v>
      </c>
      <c r="E3717" s="167" t="s">
        <v>4403</v>
      </c>
      <c r="F3717" s="167" t="s">
        <v>1425</v>
      </c>
      <c r="G3717" s="167" t="s">
        <v>1426</v>
      </c>
      <c r="I3717" s="167" t="s">
        <v>1405</v>
      </c>
      <c r="J3717" s="167" t="s">
        <v>2892</v>
      </c>
      <c r="K3717" s="167" t="s">
        <v>1294</v>
      </c>
      <c r="L3717" s="167" t="s">
        <v>2893</v>
      </c>
      <c r="M3717" s="167" t="s">
        <v>4401</v>
      </c>
      <c r="O3717" s="167">
        <v>23457</v>
      </c>
      <c r="P3717" s="167" t="s">
        <v>1386</v>
      </c>
      <c r="R3717" s="167">
        <v>9.6</v>
      </c>
      <c r="S3717" s="167">
        <v>-9.6</v>
      </c>
      <c r="T3717" s="167" t="s">
        <v>1361</v>
      </c>
    </row>
    <row r="3718" spans="1:20">
      <c r="A3718" s="167">
        <v>41450</v>
      </c>
      <c r="B3718" s="167">
        <v>45931</v>
      </c>
      <c r="C3718" s="168">
        <v>45931</v>
      </c>
      <c r="D3718" s="167">
        <v>180416</v>
      </c>
      <c r="E3718" s="167" t="s">
        <v>4403</v>
      </c>
      <c r="F3718" s="167" t="s">
        <v>1425</v>
      </c>
      <c r="G3718" s="167" t="s">
        <v>1426</v>
      </c>
      <c r="I3718" s="167" t="s">
        <v>1405</v>
      </c>
      <c r="J3718" s="167" t="s">
        <v>2892</v>
      </c>
      <c r="K3718" s="167" t="s">
        <v>1294</v>
      </c>
      <c r="L3718" s="167" t="s">
        <v>2893</v>
      </c>
      <c r="M3718" s="167" t="s">
        <v>4401</v>
      </c>
      <c r="O3718" s="167">
        <v>23840</v>
      </c>
      <c r="P3718" s="167" t="s">
        <v>1386</v>
      </c>
      <c r="R3718" s="167">
        <v>9.6</v>
      </c>
      <c r="S3718" s="167">
        <v>-9.6</v>
      </c>
      <c r="T3718" s="167" t="s">
        <v>1361</v>
      </c>
    </row>
    <row r="3719" spans="1:20">
      <c r="A3719" s="167">
        <v>41320</v>
      </c>
      <c r="B3719" s="167">
        <v>45901</v>
      </c>
      <c r="C3719" s="168">
        <v>45901</v>
      </c>
      <c r="D3719" s="167">
        <v>179863</v>
      </c>
      <c r="E3719" s="167" t="s">
        <v>4404</v>
      </c>
      <c r="F3719" s="167" t="s">
        <v>1425</v>
      </c>
      <c r="G3719" s="167" t="s">
        <v>1426</v>
      </c>
      <c r="I3719" s="167" t="s">
        <v>1405</v>
      </c>
      <c r="J3719" s="167" t="s">
        <v>1492</v>
      </c>
      <c r="K3719" s="167" t="s">
        <v>1294</v>
      </c>
      <c r="L3719" s="167" t="s">
        <v>1493</v>
      </c>
      <c r="M3719" s="167" t="s">
        <v>4401</v>
      </c>
      <c r="O3719" s="167">
        <v>23493</v>
      </c>
      <c r="P3719" s="167" t="s">
        <v>1386</v>
      </c>
      <c r="R3719" s="167">
        <v>50</v>
      </c>
      <c r="S3719" s="167">
        <v>-50</v>
      </c>
      <c r="T3719" s="167" t="s">
        <v>1361</v>
      </c>
    </row>
    <row r="3720" spans="1:20">
      <c r="A3720" s="167">
        <v>41320</v>
      </c>
      <c r="B3720" s="167">
        <v>45931</v>
      </c>
      <c r="C3720" s="168">
        <v>45931</v>
      </c>
      <c r="D3720" s="167">
        <v>180417</v>
      </c>
      <c r="E3720" s="167" t="s">
        <v>4404</v>
      </c>
      <c r="F3720" s="167" t="s">
        <v>1425</v>
      </c>
      <c r="G3720" s="167" t="s">
        <v>1426</v>
      </c>
      <c r="I3720" s="167" t="s">
        <v>1405</v>
      </c>
      <c r="J3720" s="167" t="s">
        <v>1492</v>
      </c>
      <c r="K3720" s="167" t="s">
        <v>1294</v>
      </c>
      <c r="L3720" s="167" t="s">
        <v>1493</v>
      </c>
      <c r="M3720" s="167" t="s">
        <v>4401</v>
      </c>
      <c r="O3720" s="167">
        <v>23841</v>
      </c>
      <c r="P3720" s="167" t="s">
        <v>1386</v>
      </c>
      <c r="R3720" s="167">
        <v>50</v>
      </c>
      <c r="S3720" s="167">
        <v>-50</v>
      </c>
      <c r="T3720" s="167" t="s">
        <v>1361</v>
      </c>
    </row>
    <row r="3721" spans="1:20">
      <c r="A3721" s="167">
        <v>42100</v>
      </c>
      <c r="B3721" s="167">
        <v>45901</v>
      </c>
      <c r="C3721" s="168">
        <v>45901</v>
      </c>
      <c r="D3721" s="167">
        <v>179863</v>
      </c>
      <c r="E3721" s="167" t="s">
        <v>4405</v>
      </c>
      <c r="F3721" s="167" t="s">
        <v>1408</v>
      </c>
      <c r="G3721" s="167" t="s">
        <v>1409</v>
      </c>
      <c r="I3721" s="167" t="s">
        <v>1405</v>
      </c>
      <c r="J3721" s="167" t="s">
        <v>1432</v>
      </c>
      <c r="K3721" s="167" t="s">
        <v>1294</v>
      </c>
      <c r="L3721" s="167" t="s">
        <v>1433</v>
      </c>
      <c r="M3721" s="167" t="s">
        <v>4401</v>
      </c>
      <c r="O3721" s="167">
        <v>23493</v>
      </c>
      <c r="P3721" s="167" t="s">
        <v>1386</v>
      </c>
      <c r="R3721" s="167">
        <v>200</v>
      </c>
      <c r="S3721" s="167">
        <v>-200</v>
      </c>
      <c r="T3721" s="167" t="s">
        <v>1361</v>
      </c>
    </row>
    <row r="3722" spans="1:20">
      <c r="A3722" s="167">
        <v>42100</v>
      </c>
      <c r="B3722" s="167">
        <v>45931</v>
      </c>
      <c r="C3722" s="168">
        <v>45931</v>
      </c>
      <c r="D3722" s="167">
        <v>180417</v>
      </c>
      <c r="E3722" s="167" t="s">
        <v>4405</v>
      </c>
      <c r="F3722" s="167" t="s">
        <v>1408</v>
      </c>
      <c r="G3722" s="167" t="s">
        <v>1409</v>
      </c>
      <c r="I3722" s="167" t="s">
        <v>1405</v>
      </c>
      <c r="J3722" s="167" t="s">
        <v>1432</v>
      </c>
      <c r="K3722" s="167" t="s">
        <v>1294</v>
      </c>
      <c r="L3722" s="167" t="s">
        <v>1433</v>
      </c>
      <c r="M3722" s="167" t="s">
        <v>4401</v>
      </c>
      <c r="O3722" s="167">
        <v>23841</v>
      </c>
      <c r="P3722" s="167" t="s">
        <v>1386</v>
      </c>
      <c r="R3722" s="167">
        <v>204</v>
      </c>
      <c r="S3722" s="167">
        <v>-204</v>
      </c>
      <c r="T3722" s="167" t="s">
        <v>1361</v>
      </c>
    </row>
    <row r="3723" spans="1:20">
      <c r="A3723" s="167">
        <v>40000</v>
      </c>
      <c r="B3723" s="167">
        <v>45901</v>
      </c>
      <c r="C3723" s="168">
        <v>45901</v>
      </c>
      <c r="D3723" s="167">
        <v>179863</v>
      </c>
      <c r="E3723" s="167" t="s">
        <v>4406</v>
      </c>
      <c r="F3723" s="167" t="s">
        <v>1504</v>
      </c>
      <c r="G3723" s="167" t="s">
        <v>297</v>
      </c>
      <c r="I3723" s="167" t="s">
        <v>1405</v>
      </c>
      <c r="J3723" s="167" t="s">
        <v>1514</v>
      </c>
      <c r="K3723" s="167" t="s">
        <v>1294</v>
      </c>
      <c r="L3723" s="167" t="s">
        <v>1515</v>
      </c>
      <c r="M3723" s="167" t="s">
        <v>4401</v>
      </c>
      <c r="O3723" s="167">
        <v>23493</v>
      </c>
      <c r="P3723" s="167" t="s">
        <v>1386</v>
      </c>
      <c r="R3723" s="167">
        <v>540</v>
      </c>
      <c r="S3723" s="167">
        <v>-540</v>
      </c>
      <c r="T3723" s="167" t="s">
        <v>1361</v>
      </c>
    </row>
    <row r="3724" spans="1:20">
      <c r="A3724" s="167">
        <v>40000</v>
      </c>
      <c r="B3724" s="167">
        <v>45931</v>
      </c>
      <c r="C3724" s="168">
        <v>45931</v>
      </c>
      <c r="D3724" s="167">
        <v>180417</v>
      </c>
      <c r="E3724" s="167" t="s">
        <v>4406</v>
      </c>
      <c r="F3724" s="167" t="s">
        <v>1504</v>
      </c>
      <c r="G3724" s="167" t="s">
        <v>297</v>
      </c>
      <c r="I3724" s="167" t="s">
        <v>1405</v>
      </c>
      <c r="J3724" s="167" t="s">
        <v>1514</v>
      </c>
      <c r="K3724" s="167" t="s">
        <v>1294</v>
      </c>
      <c r="L3724" s="167" t="s">
        <v>1515</v>
      </c>
      <c r="M3724" s="167" t="s">
        <v>4401</v>
      </c>
      <c r="O3724" s="167">
        <v>23841</v>
      </c>
      <c r="P3724" s="167" t="s">
        <v>1386</v>
      </c>
      <c r="R3724" s="167">
        <v>540</v>
      </c>
      <c r="S3724" s="167">
        <v>-540</v>
      </c>
      <c r="T3724" s="167" t="s">
        <v>1361</v>
      </c>
    </row>
    <row r="3725" spans="1:20">
      <c r="A3725" s="167">
        <v>41300</v>
      </c>
      <c r="B3725" s="167">
        <v>45901</v>
      </c>
      <c r="C3725" s="168">
        <v>45901</v>
      </c>
      <c r="D3725" s="167">
        <v>179863</v>
      </c>
      <c r="E3725" s="167" t="s">
        <v>4407</v>
      </c>
      <c r="F3725" s="167" t="s">
        <v>1425</v>
      </c>
      <c r="G3725" s="167" t="s">
        <v>1426</v>
      </c>
      <c r="I3725" s="167" t="s">
        <v>1405</v>
      </c>
      <c r="J3725" s="167" t="s">
        <v>1592</v>
      </c>
      <c r="K3725" s="167" t="s">
        <v>1294</v>
      </c>
      <c r="L3725" s="167" t="s">
        <v>1593</v>
      </c>
      <c r="M3725" s="167" t="s">
        <v>4401</v>
      </c>
      <c r="O3725" s="167">
        <v>23493</v>
      </c>
      <c r="P3725" s="167" t="s">
        <v>1386</v>
      </c>
      <c r="R3725" s="167">
        <v>160</v>
      </c>
      <c r="S3725" s="167">
        <v>-160</v>
      </c>
      <c r="T3725" s="167" t="s">
        <v>1361</v>
      </c>
    </row>
    <row r="3726" spans="1:20">
      <c r="A3726" s="167">
        <v>41300</v>
      </c>
      <c r="B3726" s="167">
        <v>45931</v>
      </c>
      <c r="C3726" s="168">
        <v>45931</v>
      </c>
      <c r="D3726" s="167">
        <v>180417</v>
      </c>
      <c r="E3726" s="167" t="s">
        <v>4407</v>
      </c>
      <c r="F3726" s="167" t="s">
        <v>1425</v>
      </c>
      <c r="G3726" s="167" t="s">
        <v>1426</v>
      </c>
      <c r="I3726" s="167" t="s">
        <v>1405</v>
      </c>
      <c r="J3726" s="167" t="s">
        <v>1592</v>
      </c>
      <c r="K3726" s="167" t="s">
        <v>1294</v>
      </c>
      <c r="L3726" s="167" t="s">
        <v>1593</v>
      </c>
      <c r="M3726" s="167" t="s">
        <v>4401</v>
      </c>
      <c r="O3726" s="167">
        <v>23841</v>
      </c>
      <c r="P3726" s="167" t="s">
        <v>1386</v>
      </c>
      <c r="R3726" s="167">
        <v>156</v>
      </c>
      <c r="S3726" s="167">
        <v>-156</v>
      </c>
      <c r="T3726" s="167" t="s">
        <v>1361</v>
      </c>
    </row>
    <row r="3727" spans="1:20">
      <c r="A3727" s="167">
        <v>42100</v>
      </c>
      <c r="B3727" s="167">
        <v>45901</v>
      </c>
      <c r="C3727" s="168">
        <v>45901</v>
      </c>
      <c r="D3727" s="167">
        <v>179863</v>
      </c>
      <c r="E3727" s="167" t="s">
        <v>4408</v>
      </c>
      <c r="F3727" s="167" t="s">
        <v>1408</v>
      </c>
      <c r="G3727" s="167" t="s">
        <v>1409</v>
      </c>
      <c r="I3727" s="167" t="s">
        <v>1405</v>
      </c>
      <c r="J3727" s="167" t="s">
        <v>1435</v>
      </c>
      <c r="K3727" s="167" t="s">
        <v>1294</v>
      </c>
      <c r="L3727" s="167" t="s">
        <v>1436</v>
      </c>
      <c r="M3727" s="167" t="s">
        <v>4401</v>
      </c>
      <c r="O3727" s="167">
        <v>23493</v>
      </c>
      <c r="P3727" s="167" t="s">
        <v>1386</v>
      </c>
      <c r="R3727" s="167">
        <v>260</v>
      </c>
      <c r="S3727" s="167">
        <v>-260</v>
      </c>
      <c r="T3727" s="167" t="s">
        <v>1361</v>
      </c>
    </row>
    <row r="3728" spans="1:20">
      <c r="A3728" s="167">
        <v>42100</v>
      </c>
      <c r="B3728" s="167">
        <v>45931</v>
      </c>
      <c r="C3728" s="168">
        <v>45931</v>
      </c>
      <c r="D3728" s="167">
        <v>180417</v>
      </c>
      <c r="E3728" s="167" t="s">
        <v>4408</v>
      </c>
      <c r="F3728" s="167" t="s">
        <v>1408</v>
      </c>
      <c r="G3728" s="167" t="s">
        <v>1409</v>
      </c>
      <c r="I3728" s="167" t="s">
        <v>1405</v>
      </c>
      <c r="J3728" s="167" t="s">
        <v>1435</v>
      </c>
      <c r="K3728" s="167" t="s">
        <v>1294</v>
      </c>
      <c r="L3728" s="167" t="s">
        <v>1436</v>
      </c>
      <c r="M3728" s="167" t="s">
        <v>4401</v>
      </c>
      <c r="O3728" s="167">
        <v>23841</v>
      </c>
      <c r="P3728" s="167" t="s">
        <v>1386</v>
      </c>
      <c r="R3728" s="167">
        <v>260</v>
      </c>
      <c r="S3728" s="167">
        <v>-260</v>
      </c>
      <c r="T3728" s="167" t="s">
        <v>1361</v>
      </c>
    </row>
    <row r="3729" spans="1:20">
      <c r="A3729" s="167">
        <v>40000</v>
      </c>
      <c r="B3729" s="167">
        <v>45901</v>
      </c>
      <c r="C3729" s="168">
        <v>45901</v>
      </c>
      <c r="D3729" s="167">
        <v>179863</v>
      </c>
      <c r="E3729" s="167" t="s">
        <v>4409</v>
      </c>
      <c r="F3729" s="167" t="s">
        <v>1504</v>
      </c>
      <c r="G3729" s="167" t="s">
        <v>297</v>
      </c>
      <c r="I3729" s="167" t="s">
        <v>1405</v>
      </c>
      <c r="J3729" s="167" t="s">
        <v>1441</v>
      </c>
      <c r="K3729" s="167" t="s">
        <v>1294</v>
      </c>
      <c r="L3729" s="167" t="s">
        <v>1442</v>
      </c>
      <c r="M3729" s="167" t="s">
        <v>4401</v>
      </c>
      <c r="O3729" s="167">
        <v>23493</v>
      </c>
      <c r="P3729" s="167" t="s">
        <v>1386</v>
      </c>
      <c r="R3729" s="167">
        <v>150</v>
      </c>
      <c r="S3729" s="167">
        <v>-150</v>
      </c>
      <c r="T3729" s="167" t="s">
        <v>1361</v>
      </c>
    </row>
    <row r="3730" spans="1:20">
      <c r="A3730" s="167">
        <v>40000</v>
      </c>
      <c r="B3730" s="167">
        <v>45931</v>
      </c>
      <c r="C3730" s="168">
        <v>45931</v>
      </c>
      <c r="D3730" s="167">
        <v>180417</v>
      </c>
      <c r="E3730" s="167" t="s">
        <v>4409</v>
      </c>
      <c r="F3730" s="167" t="s">
        <v>1504</v>
      </c>
      <c r="G3730" s="167" t="s">
        <v>297</v>
      </c>
      <c r="I3730" s="167" t="s">
        <v>1405</v>
      </c>
      <c r="J3730" s="167" t="s">
        <v>1441</v>
      </c>
      <c r="K3730" s="167" t="s">
        <v>1294</v>
      </c>
      <c r="L3730" s="167" t="s">
        <v>1442</v>
      </c>
      <c r="M3730" s="167" t="s">
        <v>4401</v>
      </c>
      <c r="O3730" s="167">
        <v>23841</v>
      </c>
      <c r="P3730" s="167" t="s">
        <v>1386</v>
      </c>
      <c r="R3730" s="167">
        <v>150</v>
      </c>
      <c r="S3730" s="167">
        <v>-150</v>
      </c>
      <c r="T3730" s="167" t="s">
        <v>1361</v>
      </c>
    </row>
    <row r="3731" spans="1:20">
      <c r="A3731" s="167">
        <v>40000</v>
      </c>
      <c r="B3731" s="167">
        <v>45901</v>
      </c>
      <c r="C3731" s="168">
        <v>45901</v>
      </c>
      <c r="D3731" s="167">
        <v>179863</v>
      </c>
      <c r="E3731" s="167" t="s">
        <v>4410</v>
      </c>
      <c r="F3731" s="167" t="s">
        <v>1504</v>
      </c>
      <c r="G3731" s="167" t="s">
        <v>297</v>
      </c>
      <c r="I3731" s="167" t="s">
        <v>1405</v>
      </c>
      <c r="J3731" s="167" t="s">
        <v>1444</v>
      </c>
      <c r="K3731" s="167" t="s">
        <v>1294</v>
      </c>
      <c r="L3731" s="167" t="s">
        <v>1445</v>
      </c>
      <c r="M3731" s="167" t="s">
        <v>4401</v>
      </c>
      <c r="O3731" s="167">
        <v>23493</v>
      </c>
      <c r="P3731" s="167" t="s">
        <v>1386</v>
      </c>
      <c r="R3731" s="167">
        <v>200</v>
      </c>
      <c r="S3731" s="167">
        <v>-200</v>
      </c>
      <c r="T3731" s="167" t="s">
        <v>1361</v>
      </c>
    </row>
    <row r="3732" spans="1:20">
      <c r="A3732" s="167">
        <v>40000</v>
      </c>
      <c r="B3732" s="167">
        <v>45931</v>
      </c>
      <c r="C3732" s="168">
        <v>45931</v>
      </c>
      <c r="D3732" s="167">
        <v>180417</v>
      </c>
      <c r="E3732" s="167" t="s">
        <v>4410</v>
      </c>
      <c r="F3732" s="167" t="s">
        <v>1504</v>
      </c>
      <c r="G3732" s="167" t="s">
        <v>297</v>
      </c>
      <c r="I3732" s="167" t="s">
        <v>1405</v>
      </c>
      <c r="J3732" s="167" t="s">
        <v>1444</v>
      </c>
      <c r="K3732" s="167" t="s">
        <v>1294</v>
      </c>
      <c r="L3732" s="167" t="s">
        <v>1445</v>
      </c>
      <c r="M3732" s="167" t="s">
        <v>4401</v>
      </c>
      <c r="O3732" s="167">
        <v>23841</v>
      </c>
      <c r="P3732" s="167" t="s">
        <v>1386</v>
      </c>
      <c r="R3732" s="167">
        <v>200</v>
      </c>
      <c r="S3732" s="167">
        <v>-200</v>
      </c>
      <c r="T3732" s="167" t="s">
        <v>1361</v>
      </c>
    </row>
    <row r="3733" spans="1:20">
      <c r="A3733" s="167">
        <v>40000</v>
      </c>
      <c r="B3733" s="167">
        <v>45901</v>
      </c>
      <c r="C3733" s="168">
        <v>45901</v>
      </c>
      <c r="D3733" s="167">
        <v>179863</v>
      </c>
      <c r="E3733" s="167" t="s">
        <v>4411</v>
      </c>
      <c r="F3733" s="167" t="s">
        <v>1504</v>
      </c>
      <c r="G3733" s="167" t="s">
        <v>297</v>
      </c>
      <c r="I3733" s="167" t="s">
        <v>1405</v>
      </c>
      <c r="J3733" s="167" t="s">
        <v>1447</v>
      </c>
      <c r="K3733" s="167" t="s">
        <v>1294</v>
      </c>
      <c r="L3733" s="167" t="s">
        <v>1448</v>
      </c>
      <c r="M3733" s="167" t="s">
        <v>4401</v>
      </c>
      <c r="O3733" s="167">
        <v>23493</v>
      </c>
      <c r="P3733" s="167" t="s">
        <v>1386</v>
      </c>
      <c r="R3733" s="167">
        <v>3560</v>
      </c>
      <c r="S3733" s="167">
        <v>-3560</v>
      </c>
      <c r="T3733" s="167" t="s">
        <v>1361</v>
      </c>
    </row>
    <row r="3734" spans="1:20">
      <c r="A3734" s="167">
        <v>40000</v>
      </c>
      <c r="B3734" s="167">
        <v>45931</v>
      </c>
      <c r="C3734" s="168">
        <v>45931</v>
      </c>
      <c r="D3734" s="167">
        <v>180417</v>
      </c>
      <c r="E3734" s="167" t="s">
        <v>4411</v>
      </c>
      <c r="F3734" s="167" t="s">
        <v>1504</v>
      </c>
      <c r="G3734" s="167" t="s">
        <v>297</v>
      </c>
      <c r="I3734" s="167" t="s">
        <v>1405</v>
      </c>
      <c r="J3734" s="167" t="s">
        <v>1447</v>
      </c>
      <c r="K3734" s="167" t="s">
        <v>1294</v>
      </c>
      <c r="L3734" s="167" t="s">
        <v>1448</v>
      </c>
      <c r="M3734" s="167" t="s">
        <v>4401</v>
      </c>
      <c r="O3734" s="167">
        <v>23841</v>
      </c>
      <c r="P3734" s="167" t="s">
        <v>1386</v>
      </c>
      <c r="R3734" s="167">
        <v>3471</v>
      </c>
      <c r="S3734" s="167">
        <v>-3471</v>
      </c>
      <c r="T3734" s="167" t="s">
        <v>1361</v>
      </c>
    </row>
    <row r="3735" spans="1:20">
      <c r="A3735" s="167">
        <v>41450</v>
      </c>
      <c r="B3735" s="167">
        <v>45901</v>
      </c>
      <c r="C3735" s="168">
        <v>45901</v>
      </c>
      <c r="D3735" s="167">
        <v>179864</v>
      </c>
      <c r="E3735" s="167" t="s">
        <v>4412</v>
      </c>
      <c r="F3735" s="167" t="s">
        <v>1425</v>
      </c>
      <c r="G3735" s="167" t="s">
        <v>1426</v>
      </c>
      <c r="I3735" s="167" t="s">
        <v>1405</v>
      </c>
      <c r="J3735" s="167" t="s">
        <v>4413</v>
      </c>
      <c r="K3735" s="167" t="s">
        <v>1294</v>
      </c>
      <c r="L3735" s="167" t="s">
        <v>4414</v>
      </c>
      <c r="M3735" s="167" t="s">
        <v>4401</v>
      </c>
      <c r="O3735" s="167">
        <v>23457</v>
      </c>
      <c r="P3735" s="167" t="s">
        <v>1386</v>
      </c>
      <c r="R3735" s="167">
        <v>33</v>
      </c>
      <c r="S3735" s="167">
        <v>-33</v>
      </c>
      <c r="T3735" s="167" t="s">
        <v>1361</v>
      </c>
    </row>
    <row r="3736" spans="1:20">
      <c r="A3736" s="167">
        <v>41450</v>
      </c>
      <c r="B3736" s="167">
        <v>45931</v>
      </c>
      <c r="C3736" s="168">
        <v>45931</v>
      </c>
      <c r="D3736" s="167">
        <v>180416</v>
      </c>
      <c r="E3736" s="167" t="s">
        <v>4412</v>
      </c>
      <c r="F3736" s="167" t="s">
        <v>1425</v>
      </c>
      <c r="G3736" s="167" t="s">
        <v>1426</v>
      </c>
      <c r="I3736" s="167" t="s">
        <v>1405</v>
      </c>
      <c r="J3736" s="167" t="s">
        <v>4413</v>
      </c>
      <c r="K3736" s="167" t="s">
        <v>1294</v>
      </c>
      <c r="L3736" s="167" t="s">
        <v>4414</v>
      </c>
      <c r="M3736" s="167" t="s">
        <v>4401</v>
      </c>
      <c r="O3736" s="167">
        <v>23840</v>
      </c>
      <c r="P3736" s="167" t="s">
        <v>1386</v>
      </c>
      <c r="R3736" s="167">
        <v>33</v>
      </c>
      <c r="S3736" s="167">
        <v>-33</v>
      </c>
      <c r="T3736" s="167" t="s">
        <v>1361</v>
      </c>
    </row>
    <row r="3737" spans="1:20">
      <c r="A3737" s="167">
        <v>41450</v>
      </c>
      <c r="B3737" s="167">
        <v>45901</v>
      </c>
      <c r="C3737" s="168">
        <v>45901</v>
      </c>
      <c r="D3737" s="167">
        <v>179864</v>
      </c>
      <c r="E3737" s="167" t="s">
        <v>4415</v>
      </c>
      <c r="F3737" s="167" t="s">
        <v>1425</v>
      </c>
      <c r="G3737" s="167" t="s">
        <v>1426</v>
      </c>
      <c r="I3737" s="167" t="s">
        <v>1405</v>
      </c>
      <c r="J3737" s="167" t="s">
        <v>2577</v>
      </c>
      <c r="K3737" s="167" t="s">
        <v>1294</v>
      </c>
      <c r="L3737" s="167" t="s">
        <v>2578</v>
      </c>
      <c r="M3737" s="167" t="s">
        <v>4401</v>
      </c>
      <c r="O3737" s="167">
        <v>23457</v>
      </c>
      <c r="P3737" s="167" t="s">
        <v>1386</v>
      </c>
      <c r="R3737" s="167">
        <v>79.2</v>
      </c>
      <c r="S3737" s="167">
        <v>-79.2</v>
      </c>
      <c r="T3737" s="167" t="s">
        <v>1361</v>
      </c>
    </row>
    <row r="3738" spans="1:20">
      <c r="A3738" s="167">
        <v>41450</v>
      </c>
      <c r="B3738" s="167">
        <v>45931</v>
      </c>
      <c r="C3738" s="168">
        <v>45931</v>
      </c>
      <c r="D3738" s="167">
        <v>180416</v>
      </c>
      <c r="E3738" s="167" t="s">
        <v>4415</v>
      </c>
      <c r="F3738" s="167" t="s">
        <v>1425</v>
      </c>
      <c r="G3738" s="167" t="s">
        <v>1426</v>
      </c>
      <c r="I3738" s="167" t="s">
        <v>1405</v>
      </c>
      <c r="J3738" s="167" t="s">
        <v>2577</v>
      </c>
      <c r="K3738" s="167" t="s">
        <v>1294</v>
      </c>
      <c r="L3738" s="167" t="s">
        <v>2578</v>
      </c>
      <c r="M3738" s="167" t="s">
        <v>4401</v>
      </c>
      <c r="O3738" s="167">
        <v>23840</v>
      </c>
      <c r="P3738" s="167" t="s">
        <v>1386</v>
      </c>
      <c r="R3738" s="167">
        <v>79.2</v>
      </c>
      <c r="S3738" s="167">
        <v>-79.2</v>
      </c>
      <c r="T3738" s="167" t="s">
        <v>1361</v>
      </c>
    </row>
    <row r="3739" spans="1:20">
      <c r="A3739" s="167">
        <v>41450</v>
      </c>
      <c r="B3739" s="167">
        <v>45901</v>
      </c>
      <c r="C3739" s="168">
        <v>45901</v>
      </c>
      <c r="D3739" s="167">
        <v>179864</v>
      </c>
      <c r="E3739" s="167" t="s">
        <v>4416</v>
      </c>
      <c r="F3739" s="167" t="s">
        <v>1425</v>
      </c>
      <c r="G3739" s="167" t="s">
        <v>1426</v>
      </c>
      <c r="I3739" s="167" t="s">
        <v>1405</v>
      </c>
      <c r="J3739" s="167" t="s">
        <v>1540</v>
      </c>
      <c r="K3739" s="167" t="s">
        <v>1294</v>
      </c>
      <c r="L3739" s="167" t="s">
        <v>1541</v>
      </c>
      <c r="M3739" s="167" t="s">
        <v>4401</v>
      </c>
      <c r="O3739" s="167">
        <v>23457</v>
      </c>
      <c r="P3739" s="167" t="s">
        <v>1386</v>
      </c>
      <c r="R3739" s="167">
        <v>1267.2</v>
      </c>
      <c r="S3739" s="167">
        <v>-1267.2</v>
      </c>
      <c r="T3739" s="167" t="s">
        <v>1361</v>
      </c>
    </row>
    <row r="3740" spans="1:20">
      <c r="A3740" s="167">
        <v>41450</v>
      </c>
      <c r="B3740" s="167">
        <v>45931</v>
      </c>
      <c r="C3740" s="168">
        <v>45931</v>
      </c>
      <c r="D3740" s="167">
        <v>180416</v>
      </c>
      <c r="E3740" s="167" t="s">
        <v>4416</v>
      </c>
      <c r="F3740" s="167" t="s">
        <v>1425</v>
      </c>
      <c r="G3740" s="167" t="s">
        <v>1426</v>
      </c>
      <c r="I3740" s="167" t="s">
        <v>1405</v>
      </c>
      <c r="J3740" s="167" t="s">
        <v>1540</v>
      </c>
      <c r="K3740" s="167" t="s">
        <v>1294</v>
      </c>
      <c r="L3740" s="167" t="s">
        <v>1541</v>
      </c>
      <c r="M3740" s="167" t="s">
        <v>4401</v>
      </c>
      <c r="O3740" s="167">
        <v>23840</v>
      </c>
      <c r="P3740" s="167" t="s">
        <v>1386</v>
      </c>
      <c r="R3740" s="167">
        <v>1267.2</v>
      </c>
      <c r="S3740" s="167">
        <v>-1267.2</v>
      </c>
      <c r="T3740" s="167" t="s">
        <v>1361</v>
      </c>
    </row>
    <row r="3741" spans="1:20">
      <c r="A3741" s="167">
        <v>41450</v>
      </c>
      <c r="B3741" s="167">
        <v>45901</v>
      </c>
      <c r="C3741" s="168">
        <v>45901</v>
      </c>
      <c r="D3741" s="167">
        <v>179864</v>
      </c>
      <c r="E3741" s="167" t="s">
        <v>4417</v>
      </c>
      <c r="F3741" s="167" t="s">
        <v>1425</v>
      </c>
      <c r="G3741" s="167" t="s">
        <v>1426</v>
      </c>
      <c r="I3741" s="167" t="s">
        <v>1405</v>
      </c>
      <c r="J3741" s="167" t="s">
        <v>2581</v>
      </c>
      <c r="K3741" s="167" t="s">
        <v>1294</v>
      </c>
      <c r="L3741" s="167" t="s">
        <v>2582</v>
      </c>
      <c r="M3741" s="167" t="s">
        <v>4401</v>
      </c>
      <c r="O3741" s="167">
        <v>23457</v>
      </c>
      <c r="P3741" s="167" t="s">
        <v>1386</v>
      </c>
      <c r="R3741" s="167">
        <v>228</v>
      </c>
      <c r="S3741" s="167">
        <v>-228</v>
      </c>
      <c r="T3741" s="167" t="s">
        <v>1361</v>
      </c>
    </row>
    <row r="3742" spans="1:20">
      <c r="A3742" s="167">
        <v>41450</v>
      </c>
      <c r="B3742" s="167">
        <v>45931</v>
      </c>
      <c r="C3742" s="168">
        <v>45931</v>
      </c>
      <c r="D3742" s="167">
        <v>180416</v>
      </c>
      <c r="E3742" s="167" t="s">
        <v>4417</v>
      </c>
      <c r="F3742" s="167" t="s">
        <v>1425</v>
      </c>
      <c r="G3742" s="167" t="s">
        <v>1426</v>
      </c>
      <c r="I3742" s="167" t="s">
        <v>1405</v>
      </c>
      <c r="J3742" s="167" t="s">
        <v>2581</v>
      </c>
      <c r="K3742" s="167" t="s">
        <v>1294</v>
      </c>
      <c r="L3742" s="167" t="s">
        <v>2582</v>
      </c>
      <c r="M3742" s="167" t="s">
        <v>4401</v>
      </c>
      <c r="O3742" s="167">
        <v>23840</v>
      </c>
      <c r="P3742" s="167" t="s">
        <v>1386</v>
      </c>
      <c r="R3742" s="167">
        <v>228</v>
      </c>
      <c r="S3742" s="167">
        <v>-228</v>
      </c>
      <c r="T3742" s="167" t="s">
        <v>1361</v>
      </c>
    </row>
    <row r="3743" spans="1:20">
      <c r="A3743" s="167">
        <v>41450</v>
      </c>
      <c r="B3743" s="167">
        <v>45901</v>
      </c>
      <c r="C3743" s="168">
        <v>45901</v>
      </c>
      <c r="D3743" s="167">
        <v>179864</v>
      </c>
      <c r="E3743" s="167" t="s">
        <v>4418</v>
      </c>
      <c r="F3743" s="167" t="s">
        <v>1425</v>
      </c>
      <c r="G3743" s="167" t="s">
        <v>1426</v>
      </c>
      <c r="I3743" s="167" t="s">
        <v>1405</v>
      </c>
      <c r="J3743" s="167" t="s">
        <v>2033</v>
      </c>
      <c r="K3743" s="167" t="s">
        <v>1294</v>
      </c>
      <c r="L3743" s="167" t="s">
        <v>2034</v>
      </c>
      <c r="M3743" s="167" t="s">
        <v>4401</v>
      </c>
      <c r="O3743" s="167">
        <v>23457</v>
      </c>
      <c r="P3743" s="167" t="s">
        <v>1386</v>
      </c>
      <c r="R3743" s="167">
        <v>9.6</v>
      </c>
      <c r="S3743" s="167">
        <v>-9.6</v>
      </c>
      <c r="T3743" s="167" t="s">
        <v>1361</v>
      </c>
    </row>
    <row r="3744" spans="1:20">
      <c r="A3744" s="167">
        <v>41450</v>
      </c>
      <c r="B3744" s="167">
        <v>45931</v>
      </c>
      <c r="C3744" s="168">
        <v>45931</v>
      </c>
      <c r="D3744" s="167">
        <v>180416</v>
      </c>
      <c r="E3744" s="167" t="s">
        <v>4418</v>
      </c>
      <c r="F3744" s="167" t="s">
        <v>1425</v>
      </c>
      <c r="G3744" s="167" t="s">
        <v>1426</v>
      </c>
      <c r="I3744" s="167" t="s">
        <v>1405</v>
      </c>
      <c r="J3744" s="167" t="s">
        <v>2033</v>
      </c>
      <c r="K3744" s="167" t="s">
        <v>1294</v>
      </c>
      <c r="L3744" s="167" t="s">
        <v>2034</v>
      </c>
      <c r="M3744" s="167" t="s">
        <v>4401</v>
      </c>
      <c r="O3744" s="167">
        <v>23840</v>
      </c>
      <c r="P3744" s="167" t="s">
        <v>1386</v>
      </c>
      <c r="R3744" s="167">
        <v>9.6</v>
      </c>
      <c r="S3744" s="167">
        <v>-9.6</v>
      </c>
      <c r="T3744" s="167" t="s">
        <v>1361</v>
      </c>
    </row>
    <row r="3745" spans="1:20">
      <c r="A3745" s="167">
        <v>41450</v>
      </c>
      <c r="B3745" s="167">
        <v>45901</v>
      </c>
      <c r="C3745" s="168">
        <v>45901</v>
      </c>
      <c r="D3745" s="167">
        <v>179864</v>
      </c>
      <c r="E3745" s="167" t="s">
        <v>4419</v>
      </c>
      <c r="F3745" s="167" t="s">
        <v>1425</v>
      </c>
      <c r="G3745" s="167" t="s">
        <v>1426</v>
      </c>
      <c r="I3745" s="167" t="s">
        <v>1405</v>
      </c>
      <c r="J3745" s="167" t="s">
        <v>4420</v>
      </c>
      <c r="K3745" s="167" t="s">
        <v>1294</v>
      </c>
      <c r="L3745" s="167" t="s">
        <v>4421</v>
      </c>
      <c r="M3745" s="167" t="s">
        <v>4401</v>
      </c>
      <c r="O3745" s="167">
        <v>23457</v>
      </c>
      <c r="P3745" s="167" t="s">
        <v>1386</v>
      </c>
      <c r="R3745" s="167">
        <v>48</v>
      </c>
      <c r="S3745" s="167">
        <v>-48</v>
      </c>
      <c r="T3745" s="167" t="s">
        <v>1361</v>
      </c>
    </row>
    <row r="3746" spans="1:20">
      <c r="A3746" s="167">
        <v>41450</v>
      </c>
      <c r="B3746" s="167">
        <v>45931</v>
      </c>
      <c r="C3746" s="168">
        <v>45931</v>
      </c>
      <c r="D3746" s="167">
        <v>180416</v>
      </c>
      <c r="E3746" s="167" t="s">
        <v>4419</v>
      </c>
      <c r="F3746" s="167" t="s">
        <v>1425</v>
      </c>
      <c r="G3746" s="167" t="s">
        <v>1426</v>
      </c>
      <c r="I3746" s="167" t="s">
        <v>1405</v>
      </c>
      <c r="J3746" s="167" t="s">
        <v>4420</v>
      </c>
      <c r="K3746" s="167" t="s">
        <v>1294</v>
      </c>
      <c r="L3746" s="167" t="s">
        <v>4421</v>
      </c>
      <c r="M3746" s="167" t="s">
        <v>4401</v>
      </c>
      <c r="O3746" s="167">
        <v>23840</v>
      </c>
      <c r="P3746" s="167" t="s">
        <v>1386</v>
      </c>
      <c r="R3746" s="167">
        <v>48</v>
      </c>
      <c r="S3746" s="167">
        <v>-48</v>
      </c>
      <c r="T3746" s="167" t="s">
        <v>1361</v>
      </c>
    </row>
    <row r="3747" spans="1:20">
      <c r="A3747" s="167">
        <v>41200</v>
      </c>
      <c r="B3747" s="167">
        <v>45901</v>
      </c>
      <c r="C3747" s="168">
        <v>45901</v>
      </c>
      <c r="D3747" s="167">
        <v>179863</v>
      </c>
      <c r="E3747" s="167" t="s">
        <v>4422</v>
      </c>
      <c r="F3747" s="167" t="s">
        <v>1408</v>
      </c>
      <c r="G3747" s="167" t="s">
        <v>1409</v>
      </c>
      <c r="I3747" s="167" t="s">
        <v>1405</v>
      </c>
      <c r="J3747" s="167" t="s">
        <v>1478</v>
      </c>
      <c r="K3747" s="167" t="s">
        <v>1294</v>
      </c>
      <c r="L3747" s="167" t="s">
        <v>1479</v>
      </c>
      <c r="M3747" s="167" t="s">
        <v>4401</v>
      </c>
      <c r="O3747" s="167">
        <v>23493</v>
      </c>
      <c r="P3747" s="167" t="s">
        <v>1386</v>
      </c>
      <c r="R3747" s="167">
        <v>250</v>
      </c>
      <c r="S3747" s="167">
        <v>-250</v>
      </c>
      <c r="T3747" s="167" t="s">
        <v>1361</v>
      </c>
    </row>
    <row r="3748" spans="1:20">
      <c r="A3748" s="167">
        <v>41200</v>
      </c>
      <c r="B3748" s="167">
        <v>45931</v>
      </c>
      <c r="C3748" s="168">
        <v>45931</v>
      </c>
      <c r="D3748" s="167">
        <v>180417</v>
      </c>
      <c r="E3748" s="167" t="s">
        <v>4422</v>
      </c>
      <c r="F3748" s="167" t="s">
        <v>1408</v>
      </c>
      <c r="G3748" s="167" t="s">
        <v>1409</v>
      </c>
      <c r="I3748" s="167" t="s">
        <v>1405</v>
      </c>
      <c r="J3748" s="167" t="s">
        <v>1478</v>
      </c>
      <c r="K3748" s="167" t="s">
        <v>1294</v>
      </c>
      <c r="L3748" s="167" t="s">
        <v>1479</v>
      </c>
      <c r="M3748" s="167" t="s">
        <v>4401</v>
      </c>
      <c r="O3748" s="167">
        <v>23841</v>
      </c>
      <c r="P3748" s="167" t="s">
        <v>1386</v>
      </c>
      <c r="R3748" s="167">
        <v>250</v>
      </c>
      <c r="S3748" s="167">
        <v>-250</v>
      </c>
      <c r="T3748" s="167" t="s">
        <v>1361</v>
      </c>
    </row>
    <row r="3749" spans="1:20">
      <c r="A3749" s="167">
        <v>41450</v>
      </c>
      <c r="B3749" s="167">
        <v>45901</v>
      </c>
      <c r="C3749" s="168">
        <v>45901</v>
      </c>
      <c r="D3749" s="167">
        <v>179864</v>
      </c>
      <c r="E3749" s="167" t="s">
        <v>4423</v>
      </c>
      <c r="F3749" s="167" t="s">
        <v>1425</v>
      </c>
      <c r="G3749" s="167" t="s">
        <v>1426</v>
      </c>
      <c r="I3749" s="167" t="s">
        <v>1405</v>
      </c>
      <c r="J3749" s="167" t="s">
        <v>4424</v>
      </c>
      <c r="K3749" s="167" t="s">
        <v>1294</v>
      </c>
      <c r="L3749" s="167" t="s">
        <v>4425</v>
      </c>
      <c r="M3749" s="167" t="s">
        <v>4401</v>
      </c>
      <c r="O3749" s="167">
        <v>23457</v>
      </c>
      <c r="P3749" s="167" t="s">
        <v>1386</v>
      </c>
      <c r="R3749" s="167">
        <v>288</v>
      </c>
      <c r="S3749" s="167">
        <v>-288</v>
      </c>
      <c r="T3749" s="167" t="s">
        <v>1361</v>
      </c>
    </row>
    <row r="3750" spans="1:20">
      <c r="A3750" s="167">
        <v>41450</v>
      </c>
      <c r="B3750" s="167">
        <v>45931</v>
      </c>
      <c r="C3750" s="168">
        <v>45931</v>
      </c>
      <c r="D3750" s="167">
        <v>180416</v>
      </c>
      <c r="E3750" s="167" t="s">
        <v>4423</v>
      </c>
      <c r="F3750" s="167" t="s">
        <v>1425</v>
      </c>
      <c r="G3750" s="167" t="s">
        <v>1426</v>
      </c>
      <c r="I3750" s="167" t="s">
        <v>1405</v>
      </c>
      <c r="J3750" s="167" t="s">
        <v>4424</v>
      </c>
      <c r="K3750" s="167" t="s">
        <v>1294</v>
      </c>
      <c r="L3750" s="167" t="s">
        <v>4425</v>
      </c>
      <c r="M3750" s="167" t="s">
        <v>4401</v>
      </c>
      <c r="O3750" s="167">
        <v>23840</v>
      </c>
      <c r="P3750" s="167" t="s">
        <v>1386</v>
      </c>
      <c r="R3750" s="167">
        <v>324</v>
      </c>
      <c r="S3750" s="167">
        <v>-324</v>
      </c>
      <c r="T3750" s="167" t="s">
        <v>1361</v>
      </c>
    </row>
    <row r="3751" spans="1:20">
      <c r="A3751" s="167">
        <v>40000</v>
      </c>
      <c r="B3751" s="167">
        <v>45901</v>
      </c>
      <c r="C3751" s="168">
        <v>45901</v>
      </c>
      <c r="D3751" s="167">
        <v>179865</v>
      </c>
      <c r="E3751" s="167" t="s">
        <v>4426</v>
      </c>
      <c r="F3751" s="167" t="s">
        <v>1425</v>
      </c>
      <c r="G3751" s="167" t="s">
        <v>1426</v>
      </c>
      <c r="I3751" s="167" t="s">
        <v>1405</v>
      </c>
      <c r="J3751" s="167" t="s">
        <v>1447</v>
      </c>
      <c r="K3751" s="167" t="s">
        <v>1298</v>
      </c>
      <c r="L3751" s="167" t="s">
        <v>1448</v>
      </c>
      <c r="M3751" s="167" t="s">
        <v>4427</v>
      </c>
      <c r="O3751" s="167">
        <v>23500</v>
      </c>
      <c r="P3751" s="167" t="s">
        <v>1386</v>
      </c>
      <c r="R3751" s="167">
        <v>6489</v>
      </c>
      <c r="S3751" s="167">
        <v>-6489</v>
      </c>
      <c r="T3751" s="167" t="s">
        <v>1361</v>
      </c>
    </row>
    <row r="3752" spans="1:20">
      <c r="A3752" s="167">
        <v>40000</v>
      </c>
      <c r="B3752" s="167">
        <v>45931</v>
      </c>
      <c r="C3752" s="168">
        <v>45931</v>
      </c>
      <c r="D3752" s="167">
        <v>180418</v>
      </c>
      <c r="E3752" s="167" t="s">
        <v>4426</v>
      </c>
      <c r="F3752" s="167" t="s">
        <v>1425</v>
      </c>
      <c r="G3752" s="167" t="s">
        <v>1426</v>
      </c>
      <c r="I3752" s="167" t="s">
        <v>1405</v>
      </c>
      <c r="J3752" s="167" t="s">
        <v>1447</v>
      </c>
      <c r="K3752" s="167" t="s">
        <v>1298</v>
      </c>
      <c r="L3752" s="167" t="s">
        <v>1448</v>
      </c>
      <c r="M3752" s="167" t="s">
        <v>4427</v>
      </c>
      <c r="O3752" s="167">
        <v>23842</v>
      </c>
      <c r="P3752" s="167" t="s">
        <v>1386</v>
      </c>
      <c r="R3752" s="167">
        <v>6489</v>
      </c>
      <c r="S3752" s="167">
        <v>-6489</v>
      </c>
      <c r="T3752" s="167" t="s">
        <v>1361</v>
      </c>
    </row>
    <row r="3753" spans="1:20">
      <c r="A3753" s="167">
        <v>42100</v>
      </c>
      <c r="B3753" s="167">
        <v>45901</v>
      </c>
      <c r="C3753" s="168">
        <v>45901</v>
      </c>
      <c r="D3753" s="167">
        <v>179766</v>
      </c>
      <c r="E3753" s="167" t="s">
        <v>4428</v>
      </c>
      <c r="F3753" s="167" t="s">
        <v>1408</v>
      </c>
      <c r="G3753" s="167" t="s">
        <v>1409</v>
      </c>
      <c r="I3753" s="167" t="s">
        <v>1618</v>
      </c>
      <c r="J3753" s="167" t="s">
        <v>1410</v>
      </c>
      <c r="K3753" s="167" t="s">
        <v>1301</v>
      </c>
      <c r="L3753" s="167" t="s">
        <v>1411</v>
      </c>
      <c r="M3753" s="167" t="s">
        <v>4429</v>
      </c>
      <c r="O3753" s="167">
        <v>23325</v>
      </c>
      <c r="P3753" s="167" t="s">
        <v>1386</v>
      </c>
      <c r="R3753" s="167">
        <v>525</v>
      </c>
      <c r="S3753" s="167">
        <v>-525</v>
      </c>
      <c r="T3753" s="167" t="s">
        <v>1361</v>
      </c>
    </row>
    <row r="3754" spans="1:20">
      <c r="A3754" s="167">
        <v>42100</v>
      </c>
      <c r="B3754" s="167">
        <v>45931</v>
      </c>
      <c r="C3754" s="168">
        <v>45931</v>
      </c>
      <c r="D3754" s="167">
        <v>180318</v>
      </c>
      <c r="E3754" s="167" t="s">
        <v>4428</v>
      </c>
      <c r="F3754" s="167" t="s">
        <v>1408</v>
      </c>
      <c r="G3754" s="167" t="s">
        <v>1409</v>
      </c>
      <c r="I3754" s="167" t="s">
        <v>1618</v>
      </c>
      <c r="J3754" s="167" t="s">
        <v>1410</v>
      </c>
      <c r="K3754" s="167" t="s">
        <v>1301</v>
      </c>
      <c r="L3754" s="167" t="s">
        <v>1411</v>
      </c>
      <c r="M3754" s="167" t="s">
        <v>4429</v>
      </c>
      <c r="O3754" s="167">
        <v>23742</v>
      </c>
      <c r="P3754" s="167" t="s">
        <v>1386</v>
      </c>
      <c r="R3754" s="167">
        <v>525</v>
      </c>
      <c r="S3754" s="167">
        <v>-525</v>
      </c>
      <c r="T3754" s="167" t="s">
        <v>1361</v>
      </c>
    </row>
    <row r="3755" spans="1:20">
      <c r="A3755" s="167">
        <v>42100</v>
      </c>
      <c r="B3755" s="167">
        <v>45901</v>
      </c>
      <c r="C3755" s="168">
        <v>45901</v>
      </c>
      <c r="D3755" s="167">
        <v>179766</v>
      </c>
      <c r="E3755" s="167" t="s">
        <v>4430</v>
      </c>
      <c r="F3755" s="167" t="s">
        <v>1408</v>
      </c>
      <c r="G3755" s="167" t="s">
        <v>1409</v>
      </c>
      <c r="I3755" s="167" t="s">
        <v>1618</v>
      </c>
      <c r="J3755" s="167" t="s">
        <v>1416</v>
      </c>
      <c r="K3755" s="167" t="s">
        <v>1301</v>
      </c>
      <c r="L3755" s="167" t="s">
        <v>1417</v>
      </c>
      <c r="M3755" s="167" t="s">
        <v>4429</v>
      </c>
      <c r="O3755" s="167">
        <v>23325</v>
      </c>
      <c r="P3755" s="167" t="s">
        <v>1386</v>
      </c>
      <c r="R3755" s="167">
        <v>105</v>
      </c>
      <c r="S3755" s="167">
        <v>-105</v>
      </c>
      <c r="T3755" s="167" t="s">
        <v>1361</v>
      </c>
    </row>
    <row r="3756" spans="1:20">
      <c r="A3756" s="167">
        <v>42100</v>
      </c>
      <c r="B3756" s="167">
        <v>45931</v>
      </c>
      <c r="C3756" s="168">
        <v>45931</v>
      </c>
      <c r="D3756" s="167">
        <v>180318</v>
      </c>
      <c r="E3756" s="167" t="s">
        <v>4430</v>
      </c>
      <c r="F3756" s="167" t="s">
        <v>1408</v>
      </c>
      <c r="G3756" s="167" t="s">
        <v>1409</v>
      </c>
      <c r="I3756" s="167" t="s">
        <v>1618</v>
      </c>
      <c r="J3756" s="167" t="s">
        <v>1416</v>
      </c>
      <c r="K3756" s="167" t="s">
        <v>1301</v>
      </c>
      <c r="L3756" s="167" t="s">
        <v>1417</v>
      </c>
      <c r="M3756" s="167" t="s">
        <v>4429</v>
      </c>
      <c r="O3756" s="167">
        <v>23742</v>
      </c>
      <c r="P3756" s="167" t="s">
        <v>1386</v>
      </c>
      <c r="R3756" s="167">
        <v>105</v>
      </c>
      <c r="S3756" s="167">
        <v>-105</v>
      </c>
      <c r="T3756" s="167" t="s">
        <v>1361</v>
      </c>
    </row>
    <row r="3757" spans="1:20">
      <c r="A3757" s="167">
        <v>42100</v>
      </c>
      <c r="B3757" s="167">
        <v>45901</v>
      </c>
      <c r="C3757" s="168">
        <v>45901</v>
      </c>
      <c r="D3757" s="167">
        <v>179766</v>
      </c>
      <c r="E3757" s="167" t="s">
        <v>4431</v>
      </c>
      <c r="F3757" s="167" t="s">
        <v>1408</v>
      </c>
      <c r="G3757" s="167" t="s">
        <v>1409</v>
      </c>
      <c r="I3757" s="167" t="s">
        <v>1618</v>
      </c>
      <c r="J3757" s="167" t="s">
        <v>1624</v>
      </c>
      <c r="K3757" s="167" t="s">
        <v>1301</v>
      </c>
      <c r="L3757" s="167" t="s">
        <v>1625</v>
      </c>
      <c r="M3757" s="167" t="s">
        <v>4429</v>
      </c>
      <c r="O3757" s="167">
        <v>23325</v>
      </c>
      <c r="P3757" s="167" t="s">
        <v>1386</v>
      </c>
      <c r="R3757" s="167">
        <v>56.7</v>
      </c>
      <c r="S3757" s="167">
        <v>-56.7</v>
      </c>
      <c r="T3757" s="167" t="s">
        <v>1361</v>
      </c>
    </row>
    <row r="3758" spans="1:20">
      <c r="A3758" s="167">
        <v>42100</v>
      </c>
      <c r="B3758" s="167">
        <v>45931</v>
      </c>
      <c r="C3758" s="168">
        <v>45931</v>
      </c>
      <c r="D3758" s="167">
        <v>180318</v>
      </c>
      <c r="E3758" s="167" t="s">
        <v>4431</v>
      </c>
      <c r="F3758" s="167" t="s">
        <v>1408</v>
      </c>
      <c r="G3758" s="167" t="s">
        <v>1409</v>
      </c>
      <c r="I3758" s="167" t="s">
        <v>1618</v>
      </c>
      <c r="J3758" s="167" t="s">
        <v>1624</v>
      </c>
      <c r="K3758" s="167" t="s">
        <v>1301</v>
      </c>
      <c r="L3758" s="167" t="s">
        <v>1625</v>
      </c>
      <c r="M3758" s="167" t="s">
        <v>4429</v>
      </c>
      <c r="O3758" s="167">
        <v>23742</v>
      </c>
      <c r="P3758" s="167" t="s">
        <v>1386</v>
      </c>
      <c r="R3758" s="167">
        <v>56.7</v>
      </c>
      <c r="S3758" s="167">
        <v>-56.7</v>
      </c>
      <c r="T3758" s="167" t="s">
        <v>1361</v>
      </c>
    </row>
    <row r="3759" spans="1:20">
      <c r="A3759" s="167">
        <v>42100</v>
      </c>
      <c r="B3759" s="167">
        <v>45901</v>
      </c>
      <c r="C3759" s="168">
        <v>45901</v>
      </c>
      <c r="D3759" s="167">
        <v>179766</v>
      </c>
      <c r="E3759" s="167" t="s">
        <v>4432</v>
      </c>
      <c r="F3759" s="167" t="s">
        <v>1408</v>
      </c>
      <c r="G3759" s="167" t="s">
        <v>1409</v>
      </c>
      <c r="I3759" s="167" t="s">
        <v>1618</v>
      </c>
      <c r="J3759" s="167" t="s">
        <v>1422</v>
      </c>
      <c r="K3759" s="167" t="s">
        <v>1301</v>
      </c>
      <c r="L3759" s="167" t="s">
        <v>1423</v>
      </c>
      <c r="M3759" s="167" t="s">
        <v>4429</v>
      </c>
      <c r="O3759" s="167">
        <v>23325</v>
      </c>
      <c r="P3759" s="167" t="s">
        <v>1386</v>
      </c>
      <c r="R3759" s="167">
        <v>140</v>
      </c>
      <c r="S3759" s="167">
        <v>-140</v>
      </c>
      <c r="T3759" s="167" t="s">
        <v>1361</v>
      </c>
    </row>
    <row r="3760" spans="1:20">
      <c r="A3760" s="167">
        <v>42100</v>
      </c>
      <c r="B3760" s="167">
        <v>45931</v>
      </c>
      <c r="C3760" s="168">
        <v>45931</v>
      </c>
      <c r="D3760" s="167">
        <v>180318</v>
      </c>
      <c r="E3760" s="167" t="s">
        <v>4432</v>
      </c>
      <c r="F3760" s="167" t="s">
        <v>1408</v>
      </c>
      <c r="G3760" s="167" t="s">
        <v>1409</v>
      </c>
      <c r="I3760" s="167" t="s">
        <v>1618</v>
      </c>
      <c r="J3760" s="167" t="s">
        <v>1422</v>
      </c>
      <c r="K3760" s="167" t="s">
        <v>1301</v>
      </c>
      <c r="L3760" s="167" t="s">
        <v>1423</v>
      </c>
      <c r="M3760" s="167" t="s">
        <v>4429</v>
      </c>
      <c r="O3760" s="167">
        <v>23742</v>
      </c>
      <c r="P3760" s="167" t="s">
        <v>1386</v>
      </c>
      <c r="R3760" s="167">
        <v>140</v>
      </c>
      <c r="S3760" s="167">
        <v>-140</v>
      </c>
      <c r="T3760" s="167" t="s">
        <v>1361</v>
      </c>
    </row>
    <row r="3761" spans="1:20">
      <c r="A3761" s="167">
        <v>42100</v>
      </c>
      <c r="B3761" s="167">
        <v>45901</v>
      </c>
      <c r="C3761" s="168">
        <v>45901</v>
      </c>
      <c r="D3761" s="167">
        <v>179766</v>
      </c>
      <c r="E3761" s="167" t="s">
        <v>4433</v>
      </c>
      <c r="F3761" s="167" t="s">
        <v>1408</v>
      </c>
      <c r="G3761" s="167" t="s">
        <v>1409</v>
      </c>
      <c r="I3761" s="167" t="s">
        <v>1618</v>
      </c>
      <c r="J3761" s="167" t="s">
        <v>1432</v>
      </c>
      <c r="K3761" s="167" t="s">
        <v>1301</v>
      </c>
      <c r="L3761" s="167" t="s">
        <v>1433</v>
      </c>
      <c r="M3761" s="167" t="s">
        <v>4429</v>
      </c>
      <c r="O3761" s="167">
        <v>23325</v>
      </c>
      <c r="P3761" s="167" t="s">
        <v>1386</v>
      </c>
      <c r="R3761" s="167">
        <v>92</v>
      </c>
      <c r="S3761" s="167">
        <v>-92</v>
      </c>
      <c r="T3761" s="167" t="s">
        <v>1361</v>
      </c>
    </row>
    <row r="3762" spans="1:20">
      <c r="A3762" s="167">
        <v>42100</v>
      </c>
      <c r="B3762" s="167">
        <v>45931</v>
      </c>
      <c r="C3762" s="168">
        <v>45931</v>
      </c>
      <c r="D3762" s="167">
        <v>180318</v>
      </c>
      <c r="E3762" s="167" t="s">
        <v>4433</v>
      </c>
      <c r="F3762" s="167" t="s">
        <v>1408</v>
      </c>
      <c r="G3762" s="167" t="s">
        <v>1409</v>
      </c>
      <c r="I3762" s="167" t="s">
        <v>1618</v>
      </c>
      <c r="J3762" s="167" t="s">
        <v>1432</v>
      </c>
      <c r="K3762" s="167" t="s">
        <v>1301</v>
      </c>
      <c r="L3762" s="167" t="s">
        <v>1433</v>
      </c>
      <c r="M3762" s="167" t="s">
        <v>4429</v>
      </c>
      <c r="O3762" s="167">
        <v>23742</v>
      </c>
      <c r="P3762" s="167" t="s">
        <v>1386</v>
      </c>
      <c r="R3762" s="167">
        <v>92</v>
      </c>
      <c r="S3762" s="167">
        <v>-92</v>
      </c>
      <c r="T3762" s="167" t="s">
        <v>1361</v>
      </c>
    </row>
    <row r="3763" spans="1:20">
      <c r="A3763" s="167">
        <v>41300</v>
      </c>
      <c r="B3763" s="167">
        <v>45901</v>
      </c>
      <c r="C3763" s="168">
        <v>45901</v>
      </c>
      <c r="D3763" s="167">
        <v>179766</v>
      </c>
      <c r="E3763" s="167" t="s">
        <v>4434</v>
      </c>
      <c r="F3763" s="167" t="s">
        <v>1425</v>
      </c>
      <c r="G3763" s="167" t="s">
        <v>1426</v>
      </c>
      <c r="I3763" s="167" t="s">
        <v>1618</v>
      </c>
      <c r="J3763" s="167" t="s">
        <v>1592</v>
      </c>
      <c r="K3763" s="167" t="s">
        <v>1301</v>
      </c>
      <c r="L3763" s="167" t="s">
        <v>1593</v>
      </c>
      <c r="M3763" s="167" t="s">
        <v>4429</v>
      </c>
      <c r="O3763" s="167">
        <v>23325</v>
      </c>
      <c r="P3763" s="167" t="s">
        <v>1386</v>
      </c>
      <c r="R3763" s="167">
        <v>90</v>
      </c>
      <c r="S3763" s="167">
        <v>-90</v>
      </c>
      <c r="T3763" s="167" t="s">
        <v>1361</v>
      </c>
    </row>
    <row r="3764" spans="1:20">
      <c r="A3764" s="167">
        <v>41300</v>
      </c>
      <c r="B3764" s="167">
        <v>45931</v>
      </c>
      <c r="C3764" s="168">
        <v>45931</v>
      </c>
      <c r="D3764" s="167">
        <v>180318</v>
      </c>
      <c r="E3764" s="167" t="s">
        <v>4434</v>
      </c>
      <c r="F3764" s="167" t="s">
        <v>1425</v>
      </c>
      <c r="G3764" s="167" t="s">
        <v>1426</v>
      </c>
      <c r="I3764" s="167" t="s">
        <v>1618</v>
      </c>
      <c r="J3764" s="167" t="s">
        <v>1592</v>
      </c>
      <c r="K3764" s="167" t="s">
        <v>1301</v>
      </c>
      <c r="L3764" s="167" t="s">
        <v>1593</v>
      </c>
      <c r="M3764" s="167" t="s">
        <v>4429</v>
      </c>
      <c r="O3764" s="167">
        <v>23742</v>
      </c>
      <c r="P3764" s="167" t="s">
        <v>1386</v>
      </c>
      <c r="R3764" s="167">
        <v>90</v>
      </c>
      <c r="S3764" s="167">
        <v>-90</v>
      </c>
      <c r="T3764" s="167" t="s">
        <v>1361</v>
      </c>
    </row>
    <row r="3765" spans="1:20">
      <c r="A3765" s="167">
        <v>42100</v>
      </c>
      <c r="B3765" s="167">
        <v>45901</v>
      </c>
      <c r="C3765" s="168">
        <v>45901</v>
      </c>
      <c r="D3765" s="167">
        <v>179766</v>
      </c>
      <c r="E3765" s="167" t="s">
        <v>4435</v>
      </c>
      <c r="F3765" s="167" t="s">
        <v>1408</v>
      </c>
      <c r="G3765" s="167" t="s">
        <v>1409</v>
      </c>
      <c r="I3765" s="167" t="s">
        <v>1618</v>
      </c>
      <c r="J3765" s="167" t="s">
        <v>1435</v>
      </c>
      <c r="K3765" s="167" t="s">
        <v>1301</v>
      </c>
      <c r="L3765" s="167" t="s">
        <v>1436</v>
      </c>
      <c r="M3765" s="167" t="s">
        <v>4429</v>
      </c>
      <c r="O3765" s="167">
        <v>23325</v>
      </c>
      <c r="P3765" s="167" t="s">
        <v>1386</v>
      </c>
      <c r="R3765" s="167">
        <v>31.5</v>
      </c>
      <c r="S3765" s="167">
        <v>-31.5</v>
      </c>
      <c r="T3765" s="167" t="s">
        <v>1361</v>
      </c>
    </row>
    <row r="3766" spans="1:20">
      <c r="A3766" s="167">
        <v>42100</v>
      </c>
      <c r="B3766" s="167">
        <v>45931</v>
      </c>
      <c r="C3766" s="168">
        <v>45931</v>
      </c>
      <c r="D3766" s="167">
        <v>180318</v>
      </c>
      <c r="E3766" s="167" t="s">
        <v>4435</v>
      </c>
      <c r="F3766" s="167" t="s">
        <v>1408</v>
      </c>
      <c r="G3766" s="167" t="s">
        <v>1409</v>
      </c>
      <c r="I3766" s="167" t="s">
        <v>1618</v>
      </c>
      <c r="J3766" s="167" t="s">
        <v>1435</v>
      </c>
      <c r="K3766" s="167" t="s">
        <v>1301</v>
      </c>
      <c r="L3766" s="167" t="s">
        <v>1436</v>
      </c>
      <c r="M3766" s="167" t="s">
        <v>4429</v>
      </c>
      <c r="O3766" s="167">
        <v>23742</v>
      </c>
      <c r="P3766" s="167" t="s">
        <v>1386</v>
      </c>
      <c r="R3766" s="167">
        <v>31.5</v>
      </c>
      <c r="S3766" s="167">
        <v>-31.5</v>
      </c>
      <c r="T3766" s="167" t="s">
        <v>1361</v>
      </c>
    </row>
    <row r="3767" spans="1:20">
      <c r="A3767" s="167">
        <v>40000</v>
      </c>
      <c r="B3767" s="167">
        <v>45901</v>
      </c>
      <c r="C3767" s="168">
        <v>45901</v>
      </c>
      <c r="D3767" s="167">
        <v>179766</v>
      </c>
      <c r="E3767" s="167" t="s">
        <v>4436</v>
      </c>
      <c r="F3767" s="167" t="s">
        <v>1425</v>
      </c>
      <c r="G3767" s="167" t="s">
        <v>1426</v>
      </c>
      <c r="I3767" s="167" t="s">
        <v>1618</v>
      </c>
      <c r="J3767" s="167" t="s">
        <v>1640</v>
      </c>
      <c r="K3767" s="167" t="s">
        <v>1301</v>
      </c>
      <c r="L3767" s="167" t="s">
        <v>1640</v>
      </c>
      <c r="M3767" s="167" t="s">
        <v>4429</v>
      </c>
      <c r="O3767" s="167">
        <v>23325</v>
      </c>
      <c r="P3767" s="167" t="s">
        <v>1386</v>
      </c>
      <c r="R3767" s="167">
        <v>1801</v>
      </c>
      <c r="S3767" s="167">
        <v>-1801</v>
      </c>
      <c r="T3767" s="167" t="s">
        <v>1361</v>
      </c>
    </row>
    <row r="3768" spans="1:20">
      <c r="A3768" s="167">
        <v>40000</v>
      </c>
      <c r="B3768" s="167">
        <v>45931</v>
      </c>
      <c r="C3768" s="168">
        <v>45931</v>
      </c>
      <c r="D3768" s="167">
        <v>180318</v>
      </c>
      <c r="E3768" s="167" t="s">
        <v>4436</v>
      </c>
      <c r="F3768" s="167" t="s">
        <v>1425</v>
      </c>
      <c r="G3768" s="167" t="s">
        <v>1426</v>
      </c>
      <c r="I3768" s="167" t="s">
        <v>1618</v>
      </c>
      <c r="J3768" s="167" t="s">
        <v>1640</v>
      </c>
      <c r="K3768" s="167" t="s">
        <v>1301</v>
      </c>
      <c r="L3768" s="167" t="s">
        <v>1640</v>
      </c>
      <c r="M3768" s="167" t="s">
        <v>4429</v>
      </c>
      <c r="O3768" s="167">
        <v>23742</v>
      </c>
      <c r="P3768" s="167" t="s">
        <v>1386</v>
      </c>
      <c r="R3768" s="167">
        <v>1801</v>
      </c>
      <c r="S3768" s="167">
        <v>-1801</v>
      </c>
      <c r="T3768" s="167" t="s">
        <v>1361</v>
      </c>
    </row>
    <row r="3769" spans="1:20">
      <c r="A3769" s="167">
        <v>42100</v>
      </c>
      <c r="B3769" s="167">
        <v>45901</v>
      </c>
      <c r="C3769" s="168">
        <v>45901</v>
      </c>
      <c r="D3769" s="167">
        <v>179766</v>
      </c>
      <c r="E3769" s="167" t="s">
        <v>4437</v>
      </c>
      <c r="F3769" s="167" t="s">
        <v>1425</v>
      </c>
      <c r="G3769" s="167" t="s">
        <v>1426</v>
      </c>
      <c r="I3769" s="167" t="s">
        <v>1618</v>
      </c>
      <c r="J3769" s="167" t="s">
        <v>1450</v>
      </c>
      <c r="K3769" s="167" t="s">
        <v>1301</v>
      </c>
      <c r="L3769" s="167" t="s">
        <v>1451</v>
      </c>
      <c r="M3769" s="167" t="s">
        <v>4429</v>
      </c>
      <c r="O3769" s="167">
        <v>23325</v>
      </c>
      <c r="P3769" s="167" t="s">
        <v>1386</v>
      </c>
      <c r="R3769" s="167">
        <v>10</v>
      </c>
      <c r="S3769" s="167">
        <v>-10</v>
      </c>
      <c r="T3769" s="167" t="s">
        <v>1361</v>
      </c>
    </row>
    <row r="3770" spans="1:20">
      <c r="A3770" s="167">
        <v>42100</v>
      </c>
      <c r="B3770" s="167">
        <v>45931</v>
      </c>
      <c r="C3770" s="168">
        <v>45931</v>
      </c>
      <c r="D3770" s="167">
        <v>180318</v>
      </c>
      <c r="E3770" s="167" t="s">
        <v>4437</v>
      </c>
      <c r="F3770" s="167" t="s">
        <v>1425</v>
      </c>
      <c r="G3770" s="167" t="s">
        <v>1426</v>
      </c>
      <c r="I3770" s="167" t="s">
        <v>1618</v>
      </c>
      <c r="J3770" s="167" t="s">
        <v>1450</v>
      </c>
      <c r="K3770" s="167" t="s">
        <v>1301</v>
      </c>
      <c r="L3770" s="167" t="s">
        <v>1451</v>
      </c>
      <c r="M3770" s="167" t="s">
        <v>4429</v>
      </c>
      <c r="O3770" s="167">
        <v>23742</v>
      </c>
      <c r="P3770" s="167" t="s">
        <v>1386</v>
      </c>
      <c r="R3770" s="167">
        <v>10</v>
      </c>
      <c r="S3770" s="167">
        <v>-10</v>
      </c>
      <c r="T3770" s="167" t="s">
        <v>1361</v>
      </c>
    </row>
    <row r="3771" spans="1:20">
      <c r="A3771" s="167">
        <v>41450</v>
      </c>
      <c r="B3771" s="167">
        <v>45901</v>
      </c>
      <c r="C3771" s="168">
        <v>45901</v>
      </c>
      <c r="D3771" s="167">
        <v>179766</v>
      </c>
      <c r="E3771" s="167" t="s">
        <v>4438</v>
      </c>
      <c r="F3771" s="167" t="s">
        <v>1425</v>
      </c>
      <c r="G3771" s="167" t="s">
        <v>1426</v>
      </c>
      <c r="I3771" s="167" t="s">
        <v>1618</v>
      </c>
      <c r="J3771" s="167" t="s">
        <v>1501</v>
      </c>
      <c r="K3771" s="167" t="s">
        <v>1301</v>
      </c>
      <c r="L3771" s="167" t="s">
        <v>1502</v>
      </c>
      <c r="M3771" s="167" t="s">
        <v>4429</v>
      </c>
      <c r="O3771" s="167">
        <v>23325</v>
      </c>
      <c r="P3771" s="167" t="s">
        <v>1386</v>
      </c>
      <c r="R3771" s="167">
        <v>506</v>
      </c>
      <c r="S3771" s="167">
        <v>-506</v>
      </c>
      <c r="T3771" s="167" t="s">
        <v>1361</v>
      </c>
    </row>
    <row r="3772" spans="1:20">
      <c r="A3772" s="167">
        <v>41450</v>
      </c>
      <c r="B3772" s="167">
        <v>45931</v>
      </c>
      <c r="C3772" s="168">
        <v>45931</v>
      </c>
      <c r="D3772" s="167">
        <v>180318</v>
      </c>
      <c r="E3772" s="167" t="s">
        <v>4438</v>
      </c>
      <c r="F3772" s="167" t="s">
        <v>1425</v>
      </c>
      <c r="G3772" s="167" t="s">
        <v>1426</v>
      </c>
      <c r="I3772" s="167" t="s">
        <v>1618</v>
      </c>
      <c r="J3772" s="167" t="s">
        <v>1501</v>
      </c>
      <c r="K3772" s="167" t="s">
        <v>1301</v>
      </c>
      <c r="L3772" s="167" t="s">
        <v>1502</v>
      </c>
      <c r="M3772" s="167" t="s">
        <v>4429</v>
      </c>
      <c r="O3772" s="167">
        <v>23742</v>
      </c>
      <c r="P3772" s="167" t="s">
        <v>1386</v>
      </c>
      <c r="R3772" s="167">
        <v>506</v>
      </c>
      <c r="S3772" s="167">
        <v>-506</v>
      </c>
      <c r="T3772" s="167" t="s">
        <v>1361</v>
      </c>
    </row>
    <row r="3773" spans="1:20">
      <c r="A3773" s="167">
        <v>42000</v>
      </c>
      <c r="B3773" s="167">
        <v>45953</v>
      </c>
      <c r="C3773" s="168">
        <v>45953</v>
      </c>
      <c r="D3773" s="167">
        <v>180840</v>
      </c>
      <c r="E3773" s="167" t="s">
        <v>4439</v>
      </c>
      <c r="F3773" s="167" t="s">
        <v>1557</v>
      </c>
      <c r="G3773" s="167" t="s">
        <v>134</v>
      </c>
      <c r="I3773" s="167" t="s">
        <v>1618</v>
      </c>
      <c r="J3773" s="167" t="s">
        <v>4440</v>
      </c>
      <c r="K3773" s="167" t="s">
        <v>1301</v>
      </c>
      <c r="L3773" s="167" t="s">
        <v>4441</v>
      </c>
      <c r="M3773" s="167" t="s">
        <v>4429</v>
      </c>
      <c r="O3773" s="167">
        <v>24154</v>
      </c>
      <c r="P3773" s="167" t="s">
        <v>1386</v>
      </c>
      <c r="R3773" s="167">
        <v>663.28</v>
      </c>
      <c r="S3773" s="167">
        <v>-663.28</v>
      </c>
      <c r="T3773" s="167" t="s">
        <v>1361</v>
      </c>
    </row>
    <row r="3774" spans="1:20">
      <c r="A3774" s="167">
        <v>42000</v>
      </c>
      <c r="B3774" s="167">
        <v>45953</v>
      </c>
      <c r="C3774" s="168">
        <v>45953</v>
      </c>
      <c r="D3774" s="167">
        <v>180840</v>
      </c>
      <c r="E3774" s="167" t="s">
        <v>4442</v>
      </c>
      <c r="F3774" s="167" t="s">
        <v>1557</v>
      </c>
      <c r="G3774" s="167" t="s">
        <v>134</v>
      </c>
      <c r="I3774" s="167" t="s">
        <v>1618</v>
      </c>
      <c r="J3774" s="167" t="s">
        <v>4443</v>
      </c>
      <c r="K3774" s="167" t="s">
        <v>1301</v>
      </c>
      <c r="L3774" s="167" t="s">
        <v>4444</v>
      </c>
      <c r="M3774" s="167" t="s">
        <v>4429</v>
      </c>
      <c r="O3774" s="167">
        <v>24154</v>
      </c>
      <c r="P3774" s="167" t="s">
        <v>1386</v>
      </c>
      <c r="R3774" s="167">
        <v>663.28</v>
      </c>
      <c r="S3774" s="167">
        <v>-663.28</v>
      </c>
      <c r="T3774" s="167" t="s">
        <v>1361</v>
      </c>
    </row>
    <row r="3775" spans="1:20">
      <c r="A3775" s="167">
        <v>42000</v>
      </c>
      <c r="B3775" s="167">
        <v>45953</v>
      </c>
      <c r="C3775" s="168">
        <v>45953</v>
      </c>
      <c r="D3775" s="167">
        <v>180840</v>
      </c>
      <c r="E3775" s="167" t="s">
        <v>4445</v>
      </c>
      <c r="F3775" s="167" t="s">
        <v>1557</v>
      </c>
      <c r="G3775" s="167" t="s">
        <v>134</v>
      </c>
      <c r="I3775" s="167" t="s">
        <v>1618</v>
      </c>
      <c r="J3775" s="167" t="s">
        <v>4446</v>
      </c>
      <c r="K3775" s="167" t="s">
        <v>1301</v>
      </c>
      <c r="L3775" s="167" t="s">
        <v>4447</v>
      </c>
      <c r="M3775" s="167" t="s">
        <v>4429</v>
      </c>
      <c r="O3775" s="167">
        <v>24154</v>
      </c>
      <c r="P3775" s="167" t="s">
        <v>1386</v>
      </c>
      <c r="R3775" s="167">
        <v>663.28</v>
      </c>
      <c r="S3775" s="167">
        <v>-663.28</v>
      </c>
      <c r="T3775" s="167" t="s">
        <v>1361</v>
      </c>
    </row>
    <row r="3776" spans="1:20">
      <c r="A3776" s="167">
        <v>41200</v>
      </c>
      <c r="B3776" s="167">
        <v>45901</v>
      </c>
      <c r="C3776" s="168">
        <v>45901</v>
      </c>
      <c r="D3776" s="167">
        <v>179766</v>
      </c>
      <c r="E3776" s="167" t="s">
        <v>4448</v>
      </c>
      <c r="F3776" s="167" t="s">
        <v>1408</v>
      </c>
      <c r="G3776" s="167" t="s">
        <v>1409</v>
      </c>
      <c r="I3776" s="167" t="s">
        <v>1618</v>
      </c>
      <c r="J3776" s="167" t="s">
        <v>1478</v>
      </c>
      <c r="K3776" s="167" t="s">
        <v>1301</v>
      </c>
      <c r="L3776" s="167" t="s">
        <v>1479</v>
      </c>
      <c r="M3776" s="167" t="s">
        <v>4429</v>
      </c>
      <c r="O3776" s="167">
        <v>23325</v>
      </c>
      <c r="P3776" s="167" t="s">
        <v>1386</v>
      </c>
      <c r="R3776" s="167">
        <v>250</v>
      </c>
      <c r="S3776" s="167">
        <v>-250</v>
      </c>
      <c r="T3776" s="167" t="s">
        <v>1361</v>
      </c>
    </row>
    <row r="3777" spans="1:20">
      <c r="A3777" s="167">
        <v>41200</v>
      </c>
      <c r="B3777" s="167">
        <v>45931</v>
      </c>
      <c r="C3777" s="168">
        <v>45931</v>
      </c>
      <c r="D3777" s="167">
        <v>180318</v>
      </c>
      <c r="E3777" s="167" t="s">
        <v>4448</v>
      </c>
      <c r="F3777" s="167" t="s">
        <v>1408</v>
      </c>
      <c r="G3777" s="167" t="s">
        <v>1409</v>
      </c>
      <c r="I3777" s="167" t="s">
        <v>1618</v>
      </c>
      <c r="J3777" s="167" t="s">
        <v>1478</v>
      </c>
      <c r="K3777" s="167" t="s">
        <v>1301</v>
      </c>
      <c r="L3777" s="167" t="s">
        <v>1479</v>
      </c>
      <c r="M3777" s="167" t="s">
        <v>4429</v>
      </c>
      <c r="O3777" s="167">
        <v>23742</v>
      </c>
      <c r="P3777" s="167" t="s">
        <v>1386</v>
      </c>
      <c r="R3777" s="167">
        <v>250</v>
      </c>
      <c r="S3777" s="167">
        <v>-250</v>
      </c>
      <c r="T3777" s="167" t="s">
        <v>1361</v>
      </c>
    </row>
    <row r="3778" spans="1:20">
      <c r="A3778" s="167">
        <v>42000</v>
      </c>
      <c r="B3778" s="167">
        <v>45953</v>
      </c>
      <c r="C3778" s="168">
        <v>45953</v>
      </c>
      <c r="D3778" s="167">
        <v>180840</v>
      </c>
      <c r="E3778" s="167" t="s">
        <v>4449</v>
      </c>
      <c r="F3778" s="167" t="s">
        <v>1557</v>
      </c>
      <c r="G3778" s="167" t="s">
        <v>134</v>
      </c>
      <c r="I3778" s="167" t="s">
        <v>1618</v>
      </c>
      <c r="J3778" s="167" t="s">
        <v>4450</v>
      </c>
      <c r="K3778" s="167" t="s">
        <v>1301</v>
      </c>
      <c r="L3778" s="167" t="s">
        <v>4451</v>
      </c>
      <c r="M3778" s="167" t="s">
        <v>4429</v>
      </c>
      <c r="O3778" s="167">
        <v>24154</v>
      </c>
      <c r="P3778" s="167" t="s">
        <v>1386</v>
      </c>
      <c r="R3778" s="167">
        <v>681.72</v>
      </c>
      <c r="S3778" s="167">
        <v>-681.72</v>
      </c>
      <c r="T3778" s="167" t="s">
        <v>1361</v>
      </c>
    </row>
    <row r="3779" spans="1:20">
      <c r="A3779" s="167">
        <v>41350</v>
      </c>
      <c r="B3779" s="167">
        <v>45901</v>
      </c>
      <c r="C3779" s="168">
        <v>45901</v>
      </c>
      <c r="D3779" s="167">
        <v>179766</v>
      </c>
      <c r="E3779" s="167" t="s">
        <v>4452</v>
      </c>
      <c r="F3779" s="167" t="s">
        <v>1425</v>
      </c>
      <c r="G3779" s="167" t="s">
        <v>1426</v>
      </c>
      <c r="I3779" s="167" t="s">
        <v>1618</v>
      </c>
      <c r="J3779" s="167" t="s">
        <v>1602</v>
      </c>
      <c r="K3779" s="167" t="s">
        <v>1301</v>
      </c>
      <c r="L3779" s="167" t="s">
        <v>1603</v>
      </c>
      <c r="M3779" s="167" t="s">
        <v>4429</v>
      </c>
      <c r="O3779" s="167">
        <v>23325</v>
      </c>
      <c r="P3779" s="167" t="s">
        <v>1386</v>
      </c>
      <c r="R3779" s="167">
        <v>47.34</v>
      </c>
      <c r="S3779" s="167">
        <v>-47.34</v>
      </c>
      <c r="T3779" s="167" t="s">
        <v>1361</v>
      </c>
    </row>
    <row r="3780" spans="1:20">
      <c r="A3780" s="167">
        <v>41350</v>
      </c>
      <c r="B3780" s="167">
        <v>45931</v>
      </c>
      <c r="C3780" s="168">
        <v>45931</v>
      </c>
      <c r="D3780" s="167">
        <v>180318</v>
      </c>
      <c r="E3780" s="167" t="s">
        <v>4452</v>
      </c>
      <c r="F3780" s="167" t="s">
        <v>1425</v>
      </c>
      <c r="G3780" s="167" t="s">
        <v>1426</v>
      </c>
      <c r="I3780" s="167" t="s">
        <v>1618</v>
      </c>
      <c r="J3780" s="167" t="s">
        <v>1602</v>
      </c>
      <c r="K3780" s="167" t="s">
        <v>1301</v>
      </c>
      <c r="L3780" s="167" t="s">
        <v>1603</v>
      </c>
      <c r="M3780" s="167" t="s">
        <v>4429</v>
      </c>
      <c r="O3780" s="167">
        <v>23742</v>
      </c>
      <c r="P3780" s="167" t="s">
        <v>1386</v>
      </c>
      <c r="R3780" s="167">
        <v>47.34</v>
      </c>
      <c r="S3780" s="167">
        <v>-47.34</v>
      </c>
      <c r="T3780" s="167" t="s">
        <v>1361</v>
      </c>
    </row>
    <row r="3781" spans="1:20">
      <c r="A3781" s="167">
        <v>41500</v>
      </c>
      <c r="B3781" s="167">
        <v>45922</v>
      </c>
      <c r="C3781" s="168">
        <v>45922</v>
      </c>
      <c r="D3781" s="167">
        <v>180255</v>
      </c>
      <c r="E3781" s="167" t="s">
        <v>4453</v>
      </c>
      <c r="F3781" s="167" t="s">
        <v>1403</v>
      </c>
      <c r="G3781" s="167" t="s">
        <v>1404</v>
      </c>
      <c r="I3781" s="167" t="s">
        <v>1405</v>
      </c>
      <c r="K3781" s="167" t="s">
        <v>4454</v>
      </c>
      <c r="M3781" s="167" t="s">
        <v>4454</v>
      </c>
      <c r="O3781" s="167">
        <v>23679</v>
      </c>
      <c r="P3781" s="167" t="s">
        <v>1386</v>
      </c>
      <c r="R3781" s="167">
        <v>4256</v>
      </c>
      <c r="S3781" s="167">
        <v>-4256</v>
      </c>
      <c r="T3781" s="167" t="s">
        <v>1361</v>
      </c>
    </row>
    <row r="3782" spans="1:20">
      <c r="A3782" s="167">
        <v>41500</v>
      </c>
      <c r="B3782" s="167">
        <v>45909</v>
      </c>
      <c r="C3782" s="168">
        <v>45909</v>
      </c>
      <c r="D3782" s="167" t="s">
        <v>4455</v>
      </c>
      <c r="E3782" s="167" t="s">
        <v>4456</v>
      </c>
      <c r="F3782" s="167" t="s">
        <v>1648</v>
      </c>
      <c r="G3782" s="167" t="s">
        <v>1649</v>
      </c>
      <c r="I3782" s="167" t="s">
        <v>1650</v>
      </c>
      <c r="K3782" s="167" t="s">
        <v>764</v>
      </c>
      <c r="M3782" s="167" t="s">
        <v>4457</v>
      </c>
      <c r="O3782" s="167">
        <v>23586</v>
      </c>
      <c r="P3782" s="167" t="s">
        <v>1386</v>
      </c>
      <c r="R3782" s="167">
        <v>175</v>
      </c>
      <c r="S3782" s="167">
        <v>-175</v>
      </c>
      <c r="T3782" s="167" t="s">
        <v>1361</v>
      </c>
    </row>
    <row r="3783" spans="1:20">
      <c r="A3783" s="167">
        <v>41500</v>
      </c>
      <c r="B3783" s="167">
        <v>45951</v>
      </c>
      <c r="C3783" s="168">
        <v>45951</v>
      </c>
      <c r="D3783" s="167" t="s">
        <v>4458</v>
      </c>
      <c r="E3783" s="167" t="s">
        <v>4456</v>
      </c>
      <c r="F3783" s="167" t="s">
        <v>1648</v>
      </c>
      <c r="G3783" s="167" t="s">
        <v>1649</v>
      </c>
      <c r="I3783" s="167" t="s">
        <v>1650</v>
      </c>
      <c r="K3783" s="167" t="s">
        <v>764</v>
      </c>
      <c r="M3783" s="167" t="s">
        <v>4457</v>
      </c>
      <c r="O3783" s="167">
        <v>24141</v>
      </c>
      <c r="P3783" s="167" t="s">
        <v>1386</v>
      </c>
      <c r="R3783" s="167">
        <v>250</v>
      </c>
      <c r="S3783" s="167">
        <v>-250</v>
      </c>
      <c r="T3783" s="167" t="s">
        <v>1361</v>
      </c>
    </row>
    <row r="3784" spans="1:20">
      <c r="A3784" s="167">
        <v>42000</v>
      </c>
      <c r="B3784" s="167">
        <v>45929</v>
      </c>
      <c r="C3784" s="168">
        <v>45929</v>
      </c>
      <c r="D3784" s="167" t="s">
        <v>4459</v>
      </c>
      <c r="E3784" s="167" t="s">
        <v>4460</v>
      </c>
      <c r="F3784" s="167" t="s">
        <v>1557</v>
      </c>
      <c r="G3784" s="167" t="s">
        <v>134</v>
      </c>
      <c r="I3784" s="167" t="s">
        <v>1650</v>
      </c>
      <c r="J3784" s="167" t="s">
        <v>2088</v>
      </c>
      <c r="K3784" s="167" t="s">
        <v>764</v>
      </c>
      <c r="L3784" s="167" t="s">
        <v>2089</v>
      </c>
      <c r="M3784" s="167" t="s">
        <v>4457</v>
      </c>
      <c r="O3784" s="167">
        <v>23704</v>
      </c>
      <c r="P3784" s="167" t="s">
        <v>1386</v>
      </c>
      <c r="R3784" s="167">
        <v>404.8</v>
      </c>
      <c r="S3784" s="167">
        <v>-404.8</v>
      </c>
      <c r="T3784" s="167" t="s">
        <v>1361</v>
      </c>
    </row>
    <row r="3785" spans="1:20">
      <c r="A3785" s="167">
        <v>40000</v>
      </c>
      <c r="B3785" s="167">
        <v>45901</v>
      </c>
      <c r="C3785" s="168">
        <v>45901</v>
      </c>
      <c r="D3785" s="167" t="s">
        <v>4461</v>
      </c>
      <c r="E3785" s="167" t="s">
        <v>4462</v>
      </c>
      <c r="F3785" s="167" t="s">
        <v>1425</v>
      </c>
      <c r="G3785" s="167" t="s">
        <v>1426</v>
      </c>
      <c r="I3785" s="167" t="s">
        <v>1650</v>
      </c>
      <c r="J3785" s="167" t="s">
        <v>1657</v>
      </c>
      <c r="K3785" s="167" t="s">
        <v>764</v>
      </c>
      <c r="L3785" s="167" t="s">
        <v>1658</v>
      </c>
      <c r="M3785" s="167" t="s">
        <v>4457</v>
      </c>
      <c r="O3785" s="167">
        <v>23390</v>
      </c>
      <c r="P3785" s="167" t="s">
        <v>1386</v>
      </c>
      <c r="R3785" s="167">
        <v>144.19999999999999</v>
      </c>
      <c r="S3785" s="167">
        <v>-144.19999999999999</v>
      </c>
      <c r="T3785" s="167" t="s">
        <v>1361</v>
      </c>
    </row>
    <row r="3786" spans="1:20">
      <c r="A3786" s="167">
        <v>40000</v>
      </c>
      <c r="B3786" s="167">
        <v>45931</v>
      </c>
      <c r="C3786" s="168">
        <v>45931</v>
      </c>
      <c r="D3786" s="167" t="s">
        <v>766</v>
      </c>
      <c r="E3786" s="167" t="s">
        <v>4462</v>
      </c>
      <c r="F3786" s="167" t="s">
        <v>1425</v>
      </c>
      <c r="G3786" s="167" t="s">
        <v>1426</v>
      </c>
      <c r="I3786" s="167" t="s">
        <v>1650</v>
      </c>
      <c r="J3786" s="167" t="s">
        <v>1657</v>
      </c>
      <c r="K3786" s="167" t="s">
        <v>764</v>
      </c>
      <c r="L3786" s="167" t="s">
        <v>1658</v>
      </c>
      <c r="M3786" s="167" t="s">
        <v>4457</v>
      </c>
      <c r="O3786" s="167">
        <v>23927</v>
      </c>
      <c r="P3786" s="167" t="s">
        <v>1386</v>
      </c>
      <c r="R3786" s="167">
        <v>144.19999999999999</v>
      </c>
      <c r="S3786" s="167">
        <v>-144.19999999999999</v>
      </c>
      <c r="T3786" s="167" t="s">
        <v>1361</v>
      </c>
    </row>
    <row r="3787" spans="1:20">
      <c r="A3787" s="167">
        <v>40000</v>
      </c>
      <c r="B3787" s="167">
        <v>45901</v>
      </c>
      <c r="C3787" s="168">
        <v>45901</v>
      </c>
      <c r="D3787" s="167" t="s">
        <v>4461</v>
      </c>
      <c r="E3787" s="167" t="s">
        <v>4463</v>
      </c>
      <c r="F3787" s="167" t="s">
        <v>1425</v>
      </c>
      <c r="G3787" s="167" t="s">
        <v>1426</v>
      </c>
      <c r="I3787" s="167" t="s">
        <v>1650</v>
      </c>
      <c r="J3787" s="167" t="s">
        <v>1546</v>
      </c>
      <c r="K3787" s="167" t="s">
        <v>764</v>
      </c>
      <c r="L3787" s="167" t="s">
        <v>1547</v>
      </c>
      <c r="M3787" s="167" t="s">
        <v>4457</v>
      </c>
      <c r="O3787" s="167">
        <v>23390</v>
      </c>
      <c r="P3787" s="167" t="s">
        <v>1386</v>
      </c>
      <c r="R3787" s="167">
        <v>92.7</v>
      </c>
      <c r="S3787" s="167">
        <v>-92.7</v>
      </c>
      <c r="T3787" s="167" t="s">
        <v>1361</v>
      </c>
    </row>
    <row r="3788" spans="1:20">
      <c r="A3788" s="167">
        <v>40000</v>
      </c>
      <c r="B3788" s="167">
        <v>45931</v>
      </c>
      <c r="C3788" s="168">
        <v>45931</v>
      </c>
      <c r="D3788" s="167" t="s">
        <v>766</v>
      </c>
      <c r="E3788" s="167" t="s">
        <v>4463</v>
      </c>
      <c r="F3788" s="167" t="s">
        <v>1425</v>
      </c>
      <c r="G3788" s="167" t="s">
        <v>1426</v>
      </c>
      <c r="I3788" s="167" t="s">
        <v>1650</v>
      </c>
      <c r="J3788" s="167" t="s">
        <v>1546</v>
      </c>
      <c r="K3788" s="167" t="s">
        <v>764</v>
      </c>
      <c r="L3788" s="167" t="s">
        <v>1547</v>
      </c>
      <c r="M3788" s="167" t="s">
        <v>4457</v>
      </c>
      <c r="O3788" s="167">
        <v>23927</v>
      </c>
      <c r="P3788" s="167" t="s">
        <v>1386</v>
      </c>
      <c r="R3788" s="167">
        <v>92.7</v>
      </c>
      <c r="S3788" s="167">
        <v>-92.7</v>
      </c>
      <c r="T3788" s="167" t="s">
        <v>1361</v>
      </c>
    </row>
    <row r="3789" spans="1:20">
      <c r="A3789" s="167">
        <v>40000</v>
      </c>
      <c r="B3789" s="167">
        <v>45901</v>
      </c>
      <c r="C3789" s="168">
        <v>45901</v>
      </c>
      <c r="D3789" s="167" t="s">
        <v>4461</v>
      </c>
      <c r="E3789" s="167" t="s">
        <v>4464</v>
      </c>
      <c r="F3789" s="167" t="s">
        <v>1425</v>
      </c>
      <c r="G3789" s="167" t="s">
        <v>1426</v>
      </c>
      <c r="I3789" s="167" t="s">
        <v>1650</v>
      </c>
      <c r="J3789" s="167" t="s">
        <v>3077</v>
      </c>
      <c r="K3789" s="167" t="s">
        <v>764</v>
      </c>
      <c r="L3789" s="167" t="s">
        <v>3078</v>
      </c>
      <c r="M3789" s="167" t="s">
        <v>4457</v>
      </c>
      <c r="O3789" s="167">
        <v>23390</v>
      </c>
      <c r="P3789" s="167" t="s">
        <v>1386</v>
      </c>
      <c r="R3789" s="167">
        <v>103</v>
      </c>
      <c r="S3789" s="167">
        <v>-103</v>
      </c>
      <c r="T3789" s="167" t="s">
        <v>1361</v>
      </c>
    </row>
    <row r="3790" spans="1:20">
      <c r="A3790" s="167">
        <v>40000</v>
      </c>
      <c r="B3790" s="167">
        <v>45931</v>
      </c>
      <c r="C3790" s="168">
        <v>45931</v>
      </c>
      <c r="D3790" s="167" t="s">
        <v>766</v>
      </c>
      <c r="E3790" s="167" t="s">
        <v>4464</v>
      </c>
      <c r="F3790" s="167" t="s">
        <v>1425</v>
      </c>
      <c r="G3790" s="167" t="s">
        <v>1426</v>
      </c>
      <c r="I3790" s="167" t="s">
        <v>1650</v>
      </c>
      <c r="J3790" s="167" t="s">
        <v>3077</v>
      </c>
      <c r="K3790" s="167" t="s">
        <v>764</v>
      </c>
      <c r="L3790" s="167" t="s">
        <v>3078</v>
      </c>
      <c r="M3790" s="167" t="s">
        <v>4457</v>
      </c>
      <c r="O3790" s="167">
        <v>23927</v>
      </c>
      <c r="P3790" s="167" t="s">
        <v>1386</v>
      </c>
      <c r="R3790" s="167">
        <v>103</v>
      </c>
      <c r="S3790" s="167">
        <v>-103</v>
      </c>
      <c r="T3790" s="167" t="s">
        <v>1361</v>
      </c>
    </row>
    <row r="3791" spans="1:20">
      <c r="A3791" s="167">
        <v>42000</v>
      </c>
      <c r="B3791" s="167">
        <v>45909</v>
      </c>
      <c r="C3791" s="168">
        <v>45909</v>
      </c>
      <c r="D3791" s="167" t="s">
        <v>4455</v>
      </c>
      <c r="E3791" s="167" t="s">
        <v>4465</v>
      </c>
      <c r="F3791" s="167" t="s">
        <v>1945</v>
      </c>
      <c r="G3791" s="167" t="s">
        <v>1946</v>
      </c>
      <c r="I3791" s="167" t="s">
        <v>1650</v>
      </c>
      <c r="J3791" s="167" t="s">
        <v>4466</v>
      </c>
      <c r="K3791" s="167" t="s">
        <v>764</v>
      </c>
      <c r="L3791" s="167" t="s">
        <v>4467</v>
      </c>
      <c r="M3791" s="167" t="s">
        <v>4457</v>
      </c>
      <c r="O3791" s="167">
        <v>23586</v>
      </c>
      <c r="P3791" s="167" t="s">
        <v>1386</v>
      </c>
      <c r="R3791" s="167">
        <v>520</v>
      </c>
      <c r="S3791" s="167">
        <v>-520</v>
      </c>
      <c r="T3791" s="167" t="s">
        <v>1361</v>
      </c>
    </row>
    <row r="3792" spans="1:20">
      <c r="A3792" s="167">
        <v>42100</v>
      </c>
      <c r="B3792" s="167">
        <v>45901</v>
      </c>
      <c r="C3792" s="168">
        <v>45901</v>
      </c>
      <c r="D3792" s="167" t="s">
        <v>4461</v>
      </c>
      <c r="E3792" s="167" t="s">
        <v>4468</v>
      </c>
      <c r="F3792" s="167" t="s">
        <v>1408</v>
      </c>
      <c r="G3792" s="167" t="s">
        <v>1409</v>
      </c>
      <c r="I3792" s="167" t="s">
        <v>1650</v>
      </c>
      <c r="J3792" s="167" t="s">
        <v>1422</v>
      </c>
      <c r="K3792" s="167" t="s">
        <v>764</v>
      </c>
      <c r="L3792" s="167" t="s">
        <v>1423</v>
      </c>
      <c r="M3792" s="167" t="s">
        <v>4457</v>
      </c>
      <c r="O3792" s="167">
        <v>23390</v>
      </c>
      <c r="P3792" s="167" t="s">
        <v>1386</v>
      </c>
      <c r="R3792" s="167">
        <v>351</v>
      </c>
      <c r="S3792" s="167">
        <v>-351</v>
      </c>
      <c r="T3792" s="167" t="s">
        <v>1361</v>
      </c>
    </row>
    <row r="3793" spans="1:20">
      <c r="A3793" s="167">
        <v>42100</v>
      </c>
      <c r="B3793" s="167">
        <v>45931</v>
      </c>
      <c r="C3793" s="168">
        <v>45931</v>
      </c>
      <c r="D3793" s="167" t="s">
        <v>766</v>
      </c>
      <c r="E3793" s="167" t="s">
        <v>4468</v>
      </c>
      <c r="F3793" s="167" t="s">
        <v>1408</v>
      </c>
      <c r="G3793" s="167" t="s">
        <v>1409</v>
      </c>
      <c r="I3793" s="167" t="s">
        <v>1650</v>
      </c>
      <c r="J3793" s="167" t="s">
        <v>1422</v>
      </c>
      <c r="K3793" s="167" t="s">
        <v>764</v>
      </c>
      <c r="L3793" s="167" t="s">
        <v>1423</v>
      </c>
      <c r="M3793" s="167" t="s">
        <v>4457</v>
      </c>
      <c r="O3793" s="167">
        <v>23927</v>
      </c>
      <c r="P3793" s="167" t="s">
        <v>1386</v>
      </c>
      <c r="R3793" s="167">
        <v>351</v>
      </c>
      <c r="S3793" s="167">
        <v>-351</v>
      </c>
      <c r="T3793" s="167" t="s">
        <v>1361</v>
      </c>
    </row>
    <row r="3794" spans="1:20">
      <c r="A3794" s="167">
        <v>42000</v>
      </c>
      <c r="B3794" s="167">
        <v>45951</v>
      </c>
      <c r="C3794" s="168">
        <v>45951</v>
      </c>
      <c r="D3794" s="167" t="s">
        <v>4458</v>
      </c>
      <c r="E3794" s="167" t="s">
        <v>4469</v>
      </c>
      <c r="F3794" s="167" t="s">
        <v>1557</v>
      </c>
      <c r="G3794" s="167" t="s">
        <v>134</v>
      </c>
      <c r="I3794" s="167" t="s">
        <v>1650</v>
      </c>
      <c r="J3794" s="167" t="s">
        <v>3524</v>
      </c>
      <c r="K3794" s="167" t="s">
        <v>764</v>
      </c>
      <c r="L3794" s="167" t="s">
        <v>3525</v>
      </c>
      <c r="M3794" s="167" t="s">
        <v>4457</v>
      </c>
      <c r="O3794" s="167">
        <v>24141</v>
      </c>
      <c r="P3794" s="167" t="s">
        <v>1386</v>
      </c>
      <c r="R3794" s="167">
        <v>3900</v>
      </c>
      <c r="S3794" s="167">
        <v>-3900</v>
      </c>
      <c r="T3794" s="167" t="s">
        <v>1361</v>
      </c>
    </row>
    <row r="3795" spans="1:20">
      <c r="A3795" s="167">
        <v>41300</v>
      </c>
      <c r="B3795" s="167">
        <v>45901</v>
      </c>
      <c r="C3795" s="168">
        <v>45901</v>
      </c>
      <c r="D3795" s="167" t="s">
        <v>4461</v>
      </c>
      <c r="E3795" s="167" t="s">
        <v>4470</v>
      </c>
      <c r="F3795" s="167" t="s">
        <v>1425</v>
      </c>
      <c r="G3795" s="167" t="s">
        <v>1426</v>
      </c>
      <c r="I3795" s="167" t="s">
        <v>1650</v>
      </c>
      <c r="J3795" s="167" t="s">
        <v>2393</v>
      </c>
      <c r="K3795" s="167" t="s">
        <v>764</v>
      </c>
      <c r="L3795" s="167" t="s">
        <v>2393</v>
      </c>
      <c r="M3795" s="167" t="s">
        <v>4457</v>
      </c>
      <c r="O3795" s="167">
        <v>23390</v>
      </c>
      <c r="P3795" s="167" t="s">
        <v>1386</v>
      </c>
      <c r="R3795" s="167">
        <v>11.82</v>
      </c>
      <c r="S3795" s="167">
        <v>-11.82</v>
      </c>
      <c r="T3795" s="167" t="s">
        <v>1361</v>
      </c>
    </row>
    <row r="3796" spans="1:20">
      <c r="A3796" s="167">
        <v>41300</v>
      </c>
      <c r="B3796" s="167">
        <v>45931</v>
      </c>
      <c r="C3796" s="168">
        <v>45931</v>
      </c>
      <c r="D3796" s="167" t="s">
        <v>766</v>
      </c>
      <c r="E3796" s="167" t="s">
        <v>4470</v>
      </c>
      <c r="F3796" s="167" t="s">
        <v>1425</v>
      </c>
      <c r="G3796" s="167" t="s">
        <v>1426</v>
      </c>
      <c r="I3796" s="167" t="s">
        <v>1650</v>
      </c>
      <c r="J3796" s="167" t="s">
        <v>2393</v>
      </c>
      <c r="K3796" s="167" t="s">
        <v>764</v>
      </c>
      <c r="L3796" s="167" t="s">
        <v>2393</v>
      </c>
      <c r="M3796" s="167" t="s">
        <v>4457</v>
      </c>
      <c r="O3796" s="167">
        <v>23927</v>
      </c>
      <c r="P3796" s="167" t="s">
        <v>1386</v>
      </c>
      <c r="R3796" s="167">
        <v>11.82</v>
      </c>
      <c r="S3796" s="167">
        <v>-11.82</v>
      </c>
      <c r="T3796" s="167" t="s">
        <v>1361</v>
      </c>
    </row>
    <row r="3797" spans="1:20">
      <c r="A3797" s="167">
        <v>41700</v>
      </c>
      <c r="B3797" s="167">
        <v>45937</v>
      </c>
      <c r="C3797" s="168">
        <v>45937</v>
      </c>
      <c r="D3797" s="167" t="s">
        <v>4471</v>
      </c>
      <c r="E3797" s="167" t="s">
        <v>4472</v>
      </c>
      <c r="F3797" s="167" t="s">
        <v>1557</v>
      </c>
      <c r="G3797" s="167" t="s">
        <v>134</v>
      </c>
      <c r="I3797" s="167" t="s">
        <v>1650</v>
      </c>
      <c r="J3797" s="167" t="s">
        <v>1941</v>
      </c>
      <c r="K3797" s="167" t="s">
        <v>764</v>
      </c>
      <c r="L3797" s="167" t="s">
        <v>1942</v>
      </c>
      <c r="M3797" s="167" t="s">
        <v>4457</v>
      </c>
      <c r="O3797" s="167">
        <v>23997</v>
      </c>
      <c r="P3797" s="167" t="s">
        <v>1386</v>
      </c>
      <c r="R3797" s="167">
        <v>350</v>
      </c>
      <c r="S3797" s="167">
        <v>-350</v>
      </c>
      <c r="T3797" s="167" t="s">
        <v>1361</v>
      </c>
    </row>
    <row r="3798" spans="1:20">
      <c r="A3798" s="167">
        <v>41320</v>
      </c>
      <c r="B3798" s="167">
        <v>45901</v>
      </c>
      <c r="C3798" s="168">
        <v>45901</v>
      </c>
      <c r="D3798" s="167" t="s">
        <v>4461</v>
      </c>
      <c r="E3798" s="167" t="s">
        <v>4473</v>
      </c>
      <c r="F3798" s="167" t="s">
        <v>1425</v>
      </c>
      <c r="G3798" s="167" t="s">
        <v>1426</v>
      </c>
      <c r="I3798" s="167" t="s">
        <v>1650</v>
      </c>
      <c r="J3798" s="167" t="s">
        <v>1427</v>
      </c>
      <c r="K3798" s="167" t="s">
        <v>764</v>
      </c>
      <c r="L3798" s="167" t="s">
        <v>1428</v>
      </c>
      <c r="M3798" s="167" t="s">
        <v>4457</v>
      </c>
      <c r="O3798" s="167">
        <v>23390</v>
      </c>
      <c r="P3798" s="167" t="s">
        <v>1386</v>
      </c>
      <c r="R3798" s="167">
        <v>40</v>
      </c>
      <c r="S3798" s="167">
        <v>-40</v>
      </c>
      <c r="T3798" s="167" t="s">
        <v>1361</v>
      </c>
    </row>
    <row r="3799" spans="1:20">
      <c r="A3799" s="167">
        <v>41320</v>
      </c>
      <c r="B3799" s="167">
        <v>45931</v>
      </c>
      <c r="C3799" s="168">
        <v>45931</v>
      </c>
      <c r="D3799" s="167" t="s">
        <v>766</v>
      </c>
      <c r="E3799" s="167" t="s">
        <v>4473</v>
      </c>
      <c r="F3799" s="167" t="s">
        <v>1425</v>
      </c>
      <c r="G3799" s="167" t="s">
        <v>1426</v>
      </c>
      <c r="I3799" s="167" t="s">
        <v>1650</v>
      </c>
      <c r="J3799" s="167" t="s">
        <v>1427</v>
      </c>
      <c r="K3799" s="167" t="s">
        <v>764</v>
      </c>
      <c r="L3799" s="167" t="s">
        <v>1428</v>
      </c>
      <c r="M3799" s="167" t="s">
        <v>4457</v>
      </c>
      <c r="O3799" s="167">
        <v>23927</v>
      </c>
      <c r="P3799" s="167" t="s">
        <v>1386</v>
      </c>
      <c r="R3799" s="167">
        <v>40</v>
      </c>
      <c r="S3799" s="167">
        <v>-40</v>
      </c>
      <c r="T3799" s="167" t="s">
        <v>1361</v>
      </c>
    </row>
    <row r="3800" spans="1:20">
      <c r="A3800" s="167">
        <v>41320</v>
      </c>
      <c r="B3800" s="167">
        <v>45901</v>
      </c>
      <c r="C3800" s="168">
        <v>45901</v>
      </c>
      <c r="D3800" s="167" t="s">
        <v>4461</v>
      </c>
      <c r="E3800" s="167" t="s">
        <v>4474</v>
      </c>
      <c r="F3800" s="167" t="s">
        <v>1425</v>
      </c>
      <c r="G3800" s="167" t="s">
        <v>1426</v>
      </c>
      <c r="I3800" s="167" t="s">
        <v>1650</v>
      </c>
      <c r="J3800" s="167" t="s">
        <v>2019</v>
      </c>
      <c r="K3800" s="167" t="s">
        <v>764</v>
      </c>
      <c r="L3800" s="167" t="s">
        <v>2020</v>
      </c>
      <c r="M3800" s="167" t="s">
        <v>4457</v>
      </c>
      <c r="O3800" s="167">
        <v>23390</v>
      </c>
      <c r="P3800" s="167" t="s">
        <v>1386</v>
      </c>
      <c r="R3800" s="167">
        <v>15</v>
      </c>
      <c r="S3800" s="167">
        <v>-15</v>
      </c>
      <c r="T3800" s="167" t="s">
        <v>1361</v>
      </c>
    </row>
    <row r="3801" spans="1:20">
      <c r="A3801" s="167">
        <v>41320</v>
      </c>
      <c r="B3801" s="167">
        <v>45931</v>
      </c>
      <c r="C3801" s="168">
        <v>45931</v>
      </c>
      <c r="D3801" s="167" t="s">
        <v>766</v>
      </c>
      <c r="E3801" s="167" t="s">
        <v>4474</v>
      </c>
      <c r="F3801" s="167" t="s">
        <v>1425</v>
      </c>
      <c r="G3801" s="167" t="s">
        <v>1426</v>
      </c>
      <c r="I3801" s="167" t="s">
        <v>1650</v>
      </c>
      <c r="J3801" s="167" t="s">
        <v>2019</v>
      </c>
      <c r="K3801" s="167" t="s">
        <v>764</v>
      </c>
      <c r="L3801" s="167" t="s">
        <v>2020</v>
      </c>
      <c r="M3801" s="167" t="s">
        <v>4457</v>
      </c>
      <c r="O3801" s="167">
        <v>23927</v>
      </c>
      <c r="P3801" s="167" t="s">
        <v>1386</v>
      </c>
      <c r="R3801" s="167">
        <v>15</v>
      </c>
      <c r="S3801" s="167">
        <v>-15</v>
      </c>
      <c r="T3801" s="167" t="s">
        <v>1361</v>
      </c>
    </row>
    <row r="3802" spans="1:20">
      <c r="A3802" s="167">
        <v>41300</v>
      </c>
      <c r="B3802" s="167">
        <v>45901</v>
      </c>
      <c r="C3802" s="168">
        <v>45901</v>
      </c>
      <c r="D3802" s="167" t="s">
        <v>4461</v>
      </c>
      <c r="E3802" s="167" t="s">
        <v>4475</v>
      </c>
      <c r="F3802" s="167" t="s">
        <v>1425</v>
      </c>
      <c r="G3802" s="167" t="s">
        <v>1426</v>
      </c>
      <c r="I3802" s="167" t="s">
        <v>1650</v>
      </c>
      <c r="J3802" s="167" t="s">
        <v>1430</v>
      </c>
      <c r="K3802" s="167" t="s">
        <v>764</v>
      </c>
      <c r="L3802" s="167" t="s">
        <v>1430</v>
      </c>
      <c r="M3802" s="167" t="s">
        <v>4457</v>
      </c>
      <c r="O3802" s="167">
        <v>23390</v>
      </c>
      <c r="P3802" s="167" t="s">
        <v>1386</v>
      </c>
      <c r="R3802" s="167">
        <v>55.48</v>
      </c>
      <c r="S3802" s="167">
        <v>-55.48</v>
      </c>
      <c r="T3802" s="167" t="s">
        <v>1361</v>
      </c>
    </row>
    <row r="3803" spans="1:20">
      <c r="A3803" s="167">
        <v>41300</v>
      </c>
      <c r="B3803" s="167">
        <v>45931</v>
      </c>
      <c r="C3803" s="168">
        <v>45931</v>
      </c>
      <c r="D3803" s="167" t="s">
        <v>766</v>
      </c>
      <c r="E3803" s="167" t="s">
        <v>4475</v>
      </c>
      <c r="F3803" s="167" t="s">
        <v>1425</v>
      </c>
      <c r="G3803" s="167" t="s">
        <v>1426</v>
      </c>
      <c r="I3803" s="167" t="s">
        <v>1650</v>
      </c>
      <c r="J3803" s="167" t="s">
        <v>1430</v>
      </c>
      <c r="K3803" s="167" t="s">
        <v>764</v>
      </c>
      <c r="L3803" s="167" t="s">
        <v>1430</v>
      </c>
      <c r="M3803" s="167" t="s">
        <v>4457</v>
      </c>
      <c r="O3803" s="167">
        <v>23927</v>
      </c>
      <c r="P3803" s="167" t="s">
        <v>1386</v>
      </c>
      <c r="R3803" s="167">
        <v>56.77</v>
      </c>
      <c r="S3803" s="167">
        <v>-56.77</v>
      </c>
      <c r="T3803" s="167" t="s">
        <v>1361</v>
      </c>
    </row>
    <row r="3804" spans="1:20">
      <c r="A3804" s="167">
        <v>40000</v>
      </c>
      <c r="B3804" s="167">
        <v>45901</v>
      </c>
      <c r="C3804" s="168">
        <v>45901</v>
      </c>
      <c r="D3804" s="167" t="s">
        <v>4461</v>
      </c>
      <c r="E3804" s="167" t="s">
        <v>4476</v>
      </c>
      <c r="F3804" s="167" t="s">
        <v>1425</v>
      </c>
      <c r="G3804" s="167" t="s">
        <v>1426</v>
      </c>
      <c r="I3804" s="167" t="s">
        <v>1650</v>
      </c>
      <c r="J3804" s="167" t="s">
        <v>1947</v>
      </c>
      <c r="K3804" s="167" t="s">
        <v>764</v>
      </c>
      <c r="L3804" s="167" t="s">
        <v>1948</v>
      </c>
      <c r="M3804" s="167" t="s">
        <v>4457</v>
      </c>
      <c r="O3804" s="167">
        <v>23390</v>
      </c>
      <c r="P3804" s="167" t="s">
        <v>1386</v>
      </c>
      <c r="R3804" s="167">
        <v>115.88</v>
      </c>
      <c r="S3804" s="167">
        <v>-115.88</v>
      </c>
      <c r="T3804" s="167" t="s">
        <v>1361</v>
      </c>
    </row>
    <row r="3805" spans="1:20">
      <c r="A3805" s="167">
        <v>40000</v>
      </c>
      <c r="B3805" s="167">
        <v>45931</v>
      </c>
      <c r="C3805" s="168">
        <v>45931</v>
      </c>
      <c r="D3805" s="167" t="s">
        <v>766</v>
      </c>
      <c r="E3805" s="167" t="s">
        <v>4476</v>
      </c>
      <c r="F3805" s="167" t="s">
        <v>1425</v>
      </c>
      <c r="G3805" s="167" t="s">
        <v>1426</v>
      </c>
      <c r="I3805" s="167" t="s">
        <v>1650</v>
      </c>
      <c r="J3805" s="167" t="s">
        <v>1947</v>
      </c>
      <c r="K3805" s="167" t="s">
        <v>764</v>
      </c>
      <c r="L3805" s="167" t="s">
        <v>1948</v>
      </c>
      <c r="M3805" s="167" t="s">
        <v>4457</v>
      </c>
      <c r="O3805" s="167">
        <v>23927</v>
      </c>
      <c r="P3805" s="167" t="s">
        <v>1386</v>
      </c>
      <c r="R3805" s="167">
        <v>115.88</v>
      </c>
      <c r="S3805" s="167">
        <v>-115.88</v>
      </c>
      <c r="T3805" s="167" t="s">
        <v>1361</v>
      </c>
    </row>
    <row r="3806" spans="1:20">
      <c r="A3806" s="167">
        <v>40200</v>
      </c>
      <c r="B3806" s="167">
        <v>45901</v>
      </c>
      <c r="C3806" s="168">
        <v>45901</v>
      </c>
      <c r="D3806" s="167" t="s">
        <v>4461</v>
      </c>
      <c r="E3806" s="167" t="s">
        <v>4477</v>
      </c>
      <c r="F3806" s="167" t="s">
        <v>1425</v>
      </c>
      <c r="G3806" s="167" t="s">
        <v>1426</v>
      </c>
      <c r="I3806" s="167" t="s">
        <v>1650</v>
      </c>
      <c r="J3806" s="167" t="s">
        <v>1951</v>
      </c>
      <c r="K3806" s="167" t="s">
        <v>764</v>
      </c>
      <c r="L3806" s="167" t="s">
        <v>1952</v>
      </c>
      <c r="M3806" s="167" t="s">
        <v>4457</v>
      </c>
      <c r="O3806" s="167">
        <v>23390</v>
      </c>
      <c r="P3806" s="167" t="s">
        <v>1386</v>
      </c>
      <c r="R3806" s="167">
        <v>145.22999999999999</v>
      </c>
      <c r="S3806" s="167">
        <v>-145.22999999999999</v>
      </c>
      <c r="T3806" s="167" t="s">
        <v>1361</v>
      </c>
    </row>
    <row r="3807" spans="1:20">
      <c r="A3807" s="167">
        <v>40200</v>
      </c>
      <c r="B3807" s="167">
        <v>45931</v>
      </c>
      <c r="C3807" s="168">
        <v>45931</v>
      </c>
      <c r="D3807" s="167" t="s">
        <v>766</v>
      </c>
      <c r="E3807" s="167" t="s">
        <v>4477</v>
      </c>
      <c r="F3807" s="167" t="s">
        <v>1425</v>
      </c>
      <c r="G3807" s="167" t="s">
        <v>1426</v>
      </c>
      <c r="I3807" s="167" t="s">
        <v>1650</v>
      </c>
      <c r="J3807" s="167" t="s">
        <v>1951</v>
      </c>
      <c r="K3807" s="167" t="s">
        <v>764</v>
      </c>
      <c r="L3807" s="167" t="s">
        <v>1952</v>
      </c>
      <c r="M3807" s="167" t="s">
        <v>4457</v>
      </c>
      <c r="O3807" s="167">
        <v>23927</v>
      </c>
      <c r="P3807" s="167" t="s">
        <v>1386</v>
      </c>
      <c r="R3807" s="167">
        <v>145.22999999999999</v>
      </c>
      <c r="S3807" s="167">
        <v>-145.22999999999999</v>
      </c>
      <c r="T3807" s="167" t="s">
        <v>1361</v>
      </c>
    </row>
    <row r="3808" spans="1:20">
      <c r="A3808" s="167">
        <v>41450</v>
      </c>
      <c r="B3808" s="167">
        <v>45901</v>
      </c>
      <c r="C3808" s="168">
        <v>45901</v>
      </c>
      <c r="D3808" s="167" t="s">
        <v>4461</v>
      </c>
      <c r="E3808" s="167" t="s">
        <v>4478</v>
      </c>
      <c r="F3808" s="167" t="s">
        <v>1425</v>
      </c>
      <c r="G3808" s="167" t="s">
        <v>1426</v>
      </c>
      <c r="I3808" s="167" t="s">
        <v>1650</v>
      </c>
      <c r="J3808" s="167" t="s">
        <v>4479</v>
      </c>
      <c r="K3808" s="167" t="s">
        <v>764</v>
      </c>
      <c r="L3808" s="167" t="s">
        <v>4480</v>
      </c>
      <c r="M3808" s="167" t="s">
        <v>4457</v>
      </c>
      <c r="O3808" s="167">
        <v>23390</v>
      </c>
      <c r="P3808" s="167" t="s">
        <v>1386</v>
      </c>
      <c r="R3808" s="167">
        <v>261</v>
      </c>
      <c r="S3808" s="167">
        <v>-261</v>
      </c>
      <c r="T3808" s="167" t="s">
        <v>1361</v>
      </c>
    </row>
    <row r="3809" spans="1:20">
      <c r="A3809" s="167">
        <v>41450</v>
      </c>
      <c r="B3809" s="167">
        <v>45931</v>
      </c>
      <c r="C3809" s="168">
        <v>45931</v>
      </c>
      <c r="D3809" s="167" t="s">
        <v>766</v>
      </c>
      <c r="E3809" s="167" t="s">
        <v>4478</v>
      </c>
      <c r="F3809" s="167" t="s">
        <v>1425</v>
      </c>
      <c r="G3809" s="167" t="s">
        <v>1426</v>
      </c>
      <c r="I3809" s="167" t="s">
        <v>1650</v>
      </c>
      <c r="J3809" s="167" t="s">
        <v>4479</v>
      </c>
      <c r="K3809" s="167" t="s">
        <v>764</v>
      </c>
      <c r="L3809" s="167" t="s">
        <v>4480</v>
      </c>
      <c r="M3809" s="167" t="s">
        <v>4457</v>
      </c>
      <c r="O3809" s="167">
        <v>23927</v>
      </c>
      <c r="P3809" s="167" t="s">
        <v>1386</v>
      </c>
      <c r="R3809" s="167">
        <v>261</v>
      </c>
      <c r="S3809" s="167">
        <v>-261</v>
      </c>
      <c r="T3809" s="167" t="s">
        <v>1361</v>
      </c>
    </row>
    <row r="3810" spans="1:20">
      <c r="A3810" s="167">
        <v>42000</v>
      </c>
      <c r="B3810" s="167">
        <v>45937</v>
      </c>
      <c r="C3810" s="168">
        <v>45937</v>
      </c>
      <c r="D3810" s="167" t="s">
        <v>4481</v>
      </c>
      <c r="E3810" s="167" t="s">
        <v>4482</v>
      </c>
      <c r="F3810" s="167" t="s">
        <v>1557</v>
      </c>
      <c r="G3810" s="167" t="s">
        <v>134</v>
      </c>
      <c r="I3810" s="167" t="s">
        <v>1650</v>
      </c>
      <c r="J3810" s="167" t="s">
        <v>4483</v>
      </c>
      <c r="K3810" s="167" t="s">
        <v>764</v>
      </c>
      <c r="L3810" s="167" t="s">
        <v>4484</v>
      </c>
      <c r="M3810" s="167" t="s">
        <v>4457</v>
      </c>
      <c r="O3810" s="167">
        <v>23998</v>
      </c>
      <c r="P3810" s="167" t="s">
        <v>1386</v>
      </c>
      <c r="R3810" s="167">
        <v>60</v>
      </c>
      <c r="S3810" s="167">
        <v>-60</v>
      </c>
      <c r="T3810" s="167" t="s">
        <v>1361</v>
      </c>
    </row>
    <row r="3811" spans="1:20">
      <c r="A3811" s="167">
        <v>40000</v>
      </c>
      <c r="B3811" s="167">
        <v>45901</v>
      </c>
      <c r="C3811" s="168">
        <v>45901</v>
      </c>
      <c r="D3811" s="167" t="s">
        <v>4461</v>
      </c>
      <c r="E3811" s="167" t="s">
        <v>4485</v>
      </c>
      <c r="F3811" s="167" t="s">
        <v>1425</v>
      </c>
      <c r="G3811" s="167" t="s">
        <v>1426</v>
      </c>
      <c r="I3811" s="167" t="s">
        <v>1650</v>
      </c>
      <c r="J3811" s="167" t="s">
        <v>2650</v>
      </c>
      <c r="K3811" s="167" t="s">
        <v>764</v>
      </c>
      <c r="L3811" s="167" t="s">
        <v>2651</v>
      </c>
      <c r="M3811" s="167" t="s">
        <v>4457</v>
      </c>
      <c r="O3811" s="167">
        <v>23390</v>
      </c>
      <c r="P3811" s="167" t="s">
        <v>1386</v>
      </c>
      <c r="R3811" s="167">
        <v>224.54</v>
      </c>
      <c r="S3811" s="167">
        <v>-224.54</v>
      </c>
      <c r="T3811" s="167" t="s">
        <v>1361</v>
      </c>
    </row>
    <row r="3812" spans="1:20">
      <c r="A3812" s="167">
        <v>40000</v>
      </c>
      <c r="B3812" s="167">
        <v>45931</v>
      </c>
      <c r="C3812" s="168">
        <v>45931</v>
      </c>
      <c r="D3812" s="167" t="s">
        <v>766</v>
      </c>
      <c r="E3812" s="167" t="s">
        <v>4485</v>
      </c>
      <c r="F3812" s="167" t="s">
        <v>1425</v>
      </c>
      <c r="G3812" s="167" t="s">
        <v>1426</v>
      </c>
      <c r="I3812" s="167" t="s">
        <v>1650</v>
      </c>
      <c r="J3812" s="167" t="s">
        <v>2650</v>
      </c>
      <c r="K3812" s="167" t="s">
        <v>764</v>
      </c>
      <c r="L3812" s="167" t="s">
        <v>2651</v>
      </c>
      <c r="M3812" s="167" t="s">
        <v>4457</v>
      </c>
      <c r="O3812" s="167">
        <v>23927</v>
      </c>
      <c r="P3812" s="167" t="s">
        <v>1386</v>
      </c>
      <c r="R3812" s="167">
        <v>224.54</v>
      </c>
      <c r="S3812" s="167">
        <v>-224.54</v>
      </c>
      <c r="T3812" s="167" t="s">
        <v>1361</v>
      </c>
    </row>
    <row r="3813" spans="1:20">
      <c r="A3813" s="167">
        <v>44000</v>
      </c>
      <c r="B3813" s="167">
        <v>45937</v>
      </c>
      <c r="C3813" s="168">
        <v>45937</v>
      </c>
      <c r="D3813" s="167" t="s">
        <v>4481</v>
      </c>
      <c r="E3813" s="167" t="s">
        <v>4486</v>
      </c>
      <c r="F3813" s="167" t="s">
        <v>1557</v>
      </c>
      <c r="G3813" s="167" t="s">
        <v>134</v>
      </c>
      <c r="I3813" s="167" t="s">
        <v>1650</v>
      </c>
      <c r="J3813" s="167" t="s">
        <v>1911</v>
      </c>
      <c r="K3813" s="167" t="s">
        <v>764</v>
      </c>
      <c r="L3813" s="167" t="s">
        <v>1912</v>
      </c>
      <c r="M3813" s="167" t="s">
        <v>4457</v>
      </c>
      <c r="O3813" s="167">
        <v>23998</v>
      </c>
      <c r="P3813" s="167" t="s">
        <v>1386</v>
      </c>
      <c r="R3813" s="167">
        <v>7.09</v>
      </c>
      <c r="S3813" s="167">
        <v>-7.09</v>
      </c>
      <c r="T3813" s="167" t="s">
        <v>1361</v>
      </c>
    </row>
    <row r="3814" spans="1:20">
      <c r="A3814" s="167">
        <v>40000</v>
      </c>
      <c r="B3814" s="167">
        <v>45901</v>
      </c>
      <c r="C3814" s="168">
        <v>45901</v>
      </c>
      <c r="D3814" s="167" t="s">
        <v>4461</v>
      </c>
      <c r="E3814" s="167" t="s">
        <v>4487</v>
      </c>
      <c r="F3814" s="167" t="s">
        <v>1425</v>
      </c>
      <c r="G3814" s="167" t="s">
        <v>1426</v>
      </c>
      <c r="I3814" s="167" t="s">
        <v>1650</v>
      </c>
      <c r="J3814" s="167" t="s">
        <v>1669</v>
      </c>
      <c r="K3814" s="167" t="s">
        <v>764</v>
      </c>
      <c r="L3814" s="167" t="s">
        <v>1670</v>
      </c>
      <c r="M3814" s="167" t="s">
        <v>4457</v>
      </c>
      <c r="O3814" s="167">
        <v>23390</v>
      </c>
      <c r="P3814" s="167" t="s">
        <v>1386</v>
      </c>
      <c r="R3814" s="167">
        <v>1266.9000000000001</v>
      </c>
      <c r="S3814" s="167">
        <v>-1266.9000000000001</v>
      </c>
      <c r="T3814" s="167" t="s">
        <v>1361</v>
      </c>
    </row>
    <row r="3815" spans="1:20">
      <c r="A3815" s="167">
        <v>40000</v>
      </c>
      <c r="B3815" s="167">
        <v>45931</v>
      </c>
      <c r="C3815" s="168">
        <v>45931</v>
      </c>
      <c r="D3815" s="167" t="s">
        <v>766</v>
      </c>
      <c r="E3815" s="167" t="s">
        <v>4487</v>
      </c>
      <c r="F3815" s="167" t="s">
        <v>1425</v>
      </c>
      <c r="G3815" s="167" t="s">
        <v>1426</v>
      </c>
      <c r="I3815" s="167" t="s">
        <v>1650</v>
      </c>
      <c r="J3815" s="167" t="s">
        <v>1669</v>
      </c>
      <c r="K3815" s="167" t="s">
        <v>764</v>
      </c>
      <c r="L3815" s="167" t="s">
        <v>1670</v>
      </c>
      <c r="M3815" s="167" t="s">
        <v>4457</v>
      </c>
      <c r="O3815" s="167">
        <v>23927</v>
      </c>
      <c r="P3815" s="167" t="s">
        <v>1386</v>
      </c>
      <c r="R3815" s="167">
        <v>1266.9000000000001</v>
      </c>
      <c r="S3815" s="167">
        <v>-1266.9000000000001</v>
      </c>
      <c r="T3815" s="167" t="s">
        <v>1361</v>
      </c>
    </row>
    <row r="3816" spans="1:20">
      <c r="A3816" s="167">
        <v>40000</v>
      </c>
      <c r="B3816" s="167">
        <v>45901</v>
      </c>
      <c r="C3816" s="168">
        <v>45901</v>
      </c>
      <c r="D3816" s="167" t="s">
        <v>4461</v>
      </c>
      <c r="E3816" s="167" t="s">
        <v>4488</v>
      </c>
      <c r="F3816" s="167" t="s">
        <v>1425</v>
      </c>
      <c r="G3816" s="167" t="s">
        <v>1426</v>
      </c>
      <c r="I3816" s="167" t="s">
        <v>1650</v>
      </c>
      <c r="J3816" s="167" t="s">
        <v>1672</v>
      </c>
      <c r="K3816" s="167" t="s">
        <v>764</v>
      </c>
      <c r="L3816" s="167" t="s">
        <v>1673</v>
      </c>
      <c r="M3816" s="167" t="s">
        <v>4457</v>
      </c>
      <c r="O3816" s="167">
        <v>23390</v>
      </c>
      <c r="P3816" s="167" t="s">
        <v>1386</v>
      </c>
      <c r="R3816" s="167">
        <v>900.74</v>
      </c>
      <c r="S3816" s="167">
        <v>-900.74</v>
      </c>
      <c r="T3816" s="167" t="s">
        <v>1361</v>
      </c>
    </row>
    <row r="3817" spans="1:20">
      <c r="A3817" s="167">
        <v>40000</v>
      </c>
      <c r="B3817" s="167">
        <v>45931</v>
      </c>
      <c r="C3817" s="168">
        <v>45931</v>
      </c>
      <c r="D3817" s="167" t="s">
        <v>766</v>
      </c>
      <c r="E3817" s="167" t="s">
        <v>4488</v>
      </c>
      <c r="F3817" s="167" t="s">
        <v>1425</v>
      </c>
      <c r="G3817" s="167" t="s">
        <v>1426</v>
      </c>
      <c r="I3817" s="167" t="s">
        <v>1650</v>
      </c>
      <c r="J3817" s="167" t="s">
        <v>1672</v>
      </c>
      <c r="K3817" s="167" t="s">
        <v>764</v>
      </c>
      <c r="L3817" s="167" t="s">
        <v>1673</v>
      </c>
      <c r="M3817" s="167" t="s">
        <v>4457</v>
      </c>
      <c r="O3817" s="167">
        <v>23927</v>
      </c>
      <c r="P3817" s="167" t="s">
        <v>1386</v>
      </c>
      <c r="R3817" s="167">
        <v>900.74</v>
      </c>
      <c r="S3817" s="167">
        <v>-900.74</v>
      </c>
      <c r="T3817" s="167" t="s">
        <v>1361</v>
      </c>
    </row>
    <row r="3818" spans="1:20">
      <c r="A3818" s="167">
        <v>42000</v>
      </c>
      <c r="B3818" s="167">
        <v>45937</v>
      </c>
      <c r="C3818" s="168">
        <v>45937</v>
      </c>
      <c r="D3818" s="167" t="s">
        <v>4481</v>
      </c>
      <c r="E3818" s="167" t="s">
        <v>4489</v>
      </c>
      <c r="F3818" s="167" t="s">
        <v>1557</v>
      </c>
      <c r="G3818" s="167" t="s">
        <v>134</v>
      </c>
      <c r="I3818" s="167" t="s">
        <v>1650</v>
      </c>
      <c r="J3818" s="167" t="s">
        <v>4490</v>
      </c>
      <c r="K3818" s="167" t="s">
        <v>764</v>
      </c>
      <c r="L3818" s="167" t="s">
        <v>4491</v>
      </c>
      <c r="M3818" s="167" t="s">
        <v>4457</v>
      </c>
      <c r="O3818" s="167">
        <v>23998</v>
      </c>
      <c r="P3818" s="167" t="s">
        <v>1386</v>
      </c>
      <c r="R3818" s="167">
        <v>48</v>
      </c>
      <c r="S3818" s="167">
        <v>-48</v>
      </c>
      <c r="T3818" s="167" t="s">
        <v>1361</v>
      </c>
    </row>
    <row r="3819" spans="1:20">
      <c r="A3819" s="167">
        <v>40000</v>
      </c>
      <c r="B3819" s="167">
        <v>45901</v>
      </c>
      <c r="C3819" s="168">
        <v>45901</v>
      </c>
      <c r="D3819" s="167" t="s">
        <v>4492</v>
      </c>
      <c r="E3819" s="167" t="s">
        <v>4493</v>
      </c>
      <c r="F3819" s="167" t="s">
        <v>1425</v>
      </c>
      <c r="G3819" s="167" t="s">
        <v>1426</v>
      </c>
      <c r="I3819" s="167" t="s">
        <v>1650</v>
      </c>
      <c r="J3819" s="167" t="s">
        <v>1546</v>
      </c>
      <c r="K3819" s="167" t="s">
        <v>771</v>
      </c>
      <c r="L3819" s="167" t="s">
        <v>1547</v>
      </c>
      <c r="M3819" s="167" t="s">
        <v>4494</v>
      </c>
      <c r="O3819" s="167">
        <v>23391</v>
      </c>
      <c r="P3819" s="167" t="s">
        <v>1386</v>
      </c>
      <c r="R3819" s="167">
        <v>60</v>
      </c>
      <c r="S3819" s="167">
        <v>-60</v>
      </c>
      <c r="T3819" s="167" t="s">
        <v>1361</v>
      </c>
    </row>
    <row r="3820" spans="1:20">
      <c r="A3820" s="167">
        <v>40000</v>
      </c>
      <c r="B3820" s="167">
        <v>45931</v>
      </c>
      <c r="C3820" s="168">
        <v>45931</v>
      </c>
      <c r="D3820" s="167" t="s">
        <v>772</v>
      </c>
      <c r="E3820" s="167" t="s">
        <v>4493</v>
      </c>
      <c r="F3820" s="167" t="s">
        <v>1425</v>
      </c>
      <c r="G3820" s="167" t="s">
        <v>1426</v>
      </c>
      <c r="I3820" s="167" t="s">
        <v>1650</v>
      </c>
      <c r="J3820" s="167" t="s">
        <v>1546</v>
      </c>
      <c r="K3820" s="167" t="s">
        <v>771</v>
      </c>
      <c r="L3820" s="167" t="s">
        <v>1547</v>
      </c>
      <c r="M3820" s="167" t="s">
        <v>4494</v>
      </c>
      <c r="O3820" s="167">
        <v>23928</v>
      </c>
      <c r="P3820" s="167" t="s">
        <v>1386</v>
      </c>
      <c r="R3820" s="167">
        <v>60</v>
      </c>
      <c r="S3820" s="167">
        <v>-60</v>
      </c>
      <c r="T3820" s="167" t="s">
        <v>1361</v>
      </c>
    </row>
    <row r="3821" spans="1:20">
      <c r="A3821" s="167">
        <v>42100</v>
      </c>
      <c r="B3821" s="167">
        <v>45901</v>
      </c>
      <c r="C3821" s="168">
        <v>45901</v>
      </c>
      <c r="D3821" s="167" t="s">
        <v>4492</v>
      </c>
      <c r="E3821" s="167" t="s">
        <v>4495</v>
      </c>
      <c r="F3821" s="167" t="s">
        <v>1408</v>
      </c>
      <c r="G3821" s="167" t="s">
        <v>1409</v>
      </c>
      <c r="I3821" s="167" t="s">
        <v>1650</v>
      </c>
      <c r="J3821" s="167" t="s">
        <v>1422</v>
      </c>
      <c r="K3821" s="167" t="s">
        <v>771</v>
      </c>
      <c r="L3821" s="167" t="s">
        <v>1423</v>
      </c>
      <c r="M3821" s="167" t="s">
        <v>4494</v>
      </c>
      <c r="O3821" s="167">
        <v>23391</v>
      </c>
      <c r="P3821" s="167" t="s">
        <v>1386</v>
      </c>
      <c r="R3821" s="167">
        <v>147</v>
      </c>
      <c r="S3821" s="167">
        <v>-147</v>
      </c>
      <c r="T3821" s="167" t="s">
        <v>1361</v>
      </c>
    </row>
    <row r="3822" spans="1:20">
      <c r="A3822" s="167">
        <v>42100</v>
      </c>
      <c r="B3822" s="167">
        <v>45931</v>
      </c>
      <c r="C3822" s="168">
        <v>45931</v>
      </c>
      <c r="D3822" s="167" t="s">
        <v>772</v>
      </c>
      <c r="E3822" s="167" t="s">
        <v>4495</v>
      </c>
      <c r="F3822" s="167" t="s">
        <v>1408</v>
      </c>
      <c r="G3822" s="167" t="s">
        <v>1409</v>
      </c>
      <c r="I3822" s="167" t="s">
        <v>1650</v>
      </c>
      <c r="J3822" s="167" t="s">
        <v>1422</v>
      </c>
      <c r="K3822" s="167" t="s">
        <v>771</v>
      </c>
      <c r="L3822" s="167" t="s">
        <v>1423</v>
      </c>
      <c r="M3822" s="167" t="s">
        <v>4494</v>
      </c>
      <c r="O3822" s="167">
        <v>23928</v>
      </c>
      <c r="P3822" s="167" t="s">
        <v>1386</v>
      </c>
      <c r="R3822" s="167">
        <v>168</v>
      </c>
      <c r="S3822" s="167">
        <v>-168</v>
      </c>
      <c r="T3822" s="167" t="s">
        <v>1361</v>
      </c>
    </row>
    <row r="3823" spans="1:20">
      <c r="A3823" s="167">
        <v>40000</v>
      </c>
      <c r="B3823" s="167">
        <v>45901</v>
      </c>
      <c r="C3823" s="168">
        <v>45901</v>
      </c>
      <c r="D3823" s="167" t="s">
        <v>4492</v>
      </c>
      <c r="E3823" s="167" t="s">
        <v>4496</v>
      </c>
      <c r="F3823" s="167" t="s">
        <v>1425</v>
      </c>
      <c r="G3823" s="167" t="s">
        <v>1426</v>
      </c>
      <c r="I3823" s="167" t="s">
        <v>1650</v>
      </c>
      <c r="J3823" s="167" t="s">
        <v>1822</v>
      </c>
      <c r="K3823" s="167" t="s">
        <v>771</v>
      </c>
      <c r="L3823" s="167" t="s">
        <v>1823</v>
      </c>
      <c r="M3823" s="167" t="s">
        <v>4494</v>
      </c>
      <c r="O3823" s="167">
        <v>23391</v>
      </c>
      <c r="P3823" s="167" t="s">
        <v>1386</v>
      </c>
      <c r="R3823" s="167">
        <v>375</v>
      </c>
      <c r="S3823" s="167">
        <v>-375</v>
      </c>
      <c r="T3823" s="167" t="s">
        <v>1361</v>
      </c>
    </row>
    <row r="3824" spans="1:20">
      <c r="A3824" s="167">
        <v>40000</v>
      </c>
      <c r="B3824" s="167">
        <v>45931</v>
      </c>
      <c r="C3824" s="168">
        <v>45931</v>
      </c>
      <c r="D3824" s="167" t="s">
        <v>772</v>
      </c>
      <c r="E3824" s="167" t="s">
        <v>4496</v>
      </c>
      <c r="F3824" s="167" t="s">
        <v>1425</v>
      </c>
      <c r="G3824" s="167" t="s">
        <v>1426</v>
      </c>
      <c r="I3824" s="167" t="s">
        <v>1650</v>
      </c>
      <c r="J3824" s="167" t="s">
        <v>1822</v>
      </c>
      <c r="K3824" s="167" t="s">
        <v>771</v>
      </c>
      <c r="L3824" s="167" t="s">
        <v>1823</v>
      </c>
      <c r="M3824" s="167" t="s">
        <v>4494</v>
      </c>
      <c r="O3824" s="167">
        <v>23928</v>
      </c>
      <c r="P3824" s="167" t="s">
        <v>1386</v>
      </c>
      <c r="R3824" s="167">
        <v>375</v>
      </c>
      <c r="S3824" s="167">
        <v>-375</v>
      </c>
      <c r="T3824" s="167" t="s">
        <v>1361</v>
      </c>
    </row>
    <row r="3825" spans="1:20">
      <c r="A3825" s="167">
        <v>40000</v>
      </c>
      <c r="B3825" s="167">
        <v>45901</v>
      </c>
      <c r="C3825" s="168">
        <v>45901</v>
      </c>
      <c r="D3825" s="167" t="s">
        <v>4492</v>
      </c>
      <c r="E3825" s="167" t="s">
        <v>4497</v>
      </c>
      <c r="F3825" s="167" t="s">
        <v>1425</v>
      </c>
      <c r="G3825" s="167" t="s">
        <v>1426</v>
      </c>
      <c r="I3825" s="167" t="s">
        <v>1650</v>
      </c>
      <c r="J3825" s="167" t="s">
        <v>1669</v>
      </c>
      <c r="K3825" s="167" t="s">
        <v>771</v>
      </c>
      <c r="L3825" s="167" t="s">
        <v>1670</v>
      </c>
      <c r="M3825" s="167" t="s">
        <v>4494</v>
      </c>
      <c r="O3825" s="167">
        <v>23391</v>
      </c>
      <c r="P3825" s="167" t="s">
        <v>1386</v>
      </c>
      <c r="R3825" s="167">
        <v>375</v>
      </c>
      <c r="S3825" s="167">
        <v>-375</v>
      </c>
      <c r="T3825" s="167" t="s">
        <v>1361</v>
      </c>
    </row>
    <row r="3826" spans="1:20">
      <c r="A3826" s="167">
        <v>40000</v>
      </c>
      <c r="B3826" s="167">
        <v>45931</v>
      </c>
      <c r="C3826" s="168">
        <v>45931</v>
      </c>
      <c r="D3826" s="167" t="s">
        <v>772</v>
      </c>
      <c r="E3826" s="167" t="s">
        <v>4497</v>
      </c>
      <c r="F3826" s="167" t="s">
        <v>1425</v>
      </c>
      <c r="G3826" s="167" t="s">
        <v>1426</v>
      </c>
      <c r="I3826" s="167" t="s">
        <v>1650</v>
      </c>
      <c r="J3826" s="167" t="s">
        <v>1669</v>
      </c>
      <c r="K3826" s="167" t="s">
        <v>771</v>
      </c>
      <c r="L3826" s="167" t="s">
        <v>1670</v>
      </c>
      <c r="M3826" s="167" t="s">
        <v>4494</v>
      </c>
      <c r="O3826" s="167">
        <v>23928</v>
      </c>
      <c r="P3826" s="167" t="s">
        <v>1386</v>
      </c>
      <c r="R3826" s="167">
        <v>375</v>
      </c>
      <c r="S3826" s="167">
        <v>-375</v>
      </c>
      <c r="T3826" s="167" t="s">
        <v>1361</v>
      </c>
    </row>
    <row r="3827" spans="1:20">
      <c r="A3827" s="167">
        <v>41500</v>
      </c>
      <c r="B3827" s="167">
        <v>45905</v>
      </c>
      <c r="C3827" s="168">
        <v>45905</v>
      </c>
      <c r="D3827" s="167" t="s">
        <v>4498</v>
      </c>
      <c r="E3827" s="167" t="s">
        <v>4499</v>
      </c>
      <c r="F3827" s="167" t="s">
        <v>1648</v>
      </c>
      <c r="G3827" s="167" t="s">
        <v>1649</v>
      </c>
      <c r="I3827" s="167" t="s">
        <v>1650</v>
      </c>
      <c r="K3827" s="167" t="s">
        <v>4500</v>
      </c>
      <c r="M3827" s="167" t="s">
        <v>4501</v>
      </c>
      <c r="O3827" s="167">
        <v>23571</v>
      </c>
      <c r="P3827" s="167" t="s">
        <v>1386</v>
      </c>
      <c r="R3827" s="167">
        <v>1000</v>
      </c>
      <c r="S3827" s="167">
        <v>-1000</v>
      </c>
      <c r="T3827" s="167" t="s">
        <v>1361</v>
      </c>
    </row>
    <row r="3828" spans="1:20">
      <c r="A3828" s="167">
        <v>42000</v>
      </c>
      <c r="B3828" s="167">
        <v>45905</v>
      </c>
      <c r="C3828" s="168">
        <v>45905</v>
      </c>
      <c r="D3828" s="167" t="s">
        <v>4498</v>
      </c>
      <c r="E3828" s="167" t="s">
        <v>4502</v>
      </c>
      <c r="F3828" s="167" t="s">
        <v>1557</v>
      </c>
      <c r="G3828" s="167" t="s">
        <v>134</v>
      </c>
      <c r="I3828" s="167" t="s">
        <v>1650</v>
      </c>
      <c r="J3828" s="167" t="s">
        <v>3390</v>
      </c>
      <c r="K3828" s="167" t="s">
        <v>4500</v>
      </c>
      <c r="L3828" s="167" t="s">
        <v>3391</v>
      </c>
      <c r="M3828" s="167" t="s">
        <v>4501</v>
      </c>
      <c r="O3828" s="167">
        <v>23571</v>
      </c>
      <c r="P3828" s="167" t="s">
        <v>1386</v>
      </c>
      <c r="R3828" s="167">
        <v>208</v>
      </c>
      <c r="S3828" s="167">
        <v>-208</v>
      </c>
      <c r="T3828" s="167" t="s">
        <v>1361</v>
      </c>
    </row>
    <row r="3829" spans="1:20">
      <c r="A3829" s="167">
        <v>41700</v>
      </c>
      <c r="B3829" s="167">
        <v>45905</v>
      </c>
      <c r="C3829" s="168">
        <v>45905</v>
      </c>
      <c r="D3829" s="167" t="s">
        <v>4498</v>
      </c>
      <c r="E3829" s="167" t="s">
        <v>4503</v>
      </c>
      <c r="F3829" s="167" t="s">
        <v>1557</v>
      </c>
      <c r="G3829" s="167" t="s">
        <v>134</v>
      </c>
      <c r="I3829" s="167" t="s">
        <v>1650</v>
      </c>
      <c r="J3829" s="167" t="s">
        <v>3131</v>
      </c>
      <c r="K3829" s="167" t="s">
        <v>4500</v>
      </c>
      <c r="L3829" s="167" t="s">
        <v>3131</v>
      </c>
      <c r="M3829" s="167" t="s">
        <v>4501</v>
      </c>
      <c r="O3829" s="167">
        <v>23571</v>
      </c>
      <c r="P3829" s="167" t="s">
        <v>1386</v>
      </c>
      <c r="R3829" s="167">
        <v>3600</v>
      </c>
      <c r="S3829" s="167">
        <v>-3600</v>
      </c>
      <c r="T3829" s="167" t="s">
        <v>1361</v>
      </c>
    </row>
    <row r="3830" spans="1:20">
      <c r="A3830" s="167">
        <v>44000</v>
      </c>
      <c r="B3830" s="167">
        <v>45905</v>
      </c>
      <c r="C3830" s="168">
        <v>45905</v>
      </c>
      <c r="D3830" s="167" t="s">
        <v>4498</v>
      </c>
      <c r="E3830" s="167" t="s">
        <v>4504</v>
      </c>
      <c r="F3830" s="167" t="s">
        <v>1557</v>
      </c>
      <c r="G3830" s="167" t="s">
        <v>134</v>
      </c>
      <c r="I3830" s="167" t="s">
        <v>1650</v>
      </c>
      <c r="J3830" s="167" t="s">
        <v>1911</v>
      </c>
      <c r="K3830" s="167" t="s">
        <v>4500</v>
      </c>
      <c r="L3830" s="167" t="s">
        <v>1912</v>
      </c>
      <c r="M3830" s="167" t="s">
        <v>4501</v>
      </c>
      <c r="O3830" s="167">
        <v>23571</v>
      </c>
      <c r="P3830" s="167" t="s">
        <v>1386</v>
      </c>
      <c r="R3830" s="167">
        <v>232</v>
      </c>
      <c r="S3830" s="167">
        <v>-232</v>
      </c>
      <c r="T3830" s="167" t="s">
        <v>1361</v>
      </c>
    </row>
    <row r="3831" spans="1:20">
      <c r="A3831" s="167">
        <v>42000</v>
      </c>
      <c r="B3831" s="167">
        <v>45905</v>
      </c>
      <c r="C3831" s="168">
        <v>45905</v>
      </c>
      <c r="D3831" s="167" t="s">
        <v>4498</v>
      </c>
      <c r="E3831" s="167" t="s">
        <v>4505</v>
      </c>
      <c r="F3831" s="167" t="s">
        <v>1557</v>
      </c>
      <c r="G3831" s="167" t="s">
        <v>134</v>
      </c>
      <c r="I3831" s="167" t="s">
        <v>1650</v>
      </c>
      <c r="J3831" s="167" t="s">
        <v>4506</v>
      </c>
      <c r="K3831" s="167" t="s">
        <v>4500</v>
      </c>
      <c r="L3831" s="167" t="s">
        <v>4507</v>
      </c>
      <c r="M3831" s="167" t="s">
        <v>4501</v>
      </c>
      <c r="O3831" s="167">
        <v>23571</v>
      </c>
      <c r="P3831" s="167" t="s">
        <v>1386</v>
      </c>
      <c r="R3831" s="167">
        <v>55</v>
      </c>
      <c r="S3831" s="167">
        <v>-55</v>
      </c>
      <c r="T3831" s="167" t="s">
        <v>1361</v>
      </c>
    </row>
    <row r="3832" spans="1:20">
      <c r="A3832" s="167">
        <v>42000</v>
      </c>
      <c r="B3832" s="167">
        <v>45905</v>
      </c>
      <c r="C3832" s="168">
        <v>45905</v>
      </c>
      <c r="D3832" s="167" t="s">
        <v>4498</v>
      </c>
      <c r="E3832" s="167" t="s">
        <v>4508</v>
      </c>
      <c r="F3832" s="167" t="s">
        <v>1557</v>
      </c>
      <c r="G3832" s="167" t="s">
        <v>134</v>
      </c>
      <c r="I3832" s="167" t="s">
        <v>1650</v>
      </c>
      <c r="J3832" s="167" t="s">
        <v>4509</v>
      </c>
      <c r="K3832" s="167" t="s">
        <v>4500</v>
      </c>
      <c r="L3832" s="167" t="s">
        <v>4510</v>
      </c>
      <c r="M3832" s="167" t="s">
        <v>4501</v>
      </c>
      <c r="O3832" s="167">
        <v>23571</v>
      </c>
      <c r="P3832" s="167" t="s">
        <v>1386</v>
      </c>
      <c r="R3832" s="167">
        <v>1890</v>
      </c>
      <c r="S3832" s="167">
        <v>-1890</v>
      </c>
      <c r="T3832" s="167" t="s">
        <v>1361</v>
      </c>
    </row>
    <row r="3833" spans="1:20">
      <c r="A3833" s="167">
        <v>42000</v>
      </c>
      <c r="B3833" s="167">
        <v>45905</v>
      </c>
      <c r="C3833" s="168">
        <v>45905</v>
      </c>
      <c r="D3833" s="167" t="s">
        <v>4498</v>
      </c>
      <c r="E3833" s="167" t="s">
        <v>4511</v>
      </c>
      <c r="F3833" s="167" t="s">
        <v>1557</v>
      </c>
      <c r="G3833" s="167" t="s">
        <v>134</v>
      </c>
      <c r="I3833" s="167" t="s">
        <v>1650</v>
      </c>
      <c r="J3833" s="167" t="s">
        <v>4512</v>
      </c>
      <c r="K3833" s="167" t="s">
        <v>4500</v>
      </c>
      <c r="L3833" s="167" t="s">
        <v>4513</v>
      </c>
      <c r="M3833" s="167" t="s">
        <v>4501</v>
      </c>
      <c r="O3833" s="167">
        <v>23571</v>
      </c>
      <c r="P3833" s="167" t="s">
        <v>1386</v>
      </c>
      <c r="R3833" s="167">
        <v>3060</v>
      </c>
      <c r="S3833" s="167">
        <v>-3060</v>
      </c>
      <c r="T3833" s="167" t="s">
        <v>1361</v>
      </c>
    </row>
    <row r="3834" spans="1:20">
      <c r="A3834" s="167">
        <v>42000</v>
      </c>
      <c r="B3834" s="167">
        <v>45905</v>
      </c>
      <c r="C3834" s="168">
        <v>45905</v>
      </c>
      <c r="D3834" s="167" t="s">
        <v>4498</v>
      </c>
      <c r="E3834" s="167" t="s">
        <v>4514</v>
      </c>
      <c r="F3834" s="167" t="s">
        <v>1557</v>
      </c>
      <c r="G3834" s="167" t="s">
        <v>134</v>
      </c>
      <c r="I3834" s="167" t="s">
        <v>1650</v>
      </c>
      <c r="J3834" s="167" t="s">
        <v>4515</v>
      </c>
      <c r="K3834" s="167" t="s">
        <v>4500</v>
      </c>
      <c r="L3834" s="167" t="s">
        <v>4516</v>
      </c>
      <c r="M3834" s="167" t="s">
        <v>4501</v>
      </c>
      <c r="O3834" s="167">
        <v>23571</v>
      </c>
      <c r="P3834" s="167" t="s">
        <v>1386</v>
      </c>
      <c r="R3834" s="167">
        <v>9.6</v>
      </c>
      <c r="S3834" s="167">
        <v>-9.6</v>
      </c>
      <c r="T3834" s="167" t="s">
        <v>1361</v>
      </c>
    </row>
    <row r="3835" spans="1:20">
      <c r="A3835" s="167">
        <v>40200</v>
      </c>
      <c r="B3835" s="167">
        <v>45901</v>
      </c>
      <c r="C3835" s="168">
        <v>45901</v>
      </c>
      <c r="D3835" s="167" t="s">
        <v>4517</v>
      </c>
      <c r="E3835" s="167" t="s">
        <v>4518</v>
      </c>
      <c r="F3835" s="167" t="s">
        <v>1425</v>
      </c>
      <c r="G3835" s="167" t="s">
        <v>1426</v>
      </c>
      <c r="I3835" s="167" t="s">
        <v>1650</v>
      </c>
      <c r="J3835" s="167" t="s">
        <v>1951</v>
      </c>
      <c r="K3835" s="167" t="s">
        <v>774</v>
      </c>
      <c r="L3835" s="167" t="s">
        <v>1952</v>
      </c>
      <c r="M3835" s="167" t="s">
        <v>4519</v>
      </c>
      <c r="O3835" s="167">
        <v>23392</v>
      </c>
      <c r="P3835" s="167" t="s">
        <v>1386</v>
      </c>
      <c r="R3835" s="167">
        <v>457.8</v>
      </c>
      <c r="S3835" s="167">
        <v>-457.8</v>
      </c>
      <c r="T3835" s="167" t="s">
        <v>1361</v>
      </c>
    </row>
    <row r="3836" spans="1:20">
      <c r="A3836" s="167">
        <v>40200</v>
      </c>
      <c r="B3836" s="167">
        <v>45931</v>
      </c>
      <c r="C3836" s="168">
        <v>45931</v>
      </c>
      <c r="D3836" s="167" t="s">
        <v>775</v>
      </c>
      <c r="E3836" s="167" t="s">
        <v>4518</v>
      </c>
      <c r="F3836" s="167" t="s">
        <v>1425</v>
      </c>
      <c r="G3836" s="167" t="s">
        <v>1426</v>
      </c>
      <c r="I3836" s="167" t="s">
        <v>1650</v>
      </c>
      <c r="J3836" s="167" t="s">
        <v>1951</v>
      </c>
      <c r="K3836" s="167" t="s">
        <v>774</v>
      </c>
      <c r="L3836" s="167" t="s">
        <v>1952</v>
      </c>
      <c r="M3836" s="167" t="s">
        <v>4519</v>
      </c>
      <c r="O3836" s="167">
        <v>23929</v>
      </c>
      <c r="P3836" s="167" t="s">
        <v>1386</v>
      </c>
      <c r="R3836" s="167">
        <v>457.8</v>
      </c>
      <c r="S3836" s="167">
        <v>-457.8</v>
      </c>
      <c r="T3836" s="167" t="s">
        <v>1361</v>
      </c>
    </row>
    <row r="3837" spans="1:20">
      <c r="A3837" s="167">
        <v>41200</v>
      </c>
      <c r="B3837" s="167">
        <v>45931</v>
      </c>
      <c r="C3837" s="168">
        <v>45931</v>
      </c>
      <c r="D3837" s="167" t="s">
        <v>778</v>
      </c>
      <c r="E3837" s="167" t="s">
        <v>4520</v>
      </c>
      <c r="F3837" s="167" t="s">
        <v>1425</v>
      </c>
      <c r="G3837" s="167" t="s">
        <v>1426</v>
      </c>
      <c r="I3837" s="167" t="s">
        <v>1650</v>
      </c>
      <c r="J3837" s="167" t="s">
        <v>3613</v>
      </c>
      <c r="K3837" s="167" t="s">
        <v>777</v>
      </c>
      <c r="L3837" s="167" t="s">
        <v>3614</v>
      </c>
      <c r="M3837" s="167" t="s">
        <v>4521</v>
      </c>
      <c r="O3837" s="167">
        <v>23932</v>
      </c>
      <c r="P3837" s="167" t="s">
        <v>1386</v>
      </c>
      <c r="R3837" s="167">
        <v>200</v>
      </c>
      <c r="S3837" s="167">
        <v>-200</v>
      </c>
      <c r="T3837" s="167" t="s">
        <v>1361</v>
      </c>
    </row>
    <row r="3838" spans="1:20">
      <c r="A3838" s="167">
        <v>42000</v>
      </c>
      <c r="B3838" s="167">
        <v>45957</v>
      </c>
      <c r="C3838" s="168">
        <v>45957</v>
      </c>
      <c r="D3838" s="167" t="s">
        <v>4522</v>
      </c>
      <c r="E3838" s="167" t="s">
        <v>4523</v>
      </c>
      <c r="F3838" s="167" t="s">
        <v>1557</v>
      </c>
      <c r="G3838" s="167" t="s">
        <v>134</v>
      </c>
      <c r="I3838" s="167" t="s">
        <v>1650</v>
      </c>
      <c r="J3838" s="167" t="s">
        <v>4524</v>
      </c>
      <c r="K3838" s="167" t="s">
        <v>4525</v>
      </c>
      <c r="L3838" s="167" t="s">
        <v>4524</v>
      </c>
      <c r="M3838" s="167" t="s">
        <v>4526</v>
      </c>
      <c r="O3838" s="167">
        <v>24180</v>
      </c>
      <c r="P3838" s="167" t="s">
        <v>1386</v>
      </c>
      <c r="R3838" s="167">
        <v>1680</v>
      </c>
      <c r="S3838" s="167">
        <v>-1680</v>
      </c>
      <c r="T3838" s="167" t="s">
        <v>1361</v>
      </c>
    </row>
    <row r="3839" spans="1:20">
      <c r="A3839" s="167">
        <v>41500</v>
      </c>
      <c r="B3839" s="167">
        <v>45910</v>
      </c>
      <c r="C3839" s="168">
        <v>45910</v>
      </c>
      <c r="D3839" s="167">
        <v>180176</v>
      </c>
      <c r="E3839" s="167" t="s">
        <v>4527</v>
      </c>
      <c r="F3839" s="167" t="s">
        <v>1403</v>
      </c>
      <c r="G3839" s="167" t="s">
        <v>1404</v>
      </c>
      <c r="I3839" s="167" t="s">
        <v>1405</v>
      </c>
      <c r="K3839" s="167" t="s">
        <v>1304</v>
      </c>
      <c r="M3839" s="167" t="s">
        <v>4528</v>
      </c>
      <c r="O3839" s="167">
        <v>23595</v>
      </c>
      <c r="P3839" s="167" t="s">
        <v>1386</v>
      </c>
      <c r="R3839" s="167">
        <v>1200</v>
      </c>
      <c r="S3839" s="167">
        <v>-1200</v>
      </c>
      <c r="T3839" s="167" t="s">
        <v>1361</v>
      </c>
    </row>
    <row r="3840" spans="1:20">
      <c r="A3840" s="167">
        <v>42100</v>
      </c>
      <c r="B3840" s="167">
        <v>45901</v>
      </c>
      <c r="C3840" s="168">
        <v>45901</v>
      </c>
      <c r="D3840" s="167">
        <v>180071</v>
      </c>
      <c r="E3840" s="167" t="s">
        <v>4529</v>
      </c>
      <c r="F3840" s="167" t="s">
        <v>1408</v>
      </c>
      <c r="G3840" s="167" t="s">
        <v>1409</v>
      </c>
      <c r="I3840" s="167" t="s">
        <v>1405</v>
      </c>
      <c r="J3840" s="167" t="s">
        <v>1410</v>
      </c>
      <c r="K3840" s="167" t="s">
        <v>1304</v>
      </c>
      <c r="L3840" s="167" t="s">
        <v>1411</v>
      </c>
      <c r="M3840" s="167" t="s">
        <v>4528</v>
      </c>
      <c r="O3840" s="167">
        <v>23454</v>
      </c>
      <c r="P3840" s="167" t="s">
        <v>1386</v>
      </c>
      <c r="R3840" s="167">
        <v>87.5</v>
      </c>
      <c r="S3840" s="167">
        <v>-87.5</v>
      </c>
      <c r="T3840" s="167" t="s">
        <v>1361</v>
      </c>
    </row>
    <row r="3841" spans="1:20">
      <c r="A3841" s="167">
        <v>42100</v>
      </c>
      <c r="B3841" s="167">
        <v>45931</v>
      </c>
      <c r="C3841" s="168">
        <v>45931</v>
      </c>
      <c r="D3841" s="167">
        <v>180419</v>
      </c>
      <c r="E3841" s="167" t="s">
        <v>4529</v>
      </c>
      <c r="F3841" s="167" t="s">
        <v>1408</v>
      </c>
      <c r="G3841" s="167" t="s">
        <v>1409</v>
      </c>
      <c r="I3841" s="167" t="s">
        <v>1405</v>
      </c>
      <c r="J3841" s="167" t="s">
        <v>1410</v>
      </c>
      <c r="K3841" s="167" t="s">
        <v>1304</v>
      </c>
      <c r="L3841" s="167" t="s">
        <v>1411</v>
      </c>
      <c r="M3841" s="167" t="s">
        <v>4528</v>
      </c>
      <c r="O3841" s="167">
        <v>23843</v>
      </c>
      <c r="P3841" s="167" t="s">
        <v>1386</v>
      </c>
      <c r="R3841" s="167">
        <v>87.5</v>
      </c>
      <c r="S3841" s="167">
        <v>-87.5</v>
      </c>
      <c r="T3841" s="167" t="s">
        <v>1361</v>
      </c>
    </row>
    <row r="3842" spans="1:20">
      <c r="A3842" s="167">
        <v>42000</v>
      </c>
      <c r="B3842" s="167">
        <v>45910</v>
      </c>
      <c r="C3842" s="168">
        <v>45910</v>
      </c>
      <c r="D3842" s="167">
        <v>180175</v>
      </c>
      <c r="E3842" s="167" t="s">
        <v>4530</v>
      </c>
      <c r="F3842" s="167" t="s">
        <v>1557</v>
      </c>
      <c r="G3842" s="167" t="s">
        <v>134</v>
      </c>
      <c r="I3842" s="167" t="s">
        <v>1405</v>
      </c>
      <c r="J3842" s="167" t="s">
        <v>4531</v>
      </c>
      <c r="K3842" s="167" t="s">
        <v>1304</v>
      </c>
      <c r="L3842" s="167" t="s">
        <v>4532</v>
      </c>
      <c r="M3842" s="167" t="s">
        <v>4528</v>
      </c>
      <c r="O3842" s="167">
        <v>23594</v>
      </c>
      <c r="P3842" s="167" t="s">
        <v>1386</v>
      </c>
      <c r="R3842" s="167">
        <v>43.04</v>
      </c>
      <c r="S3842" s="167">
        <v>-43.04</v>
      </c>
      <c r="T3842" s="167" t="s">
        <v>1361</v>
      </c>
    </row>
    <row r="3843" spans="1:20">
      <c r="A3843" s="167">
        <v>42100</v>
      </c>
      <c r="B3843" s="167">
        <v>45901</v>
      </c>
      <c r="C3843" s="168">
        <v>45901</v>
      </c>
      <c r="D3843" s="167">
        <v>180071</v>
      </c>
      <c r="E3843" s="167" t="s">
        <v>4533</v>
      </c>
      <c r="F3843" s="167" t="s">
        <v>1408</v>
      </c>
      <c r="G3843" s="167" t="s">
        <v>1409</v>
      </c>
      <c r="I3843" s="167" t="s">
        <v>1405</v>
      </c>
      <c r="J3843" s="167" t="s">
        <v>1416</v>
      </c>
      <c r="K3843" s="167" t="s">
        <v>1304</v>
      </c>
      <c r="L3843" s="167" t="s">
        <v>1417</v>
      </c>
      <c r="M3843" s="167" t="s">
        <v>4528</v>
      </c>
      <c r="O3843" s="167">
        <v>23454</v>
      </c>
      <c r="P3843" s="167" t="s">
        <v>1386</v>
      </c>
      <c r="R3843" s="167">
        <v>105</v>
      </c>
      <c r="S3843" s="167">
        <v>-105</v>
      </c>
      <c r="T3843" s="167" t="s">
        <v>1361</v>
      </c>
    </row>
    <row r="3844" spans="1:20">
      <c r="A3844" s="167">
        <v>42100</v>
      </c>
      <c r="B3844" s="167">
        <v>45931</v>
      </c>
      <c r="C3844" s="168">
        <v>45931</v>
      </c>
      <c r="D3844" s="167">
        <v>180419</v>
      </c>
      <c r="E3844" s="167" t="s">
        <v>4533</v>
      </c>
      <c r="F3844" s="167" t="s">
        <v>1408</v>
      </c>
      <c r="G3844" s="167" t="s">
        <v>1409</v>
      </c>
      <c r="I3844" s="167" t="s">
        <v>1405</v>
      </c>
      <c r="J3844" s="167" t="s">
        <v>1416</v>
      </c>
      <c r="K3844" s="167" t="s">
        <v>1304</v>
      </c>
      <c r="L3844" s="167" t="s">
        <v>1417</v>
      </c>
      <c r="M3844" s="167" t="s">
        <v>4528</v>
      </c>
      <c r="O3844" s="167">
        <v>23843</v>
      </c>
      <c r="P3844" s="167" t="s">
        <v>1386</v>
      </c>
      <c r="R3844" s="167">
        <v>105</v>
      </c>
      <c r="S3844" s="167">
        <v>-105</v>
      </c>
      <c r="T3844" s="167" t="s">
        <v>1361</v>
      </c>
    </row>
    <row r="3845" spans="1:20">
      <c r="A3845" s="167">
        <v>42100</v>
      </c>
      <c r="B3845" s="167">
        <v>45901</v>
      </c>
      <c r="C3845" s="168">
        <v>45901</v>
      </c>
      <c r="D3845" s="167">
        <v>180071</v>
      </c>
      <c r="E3845" s="167" t="s">
        <v>4534</v>
      </c>
      <c r="F3845" s="167" t="s">
        <v>1408</v>
      </c>
      <c r="G3845" s="167" t="s">
        <v>1409</v>
      </c>
      <c r="I3845" s="167" t="s">
        <v>1405</v>
      </c>
      <c r="J3845" s="167" t="s">
        <v>1422</v>
      </c>
      <c r="K3845" s="167" t="s">
        <v>1304</v>
      </c>
      <c r="L3845" s="167" t="s">
        <v>1423</v>
      </c>
      <c r="M3845" s="167" t="s">
        <v>4528</v>
      </c>
      <c r="O3845" s="167">
        <v>23454</v>
      </c>
      <c r="P3845" s="167" t="s">
        <v>1386</v>
      </c>
      <c r="R3845" s="167">
        <v>51.52</v>
      </c>
      <c r="S3845" s="167">
        <v>-51.52</v>
      </c>
      <c r="T3845" s="167" t="s">
        <v>1361</v>
      </c>
    </row>
    <row r="3846" spans="1:20">
      <c r="A3846" s="167">
        <v>42100</v>
      </c>
      <c r="B3846" s="167">
        <v>45931</v>
      </c>
      <c r="C3846" s="168">
        <v>45931</v>
      </c>
      <c r="D3846" s="167">
        <v>180419</v>
      </c>
      <c r="E3846" s="167" t="s">
        <v>4534</v>
      </c>
      <c r="F3846" s="167" t="s">
        <v>1408</v>
      </c>
      <c r="G3846" s="167" t="s">
        <v>1409</v>
      </c>
      <c r="I3846" s="167" t="s">
        <v>1405</v>
      </c>
      <c r="J3846" s="167" t="s">
        <v>1422</v>
      </c>
      <c r="K3846" s="167" t="s">
        <v>1304</v>
      </c>
      <c r="L3846" s="167" t="s">
        <v>1423</v>
      </c>
      <c r="M3846" s="167" t="s">
        <v>4528</v>
      </c>
      <c r="O3846" s="167">
        <v>23843</v>
      </c>
      <c r="P3846" s="167" t="s">
        <v>1386</v>
      </c>
      <c r="R3846" s="167">
        <v>55.2</v>
      </c>
      <c r="S3846" s="167">
        <v>-55.2</v>
      </c>
      <c r="T3846" s="167" t="s">
        <v>1361</v>
      </c>
    </row>
    <row r="3847" spans="1:20">
      <c r="A3847" s="167">
        <v>41300</v>
      </c>
      <c r="B3847" s="167">
        <v>45901</v>
      </c>
      <c r="C3847" s="168">
        <v>45901</v>
      </c>
      <c r="D3847" s="167">
        <v>180071</v>
      </c>
      <c r="E3847" s="167" t="s">
        <v>4535</v>
      </c>
      <c r="F3847" s="167" t="s">
        <v>1425</v>
      </c>
      <c r="G3847" s="167" t="s">
        <v>1426</v>
      </c>
      <c r="I3847" s="167" t="s">
        <v>1405</v>
      </c>
      <c r="J3847" s="167" t="s">
        <v>1592</v>
      </c>
      <c r="K3847" s="167" t="s">
        <v>1304</v>
      </c>
      <c r="L3847" s="167" t="s">
        <v>1593</v>
      </c>
      <c r="M3847" s="167" t="s">
        <v>4528</v>
      </c>
      <c r="O3847" s="167">
        <v>23454</v>
      </c>
      <c r="P3847" s="167" t="s">
        <v>1386</v>
      </c>
      <c r="R3847" s="167">
        <v>65</v>
      </c>
      <c r="S3847" s="167">
        <v>-65</v>
      </c>
      <c r="T3847" s="167" t="s">
        <v>1361</v>
      </c>
    </row>
    <row r="3848" spans="1:20">
      <c r="A3848" s="167">
        <v>41300</v>
      </c>
      <c r="B3848" s="167">
        <v>45931</v>
      </c>
      <c r="C3848" s="168">
        <v>45931</v>
      </c>
      <c r="D3848" s="167">
        <v>180419</v>
      </c>
      <c r="E3848" s="167" t="s">
        <v>4535</v>
      </c>
      <c r="F3848" s="167" t="s">
        <v>1425</v>
      </c>
      <c r="G3848" s="167" t="s">
        <v>1426</v>
      </c>
      <c r="I3848" s="167" t="s">
        <v>1405</v>
      </c>
      <c r="J3848" s="167" t="s">
        <v>1592</v>
      </c>
      <c r="K3848" s="167" t="s">
        <v>1304</v>
      </c>
      <c r="L3848" s="167" t="s">
        <v>1593</v>
      </c>
      <c r="M3848" s="167" t="s">
        <v>4528</v>
      </c>
      <c r="O3848" s="167">
        <v>23843</v>
      </c>
      <c r="P3848" s="167" t="s">
        <v>1386</v>
      </c>
      <c r="R3848" s="167">
        <v>65</v>
      </c>
      <c r="S3848" s="167">
        <v>-65</v>
      </c>
      <c r="T3848" s="167" t="s">
        <v>1361</v>
      </c>
    </row>
    <row r="3849" spans="1:20">
      <c r="A3849" s="167">
        <v>42100</v>
      </c>
      <c r="B3849" s="167">
        <v>45901</v>
      </c>
      <c r="C3849" s="168">
        <v>45901</v>
      </c>
      <c r="D3849" s="167">
        <v>180071</v>
      </c>
      <c r="E3849" s="167" t="s">
        <v>4536</v>
      </c>
      <c r="F3849" s="167" t="s">
        <v>1408</v>
      </c>
      <c r="G3849" s="167" t="s">
        <v>1409</v>
      </c>
      <c r="I3849" s="167" t="s">
        <v>1405</v>
      </c>
      <c r="J3849" s="167" t="s">
        <v>1435</v>
      </c>
      <c r="K3849" s="167" t="s">
        <v>1304</v>
      </c>
      <c r="L3849" s="167" t="s">
        <v>1436</v>
      </c>
      <c r="M3849" s="167" t="s">
        <v>4528</v>
      </c>
      <c r="O3849" s="167">
        <v>23454</v>
      </c>
      <c r="P3849" s="167" t="s">
        <v>1386</v>
      </c>
      <c r="R3849" s="167">
        <v>36.75</v>
      </c>
      <c r="S3849" s="167">
        <v>-36.75</v>
      </c>
      <c r="T3849" s="167" t="s">
        <v>1361</v>
      </c>
    </row>
    <row r="3850" spans="1:20">
      <c r="A3850" s="167">
        <v>42100</v>
      </c>
      <c r="B3850" s="167">
        <v>45931</v>
      </c>
      <c r="C3850" s="168">
        <v>45931</v>
      </c>
      <c r="D3850" s="167">
        <v>180419</v>
      </c>
      <c r="E3850" s="167" t="s">
        <v>4536</v>
      </c>
      <c r="F3850" s="167" t="s">
        <v>1408</v>
      </c>
      <c r="G3850" s="167" t="s">
        <v>1409</v>
      </c>
      <c r="I3850" s="167" t="s">
        <v>1405</v>
      </c>
      <c r="J3850" s="167" t="s">
        <v>1435</v>
      </c>
      <c r="K3850" s="167" t="s">
        <v>1304</v>
      </c>
      <c r="L3850" s="167" t="s">
        <v>1436</v>
      </c>
      <c r="M3850" s="167" t="s">
        <v>4528</v>
      </c>
      <c r="O3850" s="167">
        <v>23843</v>
      </c>
      <c r="P3850" s="167" t="s">
        <v>1386</v>
      </c>
      <c r="R3850" s="167">
        <v>52.5</v>
      </c>
      <c r="S3850" s="167">
        <v>-52.5</v>
      </c>
      <c r="T3850" s="167" t="s">
        <v>1361</v>
      </c>
    </row>
    <row r="3851" spans="1:20">
      <c r="A3851" s="167">
        <v>40000</v>
      </c>
      <c r="B3851" s="167">
        <v>45901</v>
      </c>
      <c r="C3851" s="168">
        <v>45901</v>
      </c>
      <c r="D3851" s="167">
        <v>180071</v>
      </c>
      <c r="E3851" s="167" t="s">
        <v>4537</v>
      </c>
      <c r="F3851" s="167" t="s">
        <v>1425</v>
      </c>
      <c r="G3851" s="167" t="s">
        <v>1426</v>
      </c>
      <c r="I3851" s="167" t="s">
        <v>1405</v>
      </c>
      <c r="J3851" s="167" t="s">
        <v>1640</v>
      </c>
      <c r="K3851" s="167" t="s">
        <v>1304</v>
      </c>
      <c r="L3851" s="167" t="s">
        <v>1640</v>
      </c>
      <c r="M3851" s="167" t="s">
        <v>4528</v>
      </c>
      <c r="O3851" s="167">
        <v>23454</v>
      </c>
      <c r="P3851" s="167" t="s">
        <v>1386</v>
      </c>
      <c r="R3851" s="167">
        <v>1207.5</v>
      </c>
      <c r="S3851" s="167">
        <v>-1207.5</v>
      </c>
      <c r="T3851" s="167" t="s">
        <v>1361</v>
      </c>
    </row>
    <row r="3852" spans="1:20">
      <c r="A3852" s="167">
        <v>40000</v>
      </c>
      <c r="B3852" s="167">
        <v>45931</v>
      </c>
      <c r="C3852" s="168">
        <v>45931</v>
      </c>
      <c r="D3852" s="167">
        <v>180419</v>
      </c>
      <c r="E3852" s="167" t="s">
        <v>4537</v>
      </c>
      <c r="F3852" s="167" t="s">
        <v>1425</v>
      </c>
      <c r="G3852" s="167" t="s">
        <v>1426</v>
      </c>
      <c r="I3852" s="167" t="s">
        <v>1405</v>
      </c>
      <c r="J3852" s="167" t="s">
        <v>1640</v>
      </c>
      <c r="K3852" s="167" t="s">
        <v>1304</v>
      </c>
      <c r="L3852" s="167" t="s">
        <v>1640</v>
      </c>
      <c r="M3852" s="167" t="s">
        <v>4528</v>
      </c>
      <c r="O3852" s="167">
        <v>23843</v>
      </c>
      <c r="P3852" s="167" t="s">
        <v>1386</v>
      </c>
      <c r="R3852" s="167">
        <v>1207.5</v>
      </c>
      <c r="S3852" s="167">
        <v>-1207.5</v>
      </c>
      <c r="T3852" s="167" t="s">
        <v>1361</v>
      </c>
    </row>
    <row r="3853" spans="1:20">
      <c r="A3853" s="167">
        <v>41450</v>
      </c>
      <c r="B3853" s="167">
        <v>45901</v>
      </c>
      <c r="C3853" s="168">
        <v>45901</v>
      </c>
      <c r="D3853" s="167">
        <v>180071</v>
      </c>
      <c r="E3853" s="167" t="s">
        <v>4538</v>
      </c>
      <c r="F3853" s="167" t="s">
        <v>1425</v>
      </c>
      <c r="G3853" s="167" t="s">
        <v>1426</v>
      </c>
      <c r="I3853" s="167" t="s">
        <v>1405</v>
      </c>
      <c r="J3853" s="167" t="s">
        <v>2785</v>
      </c>
      <c r="K3853" s="167" t="s">
        <v>1304</v>
      </c>
      <c r="L3853" s="167" t="s">
        <v>2786</v>
      </c>
      <c r="M3853" s="167" t="s">
        <v>4528</v>
      </c>
      <c r="O3853" s="167">
        <v>23454</v>
      </c>
      <c r="P3853" s="167" t="s">
        <v>1386</v>
      </c>
      <c r="R3853" s="167">
        <v>16.5</v>
      </c>
      <c r="S3853" s="167">
        <v>-16.5</v>
      </c>
      <c r="T3853" s="167" t="s">
        <v>1361</v>
      </c>
    </row>
    <row r="3854" spans="1:20">
      <c r="A3854" s="167">
        <v>41450</v>
      </c>
      <c r="B3854" s="167">
        <v>45931</v>
      </c>
      <c r="C3854" s="168">
        <v>45931</v>
      </c>
      <c r="D3854" s="167">
        <v>180419</v>
      </c>
      <c r="E3854" s="167" t="s">
        <v>4538</v>
      </c>
      <c r="F3854" s="167" t="s">
        <v>1425</v>
      </c>
      <c r="G3854" s="167" t="s">
        <v>1426</v>
      </c>
      <c r="I3854" s="167" t="s">
        <v>1405</v>
      </c>
      <c r="J3854" s="167" t="s">
        <v>2785</v>
      </c>
      <c r="K3854" s="167" t="s">
        <v>1304</v>
      </c>
      <c r="L3854" s="167" t="s">
        <v>2786</v>
      </c>
      <c r="M3854" s="167" t="s">
        <v>4528</v>
      </c>
      <c r="O3854" s="167">
        <v>23843</v>
      </c>
      <c r="P3854" s="167" t="s">
        <v>1386</v>
      </c>
      <c r="R3854" s="167">
        <v>16.5</v>
      </c>
      <c r="S3854" s="167">
        <v>-16.5</v>
      </c>
      <c r="T3854" s="167" t="s">
        <v>1361</v>
      </c>
    </row>
    <row r="3855" spans="1:20">
      <c r="A3855" s="167">
        <v>41450</v>
      </c>
      <c r="B3855" s="167">
        <v>45901</v>
      </c>
      <c r="C3855" s="168">
        <v>45901</v>
      </c>
      <c r="D3855" s="167">
        <v>180071</v>
      </c>
      <c r="E3855" s="167" t="s">
        <v>4539</v>
      </c>
      <c r="F3855" s="167" t="s">
        <v>1425</v>
      </c>
      <c r="G3855" s="167" t="s">
        <v>1426</v>
      </c>
      <c r="I3855" s="167" t="s">
        <v>1405</v>
      </c>
      <c r="J3855" s="167" t="s">
        <v>2945</v>
      </c>
      <c r="K3855" s="167" t="s">
        <v>1304</v>
      </c>
      <c r="L3855" s="167" t="s">
        <v>2946</v>
      </c>
      <c r="M3855" s="167" t="s">
        <v>4528</v>
      </c>
      <c r="O3855" s="167">
        <v>23454</v>
      </c>
      <c r="P3855" s="167" t="s">
        <v>1386</v>
      </c>
      <c r="R3855" s="167">
        <v>11.56</v>
      </c>
      <c r="S3855" s="167">
        <v>-11.56</v>
      </c>
      <c r="T3855" s="167" t="s">
        <v>1361</v>
      </c>
    </row>
    <row r="3856" spans="1:20">
      <c r="A3856" s="167">
        <v>41450</v>
      </c>
      <c r="B3856" s="167">
        <v>45931</v>
      </c>
      <c r="C3856" s="168">
        <v>45931</v>
      </c>
      <c r="D3856" s="167">
        <v>180419</v>
      </c>
      <c r="E3856" s="167" t="s">
        <v>4539</v>
      </c>
      <c r="F3856" s="167" t="s">
        <v>1425</v>
      </c>
      <c r="G3856" s="167" t="s">
        <v>1426</v>
      </c>
      <c r="I3856" s="167" t="s">
        <v>1405</v>
      </c>
      <c r="J3856" s="167" t="s">
        <v>2945</v>
      </c>
      <c r="K3856" s="167" t="s">
        <v>1304</v>
      </c>
      <c r="L3856" s="167" t="s">
        <v>2946</v>
      </c>
      <c r="M3856" s="167" t="s">
        <v>4528</v>
      </c>
      <c r="O3856" s="167">
        <v>23843</v>
      </c>
      <c r="P3856" s="167" t="s">
        <v>1386</v>
      </c>
      <c r="R3856" s="167">
        <v>11.56</v>
      </c>
      <c r="S3856" s="167">
        <v>-11.56</v>
      </c>
      <c r="T3856" s="167" t="s">
        <v>1361</v>
      </c>
    </row>
    <row r="3857" spans="1:20">
      <c r="A3857" s="167">
        <v>41200</v>
      </c>
      <c r="B3857" s="167">
        <v>45901</v>
      </c>
      <c r="C3857" s="168">
        <v>45901</v>
      </c>
      <c r="D3857" s="167">
        <v>180071</v>
      </c>
      <c r="E3857" s="167" t="s">
        <v>4540</v>
      </c>
      <c r="F3857" s="167" t="s">
        <v>1408</v>
      </c>
      <c r="G3857" s="167" t="s">
        <v>1409</v>
      </c>
      <c r="I3857" s="167" t="s">
        <v>1405</v>
      </c>
      <c r="J3857" s="167" t="s">
        <v>1478</v>
      </c>
      <c r="K3857" s="167" t="s">
        <v>1304</v>
      </c>
      <c r="L3857" s="167" t="s">
        <v>1479</v>
      </c>
      <c r="M3857" s="167" t="s">
        <v>4528</v>
      </c>
      <c r="O3857" s="167">
        <v>23454</v>
      </c>
      <c r="P3857" s="167" t="s">
        <v>1386</v>
      </c>
      <c r="R3857" s="167">
        <v>175</v>
      </c>
      <c r="S3857" s="167">
        <v>-175</v>
      </c>
      <c r="T3857" s="167" t="s">
        <v>1361</v>
      </c>
    </row>
    <row r="3858" spans="1:20">
      <c r="A3858" s="167">
        <v>41200</v>
      </c>
      <c r="B3858" s="167">
        <v>45931</v>
      </c>
      <c r="C3858" s="168">
        <v>45931</v>
      </c>
      <c r="D3858" s="167">
        <v>180419</v>
      </c>
      <c r="E3858" s="167" t="s">
        <v>4540</v>
      </c>
      <c r="F3858" s="167" t="s">
        <v>1408</v>
      </c>
      <c r="G3858" s="167" t="s">
        <v>1409</v>
      </c>
      <c r="I3858" s="167" t="s">
        <v>1405</v>
      </c>
      <c r="J3858" s="167" t="s">
        <v>1478</v>
      </c>
      <c r="K3858" s="167" t="s">
        <v>1304</v>
      </c>
      <c r="L3858" s="167" t="s">
        <v>1479</v>
      </c>
      <c r="M3858" s="167" t="s">
        <v>4528</v>
      </c>
      <c r="O3858" s="167">
        <v>23843</v>
      </c>
      <c r="P3858" s="167" t="s">
        <v>1386</v>
      </c>
      <c r="R3858" s="167">
        <v>175</v>
      </c>
      <c r="S3858" s="167">
        <v>-175</v>
      </c>
      <c r="T3858" s="167" t="s">
        <v>1361</v>
      </c>
    </row>
    <row r="3859" spans="1:20">
      <c r="A3859" s="167">
        <v>41350</v>
      </c>
      <c r="B3859" s="167">
        <v>45901</v>
      </c>
      <c r="C3859" s="168">
        <v>45901</v>
      </c>
      <c r="D3859" s="167">
        <v>180071</v>
      </c>
      <c r="E3859" s="167" t="s">
        <v>4541</v>
      </c>
      <c r="F3859" s="167" t="s">
        <v>1425</v>
      </c>
      <c r="G3859" s="167" t="s">
        <v>1426</v>
      </c>
      <c r="I3859" s="167" t="s">
        <v>1405</v>
      </c>
      <c r="J3859" s="167" t="s">
        <v>1602</v>
      </c>
      <c r="K3859" s="167" t="s">
        <v>1304</v>
      </c>
      <c r="L3859" s="167" t="s">
        <v>1603</v>
      </c>
      <c r="M3859" s="167" t="s">
        <v>4528</v>
      </c>
      <c r="O3859" s="167">
        <v>23454</v>
      </c>
      <c r="P3859" s="167" t="s">
        <v>1386</v>
      </c>
      <c r="R3859" s="167">
        <v>49.97</v>
      </c>
      <c r="S3859" s="167">
        <v>-49.97</v>
      </c>
      <c r="T3859" s="167" t="s">
        <v>1361</v>
      </c>
    </row>
    <row r="3860" spans="1:20">
      <c r="A3860" s="167">
        <v>41350</v>
      </c>
      <c r="B3860" s="167">
        <v>45931</v>
      </c>
      <c r="C3860" s="168">
        <v>45931</v>
      </c>
      <c r="D3860" s="167">
        <v>180419</v>
      </c>
      <c r="E3860" s="167" t="s">
        <v>4541</v>
      </c>
      <c r="F3860" s="167" t="s">
        <v>1425</v>
      </c>
      <c r="G3860" s="167" t="s">
        <v>1426</v>
      </c>
      <c r="I3860" s="167" t="s">
        <v>1405</v>
      </c>
      <c r="J3860" s="167" t="s">
        <v>1602</v>
      </c>
      <c r="K3860" s="167" t="s">
        <v>1304</v>
      </c>
      <c r="L3860" s="167" t="s">
        <v>1603</v>
      </c>
      <c r="M3860" s="167" t="s">
        <v>4528</v>
      </c>
      <c r="O3860" s="167">
        <v>23843</v>
      </c>
      <c r="P3860" s="167" t="s">
        <v>1386</v>
      </c>
      <c r="R3860" s="167">
        <v>49.97</v>
      </c>
      <c r="S3860" s="167">
        <v>-49.97</v>
      </c>
      <c r="T3860" s="167" t="s">
        <v>1361</v>
      </c>
    </row>
    <row r="3861" spans="1:20">
      <c r="A3861" s="167">
        <v>42000</v>
      </c>
      <c r="B3861" s="167">
        <v>45910</v>
      </c>
      <c r="C3861" s="168">
        <v>45910</v>
      </c>
      <c r="D3861" s="167">
        <v>180175</v>
      </c>
      <c r="E3861" s="167" t="s">
        <v>4542</v>
      </c>
      <c r="F3861" s="167" t="s">
        <v>1557</v>
      </c>
      <c r="G3861" s="167" t="s">
        <v>134</v>
      </c>
      <c r="I3861" s="167" t="s">
        <v>1405</v>
      </c>
      <c r="J3861" s="167" t="s">
        <v>4543</v>
      </c>
      <c r="K3861" s="167" t="s">
        <v>1304</v>
      </c>
      <c r="L3861" s="167" t="s">
        <v>4544</v>
      </c>
      <c r="M3861" s="167" t="s">
        <v>4528</v>
      </c>
      <c r="O3861" s="167">
        <v>23594</v>
      </c>
      <c r="P3861" s="167" t="s">
        <v>1386</v>
      </c>
      <c r="R3861" s="167">
        <v>137.44</v>
      </c>
      <c r="S3861" s="167">
        <v>-137.44</v>
      </c>
      <c r="T3861" s="167" t="s">
        <v>1361</v>
      </c>
    </row>
    <row r="3862" spans="1:20">
      <c r="A3862" s="167">
        <v>42000</v>
      </c>
      <c r="B3862" s="167">
        <v>45910</v>
      </c>
      <c r="C3862" s="168">
        <v>45910</v>
      </c>
      <c r="D3862" s="167">
        <v>180175</v>
      </c>
      <c r="E3862" s="167" t="s">
        <v>4545</v>
      </c>
      <c r="F3862" s="167" t="s">
        <v>1557</v>
      </c>
      <c r="G3862" s="167" t="s">
        <v>134</v>
      </c>
      <c r="I3862" s="167" t="s">
        <v>1405</v>
      </c>
      <c r="J3862" s="167" t="s">
        <v>4546</v>
      </c>
      <c r="K3862" s="167" t="s">
        <v>1304</v>
      </c>
      <c r="L3862" s="167" t="s">
        <v>4547</v>
      </c>
      <c r="M3862" s="167" t="s">
        <v>4528</v>
      </c>
      <c r="O3862" s="167">
        <v>23594</v>
      </c>
      <c r="P3862" s="167" t="s">
        <v>1386</v>
      </c>
      <c r="R3862" s="167">
        <v>2335.04</v>
      </c>
      <c r="S3862" s="167">
        <v>-2335.04</v>
      </c>
      <c r="T3862" s="167" t="s">
        <v>1361</v>
      </c>
    </row>
    <row r="3863" spans="1:20">
      <c r="A3863" s="167">
        <v>41500</v>
      </c>
      <c r="B3863" s="167">
        <v>45931</v>
      </c>
      <c r="C3863" s="168">
        <v>45931</v>
      </c>
      <c r="D3863" s="167" t="s">
        <v>4548</v>
      </c>
      <c r="E3863" s="167" t="s">
        <v>4549</v>
      </c>
      <c r="F3863" s="167" t="s">
        <v>1648</v>
      </c>
      <c r="G3863" s="167" t="s">
        <v>1649</v>
      </c>
      <c r="I3863" s="167" t="s">
        <v>1650</v>
      </c>
      <c r="K3863" s="167" t="s">
        <v>4550</v>
      </c>
      <c r="M3863" s="167" t="s">
        <v>4551</v>
      </c>
      <c r="O3863" s="167">
        <v>24061</v>
      </c>
      <c r="P3863" s="167" t="s">
        <v>1386</v>
      </c>
      <c r="R3863" s="167">
        <v>2510</v>
      </c>
      <c r="S3863" s="167">
        <v>-2510</v>
      </c>
      <c r="T3863" s="167" t="s">
        <v>1361</v>
      </c>
    </row>
    <row r="3864" spans="1:20">
      <c r="A3864" s="167">
        <v>41500</v>
      </c>
      <c r="B3864" s="167">
        <v>45931</v>
      </c>
      <c r="C3864" s="168">
        <v>45931</v>
      </c>
      <c r="D3864" s="167" t="s">
        <v>4552</v>
      </c>
      <c r="E3864" s="167" t="s">
        <v>4549</v>
      </c>
      <c r="F3864" s="167" t="s">
        <v>1648</v>
      </c>
      <c r="G3864" s="167" t="s">
        <v>1649</v>
      </c>
      <c r="I3864" s="167" t="s">
        <v>1650</v>
      </c>
      <c r="K3864" s="167" t="s">
        <v>4550</v>
      </c>
      <c r="M3864" s="167" t="s">
        <v>4551</v>
      </c>
      <c r="O3864" s="167">
        <v>24060</v>
      </c>
      <c r="P3864" s="167" t="s">
        <v>1386</v>
      </c>
      <c r="R3864" s="167">
        <v>755</v>
      </c>
      <c r="S3864" s="167">
        <v>-755</v>
      </c>
      <c r="T3864" s="167" t="s">
        <v>1361</v>
      </c>
    </row>
    <row r="3865" spans="1:20">
      <c r="A3865" s="167">
        <v>42000</v>
      </c>
      <c r="B3865" s="167">
        <v>45909</v>
      </c>
      <c r="C3865" s="168">
        <v>45909</v>
      </c>
      <c r="D3865" s="167" t="s">
        <v>4553</v>
      </c>
      <c r="E3865" s="167" t="s">
        <v>4554</v>
      </c>
      <c r="F3865" s="167" t="s">
        <v>1557</v>
      </c>
      <c r="G3865" s="167" t="s">
        <v>134</v>
      </c>
      <c r="I3865" s="167" t="s">
        <v>1650</v>
      </c>
      <c r="J3865" s="167" t="s">
        <v>1932</v>
      </c>
      <c r="K3865" s="167" t="s">
        <v>4550</v>
      </c>
      <c r="L3865" s="167" t="s">
        <v>1933</v>
      </c>
      <c r="M3865" s="167" t="s">
        <v>4551</v>
      </c>
      <c r="O3865" s="167">
        <v>23640</v>
      </c>
      <c r="P3865" s="167" t="s">
        <v>1386</v>
      </c>
      <c r="R3865" s="167">
        <v>3239</v>
      </c>
      <c r="S3865" s="167">
        <v>-3239</v>
      </c>
      <c r="T3865" s="167" t="s">
        <v>1361</v>
      </c>
    </row>
    <row r="3866" spans="1:20">
      <c r="A3866" s="167">
        <v>42000</v>
      </c>
      <c r="B3866" s="167">
        <v>45909</v>
      </c>
      <c r="C3866" s="168">
        <v>45909</v>
      </c>
      <c r="D3866" s="167" t="s">
        <v>4553</v>
      </c>
      <c r="E3866" s="167" t="s">
        <v>4555</v>
      </c>
      <c r="F3866" s="167" t="s">
        <v>1557</v>
      </c>
      <c r="G3866" s="167" t="s">
        <v>134</v>
      </c>
      <c r="I3866" s="167" t="s">
        <v>1650</v>
      </c>
      <c r="J3866" s="167" t="s">
        <v>4556</v>
      </c>
      <c r="K3866" s="167" t="s">
        <v>4550</v>
      </c>
      <c r="L3866" s="167" t="s">
        <v>4557</v>
      </c>
      <c r="M3866" s="167" t="s">
        <v>4551</v>
      </c>
      <c r="O3866" s="167">
        <v>23640</v>
      </c>
      <c r="P3866" s="167" t="s">
        <v>1386</v>
      </c>
      <c r="R3866" s="167">
        <v>4720</v>
      </c>
      <c r="S3866" s="167">
        <v>-4720</v>
      </c>
      <c r="T3866" s="167" t="s">
        <v>1361</v>
      </c>
    </row>
    <row r="3867" spans="1:20">
      <c r="A3867" s="167">
        <v>42000</v>
      </c>
      <c r="B3867" s="167">
        <v>45909</v>
      </c>
      <c r="C3867" s="168">
        <v>45909</v>
      </c>
      <c r="D3867" s="167" t="s">
        <v>4553</v>
      </c>
      <c r="E3867" s="167" t="s">
        <v>4558</v>
      </c>
      <c r="F3867" s="167" t="s">
        <v>1557</v>
      </c>
      <c r="G3867" s="167" t="s">
        <v>134</v>
      </c>
      <c r="I3867" s="167" t="s">
        <v>1650</v>
      </c>
      <c r="J3867" s="167" t="s">
        <v>4559</v>
      </c>
      <c r="K3867" s="167" t="s">
        <v>4550</v>
      </c>
      <c r="L3867" s="167" t="s">
        <v>4560</v>
      </c>
      <c r="M3867" s="167" t="s">
        <v>4551</v>
      </c>
      <c r="O3867" s="167">
        <v>23640</v>
      </c>
      <c r="P3867" s="167" t="s">
        <v>1386</v>
      </c>
      <c r="R3867" s="167">
        <v>2090</v>
      </c>
      <c r="S3867" s="167">
        <v>-2090</v>
      </c>
      <c r="T3867" s="167" t="s">
        <v>1361</v>
      </c>
    </row>
    <row r="3868" spans="1:20">
      <c r="A3868" s="167">
        <v>41925</v>
      </c>
      <c r="B3868" s="167">
        <v>45902</v>
      </c>
      <c r="C3868" s="168">
        <v>45902</v>
      </c>
      <c r="D3868" s="167" t="s">
        <v>4561</v>
      </c>
      <c r="E3868" s="167" t="s">
        <v>4562</v>
      </c>
      <c r="F3868" s="167" t="s">
        <v>1425</v>
      </c>
      <c r="G3868" s="167" t="s">
        <v>1426</v>
      </c>
      <c r="I3868" s="167" t="s">
        <v>1650</v>
      </c>
      <c r="J3868" s="167" t="s">
        <v>4550</v>
      </c>
      <c r="K3868" s="167" t="s">
        <v>4550</v>
      </c>
      <c r="L3868" s="167" t="s">
        <v>4550</v>
      </c>
      <c r="M3868" s="167" t="s">
        <v>4551</v>
      </c>
      <c r="O3868" s="167">
        <v>23395</v>
      </c>
      <c r="P3868" s="167" t="s">
        <v>1386</v>
      </c>
      <c r="R3868" s="167">
        <v>446</v>
      </c>
      <c r="S3868" s="167">
        <v>-446</v>
      </c>
      <c r="T3868" s="167" t="s">
        <v>1361</v>
      </c>
    </row>
    <row r="3869" spans="1:20">
      <c r="A3869" s="167">
        <v>41925</v>
      </c>
      <c r="B3869" s="167">
        <v>45902</v>
      </c>
      <c r="C3869" s="168">
        <v>45902</v>
      </c>
      <c r="D3869" s="167" t="s">
        <v>4563</v>
      </c>
      <c r="E3869" s="167" t="s">
        <v>4562</v>
      </c>
      <c r="F3869" s="167" t="s">
        <v>1425</v>
      </c>
      <c r="G3869" s="167" t="s">
        <v>1426</v>
      </c>
      <c r="I3869" s="167" t="s">
        <v>1650</v>
      </c>
      <c r="J3869" s="167" t="s">
        <v>4550</v>
      </c>
      <c r="K3869" s="167" t="s">
        <v>4550</v>
      </c>
      <c r="L3869" s="167" t="s">
        <v>4550</v>
      </c>
      <c r="M3869" s="167" t="s">
        <v>4551</v>
      </c>
      <c r="O3869" s="167">
        <v>23396</v>
      </c>
      <c r="P3869" s="167" t="s">
        <v>1386</v>
      </c>
      <c r="R3869" s="167">
        <v>673.4</v>
      </c>
      <c r="S3869" s="167">
        <v>-673.4</v>
      </c>
      <c r="T3869" s="167" t="s">
        <v>1361</v>
      </c>
    </row>
    <row r="3870" spans="1:20">
      <c r="A3870" s="167">
        <v>41925</v>
      </c>
      <c r="B3870" s="167">
        <v>45902</v>
      </c>
      <c r="C3870" s="168">
        <v>45902</v>
      </c>
      <c r="D3870" s="167" t="s">
        <v>4564</v>
      </c>
      <c r="E3870" s="167" t="s">
        <v>4562</v>
      </c>
      <c r="F3870" s="167" t="s">
        <v>1425</v>
      </c>
      <c r="G3870" s="167" t="s">
        <v>1426</v>
      </c>
      <c r="I3870" s="167" t="s">
        <v>1650</v>
      </c>
      <c r="J3870" s="167" t="s">
        <v>4550</v>
      </c>
      <c r="K3870" s="167" t="s">
        <v>4550</v>
      </c>
      <c r="L3870" s="167" t="s">
        <v>4550</v>
      </c>
      <c r="M3870" s="167" t="s">
        <v>4551</v>
      </c>
      <c r="O3870" s="167">
        <v>23398</v>
      </c>
      <c r="P3870" s="167" t="s">
        <v>1386</v>
      </c>
      <c r="R3870" s="167">
        <v>227.23</v>
      </c>
      <c r="S3870" s="167">
        <v>-227.23</v>
      </c>
      <c r="T3870" s="167" t="s">
        <v>1361</v>
      </c>
    </row>
    <row r="3871" spans="1:20">
      <c r="A3871" s="167">
        <v>41925</v>
      </c>
      <c r="B3871" s="167">
        <v>45902</v>
      </c>
      <c r="C3871" s="168">
        <v>45902</v>
      </c>
      <c r="D3871" s="167" t="s">
        <v>4565</v>
      </c>
      <c r="E3871" s="167" t="s">
        <v>4562</v>
      </c>
      <c r="F3871" s="167" t="s">
        <v>1425</v>
      </c>
      <c r="G3871" s="167" t="s">
        <v>1426</v>
      </c>
      <c r="I3871" s="167" t="s">
        <v>1650</v>
      </c>
      <c r="J3871" s="167" t="s">
        <v>4550</v>
      </c>
      <c r="K3871" s="167" t="s">
        <v>4550</v>
      </c>
      <c r="L3871" s="167" t="s">
        <v>4550</v>
      </c>
      <c r="M3871" s="167" t="s">
        <v>4551</v>
      </c>
      <c r="O3871" s="167">
        <v>23401</v>
      </c>
      <c r="P3871" s="167" t="s">
        <v>1386</v>
      </c>
      <c r="R3871" s="167">
        <v>225.41</v>
      </c>
      <c r="S3871" s="167">
        <v>-225.41</v>
      </c>
      <c r="T3871" s="167" t="s">
        <v>1361</v>
      </c>
    </row>
    <row r="3872" spans="1:20">
      <c r="A3872" s="167">
        <v>41925</v>
      </c>
      <c r="B3872" s="167">
        <v>45902</v>
      </c>
      <c r="C3872" s="168">
        <v>45902</v>
      </c>
      <c r="D3872" s="167" t="s">
        <v>4566</v>
      </c>
      <c r="E3872" s="167" t="s">
        <v>4562</v>
      </c>
      <c r="F3872" s="167" t="s">
        <v>1425</v>
      </c>
      <c r="G3872" s="167" t="s">
        <v>1426</v>
      </c>
      <c r="I3872" s="167" t="s">
        <v>1650</v>
      </c>
      <c r="J3872" s="167" t="s">
        <v>4550</v>
      </c>
      <c r="K3872" s="167" t="s">
        <v>4550</v>
      </c>
      <c r="L3872" s="167" t="s">
        <v>4550</v>
      </c>
      <c r="M3872" s="167" t="s">
        <v>4551</v>
      </c>
      <c r="O3872" s="167">
        <v>23402</v>
      </c>
      <c r="P3872" s="167" t="s">
        <v>1386</v>
      </c>
      <c r="R3872" s="167">
        <v>96.46</v>
      </c>
      <c r="S3872" s="167">
        <v>-96.46</v>
      </c>
      <c r="T3872" s="167" t="s">
        <v>1361</v>
      </c>
    </row>
    <row r="3873" spans="1:20">
      <c r="A3873" s="167">
        <v>41925</v>
      </c>
      <c r="B3873" s="167">
        <v>45902</v>
      </c>
      <c r="C3873" s="168">
        <v>45902</v>
      </c>
      <c r="D3873" s="167" t="s">
        <v>4567</v>
      </c>
      <c r="E3873" s="167" t="s">
        <v>4562</v>
      </c>
      <c r="F3873" s="167" t="s">
        <v>1425</v>
      </c>
      <c r="G3873" s="167" t="s">
        <v>1426</v>
      </c>
      <c r="I3873" s="167" t="s">
        <v>1650</v>
      </c>
      <c r="J3873" s="167" t="s">
        <v>4550</v>
      </c>
      <c r="K3873" s="167" t="s">
        <v>4550</v>
      </c>
      <c r="L3873" s="167" t="s">
        <v>4550</v>
      </c>
      <c r="M3873" s="167" t="s">
        <v>4551</v>
      </c>
      <c r="O3873" s="167">
        <v>23397</v>
      </c>
      <c r="P3873" s="167" t="s">
        <v>1386</v>
      </c>
      <c r="R3873" s="167">
        <v>290.58</v>
      </c>
      <c r="S3873" s="167">
        <v>-290.58</v>
      </c>
      <c r="T3873" s="167" t="s">
        <v>1361</v>
      </c>
    </row>
    <row r="3874" spans="1:20">
      <c r="A3874" s="167">
        <v>41925</v>
      </c>
      <c r="B3874" s="167">
        <v>45902</v>
      </c>
      <c r="C3874" s="168">
        <v>45902</v>
      </c>
      <c r="D3874" s="167" t="s">
        <v>4568</v>
      </c>
      <c r="E3874" s="167" t="s">
        <v>4562</v>
      </c>
      <c r="F3874" s="167" t="s">
        <v>1425</v>
      </c>
      <c r="G3874" s="167" t="s">
        <v>1426</v>
      </c>
      <c r="I3874" s="167" t="s">
        <v>1650</v>
      </c>
      <c r="J3874" s="167" t="s">
        <v>4550</v>
      </c>
      <c r="K3874" s="167" t="s">
        <v>4550</v>
      </c>
      <c r="L3874" s="167" t="s">
        <v>4550</v>
      </c>
      <c r="M3874" s="167" t="s">
        <v>4551</v>
      </c>
      <c r="O3874" s="167">
        <v>23399</v>
      </c>
      <c r="P3874" s="167" t="s">
        <v>1386</v>
      </c>
      <c r="R3874" s="167">
        <v>123.46</v>
      </c>
      <c r="S3874" s="167">
        <v>-123.46</v>
      </c>
      <c r="T3874" s="167" t="s">
        <v>1361</v>
      </c>
    </row>
    <row r="3875" spans="1:20">
      <c r="A3875" s="167">
        <v>41925</v>
      </c>
      <c r="B3875" s="167">
        <v>45902</v>
      </c>
      <c r="C3875" s="168">
        <v>45902</v>
      </c>
      <c r="D3875" s="167" t="s">
        <v>4569</v>
      </c>
      <c r="E3875" s="167" t="s">
        <v>4562</v>
      </c>
      <c r="F3875" s="167" t="s">
        <v>1425</v>
      </c>
      <c r="G3875" s="167" t="s">
        <v>1426</v>
      </c>
      <c r="I3875" s="167" t="s">
        <v>1650</v>
      </c>
      <c r="J3875" s="167" t="s">
        <v>4550</v>
      </c>
      <c r="K3875" s="167" t="s">
        <v>4550</v>
      </c>
      <c r="L3875" s="167" t="s">
        <v>4550</v>
      </c>
      <c r="M3875" s="167" t="s">
        <v>4551</v>
      </c>
      <c r="O3875" s="167">
        <v>23403</v>
      </c>
      <c r="P3875" s="167" t="s">
        <v>1386</v>
      </c>
      <c r="R3875" s="167">
        <v>102.28</v>
      </c>
      <c r="S3875" s="167">
        <v>-102.28</v>
      </c>
      <c r="T3875" s="167" t="s">
        <v>1361</v>
      </c>
    </row>
    <row r="3876" spans="1:20">
      <c r="A3876" s="167">
        <v>41925</v>
      </c>
      <c r="B3876" s="167">
        <v>45902</v>
      </c>
      <c r="C3876" s="168">
        <v>45902</v>
      </c>
      <c r="D3876" s="167" t="s">
        <v>4570</v>
      </c>
      <c r="E3876" s="167" t="s">
        <v>4562</v>
      </c>
      <c r="F3876" s="167" t="s">
        <v>1425</v>
      </c>
      <c r="G3876" s="167" t="s">
        <v>1426</v>
      </c>
      <c r="I3876" s="167" t="s">
        <v>1650</v>
      </c>
      <c r="J3876" s="167" t="s">
        <v>4550</v>
      </c>
      <c r="K3876" s="167" t="s">
        <v>4550</v>
      </c>
      <c r="L3876" s="167" t="s">
        <v>4550</v>
      </c>
      <c r="M3876" s="167" t="s">
        <v>4551</v>
      </c>
      <c r="O3876" s="167">
        <v>23400</v>
      </c>
      <c r="P3876" s="167" t="s">
        <v>1386</v>
      </c>
      <c r="R3876" s="167">
        <v>169.5</v>
      </c>
      <c r="S3876" s="167">
        <v>-169.5</v>
      </c>
      <c r="T3876" s="167" t="s">
        <v>1361</v>
      </c>
    </row>
    <row r="3877" spans="1:20">
      <c r="A3877" s="167">
        <v>41925</v>
      </c>
      <c r="B3877" s="167">
        <v>45902</v>
      </c>
      <c r="C3877" s="168">
        <v>45902</v>
      </c>
      <c r="D3877" s="167" t="s">
        <v>4571</v>
      </c>
      <c r="E3877" s="167" t="s">
        <v>4562</v>
      </c>
      <c r="F3877" s="167" t="s">
        <v>1425</v>
      </c>
      <c r="G3877" s="167" t="s">
        <v>1426</v>
      </c>
      <c r="I3877" s="167" t="s">
        <v>1650</v>
      </c>
      <c r="J3877" s="167" t="s">
        <v>4550</v>
      </c>
      <c r="K3877" s="167" t="s">
        <v>4550</v>
      </c>
      <c r="L3877" s="167" t="s">
        <v>4550</v>
      </c>
      <c r="M3877" s="167" t="s">
        <v>4551</v>
      </c>
      <c r="O3877" s="167">
        <v>23404</v>
      </c>
      <c r="P3877" s="167" t="s">
        <v>1386</v>
      </c>
      <c r="R3877" s="167">
        <v>575.66</v>
      </c>
      <c r="S3877" s="167">
        <v>-575.66</v>
      </c>
      <c r="T3877" s="167" t="s">
        <v>1361</v>
      </c>
    </row>
    <row r="3878" spans="1:20">
      <c r="A3878" s="167">
        <v>41925</v>
      </c>
      <c r="B3878" s="167">
        <v>45902</v>
      </c>
      <c r="C3878" s="168">
        <v>45902</v>
      </c>
      <c r="D3878" s="167" t="s">
        <v>4572</v>
      </c>
      <c r="E3878" s="167" t="s">
        <v>4562</v>
      </c>
      <c r="F3878" s="167" t="s">
        <v>1425</v>
      </c>
      <c r="G3878" s="167" t="s">
        <v>1426</v>
      </c>
      <c r="I3878" s="167" t="s">
        <v>1650</v>
      </c>
      <c r="J3878" s="167" t="s">
        <v>4550</v>
      </c>
      <c r="K3878" s="167" t="s">
        <v>4550</v>
      </c>
      <c r="L3878" s="167" t="s">
        <v>4550</v>
      </c>
      <c r="M3878" s="167" t="s">
        <v>4551</v>
      </c>
      <c r="O3878" s="167">
        <v>23564</v>
      </c>
      <c r="P3878" s="167" t="s">
        <v>1386</v>
      </c>
      <c r="R3878" s="167">
        <v>632.4</v>
      </c>
      <c r="S3878" s="167">
        <v>-632.4</v>
      </c>
      <c r="T3878" s="167" t="s">
        <v>1361</v>
      </c>
    </row>
    <row r="3879" spans="1:20">
      <c r="A3879" s="167">
        <v>41925</v>
      </c>
      <c r="B3879" s="167">
        <v>45902</v>
      </c>
      <c r="C3879" s="168">
        <v>45902</v>
      </c>
      <c r="D3879" s="167" t="s">
        <v>4573</v>
      </c>
      <c r="E3879" s="167" t="s">
        <v>4562</v>
      </c>
      <c r="F3879" s="167" t="s">
        <v>1425</v>
      </c>
      <c r="G3879" s="167" t="s">
        <v>1426</v>
      </c>
      <c r="I3879" s="167" t="s">
        <v>1650</v>
      </c>
      <c r="J3879" s="167" t="s">
        <v>4550</v>
      </c>
      <c r="K3879" s="167" t="s">
        <v>4550</v>
      </c>
      <c r="L3879" s="167" t="s">
        <v>4550</v>
      </c>
      <c r="M3879" s="167" t="s">
        <v>4551</v>
      </c>
      <c r="O3879" s="167">
        <v>23405</v>
      </c>
      <c r="P3879" s="167" t="s">
        <v>1386</v>
      </c>
      <c r="R3879" s="167">
        <v>16.25</v>
      </c>
      <c r="S3879" s="167">
        <v>-16.25</v>
      </c>
      <c r="T3879" s="167" t="s">
        <v>1361</v>
      </c>
    </row>
    <row r="3880" spans="1:20">
      <c r="A3880" s="167">
        <v>41925</v>
      </c>
      <c r="B3880" s="167">
        <v>45902</v>
      </c>
      <c r="C3880" s="168">
        <v>45902</v>
      </c>
      <c r="D3880" s="167" t="s">
        <v>4574</v>
      </c>
      <c r="E3880" s="167" t="s">
        <v>4562</v>
      </c>
      <c r="F3880" s="167" t="s">
        <v>1425</v>
      </c>
      <c r="G3880" s="167" t="s">
        <v>1426</v>
      </c>
      <c r="I3880" s="167" t="s">
        <v>1650</v>
      </c>
      <c r="J3880" s="167" t="s">
        <v>4550</v>
      </c>
      <c r="K3880" s="167" t="s">
        <v>4550</v>
      </c>
      <c r="L3880" s="167" t="s">
        <v>4550</v>
      </c>
      <c r="M3880" s="167" t="s">
        <v>4551</v>
      </c>
      <c r="O3880" s="167">
        <v>23565</v>
      </c>
      <c r="P3880" s="167" t="s">
        <v>1386</v>
      </c>
      <c r="R3880" s="167">
        <v>115.03</v>
      </c>
      <c r="S3880" s="167">
        <v>-115.03</v>
      </c>
      <c r="T3880" s="167" t="s">
        <v>1361</v>
      </c>
    </row>
    <row r="3881" spans="1:20">
      <c r="A3881" s="167">
        <v>41925</v>
      </c>
      <c r="B3881" s="167">
        <v>45902</v>
      </c>
      <c r="C3881" s="168">
        <v>45902</v>
      </c>
      <c r="D3881" s="167" t="s">
        <v>4575</v>
      </c>
      <c r="E3881" s="167" t="s">
        <v>4562</v>
      </c>
      <c r="F3881" s="167" t="s">
        <v>1425</v>
      </c>
      <c r="G3881" s="167" t="s">
        <v>1426</v>
      </c>
      <c r="I3881" s="167" t="s">
        <v>1650</v>
      </c>
      <c r="J3881" s="167" t="s">
        <v>4550</v>
      </c>
      <c r="K3881" s="167" t="s">
        <v>4550</v>
      </c>
      <c r="L3881" s="167" t="s">
        <v>4550</v>
      </c>
      <c r="M3881" s="167" t="s">
        <v>4551</v>
      </c>
      <c r="O3881" s="167">
        <v>23566</v>
      </c>
      <c r="P3881" s="167" t="s">
        <v>1386</v>
      </c>
      <c r="R3881" s="167">
        <v>326.82</v>
      </c>
      <c r="S3881" s="167">
        <v>-326.82</v>
      </c>
      <c r="T3881" s="167" t="s">
        <v>1361</v>
      </c>
    </row>
    <row r="3882" spans="1:20">
      <c r="A3882" s="167">
        <v>41925</v>
      </c>
      <c r="B3882" s="167">
        <v>45902</v>
      </c>
      <c r="C3882" s="168">
        <v>45902</v>
      </c>
      <c r="D3882" s="167" t="s">
        <v>4576</v>
      </c>
      <c r="E3882" s="167" t="s">
        <v>4562</v>
      </c>
      <c r="F3882" s="167" t="s">
        <v>1425</v>
      </c>
      <c r="G3882" s="167" t="s">
        <v>1426</v>
      </c>
      <c r="I3882" s="167" t="s">
        <v>1650</v>
      </c>
      <c r="J3882" s="167" t="s">
        <v>4550</v>
      </c>
      <c r="K3882" s="167" t="s">
        <v>4550</v>
      </c>
      <c r="L3882" s="167" t="s">
        <v>4550</v>
      </c>
      <c r="M3882" s="167" t="s">
        <v>4551</v>
      </c>
      <c r="O3882" s="167">
        <v>23406</v>
      </c>
      <c r="P3882" s="167" t="s">
        <v>1386</v>
      </c>
      <c r="R3882" s="167">
        <v>102.21</v>
      </c>
      <c r="S3882" s="167">
        <v>-102.21</v>
      </c>
      <c r="T3882" s="167" t="s">
        <v>1361</v>
      </c>
    </row>
    <row r="3883" spans="1:20">
      <c r="A3883" s="167">
        <v>41925</v>
      </c>
      <c r="B3883" s="167">
        <v>45902</v>
      </c>
      <c r="C3883" s="168">
        <v>45902</v>
      </c>
      <c r="D3883" s="167" t="s">
        <v>4577</v>
      </c>
      <c r="E3883" s="167" t="s">
        <v>4562</v>
      </c>
      <c r="F3883" s="167" t="s">
        <v>1425</v>
      </c>
      <c r="G3883" s="167" t="s">
        <v>1426</v>
      </c>
      <c r="I3883" s="167" t="s">
        <v>1650</v>
      </c>
      <c r="J3883" s="167" t="s">
        <v>4550</v>
      </c>
      <c r="K3883" s="167" t="s">
        <v>4550</v>
      </c>
      <c r="L3883" s="167" t="s">
        <v>4550</v>
      </c>
      <c r="M3883" s="167" t="s">
        <v>4551</v>
      </c>
      <c r="O3883" s="167">
        <v>23409</v>
      </c>
      <c r="P3883" s="167" t="s">
        <v>1386</v>
      </c>
      <c r="R3883" s="167">
        <v>139.68</v>
      </c>
      <c r="S3883" s="167">
        <v>-139.68</v>
      </c>
      <c r="T3883" s="167" t="s">
        <v>1361</v>
      </c>
    </row>
    <row r="3884" spans="1:20">
      <c r="A3884" s="167">
        <v>41925</v>
      </c>
      <c r="B3884" s="167">
        <v>45902</v>
      </c>
      <c r="C3884" s="168">
        <v>45902</v>
      </c>
      <c r="D3884" s="167" t="s">
        <v>4578</v>
      </c>
      <c r="E3884" s="167" t="s">
        <v>4562</v>
      </c>
      <c r="F3884" s="167" t="s">
        <v>1425</v>
      </c>
      <c r="G3884" s="167" t="s">
        <v>1426</v>
      </c>
      <c r="I3884" s="167" t="s">
        <v>1650</v>
      </c>
      <c r="J3884" s="167" t="s">
        <v>4550</v>
      </c>
      <c r="K3884" s="167" t="s">
        <v>4550</v>
      </c>
      <c r="L3884" s="167" t="s">
        <v>4550</v>
      </c>
      <c r="M3884" s="167" t="s">
        <v>4551</v>
      </c>
      <c r="O3884" s="167">
        <v>23407</v>
      </c>
      <c r="P3884" s="167" t="s">
        <v>1386</v>
      </c>
      <c r="R3884" s="167">
        <v>365.7</v>
      </c>
      <c r="S3884" s="167">
        <v>-365.7</v>
      </c>
      <c r="T3884" s="167" t="s">
        <v>1361</v>
      </c>
    </row>
    <row r="3885" spans="1:20">
      <c r="A3885" s="167">
        <v>41925</v>
      </c>
      <c r="B3885" s="167">
        <v>45902</v>
      </c>
      <c r="C3885" s="168">
        <v>45902</v>
      </c>
      <c r="D3885" s="167" t="s">
        <v>4579</v>
      </c>
      <c r="E3885" s="167" t="s">
        <v>4562</v>
      </c>
      <c r="F3885" s="167" t="s">
        <v>1425</v>
      </c>
      <c r="G3885" s="167" t="s">
        <v>1426</v>
      </c>
      <c r="I3885" s="167" t="s">
        <v>1650</v>
      </c>
      <c r="J3885" s="167" t="s">
        <v>4550</v>
      </c>
      <c r="K3885" s="167" t="s">
        <v>4550</v>
      </c>
      <c r="L3885" s="167" t="s">
        <v>4550</v>
      </c>
      <c r="M3885" s="167" t="s">
        <v>4551</v>
      </c>
      <c r="O3885" s="167">
        <v>23410</v>
      </c>
      <c r="P3885" s="167" t="s">
        <v>1386</v>
      </c>
      <c r="R3885" s="167">
        <v>254.41</v>
      </c>
      <c r="S3885" s="167">
        <v>-254.41</v>
      </c>
      <c r="T3885" s="167" t="s">
        <v>1361</v>
      </c>
    </row>
    <row r="3886" spans="1:20">
      <c r="A3886" s="167">
        <v>41925</v>
      </c>
      <c r="B3886" s="167">
        <v>45902</v>
      </c>
      <c r="C3886" s="168">
        <v>45902</v>
      </c>
      <c r="D3886" s="167" t="s">
        <v>4580</v>
      </c>
      <c r="E3886" s="167" t="s">
        <v>4562</v>
      </c>
      <c r="F3886" s="167" t="s">
        <v>1425</v>
      </c>
      <c r="G3886" s="167" t="s">
        <v>1426</v>
      </c>
      <c r="I3886" s="167" t="s">
        <v>1650</v>
      </c>
      <c r="J3886" s="167" t="s">
        <v>4550</v>
      </c>
      <c r="K3886" s="167" t="s">
        <v>4550</v>
      </c>
      <c r="L3886" s="167" t="s">
        <v>4550</v>
      </c>
      <c r="M3886" s="167" t="s">
        <v>4551</v>
      </c>
      <c r="O3886" s="167">
        <v>23408</v>
      </c>
      <c r="P3886" s="167" t="s">
        <v>1386</v>
      </c>
      <c r="R3886" s="167">
        <v>122.43</v>
      </c>
      <c r="S3886" s="167">
        <v>-122.43</v>
      </c>
      <c r="T3886" s="167" t="s">
        <v>1361</v>
      </c>
    </row>
    <row r="3887" spans="1:20">
      <c r="A3887" s="167">
        <v>41925</v>
      </c>
      <c r="B3887" s="167">
        <v>45902</v>
      </c>
      <c r="C3887" s="168">
        <v>45902</v>
      </c>
      <c r="D3887" s="167" t="s">
        <v>4581</v>
      </c>
      <c r="E3887" s="167" t="s">
        <v>4562</v>
      </c>
      <c r="F3887" s="167" t="s">
        <v>1425</v>
      </c>
      <c r="G3887" s="167" t="s">
        <v>1426</v>
      </c>
      <c r="I3887" s="167" t="s">
        <v>1650</v>
      </c>
      <c r="J3887" s="167" t="s">
        <v>4550</v>
      </c>
      <c r="K3887" s="167" t="s">
        <v>4550</v>
      </c>
      <c r="L3887" s="167" t="s">
        <v>4550</v>
      </c>
      <c r="M3887" s="167" t="s">
        <v>4551</v>
      </c>
      <c r="O3887" s="167">
        <v>23411</v>
      </c>
      <c r="P3887" s="167" t="s">
        <v>1386</v>
      </c>
      <c r="R3887" s="167">
        <v>569.5</v>
      </c>
      <c r="S3887" s="167">
        <v>-569.5</v>
      </c>
      <c r="T3887" s="167" t="s">
        <v>1361</v>
      </c>
    </row>
    <row r="3888" spans="1:20">
      <c r="A3888" s="167">
        <v>41925</v>
      </c>
      <c r="B3888" s="167">
        <v>45902</v>
      </c>
      <c r="C3888" s="168">
        <v>45902</v>
      </c>
      <c r="D3888" s="167" t="s">
        <v>4582</v>
      </c>
      <c r="E3888" s="167" t="s">
        <v>4562</v>
      </c>
      <c r="F3888" s="167" t="s">
        <v>1425</v>
      </c>
      <c r="G3888" s="167" t="s">
        <v>1426</v>
      </c>
      <c r="I3888" s="167" t="s">
        <v>1650</v>
      </c>
      <c r="J3888" s="167" t="s">
        <v>4550</v>
      </c>
      <c r="K3888" s="167" t="s">
        <v>4550</v>
      </c>
      <c r="L3888" s="167" t="s">
        <v>4550</v>
      </c>
      <c r="M3888" s="167" t="s">
        <v>4551</v>
      </c>
      <c r="O3888" s="167">
        <v>23412</v>
      </c>
      <c r="P3888" s="167" t="s">
        <v>1386</v>
      </c>
      <c r="R3888" s="167">
        <v>339.2</v>
      </c>
      <c r="S3888" s="167">
        <v>-339.2</v>
      </c>
      <c r="T3888" s="167" t="s">
        <v>1361</v>
      </c>
    </row>
    <row r="3889" spans="1:20">
      <c r="A3889" s="167">
        <v>41925</v>
      </c>
      <c r="B3889" s="167">
        <v>45932</v>
      </c>
      <c r="C3889" s="168">
        <v>45932</v>
      </c>
      <c r="D3889" s="167" t="s">
        <v>559</v>
      </c>
      <c r="E3889" s="167" t="s">
        <v>4562</v>
      </c>
      <c r="F3889" s="167" t="s">
        <v>1425</v>
      </c>
      <c r="G3889" s="167" t="s">
        <v>1426</v>
      </c>
      <c r="I3889" s="167" t="s">
        <v>1650</v>
      </c>
      <c r="J3889" s="167" t="s">
        <v>4550</v>
      </c>
      <c r="K3889" s="167" t="s">
        <v>4550</v>
      </c>
      <c r="L3889" s="167" t="s">
        <v>4550</v>
      </c>
      <c r="M3889" s="167" t="s">
        <v>4551</v>
      </c>
      <c r="O3889" s="167">
        <v>23951</v>
      </c>
      <c r="P3889" s="167" t="s">
        <v>1386</v>
      </c>
      <c r="R3889" s="167">
        <v>446</v>
      </c>
      <c r="S3889" s="167">
        <v>-446</v>
      </c>
      <c r="T3889" s="167" t="s">
        <v>1361</v>
      </c>
    </row>
    <row r="3890" spans="1:20">
      <c r="A3890" s="167">
        <v>41925</v>
      </c>
      <c r="B3890" s="167">
        <v>45932</v>
      </c>
      <c r="C3890" s="168">
        <v>45932</v>
      </c>
      <c r="D3890" s="167" t="s">
        <v>564</v>
      </c>
      <c r="E3890" s="167" t="s">
        <v>4562</v>
      </c>
      <c r="F3890" s="167" t="s">
        <v>1425</v>
      </c>
      <c r="G3890" s="167" t="s">
        <v>1426</v>
      </c>
      <c r="I3890" s="167" t="s">
        <v>1650</v>
      </c>
      <c r="J3890" s="167" t="s">
        <v>4550</v>
      </c>
      <c r="K3890" s="167" t="s">
        <v>4550</v>
      </c>
      <c r="L3890" s="167" t="s">
        <v>4550</v>
      </c>
      <c r="M3890" s="167" t="s">
        <v>4551</v>
      </c>
      <c r="O3890" s="167">
        <v>23948</v>
      </c>
      <c r="P3890" s="167" t="s">
        <v>1386</v>
      </c>
      <c r="R3890" s="167">
        <v>673.4</v>
      </c>
      <c r="S3890" s="167">
        <v>-673.4</v>
      </c>
      <c r="T3890" s="167" t="s">
        <v>1361</v>
      </c>
    </row>
    <row r="3891" spans="1:20">
      <c r="A3891" s="167">
        <v>41925</v>
      </c>
      <c r="B3891" s="167">
        <v>45932</v>
      </c>
      <c r="C3891" s="168">
        <v>45932</v>
      </c>
      <c r="D3891" s="167" t="s">
        <v>575</v>
      </c>
      <c r="E3891" s="167" t="s">
        <v>4562</v>
      </c>
      <c r="F3891" s="167" t="s">
        <v>1425</v>
      </c>
      <c r="G3891" s="167" t="s">
        <v>1426</v>
      </c>
      <c r="I3891" s="167" t="s">
        <v>1650</v>
      </c>
      <c r="J3891" s="167" t="s">
        <v>4550</v>
      </c>
      <c r="K3891" s="167" t="s">
        <v>4550</v>
      </c>
      <c r="L3891" s="167" t="s">
        <v>4550</v>
      </c>
      <c r="M3891" s="167" t="s">
        <v>4551</v>
      </c>
      <c r="O3891" s="167">
        <v>23949</v>
      </c>
      <c r="P3891" s="167" t="s">
        <v>1386</v>
      </c>
      <c r="R3891" s="167">
        <v>227.23</v>
      </c>
      <c r="S3891" s="167">
        <v>-227.23</v>
      </c>
      <c r="T3891" s="167" t="s">
        <v>1361</v>
      </c>
    </row>
    <row r="3892" spans="1:20">
      <c r="A3892" s="167">
        <v>41925</v>
      </c>
      <c r="B3892" s="167">
        <v>45932</v>
      </c>
      <c r="C3892" s="168">
        <v>45932</v>
      </c>
      <c r="D3892" s="167" t="s">
        <v>587</v>
      </c>
      <c r="E3892" s="167" t="s">
        <v>4562</v>
      </c>
      <c r="F3892" s="167" t="s">
        <v>1425</v>
      </c>
      <c r="G3892" s="167" t="s">
        <v>1426</v>
      </c>
      <c r="I3892" s="167" t="s">
        <v>1650</v>
      </c>
      <c r="J3892" s="167" t="s">
        <v>4550</v>
      </c>
      <c r="K3892" s="167" t="s">
        <v>4550</v>
      </c>
      <c r="L3892" s="167" t="s">
        <v>4550</v>
      </c>
      <c r="M3892" s="167" t="s">
        <v>4551</v>
      </c>
      <c r="O3892" s="167">
        <v>23947</v>
      </c>
      <c r="P3892" s="167" t="s">
        <v>1386</v>
      </c>
      <c r="R3892" s="167">
        <v>225.41</v>
      </c>
      <c r="S3892" s="167">
        <v>-225.41</v>
      </c>
      <c r="T3892" s="167" t="s">
        <v>1361</v>
      </c>
    </row>
    <row r="3893" spans="1:20">
      <c r="A3893" s="167">
        <v>41925</v>
      </c>
      <c r="B3893" s="167">
        <v>45932</v>
      </c>
      <c r="C3893" s="168">
        <v>45932</v>
      </c>
      <c r="D3893" s="167" t="s">
        <v>618</v>
      </c>
      <c r="E3893" s="167" t="s">
        <v>4562</v>
      </c>
      <c r="F3893" s="167" t="s">
        <v>1425</v>
      </c>
      <c r="G3893" s="167" t="s">
        <v>1426</v>
      </c>
      <c r="I3893" s="167" t="s">
        <v>1650</v>
      </c>
      <c r="J3893" s="167" t="s">
        <v>4550</v>
      </c>
      <c r="K3893" s="167" t="s">
        <v>4550</v>
      </c>
      <c r="L3893" s="167" t="s">
        <v>4550</v>
      </c>
      <c r="M3893" s="167" t="s">
        <v>4551</v>
      </c>
      <c r="O3893" s="167">
        <v>23950</v>
      </c>
      <c r="P3893" s="167" t="s">
        <v>1386</v>
      </c>
      <c r="R3893" s="167">
        <v>96.46</v>
      </c>
      <c r="S3893" s="167">
        <v>-96.46</v>
      </c>
      <c r="T3893" s="167" t="s">
        <v>1361</v>
      </c>
    </row>
    <row r="3894" spans="1:20">
      <c r="A3894" s="167">
        <v>41925</v>
      </c>
      <c r="B3894" s="167">
        <v>45932</v>
      </c>
      <c r="C3894" s="168">
        <v>45932</v>
      </c>
      <c r="D3894" s="167" t="s">
        <v>625</v>
      </c>
      <c r="E3894" s="167" t="s">
        <v>4562</v>
      </c>
      <c r="F3894" s="167" t="s">
        <v>1425</v>
      </c>
      <c r="G3894" s="167" t="s">
        <v>1426</v>
      </c>
      <c r="I3894" s="167" t="s">
        <v>1650</v>
      </c>
      <c r="J3894" s="167" t="s">
        <v>4550</v>
      </c>
      <c r="K3894" s="167" t="s">
        <v>4550</v>
      </c>
      <c r="L3894" s="167" t="s">
        <v>4550</v>
      </c>
      <c r="M3894" s="167" t="s">
        <v>4551</v>
      </c>
      <c r="O3894" s="167">
        <v>23952</v>
      </c>
      <c r="P3894" s="167" t="s">
        <v>1386</v>
      </c>
      <c r="R3894" s="167">
        <v>290.58</v>
      </c>
      <c r="S3894" s="167">
        <v>-290.58</v>
      </c>
      <c r="T3894" s="167" t="s">
        <v>1361</v>
      </c>
    </row>
    <row r="3895" spans="1:20">
      <c r="A3895" s="167">
        <v>41925</v>
      </c>
      <c r="B3895" s="167">
        <v>45932</v>
      </c>
      <c r="C3895" s="168">
        <v>45932</v>
      </c>
      <c r="D3895" s="167" t="s">
        <v>644</v>
      </c>
      <c r="E3895" s="167" t="s">
        <v>4562</v>
      </c>
      <c r="F3895" s="167" t="s">
        <v>1425</v>
      </c>
      <c r="G3895" s="167" t="s">
        <v>1426</v>
      </c>
      <c r="I3895" s="167" t="s">
        <v>1650</v>
      </c>
      <c r="J3895" s="167" t="s">
        <v>4550</v>
      </c>
      <c r="K3895" s="167" t="s">
        <v>4550</v>
      </c>
      <c r="L3895" s="167" t="s">
        <v>4550</v>
      </c>
      <c r="M3895" s="167" t="s">
        <v>4551</v>
      </c>
      <c r="O3895" s="167">
        <v>23953</v>
      </c>
      <c r="P3895" s="167" t="s">
        <v>1386</v>
      </c>
      <c r="R3895" s="167">
        <v>123.46</v>
      </c>
      <c r="S3895" s="167">
        <v>-123.46</v>
      </c>
      <c r="T3895" s="167" t="s">
        <v>1361</v>
      </c>
    </row>
    <row r="3896" spans="1:20">
      <c r="A3896" s="167">
        <v>41925</v>
      </c>
      <c r="B3896" s="167">
        <v>45932</v>
      </c>
      <c r="C3896" s="168">
        <v>45932</v>
      </c>
      <c r="D3896" s="167" t="s">
        <v>650</v>
      </c>
      <c r="E3896" s="167" t="s">
        <v>4562</v>
      </c>
      <c r="F3896" s="167" t="s">
        <v>1425</v>
      </c>
      <c r="G3896" s="167" t="s">
        <v>1426</v>
      </c>
      <c r="I3896" s="167" t="s">
        <v>1650</v>
      </c>
      <c r="J3896" s="167" t="s">
        <v>4550</v>
      </c>
      <c r="K3896" s="167" t="s">
        <v>4550</v>
      </c>
      <c r="L3896" s="167" t="s">
        <v>4550</v>
      </c>
      <c r="M3896" s="167" t="s">
        <v>4551</v>
      </c>
      <c r="O3896" s="167">
        <v>23954</v>
      </c>
      <c r="P3896" s="167" t="s">
        <v>1386</v>
      </c>
      <c r="R3896" s="167">
        <v>102.28</v>
      </c>
      <c r="S3896" s="167">
        <v>-102.28</v>
      </c>
      <c r="T3896" s="167" t="s">
        <v>1361</v>
      </c>
    </row>
    <row r="3897" spans="1:20">
      <c r="A3897" s="167">
        <v>41925</v>
      </c>
      <c r="B3897" s="167">
        <v>45932</v>
      </c>
      <c r="C3897" s="168">
        <v>45932</v>
      </c>
      <c r="D3897" s="167" t="s">
        <v>656</v>
      </c>
      <c r="E3897" s="167" t="s">
        <v>4562</v>
      </c>
      <c r="F3897" s="167" t="s">
        <v>1425</v>
      </c>
      <c r="G3897" s="167" t="s">
        <v>1426</v>
      </c>
      <c r="I3897" s="167" t="s">
        <v>1650</v>
      </c>
      <c r="J3897" s="167" t="s">
        <v>4550</v>
      </c>
      <c r="K3897" s="167" t="s">
        <v>4550</v>
      </c>
      <c r="L3897" s="167" t="s">
        <v>4550</v>
      </c>
      <c r="M3897" s="167" t="s">
        <v>4551</v>
      </c>
      <c r="O3897" s="167">
        <v>23955</v>
      </c>
      <c r="P3897" s="167" t="s">
        <v>1386</v>
      </c>
      <c r="R3897" s="167">
        <v>169.5</v>
      </c>
      <c r="S3897" s="167">
        <v>-169.5</v>
      </c>
      <c r="T3897" s="167" t="s">
        <v>1361</v>
      </c>
    </row>
    <row r="3898" spans="1:20">
      <c r="A3898" s="167">
        <v>41925</v>
      </c>
      <c r="B3898" s="167">
        <v>45932</v>
      </c>
      <c r="C3898" s="168">
        <v>45932</v>
      </c>
      <c r="D3898" s="167" t="s">
        <v>663</v>
      </c>
      <c r="E3898" s="167" t="s">
        <v>4562</v>
      </c>
      <c r="F3898" s="167" t="s">
        <v>1425</v>
      </c>
      <c r="G3898" s="167" t="s">
        <v>1426</v>
      </c>
      <c r="I3898" s="167" t="s">
        <v>1650</v>
      </c>
      <c r="J3898" s="167" t="s">
        <v>4550</v>
      </c>
      <c r="K3898" s="167" t="s">
        <v>4550</v>
      </c>
      <c r="L3898" s="167" t="s">
        <v>4550</v>
      </c>
      <c r="M3898" s="167" t="s">
        <v>4551</v>
      </c>
      <c r="O3898" s="167">
        <v>23956</v>
      </c>
      <c r="P3898" s="167" t="s">
        <v>1386</v>
      </c>
      <c r="R3898" s="167">
        <v>575.66</v>
      </c>
      <c r="S3898" s="167">
        <v>-575.66</v>
      </c>
      <c r="T3898" s="167" t="s">
        <v>1361</v>
      </c>
    </row>
    <row r="3899" spans="1:20">
      <c r="A3899" s="167">
        <v>41925</v>
      </c>
      <c r="B3899" s="167">
        <v>45932</v>
      </c>
      <c r="C3899" s="168">
        <v>45932</v>
      </c>
      <c r="D3899" s="167" t="s">
        <v>669</v>
      </c>
      <c r="E3899" s="167" t="s">
        <v>4562</v>
      </c>
      <c r="F3899" s="167" t="s">
        <v>1425</v>
      </c>
      <c r="G3899" s="167" t="s">
        <v>1426</v>
      </c>
      <c r="I3899" s="167" t="s">
        <v>1650</v>
      </c>
      <c r="J3899" s="167" t="s">
        <v>4550</v>
      </c>
      <c r="K3899" s="167" t="s">
        <v>4550</v>
      </c>
      <c r="L3899" s="167" t="s">
        <v>4550</v>
      </c>
      <c r="M3899" s="167" t="s">
        <v>4551</v>
      </c>
      <c r="O3899" s="167">
        <v>23958</v>
      </c>
      <c r="P3899" s="167" t="s">
        <v>1386</v>
      </c>
      <c r="R3899" s="167">
        <v>632.4</v>
      </c>
      <c r="S3899" s="167">
        <v>-632.4</v>
      </c>
      <c r="T3899" s="167" t="s">
        <v>1361</v>
      </c>
    </row>
    <row r="3900" spans="1:20">
      <c r="A3900" s="167">
        <v>41925</v>
      </c>
      <c r="B3900" s="167">
        <v>45932</v>
      </c>
      <c r="C3900" s="168">
        <v>45932</v>
      </c>
      <c r="D3900" s="167" t="s">
        <v>679</v>
      </c>
      <c r="E3900" s="167" t="s">
        <v>4562</v>
      </c>
      <c r="F3900" s="167" t="s">
        <v>1425</v>
      </c>
      <c r="G3900" s="167" t="s">
        <v>1426</v>
      </c>
      <c r="I3900" s="167" t="s">
        <v>1650</v>
      </c>
      <c r="J3900" s="167" t="s">
        <v>4550</v>
      </c>
      <c r="K3900" s="167" t="s">
        <v>4550</v>
      </c>
      <c r="L3900" s="167" t="s">
        <v>4550</v>
      </c>
      <c r="M3900" s="167" t="s">
        <v>4551</v>
      </c>
      <c r="O3900" s="167">
        <v>23957</v>
      </c>
      <c r="P3900" s="167" t="s">
        <v>1386</v>
      </c>
      <c r="R3900" s="167">
        <v>16.25</v>
      </c>
      <c r="S3900" s="167">
        <v>-16.25</v>
      </c>
      <c r="T3900" s="167" t="s">
        <v>1361</v>
      </c>
    </row>
    <row r="3901" spans="1:20">
      <c r="A3901" s="167">
        <v>41925</v>
      </c>
      <c r="B3901" s="167">
        <v>45932</v>
      </c>
      <c r="C3901" s="168">
        <v>45932</v>
      </c>
      <c r="D3901" s="167" t="s">
        <v>685</v>
      </c>
      <c r="E3901" s="167" t="s">
        <v>4562</v>
      </c>
      <c r="F3901" s="167" t="s">
        <v>1425</v>
      </c>
      <c r="G3901" s="167" t="s">
        <v>1426</v>
      </c>
      <c r="I3901" s="167" t="s">
        <v>1650</v>
      </c>
      <c r="J3901" s="167" t="s">
        <v>4550</v>
      </c>
      <c r="K3901" s="167" t="s">
        <v>4550</v>
      </c>
      <c r="L3901" s="167" t="s">
        <v>4550</v>
      </c>
      <c r="M3901" s="167" t="s">
        <v>4551</v>
      </c>
      <c r="O3901" s="167">
        <v>23959</v>
      </c>
      <c r="P3901" s="167" t="s">
        <v>1386</v>
      </c>
      <c r="R3901" s="167">
        <v>115.03</v>
      </c>
      <c r="S3901" s="167">
        <v>-115.03</v>
      </c>
      <c r="T3901" s="167" t="s">
        <v>1361</v>
      </c>
    </row>
    <row r="3902" spans="1:20">
      <c r="A3902" s="167">
        <v>41925</v>
      </c>
      <c r="B3902" s="167">
        <v>45932</v>
      </c>
      <c r="C3902" s="168">
        <v>45932</v>
      </c>
      <c r="D3902" s="167" t="s">
        <v>690</v>
      </c>
      <c r="E3902" s="167" t="s">
        <v>4562</v>
      </c>
      <c r="F3902" s="167" t="s">
        <v>1425</v>
      </c>
      <c r="G3902" s="167" t="s">
        <v>1426</v>
      </c>
      <c r="I3902" s="167" t="s">
        <v>1650</v>
      </c>
      <c r="J3902" s="167" t="s">
        <v>4550</v>
      </c>
      <c r="K3902" s="167" t="s">
        <v>4550</v>
      </c>
      <c r="L3902" s="167" t="s">
        <v>4550</v>
      </c>
      <c r="M3902" s="167" t="s">
        <v>4551</v>
      </c>
      <c r="O3902" s="167">
        <v>23970</v>
      </c>
      <c r="P3902" s="167" t="s">
        <v>1386</v>
      </c>
      <c r="R3902" s="167">
        <v>326.82</v>
      </c>
      <c r="S3902" s="167">
        <v>-326.82</v>
      </c>
      <c r="T3902" s="167" t="s">
        <v>1361</v>
      </c>
    </row>
    <row r="3903" spans="1:20">
      <c r="A3903" s="167">
        <v>41925</v>
      </c>
      <c r="B3903" s="167">
        <v>45932</v>
      </c>
      <c r="C3903" s="168">
        <v>45932</v>
      </c>
      <c r="D3903" s="167" t="s">
        <v>695</v>
      </c>
      <c r="E3903" s="167" t="s">
        <v>4562</v>
      </c>
      <c r="F3903" s="167" t="s">
        <v>1425</v>
      </c>
      <c r="G3903" s="167" t="s">
        <v>1426</v>
      </c>
      <c r="I3903" s="167" t="s">
        <v>1650</v>
      </c>
      <c r="J3903" s="167" t="s">
        <v>4550</v>
      </c>
      <c r="K3903" s="167" t="s">
        <v>4550</v>
      </c>
      <c r="L3903" s="167" t="s">
        <v>4550</v>
      </c>
      <c r="M3903" s="167" t="s">
        <v>4551</v>
      </c>
      <c r="O3903" s="167">
        <v>23960</v>
      </c>
      <c r="P3903" s="167" t="s">
        <v>1386</v>
      </c>
      <c r="R3903" s="167">
        <v>102.21</v>
      </c>
      <c r="S3903" s="167">
        <v>-102.21</v>
      </c>
      <c r="T3903" s="167" t="s">
        <v>1361</v>
      </c>
    </row>
    <row r="3904" spans="1:20">
      <c r="A3904" s="167">
        <v>41925</v>
      </c>
      <c r="B3904" s="167">
        <v>45932</v>
      </c>
      <c r="C3904" s="168">
        <v>45932</v>
      </c>
      <c r="D3904" s="167" t="s">
        <v>718</v>
      </c>
      <c r="E3904" s="167" t="s">
        <v>4562</v>
      </c>
      <c r="F3904" s="167" t="s">
        <v>1425</v>
      </c>
      <c r="G3904" s="167" t="s">
        <v>1426</v>
      </c>
      <c r="I3904" s="167" t="s">
        <v>1650</v>
      </c>
      <c r="J3904" s="167" t="s">
        <v>4550</v>
      </c>
      <c r="K3904" s="167" t="s">
        <v>4550</v>
      </c>
      <c r="L3904" s="167" t="s">
        <v>4550</v>
      </c>
      <c r="M3904" s="167" t="s">
        <v>4551</v>
      </c>
      <c r="O3904" s="167">
        <v>23961</v>
      </c>
      <c r="P3904" s="167" t="s">
        <v>1386</v>
      </c>
      <c r="R3904" s="167">
        <v>365.7</v>
      </c>
      <c r="S3904" s="167">
        <v>-365.7</v>
      </c>
      <c r="T3904" s="167" t="s">
        <v>1361</v>
      </c>
    </row>
    <row r="3905" spans="1:20">
      <c r="A3905" s="167">
        <v>41925</v>
      </c>
      <c r="B3905" s="167">
        <v>45932</v>
      </c>
      <c r="C3905" s="168">
        <v>45932</v>
      </c>
      <c r="D3905" s="167" t="s">
        <v>730</v>
      </c>
      <c r="E3905" s="167" t="s">
        <v>4562</v>
      </c>
      <c r="F3905" s="167" t="s">
        <v>1425</v>
      </c>
      <c r="G3905" s="167" t="s">
        <v>1426</v>
      </c>
      <c r="I3905" s="167" t="s">
        <v>1650</v>
      </c>
      <c r="J3905" s="167" t="s">
        <v>4550</v>
      </c>
      <c r="K3905" s="167" t="s">
        <v>4550</v>
      </c>
      <c r="L3905" s="167" t="s">
        <v>4550</v>
      </c>
      <c r="M3905" s="167" t="s">
        <v>4551</v>
      </c>
      <c r="O3905" s="167">
        <v>23962</v>
      </c>
      <c r="P3905" s="167" t="s">
        <v>1386</v>
      </c>
      <c r="R3905" s="167">
        <v>254.41</v>
      </c>
      <c r="S3905" s="167">
        <v>-254.41</v>
      </c>
      <c r="T3905" s="167" t="s">
        <v>1361</v>
      </c>
    </row>
    <row r="3906" spans="1:20">
      <c r="A3906" s="167">
        <v>41925</v>
      </c>
      <c r="B3906" s="167">
        <v>45932</v>
      </c>
      <c r="C3906" s="168">
        <v>45932</v>
      </c>
      <c r="D3906" s="167" t="s">
        <v>739</v>
      </c>
      <c r="E3906" s="167" t="s">
        <v>4562</v>
      </c>
      <c r="F3906" s="167" t="s">
        <v>1425</v>
      </c>
      <c r="G3906" s="167" t="s">
        <v>1426</v>
      </c>
      <c r="I3906" s="167" t="s">
        <v>1650</v>
      </c>
      <c r="J3906" s="167" t="s">
        <v>4550</v>
      </c>
      <c r="K3906" s="167" t="s">
        <v>4550</v>
      </c>
      <c r="L3906" s="167" t="s">
        <v>4550</v>
      </c>
      <c r="M3906" s="167" t="s">
        <v>4551</v>
      </c>
      <c r="O3906" s="167">
        <v>23963</v>
      </c>
      <c r="P3906" s="167" t="s">
        <v>1386</v>
      </c>
      <c r="R3906" s="167">
        <v>122.43</v>
      </c>
      <c r="S3906" s="167">
        <v>-122.43</v>
      </c>
      <c r="T3906" s="167" t="s">
        <v>1361</v>
      </c>
    </row>
    <row r="3907" spans="1:20">
      <c r="A3907" s="167">
        <v>41925</v>
      </c>
      <c r="B3907" s="167">
        <v>45932</v>
      </c>
      <c r="C3907" s="168">
        <v>45932</v>
      </c>
      <c r="D3907" s="167" t="s">
        <v>752</v>
      </c>
      <c r="E3907" s="167" t="s">
        <v>4562</v>
      </c>
      <c r="F3907" s="167" t="s">
        <v>1425</v>
      </c>
      <c r="G3907" s="167" t="s">
        <v>1426</v>
      </c>
      <c r="I3907" s="167" t="s">
        <v>1650</v>
      </c>
      <c r="J3907" s="167" t="s">
        <v>4550</v>
      </c>
      <c r="K3907" s="167" t="s">
        <v>4550</v>
      </c>
      <c r="L3907" s="167" t="s">
        <v>4550</v>
      </c>
      <c r="M3907" s="167" t="s">
        <v>4551</v>
      </c>
      <c r="O3907" s="167">
        <v>23964</v>
      </c>
      <c r="P3907" s="167" t="s">
        <v>1386</v>
      </c>
      <c r="R3907" s="167">
        <v>569.5</v>
      </c>
      <c r="S3907" s="167">
        <v>-569.5</v>
      </c>
      <c r="T3907" s="167" t="s">
        <v>1361</v>
      </c>
    </row>
    <row r="3908" spans="1:20">
      <c r="A3908" s="167">
        <v>41925</v>
      </c>
      <c r="B3908" s="167">
        <v>45932</v>
      </c>
      <c r="C3908" s="168">
        <v>45932</v>
      </c>
      <c r="D3908" s="167" t="s">
        <v>787</v>
      </c>
      <c r="E3908" s="167" t="s">
        <v>4562</v>
      </c>
      <c r="F3908" s="167" t="s">
        <v>1425</v>
      </c>
      <c r="G3908" s="167" t="s">
        <v>1426</v>
      </c>
      <c r="I3908" s="167" t="s">
        <v>1650</v>
      </c>
      <c r="J3908" s="167" t="s">
        <v>4550</v>
      </c>
      <c r="K3908" s="167" t="s">
        <v>4550</v>
      </c>
      <c r="L3908" s="167" t="s">
        <v>4550</v>
      </c>
      <c r="M3908" s="167" t="s">
        <v>4551</v>
      </c>
      <c r="O3908" s="167">
        <v>23965</v>
      </c>
      <c r="P3908" s="167" t="s">
        <v>1386</v>
      </c>
      <c r="R3908" s="167">
        <v>339.2</v>
      </c>
      <c r="S3908" s="167">
        <v>-339.2</v>
      </c>
      <c r="T3908" s="167" t="s">
        <v>1361</v>
      </c>
    </row>
    <row r="3909" spans="1:20">
      <c r="A3909" s="167">
        <v>41700</v>
      </c>
      <c r="B3909" s="167">
        <v>45909</v>
      </c>
      <c r="C3909" s="168">
        <v>45909</v>
      </c>
      <c r="D3909" s="167" t="s">
        <v>4553</v>
      </c>
      <c r="E3909" s="167" t="s">
        <v>4583</v>
      </c>
      <c r="F3909" s="167" t="s">
        <v>1557</v>
      </c>
      <c r="G3909" s="167" t="s">
        <v>134</v>
      </c>
      <c r="I3909" s="167" t="s">
        <v>1650</v>
      </c>
      <c r="J3909" s="167" t="s">
        <v>1941</v>
      </c>
      <c r="K3909" s="167" t="s">
        <v>4550</v>
      </c>
      <c r="L3909" s="167" t="s">
        <v>1942</v>
      </c>
      <c r="M3909" s="167" t="s">
        <v>4551</v>
      </c>
      <c r="O3909" s="167">
        <v>23640</v>
      </c>
      <c r="P3909" s="167" t="s">
        <v>1386</v>
      </c>
      <c r="R3909" s="167">
        <v>579</v>
      </c>
      <c r="S3909" s="167">
        <v>-579</v>
      </c>
      <c r="T3909" s="167" t="s">
        <v>1361</v>
      </c>
    </row>
    <row r="3910" spans="1:20">
      <c r="A3910" s="167">
        <v>42000</v>
      </c>
      <c r="B3910" s="167">
        <v>45931</v>
      </c>
      <c r="C3910" s="168">
        <v>45931</v>
      </c>
      <c r="D3910" s="167" t="s">
        <v>4548</v>
      </c>
      <c r="E3910" s="167" t="s">
        <v>4584</v>
      </c>
      <c r="F3910" s="167" t="s">
        <v>1557</v>
      </c>
      <c r="G3910" s="167" t="s">
        <v>134</v>
      </c>
      <c r="I3910" s="167" t="s">
        <v>1650</v>
      </c>
      <c r="J3910" s="167" t="s">
        <v>4585</v>
      </c>
      <c r="K3910" s="167" t="s">
        <v>4550</v>
      </c>
      <c r="L3910" s="167" t="s">
        <v>4586</v>
      </c>
      <c r="M3910" s="167" t="s">
        <v>4551</v>
      </c>
      <c r="O3910" s="167">
        <v>24061</v>
      </c>
      <c r="P3910" s="167" t="s">
        <v>1386</v>
      </c>
      <c r="R3910" s="167">
        <v>4775</v>
      </c>
      <c r="S3910" s="167">
        <v>-4775</v>
      </c>
      <c r="T3910" s="167" t="s">
        <v>1361</v>
      </c>
    </row>
    <row r="3911" spans="1:20">
      <c r="A3911" s="167">
        <v>42000</v>
      </c>
      <c r="B3911" s="167">
        <v>45931</v>
      </c>
      <c r="C3911" s="168">
        <v>45931</v>
      </c>
      <c r="D3911" s="167" t="s">
        <v>4552</v>
      </c>
      <c r="E3911" s="167" t="s">
        <v>4584</v>
      </c>
      <c r="F3911" s="167" t="s">
        <v>1557</v>
      </c>
      <c r="G3911" s="167" t="s">
        <v>134</v>
      </c>
      <c r="I3911" s="167" t="s">
        <v>1650</v>
      </c>
      <c r="J3911" s="167" t="s">
        <v>4585</v>
      </c>
      <c r="K3911" s="167" t="s">
        <v>4550</v>
      </c>
      <c r="L3911" s="167" t="s">
        <v>4586</v>
      </c>
      <c r="M3911" s="167" t="s">
        <v>4551</v>
      </c>
      <c r="O3911" s="167">
        <v>24060</v>
      </c>
      <c r="P3911" s="167" t="s">
        <v>1386</v>
      </c>
      <c r="R3911" s="167">
        <v>4775</v>
      </c>
      <c r="S3911" s="167">
        <v>-4775</v>
      </c>
      <c r="T3911" s="167" t="s">
        <v>1361</v>
      </c>
    </row>
    <row r="3912" spans="1:20">
      <c r="A3912" s="167">
        <v>42000</v>
      </c>
      <c r="B3912" s="167">
        <v>45931</v>
      </c>
      <c r="C3912" s="168">
        <v>45931</v>
      </c>
      <c r="D3912" s="167" t="s">
        <v>4548</v>
      </c>
      <c r="E3912" s="167" t="s">
        <v>4587</v>
      </c>
      <c r="F3912" s="167" t="s">
        <v>1557</v>
      </c>
      <c r="G3912" s="167" t="s">
        <v>134</v>
      </c>
      <c r="I3912" s="167" t="s">
        <v>1650</v>
      </c>
      <c r="J3912" s="167" t="s">
        <v>4588</v>
      </c>
      <c r="K3912" s="167" t="s">
        <v>4550</v>
      </c>
      <c r="L3912" s="167" t="s">
        <v>4589</v>
      </c>
      <c r="M3912" s="167" t="s">
        <v>4551</v>
      </c>
      <c r="O3912" s="167">
        <v>24061</v>
      </c>
      <c r="P3912" s="167" t="s">
        <v>1386</v>
      </c>
      <c r="R3912" s="167">
        <v>2494</v>
      </c>
      <c r="S3912" s="167">
        <v>-2494</v>
      </c>
      <c r="T3912" s="167" t="s">
        <v>1361</v>
      </c>
    </row>
    <row r="3913" spans="1:20">
      <c r="A3913" s="167">
        <v>42000</v>
      </c>
      <c r="B3913" s="167">
        <v>45931</v>
      </c>
      <c r="C3913" s="168">
        <v>45931</v>
      </c>
      <c r="D3913" s="167" t="s">
        <v>4552</v>
      </c>
      <c r="E3913" s="167" t="s">
        <v>4587</v>
      </c>
      <c r="F3913" s="167" t="s">
        <v>1557</v>
      </c>
      <c r="G3913" s="167" t="s">
        <v>134</v>
      </c>
      <c r="I3913" s="167" t="s">
        <v>1650</v>
      </c>
      <c r="J3913" s="167" t="s">
        <v>4588</v>
      </c>
      <c r="K3913" s="167" t="s">
        <v>4550</v>
      </c>
      <c r="L3913" s="167" t="s">
        <v>4589</v>
      </c>
      <c r="M3913" s="167" t="s">
        <v>4551</v>
      </c>
      <c r="O3913" s="167">
        <v>24060</v>
      </c>
      <c r="P3913" s="167" t="s">
        <v>1386</v>
      </c>
      <c r="R3913" s="167">
        <v>1247</v>
      </c>
      <c r="S3913" s="167">
        <v>-1247</v>
      </c>
      <c r="T3913" s="167" t="s">
        <v>1361</v>
      </c>
    </row>
    <row r="3914" spans="1:20">
      <c r="A3914" s="167">
        <v>42000</v>
      </c>
      <c r="B3914" s="167">
        <v>45931</v>
      </c>
      <c r="C3914" s="168">
        <v>45931</v>
      </c>
      <c r="D3914" s="167" t="s">
        <v>4548</v>
      </c>
      <c r="E3914" s="167" t="s">
        <v>4590</v>
      </c>
      <c r="F3914" s="167" t="s">
        <v>1557</v>
      </c>
      <c r="G3914" s="167" t="s">
        <v>134</v>
      </c>
      <c r="I3914" s="167" t="s">
        <v>1650</v>
      </c>
      <c r="J3914" s="167" t="s">
        <v>4591</v>
      </c>
      <c r="K3914" s="167" t="s">
        <v>4550</v>
      </c>
      <c r="L3914" s="167" t="s">
        <v>4592</v>
      </c>
      <c r="M3914" s="167" t="s">
        <v>4551</v>
      </c>
      <c r="O3914" s="167">
        <v>24061</v>
      </c>
      <c r="P3914" s="167" t="s">
        <v>1386</v>
      </c>
      <c r="R3914" s="167">
        <v>1116</v>
      </c>
      <c r="S3914" s="167">
        <v>-1116</v>
      </c>
      <c r="T3914" s="167" t="s">
        <v>1361</v>
      </c>
    </row>
    <row r="3915" spans="1:20">
      <c r="A3915" s="167">
        <v>42000</v>
      </c>
      <c r="B3915" s="167">
        <v>45931</v>
      </c>
      <c r="C3915" s="168">
        <v>45931</v>
      </c>
      <c r="D3915" s="167" t="s">
        <v>4552</v>
      </c>
      <c r="E3915" s="167" t="s">
        <v>4590</v>
      </c>
      <c r="F3915" s="167" t="s">
        <v>1557</v>
      </c>
      <c r="G3915" s="167" t="s">
        <v>134</v>
      </c>
      <c r="I3915" s="167" t="s">
        <v>1650</v>
      </c>
      <c r="J3915" s="167" t="s">
        <v>4591</v>
      </c>
      <c r="K3915" s="167" t="s">
        <v>4550</v>
      </c>
      <c r="L3915" s="167" t="s">
        <v>4592</v>
      </c>
      <c r="M3915" s="167" t="s">
        <v>4551</v>
      </c>
      <c r="O3915" s="167">
        <v>24060</v>
      </c>
      <c r="P3915" s="167" t="s">
        <v>1386</v>
      </c>
      <c r="R3915" s="167">
        <v>372</v>
      </c>
      <c r="S3915" s="167">
        <v>-372</v>
      </c>
      <c r="T3915" s="167" t="s">
        <v>1361</v>
      </c>
    </row>
    <row r="3916" spans="1:20">
      <c r="A3916" s="167">
        <v>42000</v>
      </c>
      <c r="B3916" s="167">
        <v>45931</v>
      </c>
      <c r="C3916" s="168">
        <v>45931</v>
      </c>
      <c r="D3916" s="167" t="s">
        <v>4548</v>
      </c>
      <c r="E3916" s="167" t="s">
        <v>4593</v>
      </c>
      <c r="F3916" s="167" t="s">
        <v>1557</v>
      </c>
      <c r="G3916" s="167" t="s">
        <v>134</v>
      </c>
      <c r="I3916" s="167" t="s">
        <v>1650</v>
      </c>
      <c r="J3916" s="167" t="s">
        <v>4594</v>
      </c>
      <c r="K3916" s="167" t="s">
        <v>4550</v>
      </c>
      <c r="L3916" s="167" t="s">
        <v>4595</v>
      </c>
      <c r="M3916" s="167" t="s">
        <v>4551</v>
      </c>
      <c r="O3916" s="167">
        <v>24061</v>
      </c>
      <c r="P3916" s="167" t="s">
        <v>1386</v>
      </c>
      <c r="R3916" s="167">
        <v>1349</v>
      </c>
      <c r="S3916" s="167">
        <v>-1349</v>
      </c>
      <c r="T3916" s="167" t="s">
        <v>1361</v>
      </c>
    </row>
    <row r="3917" spans="1:20">
      <c r="A3917" s="167">
        <v>42000</v>
      </c>
      <c r="B3917" s="167">
        <v>45931</v>
      </c>
      <c r="C3917" s="168">
        <v>45931</v>
      </c>
      <c r="D3917" s="167" t="s">
        <v>4552</v>
      </c>
      <c r="E3917" s="167" t="s">
        <v>4596</v>
      </c>
      <c r="F3917" s="167" t="s">
        <v>1557</v>
      </c>
      <c r="G3917" s="167" t="s">
        <v>134</v>
      </c>
      <c r="I3917" s="167" t="s">
        <v>1650</v>
      </c>
      <c r="J3917" s="167" t="s">
        <v>4597</v>
      </c>
      <c r="K3917" s="167" t="s">
        <v>4550</v>
      </c>
      <c r="L3917" s="167" t="s">
        <v>4598</v>
      </c>
      <c r="M3917" s="167" t="s">
        <v>4551</v>
      </c>
      <c r="O3917" s="167">
        <v>24060</v>
      </c>
      <c r="P3917" s="167" t="s">
        <v>1386</v>
      </c>
      <c r="R3917" s="167">
        <v>908</v>
      </c>
      <c r="S3917" s="167">
        <v>-908</v>
      </c>
      <c r="T3917" s="167" t="s">
        <v>1361</v>
      </c>
    </row>
    <row r="3918" spans="1:20">
      <c r="A3918" s="167">
        <v>42000</v>
      </c>
      <c r="B3918" s="167">
        <v>45909</v>
      </c>
      <c r="C3918" s="168">
        <v>45909</v>
      </c>
      <c r="D3918" s="167" t="s">
        <v>4553</v>
      </c>
      <c r="E3918" s="167" t="s">
        <v>4599</v>
      </c>
      <c r="F3918" s="167" t="s">
        <v>1557</v>
      </c>
      <c r="G3918" s="167" t="s">
        <v>134</v>
      </c>
      <c r="I3918" s="167" t="s">
        <v>1650</v>
      </c>
      <c r="J3918" s="167" t="s">
        <v>1961</v>
      </c>
      <c r="K3918" s="167" t="s">
        <v>4550</v>
      </c>
      <c r="L3918" s="167" t="s">
        <v>1961</v>
      </c>
      <c r="M3918" s="167" t="s">
        <v>4551</v>
      </c>
      <c r="O3918" s="167">
        <v>23640</v>
      </c>
      <c r="P3918" s="167" t="s">
        <v>1386</v>
      </c>
      <c r="R3918" s="167">
        <v>545</v>
      </c>
      <c r="S3918" s="167">
        <v>-545</v>
      </c>
      <c r="T3918" s="167" t="s">
        <v>1361</v>
      </c>
    </row>
    <row r="3919" spans="1:20">
      <c r="A3919" s="167">
        <v>42100</v>
      </c>
      <c r="B3919" s="167">
        <v>45901</v>
      </c>
      <c r="C3919" s="168">
        <v>45901</v>
      </c>
      <c r="D3919" s="167">
        <v>179767</v>
      </c>
      <c r="E3919" s="167" t="s">
        <v>4600</v>
      </c>
      <c r="F3919" s="167" t="s">
        <v>1408</v>
      </c>
      <c r="G3919" s="167" t="s">
        <v>1409</v>
      </c>
      <c r="I3919" s="167" t="s">
        <v>1618</v>
      </c>
      <c r="J3919" s="167" t="s">
        <v>1410</v>
      </c>
      <c r="K3919" s="167" t="s">
        <v>1307</v>
      </c>
      <c r="L3919" s="167" t="s">
        <v>1411</v>
      </c>
      <c r="M3919" s="167" t="s">
        <v>4601</v>
      </c>
      <c r="O3919" s="167">
        <v>23326</v>
      </c>
      <c r="P3919" s="167" t="s">
        <v>1386</v>
      </c>
      <c r="R3919" s="167">
        <v>900</v>
      </c>
      <c r="S3919" s="167">
        <v>-900</v>
      </c>
      <c r="T3919" s="167" t="s">
        <v>1361</v>
      </c>
    </row>
    <row r="3920" spans="1:20">
      <c r="A3920" s="167">
        <v>42100</v>
      </c>
      <c r="B3920" s="167">
        <v>45931</v>
      </c>
      <c r="C3920" s="168">
        <v>45931</v>
      </c>
      <c r="D3920" s="167">
        <v>180319</v>
      </c>
      <c r="E3920" s="167" t="s">
        <v>4600</v>
      </c>
      <c r="F3920" s="167" t="s">
        <v>1408</v>
      </c>
      <c r="G3920" s="167" t="s">
        <v>1409</v>
      </c>
      <c r="I3920" s="167" t="s">
        <v>1618</v>
      </c>
      <c r="J3920" s="167" t="s">
        <v>1410</v>
      </c>
      <c r="K3920" s="167" t="s">
        <v>1307</v>
      </c>
      <c r="L3920" s="167" t="s">
        <v>1411</v>
      </c>
      <c r="M3920" s="167" t="s">
        <v>4601</v>
      </c>
      <c r="O3920" s="167">
        <v>23743</v>
      </c>
      <c r="P3920" s="167" t="s">
        <v>1386</v>
      </c>
      <c r="R3920" s="167">
        <v>900</v>
      </c>
      <c r="S3920" s="167">
        <v>-900</v>
      </c>
      <c r="T3920" s="167" t="s">
        <v>1361</v>
      </c>
    </row>
    <row r="3921" spans="1:20">
      <c r="A3921" s="167">
        <v>42100</v>
      </c>
      <c r="B3921" s="167">
        <v>45901</v>
      </c>
      <c r="C3921" s="168">
        <v>45901</v>
      </c>
      <c r="D3921" s="167">
        <v>179767</v>
      </c>
      <c r="E3921" s="167" t="s">
        <v>4602</v>
      </c>
      <c r="F3921" s="167" t="s">
        <v>1425</v>
      </c>
      <c r="G3921" s="167" t="s">
        <v>1426</v>
      </c>
      <c r="I3921" s="167" t="s">
        <v>1618</v>
      </c>
      <c r="J3921" s="167" t="s">
        <v>1413</v>
      </c>
      <c r="K3921" s="167" t="s">
        <v>1307</v>
      </c>
      <c r="L3921" s="167" t="s">
        <v>1414</v>
      </c>
      <c r="M3921" s="167" t="s">
        <v>4601</v>
      </c>
      <c r="O3921" s="167">
        <v>23326</v>
      </c>
      <c r="P3921" s="167" t="s">
        <v>1386</v>
      </c>
      <c r="R3921" s="167">
        <v>468</v>
      </c>
      <c r="S3921" s="167">
        <v>-468</v>
      </c>
      <c r="T3921" s="167" t="s">
        <v>1361</v>
      </c>
    </row>
    <row r="3922" spans="1:20">
      <c r="A3922" s="167">
        <v>42100</v>
      </c>
      <c r="B3922" s="167">
        <v>45931</v>
      </c>
      <c r="C3922" s="168">
        <v>45931</v>
      </c>
      <c r="D3922" s="167">
        <v>180319</v>
      </c>
      <c r="E3922" s="167" t="s">
        <v>4602</v>
      </c>
      <c r="F3922" s="167" t="s">
        <v>1425</v>
      </c>
      <c r="G3922" s="167" t="s">
        <v>1426</v>
      </c>
      <c r="I3922" s="167" t="s">
        <v>1618</v>
      </c>
      <c r="J3922" s="167" t="s">
        <v>1413</v>
      </c>
      <c r="K3922" s="167" t="s">
        <v>1307</v>
      </c>
      <c r="L3922" s="167" t="s">
        <v>1414</v>
      </c>
      <c r="M3922" s="167" t="s">
        <v>4601</v>
      </c>
      <c r="O3922" s="167">
        <v>23743</v>
      </c>
      <c r="P3922" s="167" t="s">
        <v>1386</v>
      </c>
      <c r="R3922" s="167">
        <v>468</v>
      </c>
      <c r="S3922" s="167">
        <v>-468</v>
      </c>
      <c r="T3922" s="167" t="s">
        <v>1361</v>
      </c>
    </row>
    <row r="3923" spans="1:20">
      <c r="A3923" s="167">
        <v>41320</v>
      </c>
      <c r="B3923" s="167">
        <v>45901</v>
      </c>
      <c r="C3923" s="168">
        <v>45901</v>
      </c>
      <c r="D3923" s="167">
        <v>179767</v>
      </c>
      <c r="E3923" s="167" t="s">
        <v>4603</v>
      </c>
      <c r="F3923" s="167" t="s">
        <v>1425</v>
      </c>
      <c r="G3923" s="167" t="s">
        <v>1426</v>
      </c>
      <c r="I3923" s="167" t="s">
        <v>1618</v>
      </c>
      <c r="J3923" s="167" t="s">
        <v>2478</v>
      </c>
      <c r="K3923" s="167" t="s">
        <v>1307</v>
      </c>
      <c r="L3923" s="167" t="s">
        <v>2479</v>
      </c>
      <c r="M3923" s="167" t="s">
        <v>4601</v>
      </c>
      <c r="O3923" s="167">
        <v>23326</v>
      </c>
      <c r="P3923" s="167" t="s">
        <v>1386</v>
      </c>
      <c r="R3923" s="167">
        <v>150</v>
      </c>
      <c r="S3923" s="167">
        <v>-150</v>
      </c>
      <c r="T3923" s="167" t="s">
        <v>1361</v>
      </c>
    </row>
    <row r="3924" spans="1:20">
      <c r="A3924" s="167">
        <v>41320</v>
      </c>
      <c r="B3924" s="167">
        <v>45931</v>
      </c>
      <c r="C3924" s="168">
        <v>45931</v>
      </c>
      <c r="D3924" s="167">
        <v>180319</v>
      </c>
      <c r="E3924" s="167" t="s">
        <v>4603</v>
      </c>
      <c r="F3924" s="167" t="s">
        <v>1425</v>
      </c>
      <c r="G3924" s="167" t="s">
        <v>1426</v>
      </c>
      <c r="I3924" s="167" t="s">
        <v>1618</v>
      </c>
      <c r="J3924" s="167" t="s">
        <v>2478</v>
      </c>
      <c r="K3924" s="167" t="s">
        <v>1307</v>
      </c>
      <c r="L3924" s="167" t="s">
        <v>2479</v>
      </c>
      <c r="M3924" s="167" t="s">
        <v>4601</v>
      </c>
      <c r="O3924" s="167">
        <v>23743</v>
      </c>
      <c r="P3924" s="167" t="s">
        <v>1386</v>
      </c>
      <c r="R3924" s="167">
        <v>150</v>
      </c>
      <c r="S3924" s="167">
        <v>-150</v>
      </c>
      <c r="T3924" s="167" t="s">
        <v>1361</v>
      </c>
    </row>
    <row r="3925" spans="1:20">
      <c r="A3925" s="167">
        <v>42100</v>
      </c>
      <c r="B3925" s="167">
        <v>45901</v>
      </c>
      <c r="C3925" s="168">
        <v>45901</v>
      </c>
      <c r="D3925" s="167">
        <v>179767</v>
      </c>
      <c r="E3925" s="167" t="s">
        <v>4604</v>
      </c>
      <c r="F3925" s="167" t="s">
        <v>1408</v>
      </c>
      <c r="G3925" s="167" t="s">
        <v>1409</v>
      </c>
      <c r="I3925" s="167" t="s">
        <v>1618</v>
      </c>
      <c r="J3925" s="167" t="s">
        <v>1624</v>
      </c>
      <c r="K3925" s="167" t="s">
        <v>1307</v>
      </c>
      <c r="L3925" s="167" t="s">
        <v>1625</v>
      </c>
      <c r="M3925" s="167" t="s">
        <v>4601</v>
      </c>
      <c r="O3925" s="167">
        <v>23326</v>
      </c>
      <c r="P3925" s="167" t="s">
        <v>1386</v>
      </c>
      <c r="R3925" s="167">
        <v>435</v>
      </c>
      <c r="S3925" s="167">
        <v>-435</v>
      </c>
      <c r="T3925" s="167" t="s">
        <v>1361</v>
      </c>
    </row>
    <row r="3926" spans="1:20">
      <c r="A3926" s="167">
        <v>42100</v>
      </c>
      <c r="B3926" s="167">
        <v>45931</v>
      </c>
      <c r="C3926" s="168">
        <v>45931</v>
      </c>
      <c r="D3926" s="167">
        <v>180319</v>
      </c>
      <c r="E3926" s="167" t="s">
        <v>4604</v>
      </c>
      <c r="F3926" s="167" t="s">
        <v>1408</v>
      </c>
      <c r="G3926" s="167" t="s">
        <v>1409</v>
      </c>
      <c r="I3926" s="167" t="s">
        <v>1618</v>
      </c>
      <c r="J3926" s="167" t="s">
        <v>1624</v>
      </c>
      <c r="K3926" s="167" t="s">
        <v>1307</v>
      </c>
      <c r="L3926" s="167" t="s">
        <v>1625</v>
      </c>
      <c r="M3926" s="167" t="s">
        <v>4601</v>
      </c>
      <c r="O3926" s="167">
        <v>23743</v>
      </c>
      <c r="P3926" s="167" t="s">
        <v>1386</v>
      </c>
      <c r="R3926" s="167">
        <v>435</v>
      </c>
      <c r="S3926" s="167">
        <v>-435</v>
      </c>
      <c r="T3926" s="167" t="s">
        <v>1361</v>
      </c>
    </row>
    <row r="3927" spans="1:20">
      <c r="A3927" s="167">
        <v>42100</v>
      </c>
      <c r="B3927" s="167">
        <v>45901</v>
      </c>
      <c r="C3927" s="168">
        <v>45901</v>
      </c>
      <c r="D3927" s="167">
        <v>179767</v>
      </c>
      <c r="E3927" s="167" t="s">
        <v>4605</v>
      </c>
      <c r="F3927" s="167" t="s">
        <v>1408</v>
      </c>
      <c r="G3927" s="167" t="s">
        <v>1409</v>
      </c>
      <c r="I3927" s="167" t="s">
        <v>1618</v>
      </c>
      <c r="J3927" s="167" t="s">
        <v>1422</v>
      </c>
      <c r="K3927" s="167" t="s">
        <v>1307</v>
      </c>
      <c r="L3927" s="167" t="s">
        <v>1423</v>
      </c>
      <c r="M3927" s="167" t="s">
        <v>4601</v>
      </c>
      <c r="O3927" s="167">
        <v>23326</v>
      </c>
      <c r="P3927" s="167" t="s">
        <v>1386</v>
      </c>
      <c r="R3927" s="167">
        <v>702</v>
      </c>
      <c r="S3927" s="167">
        <v>-702</v>
      </c>
      <c r="T3927" s="167" t="s">
        <v>1361</v>
      </c>
    </row>
    <row r="3928" spans="1:20">
      <c r="A3928" s="167">
        <v>42100</v>
      </c>
      <c r="B3928" s="167">
        <v>45931</v>
      </c>
      <c r="C3928" s="168">
        <v>45931</v>
      </c>
      <c r="D3928" s="167">
        <v>180319</v>
      </c>
      <c r="E3928" s="167" t="s">
        <v>4605</v>
      </c>
      <c r="F3928" s="167" t="s">
        <v>1408</v>
      </c>
      <c r="G3928" s="167" t="s">
        <v>1409</v>
      </c>
      <c r="I3928" s="167" t="s">
        <v>1618</v>
      </c>
      <c r="J3928" s="167" t="s">
        <v>1422</v>
      </c>
      <c r="K3928" s="167" t="s">
        <v>1307</v>
      </c>
      <c r="L3928" s="167" t="s">
        <v>1423</v>
      </c>
      <c r="M3928" s="167" t="s">
        <v>4601</v>
      </c>
      <c r="O3928" s="167">
        <v>23743</v>
      </c>
      <c r="P3928" s="167" t="s">
        <v>1386</v>
      </c>
      <c r="R3928" s="167">
        <v>768</v>
      </c>
      <c r="S3928" s="167">
        <v>-768</v>
      </c>
      <c r="T3928" s="167" t="s">
        <v>1361</v>
      </c>
    </row>
    <row r="3929" spans="1:20">
      <c r="A3929" s="167">
        <v>41450</v>
      </c>
      <c r="B3929" s="167">
        <v>45901</v>
      </c>
      <c r="C3929" s="168">
        <v>45901</v>
      </c>
      <c r="D3929" s="167">
        <v>179767</v>
      </c>
      <c r="E3929" s="167" t="s">
        <v>4606</v>
      </c>
      <c r="F3929" s="167" t="s">
        <v>1425</v>
      </c>
      <c r="G3929" s="167" t="s">
        <v>1426</v>
      </c>
      <c r="I3929" s="167" t="s">
        <v>1618</v>
      </c>
      <c r="J3929" s="167" t="s">
        <v>1583</v>
      </c>
      <c r="K3929" s="167" t="s">
        <v>1307</v>
      </c>
      <c r="L3929" s="167" t="s">
        <v>1584</v>
      </c>
      <c r="M3929" s="167" t="s">
        <v>4601</v>
      </c>
      <c r="O3929" s="167">
        <v>23326</v>
      </c>
      <c r="P3929" s="167" t="s">
        <v>1386</v>
      </c>
      <c r="R3929" s="167">
        <v>12</v>
      </c>
      <c r="S3929" s="167">
        <v>-12</v>
      </c>
      <c r="T3929" s="167" t="s">
        <v>1361</v>
      </c>
    </row>
    <row r="3930" spans="1:20">
      <c r="A3930" s="167">
        <v>41450</v>
      </c>
      <c r="B3930" s="167">
        <v>45931</v>
      </c>
      <c r="C3930" s="168">
        <v>45931</v>
      </c>
      <c r="D3930" s="167">
        <v>180319</v>
      </c>
      <c r="E3930" s="167" t="s">
        <v>4606</v>
      </c>
      <c r="F3930" s="167" t="s">
        <v>1425</v>
      </c>
      <c r="G3930" s="167" t="s">
        <v>1426</v>
      </c>
      <c r="I3930" s="167" t="s">
        <v>1618</v>
      </c>
      <c r="J3930" s="167" t="s">
        <v>1583</v>
      </c>
      <c r="K3930" s="167" t="s">
        <v>1307</v>
      </c>
      <c r="L3930" s="167" t="s">
        <v>1584</v>
      </c>
      <c r="M3930" s="167" t="s">
        <v>4601</v>
      </c>
      <c r="O3930" s="167">
        <v>23743</v>
      </c>
      <c r="P3930" s="167" t="s">
        <v>1386</v>
      </c>
      <c r="R3930" s="167">
        <v>12</v>
      </c>
      <c r="S3930" s="167">
        <v>-12</v>
      </c>
      <c r="T3930" s="167" t="s">
        <v>1361</v>
      </c>
    </row>
    <row r="3931" spans="1:20">
      <c r="A3931" s="167">
        <v>41450</v>
      </c>
      <c r="B3931" s="167">
        <v>45901</v>
      </c>
      <c r="C3931" s="168">
        <v>45901</v>
      </c>
      <c r="D3931" s="167">
        <v>179767</v>
      </c>
      <c r="E3931" s="167" t="s">
        <v>4607</v>
      </c>
      <c r="F3931" s="167" t="s">
        <v>1425</v>
      </c>
      <c r="G3931" s="167" t="s">
        <v>1426</v>
      </c>
      <c r="I3931" s="167" t="s">
        <v>1618</v>
      </c>
      <c r="J3931" s="167" t="s">
        <v>1510</v>
      </c>
      <c r="K3931" s="167" t="s">
        <v>1307</v>
      </c>
      <c r="L3931" s="167" t="s">
        <v>1511</v>
      </c>
      <c r="M3931" s="167" t="s">
        <v>4601</v>
      </c>
      <c r="O3931" s="167">
        <v>23326</v>
      </c>
      <c r="P3931" s="167" t="s">
        <v>1386</v>
      </c>
      <c r="R3931" s="167">
        <v>8</v>
      </c>
      <c r="S3931" s="167">
        <v>-8</v>
      </c>
      <c r="T3931" s="167" t="s">
        <v>1361</v>
      </c>
    </row>
    <row r="3932" spans="1:20">
      <c r="A3932" s="167">
        <v>41450</v>
      </c>
      <c r="B3932" s="167">
        <v>45931</v>
      </c>
      <c r="C3932" s="168">
        <v>45931</v>
      </c>
      <c r="D3932" s="167">
        <v>180319</v>
      </c>
      <c r="E3932" s="167" t="s">
        <v>4607</v>
      </c>
      <c r="F3932" s="167" t="s">
        <v>1425</v>
      </c>
      <c r="G3932" s="167" t="s">
        <v>1426</v>
      </c>
      <c r="I3932" s="167" t="s">
        <v>1618</v>
      </c>
      <c r="J3932" s="167" t="s">
        <v>1510</v>
      </c>
      <c r="K3932" s="167" t="s">
        <v>1307</v>
      </c>
      <c r="L3932" s="167" t="s">
        <v>1511</v>
      </c>
      <c r="M3932" s="167" t="s">
        <v>4601</v>
      </c>
      <c r="O3932" s="167">
        <v>23743</v>
      </c>
      <c r="P3932" s="167" t="s">
        <v>1386</v>
      </c>
      <c r="R3932" s="167">
        <v>8</v>
      </c>
      <c r="S3932" s="167">
        <v>-8</v>
      </c>
      <c r="T3932" s="167" t="s">
        <v>1361</v>
      </c>
    </row>
    <row r="3933" spans="1:20">
      <c r="A3933" s="167">
        <v>41320</v>
      </c>
      <c r="B3933" s="167">
        <v>45901</v>
      </c>
      <c r="C3933" s="168">
        <v>45901</v>
      </c>
      <c r="D3933" s="167">
        <v>179767</v>
      </c>
      <c r="E3933" s="167" t="s">
        <v>4608</v>
      </c>
      <c r="F3933" s="167" t="s">
        <v>1425</v>
      </c>
      <c r="G3933" s="167" t="s">
        <v>1426</v>
      </c>
      <c r="I3933" s="167" t="s">
        <v>1618</v>
      </c>
      <c r="J3933" s="167" t="s">
        <v>1427</v>
      </c>
      <c r="K3933" s="167" t="s">
        <v>1307</v>
      </c>
      <c r="L3933" s="167" t="s">
        <v>1428</v>
      </c>
      <c r="M3933" s="167" t="s">
        <v>4601</v>
      </c>
      <c r="O3933" s="167">
        <v>23326</v>
      </c>
      <c r="P3933" s="167" t="s">
        <v>1386</v>
      </c>
      <c r="R3933" s="167">
        <v>320</v>
      </c>
      <c r="S3933" s="167">
        <v>-320</v>
      </c>
      <c r="T3933" s="167" t="s">
        <v>1361</v>
      </c>
    </row>
    <row r="3934" spans="1:20">
      <c r="A3934" s="167">
        <v>41320</v>
      </c>
      <c r="B3934" s="167">
        <v>45931</v>
      </c>
      <c r="C3934" s="168">
        <v>45931</v>
      </c>
      <c r="D3934" s="167">
        <v>180319</v>
      </c>
      <c r="E3934" s="167" t="s">
        <v>4608</v>
      </c>
      <c r="F3934" s="167" t="s">
        <v>1425</v>
      </c>
      <c r="G3934" s="167" t="s">
        <v>1426</v>
      </c>
      <c r="I3934" s="167" t="s">
        <v>1618</v>
      </c>
      <c r="J3934" s="167" t="s">
        <v>1427</v>
      </c>
      <c r="K3934" s="167" t="s">
        <v>1307</v>
      </c>
      <c r="L3934" s="167" t="s">
        <v>1428</v>
      </c>
      <c r="M3934" s="167" t="s">
        <v>4601</v>
      </c>
      <c r="O3934" s="167">
        <v>23743</v>
      </c>
      <c r="P3934" s="167" t="s">
        <v>1386</v>
      </c>
      <c r="R3934" s="167">
        <v>440</v>
      </c>
      <c r="S3934" s="167">
        <v>-440</v>
      </c>
      <c r="T3934" s="167" t="s">
        <v>1361</v>
      </c>
    </row>
    <row r="3935" spans="1:20">
      <c r="A3935" s="167">
        <v>41300</v>
      </c>
      <c r="B3935" s="167">
        <v>45901</v>
      </c>
      <c r="C3935" s="168">
        <v>45901</v>
      </c>
      <c r="D3935" s="167">
        <v>179767</v>
      </c>
      <c r="E3935" s="167" t="s">
        <v>4609</v>
      </c>
      <c r="F3935" s="167" t="s">
        <v>1425</v>
      </c>
      <c r="G3935" s="167" t="s">
        <v>1426</v>
      </c>
      <c r="I3935" s="167" t="s">
        <v>1618</v>
      </c>
      <c r="J3935" s="167" t="s">
        <v>1430</v>
      </c>
      <c r="K3935" s="167" t="s">
        <v>1307</v>
      </c>
      <c r="L3935" s="167" t="s">
        <v>1430</v>
      </c>
      <c r="M3935" s="167" t="s">
        <v>4601</v>
      </c>
      <c r="O3935" s="167">
        <v>23326</v>
      </c>
      <c r="P3935" s="167" t="s">
        <v>1386</v>
      </c>
      <c r="R3935" s="167">
        <v>483.76</v>
      </c>
      <c r="S3935" s="167">
        <v>-483.76</v>
      </c>
      <c r="T3935" s="167" t="s">
        <v>1361</v>
      </c>
    </row>
    <row r="3936" spans="1:20">
      <c r="A3936" s="167">
        <v>41300</v>
      </c>
      <c r="B3936" s="167">
        <v>45931</v>
      </c>
      <c r="C3936" s="168">
        <v>45931</v>
      </c>
      <c r="D3936" s="167">
        <v>180319</v>
      </c>
      <c r="E3936" s="167" t="s">
        <v>4609</v>
      </c>
      <c r="F3936" s="167" t="s">
        <v>1425</v>
      </c>
      <c r="G3936" s="167" t="s">
        <v>1426</v>
      </c>
      <c r="I3936" s="167" t="s">
        <v>1618</v>
      </c>
      <c r="J3936" s="167" t="s">
        <v>1430</v>
      </c>
      <c r="K3936" s="167" t="s">
        <v>1307</v>
      </c>
      <c r="L3936" s="167" t="s">
        <v>1430</v>
      </c>
      <c r="M3936" s="167" t="s">
        <v>4601</v>
      </c>
      <c r="O3936" s="167">
        <v>23743</v>
      </c>
      <c r="P3936" s="167" t="s">
        <v>1386</v>
      </c>
      <c r="R3936" s="167">
        <v>533.58000000000004</v>
      </c>
      <c r="S3936" s="167">
        <v>-533.58000000000004</v>
      </c>
      <c r="T3936" s="167" t="s">
        <v>1361</v>
      </c>
    </row>
    <row r="3937" spans="1:20">
      <c r="A3937" s="167">
        <v>42100</v>
      </c>
      <c r="B3937" s="167">
        <v>45901</v>
      </c>
      <c r="C3937" s="168">
        <v>45901</v>
      </c>
      <c r="D3937" s="167">
        <v>179767</v>
      </c>
      <c r="E3937" s="167" t="s">
        <v>4610</v>
      </c>
      <c r="F3937" s="167" t="s">
        <v>1408</v>
      </c>
      <c r="G3937" s="167" t="s">
        <v>1409</v>
      </c>
      <c r="I3937" s="167" t="s">
        <v>1618</v>
      </c>
      <c r="J3937" s="167" t="s">
        <v>1432</v>
      </c>
      <c r="K3937" s="167" t="s">
        <v>1307</v>
      </c>
      <c r="L3937" s="167" t="s">
        <v>1433</v>
      </c>
      <c r="M3937" s="167" t="s">
        <v>4601</v>
      </c>
      <c r="O3937" s="167">
        <v>23326</v>
      </c>
      <c r="P3937" s="167" t="s">
        <v>1386</v>
      </c>
      <c r="R3937" s="167">
        <v>332</v>
      </c>
      <c r="S3937" s="167">
        <v>-332</v>
      </c>
      <c r="T3937" s="167" t="s">
        <v>1361</v>
      </c>
    </row>
    <row r="3938" spans="1:20">
      <c r="A3938" s="167">
        <v>42100</v>
      </c>
      <c r="B3938" s="167">
        <v>45931</v>
      </c>
      <c r="C3938" s="168">
        <v>45931</v>
      </c>
      <c r="D3938" s="167">
        <v>180319</v>
      </c>
      <c r="E3938" s="167" t="s">
        <v>4610</v>
      </c>
      <c r="F3938" s="167" t="s">
        <v>1408</v>
      </c>
      <c r="G3938" s="167" t="s">
        <v>1409</v>
      </c>
      <c r="I3938" s="167" t="s">
        <v>1618</v>
      </c>
      <c r="J3938" s="167" t="s">
        <v>1432</v>
      </c>
      <c r="K3938" s="167" t="s">
        <v>1307</v>
      </c>
      <c r="L3938" s="167" t="s">
        <v>1433</v>
      </c>
      <c r="M3938" s="167" t="s">
        <v>4601</v>
      </c>
      <c r="O3938" s="167">
        <v>23743</v>
      </c>
      <c r="P3938" s="167" t="s">
        <v>1386</v>
      </c>
      <c r="R3938" s="167">
        <v>336</v>
      </c>
      <c r="S3938" s="167">
        <v>-336</v>
      </c>
      <c r="T3938" s="167" t="s">
        <v>1361</v>
      </c>
    </row>
    <row r="3939" spans="1:20">
      <c r="A3939" s="167">
        <v>40000</v>
      </c>
      <c r="B3939" s="167">
        <v>45901</v>
      </c>
      <c r="C3939" s="168">
        <v>45901</v>
      </c>
      <c r="D3939" s="167">
        <v>179767</v>
      </c>
      <c r="E3939" s="167" t="s">
        <v>4611</v>
      </c>
      <c r="F3939" s="167" t="s">
        <v>1425</v>
      </c>
      <c r="G3939" s="167" t="s">
        <v>1426</v>
      </c>
      <c r="I3939" s="167" t="s">
        <v>1618</v>
      </c>
      <c r="J3939" s="167" t="s">
        <v>1514</v>
      </c>
      <c r="K3939" s="167" t="s">
        <v>1307</v>
      </c>
      <c r="L3939" s="167" t="s">
        <v>1515</v>
      </c>
      <c r="M3939" s="167" t="s">
        <v>4601</v>
      </c>
      <c r="O3939" s="167">
        <v>23326</v>
      </c>
      <c r="P3939" s="167" t="s">
        <v>1386</v>
      </c>
      <c r="R3939" s="167">
        <v>1356.42</v>
      </c>
      <c r="S3939" s="167">
        <v>-1356.42</v>
      </c>
      <c r="T3939" s="167" t="s">
        <v>1361</v>
      </c>
    </row>
    <row r="3940" spans="1:20">
      <c r="A3940" s="167">
        <v>40000</v>
      </c>
      <c r="B3940" s="167">
        <v>45931</v>
      </c>
      <c r="C3940" s="168">
        <v>45931</v>
      </c>
      <c r="D3940" s="167">
        <v>180319</v>
      </c>
      <c r="E3940" s="167" t="s">
        <v>4611</v>
      </c>
      <c r="F3940" s="167" t="s">
        <v>1425</v>
      </c>
      <c r="G3940" s="167" t="s">
        <v>1426</v>
      </c>
      <c r="I3940" s="167" t="s">
        <v>1618</v>
      </c>
      <c r="J3940" s="167" t="s">
        <v>1514</v>
      </c>
      <c r="K3940" s="167" t="s">
        <v>1307</v>
      </c>
      <c r="L3940" s="167" t="s">
        <v>1515</v>
      </c>
      <c r="M3940" s="167" t="s">
        <v>4601</v>
      </c>
      <c r="O3940" s="167">
        <v>23743</v>
      </c>
      <c r="P3940" s="167" t="s">
        <v>1386</v>
      </c>
      <c r="R3940" s="167">
        <v>1370.85</v>
      </c>
      <c r="S3940" s="167">
        <v>-1370.85</v>
      </c>
      <c r="T3940" s="167" t="s">
        <v>1361</v>
      </c>
    </row>
    <row r="3941" spans="1:20">
      <c r="A3941" s="167">
        <v>40000</v>
      </c>
      <c r="B3941" s="167">
        <v>45901</v>
      </c>
      <c r="C3941" s="168">
        <v>45901</v>
      </c>
      <c r="D3941" s="167">
        <v>179767</v>
      </c>
      <c r="E3941" s="167" t="s">
        <v>4612</v>
      </c>
      <c r="F3941" s="167" t="s">
        <v>1425</v>
      </c>
      <c r="G3941" s="167" t="s">
        <v>1426</v>
      </c>
      <c r="I3941" s="167" t="s">
        <v>1618</v>
      </c>
      <c r="J3941" s="167" t="s">
        <v>1441</v>
      </c>
      <c r="K3941" s="167" t="s">
        <v>1307</v>
      </c>
      <c r="L3941" s="167" t="s">
        <v>1442</v>
      </c>
      <c r="M3941" s="167" t="s">
        <v>4601</v>
      </c>
      <c r="O3941" s="167">
        <v>23326</v>
      </c>
      <c r="P3941" s="167" t="s">
        <v>1386</v>
      </c>
      <c r="R3941" s="167">
        <v>2652</v>
      </c>
      <c r="S3941" s="167">
        <v>-2652</v>
      </c>
      <c r="T3941" s="167" t="s">
        <v>1361</v>
      </c>
    </row>
    <row r="3942" spans="1:20">
      <c r="A3942" s="167">
        <v>40000</v>
      </c>
      <c r="B3942" s="167">
        <v>45931</v>
      </c>
      <c r="C3942" s="168">
        <v>45931</v>
      </c>
      <c r="D3942" s="167">
        <v>180319</v>
      </c>
      <c r="E3942" s="167" t="s">
        <v>4612</v>
      </c>
      <c r="F3942" s="167" t="s">
        <v>1425</v>
      </c>
      <c r="G3942" s="167" t="s">
        <v>1426</v>
      </c>
      <c r="I3942" s="167" t="s">
        <v>1618</v>
      </c>
      <c r="J3942" s="167" t="s">
        <v>1441</v>
      </c>
      <c r="K3942" s="167" t="s">
        <v>1307</v>
      </c>
      <c r="L3942" s="167" t="s">
        <v>1442</v>
      </c>
      <c r="M3942" s="167" t="s">
        <v>4601</v>
      </c>
      <c r="O3942" s="167">
        <v>23743</v>
      </c>
      <c r="P3942" s="167" t="s">
        <v>1386</v>
      </c>
      <c r="R3942" s="167">
        <v>2652</v>
      </c>
      <c r="S3942" s="167">
        <v>-2652</v>
      </c>
      <c r="T3942" s="167" t="s">
        <v>1361</v>
      </c>
    </row>
    <row r="3943" spans="1:20">
      <c r="A3943" s="167">
        <v>40000</v>
      </c>
      <c r="B3943" s="167">
        <v>45901</v>
      </c>
      <c r="C3943" s="168">
        <v>45901</v>
      </c>
      <c r="D3943" s="167">
        <v>179767</v>
      </c>
      <c r="E3943" s="167" t="s">
        <v>4613</v>
      </c>
      <c r="F3943" s="167" t="s">
        <v>1425</v>
      </c>
      <c r="G3943" s="167" t="s">
        <v>1426</v>
      </c>
      <c r="I3943" s="167" t="s">
        <v>1618</v>
      </c>
      <c r="J3943" s="167" t="s">
        <v>1444</v>
      </c>
      <c r="K3943" s="167" t="s">
        <v>1307</v>
      </c>
      <c r="L3943" s="167" t="s">
        <v>1445</v>
      </c>
      <c r="M3943" s="167" t="s">
        <v>4601</v>
      </c>
      <c r="O3943" s="167">
        <v>23326</v>
      </c>
      <c r="P3943" s="167" t="s">
        <v>1386</v>
      </c>
      <c r="R3943" s="167">
        <v>1080</v>
      </c>
      <c r="S3943" s="167">
        <v>-1080</v>
      </c>
      <c r="T3943" s="167" t="s">
        <v>1361</v>
      </c>
    </row>
    <row r="3944" spans="1:20">
      <c r="A3944" s="167">
        <v>40000</v>
      </c>
      <c r="B3944" s="167">
        <v>45931</v>
      </c>
      <c r="C3944" s="168">
        <v>45931</v>
      </c>
      <c r="D3944" s="167">
        <v>180319</v>
      </c>
      <c r="E3944" s="167" t="s">
        <v>4613</v>
      </c>
      <c r="F3944" s="167" t="s">
        <v>1425</v>
      </c>
      <c r="G3944" s="167" t="s">
        <v>1426</v>
      </c>
      <c r="I3944" s="167" t="s">
        <v>1618</v>
      </c>
      <c r="J3944" s="167" t="s">
        <v>1444</v>
      </c>
      <c r="K3944" s="167" t="s">
        <v>1307</v>
      </c>
      <c r="L3944" s="167" t="s">
        <v>1445</v>
      </c>
      <c r="M3944" s="167" t="s">
        <v>4601</v>
      </c>
      <c r="O3944" s="167">
        <v>23743</v>
      </c>
      <c r="P3944" s="167" t="s">
        <v>1386</v>
      </c>
      <c r="R3944" s="167">
        <v>1080</v>
      </c>
      <c r="S3944" s="167">
        <v>-1080</v>
      </c>
      <c r="T3944" s="167" t="s">
        <v>1361</v>
      </c>
    </row>
    <row r="3945" spans="1:20">
      <c r="A3945" s="167">
        <v>42100</v>
      </c>
      <c r="B3945" s="167">
        <v>45901</v>
      </c>
      <c r="C3945" s="168">
        <v>45901</v>
      </c>
      <c r="D3945" s="167">
        <v>179767</v>
      </c>
      <c r="E3945" s="167" t="s">
        <v>4614</v>
      </c>
      <c r="F3945" s="167" t="s">
        <v>1425</v>
      </c>
      <c r="G3945" s="167" t="s">
        <v>1426</v>
      </c>
      <c r="I3945" s="167" t="s">
        <v>1618</v>
      </c>
      <c r="J3945" s="167" t="s">
        <v>1450</v>
      </c>
      <c r="K3945" s="167" t="s">
        <v>1307</v>
      </c>
      <c r="L3945" s="167" t="s">
        <v>1451</v>
      </c>
      <c r="M3945" s="167" t="s">
        <v>4601</v>
      </c>
      <c r="O3945" s="167">
        <v>23326</v>
      </c>
      <c r="P3945" s="167" t="s">
        <v>1386</v>
      </c>
      <c r="R3945" s="167">
        <v>31.5</v>
      </c>
      <c r="S3945" s="167">
        <v>-31.5</v>
      </c>
      <c r="T3945" s="167" t="s">
        <v>1361</v>
      </c>
    </row>
    <row r="3946" spans="1:20">
      <c r="A3946" s="167">
        <v>42100</v>
      </c>
      <c r="B3946" s="167">
        <v>45931</v>
      </c>
      <c r="C3946" s="168">
        <v>45931</v>
      </c>
      <c r="D3946" s="167">
        <v>180319</v>
      </c>
      <c r="E3946" s="167" t="s">
        <v>4614</v>
      </c>
      <c r="F3946" s="167" t="s">
        <v>1425</v>
      </c>
      <c r="G3946" s="167" t="s">
        <v>1426</v>
      </c>
      <c r="I3946" s="167" t="s">
        <v>1618</v>
      </c>
      <c r="J3946" s="167" t="s">
        <v>1450</v>
      </c>
      <c r="K3946" s="167" t="s">
        <v>1307</v>
      </c>
      <c r="L3946" s="167" t="s">
        <v>1451</v>
      </c>
      <c r="M3946" s="167" t="s">
        <v>4601</v>
      </c>
      <c r="O3946" s="167">
        <v>23743</v>
      </c>
      <c r="P3946" s="167" t="s">
        <v>1386</v>
      </c>
      <c r="R3946" s="167">
        <v>31.5</v>
      </c>
      <c r="S3946" s="167">
        <v>-31.5</v>
      </c>
      <c r="T3946" s="167" t="s">
        <v>1361</v>
      </c>
    </row>
    <row r="3947" spans="1:20">
      <c r="A3947" s="167">
        <v>41450</v>
      </c>
      <c r="B3947" s="167">
        <v>45901</v>
      </c>
      <c r="C3947" s="168">
        <v>45901</v>
      </c>
      <c r="D3947" s="167">
        <v>179767</v>
      </c>
      <c r="E3947" s="167" t="s">
        <v>4615</v>
      </c>
      <c r="F3947" s="167" t="s">
        <v>1425</v>
      </c>
      <c r="G3947" s="167" t="s">
        <v>1426</v>
      </c>
      <c r="I3947" s="167" t="s">
        <v>1618</v>
      </c>
      <c r="J3947" s="167" t="s">
        <v>1501</v>
      </c>
      <c r="K3947" s="167" t="s">
        <v>1307</v>
      </c>
      <c r="L3947" s="167" t="s">
        <v>1502</v>
      </c>
      <c r="M3947" s="167" t="s">
        <v>4601</v>
      </c>
      <c r="O3947" s="167">
        <v>23326</v>
      </c>
      <c r="P3947" s="167" t="s">
        <v>1386</v>
      </c>
      <c r="R3947" s="167">
        <v>1760</v>
      </c>
      <c r="S3947" s="167">
        <v>-1760</v>
      </c>
      <c r="T3947" s="167" t="s">
        <v>1361</v>
      </c>
    </row>
    <row r="3948" spans="1:20">
      <c r="A3948" s="167">
        <v>41450</v>
      </c>
      <c r="B3948" s="167">
        <v>45931</v>
      </c>
      <c r="C3948" s="168">
        <v>45931</v>
      </c>
      <c r="D3948" s="167">
        <v>180319</v>
      </c>
      <c r="E3948" s="167" t="s">
        <v>4615</v>
      </c>
      <c r="F3948" s="167" t="s">
        <v>1425</v>
      </c>
      <c r="G3948" s="167" t="s">
        <v>1426</v>
      </c>
      <c r="I3948" s="167" t="s">
        <v>1618</v>
      </c>
      <c r="J3948" s="167" t="s">
        <v>1501</v>
      </c>
      <c r="K3948" s="167" t="s">
        <v>1307</v>
      </c>
      <c r="L3948" s="167" t="s">
        <v>1502</v>
      </c>
      <c r="M3948" s="167" t="s">
        <v>4601</v>
      </c>
      <c r="O3948" s="167">
        <v>23743</v>
      </c>
      <c r="P3948" s="167" t="s">
        <v>1386</v>
      </c>
      <c r="R3948" s="167">
        <v>1760</v>
      </c>
      <c r="S3948" s="167">
        <v>-1760</v>
      </c>
      <c r="T3948" s="167" t="s">
        <v>1361</v>
      </c>
    </row>
    <row r="3949" spans="1:20">
      <c r="A3949" s="167">
        <v>42200</v>
      </c>
      <c r="B3949" s="167">
        <v>45901</v>
      </c>
      <c r="C3949" s="168">
        <v>45901</v>
      </c>
      <c r="D3949" s="167">
        <v>179767</v>
      </c>
      <c r="E3949" s="167" t="s">
        <v>4616</v>
      </c>
      <c r="F3949" s="167" t="s">
        <v>1425</v>
      </c>
      <c r="G3949" s="167" t="s">
        <v>1426</v>
      </c>
      <c r="I3949" s="167" t="s">
        <v>1618</v>
      </c>
      <c r="J3949" s="167" t="s">
        <v>2183</v>
      </c>
      <c r="K3949" s="167" t="s">
        <v>1307</v>
      </c>
      <c r="L3949" s="167" t="s">
        <v>2184</v>
      </c>
      <c r="M3949" s="167" t="s">
        <v>4601</v>
      </c>
      <c r="O3949" s="167">
        <v>23326</v>
      </c>
      <c r="P3949" s="167" t="s">
        <v>1386</v>
      </c>
      <c r="R3949" s="167">
        <v>150</v>
      </c>
      <c r="S3949" s="167">
        <v>-150</v>
      </c>
      <c r="T3949" s="167" t="s">
        <v>1361</v>
      </c>
    </row>
    <row r="3950" spans="1:20">
      <c r="A3950" s="167">
        <v>42200</v>
      </c>
      <c r="B3950" s="167">
        <v>45931</v>
      </c>
      <c r="C3950" s="168">
        <v>45931</v>
      </c>
      <c r="D3950" s="167">
        <v>180319</v>
      </c>
      <c r="E3950" s="167" t="s">
        <v>4616</v>
      </c>
      <c r="F3950" s="167" t="s">
        <v>1425</v>
      </c>
      <c r="G3950" s="167" t="s">
        <v>1426</v>
      </c>
      <c r="I3950" s="167" t="s">
        <v>1618</v>
      </c>
      <c r="J3950" s="167" t="s">
        <v>2183</v>
      </c>
      <c r="K3950" s="167" t="s">
        <v>1307</v>
      </c>
      <c r="L3950" s="167" t="s">
        <v>2184</v>
      </c>
      <c r="M3950" s="167" t="s">
        <v>4601</v>
      </c>
      <c r="O3950" s="167">
        <v>23743</v>
      </c>
      <c r="P3950" s="167" t="s">
        <v>1386</v>
      </c>
      <c r="R3950" s="167">
        <v>150</v>
      </c>
      <c r="S3950" s="167">
        <v>-150</v>
      </c>
      <c r="T3950" s="167" t="s">
        <v>1361</v>
      </c>
    </row>
    <row r="3951" spans="1:20">
      <c r="A3951" s="167">
        <v>42000</v>
      </c>
      <c r="B3951" s="167">
        <v>45939</v>
      </c>
      <c r="C3951" s="168">
        <v>45939</v>
      </c>
      <c r="D3951" s="167">
        <v>180729</v>
      </c>
      <c r="E3951" s="167" t="s">
        <v>4617</v>
      </c>
      <c r="F3951" s="167" t="s">
        <v>1557</v>
      </c>
      <c r="G3951" s="167" t="s">
        <v>134</v>
      </c>
      <c r="I3951" s="167" t="s">
        <v>1618</v>
      </c>
      <c r="J3951" s="167" t="s">
        <v>4618</v>
      </c>
      <c r="K3951" s="167" t="s">
        <v>1307</v>
      </c>
      <c r="L3951" s="167" t="s">
        <v>4619</v>
      </c>
      <c r="M3951" s="167" t="s">
        <v>4601</v>
      </c>
      <c r="O3951" s="167">
        <v>24057</v>
      </c>
      <c r="P3951" s="167" t="s">
        <v>1386</v>
      </c>
      <c r="R3951" s="167">
        <v>4590</v>
      </c>
      <c r="S3951" s="167">
        <v>-4590</v>
      </c>
      <c r="T3951" s="167" t="s">
        <v>1361</v>
      </c>
    </row>
    <row r="3952" spans="1:20">
      <c r="A3952" s="167">
        <v>42000</v>
      </c>
      <c r="B3952" s="167">
        <v>45939</v>
      </c>
      <c r="C3952" s="168">
        <v>45939</v>
      </c>
      <c r="D3952" s="167">
        <v>180729</v>
      </c>
      <c r="E3952" s="167" t="s">
        <v>4620</v>
      </c>
      <c r="F3952" s="167" t="s">
        <v>1557</v>
      </c>
      <c r="G3952" s="167" t="s">
        <v>134</v>
      </c>
      <c r="I3952" s="167" t="s">
        <v>1618</v>
      </c>
      <c r="J3952" s="167" t="s">
        <v>4621</v>
      </c>
      <c r="K3952" s="167" t="s">
        <v>1307</v>
      </c>
      <c r="L3952" s="167" t="s">
        <v>4622</v>
      </c>
      <c r="M3952" s="167" t="s">
        <v>4601</v>
      </c>
      <c r="O3952" s="167">
        <v>24057</v>
      </c>
      <c r="P3952" s="167" t="s">
        <v>1386</v>
      </c>
      <c r="R3952" s="167">
        <v>20716.2</v>
      </c>
      <c r="S3952" s="167">
        <v>-20716.2</v>
      </c>
      <c r="T3952" s="167" t="s">
        <v>1361</v>
      </c>
    </row>
    <row r="3953" spans="1:20">
      <c r="A3953" s="167">
        <v>42100</v>
      </c>
      <c r="B3953" s="167">
        <v>45901</v>
      </c>
      <c r="C3953" s="168">
        <v>45901</v>
      </c>
      <c r="D3953" s="167">
        <v>179768</v>
      </c>
      <c r="E3953" s="167" t="s">
        <v>4623</v>
      </c>
      <c r="F3953" s="167" t="s">
        <v>1408</v>
      </c>
      <c r="G3953" s="167" t="s">
        <v>1409</v>
      </c>
      <c r="I3953" s="167" t="s">
        <v>1618</v>
      </c>
      <c r="J3953" s="167" t="s">
        <v>1422</v>
      </c>
      <c r="K3953" s="167" t="s">
        <v>1311</v>
      </c>
      <c r="L3953" s="167" t="s">
        <v>1423</v>
      </c>
      <c r="M3953" s="167" t="s">
        <v>4624</v>
      </c>
      <c r="O3953" s="167">
        <v>23327</v>
      </c>
      <c r="P3953" s="167" t="s">
        <v>1386</v>
      </c>
      <c r="R3953" s="167">
        <v>217</v>
      </c>
      <c r="S3953" s="167">
        <v>-217</v>
      </c>
      <c r="T3953" s="167" t="s">
        <v>1361</v>
      </c>
    </row>
    <row r="3954" spans="1:20">
      <c r="A3954" s="167">
        <v>42100</v>
      </c>
      <c r="B3954" s="167">
        <v>45931</v>
      </c>
      <c r="C3954" s="168">
        <v>45931</v>
      </c>
      <c r="D3954" s="167">
        <v>180320</v>
      </c>
      <c r="E3954" s="167" t="s">
        <v>4623</v>
      </c>
      <c r="F3954" s="167" t="s">
        <v>1408</v>
      </c>
      <c r="G3954" s="167" t="s">
        <v>1409</v>
      </c>
      <c r="I3954" s="167" t="s">
        <v>1618</v>
      </c>
      <c r="J3954" s="167" t="s">
        <v>1422</v>
      </c>
      <c r="K3954" s="167" t="s">
        <v>1311</v>
      </c>
      <c r="L3954" s="167" t="s">
        <v>1423</v>
      </c>
      <c r="M3954" s="167" t="s">
        <v>4624</v>
      </c>
      <c r="O3954" s="167">
        <v>23744</v>
      </c>
      <c r="P3954" s="167" t="s">
        <v>1386</v>
      </c>
      <c r="R3954" s="167">
        <v>217</v>
      </c>
      <c r="S3954" s="167">
        <v>-217</v>
      </c>
      <c r="T3954" s="167" t="s">
        <v>1361</v>
      </c>
    </row>
    <row r="3955" spans="1:20">
      <c r="A3955" s="167">
        <v>41320</v>
      </c>
      <c r="B3955" s="167">
        <v>45901</v>
      </c>
      <c r="C3955" s="168">
        <v>45901</v>
      </c>
      <c r="D3955" s="167">
        <v>179768</v>
      </c>
      <c r="E3955" s="167" t="s">
        <v>4625</v>
      </c>
      <c r="F3955" s="167" t="s">
        <v>1425</v>
      </c>
      <c r="G3955" s="167" t="s">
        <v>1426</v>
      </c>
      <c r="I3955" s="167" t="s">
        <v>1618</v>
      </c>
      <c r="J3955" s="167" t="s">
        <v>1427</v>
      </c>
      <c r="K3955" s="167" t="s">
        <v>1311</v>
      </c>
      <c r="L3955" s="167" t="s">
        <v>1428</v>
      </c>
      <c r="M3955" s="167" t="s">
        <v>4624</v>
      </c>
      <c r="O3955" s="167">
        <v>23327</v>
      </c>
      <c r="P3955" s="167" t="s">
        <v>1386</v>
      </c>
      <c r="R3955" s="167">
        <v>200</v>
      </c>
      <c r="S3955" s="167">
        <v>-200</v>
      </c>
      <c r="T3955" s="167" t="s">
        <v>1361</v>
      </c>
    </row>
    <row r="3956" spans="1:20">
      <c r="A3956" s="167">
        <v>41320</v>
      </c>
      <c r="B3956" s="167">
        <v>45931</v>
      </c>
      <c r="C3956" s="168">
        <v>45931</v>
      </c>
      <c r="D3956" s="167">
        <v>180320</v>
      </c>
      <c r="E3956" s="167" t="s">
        <v>4625</v>
      </c>
      <c r="F3956" s="167" t="s">
        <v>1425</v>
      </c>
      <c r="G3956" s="167" t="s">
        <v>1426</v>
      </c>
      <c r="I3956" s="167" t="s">
        <v>1618</v>
      </c>
      <c r="J3956" s="167" t="s">
        <v>1427</v>
      </c>
      <c r="K3956" s="167" t="s">
        <v>1311</v>
      </c>
      <c r="L3956" s="167" t="s">
        <v>1428</v>
      </c>
      <c r="M3956" s="167" t="s">
        <v>4624</v>
      </c>
      <c r="O3956" s="167">
        <v>23744</v>
      </c>
      <c r="P3956" s="167" t="s">
        <v>1386</v>
      </c>
      <c r="R3956" s="167">
        <v>200</v>
      </c>
      <c r="S3956" s="167">
        <v>-200</v>
      </c>
      <c r="T3956" s="167" t="s">
        <v>1361</v>
      </c>
    </row>
    <row r="3957" spans="1:20">
      <c r="A3957" s="167">
        <v>41300</v>
      </c>
      <c r="B3957" s="167">
        <v>45901</v>
      </c>
      <c r="C3957" s="168">
        <v>45901</v>
      </c>
      <c r="D3957" s="167">
        <v>179768</v>
      </c>
      <c r="E3957" s="167" t="s">
        <v>4626</v>
      </c>
      <c r="F3957" s="167" t="s">
        <v>1425</v>
      </c>
      <c r="G3957" s="167" t="s">
        <v>1426</v>
      </c>
      <c r="I3957" s="167" t="s">
        <v>1618</v>
      </c>
      <c r="J3957" s="167" t="s">
        <v>1430</v>
      </c>
      <c r="K3957" s="167" t="s">
        <v>1311</v>
      </c>
      <c r="L3957" s="167" t="s">
        <v>1430</v>
      </c>
      <c r="M3957" s="167" t="s">
        <v>4624</v>
      </c>
      <c r="O3957" s="167">
        <v>23327</v>
      </c>
      <c r="P3957" s="167" t="s">
        <v>1386</v>
      </c>
      <c r="R3957" s="167">
        <v>157.26</v>
      </c>
      <c r="S3957" s="167">
        <v>-157.26</v>
      </c>
      <c r="T3957" s="167" t="s">
        <v>1361</v>
      </c>
    </row>
    <row r="3958" spans="1:20">
      <c r="A3958" s="167">
        <v>41300</v>
      </c>
      <c r="B3958" s="167">
        <v>45931</v>
      </c>
      <c r="C3958" s="168">
        <v>45931</v>
      </c>
      <c r="D3958" s="167">
        <v>180320</v>
      </c>
      <c r="E3958" s="167" t="s">
        <v>4626</v>
      </c>
      <c r="F3958" s="167" t="s">
        <v>1425</v>
      </c>
      <c r="G3958" s="167" t="s">
        <v>1426</v>
      </c>
      <c r="I3958" s="167" t="s">
        <v>1618</v>
      </c>
      <c r="J3958" s="167" t="s">
        <v>1430</v>
      </c>
      <c r="K3958" s="167" t="s">
        <v>1311</v>
      </c>
      <c r="L3958" s="167" t="s">
        <v>1430</v>
      </c>
      <c r="M3958" s="167" t="s">
        <v>4624</v>
      </c>
      <c r="O3958" s="167">
        <v>23744</v>
      </c>
      <c r="P3958" s="167" t="s">
        <v>1386</v>
      </c>
      <c r="R3958" s="167">
        <v>162.37</v>
      </c>
      <c r="S3958" s="167">
        <v>-162.37</v>
      </c>
      <c r="T3958" s="167" t="s">
        <v>1361</v>
      </c>
    </row>
    <row r="3959" spans="1:20">
      <c r="A3959" s="167">
        <v>40000</v>
      </c>
      <c r="B3959" s="167">
        <v>45901</v>
      </c>
      <c r="C3959" s="168">
        <v>45901</v>
      </c>
      <c r="D3959" s="167">
        <v>179768</v>
      </c>
      <c r="E3959" s="167" t="s">
        <v>4627</v>
      </c>
      <c r="F3959" s="167" t="s">
        <v>1425</v>
      </c>
      <c r="G3959" s="167" t="s">
        <v>1426</v>
      </c>
      <c r="I3959" s="167" t="s">
        <v>1618</v>
      </c>
      <c r="J3959" s="167" t="s">
        <v>1640</v>
      </c>
      <c r="K3959" s="167" t="s">
        <v>1311</v>
      </c>
      <c r="L3959" s="167" t="s">
        <v>1640</v>
      </c>
      <c r="M3959" s="167" t="s">
        <v>4624</v>
      </c>
      <c r="O3959" s="167">
        <v>23327</v>
      </c>
      <c r="P3959" s="167" t="s">
        <v>1386</v>
      </c>
      <c r="R3959" s="167">
        <v>2118.94</v>
      </c>
      <c r="S3959" s="167">
        <v>-2118.94</v>
      </c>
      <c r="T3959" s="167" t="s">
        <v>1361</v>
      </c>
    </row>
    <row r="3960" spans="1:20">
      <c r="A3960" s="167">
        <v>40000</v>
      </c>
      <c r="B3960" s="167">
        <v>45931</v>
      </c>
      <c r="C3960" s="168">
        <v>45931</v>
      </c>
      <c r="D3960" s="167">
        <v>180320</v>
      </c>
      <c r="E3960" s="167" t="s">
        <v>4627</v>
      </c>
      <c r="F3960" s="167" t="s">
        <v>1425</v>
      </c>
      <c r="G3960" s="167" t="s">
        <v>1426</v>
      </c>
      <c r="I3960" s="167" t="s">
        <v>1618</v>
      </c>
      <c r="J3960" s="167" t="s">
        <v>1640</v>
      </c>
      <c r="K3960" s="167" t="s">
        <v>1311</v>
      </c>
      <c r="L3960" s="167" t="s">
        <v>1640</v>
      </c>
      <c r="M3960" s="167" t="s">
        <v>4624</v>
      </c>
      <c r="O3960" s="167">
        <v>23744</v>
      </c>
      <c r="P3960" s="167" t="s">
        <v>1386</v>
      </c>
      <c r="R3960" s="167">
        <v>2118.94</v>
      </c>
      <c r="S3960" s="167">
        <v>-2118.94</v>
      </c>
      <c r="T3960" s="167" t="s">
        <v>1361</v>
      </c>
    </row>
    <row r="3961" spans="1:20">
      <c r="A3961" s="167">
        <v>41200</v>
      </c>
      <c r="B3961" s="167">
        <v>45901</v>
      </c>
      <c r="C3961" s="168">
        <v>45901</v>
      </c>
      <c r="D3961" s="167">
        <v>179768</v>
      </c>
      <c r="E3961" s="167" t="s">
        <v>4628</v>
      </c>
      <c r="F3961" s="167" t="s">
        <v>1408</v>
      </c>
      <c r="G3961" s="167" t="s">
        <v>1409</v>
      </c>
      <c r="I3961" s="167" t="s">
        <v>1618</v>
      </c>
      <c r="J3961" s="167" t="s">
        <v>1478</v>
      </c>
      <c r="K3961" s="167" t="s">
        <v>1311</v>
      </c>
      <c r="L3961" s="167" t="s">
        <v>1479</v>
      </c>
      <c r="M3961" s="167" t="s">
        <v>4624</v>
      </c>
      <c r="O3961" s="167">
        <v>23327</v>
      </c>
      <c r="P3961" s="167" t="s">
        <v>1386</v>
      </c>
      <c r="R3961" s="167">
        <v>250</v>
      </c>
      <c r="S3961" s="167">
        <v>-250</v>
      </c>
      <c r="T3961" s="167" t="s">
        <v>1361</v>
      </c>
    </row>
    <row r="3962" spans="1:20">
      <c r="A3962" s="167">
        <v>41200</v>
      </c>
      <c r="B3962" s="167">
        <v>45931</v>
      </c>
      <c r="C3962" s="168">
        <v>45931</v>
      </c>
      <c r="D3962" s="167">
        <v>180320</v>
      </c>
      <c r="E3962" s="167" t="s">
        <v>4628</v>
      </c>
      <c r="F3962" s="167" t="s">
        <v>1408</v>
      </c>
      <c r="G3962" s="167" t="s">
        <v>1409</v>
      </c>
      <c r="I3962" s="167" t="s">
        <v>1618</v>
      </c>
      <c r="J3962" s="167" t="s">
        <v>1478</v>
      </c>
      <c r="K3962" s="167" t="s">
        <v>1311</v>
      </c>
      <c r="L3962" s="167" t="s">
        <v>1479</v>
      </c>
      <c r="M3962" s="167" t="s">
        <v>4624</v>
      </c>
      <c r="O3962" s="167">
        <v>23744</v>
      </c>
      <c r="P3962" s="167" t="s">
        <v>1386</v>
      </c>
      <c r="R3962" s="167">
        <v>250</v>
      </c>
      <c r="S3962" s="167">
        <v>-250</v>
      </c>
      <c r="T3962" s="167" t="s">
        <v>1361</v>
      </c>
    </row>
    <row r="3963" spans="1:20">
      <c r="A3963" s="167">
        <v>42100</v>
      </c>
      <c r="B3963" s="167">
        <v>45901</v>
      </c>
      <c r="C3963" s="168">
        <v>45901</v>
      </c>
      <c r="D3963" s="167">
        <v>179769</v>
      </c>
      <c r="E3963" s="167" t="s">
        <v>4629</v>
      </c>
      <c r="F3963" s="167" t="s">
        <v>1408</v>
      </c>
      <c r="G3963" s="167" t="s">
        <v>1409</v>
      </c>
      <c r="I3963" s="167" t="s">
        <v>1618</v>
      </c>
      <c r="J3963" s="167" t="s">
        <v>1410</v>
      </c>
      <c r="K3963" s="167" t="s">
        <v>1315</v>
      </c>
      <c r="L3963" s="167" t="s">
        <v>1411</v>
      </c>
      <c r="M3963" s="167" t="s">
        <v>4630</v>
      </c>
      <c r="O3963" s="167">
        <v>23328</v>
      </c>
      <c r="P3963" s="167" t="s">
        <v>1386</v>
      </c>
      <c r="R3963" s="167">
        <v>450</v>
      </c>
      <c r="S3963" s="167">
        <v>-450</v>
      </c>
      <c r="T3963" s="167" t="s">
        <v>1361</v>
      </c>
    </row>
    <row r="3964" spans="1:20">
      <c r="A3964" s="167">
        <v>42100</v>
      </c>
      <c r="B3964" s="167">
        <v>45931</v>
      </c>
      <c r="C3964" s="168">
        <v>45931</v>
      </c>
      <c r="D3964" s="167">
        <v>180321</v>
      </c>
      <c r="E3964" s="167" t="s">
        <v>4629</v>
      </c>
      <c r="F3964" s="167" t="s">
        <v>1408</v>
      </c>
      <c r="G3964" s="167" t="s">
        <v>1409</v>
      </c>
      <c r="I3964" s="167" t="s">
        <v>1618</v>
      </c>
      <c r="J3964" s="167" t="s">
        <v>1410</v>
      </c>
      <c r="K3964" s="167" t="s">
        <v>1315</v>
      </c>
      <c r="L3964" s="167" t="s">
        <v>1411</v>
      </c>
      <c r="M3964" s="167" t="s">
        <v>4630</v>
      </c>
      <c r="O3964" s="167">
        <v>23745</v>
      </c>
      <c r="P3964" s="167" t="s">
        <v>1386</v>
      </c>
      <c r="R3964" s="167">
        <v>450</v>
      </c>
      <c r="S3964" s="167">
        <v>-450</v>
      </c>
      <c r="T3964" s="167" t="s">
        <v>1361</v>
      </c>
    </row>
    <row r="3965" spans="1:20">
      <c r="A3965" s="167">
        <v>42000</v>
      </c>
      <c r="B3965" s="167">
        <v>45902</v>
      </c>
      <c r="C3965" s="168">
        <v>45902</v>
      </c>
      <c r="D3965" s="167">
        <v>180095</v>
      </c>
      <c r="E3965" s="167" t="s">
        <v>4631</v>
      </c>
      <c r="F3965" s="167" t="s">
        <v>1557</v>
      </c>
      <c r="G3965" s="167" t="s">
        <v>134</v>
      </c>
      <c r="I3965" s="167" t="s">
        <v>1618</v>
      </c>
      <c r="J3965" s="167" t="s">
        <v>4632</v>
      </c>
      <c r="K3965" s="167" t="s">
        <v>1315</v>
      </c>
      <c r="L3965" s="167" t="s">
        <v>4633</v>
      </c>
      <c r="M3965" s="167" t="s">
        <v>4630</v>
      </c>
      <c r="O3965" s="167">
        <v>23542</v>
      </c>
      <c r="P3965" s="167" t="s">
        <v>1386</v>
      </c>
      <c r="R3965" s="167">
        <v>3.96</v>
      </c>
      <c r="S3965" s="167">
        <v>-3.96</v>
      </c>
      <c r="T3965" s="167" t="s">
        <v>1361</v>
      </c>
    </row>
    <row r="3966" spans="1:20">
      <c r="A3966" s="167">
        <v>41300</v>
      </c>
      <c r="B3966" s="167">
        <v>45901</v>
      </c>
      <c r="C3966" s="168">
        <v>45901</v>
      </c>
      <c r="D3966" s="167">
        <v>179769</v>
      </c>
      <c r="E3966" s="167" t="s">
        <v>4634</v>
      </c>
      <c r="F3966" s="167" t="s">
        <v>1425</v>
      </c>
      <c r="G3966" s="167" t="s">
        <v>1426</v>
      </c>
      <c r="I3966" s="167" t="s">
        <v>1618</v>
      </c>
      <c r="J3966" s="167" t="s">
        <v>4635</v>
      </c>
      <c r="K3966" s="167" t="s">
        <v>1315</v>
      </c>
      <c r="L3966" s="167" t="s">
        <v>4636</v>
      </c>
      <c r="M3966" s="167" t="s">
        <v>4630</v>
      </c>
      <c r="O3966" s="167">
        <v>23328</v>
      </c>
      <c r="P3966" s="167" t="s">
        <v>1386</v>
      </c>
      <c r="R3966" s="167">
        <v>10.5</v>
      </c>
      <c r="S3966" s="167">
        <v>-10.5</v>
      </c>
      <c r="T3966" s="167" t="s">
        <v>1361</v>
      </c>
    </row>
    <row r="3967" spans="1:20">
      <c r="A3967" s="167">
        <v>41300</v>
      </c>
      <c r="B3967" s="167">
        <v>45931</v>
      </c>
      <c r="C3967" s="168">
        <v>45931</v>
      </c>
      <c r="D3967" s="167">
        <v>180321</v>
      </c>
      <c r="E3967" s="167" t="s">
        <v>4634</v>
      </c>
      <c r="F3967" s="167" t="s">
        <v>1425</v>
      </c>
      <c r="G3967" s="167" t="s">
        <v>1426</v>
      </c>
      <c r="I3967" s="167" t="s">
        <v>1618</v>
      </c>
      <c r="J3967" s="167" t="s">
        <v>4635</v>
      </c>
      <c r="K3967" s="167" t="s">
        <v>1315</v>
      </c>
      <c r="L3967" s="167" t="s">
        <v>4636</v>
      </c>
      <c r="M3967" s="167" t="s">
        <v>4630</v>
      </c>
      <c r="O3967" s="167">
        <v>23745</v>
      </c>
      <c r="P3967" s="167" t="s">
        <v>1386</v>
      </c>
      <c r="R3967" s="167">
        <v>10.5</v>
      </c>
      <c r="S3967" s="167">
        <v>-10.5</v>
      </c>
      <c r="T3967" s="167" t="s">
        <v>1361</v>
      </c>
    </row>
    <row r="3968" spans="1:20">
      <c r="A3968" s="167">
        <v>42100</v>
      </c>
      <c r="B3968" s="167">
        <v>45901</v>
      </c>
      <c r="C3968" s="168">
        <v>45901</v>
      </c>
      <c r="D3968" s="167">
        <v>179769</v>
      </c>
      <c r="E3968" s="167" t="s">
        <v>4637</v>
      </c>
      <c r="F3968" s="167" t="s">
        <v>1408</v>
      </c>
      <c r="G3968" s="167" t="s">
        <v>1409</v>
      </c>
      <c r="I3968" s="167" t="s">
        <v>1618</v>
      </c>
      <c r="J3968" s="167" t="s">
        <v>1422</v>
      </c>
      <c r="K3968" s="167" t="s">
        <v>1315</v>
      </c>
      <c r="L3968" s="167" t="s">
        <v>1423</v>
      </c>
      <c r="M3968" s="167" t="s">
        <v>4630</v>
      </c>
      <c r="O3968" s="167">
        <v>23328</v>
      </c>
      <c r="P3968" s="167" t="s">
        <v>1386</v>
      </c>
      <c r="R3968" s="167">
        <v>350</v>
      </c>
      <c r="S3968" s="167">
        <v>-350</v>
      </c>
      <c r="T3968" s="167" t="s">
        <v>1361</v>
      </c>
    </row>
    <row r="3969" spans="1:20">
      <c r="A3969" s="167">
        <v>42100</v>
      </c>
      <c r="B3969" s="167">
        <v>45931</v>
      </c>
      <c r="C3969" s="168">
        <v>45931</v>
      </c>
      <c r="D3969" s="167">
        <v>180321</v>
      </c>
      <c r="E3969" s="167" t="s">
        <v>4637</v>
      </c>
      <c r="F3969" s="167" t="s">
        <v>1408</v>
      </c>
      <c r="G3969" s="167" t="s">
        <v>1409</v>
      </c>
      <c r="I3969" s="167" t="s">
        <v>1618</v>
      </c>
      <c r="J3969" s="167" t="s">
        <v>1422</v>
      </c>
      <c r="K3969" s="167" t="s">
        <v>1315</v>
      </c>
      <c r="L3969" s="167" t="s">
        <v>1423</v>
      </c>
      <c r="M3969" s="167" t="s">
        <v>4630</v>
      </c>
      <c r="O3969" s="167">
        <v>23745</v>
      </c>
      <c r="P3969" s="167" t="s">
        <v>1386</v>
      </c>
      <c r="R3969" s="167">
        <v>338</v>
      </c>
      <c r="S3969" s="167">
        <v>-338</v>
      </c>
      <c r="T3969" s="167" t="s">
        <v>1361</v>
      </c>
    </row>
    <row r="3970" spans="1:20">
      <c r="A3970" s="167">
        <v>41450</v>
      </c>
      <c r="B3970" s="167">
        <v>45901</v>
      </c>
      <c r="C3970" s="168">
        <v>45901</v>
      </c>
      <c r="D3970" s="167">
        <v>179769</v>
      </c>
      <c r="E3970" s="167" t="s">
        <v>4638</v>
      </c>
      <c r="F3970" s="167" t="s">
        <v>1425</v>
      </c>
      <c r="G3970" s="167" t="s">
        <v>1426</v>
      </c>
      <c r="I3970" s="167" t="s">
        <v>1618</v>
      </c>
      <c r="J3970" s="167" t="s">
        <v>1510</v>
      </c>
      <c r="K3970" s="167" t="s">
        <v>1315</v>
      </c>
      <c r="L3970" s="167" t="s">
        <v>1511</v>
      </c>
      <c r="M3970" s="167" t="s">
        <v>4630</v>
      </c>
      <c r="O3970" s="167">
        <v>23328</v>
      </c>
      <c r="P3970" s="167" t="s">
        <v>1386</v>
      </c>
      <c r="R3970" s="167">
        <v>8</v>
      </c>
      <c r="S3970" s="167">
        <v>-8</v>
      </c>
      <c r="T3970" s="167" t="s">
        <v>1361</v>
      </c>
    </row>
    <row r="3971" spans="1:20">
      <c r="A3971" s="167">
        <v>41450</v>
      </c>
      <c r="B3971" s="167">
        <v>45931</v>
      </c>
      <c r="C3971" s="168">
        <v>45931</v>
      </c>
      <c r="D3971" s="167">
        <v>180321</v>
      </c>
      <c r="E3971" s="167" t="s">
        <v>4638</v>
      </c>
      <c r="F3971" s="167" t="s">
        <v>1425</v>
      </c>
      <c r="G3971" s="167" t="s">
        <v>1426</v>
      </c>
      <c r="I3971" s="167" t="s">
        <v>1618</v>
      </c>
      <c r="J3971" s="167" t="s">
        <v>1510</v>
      </c>
      <c r="K3971" s="167" t="s">
        <v>1315</v>
      </c>
      <c r="L3971" s="167" t="s">
        <v>1511</v>
      </c>
      <c r="M3971" s="167" t="s">
        <v>4630</v>
      </c>
      <c r="O3971" s="167">
        <v>23745</v>
      </c>
      <c r="P3971" s="167" t="s">
        <v>1386</v>
      </c>
      <c r="R3971" s="167">
        <v>8</v>
      </c>
      <c r="S3971" s="167">
        <v>-8</v>
      </c>
      <c r="T3971" s="167" t="s">
        <v>1361</v>
      </c>
    </row>
    <row r="3972" spans="1:20">
      <c r="A3972" s="167">
        <v>41320</v>
      </c>
      <c r="B3972" s="167">
        <v>45901</v>
      </c>
      <c r="C3972" s="168">
        <v>45901</v>
      </c>
      <c r="D3972" s="167">
        <v>179769</v>
      </c>
      <c r="E3972" s="167" t="s">
        <v>4639</v>
      </c>
      <c r="F3972" s="167" t="s">
        <v>1425</v>
      </c>
      <c r="G3972" s="167" t="s">
        <v>1426</v>
      </c>
      <c r="I3972" s="167" t="s">
        <v>1618</v>
      </c>
      <c r="J3972" s="167" t="s">
        <v>1427</v>
      </c>
      <c r="K3972" s="167" t="s">
        <v>1315</v>
      </c>
      <c r="L3972" s="167" t="s">
        <v>1428</v>
      </c>
      <c r="M3972" s="167" t="s">
        <v>4630</v>
      </c>
      <c r="O3972" s="167">
        <v>23328</v>
      </c>
      <c r="P3972" s="167" t="s">
        <v>1386</v>
      </c>
      <c r="R3972" s="167">
        <v>75</v>
      </c>
      <c r="S3972" s="167">
        <v>-75</v>
      </c>
      <c r="T3972" s="167" t="s">
        <v>1361</v>
      </c>
    </row>
    <row r="3973" spans="1:20">
      <c r="A3973" s="167">
        <v>41320</v>
      </c>
      <c r="B3973" s="167">
        <v>45931</v>
      </c>
      <c r="C3973" s="168">
        <v>45931</v>
      </c>
      <c r="D3973" s="167">
        <v>180321</v>
      </c>
      <c r="E3973" s="167" t="s">
        <v>4639</v>
      </c>
      <c r="F3973" s="167" t="s">
        <v>1425</v>
      </c>
      <c r="G3973" s="167" t="s">
        <v>1426</v>
      </c>
      <c r="I3973" s="167" t="s">
        <v>1618</v>
      </c>
      <c r="J3973" s="167" t="s">
        <v>1427</v>
      </c>
      <c r="K3973" s="167" t="s">
        <v>1315</v>
      </c>
      <c r="L3973" s="167" t="s">
        <v>1428</v>
      </c>
      <c r="M3973" s="167" t="s">
        <v>4630</v>
      </c>
      <c r="O3973" s="167">
        <v>23745</v>
      </c>
      <c r="P3973" s="167" t="s">
        <v>1386</v>
      </c>
      <c r="R3973" s="167">
        <v>75</v>
      </c>
      <c r="S3973" s="167">
        <v>-75</v>
      </c>
      <c r="T3973" s="167" t="s">
        <v>1361</v>
      </c>
    </row>
    <row r="3974" spans="1:20">
      <c r="A3974" s="167">
        <v>41300</v>
      </c>
      <c r="B3974" s="167">
        <v>45901</v>
      </c>
      <c r="C3974" s="168">
        <v>45901</v>
      </c>
      <c r="D3974" s="167">
        <v>179769</v>
      </c>
      <c r="E3974" s="167" t="s">
        <v>4640</v>
      </c>
      <c r="F3974" s="167" t="s">
        <v>1425</v>
      </c>
      <c r="G3974" s="167" t="s">
        <v>1426</v>
      </c>
      <c r="I3974" s="167" t="s">
        <v>1618</v>
      </c>
      <c r="J3974" s="167" t="s">
        <v>1430</v>
      </c>
      <c r="K3974" s="167" t="s">
        <v>1315</v>
      </c>
      <c r="L3974" s="167" t="s">
        <v>1430</v>
      </c>
      <c r="M3974" s="167" t="s">
        <v>4630</v>
      </c>
      <c r="O3974" s="167">
        <v>23328</v>
      </c>
      <c r="P3974" s="167" t="s">
        <v>1386</v>
      </c>
      <c r="R3974" s="167">
        <v>139.94999999999999</v>
      </c>
      <c r="S3974" s="167">
        <v>-139.94999999999999</v>
      </c>
      <c r="T3974" s="167" t="s">
        <v>1361</v>
      </c>
    </row>
    <row r="3975" spans="1:20">
      <c r="A3975" s="167">
        <v>41300</v>
      </c>
      <c r="B3975" s="167">
        <v>45931</v>
      </c>
      <c r="C3975" s="168">
        <v>45931</v>
      </c>
      <c r="D3975" s="167">
        <v>180321</v>
      </c>
      <c r="E3975" s="167" t="s">
        <v>4640</v>
      </c>
      <c r="F3975" s="167" t="s">
        <v>1425</v>
      </c>
      <c r="G3975" s="167" t="s">
        <v>1426</v>
      </c>
      <c r="I3975" s="167" t="s">
        <v>1618</v>
      </c>
      <c r="J3975" s="167" t="s">
        <v>1430</v>
      </c>
      <c r="K3975" s="167" t="s">
        <v>1315</v>
      </c>
      <c r="L3975" s="167" t="s">
        <v>1430</v>
      </c>
      <c r="M3975" s="167" t="s">
        <v>4630</v>
      </c>
      <c r="O3975" s="167">
        <v>23745</v>
      </c>
      <c r="P3975" s="167" t="s">
        <v>1386</v>
      </c>
      <c r="R3975" s="167">
        <v>141.84</v>
      </c>
      <c r="S3975" s="167">
        <v>-141.84</v>
      </c>
      <c r="T3975" s="167" t="s">
        <v>1361</v>
      </c>
    </row>
    <row r="3976" spans="1:20">
      <c r="A3976" s="167">
        <v>41300</v>
      </c>
      <c r="B3976" s="167">
        <v>45901</v>
      </c>
      <c r="C3976" s="168">
        <v>45901</v>
      </c>
      <c r="D3976" s="167">
        <v>179769</v>
      </c>
      <c r="E3976" s="167" t="s">
        <v>4641</v>
      </c>
      <c r="F3976" s="167" t="s">
        <v>1425</v>
      </c>
      <c r="G3976" s="167" t="s">
        <v>1426</v>
      </c>
      <c r="I3976" s="167" t="s">
        <v>1618</v>
      </c>
      <c r="J3976" s="167" t="s">
        <v>1592</v>
      </c>
      <c r="K3976" s="167" t="s">
        <v>1315</v>
      </c>
      <c r="L3976" s="167" t="s">
        <v>1593</v>
      </c>
      <c r="M3976" s="167" t="s">
        <v>4630</v>
      </c>
      <c r="O3976" s="167">
        <v>23328</v>
      </c>
      <c r="P3976" s="167" t="s">
        <v>1386</v>
      </c>
      <c r="R3976" s="167">
        <v>205</v>
      </c>
      <c r="S3976" s="167">
        <v>-205</v>
      </c>
      <c r="T3976" s="167" t="s">
        <v>1361</v>
      </c>
    </row>
    <row r="3977" spans="1:20">
      <c r="A3977" s="167">
        <v>41300</v>
      </c>
      <c r="B3977" s="167">
        <v>45931</v>
      </c>
      <c r="C3977" s="168">
        <v>45931</v>
      </c>
      <c r="D3977" s="167">
        <v>180321</v>
      </c>
      <c r="E3977" s="167" t="s">
        <v>4641</v>
      </c>
      <c r="F3977" s="167" t="s">
        <v>1425</v>
      </c>
      <c r="G3977" s="167" t="s">
        <v>1426</v>
      </c>
      <c r="I3977" s="167" t="s">
        <v>1618</v>
      </c>
      <c r="J3977" s="167" t="s">
        <v>1592</v>
      </c>
      <c r="K3977" s="167" t="s">
        <v>1315</v>
      </c>
      <c r="L3977" s="167" t="s">
        <v>1593</v>
      </c>
      <c r="M3977" s="167" t="s">
        <v>4630</v>
      </c>
      <c r="O3977" s="167">
        <v>23745</v>
      </c>
      <c r="P3977" s="167" t="s">
        <v>1386</v>
      </c>
      <c r="R3977" s="167">
        <v>205</v>
      </c>
      <c r="S3977" s="167">
        <v>-205</v>
      </c>
      <c r="T3977" s="167" t="s">
        <v>1361</v>
      </c>
    </row>
    <row r="3978" spans="1:20">
      <c r="A3978" s="167">
        <v>40000</v>
      </c>
      <c r="B3978" s="167">
        <v>45901</v>
      </c>
      <c r="C3978" s="168">
        <v>45901</v>
      </c>
      <c r="D3978" s="167">
        <v>179769</v>
      </c>
      <c r="E3978" s="167" t="s">
        <v>4642</v>
      </c>
      <c r="F3978" s="167" t="s">
        <v>1425</v>
      </c>
      <c r="G3978" s="167" t="s">
        <v>1426</v>
      </c>
      <c r="I3978" s="167" t="s">
        <v>1618</v>
      </c>
      <c r="J3978" s="167" t="s">
        <v>1640</v>
      </c>
      <c r="K3978" s="167" t="s">
        <v>1315</v>
      </c>
      <c r="L3978" s="167" t="s">
        <v>1640</v>
      </c>
      <c r="M3978" s="167" t="s">
        <v>4630</v>
      </c>
      <c r="O3978" s="167">
        <v>23328</v>
      </c>
      <c r="P3978" s="167" t="s">
        <v>1386</v>
      </c>
      <c r="R3978" s="167">
        <v>5315.63</v>
      </c>
      <c r="S3978" s="167">
        <v>-5315.63</v>
      </c>
      <c r="T3978" s="167" t="s">
        <v>1361</v>
      </c>
    </row>
    <row r="3979" spans="1:20">
      <c r="A3979" s="167">
        <v>40000</v>
      </c>
      <c r="B3979" s="167">
        <v>45931</v>
      </c>
      <c r="C3979" s="168">
        <v>45931</v>
      </c>
      <c r="D3979" s="167">
        <v>180321</v>
      </c>
      <c r="E3979" s="167" t="s">
        <v>4642</v>
      </c>
      <c r="F3979" s="167" t="s">
        <v>1425</v>
      </c>
      <c r="G3979" s="167" t="s">
        <v>1426</v>
      </c>
      <c r="I3979" s="167" t="s">
        <v>1618</v>
      </c>
      <c r="J3979" s="167" t="s">
        <v>1640</v>
      </c>
      <c r="K3979" s="167" t="s">
        <v>1315</v>
      </c>
      <c r="L3979" s="167" t="s">
        <v>1640</v>
      </c>
      <c r="M3979" s="167" t="s">
        <v>4630</v>
      </c>
      <c r="O3979" s="167">
        <v>23745</v>
      </c>
      <c r="P3979" s="167" t="s">
        <v>1386</v>
      </c>
      <c r="R3979" s="167">
        <v>5315.63</v>
      </c>
      <c r="S3979" s="167">
        <v>-5315.63</v>
      </c>
      <c r="T3979" s="167" t="s">
        <v>1361</v>
      </c>
    </row>
    <row r="3980" spans="1:20">
      <c r="A3980" s="167">
        <v>41450</v>
      </c>
      <c r="B3980" s="167">
        <v>45901</v>
      </c>
      <c r="C3980" s="168">
        <v>45901</v>
      </c>
      <c r="D3980" s="167">
        <v>179769</v>
      </c>
      <c r="E3980" s="167" t="s">
        <v>4643</v>
      </c>
      <c r="F3980" s="167" t="s">
        <v>1425</v>
      </c>
      <c r="G3980" s="167" t="s">
        <v>1426</v>
      </c>
      <c r="I3980" s="167" t="s">
        <v>1618</v>
      </c>
      <c r="J3980" s="167" t="s">
        <v>1501</v>
      </c>
      <c r="K3980" s="167" t="s">
        <v>1315</v>
      </c>
      <c r="L3980" s="167" t="s">
        <v>1502</v>
      </c>
      <c r="M3980" s="167" t="s">
        <v>4630</v>
      </c>
      <c r="O3980" s="167">
        <v>23328</v>
      </c>
      <c r="P3980" s="167" t="s">
        <v>1386</v>
      </c>
      <c r="R3980" s="167">
        <v>968</v>
      </c>
      <c r="S3980" s="167">
        <v>-968</v>
      </c>
      <c r="T3980" s="167" t="s">
        <v>1361</v>
      </c>
    </row>
    <row r="3981" spans="1:20">
      <c r="A3981" s="167">
        <v>41450</v>
      </c>
      <c r="B3981" s="167">
        <v>45931</v>
      </c>
      <c r="C3981" s="168">
        <v>45931</v>
      </c>
      <c r="D3981" s="167">
        <v>180321</v>
      </c>
      <c r="E3981" s="167" t="s">
        <v>4643</v>
      </c>
      <c r="F3981" s="167" t="s">
        <v>1425</v>
      </c>
      <c r="G3981" s="167" t="s">
        <v>1426</v>
      </c>
      <c r="I3981" s="167" t="s">
        <v>1618</v>
      </c>
      <c r="J3981" s="167" t="s">
        <v>1501</v>
      </c>
      <c r="K3981" s="167" t="s">
        <v>1315</v>
      </c>
      <c r="L3981" s="167" t="s">
        <v>1502</v>
      </c>
      <c r="M3981" s="167" t="s">
        <v>4630</v>
      </c>
      <c r="O3981" s="167">
        <v>23745</v>
      </c>
      <c r="P3981" s="167" t="s">
        <v>1386</v>
      </c>
      <c r="R3981" s="167">
        <v>968</v>
      </c>
      <c r="S3981" s="167">
        <v>-968</v>
      </c>
      <c r="T3981" s="167" t="s">
        <v>1361</v>
      </c>
    </row>
    <row r="3982" spans="1:20">
      <c r="A3982" s="167">
        <v>41200</v>
      </c>
      <c r="B3982" s="167">
        <v>45901</v>
      </c>
      <c r="C3982" s="168">
        <v>45901</v>
      </c>
      <c r="D3982" s="167">
        <v>179769</v>
      </c>
      <c r="E3982" s="167" t="s">
        <v>4644</v>
      </c>
      <c r="F3982" s="167" t="s">
        <v>1408</v>
      </c>
      <c r="G3982" s="167" t="s">
        <v>1409</v>
      </c>
      <c r="I3982" s="167" t="s">
        <v>1618</v>
      </c>
      <c r="J3982" s="167" t="s">
        <v>1478</v>
      </c>
      <c r="K3982" s="167" t="s">
        <v>1315</v>
      </c>
      <c r="L3982" s="167" t="s">
        <v>1479</v>
      </c>
      <c r="M3982" s="167" t="s">
        <v>4630</v>
      </c>
      <c r="O3982" s="167">
        <v>23328</v>
      </c>
      <c r="P3982" s="167" t="s">
        <v>1386</v>
      </c>
      <c r="R3982" s="167">
        <v>250</v>
      </c>
      <c r="S3982" s="167">
        <v>-250</v>
      </c>
      <c r="T3982" s="167" t="s">
        <v>1361</v>
      </c>
    </row>
    <row r="3983" spans="1:20">
      <c r="A3983" s="167">
        <v>41200</v>
      </c>
      <c r="B3983" s="167">
        <v>45931</v>
      </c>
      <c r="C3983" s="168">
        <v>45931</v>
      </c>
      <c r="D3983" s="167">
        <v>180321</v>
      </c>
      <c r="E3983" s="167" t="s">
        <v>4644</v>
      </c>
      <c r="F3983" s="167" t="s">
        <v>1408</v>
      </c>
      <c r="G3983" s="167" t="s">
        <v>1409</v>
      </c>
      <c r="I3983" s="167" t="s">
        <v>1618</v>
      </c>
      <c r="J3983" s="167" t="s">
        <v>1478</v>
      </c>
      <c r="K3983" s="167" t="s">
        <v>1315</v>
      </c>
      <c r="L3983" s="167" t="s">
        <v>1479</v>
      </c>
      <c r="M3983" s="167" t="s">
        <v>4630</v>
      </c>
      <c r="O3983" s="167">
        <v>23745</v>
      </c>
      <c r="P3983" s="167" t="s">
        <v>1386</v>
      </c>
      <c r="R3983" s="167">
        <v>250</v>
      </c>
      <c r="S3983" s="167">
        <v>-250</v>
      </c>
      <c r="T3983" s="167" t="s">
        <v>1361</v>
      </c>
    </row>
    <row r="3984" spans="1:20">
      <c r="A3984" s="167">
        <v>41350</v>
      </c>
      <c r="B3984" s="167">
        <v>45901</v>
      </c>
      <c r="C3984" s="168">
        <v>45901</v>
      </c>
      <c r="D3984" s="167">
        <v>179769</v>
      </c>
      <c r="E3984" s="167" t="s">
        <v>4645</v>
      </c>
      <c r="F3984" s="167" t="s">
        <v>1425</v>
      </c>
      <c r="G3984" s="167" t="s">
        <v>1426</v>
      </c>
      <c r="I3984" s="167" t="s">
        <v>1618</v>
      </c>
      <c r="J3984" s="167" t="s">
        <v>1602</v>
      </c>
      <c r="K3984" s="167" t="s">
        <v>1315</v>
      </c>
      <c r="L3984" s="167" t="s">
        <v>1603</v>
      </c>
      <c r="M3984" s="167" t="s">
        <v>4630</v>
      </c>
      <c r="O3984" s="167">
        <v>23328</v>
      </c>
      <c r="P3984" s="167" t="s">
        <v>1386</v>
      </c>
      <c r="R3984" s="167">
        <v>107.83</v>
      </c>
      <c r="S3984" s="167">
        <v>-107.83</v>
      </c>
      <c r="T3984" s="167" t="s">
        <v>1361</v>
      </c>
    </row>
    <row r="3985" spans="1:20">
      <c r="A3985" s="167">
        <v>41350</v>
      </c>
      <c r="B3985" s="167">
        <v>45931</v>
      </c>
      <c r="C3985" s="168">
        <v>45931</v>
      </c>
      <c r="D3985" s="167">
        <v>180321</v>
      </c>
      <c r="E3985" s="167" t="s">
        <v>4645</v>
      </c>
      <c r="F3985" s="167" t="s">
        <v>1425</v>
      </c>
      <c r="G3985" s="167" t="s">
        <v>1426</v>
      </c>
      <c r="I3985" s="167" t="s">
        <v>1618</v>
      </c>
      <c r="J3985" s="167" t="s">
        <v>1602</v>
      </c>
      <c r="K3985" s="167" t="s">
        <v>1315</v>
      </c>
      <c r="L3985" s="167" t="s">
        <v>1603</v>
      </c>
      <c r="M3985" s="167" t="s">
        <v>4630</v>
      </c>
      <c r="O3985" s="167">
        <v>23745</v>
      </c>
      <c r="P3985" s="167" t="s">
        <v>1386</v>
      </c>
      <c r="R3985" s="167">
        <v>107.83</v>
      </c>
      <c r="S3985" s="167">
        <v>-107.83</v>
      </c>
      <c r="T3985" s="167" t="s">
        <v>1361</v>
      </c>
    </row>
    <row r="3986" spans="1:20">
      <c r="A3986" s="167">
        <v>42000</v>
      </c>
      <c r="B3986" s="167">
        <v>45902</v>
      </c>
      <c r="C3986" s="168">
        <v>45902</v>
      </c>
      <c r="D3986" s="167">
        <v>180095</v>
      </c>
      <c r="E3986" s="167" t="s">
        <v>4646</v>
      </c>
      <c r="F3986" s="167" t="s">
        <v>1557</v>
      </c>
      <c r="G3986" s="167" t="s">
        <v>134</v>
      </c>
      <c r="I3986" s="167" t="s">
        <v>1618</v>
      </c>
      <c r="J3986" s="167" t="s">
        <v>4647</v>
      </c>
      <c r="K3986" s="167" t="s">
        <v>1315</v>
      </c>
      <c r="L3986" s="167" t="s">
        <v>4648</v>
      </c>
      <c r="M3986" s="167" t="s">
        <v>4630</v>
      </c>
      <c r="O3986" s="167">
        <v>23542</v>
      </c>
      <c r="P3986" s="167" t="s">
        <v>1386</v>
      </c>
      <c r="R3986" s="167">
        <v>199</v>
      </c>
      <c r="S3986" s="167">
        <v>-199</v>
      </c>
      <c r="T3986" s="167" t="s">
        <v>1361</v>
      </c>
    </row>
    <row r="3987" spans="1:20">
      <c r="A3987" s="167">
        <v>41500</v>
      </c>
      <c r="B3987" s="167">
        <v>45922</v>
      </c>
      <c r="C3987" s="168">
        <v>45922</v>
      </c>
      <c r="D3987" s="167" t="s">
        <v>4649</v>
      </c>
      <c r="E3987" s="167" t="s">
        <v>4650</v>
      </c>
      <c r="F3987" s="167" t="s">
        <v>1648</v>
      </c>
      <c r="G3987" s="167" t="s">
        <v>1649</v>
      </c>
      <c r="I3987" s="167" t="s">
        <v>1650</v>
      </c>
      <c r="K3987" s="167" t="s">
        <v>4651</v>
      </c>
      <c r="M3987" s="167" t="s">
        <v>4652</v>
      </c>
      <c r="O3987" s="167">
        <v>23681</v>
      </c>
      <c r="P3987" s="167" t="s">
        <v>1386</v>
      </c>
      <c r="R3987" s="167">
        <v>510</v>
      </c>
      <c r="S3987" s="167">
        <v>-510</v>
      </c>
      <c r="T3987" s="167" t="s">
        <v>1361</v>
      </c>
    </row>
    <row r="3988" spans="1:20">
      <c r="A3988" s="167">
        <v>41500</v>
      </c>
      <c r="B3988" s="167">
        <v>45936</v>
      </c>
      <c r="C3988" s="168">
        <v>45936</v>
      </c>
      <c r="D3988" s="167" t="s">
        <v>4653</v>
      </c>
      <c r="E3988" s="167" t="s">
        <v>4650</v>
      </c>
      <c r="F3988" s="167" t="s">
        <v>1648</v>
      </c>
      <c r="G3988" s="167" t="s">
        <v>1649</v>
      </c>
      <c r="I3988" s="167" t="s">
        <v>1650</v>
      </c>
      <c r="K3988" s="167" t="s">
        <v>4651</v>
      </c>
      <c r="M3988" s="167" t="s">
        <v>4652</v>
      </c>
      <c r="O3988" s="167">
        <v>23975</v>
      </c>
      <c r="P3988" s="167" t="s">
        <v>1386</v>
      </c>
      <c r="R3988" s="167">
        <v>336</v>
      </c>
      <c r="S3988" s="167">
        <v>-336</v>
      </c>
      <c r="T3988" s="167" t="s">
        <v>1361</v>
      </c>
    </row>
    <row r="3989" spans="1:20">
      <c r="A3989" s="167">
        <v>41500</v>
      </c>
      <c r="B3989" s="167">
        <v>45936</v>
      </c>
      <c r="C3989" s="168">
        <v>45936</v>
      </c>
      <c r="D3989" s="167" t="s">
        <v>4654</v>
      </c>
      <c r="E3989" s="167" t="s">
        <v>4650</v>
      </c>
      <c r="F3989" s="167" t="s">
        <v>1648</v>
      </c>
      <c r="G3989" s="167" t="s">
        <v>1649</v>
      </c>
      <c r="I3989" s="167" t="s">
        <v>1650</v>
      </c>
      <c r="K3989" s="167" t="s">
        <v>4651</v>
      </c>
      <c r="M3989" s="167" t="s">
        <v>4652</v>
      </c>
      <c r="O3989" s="167">
        <v>23976</v>
      </c>
      <c r="P3989" s="167" t="s">
        <v>1386</v>
      </c>
      <c r="R3989" s="167">
        <v>336</v>
      </c>
      <c r="S3989" s="167">
        <v>-336</v>
      </c>
      <c r="T3989" s="167" t="s">
        <v>1361</v>
      </c>
    </row>
    <row r="3990" spans="1:20">
      <c r="A3990" s="167">
        <v>41500</v>
      </c>
      <c r="B3990" s="167">
        <v>45936</v>
      </c>
      <c r="C3990" s="168">
        <v>45936</v>
      </c>
      <c r="D3990" s="167" t="s">
        <v>4655</v>
      </c>
      <c r="E3990" s="167" t="s">
        <v>4650</v>
      </c>
      <c r="F3990" s="167" t="s">
        <v>1648</v>
      </c>
      <c r="G3990" s="167" t="s">
        <v>1649</v>
      </c>
      <c r="I3990" s="167" t="s">
        <v>1650</v>
      </c>
      <c r="K3990" s="167" t="s">
        <v>4651</v>
      </c>
      <c r="M3990" s="167" t="s">
        <v>4652</v>
      </c>
      <c r="O3990" s="167">
        <v>23977</v>
      </c>
      <c r="P3990" s="167" t="s">
        <v>1386</v>
      </c>
      <c r="R3990" s="167">
        <v>56</v>
      </c>
      <c r="S3990" s="167">
        <v>-56</v>
      </c>
      <c r="T3990" s="167" t="s">
        <v>1361</v>
      </c>
    </row>
    <row r="3991" spans="1:20">
      <c r="A3991" s="167">
        <v>41500</v>
      </c>
      <c r="B3991" s="167">
        <v>45936</v>
      </c>
      <c r="C3991" s="168">
        <v>45936</v>
      </c>
      <c r="D3991" s="167" t="s">
        <v>4656</v>
      </c>
      <c r="E3991" s="167" t="s">
        <v>4650</v>
      </c>
      <c r="F3991" s="167" t="s">
        <v>1648</v>
      </c>
      <c r="G3991" s="167" t="s">
        <v>1649</v>
      </c>
      <c r="I3991" s="167" t="s">
        <v>1650</v>
      </c>
      <c r="K3991" s="167" t="s">
        <v>4651</v>
      </c>
      <c r="M3991" s="167" t="s">
        <v>4652</v>
      </c>
      <c r="O3991" s="167">
        <v>23978</v>
      </c>
      <c r="P3991" s="167" t="s">
        <v>1386</v>
      </c>
      <c r="R3991" s="167">
        <v>56</v>
      </c>
      <c r="S3991" s="167">
        <v>-56</v>
      </c>
      <c r="T3991" s="167" t="s">
        <v>1361</v>
      </c>
    </row>
    <row r="3992" spans="1:20">
      <c r="A3992" s="167">
        <v>41500</v>
      </c>
      <c r="B3992" s="167">
        <v>45936</v>
      </c>
      <c r="C3992" s="168">
        <v>45936</v>
      </c>
      <c r="D3992" s="167" t="s">
        <v>4657</v>
      </c>
      <c r="E3992" s="167" t="s">
        <v>4650</v>
      </c>
      <c r="F3992" s="167" t="s">
        <v>1648</v>
      </c>
      <c r="G3992" s="167" t="s">
        <v>1649</v>
      </c>
      <c r="I3992" s="167" t="s">
        <v>1650</v>
      </c>
      <c r="K3992" s="167" t="s">
        <v>4651</v>
      </c>
      <c r="M3992" s="167" t="s">
        <v>4652</v>
      </c>
      <c r="O3992" s="167">
        <v>23979</v>
      </c>
      <c r="P3992" s="167" t="s">
        <v>1386</v>
      </c>
      <c r="R3992" s="167">
        <v>62</v>
      </c>
      <c r="S3992" s="167">
        <v>-62</v>
      </c>
      <c r="T3992" s="167" t="s">
        <v>1361</v>
      </c>
    </row>
    <row r="3993" spans="1:20">
      <c r="A3993" s="167">
        <v>41500</v>
      </c>
      <c r="B3993" s="167">
        <v>45936</v>
      </c>
      <c r="C3993" s="168">
        <v>45936</v>
      </c>
      <c r="D3993" s="167" t="s">
        <v>4658</v>
      </c>
      <c r="E3993" s="167" t="s">
        <v>4650</v>
      </c>
      <c r="F3993" s="167" t="s">
        <v>1648</v>
      </c>
      <c r="G3993" s="167" t="s">
        <v>1649</v>
      </c>
      <c r="I3993" s="167" t="s">
        <v>1650</v>
      </c>
      <c r="K3993" s="167" t="s">
        <v>4651</v>
      </c>
      <c r="M3993" s="167" t="s">
        <v>4652</v>
      </c>
      <c r="O3993" s="167">
        <v>23980</v>
      </c>
      <c r="P3993" s="167" t="s">
        <v>1386</v>
      </c>
      <c r="R3993" s="167">
        <v>62</v>
      </c>
      <c r="S3993" s="167">
        <v>-62</v>
      </c>
      <c r="T3993" s="167" t="s">
        <v>1361</v>
      </c>
    </row>
    <row r="3994" spans="1:20">
      <c r="A3994" s="167">
        <v>41500</v>
      </c>
      <c r="B3994" s="167">
        <v>45936</v>
      </c>
      <c r="C3994" s="168">
        <v>45936</v>
      </c>
      <c r="D3994" s="167" t="s">
        <v>4659</v>
      </c>
      <c r="E3994" s="167" t="s">
        <v>4650</v>
      </c>
      <c r="F3994" s="167" t="s">
        <v>1648</v>
      </c>
      <c r="G3994" s="167" t="s">
        <v>1649</v>
      </c>
      <c r="I3994" s="167" t="s">
        <v>1650</v>
      </c>
      <c r="K3994" s="167" t="s">
        <v>4651</v>
      </c>
      <c r="M3994" s="167" t="s">
        <v>4652</v>
      </c>
      <c r="O3994" s="167">
        <v>23981</v>
      </c>
      <c r="P3994" s="167" t="s">
        <v>1386</v>
      </c>
      <c r="R3994" s="167">
        <v>24</v>
      </c>
      <c r="S3994" s="167">
        <v>-24</v>
      </c>
      <c r="T3994" s="167" t="s">
        <v>1361</v>
      </c>
    </row>
    <row r="3995" spans="1:20">
      <c r="A3995" s="167">
        <v>41500</v>
      </c>
      <c r="B3995" s="167">
        <v>45936</v>
      </c>
      <c r="C3995" s="168">
        <v>45936</v>
      </c>
      <c r="D3995" s="167" t="s">
        <v>4660</v>
      </c>
      <c r="E3995" s="167" t="s">
        <v>4650</v>
      </c>
      <c r="F3995" s="167" t="s">
        <v>1648</v>
      </c>
      <c r="G3995" s="167" t="s">
        <v>1649</v>
      </c>
      <c r="I3995" s="167" t="s">
        <v>1650</v>
      </c>
      <c r="K3995" s="167" t="s">
        <v>4651</v>
      </c>
      <c r="M3995" s="167" t="s">
        <v>4652</v>
      </c>
      <c r="O3995" s="167">
        <v>23982</v>
      </c>
      <c r="P3995" s="167" t="s">
        <v>1386</v>
      </c>
      <c r="R3995" s="167">
        <v>12</v>
      </c>
      <c r="S3995" s="167">
        <v>-12</v>
      </c>
      <c r="T3995" s="167" t="s">
        <v>1361</v>
      </c>
    </row>
    <row r="3996" spans="1:20">
      <c r="A3996" s="167">
        <v>41500</v>
      </c>
      <c r="B3996" s="167">
        <v>45936</v>
      </c>
      <c r="C3996" s="168">
        <v>45936</v>
      </c>
      <c r="D3996" s="167" t="s">
        <v>4661</v>
      </c>
      <c r="E3996" s="167" t="s">
        <v>4650</v>
      </c>
      <c r="F3996" s="167" t="s">
        <v>1648</v>
      </c>
      <c r="G3996" s="167" t="s">
        <v>1649</v>
      </c>
      <c r="I3996" s="167" t="s">
        <v>1650</v>
      </c>
      <c r="K3996" s="167" t="s">
        <v>4651</v>
      </c>
      <c r="M3996" s="167" t="s">
        <v>4652</v>
      </c>
      <c r="O3996" s="167">
        <v>23983</v>
      </c>
      <c r="P3996" s="167" t="s">
        <v>1386</v>
      </c>
      <c r="R3996" s="167">
        <v>6</v>
      </c>
      <c r="S3996" s="167">
        <v>-6</v>
      </c>
      <c r="T3996" s="167" t="s">
        <v>1361</v>
      </c>
    </row>
    <row r="3997" spans="1:20">
      <c r="A3997" s="167">
        <v>41500</v>
      </c>
      <c r="B3997" s="167">
        <v>45936</v>
      </c>
      <c r="C3997" s="168">
        <v>45936</v>
      </c>
      <c r="D3997" s="167" t="s">
        <v>4662</v>
      </c>
      <c r="E3997" s="167" t="s">
        <v>4650</v>
      </c>
      <c r="F3997" s="167" t="s">
        <v>1648</v>
      </c>
      <c r="G3997" s="167" t="s">
        <v>1649</v>
      </c>
      <c r="I3997" s="167" t="s">
        <v>1650</v>
      </c>
      <c r="K3997" s="167" t="s">
        <v>4651</v>
      </c>
      <c r="M3997" s="167" t="s">
        <v>4652</v>
      </c>
      <c r="O3997" s="167">
        <v>23985</v>
      </c>
      <c r="P3997" s="167" t="s">
        <v>1386</v>
      </c>
      <c r="R3997" s="167">
        <v>6</v>
      </c>
      <c r="S3997" s="167">
        <v>-6</v>
      </c>
      <c r="T3997" s="167" t="s">
        <v>1361</v>
      </c>
    </row>
    <row r="3998" spans="1:20">
      <c r="A3998" s="167">
        <v>41500</v>
      </c>
      <c r="B3998" s="167">
        <v>45938</v>
      </c>
      <c r="C3998" s="168">
        <v>45938</v>
      </c>
      <c r="D3998" s="167" t="s">
        <v>4663</v>
      </c>
      <c r="E3998" s="167" t="s">
        <v>4650</v>
      </c>
      <c r="F3998" s="167" t="s">
        <v>1648</v>
      </c>
      <c r="G3998" s="167" t="s">
        <v>1649</v>
      </c>
      <c r="I3998" s="167" t="s">
        <v>1650</v>
      </c>
      <c r="K3998" s="167" t="s">
        <v>4651</v>
      </c>
      <c r="M3998" s="167" t="s">
        <v>4652</v>
      </c>
      <c r="O3998" s="167">
        <v>24006</v>
      </c>
      <c r="P3998" s="167" t="s">
        <v>1386</v>
      </c>
      <c r="R3998" s="167">
        <v>280</v>
      </c>
      <c r="S3998" s="167">
        <v>-280</v>
      </c>
      <c r="T3998" s="167" t="s">
        <v>1361</v>
      </c>
    </row>
    <row r="3999" spans="1:20">
      <c r="A3999" s="167">
        <v>41500</v>
      </c>
      <c r="B3999" s="167">
        <v>45938</v>
      </c>
      <c r="C3999" s="168">
        <v>45938</v>
      </c>
      <c r="D3999" s="167" t="s">
        <v>4664</v>
      </c>
      <c r="E3999" s="167" t="s">
        <v>4650</v>
      </c>
      <c r="F3999" s="167" t="s">
        <v>1648</v>
      </c>
      <c r="G3999" s="167" t="s">
        <v>1649</v>
      </c>
      <c r="I3999" s="167" t="s">
        <v>1650</v>
      </c>
      <c r="K3999" s="167" t="s">
        <v>4651</v>
      </c>
      <c r="M3999" s="167" t="s">
        <v>4652</v>
      </c>
      <c r="O3999" s="167">
        <v>24007</v>
      </c>
      <c r="P3999" s="167" t="s">
        <v>1386</v>
      </c>
      <c r="R3999" s="167">
        <v>56</v>
      </c>
      <c r="S3999" s="167">
        <v>-56</v>
      </c>
      <c r="T3999" s="167" t="s">
        <v>1361</v>
      </c>
    </row>
    <row r="4000" spans="1:20">
      <c r="A4000" s="167">
        <v>41500</v>
      </c>
      <c r="B4000" s="167">
        <v>45938</v>
      </c>
      <c r="C4000" s="168">
        <v>45938</v>
      </c>
      <c r="D4000" s="167" t="s">
        <v>4665</v>
      </c>
      <c r="E4000" s="167" t="s">
        <v>4650</v>
      </c>
      <c r="F4000" s="167" t="s">
        <v>1648</v>
      </c>
      <c r="G4000" s="167" t="s">
        <v>1649</v>
      </c>
      <c r="I4000" s="167" t="s">
        <v>1650</v>
      </c>
      <c r="K4000" s="167" t="s">
        <v>4651</v>
      </c>
      <c r="M4000" s="167" t="s">
        <v>4652</v>
      </c>
      <c r="O4000" s="167">
        <v>24008</v>
      </c>
      <c r="P4000" s="167" t="s">
        <v>1386</v>
      </c>
      <c r="R4000" s="167">
        <v>124</v>
      </c>
      <c r="S4000" s="167">
        <v>-124</v>
      </c>
      <c r="T4000" s="167" t="s">
        <v>1361</v>
      </c>
    </row>
    <row r="4001" spans="1:20">
      <c r="A4001" s="167">
        <v>41500</v>
      </c>
      <c r="B4001" s="167">
        <v>45938</v>
      </c>
      <c r="C4001" s="168">
        <v>45938</v>
      </c>
      <c r="D4001" s="167" t="s">
        <v>4666</v>
      </c>
      <c r="E4001" s="167" t="s">
        <v>4650</v>
      </c>
      <c r="F4001" s="167" t="s">
        <v>1648</v>
      </c>
      <c r="G4001" s="167" t="s">
        <v>1649</v>
      </c>
      <c r="I4001" s="167" t="s">
        <v>1650</v>
      </c>
      <c r="K4001" s="167" t="s">
        <v>4651</v>
      </c>
      <c r="M4001" s="167" t="s">
        <v>4652</v>
      </c>
      <c r="O4001" s="167">
        <v>24023</v>
      </c>
      <c r="P4001" s="167" t="s">
        <v>1386</v>
      </c>
      <c r="R4001" s="167">
        <v>598</v>
      </c>
      <c r="S4001" s="167">
        <v>-598</v>
      </c>
      <c r="T4001" s="167" t="s">
        <v>1361</v>
      </c>
    </row>
    <row r="4002" spans="1:20">
      <c r="A4002" s="167">
        <v>41500</v>
      </c>
      <c r="B4002" s="167">
        <v>45938</v>
      </c>
      <c r="C4002" s="168">
        <v>45938</v>
      </c>
      <c r="D4002" s="167" t="s">
        <v>4667</v>
      </c>
      <c r="E4002" s="167" t="s">
        <v>4650</v>
      </c>
      <c r="F4002" s="167" t="s">
        <v>1648</v>
      </c>
      <c r="G4002" s="167" t="s">
        <v>1649</v>
      </c>
      <c r="I4002" s="167" t="s">
        <v>1650</v>
      </c>
      <c r="K4002" s="167" t="s">
        <v>4651</v>
      </c>
      <c r="M4002" s="167" t="s">
        <v>4652</v>
      </c>
      <c r="O4002" s="167">
        <v>24024</v>
      </c>
      <c r="P4002" s="167" t="s">
        <v>1386</v>
      </c>
      <c r="R4002" s="167">
        <v>124</v>
      </c>
      <c r="S4002" s="167">
        <v>-124</v>
      </c>
      <c r="T4002" s="167" t="s">
        <v>1361</v>
      </c>
    </row>
    <row r="4003" spans="1:20">
      <c r="A4003" s="167">
        <v>41500</v>
      </c>
      <c r="B4003" s="167">
        <v>45938</v>
      </c>
      <c r="C4003" s="168">
        <v>45938</v>
      </c>
      <c r="D4003" s="167" t="s">
        <v>4668</v>
      </c>
      <c r="E4003" s="167" t="s">
        <v>4650</v>
      </c>
      <c r="F4003" s="167" t="s">
        <v>1648</v>
      </c>
      <c r="G4003" s="167" t="s">
        <v>1649</v>
      </c>
      <c r="I4003" s="167" t="s">
        <v>1650</v>
      </c>
      <c r="K4003" s="167" t="s">
        <v>4651</v>
      </c>
      <c r="M4003" s="167" t="s">
        <v>4652</v>
      </c>
      <c r="O4003" s="167">
        <v>24025</v>
      </c>
      <c r="P4003" s="167" t="s">
        <v>1386</v>
      </c>
      <c r="R4003" s="167">
        <v>112</v>
      </c>
      <c r="S4003" s="167">
        <v>-112</v>
      </c>
      <c r="T4003" s="167" t="s">
        <v>1361</v>
      </c>
    </row>
    <row r="4004" spans="1:20">
      <c r="A4004" s="167">
        <v>41500</v>
      </c>
      <c r="B4004" s="167">
        <v>45938</v>
      </c>
      <c r="C4004" s="168">
        <v>45938</v>
      </c>
      <c r="D4004" s="167" t="s">
        <v>4669</v>
      </c>
      <c r="E4004" s="167" t="s">
        <v>4650</v>
      </c>
      <c r="F4004" s="167" t="s">
        <v>1648</v>
      </c>
      <c r="G4004" s="167" t="s">
        <v>1649</v>
      </c>
      <c r="I4004" s="167" t="s">
        <v>1650</v>
      </c>
      <c r="K4004" s="167" t="s">
        <v>4651</v>
      </c>
      <c r="M4004" s="167" t="s">
        <v>4652</v>
      </c>
      <c r="O4004" s="167">
        <v>24026</v>
      </c>
      <c r="P4004" s="167" t="s">
        <v>1386</v>
      </c>
      <c r="R4004" s="167">
        <v>56</v>
      </c>
      <c r="S4004" s="167">
        <v>-56</v>
      </c>
      <c r="T4004" s="167" t="s">
        <v>1361</v>
      </c>
    </row>
    <row r="4005" spans="1:20">
      <c r="A4005" s="167">
        <v>41500</v>
      </c>
      <c r="B4005" s="167">
        <v>45938</v>
      </c>
      <c r="C4005" s="168">
        <v>45938</v>
      </c>
      <c r="D4005" s="167" t="s">
        <v>4670</v>
      </c>
      <c r="E4005" s="167" t="s">
        <v>4650</v>
      </c>
      <c r="F4005" s="167" t="s">
        <v>1648</v>
      </c>
      <c r="G4005" s="167" t="s">
        <v>1649</v>
      </c>
      <c r="I4005" s="167" t="s">
        <v>1650</v>
      </c>
      <c r="K4005" s="167" t="s">
        <v>4651</v>
      </c>
      <c r="M4005" s="167" t="s">
        <v>4652</v>
      </c>
      <c r="O4005" s="167">
        <v>24027</v>
      </c>
      <c r="P4005" s="167" t="s">
        <v>1386</v>
      </c>
      <c r="R4005" s="167">
        <v>56</v>
      </c>
      <c r="S4005" s="167">
        <v>-56</v>
      </c>
      <c r="T4005" s="167" t="s">
        <v>1361</v>
      </c>
    </row>
    <row r="4006" spans="1:20">
      <c r="A4006" s="167">
        <v>41500</v>
      </c>
      <c r="B4006" s="167">
        <v>45938</v>
      </c>
      <c r="C4006" s="168">
        <v>45938</v>
      </c>
      <c r="D4006" s="167" t="s">
        <v>4671</v>
      </c>
      <c r="E4006" s="167" t="s">
        <v>4650</v>
      </c>
      <c r="F4006" s="167" t="s">
        <v>1648</v>
      </c>
      <c r="G4006" s="167" t="s">
        <v>1649</v>
      </c>
      <c r="I4006" s="167" t="s">
        <v>1650</v>
      </c>
      <c r="K4006" s="167" t="s">
        <v>4651</v>
      </c>
      <c r="M4006" s="167" t="s">
        <v>4652</v>
      </c>
      <c r="O4006" s="167">
        <v>24028</v>
      </c>
      <c r="P4006" s="167" t="s">
        <v>1386</v>
      </c>
      <c r="R4006" s="167">
        <v>112</v>
      </c>
      <c r="S4006" s="167">
        <v>-112</v>
      </c>
      <c r="T4006" s="167" t="s">
        <v>1361</v>
      </c>
    </row>
    <row r="4007" spans="1:20">
      <c r="A4007" s="167">
        <v>41500</v>
      </c>
      <c r="B4007" s="167">
        <v>45938</v>
      </c>
      <c r="C4007" s="168">
        <v>45938</v>
      </c>
      <c r="D4007" s="167" t="s">
        <v>4672</v>
      </c>
      <c r="E4007" s="167" t="s">
        <v>4650</v>
      </c>
      <c r="F4007" s="167" t="s">
        <v>1648</v>
      </c>
      <c r="G4007" s="167" t="s">
        <v>1649</v>
      </c>
      <c r="I4007" s="167" t="s">
        <v>1650</v>
      </c>
      <c r="K4007" s="167" t="s">
        <v>4651</v>
      </c>
      <c r="M4007" s="167" t="s">
        <v>4652</v>
      </c>
      <c r="O4007" s="167">
        <v>24029</v>
      </c>
      <c r="P4007" s="167" t="s">
        <v>1386</v>
      </c>
      <c r="R4007" s="167">
        <v>56</v>
      </c>
      <c r="S4007" s="167">
        <v>-56</v>
      </c>
      <c r="T4007" s="167" t="s">
        <v>1361</v>
      </c>
    </row>
    <row r="4008" spans="1:20">
      <c r="A4008" s="167">
        <v>41500</v>
      </c>
      <c r="B4008" s="167">
        <v>45938</v>
      </c>
      <c r="C4008" s="168">
        <v>45938</v>
      </c>
      <c r="D4008" s="167" t="s">
        <v>4673</v>
      </c>
      <c r="E4008" s="167" t="s">
        <v>4650</v>
      </c>
      <c r="F4008" s="167" t="s">
        <v>1648</v>
      </c>
      <c r="G4008" s="167" t="s">
        <v>1649</v>
      </c>
      <c r="I4008" s="167" t="s">
        <v>1650</v>
      </c>
      <c r="K4008" s="167" t="s">
        <v>4651</v>
      </c>
      <c r="M4008" s="167" t="s">
        <v>4652</v>
      </c>
      <c r="O4008" s="167">
        <v>24030</v>
      </c>
      <c r="P4008" s="167" t="s">
        <v>1386</v>
      </c>
      <c r="R4008" s="167">
        <v>112</v>
      </c>
      <c r="S4008" s="167">
        <v>-112</v>
      </c>
      <c r="T4008" s="167" t="s">
        <v>1361</v>
      </c>
    </row>
    <row r="4009" spans="1:20">
      <c r="A4009" s="167">
        <v>41500</v>
      </c>
      <c r="B4009" s="167">
        <v>45938</v>
      </c>
      <c r="C4009" s="168">
        <v>45938</v>
      </c>
      <c r="D4009" s="167" t="s">
        <v>4674</v>
      </c>
      <c r="E4009" s="167" t="s">
        <v>4650</v>
      </c>
      <c r="F4009" s="167" t="s">
        <v>1648</v>
      </c>
      <c r="G4009" s="167" t="s">
        <v>1649</v>
      </c>
      <c r="I4009" s="167" t="s">
        <v>1650</v>
      </c>
      <c r="K4009" s="167" t="s">
        <v>4651</v>
      </c>
      <c r="M4009" s="167" t="s">
        <v>4652</v>
      </c>
      <c r="O4009" s="167">
        <v>24031</v>
      </c>
      <c r="P4009" s="167" t="s">
        <v>1386</v>
      </c>
      <c r="R4009" s="167">
        <v>62</v>
      </c>
      <c r="S4009" s="167">
        <v>-62</v>
      </c>
      <c r="T4009" s="167" t="s">
        <v>1361</v>
      </c>
    </row>
    <row r="4010" spans="1:20">
      <c r="A4010" s="167">
        <v>41500</v>
      </c>
      <c r="B4010" s="167">
        <v>45938</v>
      </c>
      <c r="C4010" s="168">
        <v>45938</v>
      </c>
      <c r="D4010" s="167" t="s">
        <v>4675</v>
      </c>
      <c r="E4010" s="167" t="s">
        <v>4650</v>
      </c>
      <c r="F4010" s="167" t="s">
        <v>1648</v>
      </c>
      <c r="G4010" s="167" t="s">
        <v>1649</v>
      </c>
      <c r="I4010" s="167" t="s">
        <v>1650</v>
      </c>
      <c r="K4010" s="167" t="s">
        <v>4651</v>
      </c>
      <c r="M4010" s="167" t="s">
        <v>4652</v>
      </c>
      <c r="O4010" s="167">
        <v>24032</v>
      </c>
      <c r="P4010" s="167" t="s">
        <v>1386</v>
      </c>
      <c r="R4010" s="167">
        <v>56</v>
      </c>
      <c r="S4010" s="167">
        <v>-56</v>
      </c>
      <c r="T4010" s="167" t="s">
        <v>1361</v>
      </c>
    </row>
    <row r="4011" spans="1:20">
      <c r="A4011" s="167">
        <v>41500</v>
      </c>
      <c r="B4011" s="167">
        <v>45938</v>
      </c>
      <c r="C4011" s="168">
        <v>45938</v>
      </c>
      <c r="D4011" s="167" t="s">
        <v>4676</v>
      </c>
      <c r="E4011" s="167" t="s">
        <v>4650</v>
      </c>
      <c r="F4011" s="167" t="s">
        <v>1648</v>
      </c>
      <c r="G4011" s="167" t="s">
        <v>1649</v>
      </c>
      <c r="I4011" s="167" t="s">
        <v>1650</v>
      </c>
      <c r="K4011" s="167" t="s">
        <v>4651</v>
      </c>
      <c r="M4011" s="167" t="s">
        <v>4652</v>
      </c>
      <c r="O4011" s="167">
        <v>24033</v>
      </c>
      <c r="P4011" s="167" t="s">
        <v>1386</v>
      </c>
      <c r="R4011" s="167">
        <v>56</v>
      </c>
      <c r="S4011" s="167">
        <v>-56</v>
      </c>
      <c r="T4011" s="167" t="s">
        <v>1361</v>
      </c>
    </row>
    <row r="4012" spans="1:20">
      <c r="A4012" s="167">
        <v>41500</v>
      </c>
      <c r="B4012" s="167">
        <v>45938</v>
      </c>
      <c r="C4012" s="168">
        <v>45938</v>
      </c>
      <c r="D4012" s="167" t="s">
        <v>4677</v>
      </c>
      <c r="E4012" s="167" t="s">
        <v>4650</v>
      </c>
      <c r="F4012" s="167" t="s">
        <v>1648</v>
      </c>
      <c r="G4012" s="167" t="s">
        <v>1649</v>
      </c>
      <c r="I4012" s="167" t="s">
        <v>1650</v>
      </c>
      <c r="K4012" s="167" t="s">
        <v>4651</v>
      </c>
      <c r="M4012" s="167" t="s">
        <v>4652</v>
      </c>
      <c r="O4012" s="167">
        <v>24034</v>
      </c>
      <c r="P4012" s="167" t="s">
        <v>1386</v>
      </c>
      <c r="R4012" s="167">
        <v>56</v>
      </c>
      <c r="S4012" s="167">
        <v>-56</v>
      </c>
      <c r="T4012" s="167" t="s">
        <v>1361</v>
      </c>
    </row>
    <row r="4013" spans="1:20">
      <c r="A4013" s="167">
        <v>41500</v>
      </c>
      <c r="B4013" s="167">
        <v>45938</v>
      </c>
      <c r="C4013" s="168">
        <v>45938</v>
      </c>
      <c r="D4013" s="167" t="s">
        <v>4678</v>
      </c>
      <c r="E4013" s="167" t="s">
        <v>4650</v>
      </c>
      <c r="F4013" s="167" t="s">
        <v>1648</v>
      </c>
      <c r="G4013" s="167" t="s">
        <v>1649</v>
      </c>
      <c r="I4013" s="167" t="s">
        <v>1650</v>
      </c>
      <c r="K4013" s="167" t="s">
        <v>4651</v>
      </c>
      <c r="M4013" s="167" t="s">
        <v>4652</v>
      </c>
      <c r="O4013" s="167">
        <v>24035</v>
      </c>
      <c r="P4013" s="167" t="s">
        <v>1386</v>
      </c>
      <c r="R4013" s="167">
        <v>56</v>
      </c>
      <c r="S4013" s="167">
        <v>-56</v>
      </c>
      <c r="T4013" s="167" t="s">
        <v>1361</v>
      </c>
    </row>
    <row r="4014" spans="1:20">
      <c r="A4014" s="167">
        <v>41500</v>
      </c>
      <c r="B4014" s="167">
        <v>45938</v>
      </c>
      <c r="C4014" s="168">
        <v>45938</v>
      </c>
      <c r="D4014" s="167" t="s">
        <v>4679</v>
      </c>
      <c r="E4014" s="167" t="s">
        <v>4650</v>
      </c>
      <c r="F4014" s="167" t="s">
        <v>1648</v>
      </c>
      <c r="G4014" s="167" t="s">
        <v>1649</v>
      </c>
      <c r="I4014" s="167" t="s">
        <v>1650</v>
      </c>
      <c r="K4014" s="167" t="s">
        <v>4651</v>
      </c>
      <c r="M4014" s="167" t="s">
        <v>4652</v>
      </c>
      <c r="O4014" s="167">
        <v>24036</v>
      </c>
      <c r="P4014" s="167" t="s">
        <v>1386</v>
      </c>
      <c r="R4014" s="167">
        <v>765</v>
      </c>
      <c r="S4014" s="167">
        <v>-765</v>
      </c>
      <c r="T4014" s="167" t="s">
        <v>1361</v>
      </c>
    </row>
    <row r="4015" spans="1:20">
      <c r="A4015" s="167">
        <v>41500</v>
      </c>
      <c r="B4015" s="167">
        <v>45938</v>
      </c>
      <c r="C4015" s="168">
        <v>45938</v>
      </c>
      <c r="D4015" s="167" t="s">
        <v>4680</v>
      </c>
      <c r="E4015" s="167" t="s">
        <v>4650</v>
      </c>
      <c r="F4015" s="167" t="s">
        <v>1648</v>
      </c>
      <c r="G4015" s="167" t="s">
        <v>1649</v>
      </c>
      <c r="I4015" s="167" t="s">
        <v>1650</v>
      </c>
      <c r="K4015" s="167" t="s">
        <v>4651</v>
      </c>
      <c r="M4015" s="167" t="s">
        <v>4652</v>
      </c>
      <c r="O4015" s="167">
        <v>24039</v>
      </c>
      <c r="P4015" s="167" t="s">
        <v>1386</v>
      </c>
      <c r="R4015" s="167">
        <v>6</v>
      </c>
      <c r="S4015" s="167">
        <v>-6</v>
      </c>
      <c r="T4015" s="167" t="s">
        <v>1361</v>
      </c>
    </row>
    <row r="4016" spans="1:20">
      <c r="A4016" s="167">
        <v>41500</v>
      </c>
      <c r="B4016" s="167">
        <v>45938</v>
      </c>
      <c r="C4016" s="168">
        <v>45938</v>
      </c>
      <c r="D4016" s="167" t="s">
        <v>4681</v>
      </c>
      <c r="E4016" s="167" t="s">
        <v>4650</v>
      </c>
      <c r="F4016" s="167" t="s">
        <v>1648</v>
      </c>
      <c r="G4016" s="167" t="s">
        <v>1649</v>
      </c>
      <c r="I4016" s="167" t="s">
        <v>1650</v>
      </c>
      <c r="K4016" s="167" t="s">
        <v>4651</v>
      </c>
      <c r="M4016" s="167" t="s">
        <v>4652</v>
      </c>
      <c r="O4016" s="167">
        <v>24041</v>
      </c>
      <c r="P4016" s="167" t="s">
        <v>1386</v>
      </c>
      <c r="R4016" s="167">
        <v>12</v>
      </c>
      <c r="S4016" s="167">
        <v>-12</v>
      </c>
      <c r="T4016" s="167" t="s">
        <v>1361</v>
      </c>
    </row>
    <row r="4017" spans="1:20">
      <c r="A4017" s="167">
        <v>41500</v>
      </c>
      <c r="B4017" s="167">
        <v>45938</v>
      </c>
      <c r="C4017" s="168">
        <v>45938</v>
      </c>
      <c r="D4017" s="167" t="s">
        <v>4682</v>
      </c>
      <c r="E4017" s="167" t="s">
        <v>4650</v>
      </c>
      <c r="F4017" s="167" t="s">
        <v>1648</v>
      </c>
      <c r="G4017" s="167" t="s">
        <v>1649</v>
      </c>
      <c r="I4017" s="167" t="s">
        <v>1650</v>
      </c>
      <c r="K4017" s="167" t="s">
        <v>4651</v>
      </c>
      <c r="M4017" s="167" t="s">
        <v>4652</v>
      </c>
      <c r="O4017" s="167">
        <v>24043</v>
      </c>
      <c r="P4017" s="167" t="s">
        <v>1386</v>
      </c>
      <c r="R4017" s="167">
        <v>56</v>
      </c>
      <c r="S4017" s="167">
        <v>-56</v>
      </c>
      <c r="T4017" s="167" t="s">
        <v>1361</v>
      </c>
    </row>
    <row r="4018" spans="1:20">
      <c r="A4018" s="167">
        <v>41500</v>
      </c>
      <c r="B4018" s="167">
        <v>45938</v>
      </c>
      <c r="C4018" s="168">
        <v>45938</v>
      </c>
      <c r="D4018" s="167" t="s">
        <v>4683</v>
      </c>
      <c r="E4018" s="167" t="s">
        <v>4650</v>
      </c>
      <c r="F4018" s="167" t="s">
        <v>1648</v>
      </c>
      <c r="G4018" s="167" t="s">
        <v>1649</v>
      </c>
      <c r="I4018" s="167" t="s">
        <v>1650</v>
      </c>
      <c r="K4018" s="167" t="s">
        <v>4651</v>
      </c>
      <c r="M4018" s="167" t="s">
        <v>4652</v>
      </c>
      <c r="O4018" s="167">
        <v>24044</v>
      </c>
      <c r="P4018" s="167" t="s">
        <v>1386</v>
      </c>
      <c r="R4018" s="167">
        <v>6</v>
      </c>
      <c r="S4018" s="167">
        <v>-6</v>
      </c>
      <c r="T4018" s="167" t="s">
        <v>1361</v>
      </c>
    </row>
    <row r="4019" spans="1:20">
      <c r="A4019" s="167">
        <v>41500</v>
      </c>
      <c r="B4019" s="167">
        <v>45938</v>
      </c>
      <c r="C4019" s="168">
        <v>45938</v>
      </c>
      <c r="D4019" s="167" t="s">
        <v>4684</v>
      </c>
      <c r="E4019" s="167" t="s">
        <v>4650</v>
      </c>
      <c r="F4019" s="167" t="s">
        <v>1648</v>
      </c>
      <c r="G4019" s="167" t="s">
        <v>1649</v>
      </c>
      <c r="I4019" s="167" t="s">
        <v>1650</v>
      </c>
      <c r="K4019" s="167" t="s">
        <v>4651</v>
      </c>
      <c r="M4019" s="167" t="s">
        <v>4652</v>
      </c>
      <c r="O4019" s="167">
        <v>24046</v>
      </c>
      <c r="P4019" s="167" t="s">
        <v>1386</v>
      </c>
      <c r="R4019" s="167">
        <v>552</v>
      </c>
      <c r="S4019" s="167">
        <v>-552</v>
      </c>
      <c r="T4019" s="167" t="s">
        <v>1361</v>
      </c>
    </row>
    <row r="4020" spans="1:20">
      <c r="A4020" s="167">
        <v>41500</v>
      </c>
      <c r="B4020" s="167">
        <v>45938</v>
      </c>
      <c r="C4020" s="168">
        <v>45938</v>
      </c>
      <c r="D4020" s="167" t="s">
        <v>4685</v>
      </c>
      <c r="E4020" s="167" t="s">
        <v>4650</v>
      </c>
      <c r="F4020" s="167" t="s">
        <v>1648</v>
      </c>
      <c r="G4020" s="167" t="s">
        <v>1649</v>
      </c>
      <c r="I4020" s="167" t="s">
        <v>1650</v>
      </c>
      <c r="K4020" s="167" t="s">
        <v>4651</v>
      </c>
      <c r="M4020" s="167" t="s">
        <v>4652</v>
      </c>
      <c r="O4020" s="167">
        <v>24047</v>
      </c>
      <c r="P4020" s="167" t="s">
        <v>1386</v>
      </c>
      <c r="R4020" s="167">
        <v>56</v>
      </c>
      <c r="S4020" s="167">
        <v>-56</v>
      </c>
      <c r="T4020" s="167" t="s">
        <v>1361</v>
      </c>
    </row>
    <row r="4021" spans="1:20">
      <c r="A4021" s="167">
        <v>41500</v>
      </c>
      <c r="B4021" s="167">
        <v>45938</v>
      </c>
      <c r="C4021" s="168">
        <v>45938</v>
      </c>
      <c r="D4021" s="167" t="s">
        <v>4686</v>
      </c>
      <c r="E4021" s="167" t="s">
        <v>4650</v>
      </c>
      <c r="F4021" s="167" t="s">
        <v>1648</v>
      </c>
      <c r="G4021" s="167" t="s">
        <v>1649</v>
      </c>
      <c r="I4021" s="167" t="s">
        <v>1650</v>
      </c>
      <c r="K4021" s="167" t="s">
        <v>4651</v>
      </c>
      <c r="M4021" s="167" t="s">
        <v>4652</v>
      </c>
      <c r="O4021" s="167">
        <v>24048</v>
      </c>
      <c r="P4021" s="167" t="s">
        <v>1386</v>
      </c>
      <c r="R4021" s="167">
        <v>6</v>
      </c>
      <c r="S4021" s="167">
        <v>-6</v>
      </c>
      <c r="T4021" s="167" t="s">
        <v>1361</v>
      </c>
    </row>
    <row r="4022" spans="1:20">
      <c r="A4022" s="167">
        <v>41500</v>
      </c>
      <c r="B4022" s="167">
        <v>45938</v>
      </c>
      <c r="C4022" s="168">
        <v>45938</v>
      </c>
      <c r="D4022" s="167" t="s">
        <v>4687</v>
      </c>
      <c r="E4022" s="167" t="s">
        <v>4650</v>
      </c>
      <c r="F4022" s="167" t="s">
        <v>1648</v>
      </c>
      <c r="G4022" s="167" t="s">
        <v>1649</v>
      </c>
      <c r="I4022" s="167" t="s">
        <v>1650</v>
      </c>
      <c r="K4022" s="167" t="s">
        <v>4651</v>
      </c>
      <c r="M4022" s="167" t="s">
        <v>4652</v>
      </c>
      <c r="O4022" s="167">
        <v>24049</v>
      </c>
      <c r="P4022" s="167" t="s">
        <v>1386</v>
      </c>
      <c r="R4022" s="167">
        <v>58</v>
      </c>
      <c r="S4022" s="167">
        <v>-58</v>
      </c>
      <c r="T4022" s="167" t="s">
        <v>1361</v>
      </c>
    </row>
    <row r="4023" spans="1:20">
      <c r="A4023" s="167">
        <v>41500</v>
      </c>
      <c r="B4023" s="167">
        <v>45938</v>
      </c>
      <c r="C4023" s="168">
        <v>45938</v>
      </c>
      <c r="D4023" s="167" t="s">
        <v>4688</v>
      </c>
      <c r="E4023" s="167" t="s">
        <v>4650</v>
      </c>
      <c r="F4023" s="167" t="s">
        <v>1648</v>
      </c>
      <c r="G4023" s="167" t="s">
        <v>1649</v>
      </c>
      <c r="I4023" s="167" t="s">
        <v>1650</v>
      </c>
      <c r="K4023" s="167" t="s">
        <v>4651</v>
      </c>
      <c r="M4023" s="167" t="s">
        <v>4652</v>
      </c>
      <c r="O4023" s="167">
        <v>24052</v>
      </c>
      <c r="P4023" s="167" t="s">
        <v>1386</v>
      </c>
      <c r="R4023" s="167">
        <v>46</v>
      </c>
      <c r="S4023" s="167">
        <v>-46</v>
      </c>
      <c r="T4023" s="167" t="s">
        <v>1361</v>
      </c>
    </row>
    <row r="4024" spans="1:20">
      <c r="A4024" s="167">
        <v>41500</v>
      </c>
      <c r="B4024" s="167">
        <v>45944</v>
      </c>
      <c r="C4024" s="168">
        <v>45944</v>
      </c>
      <c r="D4024" s="167" t="s">
        <v>4689</v>
      </c>
      <c r="E4024" s="167" t="s">
        <v>4650</v>
      </c>
      <c r="F4024" s="167" t="s">
        <v>1648</v>
      </c>
      <c r="G4024" s="167" t="s">
        <v>1649</v>
      </c>
      <c r="I4024" s="167" t="s">
        <v>1650</v>
      </c>
      <c r="K4024" s="167" t="s">
        <v>4651</v>
      </c>
      <c r="M4024" s="167" t="s">
        <v>4652</v>
      </c>
      <c r="O4024" s="167">
        <v>24082</v>
      </c>
      <c r="P4024" s="167" t="s">
        <v>1386</v>
      </c>
      <c r="R4024" s="167">
        <v>56</v>
      </c>
      <c r="S4024" s="167">
        <v>-56</v>
      </c>
      <c r="T4024" s="167" t="s">
        <v>1361</v>
      </c>
    </row>
    <row r="4025" spans="1:20">
      <c r="A4025" s="167">
        <v>41500</v>
      </c>
      <c r="B4025" s="167">
        <v>45946</v>
      </c>
      <c r="C4025" s="168">
        <v>45946</v>
      </c>
      <c r="D4025" s="167" t="s">
        <v>4690</v>
      </c>
      <c r="E4025" s="167" t="s">
        <v>4650</v>
      </c>
      <c r="F4025" s="167" t="s">
        <v>1648</v>
      </c>
      <c r="G4025" s="167" t="s">
        <v>1649</v>
      </c>
      <c r="I4025" s="167" t="s">
        <v>1650</v>
      </c>
      <c r="K4025" s="167" t="s">
        <v>4651</v>
      </c>
      <c r="M4025" s="167" t="s">
        <v>4652</v>
      </c>
      <c r="O4025" s="167">
        <v>24107</v>
      </c>
      <c r="P4025" s="167" t="s">
        <v>1386</v>
      </c>
      <c r="R4025" s="167">
        <v>46</v>
      </c>
      <c r="S4025" s="167">
        <v>-46</v>
      </c>
      <c r="T4025" s="167" t="s">
        <v>1361</v>
      </c>
    </row>
    <row r="4026" spans="1:20">
      <c r="A4026" s="167">
        <v>41500</v>
      </c>
      <c r="B4026" s="167">
        <v>45946</v>
      </c>
      <c r="C4026" s="168">
        <v>45946</v>
      </c>
      <c r="D4026" s="167" t="s">
        <v>4691</v>
      </c>
      <c r="E4026" s="167" t="s">
        <v>4650</v>
      </c>
      <c r="F4026" s="167" t="s">
        <v>1648</v>
      </c>
      <c r="G4026" s="167" t="s">
        <v>1649</v>
      </c>
      <c r="I4026" s="167" t="s">
        <v>1650</v>
      </c>
      <c r="K4026" s="167" t="s">
        <v>4651</v>
      </c>
      <c r="M4026" s="167" t="s">
        <v>4652</v>
      </c>
      <c r="O4026" s="167">
        <v>24108</v>
      </c>
      <c r="P4026" s="167" t="s">
        <v>1386</v>
      </c>
      <c r="R4026" s="167">
        <v>12</v>
      </c>
      <c r="S4026" s="167">
        <v>-12</v>
      </c>
      <c r="T4026" s="167" t="s">
        <v>1361</v>
      </c>
    </row>
    <row r="4027" spans="1:20">
      <c r="A4027" s="167">
        <v>41500</v>
      </c>
      <c r="B4027" s="167">
        <v>45946</v>
      </c>
      <c r="C4027" s="168">
        <v>45946</v>
      </c>
      <c r="D4027" s="167" t="s">
        <v>4692</v>
      </c>
      <c r="E4027" s="167" t="s">
        <v>4650</v>
      </c>
      <c r="F4027" s="167" t="s">
        <v>1648</v>
      </c>
      <c r="G4027" s="167" t="s">
        <v>1649</v>
      </c>
      <c r="I4027" s="167" t="s">
        <v>1650</v>
      </c>
      <c r="K4027" s="167" t="s">
        <v>4651</v>
      </c>
      <c r="M4027" s="167" t="s">
        <v>4652</v>
      </c>
      <c r="O4027" s="167">
        <v>24111</v>
      </c>
      <c r="P4027" s="167" t="s">
        <v>1386</v>
      </c>
      <c r="R4027" s="167">
        <v>112</v>
      </c>
      <c r="S4027" s="167">
        <v>-112</v>
      </c>
      <c r="T4027" s="167" t="s">
        <v>1361</v>
      </c>
    </row>
    <row r="4028" spans="1:20">
      <c r="A4028" s="167">
        <v>41500</v>
      </c>
      <c r="B4028" s="167">
        <v>45953</v>
      </c>
      <c r="C4028" s="168">
        <v>45953</v>
      </c>
      <c r="D4028" s="167" t="s">
        <v>4693</v>
      </c>
      <c r="E4028" s="167" t="s">
        <v>4650</v>
      </c>
      <c r="F4028" s="167" t="s">
        <v>1648</v>
      </c>
      <c r="G4028" s="167" t="s">
        <v>1649</v>
      </c>
      <c r="I4028" s="167" t="s">
        <v>1650</v>
      </c>
      <c r="K4028" s="167" t="s">
        <v>4651</v>
      </c>
      <c r="M4028" s="167" t="s">
        <v>4652</v>
      </c>
      <c r="O4028" s="167">
        <v>24163</v>
      </c>
      <c r="P4028" s="167" t="s">
        <v>1386</v>
      </c>
      <c r="R4028" s="167">
        <v>56</v>
      </c>
      <c r="S4028" s="167">
        <v>-56</v>
      </c>
      <c r="T4028" s="167" t="s">
        <v>1361</v>
      </c>
    </row>
    <row r="4029" spans="1:20">
      <c r="A4029" s="167">
        <v>41500</v>
      </c>
      <c r="B4029" s="167">
        <v>45957</v>
      </c>
      <c r="C4029" s="168">
        <v>45957</v>
      </c>
      <c r="D4029" s="167" t="s">
        <v>4694</v>
      </c>
      <c r="E4029" s="167" t="s">
        <v>4650</v>
      </c>
      <c r="F4029" s="167" t="s">
        <v>1648</v>
      </c>
      <c r="G4029" s="167" t="s">
        <v>1649</v>
      </c>
      <c r="I4029" s="167" t="s">
        <v>1650</v>
      </c>
      <c r="K4029" s="167" t="s">
        <v>4651</v>
      </c>
      <c r="M4029" s="167" t="s">
        <v>4652</v>
      </c>
      <c r="O4029" s="167">
        <v>24168</v>
      </c>
      <c r="P4029" s="167" t="s">
        <v>1386</v>
      </c>
      <c r="R4029" s="167">
        <v>56</v>
      </c>
      <c r="S4029" s="167">
        <v>-56</v>
      </c>
      <c r="T4029" s="167" t="s">
        <v>1361</v>
      </c>
    </row>
    <row r="4030" spans="1:20">
      <c r="A4030" s="167">
        <v>41500</v>
      </c>
      <c r="B4030" s="167">
        <v>45957</v>
      </c>
      <c r="C4030" s="168">
        <v>45957</v>
      </c>
      <c r="D4030" s="167" t="s">
        <v>4695</v>
      </c>
      <c r="E4030" s="167" t="s">
        <v>4650</v>
      </c>
      <c r="F4030" s="167" t="s">
        <v>1648</v>
      </c>
      <c r="G4030" s="167" t="s">
        <v>1649</v>
      </c>
      <c r="I4030" s="167" t="s">
        <v>1650</v>
      </c>
      <c r="K4030" s="167" t="s">
        <v>4651</v>
      </c>
      <c r="M4030" s="167" t="s">
        <v>4652</v>
      </c>
      <c r="O4030" s="167">
        <v>24169</v>
      </c>
      <c r="P4030" s="167" t="s">
        <v>1386</v>
      </c>
      <c r="R4030" s="167">
        <v>56</v>
      </c>
      <c r="S4030" s="167">
        <v>-56</v>
      </c>
      <c r="T4030" s="167" t="s">
        <v>1361</v>
      </c>
    </row>
    <row r="4031" spans="1:20">
      <c r="A4031" s="167">
        <v>41500</v>
      </c>
      <c r="B4031" s="167">
        <v>45957</v>
      </c>
      <c r="C4031" s="168">
        <v>45957</v>
      </c>
      <c r="D4031" s="167" t="s">
        <v>4696</v>
      </c>
      <c r="E4031" s="167" t="s">
        <v>4650</v>
      </c>
      <c r="F4031" s="167" t="s">
        <v>1648</v>
      </c>
      <c r="G4031" s="167" t="s">
        <v>1649</v>
      </c>
      <c r="I4031" s="167" t="s">
        <v>1650</v>
      </c>
      <c r="K4031" s="167" t="s">
        <v>4651</v>
      </c>
      <c r="M4031" s="167" t="s">
        <v>4652</v>
      </c>
      <c r="O4031" s="167">
        <v>24170</v>
      </c>
      <c r="P4031" s="167" t="s">
        <v>1386</v>
      </c>
      <c r="R4031" s="167">
        <v>24</v>
      </c>
      <c r="S4031" s="167">
        <v>-24</v>
      </c>
      <c r="T4031" s="167" t="s">
        <v>1361</v>
      </c>
    </row>
    <row r="4032" spans="1:20">
      <c r="A4032" s="167">
        <v>41500</v>
      </c>
      <c r="B4032" s="167">
        <v>45960</v>
      </c>
      <c r="C4032" s="168">
        <v>45960</v>
      </c>
      <c r="D4032" s="167" t="s">
        <v>4697</v>
      </c>
      <c r="E4032" s="167" t="s">
        <v>4650</v>
      </c>
      <c r="F4032" s="167" t="s">
        <v>1648</v>
      </c>
      <c r="G4032" s="167" t="s">
        <v>1649</v>
      </c>
      <c r="I4032" s="167" t="s">
        <v>1650</v>
      </c>
      <c r="K4032" s="167" t="s">
        <v>4651</v>
      </c>
      <c r="M4032" s="167" t="s">
        <v>4652</v>
      </c>
      <c r="O4032" s="167">
        <v>24203</v>
      </c>
      <c r="P4032" s="167" t="s">
        <v>1386</v>
      </c>
      <c r="R4032" s="167">
        <v>552</v>
      </c>
      <c r="S4032" s="167">
        <v>-552</v>
      </c>
      <c r="T4032" s="167" t="s">
        <v>1361</v>
      </c>
    </row>
    <row r="4033" spans="1:20">
      <c r="A4033" s="167">
        <v>41500</v>
      </c>
      <c r="B4033" s="167">
        <v>45960</v>
      </c>
      <c r="C4033" s="168">
        <v>45960</v>
      </c>
      <c r="D4033" s="167" t="s">
        <v>4698</v>
      </c>
      <c r="E4033" s="167" t="s">
        <v>4650</v>
      </c>
      <c r="F4033" s="167" t="s">
        <v>1648</v>
      </c>
      <c r="G4033" s="167" t="s">
        <v>1649</v>
      </c>
      <c r="I4033" s="167" t="s">
        <v>1650</v>
      </c>
      <c r="K4033" s="167" t="s">
        <v>4651</v>
      </c>
      <c r="M4033" s="167" t="s">
        <v>4652</v>
      </c>
      <c r="O4033" s="167">
        <v>24202</v>
      </c>
      <c r="P4033" s="167" t="s">
        <v>1386</v>
      </c>
      <c r="R4033" s="167">
        <v>46</v>
      </c>
      <c r="S4033" s="167">
        <v>-46</v>
      </c>
      <c r="T4033" s="167" t="s">
        <v>1361</v>
      </c>
    </row>
    <row r="4034" spans="1:20">
      <c r="A4034" s="167">
        <v>41500</v>
      </c>
      <c r="B4034" s="167">
        <v>45960</v>
      </c>
      <c r="C4034" s="168">
        <v>45960</v>
      </c>
      <c r="D4034" s="167" t="s">
        <v>4699</v>
      </c>
      <c r="E4034" s="167" t="s">
        <v>4650</v>
      </c>
      <c r="F4034" s="167" t="s">
        <v>1648</v>
      </c>
      <c r="G4034" s="167" t="s">
        <v>1649</v>
      </c>
      <c r="I4034" s="167" t="s">
        <v>1650</v>
      </c>
      <c r="K4034" s="167" t="s">
        <v>4651</v>
      </c>
      <c r="M4034" s="167" t="s">
        <v>4652</v>
      </c>
      <c r="O4034" s="167">
        <v>24204</v>
      </c>
      <c r="P4034" s="167" t="s">
        <v>1386</v>
      </c>
      <c r="R4034" s="167">
        <v>6</v>
      </c>
      <c r="S4034" s="167">
        <v>-6</v>
      </c>
      <c r="T4034" s="167" t="s">
        <v>1361</v>
      </c>
    </row>
    <row r="4035" spans="1:20">
      <c r="A4035" s="167">
        <v>42100</v>
      </c>
      <c r="B4035" s="167">
        <v>45901</v>
      </c>
      <c r="C4035" s="168">
        <v>45901</v>
      </c>
      <c r="D4035" s="167">
        <v>179867</v>
      </c>
      <c r="E4035" s="167" t="s">
        <v>4700</v>
      </c>
      <c r="F4035" s="167" t="s">
        <v>1408</v>
      </c>
      <c r="G4035" s="167" t="s">
        <v>1409</v>
      </c>
      <c r="I4035" s="167" t="s">
        <v>1405</v>
      </c>
      <c r="J4035" s="167" t="s">
        <v>1413</v>
      </c>
      <c r="K4035" s="167" t="s">
        <v>1318</v>
      </c>
      <c r="L4035" s="167" t="s">
        <v>1414</v>
      </c>
      <c r="M4035" s="167" t="s">
        <v>4701</v>
      </c>
      <c r="O4035" s="167">
        <v>23516</v>
      </c>
      <c r="P4035" s="167" t="s">
        <v>1386</v>
      </c>
      <c r="R4035" s="167">
        <v>408</v>
      </c>
      <c r="S4035" s="167">
        <v>-408</v>
      </c>
      <c r="T4035" s="167" t="s">
        <v>1361</v>
      </c>
    </row>
    <row r="4036" spans="1:20">
      <c r="A4036" s="167">
        <v>42100</v>
      </c>
      <c r="B4036" s="167">
        <v>45931</v>
      </c>
      <c r="C4036" s="168">
        <v>45931</v>
      </c>
      <c r="D4036" s="167">
        <v>180420</v>
      </c>
      <c r="E4036" s="167" t="s">
        <v>4700</v>
      </c>
      <c r="F4036" s="167" t="s">
        <v>1408</v>
      </c>
      <c r="G4036" s="167" t="s">
        <v>1409</v>
      </c>
      <c r="I4036" s="167" t="s">
        <v>1405</v>
      </c>
      <c r="J4036" s="167" t="s">
        <v>1413</v>
      </c>
      <c r="K4036" s="167" t="s">
        <v>1318</v>
      </c>
      <c r="L4036" s="167" t="s">
        <v>1414</v>
      </c>
      <c r="M4036" s="167" t="s">
        <v>4701</v>
      </c>
      <c r="O4036" s="167">
        <v>23844</v>
      </c>
      <c r="P4036" s="167" t="s">
        <v>1386</v>
      </c>
      <c r="R4036" s="167">
        <v>408</v>
      </c>
      <c r="S4036" s="167">
        <v>-408</v>
      </c>
      <c r="T4036" s="167" t="s">
        <v>1361</v>
      </c>
    </row>
    <row r="4037" spans="1:20">
      <c r="A4037" s="167">
        <v>42100</v>
      </c>
      <c r="B4037" s="167">
        <v>45901</v>
      </c>
      <c r="C4037" s="168">
        <v>45901</v>
      </c>
      <c r="D4037" s="167">
        <v>179867</v>
      </c>
      <c r="E4037" s="167" t="s">
        <v>4702</v>
      </c>
      <c r="F4037" s="167" t="s">
        <v>1408</v>
      </c>
      <c r="G4037" s="167" t="s">
        <v>1409</v>
      </c>
      <c r="I4037" s="167" t="s">
        <v>1405</v>
      </c>
      <c r="J4037" s="167" t="s">
        <v>1416</v>
      </c>
      <c r="K4037" s="167" t="s">
        <v>1318</v>
      </c>
      <c r="L4037" s="167" t="s">
        <v>1417</v>
      </c>
      <c r="M4037" s="167" t="s">
        <v>4701</v>
      </c>
      <c r="O4037" s="167">
        <v>23516</v>
      </c>
      <c r="P4037" s="167" t="s">
        <v>1386</v>
      </c>
      <c r="R4037" s="167">
        <v>100</v>
      </c>
      <c r="S4037" s="167">
        <v>-100</v>
      </c>
      <c r="T4037" s="167" t="s">
        <v>1361</v>
      </c>
    </row>
    <row r="4038" spans="1:20">
      <c r="A4038" s="167">
        <v>42100</v>
      </c>
      <c r="B4038" s="167">
        <v>45931</v>
      </c>
      <c r="C4038" s="168">
        <v>45931</v>
      </c>
      <c r="D4038" s="167">
        <v>180420</v>
      </c>
      <c r="E4038" s="167" t="s">
        <v>4702</v>
      </c>
      <c r="F4038" s="167" t="s">
        <v>1408</v>
      </c>
      <c r="G4038" s="167" t="s">
        <v>1409</v>
      </c>
      <c r="I4038" s="167" t="s">
        <v>1405</v>
      </c>
      <c r="J4038" s="167" t="s">
        <v>1416</v>
      </c>
      <c r="K4038" s="167" t="s">
        <v>1318</v>
      </c>
      <c r="L4038" s="167" t="s">
        <v>1417</v>
      </c>
      <c r="M4038" s="167" t="s">
        <v>4701</v>
      </c>
      <c r="O4038" s="167">
        <v>23844</v>
      </c>
      <c r="P4038" s="167" t="s">
        <v>1386</v>
      </c>
      <c r="R4038" s="167">
        <v>100</v>
      </c>
      <c r="S4038" s="167">
        <v>-100</v>
      </c>
      <c r="T4038" s="167" t="s">
        <v>1361</v>
      </c>
    </row>
    <row r="4039" spans="1:20">
      <c r="A4039" s="167">
        <v>41300</v>
      </c>
      <c r="B4039" s="167">
        <v>45901</v>
      </c>
      <c r="C4039" s="168">
        <v>45901</v>
      </c>
      <c r="D4039" s="167">
        <v>179867</v>
      </c>
      <c r="E4039" s="167" t="s">
        <v>4703</v>
      </c>
      <c r="F4039" s="167" t="s">
        <v>1425</v>
      </c>
      <c r="G4039" s="167" t="s">
        <v>1426</v>
      </c>
      <c r="I4039" s="167" t="s">
        <v>1405</v>
      </c>
      <c r="J4039" s="167" t="s">
        <v>1419</v>
      </c>
      <c r="K4039" s="167" t="s">
        <v>1318</v>
      </c>
      <c r="L4039" s="167" t="s">
        <v>1420</v>
      </c>
      <c r="M4039" s="167" t="s">
        <v>4701</v>
      </c>
      <c r="O4039" s="167">
        <v>23516</v>
      </c>
      <c r="P4039" s="167" t="s">
        <v>1386</v>
      </c>
      <c r="R4039" s="167">
        <v>312</v>
      </c>
      <c r="S4039" s="167">
        <v>-312</v>
      </c>
      <c r="T4039" s="167" t="s">
        <v>1361</v>
      </c>
    </row>
    <row r="4040" spans="1:20">
      <c r="A4040" s="167">
        <v>41300</v>
      </c>
      <c r="B4040" s="167">
        <v>45931</v>
      </c>
      <c r="C4040" s="168">
        <v>45931</v>
      </c>
      <c r="D4040" s="167">
        <v>180420</v>
      </c>
      <c r="E4040" s="167" t="s">
        <v>4703</v>
      </c>
      <c r="F4040" s="167" t="s">
        <v>1425</v>
      </c>
      <c r="G4040" s="167" t="s">
        <v>1426</v>
      </c>
      <c r="I4040" s="167" t="s">
        <v>1405</v>
      </c>
      <c r="J4040" s="167" t="s">
        <v>1419</v>
      </c>
      <c r="K4040" s="167" t="s">
        <v>1318</v>
      </c>
      <c r="L4040" s="167" t="s">
        <v>1420</v>
      </c>
      <c r="M4040" s="167" t="s">
        <v>4701</v>
      </c>
      <c r="O4040" s="167">
        <v>23844</v>
      </c>
      <c r="P4040" s="167" t="s">
        <v>1386</v>
      </c>
      <c r="R4040" s="167">
        <v>304</v>
      </c>
      <c r="S4040" s="167">
        <v>-304</v>
      </c>
      <c r="T4040" s="167" t="s">
        <v>1361</v>
      </c>
    </row>
    <row r="4041" spans="1:20">
      <c r="A4041" s="167">
        <v>42100</v>
      </c>
      <c r="B4041" s="167">
        <v>45901</v>
      </c>
      <c r="C4041" s="168">
        <v>45901</v>
      </c>
      <c r="D4041" s="167">
        <v>179867</v>
      </c>
      <c r="E4041" s="167" t="s">
        <v>4704</v>
      </c>
      <c r="F4041" s="167" t="s">
        <v>1408</v>
      </c>
      <c r="G4041" s="167" t="s">
        <v>1409</v>
      </c>
      <c r="I4041" s="167" t="s">
        <v>1405</v>
      </c>
      <c r="J4041" s="167" t="s">
        <v>1422</v>
      </c>
      <c r="K4041" s="167" t="s">
        <v>1318</v>
      </c>
      <c r="L4041" s="167" t="s">
        <v>1423</v>
      </c>
      <c r="M4041" s="167" t="s">
        <v>4701</v>
      </c>
      <c r="O4041" s="167">
        <v>23516</v>
      </c>
      <c r="P4041" s="167" t="s">
        <v>1386</v>
      </c>
      <c r="R4041" s="167">
        <v>395</v>
      </c>
      <c r="S4041" s="167">
        <v>-395</v>
      </c>
      <c r="T4041" s="167" t="s">
        <v>1361</v>
      </c>
    </row>
    <row r="4042" spans="1:20">
      <c r="A4042" s="167">
        <v>42100</v>
      </c>
      <c r="B4042" s="167">
        <v>45931</v>
      </c>
      <c r="C4042" s="168">
        <v>45931</v>
      </c>
      <c r="D4042" s="167">
        <v>180420</v>
      </c>
      <c r="E4042" s="167" t="s">
        <v>4704</v>
      </c>
      <c r="F4042" s="167" t="s">
        <v>1408</v>
      </c>
      <c r="G4042" s="167" t="s">
        <v>1409</v>
      </c>
      <c r="I4042" s="167" t="s">
        <v>1405</v>
      </c>
      <c r="J4042" s="167" t="s">
        <v>1422</v>
      </c>
      <c r="K4042" s="167" t="s">
        <v>1318</v>
      </c>
      <c r="L4042" s="167" t="s">
        <v>1423</v>
      </c>
      <c r="M4042" s="167" t="s">
        <v>4701</v>
      </c>
      <c r="O4042" s="167">
        <v>23844</v>
      </c>
      <c r="P4042" s="167" t="s">
        <v>1386</v>
      </c>
      <c r="R4042" s="167">
        <v>400</v>
      </c>
      <c r="S4042" s="167">
        <v>-400</v>
      </c>
      <c r="T4042" s="167" t="s">
        <v>1361</v>
      </c>
    </row>
    <row r="4043" spans="1:20">
      <c r="A4043" s="167">
        <v>41450</v>
      </c>
      <c r="B4043" s="167">
        <v>45901</v>
      </c>
      <c r="C4043" s="168">
        <v>45901</v>
      </c>
      <c r="D4043" s="167">
        <v>179867</v>
      </c>
      <c r="E4043" s="167" t="s">
        <v>4705</v>
      </c>
      <c r="F4043" s="167" t="s">
        <v>1425</v>
      </c>
      <c r="G4043" s="167" t="s">
        <v>1426</v>
      </c>
      <c r="I4043" s="167" t="s">
        <v>1405</v>
      </c>
      <c r="J4043" s="167" t="s">
        <v>1510</v>
      </c>
      <c r="K4043" s="167" t="s">
        <v>1318</v>
      </c>
      <c r="L4043" s="167" t="s">
        <v>1511</v>
      </c>
      <c r="M4043" s="167" t="s">
        <v>4701</v>
      </c>
      <c r="O4043" s="167">
        <v>23516</v>
      </c>
      <c r="P4043" s="167" t="s">
        <v>1386</v>
      </c>
      <c r="R4043" s="167">
        <v>16.12</v>
      </c>
      <c r="S4043" s="167">
        <v>-16.12</v>
      </c>
      <c r="T4043" s="167" t="s">
        <v>1361</v>
      </c>
    </row>
    <row r="4044" spans="1:20">
      <c r="A4044" s="167">
        <v>41450</v>
      </c>
      <c r="B4044" s="167">
        <v>45931</v>
      </c>
      <c r="C4044" s="168">
        <v>45931</v>
      </c>
      <c r="D4044" s="167">
        <v>180420</v>
      </c>
      <c r="E4044" s="167" t="s">
        <v>4705</v>
      </c>
      <c r="F4044" s="167" t="s">
        <v>1425</v>
      </c>
      <c r="G4044" s="167" t="s">
        <v>1426</v>
      </c>
      <c r="I4044" s="167" t="s">
        <v>1405</v>
      </c>
      <c r="J4044" s="167" t="s">
        <v>1510</v>
      </c>
      <c r="K4044" s="167" t="s">
        <v>1318</v>
      </c>
      <c r="L4044" s="167" t="s">
        <v>1511</v>
      </c>
      <c r="M4044" s="167" t="s">
        <v>4701</v>
      </c>
      <c r="O4044" s="167">
        <v>23844</v>
      </c>
      <c r="P4044" s="167" t="s">
        <v>1386</v>
      </c>
      <c r="R4044" s="167">
        <v>16.12</v>
      </c>
      <c r="S4044" s="167">
        <v>-16.12</v>
      </c>
      <c r="T4044" s="167" t="s">
        <v>1361</v>
      </c>
    </row>
    <row r="4045" spans="1:20">
      <c r="A4045" s="167">
        <v>42100</v>
      </c>
      <c r="B4045" s="167">
        <v>45901</v>
      </c>
      <c r="C4045" s="168">
        <v>45901</v>
      </c>
      <c r="D4045" s="167">
        <v>179867</v>
      </c>
      <c r="E4045" s="167" t="s">
        <v>4706</v>
      </c>
      <c r="F4045" s="167" t="s">
        <v>1408</v>
      </c>
      <c r="G4045" s="167" t="s">
        <v>1409</v>
      </c>
      <c r="I4045" s="167" t="s">
        <v>1405</v>
      </c>
      <c r="J4045" s="167" t="s">
        <v>1432</v>
      </c>
      <c r="K4045" s="167" t="s">
        <v>1318</v>
      </c>
      <c r="L4045" s="167" t="s">
        <v>1433</v>
      </c>
      <c r="M4045" s="167" t="s">
        <v>4701</v>
      </c>
      <c r="O4045" s="167">
        <v>23516</v>
      </c>
      <c r="P4045" s="167" t="s">
        <v>1386</v>
      </c>
      <c r="R4045" s="167">
        <v>316</v>
      </c>
      <c r="S4045" s="167">
        <v>-316</v>
      </c>
      <c r="T4045" s="167" t="s">
        <v>1361</v>
      </c>
    </row>
    <row r="4046" spans="1:20">
      <c r="A4046" s="167">
        <v>42100</v>
      </c>
      <c r="B4046" s="167">
        <v>45931</v>
      </c>
      <c r="C4046" s="168">
        <v>45931</v>
      </c>
      <c r="D4046" s="167">
        <v>180420</v>
      </c>
      <c r="E4046" s="167" t="s">
        <v>4706</v>
      </c>
      <c r="F4046" s="167" t="s">
        <v>1408</v>
      </c>
      <c r="G4046" s="167" t="s">
        <v>1409</v>
      </c>
      <c r="I4046" s="167" t="s">
        <v>1405</v>
      </c>
      <c r="J4046" s="167" t="s">
        <v>1432</v>
      </c>
      <c r="K4046" s="167" t="s">
        <v>1318</v>
      </c>
      <c r="L4046" s="167" t="s">
        <v>1433</v>
      </c>
      <c r="M4046" s="167" t="s">
        <v>4701</v>
      </c>
      <c r="O4046" s="167">
        <v>23844</v>
      </c>
      <c r="P4046" s="167" t="s">
        <v>1386</v>
      </c>
      <c r="R4046" s="167">
        <v>320</v>
      </c>
      <c r="S4046" s="167">
        <v>-320</v>
      </c>
      <c r="T4046" s="167" t="s">
        <v>1361</v>
      </c>
    </row>
    <row r="4047" spans="1:20">
      <c r="A4047" s="167">
        <v>40000</v>
      </c>
      <c r="B4047" s="167">
        <v>45901</v>
      </c>
      <c r="C4047" s="168">
        <v>45901</v>
      </c>
      <c r="D4047" s="167">
        <v>179867</v>
      </c>
      <c r="E4047" s="167" t="s">
        <v>4707</v>
      </c>
      <c r="F4047" s="167" t="s">
        <v>1425</v>
      </c>
      <c r="G4047" s="167" t="s">
        <v>1426</v>
      </c>
      <c r="I4047" s="167" t="s">
        <v>1405</v>
      </c>
      <c r="J4047" s="167" t="s">
        <v>1514</v>
      </c>
      <c r="K4047" s="167" t="s">
        <v>1318</v>
      </c>
      <c r="L4047" s="167" t="s">
        <v>1515</v>
      </c>
      <c r="M4047" s="167" t="s">
        <v>4701</v>
      </c>
      <c r="O4047" s="167">
        <v>23516</v>
      </c>
      <c r="P4047" s="167" t="s">
        <v>1386</v>
      </c>
      <c r="R4047" s="167">
        <v>546</v>
      </c>
      <c r="S4047" s="167">
        <v>-546</v>
      </c>
      <c r="T4047" s="167" t="s">
        <v>1361</v>
      </c>
    </row>
    <row r="4048" spans="1:20">
      <c r="A4048" s="167">
        <v>40000</v>
      </c>
      <c r="B4048" s="167">
        <v>45931</v>
      </c>
      <c r="C4048" s="168">
        <v>45931</v>
      </c>
      <c r="D4048" s="167">
        <v>180420</v>
      </c>
      <c r="E4048" s="167" t="s">
        <v>4707</v>
      </c>
      <c r="F4048" s="167" t="s">
        <v>1425</v>
      </c>
      <c r="G4048" s="167" t="s">
        <v>1426</v>
      </c>
      <c r="I4048" s="167" t="s">
        <v>1405</v>
      </c>
      <c r="J4048" s="167" t="s">
        <v>1514</v>
      </c>
      <c r="K4048" s="167" t="s">
        <v>1318</v>
      </c>
      <c r="L4048" s="167" t="s">
        <v>1515</v>
      </c>
      <c r="M4048" s="167" t="s">
        <v>4701</v>
      </c>
      <c r="O4048" s="167">
        <v>23844</v>
      </c>
      <c r="P4048" s="167" t="s">
        <v>1386</v>
      </c>
      <c r="R4048" s="167">
        <v>609</v>
      </c>
      <c r="S4048" s="167">
        <v>-609</v>
      </c>
      <c r="T4048" s="167" t="s">
        <v>1361</v>
      </c>
    </row>
    <row r="4049" spans="1:20">
      <c r="A4049" s="167">
        <v>42100</v>
      </c>
      <c r="B4049" s="167">
        <v>45901</v>
      </c>
      <c r="C4049" s="168">
        <v>45901</v>
      </c>
      <c r="D4049" s="167">
        <v>179867</v>
      </c>
      <c r="E4049" s="167" t="s">
        <v>4708</v>
      </c>
      <c r="F4049" s="167" t="s">
        <v>1408</v>
      </c>
      <c r="G4049" s="167" t="s">
        <v>1409</v>
      </c>
      <c r="I4049" s="167" t="s">
        <v>1405</v>
      </c>
      <c r="J4049" s="167" t="s">
        <v>1435</v>
      </c>
      <c r="K4049" s="167" t="s">
        <v>1318</v>
      </c>
      <c r="L4049" s="167" t="s">
        <v>1436</v>
      </c>
      <c r="M4049" s="167" t="s">
        <v>4701</v>
      </c>
      <c r="O4049" s="167">
        <v>23516</v>
      </c>
      <c r="P4049" s="167" t="s">
        <v>1386</v>
      </c>
      <c r="R4049" s="167">
        <v>415</v>
      </c>
      <c r="S4049" s="167">
        <v>-415</v>
      </c>
      <c r="T4049" s="167" t="s">
        <v>1361</v>
      </c>
    </row>
    <row r="4050" spans="1:20">
      <c r="A4050" s="167">
        <v>42100</v>
      </c>
      <c r="B4050" s="167">
        <v>45931</v>
      </c>
      <c r="C4050" s="168">
        <v>45931</v>
      </c>
      <c r="D4050" s="167">
        <v>180420</v>
      </c>
      <c r="E4050" s="167" t="s">
        <v>4708</v>
      </c>
      <c r="F4050" s="167" t="s">
        <v>1408</v>
      </c>
      <c r="G4050" s="167" t="s">
        <v>1409</v>
      </c>
      <c r="I4050" s="167" t="s">
        <v>1405</v>
      </c>
      <c r="J4050" s="167" t="s">
        <v>1435</v>
      </c>
      <c r="K4050" s="167" t="s">
        <v>1318</v>
      </c>
      <c r="L4050" s="167" t="s">
        <v>1436</v>
      </c>
      <c r="M4050" s="167" t="s">
        <v>4701</v>
      </c>
      <c r="O4050" s="167">
        <v>23844</v>
      </c>
      <c r="P4050" s="167" t="s">
        <v>1386</v>
      </c>
      <c r="R4050" s="167">
        <v>415</v>
      </c>
      <c r="S4050" s="167">
        <v>-415</v>
      </c>
      <c r="T4050" s="167" t="s">
        <v>1361</v>
      </c>
    </row>
    <row r="4051" spans="1:20">
      <c r="A4051" s="167">
        <v>40000</v>
      </c>
      <c r="B4051" s="167">
        <v>45901</v>
      </c>
      <c r="C4051" s="168">
        <v>45901</v>
      </c>
      <c r="D4051" s="167">
        <v>179867</v>
      </c>
      <c r="E4051" s="167" t="s">
        <v>4709</v>
      </c>
      <c r="F4051" s="167" t="s">
        <v>1425</v>
      </c>
      <c r="G4051" s="167" t="s">
        <v>1426</v>
      </c>
      <c r="I4051" s="167" t="s">
        <v>1405</v>
      </c>
      <c r="J4051" s="167" t="s">
        <v>1444</v>
      </c>
      <c r="K4051" s="167" t="s">
        <v>1318</v>
      </c>
      <c r="L4051" s="167" t="s">
        <v>1445</v>
      </c>
      <c r="M4051" s="167" t="s">
        <v>4701</v>
      </c>
      <c r="O4051" s="167">
        <v>23516</v>
      </c>
      <c r="P4051" s="167" t="s">
        <v>1386</v>
      </c>
      <c r="R4051" s="167">
        <v>190</v>
      </c>
      <c r="S4051" s="167">
        <v>-190</v>
      </c>
      <c r="T4051" s="167" t="s">
        <v>1361</v>
      </c>
    </row>
    <row r="4052" spans="1:20">
      <c r="A4052" s="167">
        <v>40000</v>
      </c>
      <c r="B4052" s="167">
        <v>45931</v>
      </c>
      <c r="C4052" s="168">
        <v>45931</v>
      </c>
      <c r="D4052" s="167">
        <v>180420</v>
      </c>
      <c r="E4052" s="167" t="s">
        <v>4709</v>
      </c>
      <c r="F4052" s="167" t="s">
        <v>1425</v>
      </c>
      <c r="G4052" s="167" t="s">
        <v>1426</v>
      </c>
      <c r="I4052" s="167" t="s">
        <v>1405</v>
      </c>
      <c r="J4052" s="167" t="s">
        <v>1444</v>
      </c>
      <c r="K4052" s="167" t="s">
        <v>1318</v>
      </c>
      <c r="L4052" s="167" t="s">
        <v>1445</v>
      </c>
      <c r="M4052" s="167" t="s">
        <v>4701</v>
      </c>
      <c r="O4052" s="167">
        <v>23844</v>
      </c>
      <c r="P4052" s="167" t="s">
        <v>1386</v>
      </c>
      <c r="R4052" s="167">
        <v>190</v>
      </c>
      <c r="S4052" s="167">
        <v>-190</v>
      </c>
      <c r="T4052" s="167" t="s">
        <v>1361</v>
      </c>
    </row>
    <row r="4053" spans="1:20">
      <c r="A4053" s="167">
        <v>40000</v>
      </c>
      <c r="B4053" s="167">
        <v>45901</v>
      </c>
      <c r="C4053" s="168">
        <v>45901</v>
      </c>
      <c r="D4053" s="167">
        <v>179867</v>
      </c>
      <c r="E4053" s="167" t="s">
        <v>4710</v>
      </c>
      <c r="F4053" s="167" t="s">
        <v>1425</v>
      </c>
      <c r="G4053" s="167" t="s">
        <v>1426</v>
      </c>
      <c r="I4053" s="167" t="s">
        <v>1405</v>
      </c>
      <c r="J4053" s="167" t="s">
        <v>1447</v>
      </c>
      <c r="K4053" s="167" t="s">
        <v>1318</v>
      </c>
      <c r="L4053" s="167" t="s">
        <v>1448</v>
      </c>
      <c r="M4053" s="167" t="s">
        <v>4701</v>
      </c>
      <c r="O4053" s="167">
        <v>23516</v>
      </c>
      <c r="P4053" s="167" t="s">
        <v>1386</v>
      </c>
      <c r="R4053" s="167">
        <v>4290</v>
      </c>
      <c r="S4053" s="167">
        <v>-4290</v>
      </c>
      <c r="T4053" s="167" t="s">
        <v>1361</v>
      </c>
    </row>
    <row r="4054" spans="1:20">
      <c r="A4054" s="167">
        <v>40000</v>
      </c>
      <c r="B4054" s="167">
        <v>45931</v>
      </c>
      <c r="C4054" s="168">
        <v>45931</v>
      </c>
      <c r="D4054" s="167">
        <v>180420</v>
      </c>
      <c r="E4054" s="167" t="s">
        <v>4710</v>
      </c>
      <c r="F4054" s="167" t="s">
        <v>1425</v>
      </c>
      <c r="G4054" s="167" t="s">
        <v>1426</v>
      </c>
      <c r="I4054" s="167" t="s">
        <v>1405</v>
      </c>
      <c r="J4054" s="167" t="s">
        <v>1447</v>
      </c>
      <c r="K4054" s="167" t="s">
        <v>1318</v>
      </c>
      <c r="L4054" s="167" t="s">
        <v>1448</v>
      </c>
      <c r="M4054" s="167" t="s">
        <v>4701</v>
      </c>
      <c r="O4054" s="167">
        <v>23844</v>
      </c>
      <c r="P4054" s="167" t="s">
        <v>1386</v>
      </c>
      <c r="R4054" s="167">
        <v>4180</v>
      </c>
      <c r="S4054" s="167">
        <v>-4180</v>
      </c>
      <c r="T4054" s="167" t="s">
        <v>1361</v>
      </c>
    </row>
    <row r="4055" spans="1:20">
      <c r="A4055" s="167">
        <v>41450</v>
      </c>
      <c r="B4055" s="167">
        <v>45901</v>
      </c>
      <c r="C4055" s="168">
        <v>45901</v>
      </c>
      <c r="D4055" s="167">
        <v>179867</v>
      </c>
      <c r="E4055" s="167" t="s">
        <v>4711</v>
      </c>
      <c r="F4055" s="167" t="s">
        <v>1425</v>
      </c>
      <c r="G4055" s="167" t="s">
        <v>1426</v>
      </c>
      <c r="I4055" s="167" t="s">
        <v>1405</v>
      </c>
      <c r="J4055" s="167" t="s">
        <v>1522</v>
      </c>
      <c r="K4055" s="167" t="s">
        <v>1318</v>
      </c>
      <c r="L4055" s="167" t="s">
        <v>1523</v>
      </c>
      <c r="M4055" s="167" t="s">
        <v>4701</v>
      </c>
      <c r="O4055" s="167">
        <v>23516</v>
      </c>
      <c r="P4055" s="167" t="s">
        <v>1386</v>
      </c>
      <c r="R4055" s="167">
        <v>12.08</v>
      </c>
      <c r="S4055" s="167">
        <v>-12.08</v>
      </c>
      <c r="T4055" s="167" t="s">
        <v>1361</v>
      </c>
    </row>
    <row r="4056" spans="1:20">
      <c r="A4056" s="167">
        <v>41450</v>
      </c>
      <c r="B4056" s="167">
        <v>45931</v>
      </c>
      <c r="C4056" s="168">
        <v>45931</v>
      </c>
      <c r="D4056" s="167">
        <v>180420</v>
      </c>
      <c r="E4056" s="167" t="s">
        <v>4711</v>
      </c>
      <c r="F4056" s="167" t="s">
        <v>1425</v>
      </c>
      <c r="G4056" s="167" t="s">
        <v>1426</v>
      </c>
      <c r="I4056" s="167" t="s">
        <v>1405</v>
      </c>
      <c r="J4056" s="167" t="s">
        <v>1522</v>
      </c>
      <c r="K4056" s="167" t="s">
        <v>1318</v>
      </c>
      <c r="L4056" s="167" t="s">
        <v>1523</v>
      </c>
      <c r="M4056" s="167" t="s">
        <v>4701</v>
      </c>
      <c r="O4056" s="167">
        <v>23844</v>
      </c>
      <c r="P4056" s="167" t="s">
        <v>1386</v>
      </c>
      <c r="R4056" s="167">
        <v>12.08</v>
      </c>
      <c r="S4056" s="167">
        <v>-12.08</v>
      </c>
      <c r="T4056" s="167" t="s">
        <v>1361</v>
      </c>
    </row>
    <row r="4057" spans="1:20">
      <c r="A4057" s="167">
        <v>41450</v>
      </c>
      <c r="B4057" s="167">
        <v>45901</v>
      </c>
      <c r="C4057" s="168">
        <v>45901</v>
      </c>
      <c r="D4057" s="167">
        <v>179867</v>
      </c>
      <c r="E4057" s="167" t="s">
        <v>4712</v>
      </c>
      <c r="F4057" s="167" t="s">
        <v>1425</v>
      </c>
      <c r="G4057" s="167" t="s">
        <v>1426</v>
      </c>
      <c r="I4057" s="167" t="s">
        <v>1405</v>
      </c>
      <c r="J4057" s="167" t="s">
        <v>1501</v>
      </c>
      <c r="K4057" s="167" t="s">
        <v>1318</v>
      </c>
      <c r="L4057" s="167" t="s">
        <v>1502</v>
      </c>
      <c r="M4057" s="167" t="s">
        <v>4701</v>
      </c>
      <c r="O4057" s="167">
        <v>23516</v>
      </c>
      <c r="P4057" s="167" t="s">
        <v>1386</v>
      </c>
      <c r="R4057" s="167">
        <v>1662.75</v>
      </c>
      <c r="S4057" s="167">
        <v>-1662.75</v>
      </c>
      <c r="T4057" s="167" t="s">
        <v>1361</v>
      </c>
    </row>
    <row r="4058" spans="1:20">
      <c r="A4058" s="167">
        <v>41450</v>
      </c>
      <c r="B4058" s="167">
        <v>45931</v>
      </c>
      <c r="C4058" s="168">
        <v>45931</v>
      </c>
      <c r="D4058" s="167">
        <v>180420</v>
      </c>
      <c r="E4058" s="167" t="s">
        <v>4712</v>
      </c>
      <c r="F4058" s="167" t="s">
        <v>1425</v>
      </c>
      <c r="G4058" s="167" t="s">
        <v>1426</v>
      </c>
      <c r="I4058" s="167" t="s">
        <v>1405</v>
      </c>
      <c r="J4058" s="167" t="s">
        <v>1501</v>
      </c>
      <c r="K4058" s="167" t="s">
        <v>1318</v>
      </c>
      <c r="L4058" s="167" t="s">
        <v>1502</v>
      </c>
      <c r="M4058" s="167" t="s">
        <v>4701</v>
      </c>
      <c r="O4058" s="167">
        <v>23844</v>
      </c>
      <c r="P4058" s="167" t="s">
        <v>1386</v>
      </c>
      <c r="R4058" s="167">
        <v>1662.75</v>
      </c>
      <c r="S4058" s="167">
        <v>-1662.75</v>
      </c>
      <c r="T4058" s="167" t="s">
        <v>1361</v>
      </c>
    </row>
    <row r="4059" spans="1:20">
      <c r="A4059" s="167">
        <v>41300</v>
      </c>
      <c r="B4059" s="167">
        <v>45901</v>
      </c>
      <c r="C4059" s="168">
        <v>45901</v>
      </c>
      <c r="D4059" s="167">
        <v>179867</v>
      </c>
      <c r="E4059" s="167" t="s">
        <v>4713</v>
      </c>
      <c r="F4059" s="167" t="s">
        <v>1408</v>
      </c>
      <c r="G4059" s="167" t="s">
        <v>1409</v>
      </c>
      <c r="I4059" s="167" t="s">
        <v>1405</v>
      </c>
      <c r="J4059" s="167" t="s">
        <v>1696</v>
      </c>
      <c r="K4059" s="167" t="s">
        <v>1318</v>
      </c>
      <c r="L4059" s="167" t="s">
        <v>1697</v>
      </c>
      <c r="M4059" s="167" t="s">
        <v>4701</v>
      </c>
      <c r="O4059" s="167">
        <v>23516</v>
      </c>
      <c r="P4059" s="167" t="s">
        <v>1386</v>
      </c>
      <c r="R4059" s="167">
        <v>60</v>
      </c>
      <c r="S4059" s="167">
        <v>-60</v>
      </c>
      <c r="T4059" s="167" t="s">
        <v>1361</v>
      </c>
    </row>
    <row r="4060" spans="1:20">
      <c r="A4060" s="167">
        <v>41300</v>
      </c>
      <c r="B4060" s="167">
        <v>45931</v>
      </c>
      <c r="C4060" s="168">
        <v>45931</v>
      </c>
      <c r="D4060" s="167">
        <v>180420</v>
      </c>
      <c r="E4060" s="167" t="s">
        <v>4713</v>
      </c>
      <c r="F4060" s="167" t="s">
        <v>1408</v>
      </c>
      <c r="G4060" s="167" t="s">
        <v>1409</v>
      </c>
      <c r="I4060" s="167" t="s">
        <v>1405</v>
      </c>
      <c r="J4060" s="167" t="s">
        <v>1696</v>
      </c>
      <c r="K4060" s="167" t="s">
        <v>1318</v>
      </c>
      <c r="L4060" s="167" t="s">
        <v>1697</v>
      </c>
      <c r="M4060" s="167" t="s">
        <v>4701</v>
      </c>
      <c r="O4060" s="167">
        <v>23844</v>
      </c>
      <c r="P4060" s="167" t="s">
        <v>1386</v>
      </c>
      <c r="R4060" s="167">
        <v>60</v>
      </c>
      <c r="S4060" s="167">
        <v>-60</v>
      </c>
      <c r="T4060" s="167" t="s">
        <v>1361</v>
      </c>
    </row>
    <row r="4061" spans="1:20">
      <c r="A4061" s="167">
        <v>42000</v>
      </c>
      <c r="B4061" s="167">
        <v>45936</v>
      </c>
      <c r="C4061" s="168">
        <v>45936</v>
      </c>
      <c r="D4061" s="167" t="s">
        <v>4653</v>
      </c>
      <c r="E4061" s="167" t="s">
        <v>4714</v>
      </c>
      <c r="F4061" s="167" t="s">
        <v>1557</v>
      </c>
      <c r="G4061" s="167" t="s">
        <v>134</v>
      </c>
      <c r="I4061" s="167" t="s">
        <v>1650</v>
      </c>
      <c r="J4061" s="167" t="s">
        <v>4715</v>
      </c>
      <c r="K4061" s="167" t="s">
        <v>4651</v>
      </c>
      <c r="L4061" s="167" t="s">
        <v>4716</v>
      </c>
      <c r="M4061" s="167" t="s">
        <v>4652</v>
      </c>
      <c r="O4061" s="167">
        <v>23975</v>
      </c>
      <c r="P4061" s="167" t="s">
        <v>1386</v>
      </c>
      <c r="R4061" s="167">
        <v>83.76</v>
      </c>
      <c r="S4061" s="167">
        <v>-83.76</v>
      </c>
      <c r="T4061" s="167" t="s">
        <v>1361</v>
      </c>
    </row>
    <row r="4062" spans="1:20">
      <c r="A4062" s="167">
        <v>42000</v>
      </c>
      <c r="B4062" s="167">
        <v>45936</v>
      </c>
      <c r="C4062" s="168">
        <v>45936</v>
      </c>
      <c r="D4062" s="167" t="s">
        <v>4655</v>
      </c>
      <c r="E4062" s="167" t="s">
        <v>4714</v>
      </c>
      <c r="F4062" s="167" t="s">
        <v>1557</v>
      </c>
      <c r="G4062" s="167" t="s">
        <v>134</v>
      </c>
      <c r="I4062" s="167" t="s">
        <v>1650</v>
      </c>
      <c r="J4062" s="167" t="s">
        <v>4715</v>
      </c>
      <c r="K4062" s="167" t="s">
        <v>4651</v>
      </c>
      <c r="L4062" s="167" t="s">
        <v>4716</v>
      </c>
      <c r="M4062" s="167" t="s">
        <v>4652</v>
      </c>
      <c r="O4062" s="167">
        <v>23977</v>
      </c>
      <c r="P4062" s="167" t="s">
        <v>1386</v>
      </c>
      <c r="R4062" s="167">
        <v>13.96</v>
      </c>
      <c r="S4062" s="167">
        <v>-13.96</v>
      </c>
      <c r="T4062" s="167" t="s">
        <v>1361</v>
      </c>
    </row>
    <row r="4063" spans="1:20">
      <c r="A4063" s="167">
        <v>42000</v>
      </c>
      <c r="B4063" s="167">
        <v>45936</v>
      </c>
      <c r="C4063" s="168">
        <v>45936</v>
      </c>
      <c r="D4063" s="167" t="s">
        <v>4656</v>
      </c>
      <c r="E4063" s="167" t="s">
        <v>4714</v>
      </c>
      <c r="F4063" s="167" t="s">
        <v>1557</v>
      </c>
      <c r="G4063" s="167" t="s">
        <v>134</v>
      </c>
      <c r="I4063" s="167" t="s">
        <v>1650</v>
      </c>
      <c r="J4063" s="167" t="s">
        <v>4715</v>
      </c>
      <c r="K4063" s="167" t="s">
        <v>4651</v>
      </c>
      <c r="L4063" s="167" t="s">
        <v>4716</v>
      </c>
      <c r="M4063" s="167" t="s">
        <v>4652</v>
      </c>
      <c r="O4063" s="167">
        <v>23978</v>
      </c>
      <c r="P4063" s="167" t="s">
        <v>1386</v>
      </c>
      <c r="R4063" s="167">
        <v>13.96</v>
      </c>
      <c r="S4063" s="167">
        <v>-13.96</v>
      </c>
      <c r="T4063" s="167" t="s">
        <v>1361</v>
      </c>
    </row>
    <row r="4064" spans="1:20">
      <c r="A4064" s="167">
        <v>42000</v>
      </c>
      <c r="B4064" s="167">
        <v>45938</v>
      </c>
      <c r="C4064" s="168">
        <v>45938</v>
      </c>
      <c r="D4064" s="167" t="s">
        <v>4663</v>
      </c>
      <c r="E4064" s="167" t="s">
        <v>4714</v>
      </c>
      <c r="F4064" s="167" t="s">
        <v>1557</v>
      </c>
      <c r="G4064" s="167" t="s">
        <v>134</v>
      </c>
      <c r="I4064" s="167" t="s">
        <v>1650</v>
      </c>
      <c r="J4064" s="167" t="s">
        <v>4715</v>
      </c>
      <c r="K4064" s="167" t="s">
        <v>4651</v>
      </c>
      <c r="L4064" s="167" t="s">
        <v>4716</v>
      </c>
      <c r="M4064" s="167" t="s">
        <v>4652</v>
      </c>
      <c r="O4064" s="167">
        <v>24006</v>
      </c>
      <c r="P4064" s="167" t="s">
        <v>1386</v>
      </c>
      <c r="R4064" s="167">
        <v>41.88</v>
      </c>
      <c r="S4064" s="167">
        <v>-41.88</v>
      </c>
      <c r="T4064" s="167" t="s">
        <v>1361</v>
      </c>
    </row>
    <row r="4065" spans="1:20">
      <c r="A4065" s="167">
        <v>42000</v>
      </c>
      <c r="B4065" s="167">
        <v>45938</v>
      </c>
      <c r="C4065" s="168">
        <v>45938</v>
      </c>
      <c r="D4065" s="167" t="s">
        <v>4666</v>
      </c>
      <c r="E4065" s="167" t="s">
        <v>4714</v>
      </c>
      <c r="F4065" s="167" t="s">
        <v>1557</v>
      </c>
      <c r="G4065" s="167" t="s">
        <v>134</v>
      </c>
      <c r="I4065" s="167" t="s">
        <v>1650</v>
      </c>
      <c r="J4065" s="167" t="s">
        <v>4715</v>
      </c>
      <c r="K4065" s="167" t="s">
        <v>4651</v>
      </c>
      <c r="L4065" s="167" t="s">
        <v>4716</v>
      </c>
      <c r="M4065" s="167" t="s">
        <v>4652</v>
      </c>
      <c r="O4065" s="167">
        <v>24023</v>
      </c>
      <c r="P4065" s="167" t="s">
        <v>1386</v>
      </c>
      <c r="R4065" s="167">
        <v>181.48</v>
      </c>
      <c r="S4065" s="167">
        <v>-181.48</v>
      </c>
      <c r="T4065" s="167" t="s">
        <v>1361</v>
      </c>
    </row>
    <row r="4066" spans="1:20">
      <c r="A4066" s="167">
        <v>42000</v>
      </c>
      <c r="B4066" s="167">
        <v>45938</v>
      </c>
      <c r="C4066" s="168">
        <v>45938</v>
      </c>
      <c r="D4066" s="167" t="s">
        <v>4667</v>
      </c>
      <c r="E4066" s="167" t="s">
        <v>4714</v>
      </c>
      <c r="F4066" s="167" t="s">
        <v>1557</v>
      </c>
      <c r="G4066" s="167" t="s">
        <v>134</v>
      </c>
      <c r="I4066" s="167" t="s">
        <v>1650</v>
      </c>
      <c r="J4066" s="167" t="s">
        <v>4715</v>
      </c>
      <c r="K4066" s="167" t="s">
        <v>4651</v>
      </c>
      <c r="L4066" s="167" t="s">
        <v>4716</v>
      </c>
      <c r="M4066" s="167" t="s">
        <v>4652</v>
      </c>
      <c r="O4066" s="167">
        <v>24024</v>
      </c>
      <c r="P4066" s="167" t="s">
        <v>1386</v>
      </c>
      <c r="R4066" s="167">
        <v>13.96</v>
      </c>
      <c r="S4066" s="167">
        <v>-13.96</v>
      </c>
      <c r="T4066" s="167" t="s">
        <v>1361</v>
      </c>
    </row>
    <row r="4067" spans="1:20">
      <c r="A4067" s="167">
        <v>42000</v>
      </c>
      <c r="B4067" s="167">
        <v>45938</v>
      </c>
      <c r="C4067" s="168">
        <v>45938</v>
      </c>
      <c r="D4067" s="167" t="s">
        <v>4670</v>
      </c>
      <c r="E4067" s="167" t="s">
        <v>4714</v>
      </c>
      <c r="F4067" s="167" t="s">
        <v>1557</v>
      </c>
      <c r="G4067" s="167" t="s">
        <v>134</v>
      </c>
      <c r="I4067" s="167" t="s">
        <v>1650</v>
      </c>
      <c r="J4067" s="167" t="s">
        <v>4715</v>
      </c>
      <c r="K4067" s="167" t="s">
        <v>4651</v>
      </c>
      <c r="L4067" s="167" t="s">
        <v>4716</v>
      </c>
      <c r="M4067" s="167" t="s">
        <v>4652</v>
      </c>
      <c r="O4067" s="167">
        <v>24027</v>
      </c>
      <c r="P4067" s="167" t="s">
        <v>1386</v>
      </c>
      <c r="R4067" s="167">
        <v>13.96</v>
      </c>
      <c r="S4067" s="167">
        <v>-13.96</v>
      </c>
      <c r="T4067" s="167" t="s">
        <v>1361</v>
      </c>
    </row>
    <row r="4068" spans="1:20">
      <c r="A4068" s="167">
        <v>42000</v>
      </c>
      <c r="B4068" s="167">
        <v>45938</v>
      </c>
      <c r="C4068" s="168">
        <v>45938</v>
      </c>
      <c r="D4068" s="167" t="s">
        <v>4672</v>
      </c>
      <c r="E4068" s="167" t="s">
        <v>4714</v>
      </c>
      <c r="F4068" s="167" t="s">
        <v>1557</v>
      </c>
      <c r="G4068" s="167" t="s">
        <v>134</v>
      </c>
      <c r="I4068" s="167" t="s">
        <v>1650</v>
      </c>
      <c r="J4068" s="167" t="s">
        <v>4715</v>
      </c>
      <c r="K4068" s="167" t="s">
        <v>4651</v>
      </c>
      <c r="L4068" s="167" t="s">
        <v>4716</v>
      </c>
      <c r="M4068" s="167" t="s">
        <v>4652</v>
      </c>
      <c r="O4068" s="167">
        <v>24029</v>
      </c>
      <c r="P4068" s="167" t="s">
        <v>1386</v>
      </c>
      <c r="R4068" s="167">
        <v>13.96</v>
      </c>
      <c r="S4068" s="167">
        <v>-13.96</v>
      </c>
      <c r="T4068" s="167" t="s">
        <v>1361</v>
      </c>
    </row>
    <row r="4069" spans="1:20">
      <c r="A4069" s="167">
        <v>42000</v>
      </c>
      <c r="B4069" s="167">
        <v>45938</v>
      </c>
      <c r="C4069" s="168">
        <v>45938</v>
      </c>
      <c r="D4069" s="167" t="s">
        <v>4684</v>
      </c>
      <c r="E4069" s="167" t="s">
        <v>4714</v>
      </c>
      <c r="F4069" s="167" t="s">
        <v>1945</v>
      </c>
      <c r="G4069" s="167" t="s">
        <v>1946</v>
      </c>
      <c r="I4069" s="167" t="s">
        <v>1650</v>
      </c>
      <c r="J4069" s="167" t="s">
        <v>4715</v>
      </c>
      <c r="K4069" s="167" t="s">
        <v>4651</v>
      </c>
      <c r="L4069" s="167" t="s">
        <v>4716</v>
      </c>
      <c r="M4069" s="167" t="s">
        <v>4652</v>
      </c>
      <c r="O4069" s="167">
        <v>24046</v>
      </c>
      <c r="P4069" s="167" t="s">
        <v>1386</v>
      </c>
      <c r="R4069" s="167">
        <v>13.96</v>
      </c>
      <c r="S4069" s="167">
        <v>-13.96</v>
      </c>
      <c r="T4069" s="167" t="s">
        <v>1361</v>
      </c>
    </row>
    <row r="4070" spans="1:20">
      <c r="A4070" s="167">
        <v>42000</v>
      </c>
      <c r="B4070" s="167">
        <v>45944</v>
      </c>
      <c r="C4070" s="168">
        <v>45944</v>
      </c>
      <c r="D4070" s="167" t="s">
        <v>4689</v>
      </c>
      <c r="E4070" s="167" t="s">
        <v>4714</v>
      </c>
      <c r="F4070" s="167" t="s">
        <v>1557</v>
      </c>
      <c r="G4070" s="167" t="s">
        <v>134</v>
      </c>
      <c r="I4070" s="167" t="s">
        <v>1650</v>
      </c>
      <c r="J4070" s="167" t="s">
        <v>4715</v>
      </c>
      <c r="K4070" s="167" t="s">
        <v>4651</v>
      </c>
      <c r="L4070" s="167" t="s">
        <v>4716</v>
      </c>
      <c r="M4070" s="167" t="s">
        <v>4652</v>
      </c>
      <c r="O4070" s="167">
        <v>24082</v>
      </c>
      <c r="P4070" s="167" t="s">
        <v>1386</v>
      </c>
      <c r="R4070" s="167">
        <v>13.96</v>
      </c>
      <c r="S4070" s="167">
        <v>-13.96</v>
      </c>
      <c r="T4070" s="167" t="s">
        <v>1361</v>
      </c>
    </row>
    <row r="4071" spans="1:20">
      <c r="A4071" s="167">
        <v>42000</v>
      </c>
      <c r="B4071" s="167">
        <v>45957</v>
      </c>
      <c r="C4071" s="168">
        <v>45957</v>
      </c>
      <c r="D4071" s="167" t="s">
        <v>4696</v>
      </c>
      <c r="E4071" s="167" t="s">
        <v>4714</v>
      </c>
      <c r="F4071" s="167" t="s">
        <v>1557</v>
      </c>
      <c r="G4071" s="167" t="s">
        <v>134</v>
      </c>
      <c r="I4071" s="167" t="s">
        <v>1650</v>
      </c>
      <c r="J4071" s="167" t="s">
        <v>4715</v>
      </c>
      <c r="K4071" s="167" t="s">
        <v>4651</v>
      </c>
      <c r="L4071" s="167" t="s">
        <v>4716</v>
      </c>
      <c r="M4071" s="167" t="s">
        <v>4652</v>
      </c>
      <c r="O4071" s="167">
        <v>24170</v>
      </c>
      <c r="P4071" s="167" t="s">
        <v>1386</v>
      </c>
      <c r="R4071" s="167">
        <v>27.92</v>
      </c>
      <c r="S4071" s="167">
        <v>-27.92</v>
      </c>
      <c r="T4071" s="167" t="s">
        <v>1361</v>
      </c>
    </row>
    <row r="4072" spans="1:20">
      <c r="A4072" s="167">
        <v>42000</v>
      </c>
      <c r="B4072" s="167">
        <v>45960</v>
      </c>
      <c r="C4072" s="168">
        <v>45960</v>
      </c>
      <c r="D4072" s="167" t="s">
        <v>4697</v>
      </c>
      <c r="E4072" s="167" t="s">
        <v>4714</v>
      </c>
      <c r="F4072" s="167" t="s">
        <v>1557</v>
      </c>
      <c r="G4072" s="167" t="s">
        <v>134</v>
      </c>
      <c r="I4072" s="167" t="s">
        <v>1650</v>
      </c>
      <c r="J4072" s="167" t="s">
        <v>4715</v>
      </c>
      <c r="K4072" s="167" t="s">
        <v>4651</v>
      </c>
      <c r="L4072" s="167" t="s">
        <v>4716</v>
      </c>
      <c r="M4072" s="167" t="s">
        <v>4652</v>
      </c>
      <c r="O4072" s="167">
        <v>24203</v>
      </c>
      <c r="P4072" s="167" t="s">
        <v>1386</v>
      </c>
      <c r="R4072" s="167">
        <v>167.52</v>
      </c>
      <c r="S4072" s="167">
        <v>-167.52</v>
      </c>
      <c r="T4072" s="167" t="s">
        <v>1361</v>
      </c>
    </row>
    <row r="4073" spans="1:20">
      <c r="A4073" s="167">
        <v>42000</v>
      </c>
      <c r="B4073" s="167">
        <v>45936</v>
      </c>
      <c r="C4073" s="168">
        <v>45936</v>
      </c>
      <c r="D4073" s="167" t="s">
        <v>4653</v>
      </c>
      <c r="E4073" s="167" t="s">
        <v>4717</v>
      </c>
      <c r="F4073" s="167" t="s">
        <v>1557</v>
      </c>
      <c r="G4073" s="167" t="s">
        <v>134</v>
      </c>
      <c r="I4073" s="167" t="s">
        <v>1650</v>
      </c>
      <c r="J4073" s="167" t="s">
        <v>4718</v>
      </c>
      <c r="K4073" s="167" t="s">
        <v>4651</v>
      </c>
      <c r="L4073" s="167" t="s">
        <v>4719</v>
      </c>
      <c r="M4073" s="167" t="s">
        <v>4652</v>
      </c>
      <c r="O4073" s="167">
        <v>23975</v>
      </c>
      <c r="P4073" s="167" t="s">
        <v>1386</v>
      </c>
      <c r="R4073" s="167">
        <v>159</v>
      </c>
      <c r="S4073" s="167">
        <v>-159</v>
      </c>
      <c r="T4073" s="167" t="s">
        <v>1361</v>
      </c>
    </row>
    <row r="4074" spans="1:20">
      <c r="A4074" s="167">
        <v>42000</v>
      </c>
      <c r="B4074" s="167">
        <v>45936</v>
      </c>
      <c r="C4074" s="168">
        <v>45936</v>
      </c>
      <c r="D4074" s="167" t="s">
        <v>4655</v>
      </c>
      <c r="E4074" s="167" t="s">
        <v>4717</v>
      </c>
      <c r="F4074" s="167" t="s">
        <v>1557</v>
      </c>
      <c r="G4074" s="167" t="s">
        <v>134</v>
      </c>
      <c r="I4074" s="167" t="s">
        <v>1650</v>
      </c>
      <c r="J4074" s="167" t="s">
        <v>4718</v>
      </c>
      <c r="K4074" s="167" t="s">
        <v>4651</v>
      </c>
      <c r="L4074" s="167" t="s">
        <v>4719</v>
      </c>
      <c r="M4074" s="167" t="s">
        <v>4652</v>
      </c>
      <c r="O4074" s="167">
        <v>23977</v>
      </c>
      <c r="P4074" s="167" t="s">
        <v>1386</v>
      </c>
      <c r="R4074" s="167">
        <v>23.7</v>
      </c>
      <c r="S4074" s="167">
        <v>-23.7</v>
      </c>
      <c r="T4074" s="167" t="s">
        <v>1361</v>
      </c>
    </row>
    <row r="4075" spans="1:20">
      <c r="A4075" s="167">
        <v>42000</v>
      </c>
      <c r="B4075" s="167">
        <v>45936</v>
      </c>
      <c r="C4075" s="168">
        <v>45936</v>
      </c>
      <c r="D4075" s="167" t="s">
        <v>4656</v>
      </c>
      <c r="E4075" s="167" t="s">
        <v>4717</v>
      </c>
      <c r="F4075" s="167" t="s">
        <v>1557</v>
      </c>
      <c r="G4075" s="167" t="s">
        <v>134</v>
      </c>
      <c r="I4075" s="167" t="s">
        <v>1650</v>
      </c>
      <c r="J4075" s="167" t="s">
        <v>4718</v>
      </c>
      <c r="K4075" s="167" t="s">
        <v>4651</v>
      </c>
      <c r="L4075" s="167" t="s">
        <v>4719</v>
      </c>
      <c r="M4075" s="167" t="s">
        <v>4652</v>
      </c>
      <c r="O4075" s="167">
        <v>23978</v>
      </c>
      <c r="P4075" s="167" t="s">
        <v>1386</v>
      </c>
      <c r="R4075" s="167">
        <v>26.5</v>
      </c>
      <c r="S4075" s="167">
        <v>-26.5</v>
      </c>
      <c r="T4075" s="167" t="s">
        <v>1361</v>
      </c>
    </row>
    <row r="4076" spans="1:20">
      <c r="A4076" s="167">
        <v>42000</v>
      </c>
      <c r="B4076" s="167">
        <v>45938</v>
      </c>
      <c r="C4076" s="168">
        <v>45938</v>
      </c>
      <c r="D4076" s="167" t="s">
        <v>4663</v>
      </c>
      <c r="E4076" s="167" t="s">
        <v>4717</v>
      </c>
      <c r="F4076" s="167" t="s">
        <v>1557</v>
      </c>
      <c r="G4076" s="167" t="s">
        <v>134</v>
      </c>
      <c r="I4076" s="167" t="s">
        <v>1650</v>
      </c>
      <c r="J4076" s="167" t="s">
        <v>4718</v>
      </c>
      <c r="K4076" s="167" t="s">
        <v>4651</v>
      </c>
      <c r="L4076" s="167" t="s">
        <v>4719</v>
      </c>
      <c r="M4076" s="167" t="s">
        <v>4652</v>
      </c>
      <c r="O4076" s="167">
        <v>24006</v>
      </c>
      <c r="P4076" s="167" t="s">
        <v>1386</v>
      </c>
      <c r="R4076" s="167">
        <v>71.099999999999994</v>
      </c>
      <c r="S4076" s="167">
        <v>-71.099999999999994</v>
      </c>
      <c r="T4076" s="167" t="s">
        <v>1361</v>
      </c>
    </row>
    <row r="4077" spans="1:20">
      <c r="A4077" s="167">
        <v>42000</v>
      </c>
      <c r="B4077" s="167">
        <v>45938</v>
      </c>
      <c r="C4077" s="168">
        <v>45938</v>
      </c>
      <c r="D4077" s="167" t="s">
        <v>4666</v>
      </c>
      <c r="E4077" s="167" t="s">
        <v>4717</v>
      </c>
      <c r="F4077" s="167" t="s">
        <v>1557</v>
      </c>
      <c r="G4077" s="167" t="s">
        <v>134</v>
      </c>
      <c r="I4077" s="167" t="s">
        <v>1650</v>
      </c>
      <c r="J4077" s="167" t="s">
        <v>4718</v>
      </c>
      <c r="K4077" s="167" t="s">
        <v>4651</v>
      </c>
      <c r="L4077" s="167" t="s">
        <v>4719</v>
      </c>
      <c r="M4077" s="167" t="s">
        <v>4652</v>
      </c>
      <c r="O4077" s="167">
        <v>24023</v>
      </c>
      <c r="P4077" s="167" t="s">
        <v>1386</v>
      </c>
      <c r="R4077" s="167">
        <v>344.5</v>
      </c>
      <c r="S4077" s="167">
        <v>-344.5</v>
      </c>
      <c r="T4077" s="167" t="s">
        <v>1361</v>
      </c>
    </row>
    <row r="4078" spans="1:20">
      <c r="A4078" s="167">
        <v>42000</v>
      </c>
      <c r="B4078" s="167">
        <v>45938</v>
      </c>
      <c r="C4078" s="168">
        <v>45938</v>
      </c>
      <c r="D4078" s="167" t="s">
        <v>4667</v>
      </c>
      <c r="E4078" s="167" t="s">
        <v>4717</v>
      </c>
      <c r="F4078" s="167" t="s">
        <v>1557</v>
      </c>
      <c r="G4078" s="167" t="s">
        <v>134</v>
      </c>
      <c r="I4078" s="167" t="s">
        <v>1650</v>
      </c>
      <c r="J4078" s="167" t="s">
        <v>4718</v>
      </c>
      <c r="K4078" s="167" t="s">
        <v>4651</v>
      </c>
      <c r="L4078" s="167" t="s">
        <v>4719</v>
      </c>
      <c r="M4078" s="167" t="s">
        <v>4652</v>
      </c>
      <c r="O4078" s="167">
        <v>24024</v>
      </c>
      <c r="P4078" s="167" t="s">
        <v>1386</v>
      </c>
      <c r="R4078" s="167">
        <v>26.5</v>
      </c>
      <c r="S4078" s="167">
        <v>-26.5</v>
      </c>
      <c r="T4078" s="167" t="s">
        <v>1361</v>
      </c>
    </row>
    <row r="4079" spans="1:20">
      <c r="A4079" s="167">
        <v>42000</v>
      </c>
      <c r="B4079" s="167">
        <v>45938</v>
      </c>
      <c r="C4079" s="168">
        <v>45938</v>
      </c>
      <c r="D4079" s="167" t="s">
        <v>4670</v>
      </c>
      <c r="E4079" s="167" t="s">
        <v>4717</v>
      </c>
      <c r="F4079" s="167" t="s">
        <v>1557</v>
      </c>
      <c r="G4079" s="167" t="s">
        <v>134</v>
      </c>
      <c r="I4079" s="167" t="s">
        <v>1650</v>
      </c>
      <c r="J4079" s="167" t="s">
        <v>4718</v>
      </c>
      <c r="K4079" s="167" t="s">
        <v>4651</v>
      </c>
      <c r="L4079" s="167" t="s">
        <v>4719</v>
      </c>
      <c r="M4079" s="167" t="s">
        <v>4652</v>
      </c>
      <c r="O4079" s="167">
        <v>24027</v>
      </c>
      <c r="P4079" s="167" t="s">
        <v>1386</v>
      </c>
      <c r="R4079" s="167">
        <v>26.5</v>
      </c>
      <c r="S4079" s="167">
        <v>-26.5</v>
      </c>
      <c r="T4079" s="167" t="s">
        <v>1361</v>
      </c>
    </row>
    <row r="4080" spans="1:20">
      <c r="A4080" s="167">
        <v>42000</v>
      </c>
      <c r="B4080" s="167">
        <v>45938</v>
      </c>
      <c r="C4080" s="168">
        <v>45938</v>
      </c>
      <c r="D4080" s="167" t="s">
        <v>4684</v>
      </c>
      <c r="E4080" s="167" t="s">
        <v>4717</v>
      </c>
      <c r="F4080" s="167" t="s">
        <v>1945</v>
      </c>
      <c r="G4080" s="167" t="s">
        <v>1946</v>
      </c>
      <c r="I4080" s="167" t="s">
        <v>1650</v>
      </c>
      <c r="J4080" s="167" t="s">
        <v>4718</v>
      </c>
      <c r="K4080" s="167" t="s">
        <v>4651</v>
      </c>
      <c r="L4080" s="167" t="s">
        <v>4719</v>
      </c>
      <c r="M4080" s="167" t="s">
        <v>4652</v>
      </c>
      <c r="O4080" s="167">
        <v>24046</v>
      </c>
      <c r="P4080" s="167" t="s">
        <v>1386</v>
      </c>
      <c r="R4080" s="167">
        <v>26.5</v>
      </c>
      <c r="S4080" s="167">
        <v>-26.5</v>
      </c>
      <c r="T4080" s="167" t="s">
        <v>1361</v>
      </c>
    </row>
    <row r="4081" spans="1:20">
      <c r="A4081" s="167">
        <v>42000</v>
      </c>
      <c r="B4081" s="167">
        <v>45944</v>
      </c>
      <c r="C4081" s="168">
        <v>45944</v>
      </c>
      <c r="D4081" s="167" t="s">
        <v>4689</v>
      </c>
      <c r="E4081" s="167" t="s">
        <v>4717</v>
      </c>
      <c r="F4081" s="167" t="s">
        <v>1557</v>
      </c>
      <c r="G4081" s="167" t="s">
        <v>134</v>
      </c>
      <c r="I4081" s="167" t="s">
        <v>1650</v>
      </c>
      <c r="J4081" s="167" t="s">
        <v>4718</v>
      </c>
      <c r="K4081" s="167" t="s">
        <v>4651</v>
      </c>
      <c r="L4081" s="167" t="s">
        <v>4719</v>
      </c>
      <c r="M4081" s="167" t="s">
        <v>4652</v>
      </c>
      <c r="O4081" s="167">
        <v>24082</v>
      </c>
      <c r="P4081" s="167" t="s">
        <v>1386</v>
      </c>
      <c r="R4081" s="167">
        <v>23.7</v>
      </c>
      <c r="S4081" s="167">
        <v>-23.7</v>
      </c>
      <c r="T4081" s="167" t="s">
        <v>1361</v>
      </c>
    </row>
    <row r="4082" spans="1:20">
      <c r="A4082" s="167">
        <v>42000</v>
      </c>
      <c r="B4082" s="167">
        <v>45960</v>
      </c>
      <c r="C4082" s="168">
        <v>45960</v>
      </c>
      <c r="D4082" s="167" t="s">
        <v>4697</v>
      </c>
      <c r="E4082" s="167" t="s">
        <v>4717</v>
      </c>
      <c r="F4082" s="167" t="s">
        <v>1557</v>
      </c>
      <c r="G4082" s="167" t="s">
        <v>134</v>
      </c>
      <c r="I4082" s="167" t="s">
        <v>1650</v>
      </c>
      <c r="J4082" s="167" t="s">
        <v>4718</v>
      </c>
      <c r="K4082" s="167" t="s">
        <v>4651</v>
      </c>
      <c r="L4082" s="167" t="s">
        <v>4719</v>
      </c>
      <c r="M4082" s="167" t="s">
        <v>4652</v>
      </c>
      <c r="O4082" s="167">
        <v>24203</v>
      </c>
      <c r="P4082" s="167" t="s">
        <v>1386</v>
      </c>
      <c r="R4082" s="167">
        <v>318</v>
      </c>
      <c r="S4082" s="167">
        <v>-318</v>
      </c>
      <c r="T4082" s="167" t="s">
        <v>1361</v>
      </c>
    </row>
    <row r="4083" spans="1:20">
      <c r="A4083" s="167">
        <v>42000</v>
      </c>
      <c r="B4083" s="167">
        <v>45938</v>
      </c>
      <c r="C4083" s="168">
        <v>45938</v>
      </c>
      <c r="D4083" s="167" t="s">
        <v>4666</v>
      </c>
      <c r="E4083" s="167" t="s">
        <v>4720</v>
      </c>
      <c r="F4083" s="167" t="s">
        <v>1557</v>
      </c>
      <c r="G4083" s="167" t="s">
        <v>134</v>
      </c>
      <c r="I4083" s="167" t="s">
        <v>1650</v>
      </c>
      <c r="J4083" s="167" t="s">
        <v>4721</v>
      </c>
      <c r="K4083" s="167" t="s">
        <v>4651</v>
      </c>
      <c r="L4083" s="167" t="s">
        <v>4722</v>
      </c>
      <c r="M4083" s="167" t="s">
        <v>4652</v>
      </c>
      <c r="O4083" s="167">
        <v>24023</v>
      </c>
      <c r="P4083" s="167" t="s">
        <v>1386</v>
      </c>
      <c r="R4083" s="167">
        <v>712.93</v>
      </c>
      <c r="S4083" s="167">
        <v>-712.93</v>
      </c>
      <c r="T4083" s="167" t="s">
        <v>1361</v>
      </c>
    </row>
    <row r="4084" spans="1:20">
      <c r="A4084" s="167">
        <v>42000</v>
      </c>
      <c r="B4084" s="167">
        <v>45938</v>
      </c>
      <c r="C4084" s="168">
        <v>45938</v>
      </c>
      <c r="D4084" s="167" t="s">
        <v>4666</v>
      </c>
      <c r="E4084" s="167" t="s">
        <v>4723</v>
      </c>
      <c r="F4084" s="167" t="s">
        <v>1557</v>
      </c>
      <c r="G4084" s="167" t="s">
        <v>134</v>
      </c>
      <c r="I4084" s="167" t="s">
        <v>1650</v>
      </c>
      <c r="J4084" s="167" t="s">
        <v>4724</v>
      </c>
      <c r="K4084" s="167" t="s">
        <v>4651</v>
      </c>
      <c r="L4084" s="167" t="s">
        <v>4724</v>
      </c>
      <c r="M4084" s="167" t="s">
        <v>4652</v>
      </c>
      <c r="O4084" s="167">
        <v>24023</v>
      </c>
      <c r="P4084" s="167" t="s">
        <v>1386</v>
      </c>
      <c r="R4084" s="167">
        <v>232.05</v>
      </c>
      <c r="S4084" s="167">
        <v>-232.05</v>
      </c>
      <c r="T4084" s="167" t="s">
        <v>1361</v>
      </c>
    </row>
    <row r="4085" spans="1:20">
      <c r="A4085" s="167">
        <v>42000</v>
      </c>
      <c r="B4085" s="167">
        <v>45938</v>
      </c>
      <c r="C4085" s="168">
        <v>45938</v>
      </c>
      <c r="D4085" s="167" t="s">
        <v>4672</v>
      </c>
      <c r="E4085" s="167" t="s">
        <v>4723</v>
      </c>
      <c r="F4085" s="167" t="s">
        <v>1557</v>
      </c>
      <c r="G4085" s="167" t="s">
        <v>134</v>
      </c>
      <c r="I4085" s="167" t="s">
        <v>1650</v>
      </c>
      <c r="J4085" s="167" t="s">
        <v>4724</v>
      </c>
      <c r="K4085" s="167" t="s">
        <v>4651</v>
      </c>
      <c r="L4085" s="167" t="s">
        <v>4724</v>
      </c>
      <c r="M4085" s="167" t="s">
        <v>4652</v>
      </c>
      <c r="O4085" s="167">
        <v>24029</v>
      </c>
      <c r="P4085" s="167" t="s">
        <v>1386</v>
      </c>
      <c r="R4085" s="167">
        <v>17.850000000000001</v>
      </c>
      <c r="S4085" s="167">
        <v>-17.850000000000001</v>
      </c>
      <c r="T4085" s="167" t="s">
        <v>1361</v>
      </c>
    </row>
    <row r="4086" spans="1:20">
      <c r="A4086" s="167">
        <v>42000</v>
      </c>
      <c r="B4086" s="167">
        <v>45938</v>
      </c>
      <c r="C4086" s="168">
        <v>45938</v>
      </c>
      <c r="D4086" s="167" t="s">
        <v>4675</v>
      </c>
      <c r="E4086" s="167" t="s">
        <v>4723</v>
      </c>
      <c r="F4086" s="167" t="s">
        <v>1557</v>
      </c>
      <c r="G4086" s="167" t="s">
        <v>134</v>
      </c>
      <c r="I4086" s="167" t="s">
        <v>1650</v>
      </c>
      <c r="J4086" s="167" t="s">
        <v>4724</v>
      </c>
      <c r="K4086" s="167" t="s">
        <v>4651</v>
      </c>
      <c r="L4086" s="167" t="s">
        <v>4724</v>
      </c>
      <c r="M4086" s="167" t="s">
        <v>4652</v>
      </c>
      <c r="O4086" s="167">
        <v>24032</v>
      </c>
      <c r="P4086" s="167" t="s">
        <v>1386</v>
      </c>
      <c r="R4086" s="167">
        <v>17.850000000000001</v>
      </c>
      <c r="S4086" s="167">
        <v>-17.850000000000001</v>
      </c>
      <c r="T4086" s="167" t="s">
        <v>1361</v>
      </c>
    </row>
    <row r="4087" spans="1:20">
      <c r="A4087" s="167">
        <v>42000</v>
      </c>
      <c r="B4087" s="167">
        <v>45936</v>
      </c>
      <c r="C4087" s="168">
        <v>45936</v>
      </c>
      <c r="D4087" s="167" t="s">
        <v>4659</v>
      </c>
      <c r="E4087" s="167" t="s">
        <v>4725</v>
      </c>
      <c r="F4087" s="167" t="s">
        <v>1557</v>
      </c>
      <c r="G4087" s="167" t="s">
        <v>134</v>
      </c>
      <c r="I4087" s="167" t="s">
        <v>1650</v>
      </c>
      <c r="J4087" s="167" t="s">
        <v>4726</v>
      </c>
      <c r="K4087" s="167" t="s">
        <v>4651</v>
      </c>
      <c r="L4087" s="167" t="s">
        <v>4727</v>
      </c>
      <c r="M4087" s="167" t="s">
        <v>4652</v>
      </c>
      <c r="O4087" s="167">
        <v>23981</v>
      </c>
      <c r="P4087" s="167" t="s">
        <v>1386</v>
      </c>
      <c r="R4087" s="167">
        <v>27.68</v>
      </c>
      <c r="S4087" s="167">
        <v>-27.68</v>
      </c>
      <c r="T4087" s="167" t="s">
        <v>1361</v>
      </c>
    </row>
    <row r="4088" spans="1:20">
      <c r="A4088" s="167">
        <v>42000</v>
      </c>
      <c r="B4088" s="167">
        <v>45938</v>
      </c>
      <c r="C4088" s="168">
        <v>45938</v>
      </c>
      <c r="D4088" s="167" t="s">
        <v>4687</v>
      </c>
      <c r="E4088" s="167" t="s">
        <v>4725</v>
      </c>
      <c r="F4088" s="167" t="s">
        <v>1557</v>
      </c>
      <c r="G4088" s="167" t="s">
        <v>134</v>
      </c>
      <c r="I4088" s="167" t="s">
        <v>1650</v>
      </c>
      <c r="J4088" s="167" t="s">
        <v>4726</v>
      </c>
      <c r="K4088" s="167" t="s">
        <v>4651</v>
      </c>
      <c r="L4088" s="167" t="s">
        <v>4727</v>
      </c>
      <c r="M4088" s="167" t="s">
        <v>4652</v>
      </c>
      <c r="O4088" s="167">
        <v>24049</v>
      </c>
      <c r="P4088" s="167" t="s">
        <v>1386</v>
      </c>
      <c r="R4088" s="167">
        <v>27.68</v>
      </c>
      <c r="S4088" s="167">
        <v>-27.68</v>
      </c>
      <c r="T4088" s="167" t="s">
        <v>1361</v>
      </c>
    </row>
    <row r="4089" spans="1:20">
      <c r="A4089" s="167">
        <v>42000</v>
      </c>
      <c r="B4089" s="167">
        <v>45936</v>
      </c>
      <c r="C4089" s="168">
        <v>45936</v>
      </c>
      <c r="D4089" s="167" t="s">
        <v>4653</v>
      </c>
      <c r="E4089" s="167" t="s">
        <v>4728</v>
      </c>
      <c r="F4089" s="167" t="s">
        <v>1557</v>
      </c>
      <c r="G4089" s="167" t="s">
        <v>134</v>
      </c>
      <c r="I4089" s="167" t="s">
        <v>1650</v>
      </c>
      <c r="J4089" s="167" t="s">
        <v>4729</v>
      </c>
      <c r="K4089" s="167" t="s">
        <v>4651</v>
      </c>
      <c r="L4089" s="167" t="s">
        <v>4730</v>
      </c>
      <c r="M4089" s="167" t="s">
        <v>4652</v>
      </c>
      <c r="O4089" s="167">
        <v>23975</v>
      </c>
      <c r="P4089" s="167" t="s">
        <v>1386</v>
      </c>
      <c r="R4089" s="167">
        <v>166.08</v>
      </c>
      <c r="S4089" s="167">
        <v>-166.08</v>
      </c>
      <c r="T4089" s="167" t="s">
        <v>1361</v>
      </c>
    </row>
    <row r="4090" spans="1:20">
      <c r="A4090" s="167">
        <v>42000</v>
      </c>
      <c r="B4090" s="167">
        <v>45936</v>
      </c>
      <c r="C4090" s="168">
        <v>45936</v>
      </c>
      <c r="D4090" s="167" t="s">
        <v>4655</v>
      </c>
      <c r="E4090" s="167" t="s">
        <v>4728</v>
      </c>
      <c r="F4090" s="167" t="s">
        <v>1557</v>
      </c>
      <c r="G4090" s="167" t="s">
        <v>134</v>
      </c>
      <c r="I4090" s="167" t="s">
        <v>1650</v>
      </c>
      <c r="J4090" s="167" t="s">
        <v>4729</v>
      </c>
      <c r="K4090" s="167" t="s">
        <v>4651</v>
      </c>
      <c r="L4090" s="167" t="s">
        <v>4730</v>
      </c>
      <c r="M4090" s="167" t="s">
        <v>4652</v>
      </c>
      <c r="O4090" s="167">
        <v>23977</v>
      </c>
      <c r="P4090" s="167" t="s">
        <v>1386</v>
      </c>
      <c r="R4090" s="167">
        <v>24.84</v>
      </c>
      <c r="S4090" s="167">
        <v>-24.84</v>
      </c>
      <c r="T4090" s="167" t="s">
        <v>1361</v>
      </c>
    </row>
    <row r="4091" spans="1:20">
      <c r="A4091" s="167">
        <v>42000</v>
      </c>
      <c r="B4091" s="167">
        <v>45936</v>
      </c>
      <c r="C4091" s="168">
        <v>45936</v>
      </c>
      <c r="D4091" s="167" t="s">
        <v>4656</v>
      </c>
      <c r="E4091" s="167" t="s">
        <v>4728</v>
      </c>
      <c r="F4091" s="167" t="s">
        <v>1557</v>
      </c>
      <c r="G4091" s="167" t="s">
        <v>134</v>
      </c>
      <c r="I4091" s="167" t="s">
        <v>1650</v>
      </c>
      <c r="J4091" s="167" t="s">
        <v>4729</v>
      </c>
      <c r="K4091" s="167" t="s">
        <v>4651</v>
      </c>
      <c r="L4091" s="167" t="s">
        <v>4730</v>
      </c>
      <c r="M4091" s="167" t="s">
        <v>4652</v>
      </c>
      <c r="O4091" s="167">
        <v>23978</v>
      </c>
      <c r="P4091" s="167" t="s">
        <v>1386</v>
      </c>
      <c r="R4091" s="167">
        <v>27.68</v>
      </c>
      <c r="S4091" s="167">
        <v>-27.68</v>
      </c>
      <c r="T4091" s="167" t="s">
        <v>1361</v>
      </c>
    </row>
    <row r="4092" spans="1:20">
      <c r="A4092" s="167">
        <v>42000</v>
      </c>
      <c r="B4092" s="167">
        <v>45938</v>
      </c>
      <c r="C4092" s="168">
        <v>45938</v>
      </c>
      <c r="D4092" s="167" t="s">
        <v>4663</v>
      </c>
      <c r="E4092" s="167" t="s">
        <v>4728</v>
      </c>
      <c r="F4092" s="167" t="s">
        <v>1557</v>
      </c>
      <c r="G4092" s="167" t="s">
        <v>134</v>
      </c>
      <c r="I4092" s="167" t="s">
        <v>1650</v>
      </c>
      <c r="J4092" s="167" t="s">
        <v>4729</v>
      </c>
      <c r="K4092" s="167" t="s">
        <v>4651</v>
      </c>
      <c r="L4092" s="167" t="s">
        <v>4730</v>
      </c>
      <c r="M4092" s="167" t="s">
        <v>4652</v>
      </c>
      <c r="O4092" s="167">
        <v>24006</v>
      </c>
      <c r="P4092" s="167" t="s">
        <v>1386</v>
      </c>
      <c r="R4092" s="167">
        <v>74.52</v>
      </c>
      <c r="S4092" s="167">
        <v>-74.52</v>
      </c>
      <c r="T4092" s="167" t="s">
        <v>1361</v>
      </c>
    </row>
    <row r="4093" spans="1:20">
      <c r="A4093" s="167">
        <v>42000</v>
      </c>
      <c r="B4093" s="167">
        <v>45938</v>
      </c>
      <c r="C4093" s="168">
        <v>45938</v>
      </c>
      <c r="D4093" s="167" t="s">
        <v>4666</v>
      </c>
      <c r="E4093" s="167" t="s">
        <v>4728</v>
      </c>
      <c r="F4093" s="167" t="s">
        <v>1557</v>
      </c>
      <c r="G4093" s="167" t="s">
        <v>134</v>
      </c>
      <c r="I4093" s="167" t="s">
        <v>1650</v>
      </c>
      <c r="J4093" s="167" t="s">
        <v>4729</v>
      </c>
      <c r="K4093" s="167" t="s">
        <v>4651</v>
      </c>
      <c r="L4093" s="167" t="s">
        <v>4730</v>
      </c>
      <c r="M4093" s="167" t="s">
        <v>4652</v>
      </c>
      <c r="O4093" s="167">
        <v>24023</v>
      </c>
      <c r="P4093" s="167" t="s">
        <v>1386</v>
      </c>
      <c r="R4093" s="167">
        <v>359.84</v>
      </c>
      <c r="S4093" s="167">
        <v>-359.84</v>
      </c>
      <c r="T4093" s="167" t="s">
        <v>1361</v>
      </c>
    </row>
    <row r="4094" spans="1:20">
      <c r="A4094" s="167">
        <v>42000</v>
      </c>
      <c r="B4094" s="167">
        <v>45938</v>
      </c>
      <c r="C4094" s="168">
        <v>45938</v>
      </c>
      <c r="D4094" s="167" t="s">
        <v>4667</v>
      </c>
      <c r="E4094" s="167" t="s">
        <v>4728</v>
      </c>
      <c r="F4094" s="167" t="s">
        <v>1648</v>
      </c>
      <c r="G4094" s="167" t="s">
        <v>1649</v>
      </c>
      <c r="I4094" s="167" t="s">
        <v>1650</v>
      </c>
      <c r="J4094" s="167" t="s">
        <v>4729</v>
      </c>
      <c r="K4094" s="167" t="s">
        <v>4651</v>
      </c>
      <c r="L4094" s="167" t="s">
        <v>4730</v>
      </c>
      <c r="M4094" s="167" t="s">
        <v>4652</v>
      </c>
      <c r="O4094" s="167">
        <v>24024</v>
      </c>
      <c r="P4094" s="167" t="s">
        <v>1386</v>
      </c>
      <c r="R4094" s="167">
        <v>55.36</v>
      </c>
      <c r="S4094" s="167">
        <v>-55.36</v>
      </c>
      <c r="T4094" s="167" t="s">
        <v>1361</v>
      </c>
    </row>
    <row r="4095" spans="1:20">
      <c r="A4095" s="167">
        <v>42000</v>
      </c>
      <c r="B4095" s="167">
        <v>45938</v>
      </c>
      <c r="C4095" s="168">
        <v>45938</v>
      </c>
      <c r="D4095" s="167" t="s">
        <v>4670</v>
      </c>
      <c r="E4095" s="167" t="s">
        <v>4728</v>
      </c>
      <c r="F4095" s="167" t="s">
        <v>1557</v>
      </c>
      <c r="G4095" s="167" t="s">
        <v>134</v>
      </c>
      <c r="I4095" s="167" t="s">
        <v>1650</v>
      </c>
      <c r="J4095" s="167" t="s">
        <v>4729</v>
      </c>
      <c r="K4095" s="167" t="s">
        <v>4651</v>
      </c>
      <c r="L4095" s="167" t="s">
        <v>4730</v>
      </c>
      <c r="M4095" s="167" t="s">
        <v>4652</v>
      </c>
      <c r="O4095" s="167">
        <v>24027</v>
      </c>
      <c r="P4095" s="167" t="s">
        <v>1386</v>
      </c>
      <c r="R4095" s="167">
        <v>27.68</v>
      </c>
      <c r="S4095" s="167">
        <v>-27.68</v>
      </c>
      <c r="T4095" s="167" t="s">
        <v>1361</v>
      </c>
    </row>
    <row r="4096" spans="1:20">
      <c r="A4096" s="167">
        <v>42000</v>
      </c>
      <c r="B4096" s="167">
        <v>45938</v>
      </c>
      <c r="C4096" s="168">
        <v>45938</v>
      </c>
      <c r="D4096" s="167" t="s">
        <v>4672</v>
      </c>
      <c r="E4096" s="167" t="s">
        <v>4728</v>
      </c>
      <c r="F4096" s="167" t="s">
        <v>1557</v>
      </c>
      <c r="G4096" s="167" t="s">
        <v>134</v>
      </c>
      <c r="I4096" s="167" t="s">
        <v>1650</v>
      </c>
      <c r="J4096" s="167" t="s">
        <v>4729</v>
      </c>
      <c r="K4096" s="167" t="s">
        <v>4651</v>
      </c>
      <c r="L4096" s="167" t="s">
        <v>4730</v>
      </c>
      <c r="M4096" s="167" t="s">
        <v>4652</v>
      </c>
      <c r="O4096" s="167">
        <v>24029</v>
      </c>
      <c r="P4096" s="167" t="s">
        <v>1386</v>
      </c>
      <c r="R4096" s="167">
        <v>27.68</v>
      </c>
      <c r="S4096" s="167">
        <v>-27.68</v>
      </c>
      <c r="T4096" s="167" t="s">
        <v>1361</v>
      </c>
    </row>
    <row r="4097" spans="1:20">
      <c r="A4097" s="167">
        <v>42000</v>
      </c>
      <c r="B4097" s="167">
        <v>45938</v>
      </c>
      <c r="C4097" s="168">
        <v>45938</v>
      </c>
      <c r="D4097" s="167" t="s">
        <v>4684</v>
      </c>
      <c r="E4097" s="167" t="s">
        <v>4728</v>
      </c>
      <c r="F4097" s="167" t="s">
        <v>1945</v>
      </c>
      <c r="G4097" s="167" t="s">
        <v>1946</v>
      </c>
      <c r="I4097" s="167" t="s">
        <v>1650</v>
      </c>
      <c r="J4097" s="167" t="s">
        <v>4729</v>
      </c>
      <c r="K4097" s="167" t="s">
        <v>4651</v>
      </c>
      <c r="L4097" s="167" t="s">
        <v>4730</v>
      </c>
      <c r="M4097" s="167" t="s">
        <v>4652</v>
      </c>
      <c r="O4097" s="167">
        <v>24046</v>
      </c>
      <c r="P4097" s="167" t="s">
        <v>1386</v>
      </c>
      <c r="R4097" s="167">
        <v>27.68</v>
      </c>
      <c r="S4097" s="167">
        <v>-27.68</v>
      </c>
      <c r="T4097" s="167" t="s">
        <v>1361</v>
      </c>
    </row>
    <row r="4098" spans="1:20">
      <c r="A4098" s="167">
        <v>42000</v>
      </c>
      <c r="B4098" s="167">
        <v>45944</v>
      </c>
      <c r="C4098" s="168">
        <v>45944</v>
      </c>
      <c r="D4098" s="167" t="s">
        <v>4689</v>
      </c>
      <c r="E4098" s="167" t="s">
        <v>4728</v>
      </c>
      <c r="F4098" s="167" t="s">
        <v>1557</v>
      </c>
      <c r="G4098" s="167" t="s">
        <v>134</v>
      </c>
      <c r="I4098" s="167" t="s">
        <v>1650</v>
      </c>
      <c r="J4098" s="167" t="s">
        <v>4729</v>
      </c>
      <c r="K4098" s="167" t="s">
        <v>4651</v>
      </c>
      <c r="L4098" s="167" t="s">
        <v>4730</v>
      </c>
      <c r="M4098" s="167" t="s">
        <v>4652</v>
      </c>
      <c r="O4098" s="167">
        <v>24082</v>
      </c>
      <c r="P4098" s="167" t="s">
        <v>1386</v>
      </c>
      <c r="R4098" s="167">
        <v>24.84</v>
      </c>
      <c r="S4098" s="167">
        <v>-24.84</v>
      </c>
      <c r="T4098" s="167" t="s">
        <v>1361</v>
      </c>
    </row>
    <row r="4099" spans="1:20">
      <c r="A4099" s="167">
        <v>42000</v>
      </c>
      <c r="B4099" s="167">
        <v>45960</v>
      </c>
      <c r="C4099" s="168">
        <v>45960</v>
      </c>
      <c r="D4099" s="167" t="s">
        <v>4697</v>
      </c>
      <c r="E4099" s="167" t="s">
        <v>4728</v>
      </c>
      <c r="F4099" s="167" t="s">
        <v>1557</v>
      </c>
      <c r="G4099" s="167" t="s">
        <v>134</v>
      </c>
      <c r="I4099" s="167" t="s">
        <v>1650</v>
      </c>
      <c r="J4099" s="167" t="s">
        <v>4729</v>
      </c>
      <c r="K4099" s="167" t="s">
        <v>4651</v>
      </c>
      <c r="L4099" s="167" t="s">
        <v>4730</v>
      </c>
      <c r="M4099" s="167" t="s">
        <v>4652</v>
      </c>
      <c r="O4099" s="167">
        <v>24203</v>
      </c>
      <c r="P4099" s="167" t="s">
        <v>1386</v>
      </c>
      <c r="R4099" s="167">
        <v>332.16</v>
      </c>
      <c r="S4099" s="167">
        <v>-332.16</v>
      </c>
      <c r="T4099" s="167" t="s">
        <v>1361</v>
      </c>
    </row>
    <row r="4100" spans="1:20">
      <c r="A4100" s="167">
        <v>42000</v>
      </c>
      <c r="B4100" s="167">
        <v>45936</v>
      </c>
      <c r="C4100" s="168">
        <v>45936</v>
      </c>
      <c r="D4100" s="167" t="s">
        <v>4731</v>
      </c>
      <c r="E4100" s="167" t="s">
        <v>4732</v>
      </c>
      <c r="F4100" s="167" t="s">
        <v>1557</v>
      </c>
      <c r="G4100" s="167" t="s">
        <v>134</v>
      </c>
      <c r="I4100" s="167" t="s">
        <v>1650</v>
      </c>
      <c r="J4100" s="167" t="s">
        <v>4733</v>
      </c>
      <c r="K4100" s="167" t="s">
        <v>4651</v>
      </c>
      <c r="L4100" s="167" t="s">
        <v>4734</v>
      </c>
      <c r="M4100" s="167" t="s">
        <v>4652</v>
      </c>
      <c r="O4100" s="167">
        <v>23993</v>
      </c>
      <c r="P4100" s="167" t="s">
        <v>1386</v>
      </c>
      <c r="R4100" s="167">
        <v>172.52</v>
      </c>
      <c r="S4100" s="167">
        <v>-172.52</v>
      </c>
      <c r="T4100" s="167" t="s">
        <v>1361</v>
      </c>
    </row>
    <row r="4101" spans="1:20">
      <c r="A4101" s="167">
        <v>42000</v>
      </c>
      <c r="B4101" s="167">
        <v>45936</v>
      </c>
      <c r="C4101" s="168">
        <v>45936</v>
      </c>
      <c r="D4101" s="167" t="s">
        <v>4654</v>
      </c>
      <c r="E4101" s="167" t="s">
        <v>4735</v>
      </c>
      <c r="F4101" s="167" t="s">
        <v>1557</v>
      </c>
      <c r="G4101" s="167" t="s">
        <v>134</v>
      </c>
      <c r="I4101" s="167" t="s">
        <v>1650</v>
      </c>
      <c r="J4101" s="167" t="s">
        <v>4736</v>
      </c>
      <c r="K4101" s="167" t="s">
        <v>4651</v>
      </c>
      <c r="L4101" s="167" t="s">
        <v>4737</v>
      </c>
      <c r="M4101" s="167" t="s">
        <v>4652</v>
      </c>
      <c r="O4101" s="167">
        <v>23976</v>
      </c>
      <c r="P4101" s="167" t="s">
        <v>1386</v>
      </c>
      <c r="R4101" s="167">
        <v>4884</v>
      </c>
      <c r="S4101" s="167">
        <v>-4884</v>
      </c>
      <c r="T4101" s="167" t="s">
        <v>1361</v>
      </c>
    </row>
    <row r="4102" spans="1:20">
      <c r="A4102" s="167">
        <v>42000</v>
      </c>
      <c r="B4102" s="167">
        <v>45957</v>
      </c>
      <c r="C4102" s="168">
        <v>45957</v>
      </c>
      <c r="D4102" s="167" t="s">
        <v>4738</v>
      </c>
      <c r="E4102" s="167" t="s">
        <v>4735</v>
      </c>
      <c r="F4102" s="167" t="s">
        <v>1557</v>
      </c>
      <c r="G4102" s="167" t="s">
        <v>134</v>
      </c>
      <c r="I4102" s="167" t="s">
        <v>1650</v>
      </c>
      <c r="J4102" s="167" t="s">
        <v>4736</v>
      </c>
      <c r="K4102" s="167" t="s">
        <v>4651</v>
      </c>
      <c r="L4102" s="167" t="s">
        <v>4737</v>
      </c>
      <c r="M4102" s="167" t="s">
        <v>4652</v>
      </c>
      <c r="O4102" s="167">
        <v>24177</v>
      </c>
      <c r="P4102" s="167" t="s">
        <v>1386</v>
      </c>
      <c r="R4102" s="167">
        <v>814</v>
      </c>
      <c r="S4102" s="167">
        <v>-814</v>
      </c>
      <c r="T4102" s="167" t="s">
        <v>1361</v>
      </c>
    </row>
    <row r="4103" spans="1:20">
      <c r="A4103" s="167">
        <v>42000</v>
      </c>
      <c r="B4103" s="167">
        <v>45946</v>
      </c>
      <c r="C4103" s="168">
        <v>45946</v>
      </c>
      <c r="D4103" s="167" t="s">
        <v>4739</v>
      </c>
      <c r="E4103" s="167" t="s">
        <v>4740</v>
      </c>
      <c r="F4103" s="167" t="s">
        <v>1557</v>
      </c>
      <c r="G4103" s="167" t="s">
        <v>134</v>
      </c>
      <c r="I4103" s="167" t="s">
        <v>1650</v>
      </c>
      <c r="J4103" s="167" t="s">
        <v>4741</v>
      </c>
      <c r="K4103" s="167" t="s">
        <v>4651</v>
      </c>
      <c r="L4103" s="167" t="s">
        <v>4742</v>
      </c>
      <c r="M4103" s="167" t="s">
        <v>4652</v>
      </c>
      <c r="O4103" s="167">
        <v>24114</v>
      </c>
      <c r="P4103" s="167" t="s">
        <v>1386</v>
      </c>
      <c r="R4103" s="167">
        <v>924</v>
      </c>
      <c r="S4103" s="167">
        <v>-924</v>
      </c>
      <c r="T4103" s="167" t="s">
        <v>1361</v>
      </c>
    </row>
    <row r="4104" spans="1:20">
      <c r="A4104" s="167">
        <v>42000</v>
      </c>
      <c r="B4104" s="167">
        <v>45925</v>
      </c>
      <c r="C4104" s="168">
        <v>45925</v>
      </c>
      <c r="D4104" s="167" t="s">
        <v>4743</v>
      </c>
      <c r="E4104" s="167" t="s">
        <v>4744</v>
      </c>
      <c r="F4104" s="167" t="s">
        <v>1557</v>
      </c>
      <c r="G4104" s="167" t="s">
        <v>134</v>
      </c>
      <c r="I4104" s="167" t="s">
        <v>1650</v>
      </c>
      <c r="J4104" s="167" t="s">
        <v>4745</v>
      </c>
      <c r="K4104" s="167" t="s">
        <v>4651</v>
      </c>
      <c r="L4104" s="167" t="s">
        <v>4746</v>
      </c>
      <c r="M4104" s="167" t="s">
        <v>4652</v>
      </c>
      <c r="O4104" s="167">
        <v>23654</v>
      </c>
      <c r="P4104" s="167" t="s">
        <v>1386</v>
      </c>
      <c r="R4104" s="167">
        <v>1379.6</v>
      </c>
      <c r="S4104" s="167">
        <v>-1379.6</v>
      </c>
      <c r="T4104" s="167" t="s">
        <v>1361</v>
      </c>
    </row>
    <row r="4105" spans="1:20">
      <c r="A4105" s="167">
        <v>42000</v>
      </c>
      <c r="B4105" s="167">
        <v>45936</v>
      </c>
      <c r="C4105" s="168">
        <v>45936</v>
      </c>
      <c r="D4105" s="167" t="s">
        <v>4653</v>
      </c>
      <c r="E4105" s="167" t="s">
        <v>4747</v>
      </c>
      <c r="F4105" s="167" t="s">
        <v>1557</v>
      </c>
      <c r="G4105" s="167" t="s">
        <v>134</v>
      </c>
      <c r="I4105" s="167" t="s">
        <v>1650</v>
      </c>
      <c r="J4105" s="167" t="s">
        <v>3784</v>
      </c>
      <c r="K4105" s="167" t="s">
        <v>4651</v>
      </c>
      <c r="L4105" s="167" t="s">
        <v>3785</v>
      </c>
      <c r="M4105" s="167" t="s">
        <v>4652</v>
      </c>
      <c r="O4105" s="167">
        <v>23975</v>
      </c>
      <c r="P4105" s="167" t="s">
        <v>1386</v>
      </c>
      <c r="R4105" s="167">
        <v>1818</v>
      </c>
      <c r="S4105" s="167">
        <v>-1818</v>
      </c>
      <c r="T4105" s="167" t="s">
        <v>1361</v>
      </c>
    </row>
    <row r="4106" spans="1:20">
      <c r="A4106" s="167">
        <v>42000</v>
      </c>
      <c r="B4106" s="167">
        <v>45936</v>
      </c>
      <c r="C4106" s="168">
        <v>45936</v>
      </c>
      <c r="D4106" s="167" t="s">
        <v>4655</v>
      </c>
      <c r="E4106" s="167" t="s">
        <v>4747</v>
      </c>
      <c r="F4106" s="167" t="s">
        <v>1557</v>
      </c>
      <c r="G4106" s="167" t="s">
        <v>134</v>
      </c>
      <c r="I4106" s="167" t="s">
        <v>1650</v>
      </c>
      <c r="J4106" s="167" t="s">
        <v>3784</v>
      </c>
      <c r="K4106" s="167" t="s">
        <v>4651</v>
      </c>
      <c r="L4106" s="167" t="s">
        <v>3785</v>
      </c>
      <c r="M4106" s="167" t="s">
        <v>4652</v>
      </c>
      <c r="O4106" s="167">
        <v>23977</v>
      </c>
      <c r="P4106" s="167" t="s">
        <v>1386</v>
      </c>
      <c r="R4106" s="167">
        <v>265.45999999999998</v>
      </c>
      <c r="S4106" s="167">
        <v>-265.45999999999998</v>
      </c>
      <c r="T4106" s="167" t="s">
        <v>1361</v>
      </c>
    </row>
    <row r="4107" spans="1:20">
      <c r="A4107" s="167">
        <v>42000</v>
      </c>
      <c r="B4107" s="167">
        <v>45936</v>
      </c>
      <c r="C4107" s="168">
        <v>45936</v>
      </c>
      <c r="D4107" s="167" t="s">
        <v>4656</v>
      </c>
      <c r="E4107" s="167" t="s">
        <v>4747</v>
      </c>
      <c r="F4107" s="167" t="s">
        <v>1557</v>
      </c>
      <c r="G4107" s="167" t="s">
        <v>134</v>
      </c>
      <c r="I4107" s="167" t="s">
        <v>1650</v>
      </c>
      <c r="J4107" s="167" t="s">
        <v>3784</v>
      </c>
      <c r="K4107" s="167" t="s">
        <v>4651</v>
      </c>
      <c r="L4107" s="167" t="s">
        <v>3785</v>
      </c>
      <c r="M4107" s="167" t="s">
        <v>4652</v>
      </c>
      <c r="O4107" s="167">
        <v>23978</v>
      </c>
      <c r="P4107" s="167" t="s">
        <v>1386</v>
      </c>
      <c r="R4107" s="167">
        <v>303</v>
      </c>
      <c r="S4107" s="167">
        <v>-303</v>
      </c>
      <c r="T4107" s="167" t="s">
        <v>1361</v>
      </c>
    </row>
    <row r="4108" spans="1:20">
      <c r="A4108" s="167">
        <v>42000</v>
      </c>
      <c r="B4108" s="167">
        <v>45936</v>
      </c>
      <c r="C4108" s="168">
        <v>45936</v>
      </c>
      <c r="D4108" s="167" t="s">
        <v>4657</v>
      </c>
      <c r="E4108" s="167" t="s">
        <v>4747</v>
      </c>
      <c r="F4108" s="167" t="s">
        <v>1557</v>
      </c>
      <c r="G4108" s="167" t="s">
        <v>134</v>
      </c>
      <c r="I4108" s="167" t="s">
        <v>1650</v>
      </c>
      <c r="J4108" s="167" t="s">
        <v>3784</v>
      </c>
      <c r="K4108" s="167" t="s">
        <v>4651</v>
      </c>
      <c r="L4108" s="167" t="s">
        <v>3785</v>
      </c>
      <c r="M4108" s="167" t="s">
        <v>4652</v>
      </c>
      <c r="O4108" s="167">
        <v>23979</v>
      </c>
      <c r="P4108" s="167" t="s">
        <v>1386</v>
      </c>
      <c r="R4108" s="167">
        <v>265.45999999999998</v>
      </c>
      <c r="S4108" s="167">
        <v>-265.45999999999998</v>
      </c>
      <c r="T4108" s="167" t="s">
        <v>1361</v>
      </c>
    </row>
    <row r="4109" spans="1:20">
      <c r="A4109" s="167">
        <v>42000</v>
      </c>
      <c r="B4109" s="167">
        <v>45936</v>
      </c>
      <c r="C4109" s="168">
        <v>45936</v>
      </c>
      <c r="D4109" s="167" t="s">
        <v>4658</v>
      </c>
      <c r="E4109" s="167" t="s">
        <v>4747</v>
      </c>
      <c r="F4109" s="167" t="s">
        <v>1557</v>
      </c>
      <c r="G4109" s="167" t="s">
        <v>134</v>
      </c>
      <c r="I4109" s="167" t="s">
        <v>1650</v>
      </c>
      <c r="J4109" s="167" t="s">
        <v>3784</v>
      </c>
      <c r="K4109" s="167" t="s">
        <v>4651</v>
      </c>
      <c r="L4109" s="167" t="s">
        <v>3785</v>
      </c>
      <c r="M4109" s="167" t="s">
        <v>4652</v>
      </c>
      <c r="O4109" s="167">
        <v>23980</v>
      </c>
      <c r="P4109" s="167" t="s">
        <v>1386</v>
      </c>
      <c r="R4109" s="167">
        <v>303</v>
      </c>
      <c r="S4109" s="167">
        <v>-303</v>
      </c>
      <c r="T4109" s="167" t="s">
        <v>1361</v>
      </c>
    </row>
    <row r="4110" spans="1:20">
      <c r="A4110" s="167">
        <v>42000</v>
      </c>
      <c r="B4110" s="167">
        <v>45936</v>
      </c>
      <c r="C4110" s="168">
        <v>45936</v>
      </c>
      <c r="D4110" s="167" t="s">
        <v>4659</v>
      </c>
      <c r="E4110" s="167" t="s">
        <v>4747</v>
      </c>
      <c r="F4110" s="167" t="s">
        <v>1557</v>
      </c>
      <c r="G4110" s="167" t="s">
        <v>134</v>
      </c>
      <c r="I4110" s="167" t="s">
        <v>1650</v>
      </c>
      <c r="J4110" s="167" t="s">
        <v>3784</v>
      </c>
      <c r="K4110" s="167" t="s">
        <v>4651</v>
      </c>
      <c r="L4110" s="167" t="s">
        <v>3785</v>
      </c>
      <c r="M4110" s="167" t="s">
        <v>4652</v>
      </c>
      <c r="O4110" s="167">
        <v>23981</v>
      </c>
      <c r="P4110" s="167" t="s">
        <v>1386</v>
      </c>
      <c r="R4110" s="167">
        <v>303</v>
      </c>
      <c r="S4110" s="167">
        <v>-303</v>
      </c>
      <c r="T4110" s="167" t="s">
        <v>1361</v>
      </c>
    </row>
    <row r="4111" spans="1:20">
      <c r="A4111" s="167">
        <v>42000</v>
      </c>
      <c r="B4111" s="167">
        <v>45936</v>
      </c>
      <c r="C4111" s="168">
        <v>45936</v>
      </c>
      <c r="D4111" s="167" t="s">
        <v>4660</v>
      </c>
      <c r="E4111" s="167" t="s">
        <v>4747</v>
      </c>
      <c r="F4111" s="167" t="s">
        <v>1557</v>
      </c>
      <c r="G4111" s="167" t="s">
        <v>134</v>
      </c>
      <c r="I4111" s="167" t="s">
        <v>1650</v>
      </c>
      <c r="J4111" s="167" t="s">
        <v>3784</v>
      </c>
      <c r="K4111" s="167" t="s">
        <v>4651</v>
      </c>
      <c r="L4111" s="167" t="s">
        <v>3785</v>
      </c>
      <c r="M4111" s="167" t="s">
        <v>4652</v>
      </c>
      <c r="O4111" s="167">
        <v>23982</v>
      </c>
      <c r="P4111" s="167" t="s">
        <v>1386</v>
      </c>
      <c r="R4111" s="167">
        <v>606</v>
      </c>
      <c r="S4111" s="167">
        <v>-606</v>
      </c>
      <c r="T4111" s="167" t="s">
        <v>1361</v>
      </c>
    </row>
    <row r="4112" spans="1:20">
      <c r="A4112" s="167">
        <v>42000</v>
      </c>
      <c r="B4112" s="167">
        <v>45936</v>
      </c>
      <c r="C4112" s="168">
        <v>45936</v>
      </c>
      <c r="D4112" s="167" t="s">
        <v>4661</v>
      </c>
      <c r="E4112" s="167" t="s">
        <v>4747</v>
      </c>
      <c r="F4112" s="167" t="s">
        <v>1557</v>
      </c>
      <c r="G4112" s="167" t="s">
        <v>134</v>
      </c>
      <c r="I4112" s="167" t="s">
        <v>1650</v>
      </c>
      <c r="J4112" s="167" t="s">
        <v>3784</v>
      </c>
      <c r="K4112" s="167" t="s">
        <v>4651</v>
      </c>
      <c r="L4112" s="167" t="s">
        <v>3785</v>
      </c>
      <c r="M4112" s="167" t="s">
        <v>4652</v>
      </c>
      <c r="O4112" s="167">
        <v>23983</v>
      </c>
      <c r="P4112" s="167" t="s">
        <v>1386</v>
      </c>
      <c r="R4112" s="167">
        <v>303</v>
      </c>
      <c r="S4112" s="167">
        <v>-303</v>
      </c>
      <c r="T4112" s="167" t="s">
        <v>1361</v>
      </c>
    </row>
    <row r="4113" spans="1:20">
      <c r="A4113" s="167">
        <v>42000</v>
      </c>
      <c r="B4113" s="167">
        <v>45938</v>
      </c>
      <c r="C4113" s="168">
        <v>45938</v>
      </c>
      <c r="D4113" s="167" t="s">
        <v>4663</v>
      </c>
      <c r="E4113" s="167" t="s">
        <v>4747</v>
      </c>
      <c r="F4113" s="167" t="s">
        <v>1557</v>
      </c>
      <c r="G4113" s="167" t="s">
        <v>134</v>
      </c>
      <c r="I4113" s="167" t="s">
        <v>1650</v>
      </c>
      <c r="J4113" s="167" t="s">
        <v>3784</v>
      </c>
      <c r="K4113" s="167" t="s">
        <v>4651</v>
      </c>
      <c r="L4113" s="167" t="s">
        <v>3785</v>
      </c>
      <c r="M4113" s="167" t="s">
        <v>4652</v>
      </c>
      <c r="O4113" s="167">
        <v>24006</v>
      </c>
      <c r="P4113" s="167" t="s">
        <v>1386</v>
      </c>
      <c r="R4113" s="167">
        <v>796.38</v>
      </c>
      <c r="S4113" s="167">
        <v>-796.38</v>
      </c>
      <c r="T4113" s="167" t="s">
        <v>1361</v>
      </c>
    </row>
    <row r="4114" spans="1:20">
      <c r="A4114" s="167">
        <v>42000</v>
      </c>
      <c r="B4114" s="167">
        <v>45938</v>
      </c>
      <c r="C4114" s="168">
        <v>45938</v>
      </c>
      <c r="D4114" s="167" t="s">
        <v>4665</v>
      </c>
      <c r="E4114" s="167" t="s">
        <v>4747</v>
      </c>
      <c r="F4114" s="167" t="s">
        <v>1557</v>
      </c>
      <c r="G4114" s="167" t="s">
        <v>134</v>
      </c>
      <c r="I4114" s="167" t="s">
        <v>1650</v>
      </c>
      <c r="J4114" s="167" t="s">
        <v>3784</v>
      </c>
      <c r="K4114" s="167" t="s">
        <v>4651</v>
      </c>
      <c r="L4114" s="167" t="s">
        <v>3785</v>
      </c>
      <c r="M4114" s="167" t="s">
        <v>4652</v>
      </c>
      <c r="O4114" s="167">
        <v>24008</v>
      </c>
      <c r="P4114" s="167" t="s">
        <v>1386</v>
      </c>
      <c r="R4114" s="167">
        <v>606</v>
      </c>
      <c r="S4114" s="167">
        <v>-606</v>
      </c>
      <c r="T4114" s="167" t="s">
        <v>1361</v>
      </c>
    </row>
    <row r="4115" spans="1:20">
      <c r="A4115" s="167">
        <v>42000</v>
      </c>
      <c r="B4115" s="167">
        <v>45938</v>
      </c>
      <c r="C4115" s="168">
        <v>45938</v>
      </c>
      <c r="D4115" s="167" t="s">
        <v>4666</v>
      </c>
      <c r="E4115" s="167" t="s">
        <v>4747</v>
      </c>
      <c r="F4115" s="167" t="s">
        <v>1557</v>
      </c>
      <c r="G4115" s="167" t="s">
        <v>134</v>
      </c>
      <c r="I4115" s="167" t="s">
        <v>1650</v>
      </c>
      <c r="J4115" s="167" t="s">
        <v>3784</v>
      </c>
      <c r="K4115" s="167" t="s">
        <v>4651</v>
      </c>
      <c r="L4115" s="167" t="s">
        <v>3785</v>
      </c>
      <c r="M4115" s="167" t="s">
        <v>4652</v>
      </c>
      <c r="O4115" s="167">
        <v>24023</v>
      </c>
      <c r="P4115" s="167" t="s">
        <v>1386</v>
      </c>
      <c r="R4115" s="167">
        <v>3939</v>
      </c>
      <c r="S4115" s="167">
        <v>-3939</v>
      </c>
      <c r="T4115" s="167" t="s">
        <v>1361</v>
      </c>
    </row>
    <row r="4116" spans="1:20">
      <c r="A4116" s="167">
        <v>42000</v>
      </c>
      <c r="B4116" s="167">
        <v>45938</v>
      </c>
      <c r="C4116" s="168">
        <v>45938</v>
      </c>
      <c r="D4116" s="167" t="s">
        <v>4667</v>
      </c>
      <c r="E4116" s="167" t="s">
        <v>4747</v>
      </c>
      <c r="F4116" s="167" t="s">
        <v>1648</v>
      </c>
      <c r="G4116" s="167" t="s">
        <v>1649</v>
      </c>
      <c r="I4116" s="167" t="s">
        <v>1650</v>
      </c>
      <c r="J4116" s="167" t="s">
        <v>3784</v>
      </c>
      <c r="K4116" s="167" t="s">
        <v>4651</v>
      </c>
      <c r="L4116" s="167" t="s">
        <v>3785</v>
      </c>
      <c r="M4116" s="167" t="s">
        <v>4652</v>
      </c>
      <c r="O4116" s="167">
        <v>24024</v>
      </c>
      <c r="P4116" s="167" t="s">
        <v>1386</v>
      </c>
      <c r="R4116" s="167">
        <v>606</v>
      </c>
      <c r="S4116" s="167">
        <v>-606</v>
      </c>
      <c r="T4116" s="167" t="s">
        <v>1361</v>
      </c>
    </row>
    <row r="4117" spans="1:20">
      <c r="A4117" s="167">
        <v>42000</v>
      </c>
      <c r="B4117" s="167">
        <v>45938</v>
      </c>
      <c r="C4117" s="168">
        <v>45938</v>
      </c>
      <c r="D4117" s="167" t="s">
        <v>4670</v>
      </c>
      <c r="E4117" s="167" t="s">
        <v>4747</v>
      </c>
      <c r="F4117" s="167" t="s">
        <v>1557</v>
      </c>
      <c r="G4117" s="167" t="s">
        <v>134</v>
      </c>
      <c r="I4117" s="167" t="s">
        <v>1650</v>
      </c>
      <c r="J4117" s="167" t="s">
        <v>3784</v>
      </c>
      <c r="K4117" s="167" t="s">
        <v>4651</v>
      </c>
      <c r="L4117" s="167" t="s">
        <v>3785</v>
      </c>
      <c r="M4117" s="167" t="s">
        <v>4652</v>
      </c>
      <c r="O4117" s="167">
        <v>24027</v>
      </c>
      <c r="P4117" s="167" t="s">
        <v>1386</v>
      </c>
      <c r="R4117" s="167">
        <v>303</v>
      </c>
      <c r="S4117" s="167">
        <v>-303</v>
      </c>
      <c r="T4117" s="167" t="s">
        <v>1361</v>
      </c>
    </row>
    <row r="4118" spans="1:20">
      <c r="A4118" s="167">
        <v>42000</v>
      </c>
      <c r="B4118" s="167">
        <v>45938</v>
      </c>
      <c r="C4118" s="168">
        <v>45938</v>
      </c>
      <c r="D4118" s="167" t="s">
        <v>4672</v>
      </c>
      <c r="E4118" s="167" t="s">
        <v>4747</v>
      </c>
      <c r="F4118" s="167" t="s">
        <v>1557</v>
      </c>
      <c r="G4118" s="167" t="s">
        <v>134</v>
      </c>
      <c r="I4118" s="167" t="s">
        <v>1650</v>
      </c>
      <c r="J4118" s="167" t="s">
        <v>3784</v>
      </c>
      <c r="K4118" s="167" t="s">
        <v>4651</v>
      </c>
      <c r="L4118" s="167" t="s">
        <v>3785</v>
      </c>
      <c r="M4118" s="167" t="s">
        <v>4652</v>
      </c>
      <c r="O4118" s="167">
        <v>24029</v>
      </c>
      <c r="P4118" s="167" t="s">
        <v>1386</v>
      </c>
      <c r="R4118" s="167">
        <v>300</v>
      </c>
      <c r="S4118" s="167">
        <v>-300</v>
      </c>
      <c r="T4118" s="167" t="s">
        <v>1361</v>
      </c>
    </row>
    <row r="4119" spans="1:20">
      <c r="A4119" s="167">
        <v>42000</v>
      </c>
      <c r="B4119" s="167">
        <v>45938</v>
      </c>
      <c r="C4119" s="168">
        <v>45938</v>
      </c>
      <c r="D4119" s="167" t="s">
        <v>4674</v>
      </c>
      <c r="E4119" s="167" t="s">
        <v>4747</v>
      </c>
      <c r="F4119" s="167" t="s">
        <v>1557</v>
      </c>
      <c r="G4119" s="167" t="s">
        <v>134</v>
      </c>
      <c r="I4119" s="167" t="s">
        <v>1650</v>
      </c>
      <c r="J4119" s="167" t="s">
        <v>3784</v>
      </c>
      <c r="K4119" s="167" t="s">
        <v>4651</v>
      </c>
      <c r="L4119" s="167" t="s">
        <v>3785</v>
      </c>
      <c r="M4119" s="167" t="s">
        <v>4652</v>
      </c>
      <c r="O4119" s="167">
        <v>24031</v>
      </c>
      <c r="P4119" s="167" t="s">
        <v>1386</v>
      </c>
      <c r="R4119" s="167">
        <v>303</v>
      </c>
      <c r="S4119" s="167">
        <v>-303</v>
      </c>
      <c r="T4119" s="167" t="s">
        <v>1361</v>
      </c>
    </row>
    <row r="4120" spans="1:20">
      <c r="A4120" s="167">
        <v>42000</v>
      </c>
      <c r="B4120" s="167">
        <v>45938</v>
      </c>
      <c r="C4120" s="168">
        <v>45938</v>
      </c>
      <c r="D4120" s="167" t="s">
        <v>4681</v>
      </c>
      <c r="E4120" s="167" t="s">
        <v>4747</v>
      </c>
      <c r="F4120" s="167" t="s">
        <v>1557</v>
      </c>
      <c r="G4120" s="167" t="s">
        <v>134</v>
      </c>
      <c r="I4120" s="167" t="s">
        <v>1650</v>
      </c>
      <c r="J4120" s="167" t="s">
        <v>3784</v>
      </c>
      <c r="K4120" s="167" t="s">
        <v>4651</v>
      </c>
      <c r="L4120" s="167" t="s">
        <v>3785</v>
      </c>
      <c r="M4120" s="167" t="s">
        <v>4652</v>
      </c>
      <c r="O4120" s="167">
        <v>24041</v>
      </c>
      <c r="P4120" s="167" t="s">
        <v>1386</v>
      </c>
      <c r="R4120" s="167">
        <v>303</v>
      </c>
      <c r="S4120" s="167">
        <v>-303</v>
      </c>
      <c r="T4120" s="167" t="s">
        <v>1361</v>
      </c>
    </row>
    <row r="4121" spans="1:20">
      <c r="A4121" s="167">
        <v>42000</v>
      </c>
      <c r="B4121" s="167">
        <v>45938</v>
      </c>
      <c r="C4121" s="168">
        <v>45938</v>
      </c>
      <c r="D4121" s="167" t="s">
        <v>4683</v>
      </c>
      <c r="E4121" s="167" t="s">
        <v>4747</v>
      </c>
      <c r="F4121" s="167" t="s">
        <v>1557</v>
      </c>
      <c r="G4121" s="167" t="s">
        <v>134</v>
      </c>
      <c r="I4121" s="167" t="s">
        <v>1650</v>
      </c>
      <c r="J4121" s="167" t="s">
        <v>3784</v>
      </c>
      <c r="K4121" s="167" t="s">
        <v>4651</v>
      </c>
      <c r="L4121" s="167" t="s">
        <v>3785</v>
      </c>
      <c r="M4121" s="167" t="s">
        <v>4652</v>
      </c>
      <c r="O4121" s="167">
        <v>24044</v>
      </c>
      <c r="P4121" s="167" t="s">
        <v>1386</v>
      </c>
      <c r="R4121" s="167">
        <v>303</v>
      </c>
      <c r="S4121" s="167">
        <v>-303</v>
      </c>
      <c r="T4121" s="167" t="s">
        <v>1361</v>
      </c>
    </row>
    <row r="4122" spans="1:20">
      <c r="A4122" s="167">
        <v>42000</v>
      </c>
      <c r="B4122" s="167">
        <v>45938</v>
      </c>
      <c r="C4122" s="168">
        <v>45938</v>
      </c>
      <c r="D4122" s="167" t="s">
        <v>4684</v>
      </c>
      <c r="E4122" s="167" t="s">
        <v>4747</v>
      </c>
      <c r="F4122" s="167" t="s">
        <v>1945</v>
      </c>
      <c r="G4122" s="167" t="s">
        <v>1946</v>
      </c>
      <c r="I4122" s="167" t="s">
        <v>1650</v>
      </c>
      <c r="J4122" s="167" t="s">
        <v>3784</v>
      </c>
      <c r="K4122" s="167" t="s">
        <v>4651</v>
      </c>
      <c r="L4122" s="167" t="s">
        <v>3785</v>
      </c>
      <c r="M4122" s="167" t="s">
        <v>4652</v>
      </c>
      <c r="O4122" s="167">
        <v>24046</v>
      </c>
      <c r="P4122" s="167" t="s">
        <v>1386</v>
      </c>
      <c r="R4122" s="167">
        <v>300</v>
      </c>
      <c r="S4122" s="167">
        <v>-300</v>
      </c>
      <c r="T4122" s="167" t="s">
        <v>1361</v>
      </c>
    </row>
    <row r="4123" spans="1:20">
      <c r="A4123" s="167">
        <v>42000</v>
      </c>
      <c r="B4123" s="167">
        <v>45938</v>
      </c>
      <c r="C4123" s="168">
        <v>45938</v>
      </c>
      <c r="D4123" s="167" t="s">
        <v>4687</v>
      </c>
      <c r="E4123" s="167" t="s">
        <v>4747</v>
      </c>
      <c r="F4123" s="167" t="s">
        <v>1557</v>
      </c>
      <c r="G4123" s="167" t="s">
        <v>134</v>
      </c>
      <c r="I4123" s="167" t="s">
        <v>1650</v>
      </c>
      <c r="J4123" s="167" t="s">
        <v>3784</v>
      </c>
      <c r="K4123" s="167" t="s">
        <v>4651</v>
      </c>
      <c r="L4123" s="167" t="s">
        <v>3785</v>
      </c>
      <c r="M4123" s="167" t="s">
        <v>4652</v>
      </c>
      <c r="O4123" s="167">
        <v>24049</v>
      </c>
      <c r="P4123" s="167" t="s">
        <v>1386</v>
      </c>
      <c r="R4123" s="167">
        <v>303</v>
      </c>
      <c r="S4123" s="167">
        <v>-303</v>
      </c>
      <c r="T4123" s="167" t="s">
        <v>1361</v>
      </c>
    </row>
    <row r="4124" spans="1:20">
      <c r="A4124" s="167">
        <v>42000</v>
      </c>
      <c r="B4124" s="167">
        <v>45944</v>
      </c>
      <c r="C4124" s="168">
        <v>45944</v>
      </c>
      <c r="D4124" s="167" t="s">
        <v>4689</v>
      </c>
      <c r="E4124" s="167" t="s">
        <v>4747</v>
      </c>
      <c r="F4124" s="167" t="s">
        <v>1557</v>
      </c>
      <c r="G4124" s="167" t="s">
        <v>134</v>
      </c>
      <c r="I4124" s="167" t="s">
        <v>1650</v>
      </c>
      <c r="J4124" s="167" t="s">
        <v>3784</v>
      </c>
      <c r="K4124" s="167" t="s">
        <v>4651</v>
      </c>
      <c r="L4124" s="167" t="s">
        <v>3785</v>
      </c>
      <c r="M4124" s="167" t="s">
        <v>4652</v>
      </c>
      <c r="O4124" s="167">
        <v>24082</v>
      </c>
      <c r="P4124" s="167" t="s">
        <v>1386</v>
      </c>
      <c r="R4124" s="167">
        <v>265.45999999999998</v>
      </c>
      <c r="S4124" s="167">
        <v>-265.45999999999998</v>
      </c>
      <c r="T4124" s="167" t="s">
        <v>1361</v>
      </c>
    </row>
    <row r="4125" spans="1:20">
      <c r="A4125" s="167">
        <v>42000</v>
      </c>
      <c r="B4125" s="167">
        <v>45960</v>
      </c>
      <c r="C4125" s="168">
        <v>45960</v>
      </c>
      <c r="D4125" s="167" t="s">
        <v>4697</v>
      </c>
      <c r="E4125" s="167" t="s">
        <v>4747</v>
      </c>
      <c r="F4125" s="167" t="s">
        <v>1557</v>
      </c>
      <c r="G4125" s="167" t="s">
        <v>134</v>
      </c>
      <c r="I4125" s="167" t="s">
        <v>1650</v>
      </c>
      <c r="J4125" s="167" t="s">
        <v>3784</v>
      </c>
      <c r="K4125" s="167" t="s">
        <v>4651</v>
      </c>
      <c r="L4125" s="167" t="s">
        <v>3785</v>
      </c>
      <c r="M4125" s="167" t="s">
        <v>4652</v>
      </c>
      <c r="O4125" s="167">
        <v>24203</v>
      </c>
      <c r="P4125" s="167" t="s">
        <v>1386</v>
      </c>
      <c r="R4125" s="167">
        <v>3600</v>
      </c>
      <c r="S4125" s="167">
        <v>-3600</v>
      </c>
      <c r="T4125" s="167" t="s">
        <v>1361</v>
      </c>
    </row>
    <row r="4126" spans="1:20">
      <c r="A4126" s="167">
        <v>42000</v>
      </c>
      <c r="B4126" s="167">
        <v>45946</v>
      </c>
      <c r="C4126" s="168">
        <v>45946</v>
      </c>
      <c r="D4126" s="167" t="s">
        <v>4739</v>
      </c>
      <c r="E4126" s="167" t="s">
        <v>4748</v>
      </c>
      <c r="F4126" s="167" t="s">
        <v>1557</v>
      </c>
      <c r="G4126" s="167" t="s">
        <v>134</v>
      </c>
      <c r="I4126" s="167" t="s">
        <v>1650</v>
      </c>
      <c r="J4126" s="167" t="s">
        <v>4749</v>
      </c>
      <c r="K4126" s="167" t="s">
        <v>4651</v>
      </c>
      <c r="L4126" s="167" t="s">
        <v>4750</v>
      </c>
      <c r="M4126" s="167" t="s">
        <v>4652</v>
      </c>
      <c r="O4126" s="167">
        <v>24114</v>
      </c>
      <c r="P4126" s="167" t="s">
        <v>1386</v>
      </c>
      <c r="R4126" s="167">
        <v>1879.39</v>
      </c>
      <c r="S4126" s="167">
        <v>-1879.39</v>
      </c>
      <c r="T4126" s="167" t="s">
        <v>1361</v>
      </c>
    </row>
    <row r="4127" spans="1:20">
      <c r="A4127" s="167">
        <v>42000</v>
      </c>
      <c r="B4127" s="167">
        <v>45936</v>
      </c>
      <c r="C4127" s="168">
        <v>45936</v>
      </c>
      <c r="D4127" s="167" t="s">
        <v>4655</v>
      </c>
      <c r="E4127" s="167" t="s">
        <v>4751</v>
      </c>
      <c r="F4127" s="167" t="s">
        <v>1557</v>
      </c>
      <c r="G4127" s="167" t="s">
        <v>134</v>
      </c>
      <c r="I4127" s="167" t="s">
        <v>1650</v>
      </c>
      <c r="J4127" s="167" t="s">
        <v>4752</v>
      </c>
      <c r="K4127" s="167" t="s">
        <v>4651</v>
      </c>
      <c r="L4127" s="167" t="s">
        <v>4753</v>
      </c>
      <c r="M4127" s="167" t="s">
        <v>4652</v>
      </c>
      <c r="O4127" s="167">
        <v>23977</v>
      </c>
      <c r="P4127" s="167" t="s">
        <v>1386</v>
      </c>
      <c r="R4127" s="167">
        <v>330</v>
      </c>
      <c r="S4127" s="167">
        <v>-330</v>
      </c>
      <c r="T4127" s="167" t="s">
        <v>1361</v>
      </c>
    </row>
    <row r="4128" spans="1:20">
      <c r="A4128" s="167">
        <v>42000</v>
      </c>
      <c r="B4128" s="167">
        <v>45938</v>
      </c>
      <c r="C4128" s="168">
        <v>45938</v>
      </c>
      <c r="D4128" s="167" t="s">
        <v>4663</v>
      </c>
      <c r="E4128" s="167" t="s">
        <v>4751</v>
      </c>
      <c r="F4128" s="167" t="s">
        <v>1557</v>
      </c>
      <c r="G4128" s="167" t="s">
        <v>134</v>
      </c>
      <c r="I4128" s="167" t="s">
        <v>1650</v>
      </c>
      <c r="J4128" s="167" t="s">
        <v>4752</v>
      </c>
      <c r="K4128" s="167" t="s">
        <v>4651</v>
      </c>
      <c r="L4128" s="167" t="s">
        <v>4753</v>
      </c>
      <c r="M4128" s="167" t="s">
        <v>4652</v>
      </c>
      <c r="O4128" s="167">
        <v>24006</v>
      </c>
      <c r="P4128" s="167" t="s">
        <v>1386</v>
      </c>
      <c r="R4128" s="167">
        <v>990</v>
      </c>
      <c r="S4128" s="167">
        <v>-990</v>
      </c>
      <c r="T4128" s="167" t="s">
        <v>1361</v>
      </c>
    </row>
    <row r="4129" spans="1:20">
      <c r="A4129" s="167">
        <v>42000</v>
      </c>
      <c r="B4129" s="167">
        <v>45944</v>
      </c>
      <c r="C4129" s="168">
        <v>45944</v>
      </c>
      <c r="D4129" s="167" t="s">
        <v>4689</v>
      </c>
      <c r="E4129" s="167" t="s">
        <v>4751</v>
      </c>
      <c r="F4129" s="167" t="s">
        <v>1557</v>
      </c>
      <c r="G4129" s="167" t="s">
        <v>134</v>
      </c>
      <c r="I4129" s="167" t="s">
        <v>1650</v>
      </c>
      <c r="J4129" s="167" t="s">
        <v>4752</v>
      </c>
      <c r="K4129" s="167" t="s">
        <v>4651</v>
      </c>
      <c r="L4129" s="167" t="s">
        <v>4753</v>
      </c>
      <c r="M4129" s="167" t="s">
        <v>4652</v>
      </c>
      <c r="O4129" s="167">
        <v>24082</v>
      </c>
      <c r="P4129" s="167" t="s">
        <v>1386</v>
      </c>
      <c r="R4129" s="167">
        <v>330</v>
      </c>
      <c r="S4129" s="167">
        <v>-330</v>
      </c>
      <c r="T4129" s="167" t="s">
        <v>1361</v>
      </c>
    </row>
    <row r="4130" spans="1:20">
      <c r="A4130" s="167">
        <v>42000</v>
      </c>
      <c r="B4130" s="167">
        <v>45936</v>
      </c>
      <c r="C4130" s="168">
        <v>45936</v>
      </c>
      <c r="D4130" s="167" t="s">
        <v>4653</v>
      </c>
      <c r="E4130" s="167" t="s">
        <v>4754</v>
      </c>
      <c r="F4130" s="167" t="s">
        <v>1557</v>
      </c>
      <c r="G4130" s="167" t="s">
        <v>134</v>
      </c>
      <c r="I4130" s="167" t="s">
        <v>1650</v>
      </c>
      <c r="J4130" s="167" t="s">
        <v>4755</v>
      </c>
      <c r="K4130" s="167" t="s">
        <v>4651</v>
      </c>
      <c r="L4130" s="167" t="s">
        <v>4756</v>
      </c>
      <c r="M4130" s="167" t="s">
        <v>4652</v>
      </c>
      <c r="O4130" s="167">
        <v>23975</v>
      </c>
      <c r="P4130" s="167" t="s">
        <v>1386</v>
      </c>
      <c r="R4130" s="167">
        <v>141</v>
      </c>
      <c r="S4130" s="167">
        <v>-141</v>
      </c>
      <c r="T4130" s="167" t="s">
        <v>1361</v>
      </c>
    </row>
    <row r="4131" spans="1:20">
      <c r="A4131" s="167">
        <v>42000</v>
      </c>
      <c r="B4131" s="167">
        <v>45936</v>
      </c>
      <c r="C4131" s="168">
        <v>45936</v>
      </c>
      <c r="D4131" s="167" t="s">
        <v>4655</v>
      </c>
      <c r="E4131" s="167" t="s">
        <v>4754</v>
      </c>
      <c r="F4131" s="167" t="s">
        <v>1557</v>
      </c>
      <c r="G4131" s="167" t="s">
        <v>134</v>
      </c>
      <c r="I4131" s="167" t="s">
        <v>1650</v>
      </c>
      <c r="J4131" s="167" t="s">
        <v>4755</v>
      </c>
      <c r="K4131" s="167" t="s">
        <v>4651</v>
      </c>
      <c r="L4131" s="167" t="s">
        <v>4756</v>
      </c>
      <c r="M4131" s="167" t="s">
        <v>4652</v>
      </c>
      <c r="O4131" s="167">
        <v>23977</v>
      </c>
      <c r="P4131" s="167" t="s">
        <v>1386</v>
      </c>
      <c r="R4131" s="167">
        <v>23.5</v>
      </c>
      <c r="S4131" s="167">
        <v>-23.5</v>
      </c>
      <c r="T4131" s="167" t="s">
        <v>1361</v>
      </c>
    </row>
    <row r="4132" spans="1:20">
      <c r="A4132" s="167">
        <v>42000</v>
      </c>
      <c r="B4132" s="167">
        <v>45936</v>
      </c>
      <c r="C4132" s="168">
        <v>45936</v>
      </c>
      <c r="D4132" s="167" t="s">
        <v>4656</v>
      </c>
      <c r="E4132" s="167" t="s">
        <v>4754</v>
      </c>
      <c r="F4132" s="167" t="s">
        <v>1557</v>
      </c>
      <c r="G4132" s="167" t="s">
        <v>134</v>
      </c>
      <c r="I4132" s="167" t="s">
        <v>1650</v>
      </c>
      <c r="J4132" s="167" t="s">
        <v>4755</v>
      </c>
      <c r="K4132" s="167" t="s">
        <v>4651</v>
      </c>
      <c r="L4132" s="167" t="s">
        <v>4756</v>
      </c>
      <c r="M4132" s="167" t="s">
        <v>4652</v>
      </c>
      <c r="O4132" s="167">
        <v>23978</v>
      </c>
      <c r="P4132" s="167" t="s">
        <v>1386</v>
      </c>
      <c r="R4132" s="167">
        <v>23.5</v>
      </c>
      <c r="S4132" s="167">
        <v>-23.5</v>
      </c>
      <c r="T4132" s="167" t="s">
        <v>1361</v>
      </c>
    </row>
    <row r="4133" spans="1:20">
      <c r="A4133" s="167">
        <v>42000</v>
      </c>
      <c r="B4133" s="167">
        <v>45936</v>
      </c>
      <c r="C4133" s="168">
        <v>45936</v>
      </c>
      <c r="D4133" s="167" t="s">
        <v>4662</v>
      </c>
      <c r="E4133" s="167" t="s">
        <v>4754</v>
      </c>
      <c r="F4133" s="167" t="s">
        <v>1557</v>
      </c>
      <c r="G4133" s="167" t="s">
        <v>134</v>
      </c>
      <c r="I4133" s="167" t="s">
        <v>1650</v>
      </c>
      <c r="J4133" s="167" t="s">
        <v>4755</v>
      </c>
      <c r="K4133" s="167" t="s">
        <v>4651</v>
      </c>
      <c r="L4133" s="167" t="s">
        <v>4756</v>
      </c>
      <c r="M4133" s="167" t="s">
        <v>4652</v>
      </c>
      <c r="O4133" s="167">
        <v>23985</v>
      </c>
      <c r="P4133" s="167" t="s">
        <v>1386</v>
      </c>
      <c r="R4133" s="167">
        <v>23.5</v>
      </c>
      <c r="S4133" s="167">
        <v>-23.5</v>
      </c>
      <c r="T4133" s="167" t="s">
        <v>1361</v>
      </c>
    </row>
    <row r="4134" spans="1:20">
      <c r="A4134" s="167">
        <v>42000</v>
      </c>
      <c r="B4134" s="167">
        <v>45938</v>
      </c>
      <c r="C4134" s="168">
        <v>45938</v>
      </c>
      <c r="D4134" s="167" t="s">
        <v>4663</v>
      </c>
      <c r="E4134" s="167" t="s">
        <v>4754</v>
      </c>
      <c r="F4134" s="167" t="s">
        <v>1557</v>
      </c>
      <c r="G4134" s="167" t="s">
        <v>134</v>
      </c>
      <c r="I4134" s="167" t="s">
        <v>1650</v>
      </c>
      <c r="J4134" s="167" t="s">
        <v>4755</v>
      </c>
      <c r="K4134" s="167" t="s">
        <v>4651</v>
      </c>
      <c r="L4134" s="167" t="s">
        <v>4756</v>
      </c>
      <c r="M4134" s="167" t="s">
        <v>4652</v>
      </c>
      <c r="O4134" s="167">
        <v>24006</v>
      </c>
      <c r="P4134" s="167" t="s">
        <v>1386</v>
      </c>
      <c r="R4134" s="167">
        <v>70.5</v>
      </c>
      <c r="S4134" s="167">
        <v>-70.5</v>
      </c>
      <c r="T4134" s="167" t="s">
        <v>1361</v>
      </c>
    </row>
    <row r="4135" spans="1:20">
      <c r="A4135" s="167">
        <v>42000</v>
      </c>
      <c r="B4135" s="167">
        <v>45938</v>
      </c>
      <c r="C4135" s="168">
        <v>45938</v>
      </c>
      <c r="D4135" s="167" t="s">
        <v>4666</v>
      </c>
      <c r="E4135" s="167" t="s">
        <v>4754</v>
      </c>
      <c r="F4135" s="167" t="s">
        <v>1557</v>
      </c>
      <c r="G4135" s="167" t="s">
        <v>134</v>
      </c>
      <c r="I4135" s="167" t="s">
        <v>1650</v>
      </c>
      <c r="J4135" s="167" t="s">
        <v>4755</v>
      </c>
      <c r="K4135" s="167" t="s">
        <v>4651</v>
      </c>
      <c r="L4135" s="167" t="s">
        <v>4756</v>
      </c>
      <c r="M4135" s="167" t="s">
        <v>4652</v>
      </c>
      <c r="O4135" s="167">
        <v>24023</v>
      </c>
      <c r="P4135" s="167" t="s">
        <v>1386</v>
      </c>
      <c r="R4135" s="167">
        <v>305.5</v>
      </c>
      <c r="S4135" s="167">
        <v>-305.5</v>
      </c>
      <c r="T4135" s="167" t="s">
        <v>1361</v>
      </c>
    </row>
    <row r="4136" spans="1:20">
      <c r="A4136" s="167">
        <v>42000</v>
      </c>
      <c r="B4136" s="167">
        <v>45938</v>
      </c>
      <c r="C4136" s="168">
        <v>45938</v>
      </c>
      <c r="D4136" s="167" t="s">
        <v>4667</v>
      </c>
      <c r="E4136" s="167" t="s">
        <v>4754</v>
      </c>
      <c r="F4136" s="167" t="s">
        <v>1557</v>
      </c>
      <c r="G4136" s="167" t="s">
        <v>134</v>
      </c>
      <c r="I4136" s="167" t="s">
        <v>1650</v>
      </c>
      <c r="J4136" s="167" t="s">
        <v>4755</v>
      </c>
      <c r="K4136" s="167" t="s">
        <v>4651</v>
      </c>
      <c r="L4136" s="167" t="s">
        <v>4756</v>
      </c>
      <c r="M4136" s="167" t="s">
        <v>4652</v>
      </c>
      <c r="O4136" s="167">
        <v>24024</v>
      </c>
      <c r="P4136" s="167" t="s">
        <v>1386</v>
      </c>
      <c r="R4136" s="167">
        <v>23.5</v>
      </c>
      <c r="S4136" s="167">
        <v>-23.5</v>
      </c>
      <c r="T4136" s="167" t="s">
        <v>1361</v>
      </c>
    </row>
    <row r="4137" spans="1:20">
      <c r="A4137" s="167">
        <v>42000</v>
      </c>
      <c r="B4137" s="167">
        <v>45938</v>
      </c>
      <c r="C4137" s="168">
        <v>45938</v>
      </c>
      <c r="D4137" s="167" t="s">
        <v>4670</v>
      </c>
      <c r="E4137" s="167" t="s">
        <v>4754</v>
      </c>
      <c r="F4137" s="167" t="s">
        <v>1557</v>
      </c>
      <c r="G4137" s="167" t="s">
        <v>134</v>
      </c>
      <c r="I4137" s="167" t="s">
        <v>1650</v>
      </c>
      <c r="J4137" s="167" t="s">
        <v>4755</v>
      </c>
      <c r="K4137" s="167" t="s">
        <v>4651</v>
      </c>
      <c r="L4137" s="167" t="s">
        <v>4756</v>
      </c>
      <c r="M4137" s="167" t="s">
        <v>4652</v>
      </c>
      <c r="O4137" s="167">
        <v>24027</v>
      </c>
      <c r="P4137" s="167" t="s">
        <v>1386</v>
      </c>
      <c r="R4137" s="167">
        <v>23.5</v>
      </c>
      <c r="S4137" s="167">
        <v>-23.5</v>
      </c>
      <c r="T4137" s="167" t="s">
        <v>1361</v>
      </c>
    </row>
    <row r="4138" spans="1:20">
      <c r="A4138" s="167">
        <v>42000</v>
      </c>
      <c r="B4138" s="167">
        <v>45938</v>
      </c>
      <c r="C4138" s="168">
        <v>45938</v>
      </c>
      <c r="D4138" s="167" t="s">
        <v>4684</v>
      </c>
      <c r="E4138" s="167" t="s">
        <v>4754</v>
      </c>
      <c r="F4138" s="167" t="s">
        <v>1945</v>
      </c>
      <c r="G4138" s="167" t="s">
        <v>1946</v>
      </c>
      <c r="I4138" s="167" t="s">
        <v>1650</v>
      </c>
      <c r="J4138" s="167" t="s">
        <v>4755</v>
      </c>
      <c r="K4138" s="167" t="s">
        <v>4651</v>
      </c>
      <c r="L4138" s="167" t="s">
        <v>4756</v>
      </c>
      <c r="M4138" s="167" t="s">
        <v>4652</v>
      </c>
      <c r="O4138" s="167">
        <v>24046</v>
      </c>
      <c r="P4138" s="167" t="s">
        <v>1386</v>
      </c>
      <c r="R4138" s="167">
        <v>23.5</v>
      </c>
      <c r="S4138" s="167">
        <v>-23.5</v>
      </c>
      <c r="T4138" s="167" t="s">
        <v>1361</v>
      </c>
    </row>
    <row r="4139" spans="1:20">
      <c r="A4139" s="167">
        <v>42000</v>
      </c>
      <c r="B4139" s="167">
        <v>45944</v>
      </c>
      <c r="C4139" s="168">
        <v>45944</v>
      </c>
      <c r="D4139" s="167" t="s">
        <v>4689</v>
      </c>
      <c r="E4139" s="167" t="s">
        <v>4754</v>
      </c>
      <c r="F4139" s="167" t="s">
        <v>1557</v>
      </c>
      <c r="G4139" s="167" t="s">
        <v>134</v>
      </c>
      <c r="I4139" s="167" t="s">
        <v>1650</v>
      </c>
      <c r="J4139" s="167" t="s">
        <v>4755</v>
      </c>
      <c r="K4139" s="167" t="s">
        <v>4651</v>
      </c>
      <c r="L4139" s="167" t="s">
        <v>4756</v>
      </c>
      <c r="M4139" s="167" t="s">
        <v>4652</v>
      </c>
      <c r="O4139" s="167">
        <v>24082</v>
      </c>
      <c r="P4139" s="167" t="s">
        <v>1386</v>
      </c>
      <c r="R4139" s="167">
        <v>23.5</v>
      </c>
      <c r="S4139" s="167">
        <v>-23.5</v>
      </c>
      <c r="T4139" s="167" t="s">
        <v>1361</v>
      </c>
    </row>
    <row r="4140" spans="1:20">
      <c r="A4140" s="167">
        <v>42000</v>
      </c>
      <c r="B4140" s="167">
        <v>45960</v>
      </c>
      <c r="C4140" s="168">
        <v>45960</v>
      </c>
      <c r="D4140" s="167" t="s">
        <v>4697</v>
      </c>
      <c r="E4140" s="167" t="s">
        <v>4754</v>
      </c>
      <c r="F4140" s="167" t="s">
        <v>1557</v>
      </c>
      <c r="G4140" s="167" t="s">
        <v>134</v>
      </c>
      <c r="I4140" s="167" t="s">
        <v>1650</v>
      </c>
      <c r="J4140" s="167" t="s">
        <v>4755</v>
      </c>
      <c r="K4140" s="167" t="s">
        <v>4651</v>
      </c>
      <c r="L4140" s="167" t="s">
        <v>4756</v>
      </c>
      <c r="M4140" s="167" t="s">
        <v>4652</v>
      </c>
      <c r="O4140" s="167">
        <v>24203</v>
      </c>
      <c r="P4140" s="167" t="s">
        <v>1386</v>
      </c>
      <c r="R4140" s="167">
        <v>282</v>
      </c>
      <c r="S4140" s="167">
        <v>-282</v>
      </c>
      <c r="T4140" s="167" t="s">
        <v>1361</v>
      </c>
    </row>
    <row r="4141" spans="1:20">
      <c r="A4141" s="167">
        <v>42000</v>
      </c>
      <c r="B4141" s="167">
        <v>45936</v>
      </c>
      <c r="C4141" s="168">
        <v>45936</v>
      </c>
      <c r="D4141" s="167" t="s">
        <v>4653</v>
      </c>
      <c r="E4141" s="167" t="s">
        <v>4757</v>
      </c>
      <c r="F4141" s="167" t="s">
        <v>1557</v>
      </c>
      <c r="G4141" s="167" t="s">
        <v>134</v>
      </c>
      <c r="I4141" s="167" t="s">
        <v>1650</v>
      </c>
      <c r="J4141" s="167" t="s">
        <v>4758</v>
      </c>
      <c r="K4141" s="167" t="s">
        <v>4651</v>
      </c>
      <c r="L4141" s="167" t="s">
        <v>4759</v>
      </c>
      <c r="M4141" s="167" t="s">
        <v>4652</v>
      </c>
      <c r="O4141" s="167">
        <v>23975</v>
      </c>
      <c r="P4141" s="167" t="s">
        <v>1386</v>
      </c>
      <c r="R4141" s="167">
        <v>582</v>
      </c>
      <c r="S4141" s="167">
        <v>-582</v>
      </c>
      <c r="T4141" s="167" t="s">
        <v>1361</v>
      </c>
    </row>
    <row r="4142" spans="1:20">
      <c r="A4142" s="167">
        <v>42000</v>
      </c>
      <c r="B4142" s="167">
        <v>45936</v>
      </c>
      <c r="C4142" s="168">
        <v>45936</v>
      </c>
      <c r="D4142" s="167" t="s">
        <v>4655</v>
      </c>
      <c r="E4142" s="167" t="s">
        <v>4757</v>
      </c>
      <c r="F4142" s="167" t="s">
        <v>1557</v>
      </c>
      <c r="G4142" s="167" t="s">
        <v>134</v>
      </c>
      <c r="I4142" s="167" t="s">
        <v>1650</v>
      </c>
      <c r="J4142" s="167" t="s">
        <v>4758</v>
      </c>
      <c r="K4142" s="167" t="s">
        <v>4651</v>
      </c>
      <c r="L4142" s="167" t="s">
        <v>4759</v>
      </c>
      <c r="M4142" s="167" t="s">
        <v>4652</v>
      </c>
      <c r="O4142" s="167">
        <v>23977</v>
      </c>
      <c r="P4142" s="167" t="s">
        <v>1386</v>
      </c>
      <c r="R4142" s="167">
        <v>270</v>
      </c>
      <c r="S4142" s="167">
        <v>-270</v>
      </c>
      <c r="T4142" s="167" t="s">
        <v>1361</v>
      </c>
    </row>
    <row r="4143" spans="1:20">
      <c r="A4143" s="167">
        <v>42000</v>
      </c>
      <c r="B4143" s="167">
        <v>45936</v>
      </c>
      <c r="C4143" s="168">
        <v>45936</v>
      </c>
      <c r="D4143" s="167" t="s">
        <v>4656</v>
      </c>
      <c r="E4143" s="167" t="s">
        <v>4757</v>
      </c>
      <c r="F4143" s="167" t="s">
        <v>1557</v>
      </c>
      <c r="G4143" s="167" t="s">
        <v>134</v>
      </c>
      <c r="I4143" s="167" t="s">
        <v>1650</v>
      </c>
      <c r="J4143" s="167" t="s">
        <v>4758</v>
      </c>
      <c r="K4143" s="167" t="s">
        <v>4651</v>
      </c>
      <c r="L4143" s="167" t="s">
        <v>4759</v>
      </c>
      <c r="M4143" s="167" t="s">
        <v>4652</v>
      </c>
      <c r="O4143" s="167">
        <v>23978</v>
      </c>
      <c r="P4143" s="167" t="s">
        <v>1386</v>
      </c>
      <c r="R4143" s="167">
        <v>97</v>
      </c>
      <c r="S4143" s="167">
        <v>-97</v>
      </c>
      <c r="T4143" s="167" t="s">
        <v>1361</v>
      </c>
    </row>
    <row r="4144" spans="1:20">
      <c r="A4144" s="167">
        <v>42000</v>
      </c>
      <c r="B4144" s="167">
        <v>45938</v>
      </c>
      <c r="C4144" s="168">
        <v>45938</v>
      </c>
      <c r="D4144" s="167" t="s">
        <v>4663</v>
      </c>
      <c r="E4144" s="167" t="s">
        <v>4757</v>
      </c>
      <c r="F4144" s="167" t="s">
        <v>1557</v>
      </c>
      <c r="G4144" s="167" t="s">
        <v>134</v>
      </c>
      <c r="I4144" s="167" t="s">
        <v>1650</v>
      </c>
      <c r="J4144" s="167" t="s">
        <v>4758</v>
      </c>
      <c r="K4144" s="167" t="s">
        <v>4651</v>
      </c>
      <c r="L4144" s="167" t="s">
        <v>4759</v>
      </c>
      <c r="M4144" s="167" t="s">
        <v>4652</v>
      </c>
      <c r="O4144" s="167">
        <v>24006</v>
      </c>
      <c r="P4144" s="167" t="s">
        <v>1386</v>
      </c>
      <c r="R4144" s="167">
        <v>810</v>
      </c>
      <c r="S4144" s="167">
        <v>-810</v>
      </c>
      <c r="T4144" s="167" t="s">
        <v>1361</v>
      </c>
    </row>
    <row r="4145" spans="1:20">
      <c r="A4145" s="167">
        <v>42000</v>
      </c>
      <c r="B4145" s="167">
        <v>45938</v>
      </c>
      <c r="C4145" s="168">
        <v>45938</v>
      </c>
      <c r="D4145" s="167" t="s">
        <v>4666</v>
      </c>
      <c r="E4145" s="167" t="s">
        <v>4757</v>
      </c>
      <c r="F4145" s="167" t="s">
        <v>1557</v>
      </c>
      <c r="G4145" s="167" t="s">
        <v>134</v>
      </c>
      <c r="I4145" s="167" t="s">
        <v>1650</v>
      </c>
      <c r="J4145" s="167" t="s">
        <v>4758</v>
      </c>
      <c r="K4145" s="167" t="s">
        <v>4651</v>
      </c>
      <c r="L4145" s="167" t="s">
        <v>4759</v>
      </c>
      <c r="M4145" s="167" t="s">
        <v>4652</v>
      </c>
      <c r="O4145" s="167">
        <v>24023</v>
      </c>
      <c r="P4145" s="167" t="s">
        <v>1386</v>
      </c>
      <c r="R4145" s="167">
        <v>416</v>
      </c>
      <c r="S4145" s="167">
        <v>-416</v>
      </c>
      <c r="T4145" s="167" t="s">
        <v>1361</v>
      </c>
    </row>
    <row r="4146" spans="1:20">
      <c r="A4146" s="167">
        <v>42000</v>
      </c>
      <c r="B4146" s="167">
        <v>45938</v>
      </c>
      <c r="C4146" s="168">
        <v>45938</v>
      </c>
      <c r="D4146" s="167" t="s">
        <v>4667</v>
      </c>
      <c r="E4146" s="167" t="s">
        <v>4757</v>
      </c>
      <c r="F4146" s="167" t="s">
        <v>1557</v>
      </c>
      <c r="G4146" s="167" t="s">
        <v>134</v>
      </c>
      <c r="I4146" s="167" t="s">
        <v>1650</v>
      </c>
      <c r="J4146" s="167" t="s">
        <v>4758</v>
      </c>
      <c r="K4146" s="167" t="s">
        <v>4651</v>
      </c>
      <c r="L4146" s="167" t="s">
        <v>4759</v>
      </c>
      <c r="M4146" s="167" t="s">
        <v>4652</v>
      </c>
      <c r="O4146" s="167">
        <v>24024</v>
      </c>
      <c r="P4146" s="167" t="s">
        <v>1386</v>
      </c>
      <c r="R4146" s="167">
        <v>97</v>
      </c>
      <c r="S4146" s="167">
        <v>-97</v>
      </c>
      <c r="T4146" s="167" t="s">
        <v>1361</v>
      </c>
    </row>
    <row r="4147" spans="1:20">
      <c r="A4147" s="167">
        <v>42000</v>
      </c>
      <c r="B4147" s="167">
        <v>45938</v>
      </c>
      <c r="C4147" s="168">
        <v>45938</v>
      </c>
      <c r="D4147" s="167" t="s">
        <v>4670</v>
      </c>
      <c r="E4147" s="167" t="s">
        <v>4757</v>
      </c>
      <c r="F4147" s="167" t="s">
        <v>1557</v>
      </c>
      <c r="G4147" s="167" t="s">
        <v>134</v>
      </c>
      <c r="I4147" s="167" t="s">
        <v>1650</v>
      </c>
      <c r="J4147" s="167" t="s">
        <v>4758</v>
      </c>
      <c r="K4147" s="167" t="s">
        <v>4651</v>
      </c>
      <c r="L4147" s="167" t="s">
        <v>4759</v>
      </c>
      <c r="M4147" s="167" t="s">
        <v>4652</v>
      </c>
      <c r="O4147" s="167">
        <v>24027</v>
      </c>
      <c r="P4147" s="167" t="s">
        <v>1386</v>
      </c>
      <c r="R4147" s="167">
        <v>97</v>
      </c>
      <c r="S4147" s="167">
        <v>-97</v>
      </c>
      <c r="T4147" s="167" t="s">
        <v>1361</v>
      </c>
    </row>
    <row r="4148" spans="1:20">
      <c r="A4148" s="167">
        <v>42000</v>
      </c>
      <c r="B4148" s="167">
        <v>45938</v>
      </c>
      <c r="C4148" s="168">
        <v>45938</v>
      </c>
      <c r="D4148" s="167" t="s">
        <v>4684</v>
      </c>
      <c r="E4148" s="167" t="s">
        <v>4757</v>
      </c>
      <c r="F4148" s="167" t="s">
        <v>1945</v>
      </c>
      <c r="G4148" s="167" t="s">
        <v>1946</v>
      </c>
      <c r="I4148" s="167" t="s">
        <v>1650</v>
      </c>
      <c r="J4148" s="167" t="s">
        <v>4758</v>
      </c>
      <c r="K4148" s="167" t="s">
        <v>4651</v>
      </c>
      <c r="L4148" s="167" t="s">
        <v>4759</v>
      </c>
      <c r="M4148" s="167" t="s">
        <v>4652</v>
      </c>
      <c r="O4148" s="167">
        <v>24046</v>
      </c>
      <c r="P4148" s="167" t="s">
        <v>1386</v>
      </c>
      <c r="R4148" s="167">
        <v>32</v>
      </c>
      <c r="S4148" s="167">
        <v>-32</v>
      </c>
      <c r="T4148" s="167" t="s">
        <v>1361</v>
      </c>
    </row>
    <row r="4149" spans="1:20">
      <c r="A4149" s="167">
        <v>42000</v>
      </c>
      <c r="B4149" s="167">
        <v>45944</v>
      </c>
      <c r="C4149" s="168">
        <v>45944</v>
      </c>
      <c r="D4149" s="167" t="s">
        <v>4689</v>
      </c>
      <c r="E4149" s="167" t="s">
        <v>4757</v>
      </c>
      <c r="F4149" s="167" t="s">
        <v>1557</v>
      </c>
      <c r="G4149" s="167" t="s">
        <v>134</v>
      </c>
      <c r="I4149" s="167" t="s">
        <v>1650</v>
      </c>
      <c r="J4149" s="167" t="s">
        <v>4758</v>
      </c>
      <c r="K4149" s="167" t="s">
        <v>4651</v>
      </c>
      <c r="L4149" s="167" t="s">
        <v>4759</v>
      </c>
      <c r="M4149" s="167" t="s">
        <v>4652</v>
      </c>
      <c r="O4149" s="167">
        <v>24082</v>
      </c>
      <c r="P4149" s="167" t="s">
        <v>1386</v>
      </c>
      <c r="R4149" s="167">
        <v>270</v>
      </c>
      <c r="S4149" s="167">
        <v>-270</v>
      </c>
      <c r="T4149" s="167" t="s">
        <v>1361</v>
      </c>
    </row>
    <row r="4150" spans="1:20">
      <c r="A4150" s="167">
        <v>42000</v>
      </c>
      <c r="B4150" s="167">
        <v>45960</v>
      </c>
      <c r="C4150" s="168">
        <v>45960</v>
      </c>
      <c r="D4150" s="167" t="s">
        <v>4697</v>
      </c>
      <c r="E4150" s="167" t="s">
        <v>4757</v>
      </c>
      <c r="F4150" s="167" t="s">
        <v>1557</v>
      </c>
      <c r="G4150" s="167" t="s">
        <v>134</v>
      </c>
      <c r="I4150" s="167" t="s">
        <v>1650</v>
      </c>
      <c r="J4150" s="167" t="s">
        <v>4758</v>
      </c>
      <c r="K4150" s="167" t="s">
        <v>4651</v>
      </c>
      <c r="L4150" s="167" t="s">
        <v>4759</v>
      </c>
      <c r="M4150" s="167" t="s">
        <v>4652</v>
      </c>
      <c r="O4150" s="167">
        <v>24203</v>
      </c>
      <c r="P4150" s="167" t="s">
        <v>1386</v>
      </c>
      <c r="R4150" s="167">
        <v>384</v>
      </c>
      <c r="S4150" s="167">
        <v>-384</v>
      </c>
      <c r="T4150" s="167" t="s">
        <v>1361</v>
      </c>
    </row>
    <row r="4151" spans="1:20">
      <c r="A4151" s="167">
        <v>42000</v>
      </c>
      <c r="B4151" s="167">
        <v>45960</v>
      </c>
      <c r="C4151" s="168">
        <v>45960</v>
      </c>
      <c r="D4151" s="167" t="s">
        <v>4699</v>
      </c>
      <c r="E4151" s="167" t="s">
        <v>4757</v>
      </c>
      <c r="F4151" s="167" t="s">
        <v>1557</v>
      </c>
      <c r="G4151" s="167" t="s">
        <v>134</v>
      </c>
      <c r="I4151" s="167" t="s">
        <v>1650</v>
      </c>
      <c r="J4151" s="167" t="s">
        <v>4758</v>
      </c>
      <c r="K4151" s="167" t="s">
        <v>4651</v>
      </c>
      <c r="L4151" s="167" t="s">
        <v>4759</v>
      </c>
      <c r="M4151" s="167" t="s">
        <v>4652</v>
      </c>
      <c r="O4151" s="167">
        <v>24204</v>
      </c>
      <c r="P4151" s="167" t="s">
        <v>1386</v>
      </c>
      <c r="R4151" s="167">
        <v>35</v>
      </c>
      <c r="S4151" s="167">
        <v>-35</v>
      </c>
      <c r="T4151" s="167" t="s">
        <v>1361</v>
      </c>
    </row>
    <row r="4152" spans="1:20">
      <c r="A4152" s="167">
        <v>42000</v>
      </c>
      <c r="B4152" s="167">
        <v>45925</v>
      </c>
      <c r="C4152" s="168">
        <v>45925</v>
      </c>
      <c r="D4152" s="167" t="s">
        <v>4743</v>
      </c>
      <c r="E4152" s="167" t="s">
        <v>4760</v>
      </c>
      <c r="F4152" s="167" t="s">
        <v>1557</v>
      </c>
      <c r="G4152" s="167" t="s">
        <v>134</v>
      </c>
      <c r="I4152" s="167" t="s">
        <v>1650</v>
      </c>
      <c r="J4152" s="167" t="s">
        <v>4761</v>
      </c>
      <c r="K4152" s="167" t="s">
        <v>4651</v>
      </c>
      <c r="L4152" s="167" t="s">
        <v>4762</v>
      </c>
      <c r="M4152" s="167" t="s">
        <v>4652</v>
      </c>
      <c r="O4152" s="167">
        <v>23654</v>
      </c>
      <c r="P4152" s="167" t="s">
        <v>1386</v>
      </c>
      <c r="R4152" s="167">
        <v>5.15</v>
      </c>
      <c r="S4152" s="167">
        <v>-5.15</v>
      </c>
      <c r="T4152" s="167" t="s">
        <v>1361</v>
      </c>
    </row>
    <row r="4153" spans="1:20">
      <c r="A4153" s="167">
        <v>42000</v>
      </c>
      <c r="B4153" s="167">
        <v>45904</v>
      </c>
      <c r="C4153" s="168">
        <v>45904</v>
      </c>
      <c r="D4153" s="167" t="s">
        <v>4763</v>
      </c>
      <c r="E4153" s="167" t="s">
        <v>4764</v>
      </c>
      <c r="F4153" s="167" t="s">
        <v>1557</v>
      </c>
      <c r="G4153" s="167" t="s">
        <v>134</v>
      </c>
      <c r="I4153" s="167" t="s">
        <v>1650</v>
      </c>
      <c r="J4153" s="167" t="s">
        <v>3288</v>
      </c>
      <c r="K4153" s="167" t="s">
        <v>4651</v>
      </c>
      <c r="L4153" s="167" t="s">
        <v>3289</v>
      </c>
      <c r="M4153" s="167" t="s">
        <v>4652</v>
      </c>
      <c r="O4153" s="167">
        <v>23557</v>
      </c>
      <c r="P4153" s="167" t="s">
        <v>1386</v>
      </c>
      <c r="R4153" s="167">
        <v>292.8</v>
      </c>
      <c r="S4153" s="167">
        <v>-292.8</v>
      </c>
      <c r="T4153" s="167" t="s">
        <v>1361</v>
      </c>
    </row>
    <row r="4154" spans="1:20">
      <c r="A4154" s="167">
        <v>42000</v>
      </c>
      <c r="B4154" s="167">
        <v>45904</v>
      </c>
      <c r="C4154" s="168">
        <v>45904</v>
      </c>
      <c r="D4154" s="167" t="s">
        <v>4765</v>
      </c>
      <c r="E4154" s="167" t="s">
        <v>4764</v>
      </c>
      <c r="F4154" s="167" t="s">
        <v>1557</v>
      </c>
      <c r="G4154" s="167" t="s">
        <v>134</v>
      </c>
      <c r="I4154" s="167" t="s">
        <v>1650</v>
      </c>
      <c r="J4154" s="167" t="s">
        <v>3288</v>
      </c>
      <c r="K4154" s="167" t="s">
        <v>4651</v>
      </c>
      <c r="L4154" s="167" t="s">
        <v>3289</v>
      </c>
      <c r="M4154" s="167" t="s">
        <v>4652</v>
      </c>
      <c r="O4154" s="167">
        <v>23560</v>
      </c>
      <c r="P4154" s="167" t="s">
        <v>1386</v>
      </c>
      <c r="R4154" s="167">
        <v>456</v>
      </c>
      <c r="S4154" s="167">
        <v>-456</v>
      </c>
      <c r="T4154" s="167" t="s">
        <v>1361</v>
      </c>
    </row>
    <row r="4155" spans="1:20">
      <c r="A4155" s="167">
        <v>42000</v>
      </c>
      <c r="B4155" s="167">
        <v>45938</v>
      </c>
      <c r="C4155" s="168">
        <v>45938</v>
      </c>
      <c r="D4155" s="167" t="s">
        <v>4766</v>
      </c>
      <c r="E4155" s="167" t="s">
        <v>4764</v>
      </c>
      <c r="F4155" s="167" t="s">
        <v>1557</v>
      </c>
      <c r="G4155" s="167" t="s">
        <v>134</v>
      </c>
      <c r="I4155" s="167" t="s">
        <v>1650</v>
      </c>
      <c r="J4155" s="167" t="s">
        <v>3288</v>
      </c>
      <c r="K4155" s="167" t="s">
        <v>4651</v>
      </c>
      <c r="L4155" s="167" t="s">
        <v>3289</v>
      </c>
      <c r="M4155" s="167" t="s">
        <v>4652</v>
      </c>
      <c r="O4155" s="167">
        <v>24037</v>
      </c>
      <c r="P4155" s="167" t="s">
        <v>1386</v>
      </c>
      <c r="R4155" s="167">
        <v>292.8</v>
      </c>
      <c r="S4155" s="167">
        <v>-292.8</v>
      </c>
      <c r="T4155" s="167" t="s">
        <v>1361</v>
      </c>
    </row>
    <row r="4156" spans="1:20">
      <c r="A4156" s="167">
        <v>42000</v>
      </c>
      <c r="B4156" s="167">
        <v>45938</v>
      </c>
      <c r="C4156" s="168">
        <v>45938</v>
      </c>
      <c r="D4156" s="167" t="s">
        <v>4767</v>
      </c>
      <c r="E4156" s="167" t="s">
        <v>4764</v>
      </c>
      <c r="F4156" s="167" t="s">
        <v>1557</v>
      </c>
      <c r="G4156" s="167" t="s">
        <v>134</v>
      </c>
      <c r="I4156" s="167" t="s">
        <v>1650</v>
      </c>
      <c r="J4156" s="167" t="s">
        <v>3288</v>
      </c>
      <c r="K4156" s="167" t="s">
        <v>4651</v>
      </c>
      <c r="L4156" s="167" t="s">
        <v>3289</v>
      </c>
      <c r="M4156" s="167" t="s">
        <v>4652</v>
      </c>
      <c r="O4156" s="167">
        <v>24038</v>
      </c>
      <c r="P4156" s="167" t="s">
        <v>1386</v>
      </c>
      <c r="R4156" s="167">
        <v>273.60000000000002</v>
      </c>
      <c r="S4156" s="167">
        <v>-273.60000000000002</v>
      </c>
      <c r="T4156" s="167" t="s">
        <v>1361</v>
      </c>
    </row>
    <row r="4157" spans="1:20">
      <c r="A4157" s="167">
        <v>42000</v>
      </c>
      <c r="B4157" s="167">
        <v>45938</v>
      </c>
      <c r="C4157" s="168">
        <v>45938</v>
      </c>
      <c r="D4157" s="167" t="s">
        <v>4768</v>
      </c>
      <c r="E4157" s="167" t="s">
        <v>4764</v>
      </c>
      <c r="F4157" s="167" t="s">
        <v>1557</v>
      </c>
      <c r="G4157" s="167" t="s">
        <v>134</v>
      </c>
      <c r="I4157" s="167" t="s">
        <v>1650</v>
      </c>
      <c r="J4157" s="167" t="s">
        <v>3288</v>
      </c>
      <c r="K4157" s="167" t="s">
        <v>4651</v>
      </c>
      <c r="L4157" s="167" t="s">
        <v>3289</v>
      </c>
      <c r="M4157" s="167" t="s">
        <v>4652</v>
      </c>
      <c r="O4157" s="167">
        <v>24050</v>
      </c>
      <c r="P4157" s="167" t="s">
        <v>1386</v>
      </c>
      <c r="R4157" s="167">
        <v>241</v>
      </c>
      <c r="S4157" s="167">
        <v>-241</v>
      </c>
      <c r="T4157" s="167" t="s">
        <v>1361</v>
      </c>
    </row>
    <row r="4158" spans="1:20">
      <c r="A4158" s="167">
        <v>42000</v>
      </c>
      <c r="B4158" s="167">
        <v>45938</v>
      </c>
      <c r="C4158" s="168">
        <v>45938</v>
      </c>
      <c r="D4158" s="167" t="s">
        <v>4769</v>
      </c>
      <c r="E4158" s="167" t="s">
        <v>4764</v>
      </c>
      <c r="F4158" s="167" t="s">
        <v>1557</v>
      </c>
      <c r="G4158" s="167" t="s">
        <v>134</v>
      </c>
      <c r="I4158" s="167" t="s">
        <v>1650</v>
      </c>
      <c r="J4158" s="167" t="s">
        <v>3288</v>
      </c>
      <c r="K4158" s="167" t="s">
        <v>4651</v>
      </c>
      <c r="L4158" s="167" t="s">
        <v>3289</v>
      </c>
      <c r="M4158" s="167" t="s">
        <v>4652</v>
      </c>
      <c r="O4158" s="167">
        <v>24051</v>
      </c>
      <c r="P4158" s="167" t="s">
        <v>1386</v>
      </c>
      <c r="R4158" s="167">
        <v>224</v>
      </c>
      <c r="S4158" s="167">
        <v>-224</v>
      </c>
      <c r="T4158" s="167" t="s">
        <v>1361</v>
      </c>
    </row>
    <row r="4159" spans="1:20">
      <c r="A4159" s="167">
        <v>42000</v>
      </c>
      <c r="B4159" s="167">
        <v>45957</v>
      </c>
      <c r="C4159" s="168">
        <v>45957</v>
      </c>
      <c r="D4159" s="167" t="s">
        <v>4770</v>
      </c>
      <c r="E4159" s="167" t="s">
        <v>4764</v>
      </c>
      <c r="F4159" s="167" t="s">
        <v>1557</v>
      </c>
      <c r="G4159" s="167" t="s">
        <v>134</v>
      </c>
      <c r="I4159" s="167" t="s">
        <v>1650</v>
      </c>
      <c r="J4159" s="167" t="s">
        <v>3288</v>
      </c>
      <c r="K4159" s="167" t="s">
        <v>4651</v>
      </c>
      <c r="L4159" s="167" t="s">
        <v>3289</v>
      </c>
      <c r="M4159" s="167" t="s">
        <v>4652</v>
      </c>
      <c r="O4159" s="167">
        <v>24171</v>
      </c>
      <c r="P4159" s="167" t="s">
        <v>1386</v>
      </c>
      <c r="R4159" s="167">
        <v>113</v>
      </c>
      <c r="S4159" s="167">
        <v>-113</v>
      </c>
      <c r="T4159" s="167" t="s">
        <v>1361</v>
      </c>
    </row>
    <row r="4160" spans="1:20">
      <c r="A4160" s="167">
        <v>41500</v>
      </c>
      <c r="B4160" s="167">
        <v>45938</v>
      </c>
      <c r="C4160" s="168">
        <v>45938</v>
      </c>
      <c r="D4160" s="167" t="s">
        <v>4671</v>
      </c>
      <c r="E4160" s="167" t="s">
        <v>4771</v>
      </c>
      <c r="F4160" s="167" t="s">
        <v>1648</v>
      </c>
      <c r="G4160" s="167" t="s">
        <v>1649</v>
      </c>
      <c r="I4160" s="167" t="s">
        <v>1650</v>
      </c>
      <c r="J4160" s="167" t="s">
        <v>4772</v>
      </c>
      <c r="K4160" s="167" t="s">
        <v>4651</v>
      </c>
      <c r="L4160" s="167" t="s">
        <v>4772</v>
      </c>
      <c r="M4160" s="167" t="s">
        <v>4652</v>
      </c>
      <c r="O4160" s="167">
        <v>24028</v>
      </c>
      <c r="P4160" s="167" t="s">
        <v>1386</v>
      </c>
      <c r="R4160" s="167">
        <v>50</v>
      </c>
      <c r="S4160" s="167">
        <v>-50</v>
      </c>
      <c r="T4160" s="167" t="s">
        <v>1361</v>
      </c>
    </row>
    <row r="4161" spans="1:20">
      <c r="A4161" s="167">
        <v>44000</v>
      </c>
      <c r="B4161" s="167">
        <v>45904</v>
      </c>
      <c r="C4161" s="168">
        <v>45904</v>
      </c>
      <c r="D4161" s="167" t="s">
        <v>4773</v>
      </c>
      <c r="E4161" s="167" t="s">
        <v>4774</v>
      </c>
      <c r="F4161" s="167" t="s">
        <v>1557</v>
      </c>
      <c r="G4161" s="167" t="s">
        <v>134</v>
      </c>
      <c r="I4161" s="167" t="s">
        <v>1650</v>
      </c>
      <c r="J4161" s="167" t="s">
        <v>1911</v>
      </c>
      <c r="K4161" s="167" t="s">
        <v>4651</v>
      </c>
      <c r="L4161" s="167" t="s">
        <v>1912</v>
      </c>
      <c r="M4161" s="167" t="s">
        <v>4652</v>
      </c>
      <c r="O4161" s="167">
        <v>23558</v>
      </c>
      <c r="P4161" s="167" t="s">
        <v>1386</v>
      </c>
      <c r="R4161" s="167">
        <v>50</v>
      </c>
      <c r="S4161" s="167">
        <v>-50</v>
      </c>
      <c r="T4161" s="167" t="s">
        <v>1361</v>
      </c>
    </row>
    <row r="4162" spans="1:20">
      <c r="A4162" s="167">
        <v>44000</v>
      </c>
      <c r="B4162" s="167">
        <v>45904</v>
      </c>
      <c r="C4162" s="168">
        <v>45904</v>
      </c>
      <c r="D4162" s="167" t="s">
        <v>4775</v>
      </c>
      <c r="E4162" s="167" t="s">
        <v>4774</v>
      </c>
      <c r="F4162" s="167" t="s">
        <v>1557</v>
      </c>
      <c r="G4162" s="167" t="s">
        <v>134</v>
      </c>
      <c r="I4162" s="167" t="s">
        <v>1650</v>
      </c>
      <c r="J4162" s="167" t="s">
        <v>1911</v>
      </c>
      <c r="K4162" s="167" t="s">
        <v>4651</v>
      </c>
      <c r="L4162" s="167" t="s">
        <v>1912</v>
      </c>
      <c r="M4162" s="167" t="s">
        <v>4652</v>
      </c>
      <c r="O4162" s="167">
        <v>23559</v>
      </c>
      <c r="P4162" s="167" t="s">
        <v>1386</v>
      </c>
      <c r="R4162" s="167">
        <v>50</v>
      </c>
      <c r="S4162" s="167">
        <v>-50</v>
      </c>
      <c r="T4162" s="167" t="s">
        <v>1361</v>
      </c>
    </row>
    <row r="4163" spans="1:20">
      <c r="A4163" s="167">
        <v>44000</v>
      </c>
      <c r="B4163" s="167">
        <v>45904</v>
      </c>
      <c r="C4163" s="168">
        <v>45904</v>
      </c>
      <c r="D4163" s="167" t="s">
        <v>4776</v>
      </c>
      <c r="E4163" s="167" t="s">
        <v>4774</v>
      </c>
      <c r="F4163" s="167" t="s">
        <v>1557</v>
      </c>
      <c r="G4163" s="167" t="s">
        <v>134</v>
      </c>
      <c r="I4163" s="167" t="s">
        <v>1650</v>
      </c>
      <c r="J4163" s="167" t="s">
        <v>1911</v>
      </c>
      <c r="K4163" s="167" t="s">
        <v>4651</v>
      </c>
      <c r="L4163" s="167" t="s">
        <v>1912</v>
      </c>
      <c r="M4163" s="167" t="s">
        <v>4652</v>
      </c>
      <c r="O4163" s="167">
        <v>23561</v>
      </c>
      <c r="P4163" s="167" t="s">
        <v>1386</v>
      </c>
      <c r="R4163" s="167">
        <v>150</v>
      </c>
      <c r="S4163" s="167">
        <v>-150</v>
      </c>
      <c r="T4163" s="167" t="s">
        <v>1361</v>
      </c>
    </row>
    <row r="4164" spans="1:20">
      <c r="A4164" s="167">
        <v>44000</v>
      </c>
      <c r="B4164" s="167">
        <v>45905</v>
      </c>
      <c r="C4164" s="168">
        <v>45905</v>
      </c>
      <c r="D4164" s="167" t="s">
        <v>4777</v>
      </c>
      <c r="E4164" s="167" t="s">
        <v>4774</v>
      </c>
      <c r="F4164" s="167" t="s">
        <v>1557</v>
      </c>
      <c r="G4164" s="167" t="s">
        <v>134</v>
      </c>
      <c r="I4164" s="167" t="s">
        <v>1650</v>
      </c>
      <c r="J4164" s="167" t="s">
        <v>1911</v>
      </c>
      <c r="K4164" s="167" t="s">
        <v>4651</v>
      </c>
      <c r="L4164" s="167" t="s">
        <v>1912</v>
      </c>
      <c r="M4164" s="167" t="s">
        <v>4652</v>
      </c>
      <c r="O4164" s="167">
        <v>23568</v>
      </c>
      <c r="P4164" s="167" t="s">
        <v>1386</v>
      </c>
      <c r="R4164" s="167">
        <v>50</v>
      </c>
      <c r="S4164" s="167">
        <v>-50</v>
      </c>
      <c r="T4164" s="167" t="s">
        <v>1361</v>
      </c>
    </row>
    <row r="4165" spans="1:20">
      <c r="A4165" s="167">
        <v>44000</v>
      </c>
      <c r="B4165" s="167">
        <v>45925</v>
      </c>
      <c r="C4165" s="168">
        <v>45925</v>
      </c>
      <c r="D4165" s="167" t="s">
        <v>4743</v>
      </c>
      <c r="E4165" s="167" t="s">
        <v>4774</v>
      </c>
      <c r="F4165" s="167" t="s">
        <v>1557</v>
      </c>
      <c r="G4165" s="167" t="s">
        <v>134</v>
      </c>
      <c r="I4165" s="167" t="s">
        <v>1650</v>
      </c>
      <c r="J4165" s="167" t="s">
        <v>1911</v>
      </c>
      <c r="K4165" s="167" t="s">
        <v>4651</v>
      </c>
      <c r="L4165" s="167" t="s">
        <v>1912</v>
      </c>
      <c r="M4165" s="167" t="s">
        <v>4652</v>
      </c>
      <c r="O4165" s="167">
        <v>23654</v>
      </c>
      <c r="P4165" s="167" t="s">
        <v>1386</v>
      </c>
      <c r="R4165" s="167">
        <v>27.04</v>
      </c>
      <c r="S4165" s="167">
        <v>-27.04</v>
      </c>
      <c r="T4165" s="167" t="s">
        <v>1361</v>
      </c>
    </row>
    <row r="4166" spans="1:20">
      <c r="A4166" s="167">
        <v>44000</v>
      </c>
      <c r="B4166" s="167">
        <v>45936</v>
      </c>
      <c r="C4166" s="168">
        <v>45936</v>
      </c>
      <c r="D4166" s="167" t="s">
        <v>4653</v>
      </c>
      <c r="E4166" s="167" t="s">
        <v>4774</v>
      </c>
      <c r="F4166" s="167" t="s">
        <v>1648</v>
      </c>
      <c r="G4166" s="167" t="s">
        <v>1649</v>
      </c>
      <c r="I4166" s="167" t="s">
        <v>1650</v>
      </c>
      <c r="J4166" s="167" t="s">
        <v>1911</v>
      </c>
      <c r="K4166" s="167" t="s">
        <v>4651</v>
      </c>
      <c r="L4166" s="167" t="s">
        <v>1912</v>
      </c>
      <c r="M4166" s="167" t="s">
        <v>4652</v>
      </c>
      <c r="O4166" s="167">
        <v>23975</v>
      </c>
      <c r="P4166" s="167" t="s">
        <v>1386</v>
      </c>
      <c r="R4166" s="167">
        <v>235.1</v>
      </c>
      <c r="S4166" s="167">
        <v>-235.1</v>
      </c>
      <c r="T4166" s="167" t="s">
        <v>1361</v>
      </c>
    </row>
    <row r="4167" spans="1:20">
      <c r="A4167" s="167">
        <v>44000</v>
      </c>
      <c r="B4167" s="167">
        <v>45936</v>
      </c>
      <c r="C4167" s="168">
        <v>45936</v>
      </c>
      <c r="D4167" s="167" t="s">
        <v>4653</v>
      </c>
      <c r="E4167" s="167" t="s">
        <v>4774</v>
      </c>
      <c r="F4167" s="167" t="s">
        <v>1557</v>
      </c>
      <c r="G4167" s="167" t="s">
        <v>134</v>
      </c>
      <c r="I4167" s="167" t="s">
        <v>1650</v>
      </c>
      <c r="J4167" s="167" t="s">
        <v>1911</v>
      </c>
      <c r="K4167" s="167" t="s">
        <v>4651</v>
      </c>
      <c r="L4167" s="167" t="s">
        <v>1912</v>
      </c>
      <c r="M4167" s="167" t="s">
        <v>4652</v>
      </c>
      <c r="O4167" s="167">
        <v>23975</v>
      </c>
      <c r="P4167" s="167" t="s">
        <v>1386</v>
      </c>
      <c r="R4167" s="167">
        <v>747.51</v>
      </c>
      <c r="S4167" s="167">
        <v>-747.51</v>
      </c>
      <c r="T4167" s="167" t="s">
        <v>1361</v>
      </c>
    </row>
    <row r="4168" spans="1:20">
      <c r="A4168" s="167">
        <v>44000</v>
      </c>
      <c r="B4168" s="167">
        <v>45936</v>
      </c>
      <c r="C4168" s="168">
        <v>45936</v>
      </c>
      <c r="D4168" s="167" t="s">
        <v>4654</v>
      </c>
      <c r="E4168" s="167" t="s">
        <v>4774</v>
      </c>
      <c r="F4168" s="167" t="s">
        <v>1557</v>
      </c>
      <c r="G4168" s="167" t="s">
        <v>134</v>
      </c>
      <c r="I4168" s="167" t="s">
        <v>1650</v>
      </c>
      <c r="J4168" s="167" t="s">
        <v>1911</v>
      </c>
      <c r="K4168" s="167" t="s">
        <v>4651</v>
      </c>
      <c r="L4168" s="167" t="s">
        <v>1912</v>
      </c>
      <c r="M4168" s="167" t="s">
        <v>4652</v>
      </c>
      <c r="O4168" s="167">
        <v>23976</v>
      </c>
      <c r="P4168" s="167" t="s">
        <v>1386</v>
      </c>
      <c r="R4168" s="167">
        <v>94.98</v>
      </c>
      <c r="S4168" s="167">
        <v>-94.98</v>
      </c>
      <c r="T4168" s="167" t="s">
        <v>1361</v>
      </c>
    </row>
    <row r="4169" spans="1:20">
      <c r="A4169" s="167">
        <v>44000</v>
      </c>
      <c r="B4169" s="167">
        <v>45936</v>
      </c>
      <c r="C4169" s="168">
        <v>45936</v>
      </c>
      <c r="D4169" s="167" t="s">
        <v>4654</v>
      </c>
      <c r="E4169" s="167" t="s">
        <v>4774</v>
      </c>
      <c r="F4169" s="167" t="s">
        <v>1648</v>
      </c>
      <c r="G4169" s="167" t="s">
        <v>1649</v>
      </c>
      <c r="I4169" s="167" t="s">
        <v>1650</v>
      </c>
      <c r="J4169" s="167" t="s">
        <v>1911</v>
      </c>
      <c r="K4169" s="167" t="s">
        <v>4651</v>
      </c>
      <c r="L4169" s="167" t="s">
        <v>1912</v>
      </c>
      <c r="M4169" s="167" t="s">
        <v>4652</v>
      </c>
      <c r="O4169" s="167">
        <v>23976</v>
      </c>
      <c r="P4169" s="167" t="s">
        <v>1386</v>
      </c>
      <c r="R4169" s="167">
        <v>200</v>
      </c>
      <c r="S4169" s="167">
        <v>-200</v>
      </c>
      <c r="T4169" s="167" t="s">
        <v>1361</v>
      </c>
    </row>
    <row r="4170" spans="1:20">
      <c r="A4170" s="167">
        <v>44000</v>
      </c>
      <c r="B4170" s="167">
        <v>45936</v>
      </c>
      <c r="C4170" s="168">
        <v>45936</v>
      </c>
      <c r="D4170" s="167" t="s">
        <v>4655</v>
      </c>
      <c r="E4170" s="167" t="s">
        <v>4774</v>
      </c>
      <c r="F4170" s="167" t="s">
        <v>1557</v>
      </c>
      <c r="G4170" s="167" t="s">
        <v>134</v>
      </c>
      <c r="I4170" s="167" t="s">
        <v>1650</v>
      </c>
      <c r="J4170" s="167" t="s">
        <v>1911</v>
      </c>
      <c r="K4170" s="167" t="s">
        <v>4651</v>
      </c>
      <c r="L4170" s="167" t="s">
        <v>1912</v>
      </c>
      <c r="M4170" s="167" t="s">
        <v>4652</v>
      </c>
      <c r="O4170" s="167">
        <v>23977</v>
      </c>
      <c r="P4170" s="167" t="s">
        <v>1386</v>
      </c>
      <c r="R4170" s="167">
        <v>158.72999999999999</v>
      </c>
      <c r="S4170" s="167">
        <v>-158.72999999999999</v>
      </c>
      <c r="T4170" s="167" t="s">
        <v>1361</v>
      </c>
    </row>
    <row r="4171" spans="1:20">
      <c r="A4171" s="167">
        <v>44000</v>
      </c>
      <c r="B4171" s="167">
        <v>45936</v>
      </c>
      <c r="C4171" s="168">
        <v>45936</v>
      </c>
      <c r="D4171" s="167" t="s">
        <v>4656</v>
      </c>
      <c r="E4171" s="167" t="s">
        <v>4774</v>
      </c>
      <c r="F4171" s="167" t="s">
        <v>1557</v>
      </c>
      <c r="G4171" s="167" t="s">
        <v>134</v>
      </c>
      <c r="I4171" s="167" t="s">
        <v>1650</v>
      </c>
      <c r="J4171" s="167" t="s">
        <v>1911</v>
      </c>
      <c r="K4171" s="167" t="s">
        <v>4651</v>
      </c>
      <c r="L4171" s="167" t="s">
        <v>1912</v>
      </c>
      <c r="M4171" s="167" t="s">
        <v>4652</v>
      </c>
      <c r="O4171" s="167">
        <v>23978</v>
      </c>
      <c r="P4171" s="167" t="s">
        <v>1386</v>
      </c>
      <c r="R4171" s="167">
        <v>117.55</v>
      </c>
      <c r="S4171" s="167">
        <v>-117.55</v>
      </c>
      <c r="T4171" s="167" t="s">
        <v>1361</v>
      </c>
    </row>
    <row r="4172" spans="1:20">
      <c r="A4172" s="167">
        <v>44000</v>
      </c>
      <c r="B4172" s="167">
        <v>45936</v>
      </c>
      <c r="C4172" s="168">
        <v>45936</v>
      </c>
      <c r="D4172" s="167" t="s">
        <v>4657</v>
      </c>
      <c r="E4172" s="167" t="s">
        <v>4774</v>
      </c>
      <c r="F4172" s="167" t="s">
        <v>1557</v>
      </c>
      <c r="G4172" s="167" t="s">
        <v>134</v>
      </c>
      <c r="I4172" s="167" t="s">
        <v>1650</v>
      </c>
      <c r="J4172" s="167" t="s">
        <v>1911</v>
      </c>
      <c r="K4172" s="167" t="s">
        <v>4651</v>
      </c>
      <c r="L4172" s="167" t="s">
        <v>1912</v>
      </c>
      <c r="M4172" s="167" t="s">
        <v>4652</v>
      </c>
      <c r="O4172" s="167">
        <v>23979</v>
      </c>
      <c r="P4172" s="167" t="s">
        <v>1386</v>
      </c>
      <c r="R4172" s="167">
        <v>147.51</v>
      </c>
      <c r="S4172" s="167">
        <v>-147.51</v>
      </c>
      <c r="T4172" s="167" t="s">
        <v>1361</v>
      </c>
    </row>
    <row r="4173" spans="1:20">
      <c r="A4173" s="167">
        <v>44000</v>
      </c>
      <c r="B4173" s="167">
        <v>45936</v>
      </c>
      <c r="C4173" s="168">
        <v>45936</v>
      </c>
      <c r="D4173" s="167" t="s">
        <v>4658</v>
      </c>
      <c r="E4173" s="167" t="s">
        <v>4774</v>
      </c>
      <c r="F4173" s="167" t="s">
        <v>1557</v>
      </c>
      <c r="G4173" s="167" t="s">
        <v>134</v>
      </c>
      <c r="I4173" s="167" t="s">
        <v>1650</v>
      </c>
      <c r="J4173" s="167" t="s">
        <v>1911</v>
      </c>
      <c r="K4173" s="167" t="s">
        <v>4651</v>
      </c>
      <c r="L4173" s="167" t="s">
        <v>1912</v>
      </c>
      <c r="M4173" s="167" t="s">
        <v>4652</v>
      </c>
      <c r="O4173" s="167">
        <v>23980</v>
      </c>
      <c r="P4173" s="167" t="s">
        <v>1386</v>
      </c>
      <c r="R4173" s="167">
        <v>64.41</v>
      </c>
      <c r="S4173" s="167">
        <v>-64.41</v>
      </c>
      <c r="T4173" s="167" t="s">
        <v>1361</v>
      </c>
    </row>
    <row r="4174" spans="1:20">
      <c r="A4174" s="167">
        <v>44000</v>
      </c>
      <c r="B4174" s="167">
        <v>45936</v>
      </c>
      <c r="C4174" s="168">
        <v>45936</v>
      </c>
      <c r="D4174" s="167" t="s">
        <v>4659</v>
      </c>
      <c r="E4174" s="167" t="s">
        <v>4774</v>
      </c>
      <c r="F4174" s="167" t="s">
        <v>1557</v>
      </c>
      <c r="G4174" s="167" t="s">
        <v>134</v>
      </c>
      <c r="I4174" s="167" t="s">
        <v>1650</v>
      </c>
      <c r="J4174" s="167" t="s">
        <v>1911</v>
      </c>
      <c r="K4174" s="167" t="s">
        <v>4651</v>
      </c>
      <c r="L4174" s="167" t="s">
        <v>1912</v>
      </c>
      <c r="M4174" s="167" t="s">
        <v>4652</v>
      </c>
      <c r="O4174" s="167">
        <v>23981</v>
      </c>
      <c r="P4174" s="167" t="s">
        <v>1386</v>
      </c>
      <c r="R4174" s="167">
        <v>100</v>
      </c>
      <c r="S4174" s="167">
        <v>-100</v>
      </c>
      <c r="T4174" s="167" t="s">
        <v>1361</v>
      </c>
    </row>
    <row r="4175" spans="1:20">
      <c r="A4175" s="167">
        <v>44000</v>
      </c>
      <c r="B4175" s="167">
        <v>45936</v>
      </c>
      <c r="C4175" s="168">
        <v>45936</v>
      </c>
      <c r="D4175" s="167" t="s">
        <v>4660</v>
      </c>
      <c r="E4175" s="167" t="s">
        <v>4774</v>
      </c>
      <c r="F4175" s="167" t="s">
        <v>1557</v>
      </c>
      <c r="G4175" s="167" t="s">
        <v>134</v>
      </c>
      <c r="I4175" s="167" t="s">
        <v>1650</v>
      </c>
      <c r="J4175" s="167" t="s">
        <v>1911</v>
      </c>
      <c r="K4175" s="167" t="s">
        <v>4651</v>
      </c>
      <c r="L4175" s="167" t="s">
        <v>1912</v>
      </c>
      <c r="M4175" s="167" t="s">
        <v>4652</v>
      </c>
      <c r="O4175" s="167">
        <v>23982</v>
      </c>
      <c r="P4175" s="167" t="s">
        <v>1386</v>
      </c>
      <c r="R4175" s="167">
        <v>34.619999999999997</v>
      </c>
      <c r="S4175" s="167">
        <v>-34.619999999999997</v>
      </c>
      <c r="T4175" s="167" t="s">
        <v>1361</v>
      </c>
    </row>
    <row r="4176" spans="1:20">
      <c r="A4176" s="167">
        <v>44000</v>
      </c>
      <c r="B4176" s="167">
        <v>45936</v>
      </c>
      <c r="C4176" s="168">
        <v>45936</v>
      </c>
      <c r="D4176" s="167" t="s">
        <v>4661</v>
      </c>
      <c r="E4176" s="167" t="s">
        <v>4774</v>
      </c>
      <c r="F4176" s="167" t="s">
        <v>1557</v>
      </c>
      <c r="G4176" s="167" t="s">
        <v>134</v>
      </c>
      <c r="I4176" s="167" t="s">
        <v>1650</v>
      </c>
      <c r="J4176" s="167" t="s">
        <v>1911</v>
      </c>
      <c r="K4176" s="167" t="s">
        <v>4651</v>
      </c>
      <c r="L4176" s="167" t="s">
        <v>1912</v>
      </c>
      <c r="M4176" s="167" t="s">
        <v>4652</v>
      </c>
      <c r="O4176" s="167">
        <v>23983</v>
      </c>
      <c r="P4176" s="167" t="s">
        <v>1386</v>
      </c>
      <c r="R4176" s="167">
        <v>65.83</v>
      </c>
      <c r="S4176" s="167">
        <v>-65.83</v>
      </c>
      <c r="T4176" s="167" t="s">
        <v>1361</v>
      </c>
    </row>
    <row r="4177" spans="1:20">
      <c r="A4177" s="167">
        <v>44000</v>
      </c>
      <c r="B4177" s="167">
        <v>45936</v>
      </c>
      <c r="C4177" s="168">
        <v>45936</v>
      </c>
      <c r="D4177" s="167" t="s">
        <v>4662</v>
      </c>
      <c r="E4177" s="167" t="s">
        <v>4774</v>
      </c>
      <c r="F4177" s="167" t="s">
        <v>1557</v>
      </c>
      <c r="G4177" s="167" t="s">
        <v>134</v>
      </c>
      <c r="I4177" s="167" t="s">
        <v>1650</v>
      </c>
      <c r="J4177" s="167" t="s">
        <v>1911</v>
      </c>
      <c r="K4177" s="167" t="s">
        <v>4651</v>
      </c>
      <c r="L4177" s="167" t="s">
        <v>1912</v>
      </c>
      <c r="M4177" s="167" t="s">
        <v>4652</v>
      </c>
      <c r="O4177" s="167">
        <v>23985</v>
      </c>
      <c r="P4177" s="167" t="s">
        <v>1386</v>
      </c>
      <c r="R4177" s="167">
        <v>60.24</v>
      </c>
      <c r="S4177" s="167">
        <v>-60.24</v>
      </c>
      <c r="T4177" s="167" t="s">
        <v>1361</v>
      </c>
    </row>
    <row r="4178" spans="1:20">
      <c r="A4178" s="167">
        <v>44000</v>
      </c>
      <c r="B4178" s="167">
        <v>45936</v>
      </c>
      <c r="C4178" s="168">
        <v>45936</v>
      </c>
      <c r="D4178" s="167" t="s">
        <v>4731</v>
      </c>
      <c r="E4178" s="167" t="s">
        <v>4774</v>
      </c>
      <c r="F4178" s="167" t="s">
        <v>1557</v>
      </c>
      <c r="G4178" s="167" t="s">
        <v>134</v>
      </c>
      <c r="I4178" s="167" t="s">
        <v>1650</v>
      </c>
      <c r="J4178" s="167" t="s">
        <v>1911</v>
      </c>
      <c r="K4178" s="167" t="s">
        <v>4651</v>
      </c>
      <c r="L4178" s="167" t="s">
        <v>1912</v>
      </c>
      <c r="M4178" s="167" t="s">
        <v>4652</v>
      </c>
      <c r="O4178" s="167">
        <v>23993</v>
      </c>
      <c r="P4178" s="167" t="s">
        <v>1386</v>
      </c>
      <c r="R4178" s="167">
        <v>50</v>
      </c>
      <c r="S4178" s="167">
        <v>-50</v>
      </c>
      <c r="T4178" s="167" t="s">
        <v>1361</v>
      </c>
    </row>
    <row r="4179" spans="1:20">
      <c r="A4179" s="167">
        <v>44000</v>
      </c>
      <c r="B4179" s="167">
        <v>45938</v>
      </c>
      <c r="C4179" s="168">
        <v>45938</v>
      </c>
      <c r="D4179" s="167" t="s">
        <v>4663</v>
      </c>
      <c r="E4179" s="167" t="s">
        <v>4774</v>
      </c>
      <c r="F4179" s="167" t="s">
        <v>1648</v>
      </c>
      <c r="G4179" s="167" t="s">
        <v>1649</v>
      </c>
      <c r="I4179" s="167" t="s">
        <v>1650</v>
      </c>
      <c r="J4179" s="167" t="s">
        <v>1911</v>
      </c>
      <c r="K4179" s="167" t="s">
        <v>4651</v>
      </c>
      <c r="L4179" s="167" t="s">
        <v>1912</v>
      </c>
      <c r="M4179" s="167" t="s">
        <v>4652</v>
      </c>
      <c r="O4179" s="167">
        <v>24006</v>
      </c>
      <c r="P4179" s="167" t="s">
        <v>1386</v>
      </c>
      <c r="R4179" s="167">
        <v>300</v>
      </c>
      <c r="S4179" s="167">
        <v>-300</v>
      </c>
      <c r="T4179" s="167" t="s">
        <v>1361</v>
      </c>
    </row>
    <row r="4180" spans="1:20">
      <c r="A4180" s="167">
        <v>44000</v>
      </c>
      <c r="B4180" s="167">
        <v>45938</v>
      </c>
      <c r="C4180" s="168">
        <v>45938</v>
      </c>
      <c r="D4180" s="167" t="s">
        <v>4664</v>
      </c>
      <c r="E4180" s="167" t="s">
        <v>4774</v>
      </c>
      <c r="F4180" s="167" t="s">
        <v>1557</v>
      </c>
      <c r="G4180" s="167" t="s">
        <v>134</v>
      </c>
      <c r="I4180" s="167" t="s">
        <v>1650</v>
      </c>
      <c r="J4180" s="167" t="s">
        <v>1911</v>
      </c>
      <c r="K4180" s="167" t="s">
        <v>4651</v>
      </c>
      <c r="L4180" s="167" t="s">
        <v>1912</v>
      </c>
      <c r="M4180" s="167" t="s">
        <v>4652</v>
      </c>
      <c r="O4180" s="167">
        <v>24007</v>
      </c>
      <c r="P4180" s="167" t="s">
        <v>1386</v>
      </c>
      <c r="R4180" s="167">
        <v>100</v>
      </c>
      <c r="S4180" s="167">
        <v>-100</v>
      </c>
      <c r="T4180" s="167" t="s">
        <v>1361</v>
      </c>
    </row>
    <row r="4181" spans="1:20">
      <c r="A4181" s="167">
        <v>44000</v>
      </c>
      <c r="B4181" s="167">
        <v>45938</v>
      </c>
      <c r="C4181" s="168">
        <v>45938</v>
      </c>
      <c r="D4181" s="167" t="s">
        <v>4665</v>
      </c>
      <c r="E4181" s="167" t="s">
        <v>4774</v>
      </c>
      <c r="F4181" s="167" t="s">
        <v>1648</v>
      </c>
      <c r="G4181" s="167" t="s">
        <v>1649</v>
      </c>
      <c r="I4181" s="167" t="s">
        <v>1650</v>
      </c>
      <c r="J4181" s="167" t="s">
        <v>1911</v>
      </c>
      <c r="K4181" s="167" t="s">
        <v>4651</v>
      </c>
      <c r="L4181" s="167" t="s">
        <v>1912</v>
      </c>
      <c r="M4181" s="167" t="s">
        <v>4652</v>
      </c>
      <c r="O4181" s="167">
        <v>24008</v>
      </c>
      <c r="P4181" s="167" t="s">
        <v>1386</v>
      </c>
      <c r="R4181" s="167">
        <v>118.84</v>
      </c>
      <c r="S4181" s="167">
        <v>-118.84</v>
      </c>
      <c r="T4181" s="167" t="s">
        <v>1361</v>
      </c>
    </row>
    <row r="4182" spans="1:20">
      <c r="A4182" s="167">
        <v>44000</v>
      </c>
      <c r="B4182" s="167">
        <v>45938</v>
      </c>
      <c r="C4182" s="168">
        <v>45938</v>
      </c>
      <c r="D4182" s="167" t="s">
        <v>4666</v>
      </c>
      <c r="E4182" s="167" t="s">
        <v>4774</v>
      </c>
      <c r="F4182" s="167" t="s">
        <v>1557</v>
      </c>
      <c r="G4182" s="167" t="s">
        <v>134</v>
      </c>
      <c r="I4182" s="167" t="s">
        <v>1650</v>
      </c>
      <c r="J4182" s="167" t="s">
        <v>1911</v>
      </c>
      <c r="K4182" s="167" t="s">
        <v>4651</v>
      </c>
      <c r="L4182" s="167" t="s">
        <v>1912</v>
      </c>
      <c r="M4182" s="167" t="s">
        <v>4652</v>
      </c>
      <c r="O4182" s="167">
        <v>24023</v>
      </c>
      <c r="P4182" s="167" t="s">
        <v>1386</v>
      </c>
      <c r="R4182" s="167">
        <v>129.44999999999999</v>
      </c>
      <c r="S4182" s="167">
        <v>-129.44999999999999</v>
      </c>
      <c r="T4182" s="167" t="s">
        <v>1361</v>
      </c>
    </row>
    <row r="4183" spans="1:20">
      <c r="A4183" s="167">
        <v>44000</v>
      </c>
      <c r="B4183" s="167">
        <v>45938</v>
      </c>
      <c r="C4183" s="168">
        <v>45938</v>
      </c>
      <c r="D4183" s="167" t="s">
        <v>4666</v>
      </c>
      <c r="E4183" s="167" t="s">
        <v>4774</v>
      </c>
      <c r="F4183" s="167" t="s">
        <v>1648</v>
      </c>
      <c r="G4183" s="167" t="s">
        <v>1649</v>
      </c>
      <c r="I4183" s="167" t="s">
        <v>1650</v>
      </c>
      <c r="J4183" s="167" t="s">
        <v>1911</v>
      </c>
      <c r="K4183" s="167" t="s">
        <v>4651</v>
      </c>
      <c r="L4183" s="167" t="s">
        <v>1912</v>
      </c>
      <c r="M4183" s="167" t="s">
        <v>4652</v>
      </c>
      <c r="O4183" s="167">
        <v>24023</v>
      </c>
      <c r="P4183" s="167" t="s">
        <v>1386</v>
      </c>
      <c r="R4183" s="167">
        <v>1931.92</v>
      </c>
      <c r="S4183" s="167">
        <v>-1931.92</v>
      </c>
      <c r="T4183" s="167" t="s">
        <v>1361</v>
      </c>
    </row>
    <row r="4184" spans="1:20">
      <c r="A4184" s="167">
        <v>44000</v>
      </c>
      <c r="B4184" s="167">
        <v>45938</v>
      </c>
      <c r="C4184" s="168">
        <v>45938</v>
      </c>
      <c r="D4184" s="167" t="s">
        <v>4667</v>
      </c>
      <c r="E4184" s="167" t="s">
        <v>4774</v>
      </c>
      <c r="F4184" s="167" t="s">
        <v>1557</v>
      </c>
      <c r="G4184" s="167" t="s">
        <v>134</v>
      </c>
      <c r="I4184" s="167" t="s">
        <v>1650</v>
      </c>
      <c r="J4184" s="167" t="s">
        <v>1911</v>
      </c>
      <c r="K4184" s="167" t="s">
        <v>4651</v>
      </c>
      <c r="L4184" s="167" t="s">
        <v>1912</v>
      </c>
      <c r="M4184" s="167" t="s">
        <v>4652</v>
      </c>
      <c r="O4184" s="167">
        <v>24024</v>
      </c>
      <c r="P4184" s="167" t="s">
        <v>1386</v>
      </c>
      <c r="R4184" s="167">
        <v>148.97</v>
      </c>
      <c r="S4184" s="167">
        <v>-148.97</v>
      </c>
      <c r="T4184" s="167" t="s">
        <v>1361</v>
      </c>
    </row>
    <row r="4185" spans="1:20">
      <c r="A4185" s="167">
        <v>44000</v>
      </c>
      <c r="B4185" s="167">
        <v>45938</v>
      </c>
      <c r="C4185" s="168">
        <v>45938</v>
      </c>
      <c r="D4185" s="167" t="s">
        <v>4668</v>
      </c>
      <c r="E4185" s="167" t="s">
        <v>4774</v>
      </c>
      <c r="F4185" s="167" t="s">
        <v>1648</v>
      </c>
      <c r="G4185" s="167" t="s">
        <v>1649</v>
      </c>
      <c r="I4185" s="167" t="s">
        <v>1650</v>
      </c>
      <c r="J4185" s="167" t="s">
        <v>1911</v>
      </c>
      <c r="K4185" s="167" t="s">
        <v>4651</v>
      </c>
      <c r="L4185" s="167" t="s">
        <v>1912</v>
      </c>
      <c r="M4185" s="167" t="s">
        <v>4652</v>
      </c>
      <c r="O4185" s="167">
        <v>24025</v>
      </c>
      <c r="P4185" s="167" t="s">
        <v>1386</v>
      </c>
      <c r="R4185" s="167">
        <v>200</v>
      </c>
      <c r="S4185" s="167">
        <v>-200</v>
      </c>
      <c r="T4185" s="167" t="s">
        <v>1361</v>
      </c>
    </row>
    <row r="4186" spans="1:20">
      <c r="A4186" s="167">
        <v>44000</v>
      </c>
      <c r="B4186" s="167">
        <v>45938</v>
      </c>
      <c r="C4186" s="168">
        <v>45938</v>
      </c>
      <c r="D4186" s="167" t="s">
        <v>4669</v>
      </c>
      <c r="E4186" s="167" t="s">
        <v>4774</v>
      </c>
      <c r="F4186" s="167" t="s">
        <v>1945</v>
      </c>
      <c r="G4186" s="167" t="s">
        <v>1946</v>
      </c>
      <c r="I4186" s="167" t="s">
        <v>1650</v>
      </c>
      <c r="J4186" s="167" t="s">
        <v>1911</v>
      </c>
      <c r="K4186" s="167" t="s">
        <v>4651</v>
      </c>
      <c r="L4186" s="167" t="s">
        <v>1912</v>
      </c>
      <c r="M4186" s="167" t="s">
        <v>4652</v>
      </c>
      <c r="O4186" s="167">
        <v>24026</v>
      </c>
      <c r="P4186" s="167" t="s">
        <v>1386</v>
      </c>
      <c r="R4186" s="167">
        <v>225.07</v>
      </c>
      <c r="S4186" s="167">
        <v>-225.07</v>
      </c>
      <c r="T4186" s="167" t="s">
        <v>1361</v>
      </c>
    </row>
    <row r="4187" spans="1:20">
      <c r="A4187" s="167">
        <v>44000</v>
      </c>
      <c r="B4187" s="167">
        <v>45938</v>
      </c>
      <c r="C4187" s="168">
        <v>45938</v>
      </c>
      <c r="D4187" s="167" t="s">
        <v>4670</v>
      </c>
      <c r="E4187" s="167" t="s">
        <v>4774</v>
      </c>
      <c r="F4187" s="167" t="s">
        <v>1557</v>
      </c>
      <c r="G4187" s="167" t="s">
        <v>134</v>
      </c>
      <c r="I4187" s="167" t="s">
        <v>1650</v>
      </c>
      <c r="J4187" s="167" t="s">
        <v>1911</v>
      </c>
      <c r="K4187" s="167" t="s">
        <v>4651</v>
      </c>
      <c r="L4187" s="167" t="s">
        <v>1912</v>
      </c>
      <c r="M4187" s="167" t="s">
        <v>4652</v>
      </c>
      <c r="O4187" s="167">
        <v>24027</v>
      </c>
      <c r="P4187" s="167" t="s">
        <v>1386</v>
      </c>
      <c r="R4187" s="167">
        <v>112.56</v>
      </c>
      <c r="S4187" s="167">
        <v>-112.56</v>
      </c>
      <c r="T4187" s="167" t="s">
        <v>1361</v>
      </c>
    </row>
    <row r="4188" spans="1:20">
      <c r="A4188" s="167">
        <v>44000</v>
      </c>
      <c r="B4188" s="167">
        <v>45938</v>
      </c>
      <c r="C4188" s="168">
        <v>45938</v>
      </c>
      <c r="D4188" s="167" t="s">
        <v>4671</v>
      </c>
      <c r="E4188" s="167" t="s">
        <v>4774</v>
      </c>
      <c r="F4188" s="167" t="s">
        <v>1557</v>
      </c>
      <c r="G4188" s="167" t="s">
        <v>134</v>
      </c>
      <c r="I4188" s="167" t="s">
        <v>1650</v>
      </c>
      <c r="J4188" s="167" t="s">
        <v>1911</v>
      </c>
      <c r="K4188" s="167" t="s">
        <v>4651</v>
      </c>
      <c r="L4188" s="167" t="s">
        <v>1912</v>
      </c>
      <c r="M4188" s="167" t="s">
        <v>4652</v>
      </c>
      <c r="O4188" s="167">
        <v>24028</v>
      </c>
      <c r="P4188" s="167" t="s">
        <v>1386</v>
      </c>
      <c r="R4188" s="167">
        <v>100</v>
      </c>
      <c r="S4188" s="167">
        <v>-100</v>
      </c>
      <c r="T4188" s="167" t="s">
        <v>1361</v>
      </c>
    </row>
    <row r="4189" spans="1:20">
      <c r="A4189" s="167">
        <v>44000</v>
      </c>
      <c r="B4189" s="167">
        <v>45938</v>
      </c>
      <c r="C4189" s="168">
        <v>45938</v>
      </c>
      <c r="D4189" s="167" t="s">
        <v>4672</v>
      </c>
      <c r="E4189" s="167" t="s">
        <v>4774</v>
      </c>
      <c r="F4189" s="167" t="s">
        <v>1557</v>
      </c>
      <c r="G4189" s="167" t="s">
        <v>134</v>
      </c>
      <c r="I4189" s="167" t="s">
        <v>1650</v>
      </c>
      <c r="J4189" s="167" t="s">
        <v>1911</v>
      </c>
      <c r="K4189" s="167" t="s">
        <v>4651</v>
      </c>
      <c r="L4189" s="167" t="s">
        <v>1912</v>
      </c>
      <c r="M4189" s="167" t="s">
        <v>4652</v>
      </c>
      <c r="O4189" s="167">
        <v>24029</v>
      </c>
      <c r="P4189" s="167" t="s">
        <v>1386</v>
      </c>
      <c r="R4189" s="167">
        <v>100</v>
      </c>
      <c r="S4189" s="167">
        <v>-100</v>
      </c>
      <c r="T4189" s="167" t="s">
        <v>1361</v>
      </c>
    </row>
    <row r="4190" spans="1:20">
      <c r="A4190" s="167">
        <v>44000</v>
      </c>
      <c r="B4190" s="167">
        <v>45938</v>
      </c>
      <c r="C4190" s="168">
        <v>45938</v>
      </c>
      <c r="D4190" s="167" t="s">
        <v>4673</v>
      </c>
      <c r="E4190" s="167" t="s">
        <v>4774</v>
      </c>
      <c r="F4190" s="167" t="s">
        <v>1557</v>
      </c>
      <c r="G4190" s="167" t="s">
        <v>134</v>
      </c>
      <c r="I4190" s="167" t="s">
        <v>1650</v>
      </c>
      <c r="J4190" s="167" t="s">
        <v>1911</v>
      </c>
      <c r="K4190" s="167" t="s">
        <v>4651</v>
      </c>
      <c r="L4190" s="167" t="s">
        <v>1912</v>
      </c>
      <c r="M4190" s="167" t="s">
        <v>4652</v>
      </c>
      <c r="O4190" s="167">
        <v>24030</v>
      </c>
      <c r="P4190" s="167" t="s">
        <v>1386</v>
      </c>
      <c r="R4190" s="167">
        <v>74.849999999999994</v>
      </c>
      <c r="S4190" s="167">
        <v>-74.849999999999994</v>
      </c>
      <c r="T4190" s="167" t="s">
        <v>1361</v>
      </c>
    </row>
    <row r="4191" spans="1:20">
      <c r="A4191" s="167">
        <v>44000</v>
      </c>
      <c r="B4191" s="167">
        <v>45938</v>
      </c>
      <c r="C4191" s="168">
        <v>45938</v>
      </c>
      <c r="D4191" s="167" t="s">
        <v>4674</v>
      </c>
      <c r="E4191" s="167" t="s">
        <v>4774</v>
      </c>
      <c r="F4191" s="167" t="s">
        <v>1557</v>
      </c>
      <c r="G4191" s="167" t="s">
        <v>134</v>
      </c>
      <c r="I4191" s="167" t="s">
        <v>1650</v>
      </c>
      <c r="J4191" s="167" t="s">
        <v>1911</v>
      </c>
      <c r="K4191" s="167" t="s">
        <v>4651</v>
      </c>
      <c r="L4191" s="167" t="s">
        <v>1912</v>
      </c>
      <c r="M4191" s="167" t="s">
        <v>4652</v>
      </c>
      <c r="O4191" s="167">
        <v>24031</v>
      </c>
      <c r="P4191" s="167" t="s">
        <v>1386</v>
      </c>
      <c r="R4191" s="167">
        <v>49.98</v>
      </c>
      <c r="S4191" s="167">
        <v>-49.98</v>
      </c>
      <c r="T4191" s="167" t="s">
        <v>1361</v>
      </c>
    </row>
    <row r="4192" spans="1:20">
      <c r="A4192" s="167">
        <v>44000</v>
      </c>
      <c r="B4192" s="167">
        <v>45938</v>
      </c>
      <c r="C4192" s="168">
        <v>45938</v>
      </c>
      <c r="D4192" s="167" t="s">
        <v>4675</v>
      </c>
      <c r="E4192" s="167" t="s">
        <v>4774</v>
      </c>
      <c r="F4192" s="167" t="s">
        <v>1557</v>
      </c>
      <c r="G4192" s="167" t="s">
        <v>134</v>
      </c>
      <c r="I4192" s="167" t="s">
        <v>1650</v>
      </c>
      <c r="J4192" s="167" t="s">
        <v>1911</v>
      </c>
      <c r="K4192" s="167" t="s">
        <v>4651</v>
      </c>
      <c r="L4192" s="167" t="s">
        <v>1912</v>
      </c>
      <c r="M4192" s="167" t="s">
        <v>4652</v>
      </c>
      <c r="O4192" s="167">
        <v>24032</v>
      </c>
      <c r="P4192" s="167" t="s">
        <v>1386</v>
      </c>
      <c r="R4192" s="167">
        <v>100</v>
      </c>
      <c r="S4192" s="167">
        <v>-100</v>
      </c>
      <c r="T4192" s="167" t="s">
        <v>1361</v>
      </c>
    </row>
    <row r="4193" spans="1:20">
      <c r="A4193" s="167">
        <v>44000</v>
      </c>
      <c r="B4193" s="167">
        <v>45938</v>
      </c>
      <c r="C4193" s="168">
        <v>45938</v>
      </c>
      <c r="D4193" s="167" t="s">
        <v>4676</v>
      </c>
      <c r="E4193" s="167" t="s">
        <v>4774</v>
      </c>
      <c r="F4193" s="167" t="s">
        <v>1557</v>
      </c>
      <c r="G4193" s="167" t="s">
        <v>134</v>
      </c>
      <c r="I4193" s="167" t="s">
        <v>1650</v>
      </c>
      <c r="J4193" s="167" t="s">
        <v>1911</v>
      </c>
      <c r="K4193" s="167" t="s">
        <v>4651</v>
      </c>
      <c r="L4193" s="167" t="s">
        <v>1912</v>
      </c>
      <c r="M4193" s="167" t="s">
        <v>4652</v>
      </c>
      <c r="O4193" s="167">
        <v>24033</v>
      </c>
      <c r="P4193" s="167" t="s">
        <v>1386</v>
      </c>
      <c r="R4193" s="167">
        <v>100</v>
      </c>
      <c r="S4193" s="167">
        <v>-100</v>
      </c>
      <c r="T4193" s="167" t="s">
        <v>1361</v>
      </c>
    </row>
    <row r="4194" spans="1:20">
      <c r="A4194" s="167">
        <v>44000</v>
      </c>
      <c r="B4194" s="167">
        <v>45938</v>
      </c>
      <c r="C4194" s="168">
        <v>45938</v>
      </c>
      <c r="D4194" s="167" t="s">
        <v>4677</v>
      </c>
      <c r="E4194" s="167" t="s">
        <v>4774</v>
      </c>
      <c r="F4194" s="167" t="s">
        <v>1557</v>
      </c>
      <c r="G4194" s="167" t="s">
        <v>134</v>
      </c>
      <c r="I4194" s="167" t="s">
        <v>1650</v>
      </c>
      <c r="J4194" s="167" t="s">
        <v>1911</v>
      </c>
      <c r="K4194" s="167" t="s">
        <v>4651</v>
      </c>
      <c r="L4194" s="167" t="s">
        <v>1912</v>
      </c>
      <c r="M4194" s="167" t="s">
        <v>4652</v>
      </c>
      <c r="O4194" s="167">
        <v>24034</v>
      </c>
      <c r="P4194" s="167" t="s">
        <v>1386</v>
      </c>
      <c r="R4194" s="167">
        <v>100</v>
      </c>
      <c r="S4194" s="167">
        <v>-100</v>
      </c>
      <c r="T4194" s="167" t="s">
        <v>1361</v>
      </c>
    </row>
    <row r="4195" spans="1:20">
      <c r="A4195" s="167">
        <v>44000</v>
      </c>
      <c r="B4195" s="167">
        <v>45938</v>
      </c>
      <c r="C4195" s="168">
        <v>45938</v>
      </c>
      <c r="D4195" s="167" t="s">
        <v>4678</v>
      </c>
      <c r="E4195" s="167" t="s">
        <v>4774</v>
      </c>
      <c r="F4195" s="167" t="s">
        <v>1557</v>
      </c>
      <c r="G4195" s="167" t="s">
        <v>134</v>
      </c>
      <c r="I4195" s="167" t="s">
        <v>1650</v>
      </c>
      <c r="J4195" s="167" t="s">
        <v>1911</v>
      </c>
      <c r="K4195" s="167" t="s">
        <v>4651</v>
      </c>
      <c r="L4195" s="167" t="s">
        <v>1912</v>
      </c>
      <c r="M4195" s="167" t="s">
        <v>4652</v>
      </c>
      <c r="O4195" s="167">
        <v>24035</v>
      </c>
      <c r="P4195" s="167" t="s">
        <v>1386</v>
      </c>
      <c r="R4195" s="167">
        <v>81.45</v>
      </c>
      <c r="S4195" s="167">
        <v>-81.45</v>
      </c>
      <c r="T4195" s="167" t="s">
        <v>1361</v>
      </c>
    </row>
    <row r="4196" spans="1:20">
      <c r="A4196" s="167">
        <v>44000</v>
      </c>
      <c r="B4196" s="167">
        <v>45938</v>
      </c>
      <c r="C4196" s="168">
        <v>45938</v>
      </c>
      <c r="D4196" s="167" t="s">
        <v>4680</v>
      </c>
      <c r="E4196" s="167" t="s">
        <v>4774</v>
      </c>
      <c r="F4196" s="167" t="s">
        <v>1557</v>
      </c>
      <c r="G4196" s="167" t="s">
        <v>134</v>
      </c>
      <c r="I4196" s="167" t="s">
        <v>1650</v>
      </c>
      <c r="J4196" s="167" t="s">
        <v>1911</v>
      </c>
      <c r="K4196" s="167" t="s">
        <v>4651</v>
      </c>
      <c r="L4196" s="167" t="s">
        <v>1912</v>
      </c>
      <c r="M4196" s="167" t="s">
        <v>4652</v>
      </c>
      <c r="O4196" s="167">
        <v>24039</v>
      </c>
      <c r="P4196" s="167" t="s">
        <v>1386</v>
      </c>
      <c r="R4196" s="167">
        <v>61.8</v>
      </c>
      <c r="S4196" s="167">
        <v>-61.8</v>
      </c>
      <c r="T4196" s="167" t="s">
        <v>1361</v>
      </c>
    </row>
    <row r="4197" spans="1:20">
      <c r="A4197" s="167">
        <v>44000</v>
      </c>
      <c r="B4197" s="167">
        <v>45938</v>
      </c>
      <c r="C4197" s="168">
        <v>45938</v>
      </c>
      <c r="D4197" s="167" t="s">
        <v>4778</v>
      </c>
      <c r="E4197" s="167" t="s">
        <v>4774</v>
      </c>
      <c r="F4197" s="167" t="s">
        <v>1557</v>
      </c>
      <c r="G4197" s="167" t="s">
        <v>134</v>
      </c>
      <c r="I4197" s="167" t="s">
        <v>1650</v>
      </c>
      <c r="J4197" s="167" t="s">
        <v>1911</v>
      </c>
      <c r="K4197" s="167" t="s">
        <v>4651</v>
      </c>
      <c r="L4197" s="167" t="s">
        <v>1912</v>
      </c>
      <c r="M4197" s="167" t="s">
        <v>4652</v>
      </c>
      <c r="O4197" s="167">
        <v>24040</v>
      </c>
      <c r="P4197" s="167" t="s">
        <v>1386</v>
      </c>
      <c r="R4197" s="167">
        <v>50</v>
      </c>
      <c r="S4197" s="167">
        <v>-50</v>
      </c>
      <c r="T4197" s="167" t="s">
        <v>1361</v>
      </c>
    </row>
    <row r="4198" spans="1:20">
      <c r="A4198" s="167">
        <v>44000</v>
      </c>
      <c r="B4198" s="167">
        <v>45938</v>
      </c>
      <c r="C4198" s="168">
        <v>45938</v>
      </c>
      <c r="D4198" s="167" t="s">
        <v>4681</v>
      </c>
      <c r="E4198" s="167" t="s">
        <v>4774</v>
      </c>
      <c r="F4198" s="167" t="s">
        <v>1557</v>
      </c>
      <c r="G4198" s="167" t="s">
        <v>134</v>
      </c>
      <c r="I4198" s="167" t="s">
        <v>1650</v>
      </c>
      <c r="J4198" s="167" t="s">
        <v>1911</v>
      </c>
      <c r="K4198" s="167" t="s">
        <v>4651</v>
      </c>
      <c r="L4198" s="167" t="s">
        <v>1912</v>
      </c>
      <c r="M4198" s="167" t="s">
        <v>4652</v>
      </c>
      <c r="O4198" s="167">
        <v>24041</v>
      </c>
      <c r="P4198" s="167" t="s">
        <v>1386</v>
      </c>
      <c r="R4198" s="167">
        <v>73.989999999999995</v>
      </c>
      <c r="S4198" s="167">
        <v>-73.989999999999995</v>
      </c>
      <c r="T4198" s="167" t="s">
        <v>1361</v>
      </c>
    </row>
    <row r="4199" spans="1:20">
      <c r="A4199" s="167">
        <v>44000</v>
      </c>
      <c r="B4199" s="167">
        <v>45938</v>
      </c>
      <c r="C4199" s="168">
        <v>45938</v>
      </c>
      <c r="D4199" s="167" t="s">
        <v>4682</v>
      </c>
      <c r="E4199" s="167" t="s">
        <v>4774</v>
      </c>
      <c r="F4199" s="167" t="s">
        <v>1557</v>
      </c>
      <c r="G4199" s="167" t="s">
        <v>134</v>
      </c>
      <c r="I4199" s="167" t="s">
        <v>1650</v>
      </c>
      <c r="J4199" s="167" t="s">
        <v>1911</v>
      </c>
      <c r="K4199" s="167" t="s">
        <v>4651</v>
      </c>
      <c r="L4199" s="167" t="s">
        <v>1912</v>
      </c>
      <c r="M4199" s="167" t="s">
        <v>4652</v>
      </c>
      <c r="O4199" s="167">
        <v>24043</v>
      </c>
      <c r="P4199" s="167" t="s">
        <v>1386</v>
      </c>
      <c r="R4199" s="167">
        <v>100</v>
      </c>
      <c r="S4199" s="167">
        <v>-100</v>
      </c>
      <c r="T4199" s="167" t="s">
        <v>1361</v>
      </c>
    </row>
    <row r="4200" spans="1:20">
      <c r="A4200" s="167">
        <v>44000</v>
      </c>
      <c r="B4200" s="167">
        <v>45938</v>
      </c>
      <c r="C4200" s="168">
        <v>45938</v>
      </c>
      <c r="D4200" s="167" t="s">
        <v>4683</v>
      </c>
      <c r="E4200" s="167" t="s">
        <v>4774</v>
      </c>
      <c r="F4200" s="167" t="s">
        <v>1557</v>
      </c>
      <c r="G4200" s="167" t="s">
        <v>134</v>
      </c>
      <c r="I4200" s="167" t="s">
        <v>1650</v>
      </c>
      <c r="J4200" s="167" t="s">
        <v>1911</v>
      </c>
      <c r="K4200" s="167" t="s">
        <v>4651</v>
      </c>
      <c r="L4200" s="167" t="s">
        <v>1912</v>
      </c>
      <c r="M4200" s="167" t="s">
        <v>4652</v>
      </c>
      <c r="O4200" s="167">
        <v>24044</v>
      </c>
      <c r="P4200" s="167" t="s">
        <v>1386</v>
      </c>
      <c r="R4200" s="167">
        <v>61.13</v>
      </c>
      <c r="S4200" s="167">
        <v>-61.13</v>
      </c>
      <c r="T4200" s="167" t="s">
        <v>1361</v>
      </c>
    </row>
    <row r="4201" spans="1:20">
      <c r="A4201" s="167">
        <v>44000</v>
      </c>
      <c r="B4201" s="167">
        <v>45938</v>
      </c>
      <c r="C4201" s="168">
        <v>45938</v>
      </c>
      <c r="D4201" s="167" t="s">
        <v>4684</v>
      </c>
      <c r="E4201" s="167" t="s">
        <v>4774</v>
      </c>
      <c r="F4201" s="167" t="s">
        <v>1945</v>
      </c>
      <c r="G4201" s="167" t="s">
        <v>1946</v>
      </c>
      <c r="I4201" s="167" t="s">
        <v>1650</v>
      </c>
      <c r="J4201" s="167" t="s">
        <v>1911</v>
      </c>
      <c r="K4201" s="167" t="s">
        <v>4651</v>
      </c>
      <c r="L4201" s="167" t="s">
        <v>1912</v>
      </c>
      <c r="M4201" s="167" t="s">
        <v>4652</v>
      </c>
      <c r="O4201" s="167">
        <v>24046</v>
      </c>
      <c r="P4201" s="167" t="s">
        <v>1386</v>
      </c>
      <c r="R4201" s="167">
        <v>331.01</v>
      </c>
      <c r="S4201" s="167">
        <v>-331.01</v>
      </c>
      <c r="T4201" s="167" t="s">
        <v>1361</v>
      </c>
    </row>
    <row r="4202" spans="1:20">
      <c r="A4202" s="167">
        <v>44000</v>
      </c>
      <c r="B4202" s="167">
        <v>45938</v>
      </c>
      <c r="C4202" s="168">
        <v>45938</v>
      </c>
      <c r="D4202" s="167" t="s">
        <v>4685</v>
      </c>
      <c r="E4202" s="167" t="s">
        <v>4774</v>
      </c>
      <c r="F4202" s="167" t="s">
        <v>1557</v>
      </c>
      <c r="G4202" s="167" t="s">
        <v>134</v>
      </c>
      <c r="I4202" s="167" t="s">
        <v>1650</v>
      </c>
      <c r="J4202" s="167" t="s">
        <v>1911</v>
      </c>
      <c r="K4202" s="167" t="s">
        <v>4651</v>
      </c>
      <c r="L4202" s="167" t="s">
        <v>1912</v>
      </c>
      <c r="M4202" s="167" t="s">
        <v>4652</v>
      </c>
      <c r="O4202" s="167">
        <v>24047</v>
      </c>
      <c r="P4202" s="167" t="s">
        <v>1386</v>
      </c>
      <c r="R4202" s="167">
        <v>100</v>
      </c>
      <c r="S4202" s="167">
        <v>-100</v>
      </c>
      <c r="T4202" s="167" t="s">
        <v>1361</v>
      </c>
    </row>
    <row r="4203" spans="1:20">
      <c r="A4203" s="167">
        <v>44000</v>
      </c>
      <c r="B4203" s="167">
        <v>45938</v>
      </c>
      <c r="C4203" s="168">
        <v>45938</v>
      </c>
      <c r="D4203" s="167" t="s">
        <v>4686</v>
      </c>
      <c r="E4203" s="167" t="s">
        <v>4774</v>
      </c>
      <c r="F4203" s="167" t="s">
        <v>1557</v>
      </c>
      <c r="G4203" s="167" t="s">
        <v>134</v>
      </c>
      <c r="I4203" s="167" t="s">
        <v>1650</v>
      </c>
      <c r="J4203" s="167" t="s">
        <v>1911</v>
      </c>
      <c r="K4203" s="167" t="s">
        <v>4651</v>
      </c>
      <c r="L4203" s="167" t="s">
        <v>1912</v>
      </c>
      <c r="M4203" s="167" t="s">
        <v>4652</v>
      </c>
      <c r="O4203" s="167">
        <v>24048</v>
      </c>
      <c r="P4203" s="167" t="s">
        <v>1386</v>
      </c>
      <c r="R4203" s="167">
        <v>75.03</v>
      </c>
      <c r="S4203" s="167">
        <v>-75.03</v>
      </c>
      <c r="T4203" s="167" t="s">
        <v>1361</v>
      </c>
    </row>
    <row r="4204" spans="1:20">
      <c r="A4204" s="167">
        <v>44000</v>
      </c>
      <c r="B4204" s="167">
        <v>45938</v>
      </c>
      <c r="C4204" s="168">
        <v>45938</v>
      </c>
      <c r="D4204" s="167" t="s">
        <v>4687</v>
      </c>
      <c r="E4204" s="167" t="s">
        <v>4774</v>
      </c>
      <c r="F4204" s="167" t="s">
        <v>1557</v>
      </c>
      <c r="G4204" s="167" t="s">
        <v>134</v>
      </c>
      <c r="I4204" s="167" t="s">
        <v>1650</v>
      </c>
      <c r="J4204" s="167" t="s">
        <v>1911</v>
      </c>
      <c r="K4204" s="167" t="s">
        <v>4651</v>
      </c>
      <c r="L4204" s="167" t="s">
        <v>1912</v>
      </c>
      <c r="M4204" s="167" t="s">
        <v>4652</v>
      </c>
      <c r="O4204" s="167">
        <v>24049</v>
      </c>
      <c r="P4204" s="167" t="s">
        <v>1386</v>
      </c>
      <c r="R4204" s="167">
        <v>203.06</v>
      </c>
      <c r="S4204" s="167">
        <v>-203.06</v>
      </c>
      <c r="T4204" s="167" t="s">
        <v>1361</v>
      </c>
    </row>
    <row r="4205" spans="1:20">
      <c r="A4205" s="167">
        <v>44000</v>
      </c>
      <c r="B4205" s="167">
        <v>45938</v>
      </c>
      <c r="C4205" s="168">
        <v>45938</v>
      </c>
      <c r="D4205" s="167" t="s">
        <v>4688</v>
      </c>
      <c r="E4205" s="167" t="s">
        <v>4774</v>
      </c>
      <c r="F4205" s="167" t="s">
        <v>1557</v>
      </c>
      <c r="G4205" s="167" t="s">
        <v>134</v>
      </c>
      <c r="I4205" s="167" t="s">
        <v>1650</v>
      </c>
      <c r="J4205" s="167" t="s">
        <v>1911</v>
      </c>
      <c r="K4205" s="167" t="s">
        <v>4651</v>
      </c>
      <c r="L4205" s="167" t="s">
        <v>1912</v>
      </c>
      <c r="M4205" s="167" t="s">
        <v>4652</v>
      </c>
      <c r="O4205" s="167">
        <v>24052</v>
      </c>
      <c r="P4205" s="167" t="s">
        <v>1386</v>
      </c>
      <c r="R4205" s="167">
        <v>79.739999999999995</v>
      </c>
      <c r="S4205" s="167">
        <v>-79.739999999999995</v>
      </c>
      <c r="T4205" s="167" t="s">
        <v>1361</v>
      </c>
    </row>
    <row r="4206" spans="1:20">
      <c r="A4206" s="167">
        <v>44000</v>
      </c>
      <c r="B4206" s="167">
        <v>45944</v>
      </c>
      <c r="C4206" s="168">
        <v>45944</v>
      </c>
      <c r="D4206" s="167" t="s">
        <v>4689</v>
      </c>
      <c r="E4206" s="167" t="s">
        <v>4774</v>
      </c>
      <c r="F4206" s="167" t="s">
        <v>1557</v>
      </c>
      <c r="G4206" s="167" t="s">
        <v>134</v>
      </c>
      <c r="I4206" s="167" t="s">
        <v>1650</v>
      </c>
      <c r="J4206" s="167" t="s">
        <v>1911</v>
      </c>
      <c r="K4206" s="167" t="s">
        <v>4651</v>
      </c>
      <c r="L4206" s="167" t="s">
        <v>1912</v>
      </c>
      <c r="M4206" s="167" t="s">
        <v>4652</v>
      </c>
      <c r="O4206" s="167">
        <v>24082</v>
      </c>
      <c r="P4206" s="167" t="s">
        <v>1386</v>
      </c>
      <c r="R4206" s="167">
        <v>100</v>
      </c>
      <c r="S4206" s="167">
        <v>-100</v>
      </c>
      <c r="T4206" s="167" t="s">
        <v>1361</v>
      </c>
    </row>
    <row r="4207" spans="1:20">
      <c r="A4207" s="167">
        <v>44000</v>
      </c>
      <c r="B4207" s="167">
        <v>45946</v>
      </c>
      <c r="C4207" s="168">
        <v>45946</v>
      </c>
      <c r="D4207" s="167" t="s">
        <v>4690</v>
      </c>
      <c r="E4207" s="167" t="s">
        <v>4774</v>
      </c>
      <c r="F4207" s="167" t="s">
        <v>1557</v>
      </c>
      <c r="G4207" s="167" t="s">
        <v>134</v>
      </c>
      <c r="I4207" s="167" t="s">
        <v>1650</v>
      </c>
      <c r="J4207" s="167" t="s">
        <v>1911</v>
      </c>
      <c r="K4207" s="167" t="s">
        <v>4651</v>
      </c>
      <c r="L4207" s="167" t="s">
        <v>1912</v>
      </c>
      <c r="M4207" s="167" t="s">
        <v>4652</v>
      </c>
      <c r="O4207" s="167">
        <v>24107</v>
      </c>
      <c r="P4207" s="167" t="s">
        <v>1386</v>
      </c>
      <c r="R4207" s="167">
        <v>63.43</v>
      </c>
      <c r="S4207" s="167">
        <v>-63.43</v>
      </c>
      <c r="T4207" s="167" t="s">
        <v>1361</v>
      </c>
    </row>
    <row r="4208" spans="1:20">
      <c r="A4208" s="167">
        <v>44000</v>
      </c>
      <c r="B4208" s="167">
        <v>45946</v>
      </c>
      <c r="C4208" s="168">
        <v>45946</v>
      </c>
      <c r="D4208" s="167" t="s">
        <v>4692</v>
      </c>
      <c r="E4208" s="167" t="s">
        <v>4774</v>
      </c>
      <c r="F4208" s="167" t="s">
        <v>1648</v>
      </c>
      <c r="G4208" s="167" t="s">
        <v>1649</v>
      </c>
      <c r="I4208" s="167" t="s">
        <v>1650</v>
      </c>
      <c r="J4208" s="167" t="s">
        <v>1911</v>
      </c>
      <c r="K4208" s="167" t="s">
        <v>4651</v>
      </c>
      <c r="L4208" s="167" t="s">
        <v>1912</v>
      </c>
      <c r="M4208" s="167" t="s">
        <v>4652</v>
      </c>
      <c r="O4208" s="167">
        <v>24111</v>
      </c>
      <c r="P4208" s="167" t="s">
        <v>1386</v>
      </c>
      <c r="R4208" s="167">
        <v>200</v>
      </c>
      <c r="S4208" s="167">
        <v>-200</v>
      </c>
      <c r="T4208" s="167" t="s">
        <v>1361</v>
      </c>
    </row>
    <row r="4209" spans="1:20">
      <c r="A4209" s="167">
        <v>44000</v>
      </c>
      <c r="B4209" s="167">
        <v>45950</v>
      </c>
      <c r="C4209" s="168">
        <v>45950</v>
      </c>
      <c r="D4209" s="167" t="s">
        <v>4779</v>
      </c>
      <c r="E4209" s="167" t="s">
        <v>4774</v>
      </c>
      <c r="F4209" s="167" t="s">
        <v>1557</v>
      </c>
      <c r="G4209" s="167" t="s">
        <v>134</v>
      </c>
      <c r="I4209" s="167" t="s">
        <v>1650</v>
      </c>
      <c r="J4209" s="167" t="s">
        <v>1911</v>
      </c>
      <c r="K4209" s="167" t="s">
        <v>4651</v>
      </c>
      <c r="L4209" s="167" t="s">
        <v>1912</v>
      </c>
      <c r="M4209" s="167" t="s">
        <v>4652</v>
      </c>
      <c r="O4209" s="167">
        <v>24129</v>
      </c>
      <c r="P4209" s="167" t="s">
        <v>1386</v>
      </c>
      <c r="R4209" s="167">
        <v>68.36</v>
      </c>
      <c r="S4209" s="167">
        <v>-68.36</v>
      </c>
      <c r="T4209" s="167" t="s">
        <v>1361</v>
      </c>
    </row>
    <row r="4210" spans="1:20">
      <c r="A4210" s="167">
        <v>44000</v>
      </c>
      <c r="B4210" s="167">
        <v>45951</v>
      </c>
      <c r="C4210" s="168">
        <v>45951</v>
      </c>
      <c r="D4210" s="167" t="s">
        <v>4780</v>
      </c>
      <c r="E4210" s="167" t="s">
        <v>4774</v>
      </c>
      <c r="F4210" s="167" t="s">
        <v>1557</v>
      </c>
      <c r="G4210" s="167" t="s">
        <v>134</v>
      </c>
      <c r="I4210" s="167" t="s">
        <v>1650</v>
      </c>
      <c r="J4210" s="167" t="s">
        <v>1911</v>
      </c>
      <c r="K4210" s="167" t="s">
        <v>4651</v>
      </c>
      <c r="L4210" s="167" t="s">
        <v>1912</v>
      </c>
      <c r="M4210" s="167" t="s">
        <v>4652</v>
      </c>
      <c r="O4210" s="167">
        <v>24143</v>
      </c>
      <c r="P4210" s="167" t="s">
        <v>1386</v>
      </c>
      <c r="R4210" s="167">
        <v>78.540000000000006</v>
      </c>
      <c r="S4210" s="167">
        <v>-78.540000000000006</v>
      </c>
      <c r="T4210" s="167" t="s">
        <v>1361</v>
      </c>
    </row>
    <row r="4211" spans="1:20">
      <c r="A4211" s="167">
        <v>44000</v>
      </c>
      <c r="B4211" s="167">
        <v>45953</v>
      </c>
      <c r="C4211" s="168">
        <v>45953</v>
      </c>
      <c r="D4211" s="167" t="s">
        <v>4693</v>
      </c>
      <c r="E4211" s="167" t="s">
        <v>4774</v>
      </c>
      <c r="F4211" s="167" t="s">
        <v>1557</v>
      </c>
      <c r="G4211" s="167" t="s">
        <v>134</v>
      </c>
      <c r="I4211" s="167" t="s">
        <v>1650</v>
      </c>
      <c r="J4211" s="167" t="s">
        <v>1911</v>
      </c>
      <c r="K4211" s="167" t="s">
        <v>4651</v>
      </c>
      <c r="L4211" s="167" t="s">
        <v>1912</v>
      </c>
      <c r="M4211" s="167" t="s">
        <v>4652</v>
      </c>
      <c r="O4211" s="167">
        <v>24163</v>
      </c>
      <c r="P4211" s="167" t="s">
        <v>1386</v>
      </c>
      <c r="R4211" s="167">
        <v>100</v>
      </c>
      <c r="S4211" s="167">
        <v>-100</v>
      </c>
      <c r="T4211" s="167" t="s">
        <v>1361</v>
      </c>
    </row>
    <row r="4212" spans="1:20">
      <c r="A4212" s="167">
        <v>44000</v>
      </c>
      <c r="B4212" s="167">
        <v>45954</v>
      </c>
      <c r="C4212" s="168">
        <v>45954</v>
      </c>
      <c r="D4212" s="167" t="s">
        <v>4781</v>
      </c>
      <c r="E4212" s="167" t="s">
        <v>4774</v>
      </c>
      <c r="F4212" s="167" t="s">
        <v>1557</v>
      </c>
      <c r="G4212" s="167" t="s">
        <v>134</v>
      </c>
      <c r="I4212" s="167" t="s">
        <v>1650</v>
      </c>
      <c r="J4212" s="167" t="s">
        <v>1911</v>
      </c>
      <c r="K4212" s="167" t="s">
        <v>4651</v>
      </c>
      <c r="L4212" s="167" t="s">
        <v>1912</v>
      </c>
      <c r="M4212" s="167" t="s">
        <v>4652</v>
      </c>
      <c r="O4212" s="167">
        <v>24166</v>
      </c>
      <c r="P4212" s="167" t="s">
        <v>1386</v>
      </c>
      <c r="R4212" s="167">
        <v>46.34</v>
      </c>
      <c r="S4212" s="167">
        <v>-46.34</v>
      </c>
      <c r="T4212" s="167" t="s">
        <v>1361</v>
      </c>
    </row>
    <row r="4213" spans="1:20">
      <c r="A4213" s="167">
        <v>44000</v>
      </c>
      <c r="B4213" s="167">
        <v>45957</v>
      </c>
      <c r="C4213" s="168">
        <v>45957</v>
      </c>
      <c r="D4213" s="167" t="s">
        <v>4694</v>
      </c>
      <c r="E4213" s="167" t="s">
        <v>4774</v>
      </c>
      <c r="F4213" s="167" t="s">
        <v>1557</v>
      </c>
      <c r="G4213" s="167" t="s">
        <v>134</v>
      </c>
      <c r="I4213" s="167" t="s">
        <v>1650</v>
      </c>
      <c r="J4213" s="167" t="s">
        <v>1911</v>
      </c>
      <c r="K4213" s="167" t="s">
        <v>4651</v>
      </c>
      <c r="L4213" s="167" t="s">
        <v>1912</v>
      </c>
      <c r="M4213" s="167" t="s">
        <v>4652</v>
      </c>
      <c r="O4213" s="167">
        <v>24168</v>
      </c>
      <c r="P4213" s="167" t="s">
        <v>1386</v>
      </c>
      <c r="R4213" s="167">
        <v>100</v>
      </c>
      <c r="S4213" s="167">
        <v>-100</v>
      </c>
      <c r="T4213" s="167" t="s">
        <v>1361</v>
      </c>
    </row>
    <row r="4214" spans="1:20">
      <c r="A4214" s="167">
        <v>44000</v>
      </c>
      <c r="B4214" s="167">
        <v>45957</v>
      </c>
      <c r="C4214" s="168">
        <v>45957</v>
      </c>
      <c r="D4214" s="167" t="s">
        <v>4695</v>
      </c>
      <c r="E4214" s="167" t="s">
        <v>4774</v>
      </c>
      <c r="F4214" s="167" t="s">
        <v>1557</v>
      </c>
      <c r="G4214" s="167" t="s">
        <v>134</v>
      </c>
      <c r="I4214" s="167" t="s">
        <v>1650</v>
      </c>
      <c r="J4214" s="167" t="s">
        <v>1911</v>
      </c>
      <c r="K4214" s="167" t="s">
        <v>4651</v>
      </c>
      <c r="L4214" s="167" t="s">
        <v>1912</v>
      </c>
      <c r="M4214" s="167" t="s">
        <v>4652</v>
      </c>
      <c r="O4214" s="167">
        <v>24169</v>
      </c>
      <c r="P4214" s="167" t="s">
        <v>1386</v>
      </c>
      <c r="R4214" s="167">
        <v>100</v>
      </c>
      <c r="S4214" s="167">
        <v>-100</v>
      </c>
      <c r="T4214" s="167" t="s">
        <v>1361</v>
      </c>
    </row>
    <row r="4215" spans="1:20">
      <c r="A4215" s="167">
        <v>44000</v>
      </c>
      <c r="B4215" s="167">
        <v>45957</v>
      </c>
      <c r="C4215" s="168">
        <v>45957</v>
      </c>
      <c r="D4215" s="167" t="s">
        <v>4696</v>
      </c>
      <c r="E4215" s="167" t="s">
        <v>4774</v>
      </c>
      <c r="F4215" s="167" t="s">
        <v>1557</v>
      </c>
      <c r="G4215" s="167" t="s">
        <v>134</v>
      </c>
      <c r="I4215" s="167" t="s">
        <v>1650</v>
      </c>
      <c r="J4215" s="167" t="s">
        <v>1911</v>
      </c>
      <c r="K4215" s="167" t="s">
        <v>4651</v>
      </c>
      <c r="L4215" s="167" t="s">
        <v>1912</v>
      </c>
      <c r="M4215" s="167" t="s">
        <v>4652</v>
      </c>
      <c r="O4215" s="167">
        <v>24170</v>
      </c>
      <c r="P4215" s="167" t="s">
        <v>1386</v>
      </c>
      <c r="R4215" s="167">
        <v>262.39999999999998</v>
      </c>
      <c r="S4215" s="167">
        <v>-262.39999999999998</v>
      </c>
      <c r="T4215" s="167" t="s">
        <v>1361</v>
      </c>
    </row>
    <row r="4216" spans="1:20">
      <c r="A4216" s="167">
        <v>44000</v>
      </c>
      <c r="B4216" s="167">
        <v>45957</v>
      </c>
      <c r="C4216" s="168">
        <v>45957</v>
      </c>
      <c r="D4216" s="167" t="s">
        <v>4738</v>
      </c>
      <c r="E4216" s="167" t="s">
        <v>4774</v>
      </c>
      <c r="F4216" s="167" t="s">
        <v>1557</v>
      </c>
      <c r="G4216" s="167" t="s">
        <v>134</v>
      </c>
      <c r="I4216" s="167" t="s">
        <v>1650</v>
      </c>
      <c r="J4216" s="167" t="s">
        <v>1911</v>
      </c>
      <c r="K4216" s="167" t="s">
        <v>4651</v>
      </c>
      <c r="L4216" s="167" t="s">
        <v>1912</v>
      </c>
      <c r="M4216" s="167" t="s">
        <v>4652</v>
      </c>
      <c r="O4216" s="167">
        <v>24177</v>
      </c>
      <c r="P4216" s="167" t="s">
        <v>1386</v>
      </c>
      <c r="R4216" s="167">
        <v>36.43</v>
      </c>
      <c r="S4216" s="167">
        <v>-36.43</v>
      </c>
      <c r="T4216" s="167" t="s">
        <v>1361</v>
      </c>
    </row>
    <row r="4217" spans="1:20">
      <c r="A4217" s="167">
        <v>44000</v>
      </c>
      <c r="B4217" s="167">
        <v>45960</v>
      </c>
      <c r="C4217" s="168">
        <v>45960</v>
      </c>
      <c r="D4217" s="167" t="s">
        <v>4697</v>
      </c>
      <c r="E4217" s="167" t="s">
        <v>4774</v>
      </c>
      <c r="F4217" s="167" t="s">
        <v>1557</v>
      </c>
      <c r="G4217" s="167" t="s">
        <v>134</v>
      </c>
      <c r="I4217" s="167" t="s">
        <v>1650</v>
      </c>
      <c r="J4217" s="167" t="s">
        <v>1911</v>
      </c>
      <c r="K4217" s="167" t="s">
        <v>4651</v>
      </c>
      <c r="L4217" s="167" t="s">
        <v>1912</v>
      </c>
      <c r="M4217" s="167" t="s">
        <v>4652</v>
      </c>
      <c r="O4217" s="167">
        <v>24203</v>
      </c>
      <c r="P4217" s="167" t="s">
        <v>1386</v>
      </c>
      <c r="R4217" s="167">
        <v>1102.53</v>
      </c>
      <c r="S4217" s="167">
        <v>-1102.53</v>
      </c>
      <c r="T4217" s="167" t="s">
        <v>1361</v>
      </c>
    </row>
    <row r="4218" spans="1:20">
      <c r="A4218" s="167">
        <v>44000</v>
      </c>
      <c r="B4218" s="167">
        <v>45960</v>
      </c>
      <c r="C4218" s="168">
        <v>45960</v>
      </c>
      <c r="D4218" s="167" t="s">
        <v>4697</v>
      </c>
      <c r="E4218" s="167" t="s">
        <v>4774</v>
      </c>
      <c r="F4218" s="167" t="s">
        <v>1648</v>
      </c>
      <c r="G4218" s="167" t="s">
        <v>1649</v>
      </c>
      <c r="I4218" s="167" t="s">
        <v>1650</v>
      </c>
      <c r="J4218" s="167" t="s">
        <v>1911</v>
      </c>
      <c r="K4218" s="167" t="s">
        <v>4651</v>
      </c>
      <c r="L4218" s="167" t="s">
        <v>1912</v>
      </c>
      <c r="M4218" s="167" t="s">
        <v>4652</v>
      </c>
      <c r="O4218" s="167">
        <v>24203</v>
      </c>
      <c r="P4218" s="167" t="s">
        <v>1386</v>
      </c>
      <c r="R4218" s="167">
        <v>1901.7</v>
      </c>
      <c r="S4218" s="167">
        <v>-1901.7</v>
      </c>
      <c r="T4218" s="167" t="s">
        <v>1361</v>
      </c>
    </row>
    <row r="4219" spans="1:20">
      <c r="A4219" s="167">
        <v>44000</v>
      </c>
      <c r="B4219" s="167">
        <v>45960</v>
      </c>
      <c r="C4219" s="168">
        <v>45960</v>
      </c>
      <c r="D4219" s="167" t="s">
        <v>4698</v>
      </c>
      <c r="E4219" s="167" t="s">
        <v>4774</v>
      </c>
      <c r="F4219" s="167" t="s">
        <v>1557</v>
      </c>
      <c r="G4219" s="167" t="s">
        <v>134</v>
      </c>
      <c r="I4219" s="167" t="s">
        <v>1650</v>
      </c>
      <c r="J4219" s="167" t="s">
        <v>1911</v>
      </c>
      <c r="K4219" s="167" t="s">
        <v>4651</v>
      </c>
      <c r="L4219" s="167" t="s">
        <v>1912</v>
      </c>
      <c r="M4219" s="167" t="s">
        <v>4652</v>
      </c>
      <c r="O4219" s="167">
        <v>24202</v>
      </c>
      <c r="P4219" s="167" t="s">
        <v>1386</v>
      </c>
      <c r="R4219" s="167">
        <v>73.16</v>
      </c>
      <c r="S4219" s="167">
        <v>-73.16</v>
      </c>
      <c r="T4219" s="167" t="s">
        <v>1361</v>
      </c>
    </row>
    <row r="4220" spans="1:20">
      <c r="A4220" s="167">
        <v>44000</v>
      </c>
      <c r="B4220" s="167">
        <v>45960</v>
      </c>
      <c r="C4220" s="168">
        <v>45960</v>
      </c>
      <c r="D4220" s="167" t="s">
        <v>4699</v>
      </c>
      <c r="E4220" s="167" t="s">
        <v>4774</v>
      </c>
      <c r="F4220" s="167" t="s">
        <v>1557</v>
      </c>
      <c r="G4220" s="167" t="s">
        <v>134</v>
      </c>
      <c r="I4220" s="167" t="s">
        <v>1650</v>
      </c>
      <c r="J4220" s="167" t="s">
        <v>1911</v>
      </c>
      <c r="K4220" s="167" t="s">
        <v>4651</v>
      </c>
      <c r="L4220" s="167" t="s">
        <v>1912</v>
      </c>
      <c r="M4220" s="167" t="s">
        <v>4652</v>
      </c>
      <c r="O4220" s="167">
        <v>24204</v>
      </c>
      <c r="P4220" s="167" t="s">
        <v>1386</v>
      </c>
      <c r="R4220" s="167">
        <v>31.27</v>
      </c>
      <c r="S4220" s="167">
        <v>-31.27</v>
      </c>
      <c r="T4220" s="167" t="s">
        <v>1361</v>
      </c>
    </row>
    <row r="4221" spans="1:20">
      <c r="A4221" s="167">
        <v>42000</v>
      </c>
      <c r="B4221" s="167">
        <v>45936</v>
      </c>
      <c r="C4221" s="168">
        <v>45936</v>
      </c>
      <c r="D4221" s="167" t="s">
        <v>4659</v>
      </c>
      <c r="E4221" s="167" t="s">
        <v>4782</v>
      </c>
      <c r="F4221" s="167" t="s">
        <v>1557</v>
      </c>
      <c r="G4221" s="167" t="s">
        <v>134</v>
      </c>
      <c r="I4221" s="167" t="s">
        <v>1650</v>
      </c>
      <c r="J4221" s="167" t="s">
        <v>4783</v>
      </c>
      <c r="K4221" s="167" t="s">
        <v>4651</v>
      </c>
      <c r="L4221" s="167" t="s">
        <v>4784</v>
      </c>
      <c r="M4221" s="167" t="s">
        <v>4652</v>
      </c>
      <c r="O4221" s="167">
        <v>23981</v>
      </c>
      <c r="P4221" s="167" t="s">
        <v>1386</v>
      </c>
      <c r="R4221" s="167">
        <v>494.2</v>
      </c>
      <c r="S4221" s="167">
        <v>-494.2</v>
      </c>
      <c r="T4221" s="167" t="s">
        <v>1361</v>
      </c>
    </row>
    <row r="4222" spans="1:20">
      <c r="A4222" s="167">
        <v>42000</v>
      </c>
      <c r="B4222" s="167">
        <v>45938</v>
      </c>
      <c r="C4222" s="168">
        <v>45938</v>
      </c>
      <c r="D4222" s="167" t="s">
        <v>4672</v>
      </c>
      <c r="E4222" s="167" t="s">
        <v>4782</v>
      </c>
      <c r="F4222" s="167" t="s">
        <v>1557</v>
      </c>
      <c r="G4222" s="167" t="s">
        <v>134</v>
      </c>
      <c r="I4222" s="167" t="s">
        <v>1650</v>
      </c>
      <c r="J4222" s="167" t="s">
        <v>4783</v>
      </c>
      <c r="K4222" s="167" t="s">
        <v>4651</v>
      </c>
      <c r="L4222" s="167" t="s">
        <v>4784</v>
      </c>
      <c r="M4222" s="167" t="s">
        <v>4652</v>
      </c>
      <c r="O4222" s="167">
        <v>24029</v>
      </c>
      <c r="P4222" s="167" t="s">
        <v>1386</v>
      </c>
      <c r="R4222" s="167">
        <v>494.2</v>
      </c>
      <c r="S4222" s="167">
        <v>-494.2</v>
      </c>
      <c r="T4222" s="167" t="s">
        <v>1361</v>
      </c>
    </row>
    <row r="4223" spans="1:20">
      <c r="A4223" s="167">
        <v>42000</v>
      </c>
      <c r="B4223" s="167">
        <v>45938</v>
      </c>
      <c r="C4223" s="168">
        <v>45938</v>
      </c>
      <c r="D4223" s="167" t="s">
        <v>4684</v>
      </c>
      <c r="E4223" s="167" t="s">
        <v>4782</v>
      </c>
      <c r="F4223" s="167" t="s">
        <v>1945</v>
      </c>
      <c r="G4223" s="167" t="s">
        <v>1946</v>
      </c>
      <c r="I4223" s="167" t="s">
        <v>1650</v>
      </c>
      <c r="J4223" s="167" t="s">
        <v>4783</v>
      </c>
      <c r="K4223" s="167" t="s">
        <v>4651</v>
      </c>
      <c r="L4223" s="167" t="s">
        <v>4784</v>
      </c>
      <c r="M4223" s="167" t="s">
        <v>4652</v>
      </c>
      <c r="O4223" s="167">
        <v>24046</v>
      </c>
      <c r="P4223" s="167" t="s">
        <v>1386</v>
      </c>
      <c r="R4223" s="167">
        <v>494.2</v>
      </c>
      <c r="S4223" s="167">
        <v>-494.2</v>
      </c>
      <c r="T4223" s="167" t="s">
        <v>1361</v>
      </c>
    </row>
    <row r="4224" spans="1:20">
      <c r="A4224" s="167">
        <v>42000</v>
      </c>
      <c r="B4224" s="167">
        <v>45957</v>
      </c>
      <c r="C4224" s="168">
        <v>45957</v>
      </c>
      <c r="D4224" s="167" t="s">
        <v>4696</v>
      </c>
      <c r="E4224" s="167" t="s">
        <v>4782</v>
      </c>
      <c r="F4224" s="167" t="s">
        <v>1557</v>
      </c>
      <c r="G4224" s="167" t="s">
        <v>134</v>
      </c>
      <c r="I4224" s="167" t="s">
        <v>1650</v>
      </c>
      <c r="J4224" s="167" t="s">
        <v>4783</v>
      </c>
      <c r="K4224" s="167" t="s">
        <v>4651</v>
      </c>
      <c r="L4224" s="167" t="s">
        <v>4784</v>
      </c>
      <c r="M4224" s="167" t="s">
        <v>4652</v>
      </c>
      <c r="O4224" s="167">
        <v>24170</v>
      </c>
      <c r="P4224" s="167" t="s">
        <v>1386</v>
      </c>
      <c r="R4224" s="167">
        <v>494.2</v>
      </c>
      <c r="S4224" s="167">
        <v>-494.2</v>
      </c>
      <c r="T4224" s="167" t="s">
        <v>1361</v>
      </c>
    </row>
    <row r="4225" spans="1:20">
      <c r="A4225" s="167">
        <v>42000</v>
      </c>
      <c r="B4225" s="167">
        <v>45960</v>
      </c>
      <c r="C4225" s="168">
        <v>45960</v>
      </c>
      <c r="D4225" s="167" t="s">
        <v>4697</v>
      </c>
      <c r="E4225" s="167" t="s">
        <v>4782</v>
      </c>
      <c r="F4225" s="167" t="s">
        <v>1557</v>
      </c>
      <c r="G4225" s="167" t="s">
        <v>134</v>
      </c>
      <c r="I4225" s="167" t="s">
        <v>1650</v>
      </c>
      <c r="J4225" s="167" t="s">
        <v>4783</v>
      </c>
      <c r="K4225" s="167" t="s">
        <v>4651</v>
      </c>
      <c r="L4225" s="167" t="s">
        <v>4784</v>
      </c>
      <c r="M4225" s="167" t="s">
        <v>4652</v>
      </c>
      <c r="O4225" s="167">
        <v>24203</v>
      </c>
      <c r="P4225" s="167" t="s">
        <v>1386</v>
      </c>
      <c r="R4225" s="167">
        <v>5930.4</v>
      </c>
      <c r="S4225" s="167">
        <v>-5930.4</v>
      </c>
      <c r="T4225" s="167" t="s">
        <v>1361</v>
      </c>
    </row>
    <row r="4226" spans="1:20">
      <c r="A4226" s="167">
        <v>42000</v>
      </c>
      <c r="B4226" s="167">
        <v>45938</v>
      </c>
      <c r="C4226" s="168">
        <v>45938</v>
      </c>
      <c r="D4226" s="167" t="s">
        <v>4668</v>
      </c>
      <c r="E4226" s="167" t="s">
        <v>4785</v>
      </c>
      <c r="F4226" s="167" t="s">
        <v>1557</v>
      </c>
      <c r="G4226" s="167" t="s">
        <v>134</v>
      </c>
      <c r="I4226" s="167" t="s">
        <v>1650</v>
      </c>
      <c r="J4226" s="167" t="s">
        <v>4786</v>
      </c>
      <c r="K4226" s="167" t="s">
        <v>4651</v>
      </c>
      <c r="L4226" s="167" t="s">
        <v>4787</v>
      </c>
      <c r="M4226" s="167" t="s">
        <v>4652</v>
      </c>
      <c r="O4226" s="167">
        <v>24025</v>
      </c>
      <c r="P4226" s="167" t="s">
        <v>1386</v>
      </c>
      <c r="R4226" s="167">
        <v>1718</v>
      </c>
      <c r="S4226" s="167">
        <v>-1718</v>
      </c>
      <c r="T4226" s="167" t="s">
        <v>1361</v>
      </c>
    </row>
    <row r="4227" spans="1:20">
      <c r="A4227" s="167">
        <v>42000</v>
      </c>
      <c r="B4227" s="167">
        <v>45938</v>
      </c>
      <c r="C4227" s="168">
        <v>45938</v>
      </c>
      <c r="D4227" s="167" t="s">
        <v>4675</v>
      </c>
      <c r="E4227" s="167" t="s">
        <v>4785</v>
      </c>
      <c r="F4227" s="167" t="s">
        <v>1557</v>
      </c>
      <c r="G4227" s="167" t="s">
        <v>134</v>
      </c>
      <c r="I4227" s="167" t="s">
        <v>1650</v>
      </c>
      <c r="J4227" s="167" t="s">
        <v>4786</v>
      </c>
      <c r="K4227" s="167" t="s">
        <v>4651</v>
      </c>
      <c r="L4227" s="167" t="s">
        <v>4787</v>
      </c>
      <c r="M4227" s="167" t="s">
        <v>4652</v>
      </c>
      <c r="O4227" s="167">
        <v>24032</v>
      </c>
      <c r="P4227" s="167" t="s">
        <v>1386</v>
      </c>
      <c r="R4227" s="167">
        <v>877.87</v>
      </c>
      <c r="S4227" s="167">
        <v>-877.87</v>
      </c>
      <c r="T4227" s="167" t="s">
        <v>1361</v>
      </c>
    </row>
    <row r="4228" spans="1:20">
      <c r="A4228" s="167">
        <v>42000</v>
      </c>
      <c r="B4228" s="167">
        <v>45938</v>
      </c>
      <c r="C4228" s="168">
        <v>45938</v>
      </c>
      <c r="D4228" s="167" t="s">
        <v>4677</v>
      </c>
      <c r="E4228" s="167" t="s">
        <v>4785</v>
      </c>
      <c r="F4228" s="167" t="s">
        <v>1557</v>
      </c>
      <c r="G4228" s="167" t="s">
        <v>134</v>
      </c>
      <c r="I4228" s="167" t="s">
        <v>1650</v>
      </c>
      <c r="J4228" s="167" t="s">
        <v>4786</v>
      </c>
      <c r="K4228" s="167" t="s">
        <v>4651</v>
      </c>
      <c r="L4228" s="167" t="s">
        <v>4787</v>
      </c>
      <c r="M4228" s="167" t="s">
        <v>4652</v>
      </c>
      <c r="O4228" s="167">
        <v>24034</v>
      </c>
      <c r="P4228" s="167" t="s">
        <v>1386</v>
      </c>
      <c r="R4228" s="167">
        <v>859</v>
      </c>
      <c r="S4228" s="167">
        <v>-859</v>
      </c>
      <c r="T4228" s="167" t="s">
        <v>1361</v>
      </c>
    </row>
    <row r="4229" spans="1:20">
      <c r="A4229" s="167">
        <v>42000</v>
      </c>
      <c r="B4229" s="167">
        <v>45938</v>
      </c>
      <c r="C4229" s="168">
        <v>45938</v>
      </c>
      <c r="D4229" s="167" t="s">
        <v>4685</v>
      </c>
      <c r="E4229" s="167" t="s">
        <v>4785</v>
      </c>
      <c r="F4229" s="167" t="s">
        <v>1557</v>
      </c>
      <c r="G4229" s="167" t="s">
        <v>134</v>
      </c>
      <c r="I4229" s="167" t="s">
        <v>1650</v>
      </c>
      <c r="J4229" s="167" t="s">
        <v>4786</v>
      </c>
      <c r="K4229" s="167" t="s">
        <v>4651</v>
      </c>
      <c r="L4229" s="167" t="s">
        <v>4787</v>
      </c>
      <c r="M4229" s="167" t="s">
        <v>4652</v>
      </c>
      <c r="O4229" s="167">
        <v>24047</v>
      </c>
      <c r="P4229" s="167" t="s">
        <v>1386</v>
      </c>
      <c r="R4229" s="167">
        <v>859</v>
      </c>
      <c r="S4229" s="167">
        <v>-859</v>
      </c>
      <c r="T4229" s="167" t="s">
        <v>1361</v>
      </c>
    </row>
    <row r="4230" spans="1:20">
      <c r="A4230" s="167">
        <v>42000</v>
      </c>
      <c r="B4230" s="167">
        <v>45946</v>
      </c>
      <c r="C4230" s="168">
        <v>45946</v>
      </c>
      <c r="D4230" s="167" t="s">
        <v>4692</v>
      </c>
      <c r="E4230" s="167" t="s">
        <v>4785</v>
      </c>
      <c r="F4230" s="167" t="s">
        <v>1557</v>
      </c>
      <c r="G4230" s="167" t="s">
        <v>134</v>
      </c>
      <c r="I4230" s="167" t="s">
        <v>1650</v>
      </c>
      <c r="J4230" s="167" t="s">
        <v>4786</v>
      </c>
      <c r="K4230" s="167" t="s">
        <v>4651</v>
      </c>
      <c r="L4230" s="167" t="s">
        <v>4787</v>
      </c>
      <c r="M4230" s="167" t="s">
        <v>4652</v>
      </c>
      <c r="O4230" s="167">
        <v>24111</v>
      </c>
      <c r="P4230" s="167" t="s">
        <v>1386</v>
      </c>
      <c r="R4230" s="167">
        <v>1718</v>
      </c>
      <c r="S4230" s="167">
        <v>-1718</v>
      </c>
      <c r="T4230" s="167" t="s">
        <v>1361</v>
      </c>
    </row>
    <row r="4231" spans="1:20">
      <c r="A4231" s="167">
        <v>42000</v>
      </c>
      <c r="B4231" s="167">
        <v>45957</v>
      </c>
      <c r="C4231" s="168">
        <v>45957</v>
      </c>
      <c r="D4231" s="167" t="s">
        <v>4694</v>
      </c>
      <c r="E4231" s="167" t="s">
        <v>4785</v>
      </c>
      <c r="F4231" s="167" t="s">
        <v>1557</v>
      </c>
      <c r="G4231" s="167" t="s">
        <v>134</v>
      </c>
      <c r="I4231" s="167" t="s">
        <v>1650</v>
      </c>
      <c r="J4231" s="167" t="s">
        <v>4786</v>
      </c>
      <c r="K4231" s="167" t="s">
        <v>4651</v>
      </c>
      <c r="L4231" s="167" t="s">
        <v>4787</v>
      </c>
      <c r="M4231" s="167" t="s">
        <v>4652</v>
      </c>
      <c r="O4231" s="167">
        <v>24168</v>
      </c>
      <c r="P4231" s="167" t="s">
        <v>1386</v>
      </c>
      <c r="R4231" s="167">
        <v>859</v>
      </c>
      <c r="S4231" s="167">
        <v>-859</v>
      </c>
      <c r="T4231" s="167" t="s">
        <v>1361</v>
      </c>
    </row>
    <row r="4232" spans="1:20">
      <c r="A4232" s="167">
        <v>42000</v>
      </c>
      <c r="B4232" s="167">
        <v>45957</v>
      </c>
      <c r="C4232" s="168">
        <v>45957</v>
      </c>
      <c r="D4232" s="167" t="s">
        <v>4695</v>
      </c>
      <c r="E4232" s="167" t="s">
        <v>4785</v>
      </c>
      <c r="F4232" s="167" t="s">
        <v>1557</v>
      </c>
      <c r="G4232" s="167" t="s">
        <v>134</v>
      </c>
      <c r="I4232" s="167" t="s">
        <v>1650</v>
      </c>
      <c r="J4232" s="167" t="s">
        <v>4786</v>
      </c>
      <c r="K4232" s="167" t="s">
        <v>4651</v>
      </c>
      <c r="L4232" s="167" t="s">
        <v>4787</v>
      </c>
      <c r="M4232" s="167" t="s">
        <v>4652</v>
      </c>
      <c r="O4232" s="167">
        <v>24169</v>
      </c>
      <c r="P4232" s="167" t="s">
        <v>1386</v>
      </c>
      <c r="R4232" s="167">
        <v>859</v>
      </c>
      <c r="S4232" s="167">
        <v>-859</v>
      </c>
      <c r="T4232" s="167" t="s">
        <v>1361</v>
      </c>
    </row>
    <row r="4233" spans="1:20">
      <c r="A4233" s="167">
        <v>42000</v>
      </c>
      <c r="B4233" s="167">
        <v>45936</v>
      </c>
      <c r="C4233" s="168">
        <v>45936</v>
      </c>
      <c r="D4233" s="167" t="s">
        <v>4653</v>
      </c>
      <c r="E4233" s="167" t="s">
        <v>4788</v>
      </c>
      <c r="F4233" s="167" t="s">
        <v>1557</v>
      </c>
      <c r="G4233" s="167" t="s">
        <v>134</v>
      </c>
      <c r="I4233" s="167" t="s">
        <v>1650</v>
      </c>
      <c r="J4233" s="167" t="s">
        <v>4789</v>
      </c>
      <c r="K4233" s="167" t="s">
        <v>4651</v>
      </c>
      <c r="L4233" s="167" t="s">
        <v>4790</v>
      </c>
      <c r="M4233" s="167" t="s">
        <v>4652</v>
      </c>
      <c r="O4233" s="167">
        <v>23975</v>
      </c>
      <c r="P4233" s="167" t="s">
        <v>1386</v>
      </c>
      <c r="R4233" s="167">
        <v>5574</v>
      </c>
      <c r="S4233" s="167">
        <v>-5574</v>
      </c>
      <c r="T4233" s="167" t="s">
        <v>1361</v>
      </c>
    </row>
    <row r="4234" spans="1:20">
      <c r="A4234" s="167">
        <v>42000</v>
      </c>
      <c r="B4234" s="167">
        <v>45936</v>
      </c>
      <c r="C4234" s="168">
        <v>45936</v>
      </c>
      <c r="D4234" s="167" t="s">
        <v>4655</v>
      </c>
      <c r="E4234" s="167" t="s">
        <v>4788</v>
      </c>
      <c r="F4234" s="167" t="s">
        <v>1557</v>
      </c>
      <c r="G4234" s="167" t="s">
        <v>134</v>
      </c>
      <c r="I4234" s="167" t="s">
        <v>1650</v>
      </c>
      <c r="J4234" s="167" t="s">
        <v>4789</v>
      </c>
      <c r="K4234" s="167" t="s">
        <v>4651</v>
      </c>
      <c r="L4234" s="167" t="s">
        <v>4790</v>
      </c>
      <c r="M4234" s="167" t="s">
        <v>4652</v>
      </c>
      <c r="O4234" s="167">
        <v>23977</v>
      </c>
      <c r="P4234" s="167" t="s">
        <v>1386</v>
      </c>
      <c r="R4234" s="167">
        <v>859</v>
      </c>
      <c r="S4234" s="167">
        <v>-859</v>
      </c>
      <c r="T4234" s="167" t="s">
        <v>1361</v>
      </c>
    </row>
    <row r="4235" spans="1:20">
      <c r="A4235" s="167">
        <v>42000</v>
      </c>
      <c r="B4235" s="167">
        <v>45936</v>
      </c>
      <c r="C4235" s="168">
        <v>45936</v>
      </c>
      <c r="D4235" s="167" t="s">
        <v>4656</v>
      </c>
      <c r="E4235" s="167" t="s">
        <v>4788</v>
      </c>
      <c r="F4235" s="167" t="s">
        <v>1557</v>
      </c>
      <c r="G4235" s="167" t="s">
        <v>134</v>
      </c>
      <c r="I4235" s="167" t="s">
        <v>1650</v>
      </c>
      <c r="J4235" s="167" t="s">
        <v>4789</v>
      </c>
      <c r="K4235" s="167" t="s">
        <v>4651</v>
      </c>
      <c r="L4235" s="167" t="s">
        <v>4790</v>
      </c>
      <c r="M4235" s="167" t="s">
        <v>4652</v>
      </c>
      <c r="O4235" s="167">
        <v>23978</v>
      </c>
      <c r="P4235" s="167" t="s">
        <v>1386</v>
      </c>
      <c r="R4235" s="167">
        <v>929</v>
      </c>
      <c r="S4235" s="167">
        <v>-929</v>
      </c>
      <c r="T4235" s="167" t="s">
        <v>1361</v>
      </c>
    </row>
    <row r="4236" spans="1:20">
      <c r="A4236" s="167">
        <v>42000</v>
      </c>
      <c r="B4236" s="167">
        <v>45936</v>
      </c>
      <c r="C4236" s="168">
        <v>45936</v>
      </c>
      <c r="D4236" s="167" t="s">
        <v>4657</v>
      </c>
      <c r="E4236" s="167" t="s">
        <v>4788</v>
      </c>
      <c r="F4236" s="167" t="s">
        <v>1557</v>
      </c>
      <c r="G4236" s="167" t="s">
        <v>134</v>
      </c>
      <c r="I4236" s="167" t="s">
        <v>1650</v>
      </c>
      <c r="J4236" s="167" t="s">
        <v>4789</v>
      </c>
      <c r="K4236" s="167" t="s">
        <v>4651</v>
      </c>
      <c r="L4236" s="167" t="s">
        <v>4790</v>
      </c>
      <c r="M4236" s="167" t="s">
        <v>4652</v>
      </c>
      <c r="O4236" s="167">
        <v>23979</v>
      </c>
      <c r="P4236" s="167" t="s">
        <v>1386</v>
      </c>
      <c r="R4236" s="167">
        <v>859</v>
      </c>
      <c r="S4236" s="167">
        <v>-859</v>
      </c>
      <c r="T4236" s="167" t="s">
        <v>1361</v>
      </c>
    </row>
    <row r="4237" spans="1:20">
      <c r="A4237" s="167">
        <v>42000</v>
      </c>
      <c r="B4237" s="167">
        <v>45936</v>
      </c>
      <c r="C4237" s="168">
        <v>45936</v>
      </c>
      <c r="D4237" s="167" t="s">
        <v>4658</v>
      </c>
      <c r="E4237" s="167" t="s">
        <v>4788</v>
      </c>
      <c r="F4237" s="167" t="s">
        <v>1557</v>
      </c>
      <c r="G4237" s="167" t="s">
        <v>134</v>
      </c>
      <c r="I4237" s="167" t="s">
        <v>1650</v>
      </c>
      <c r="J4237" s="167" t="s">
        <v>4789</v>
      </c>
      <c r="K4237" s="167" t="s">
        <v>4651</v>
      </c>
      <c r="L4237" s="167" t="s">
        <v>4790</v>
      </c>
      <c r="M4237" s="167" t="s">
        <v>4652</v>
      </c>
      <c r="O4237" s="167">
        <v>23980</v>
      </c>
      <c r="P4237" s="167" t="s">
        <v>1386</v>
      </c>
      <c r="R4237" s="167">
        <v>859</v>
      </c>
      <c r="S4237" s="167">
        <v>-859</v>
      </c>
      <c r="T4237" s="167" t="s">
        <v>1361</v>
      </c>
    </row>
    <row r="4238" spans="1:20">
      <c r="A4238" s="167">
        <v>42000</v>
      </c>
      <c r="B4238" s="167">
        <v>45938</v>
      </c>
      <c r="C4238" s="168">
        <v>45938</v>
      </c>
      <c r="D4238" s="167" t="s">
        <v>4663</v>
      </c>
      <c r="E4238" s="167" t="s">
        <v>4788</v>
      </c>
      <c r="F4238" s="167" t="s">
        <v>1557</v>
      </c>
      <c r="G4238" s="167" t="s">
        <v>134</v>
      </c>
      <c r="I4238" s="167" t="s">
        <v>1650</v>
      </c>
      <c r="J4238" s="167" t="s">
        <v>4789</v>
      </c>
      <c r="K4238" s="167" t="s">
        <v>4651</v>
      </c>
      <c r="L4238" s="167" t="s">
        <v>4790</v>
      </c>
      <c r="M4238" s="167" t="s">
        <v>4652</v>
      </c>
      <c r="O4238" s="167">
        <v>24006</v>
      </c>
      <c r="P4238" s="167" t="s">
        <v>1386</v>
      </c>
      <c r="R4238" s="167">
        <v>4295</v>
      </c>
      <c r="S4238" s="167">
        <v>-4295</v>
      </c>
      <c r="T4238" s="167" t="s">
        <v>1361</v>
      </c>
    </row>
    <row r="4239" spans="1:20">
      <c r="A4239" s="167">
        <v>42000</v>
      </c>
      <c r="B4239" s="167">
        <v>45938</v>
      </c>
      <c r="C4239" s="168">
        <v>45938</v>
      </c>
      <c r="D4239" s="167" t="s">
        <v>4665</v>
      </c>
      <c r="E4239" s="167" t="s">
        <v>4788</v>
      </c>
      <c r="F4239" s="167" t="s">
        <v>1557</v>
      </c>
      <c r="G4239" s="167" t="s">
        <v>134</v>
      </c>
      <c r="I4239" s="167" t="s">
        <v>1650</v>
      </c>
      <c r="J4239" s="167" t="s">
        <v>4789</v>
      </c>
      <c r="K4239" s="167" t="s">
        <v>4651</v>
      </c>
      <c r="L4239" s="167" t="s">
        <v>4790</v>
      </c>
      <c r="M4239" s="167" t="s">
        <v>4652</v>
      </c>
      <c r="O4239" s="167">
        <v>24008</v>
      </c>
      <c r="P4239" s="167" t="s">
        <v>1386</v>
      </c>
      <c r="R4239" s="167">
        <v>1718</v>
      </c>
      <c r="S4239" s="167">
        <v>-1718</v>
      </c>
      <c r="T4239" s="167" t="s">
        <v>1361</v>
      </c>
    </row>
    <row r="4240" spans="1:20">
      <c r="A4240" s="167">
        <v>42000</v>
      </c>
      <c r="B4240" s="167">
        <v>45938</v>
      </c>
      <c r="C4240" s="168">
        <v>45938</v>
      </c>
      <c r="D4240" s="167" t="s">
        <v>4666</v>
      </c>
      <c r="E4240" s="167" t="s">
        <v>4788</v>
      </c>
      <c r="F4240" s="167" t="s">
        <v>1557</v>
      </c>
      <c r="G4240" s="167" t="s">
        <v>134</v>
      </c>
      <c r="I4240" s="167" t="s">
        <v>1650</v>
      </c>
      <c r="J4240" s="167" t="s">
        <v>4789</v>
      </c>
      <c r="K4240" s="167" t="s">
        <v>4651</v>
      </c>
      <c r="L4240" s="167" t="s">
        <v>4790</v>
      </c>
      <c r="M4240" s="167" t="s">
        <v>4652</v>
      </c>
      <c r="O4240" s="167">
        <v>24023</v>
      </c>
      <c r="P4240" s="167" t="s">
        <v>1386</v>
      </c>
      <c r="R4240" s="167">
        <v>12229.62</v>
      </c>
      <c r="S4240" s="167">
        <v>-12229.62</v>
      </c>
      <c r="T4240" s="167" t="s">
        <v>1361</v>
      </c>
    </row>
    <row r="4241" spans="1:20">
      <c r="A4241" s="167">
        <v>42000</v>
      </c>
      <c r="B4241" s="167">
        <v>45938</v>
      </c>
      <c r="C4241" s="168">
        <v>45938</v>
      </c>
      <c r="D4241" s="167" t="s">
        <v>4667</v>
      </c>
      <c r="E4241" s="167" t="s">
        <v>4788</v>
      </c>
      <c r="F4241" s="167" t="s">
        <v>1557</v>
      </c>
      <c r="G4241" s="167" t="s">
        <v>134</v>
      </c>
      <c r="I4241" s="167" t="s">
        <v>1650</v>
      </c>
      <c r="J4241" s="167" t="s">
        <v>4789</v>
      </c>
      <c r="K4241" s="167" t="s">
        <v>4651</v>
      </c>
      <c r="L4241" s="167" t="s">
        <v>4790</v>
      </c>
      <c r="M4241" s="167" t="s">
        <v>4652</v>
      </c>
      <c r="O4241" s="167">
        <v>24024</v>
      </c>
      <c r="P4241" s="167" t="s">
        <v>1386</v>
      </c>
      <c r="R4241" s="167">
        <v>1788</v>
      </c>
      <c r="S4241" s="167">
        <v>-1788</v>
      </c>
      <c r="T4241" s="167" t="s">
        <v>1361</v>
      </c>
    </row>
    <row r="4242" spans="1:20">
      <c r="A4242" s="167">
        <v>42000</v>
      </c>
      <c r="B4242" s="167">
        <v>45938</v>
      </c>
      <c r="C4242" s="168">
        <v>45938</v>
      </c>
      <c r="D4242" s="167" t="s">
        <v>4670</v>
      </c>
      <c r="E4242" s="167" t="s">
        <v>4788</v>
      </c>
      <c r="F4242" s="167" t="s">
        <v>1557</v>
      </c>
      <c r="G4242" s="167" t="s">
        <v>134</v>
      </c>
      <c r="I4242" s="167" t="s">
        <v>1650</v>
      </c>
      <c r="J4242" s="167" t="s">
        <v>4789</v>
      </c>
      <c r="K4242" s="167" t="s">
        <v>4651</v>
      </c>
      <c r="L4242" s="167" t="s">
        <v>4790</v>
      </c>
      <c r="M4242" s="167" t="s">
        <v>4652</v>
      </c>
      <c r="O4242" s="167">
        <v>24027</v>
      </c>
      <c r="P4242" s="167" t="s">
        <v>1386</v>
      </c>
      <c r="R4242" s="167">
        <v>929</v>
      </c>
      <c r="S4242" s="167">
        <v>-929</v>
      </c>
      <c r="T4242" s="167" t="s">
        <v>1361</v>
      </c>
    </row>
    <row r="4243" spans="1:20">
      <c r="A4243" s="167">
        <v>42000</v>
      </c>
      <c r="B4243" s="167">
        <v>45938</v>
      </c>
      <c r="C4243" s="168">
        <v>45938</v>
      </c>
      <c r="D4243" s="167" t="s">
        <v>4671</v>
      </c>
      <c r="E4243" s="167" t="s">
        <v>4788</v>
      </c>
      <c r="F4243" s="167" t="s">
        <v>1557</v>
      </c>
      <c r="G4243" s="167" t="s">
        <v>134</v>
      </c>
      <c r="I4243" s="167" t="s">
        <v>1650</v>
      </c>
      <c r="J4243" s="167" t="s">
        <v>4789</v>
      </c>
      <c r="K4243" s="167" t="s">
        <v>4651</v>
      </c>
      <c r="L4243" s="167" t="s">
        <v>4790</v>
      </c>
      <c r="M4243" s="167" t="s">
        <v>4652</v>
      </c>
      <c r="O4243" s="167">
        <v>24028</v>
      </c>
      <c r="P4243" s="167" t="s">
        <v>1386</v>
      </c>
      <c r="R4243" s="167">
        <v>1718</v>
      </c>
      <c r="S4243" s="167">
        <v>-1718</v>
      </c>
      <c r="T4243" s="167" t="s">
        <v>1361</v>
      </c>
    </row>
    <row r="4244" spans="1:20">
      <c r="A4244" s="167">
        <v>42000</v>
      </c>
      <c r="B4244" s="167">
        <v>45938</v>
      </c>
      <c r="C4244" s="168">
        <v>45938</v>
      </c>
      <c r="D4244" s="167" t="s">
        <v>4672</v>
      </c>
      <c r="E4244" s="167" t="s">
        <v>4788</v>
      </c>
      <c r="F4244" s="167" t="s">
        <v>1557</v>
      </c>
      <c r="G4244" s="167" t="s">
        <v>134</v>
      </c>
      <c r="I4244" s="167" t="s">
        <v>1650</v>
      </c>
      <c r="J4244" s="167" t="s">
        <v>4789</v>
      </c>
      <c r="K4244" s="167" t="s">
        <v>4651</v>
      </c>
      <c r="L4244" s="167" t="s">
        <v>4790</v>
      </c>
      <c r="M4244" s="167" t="s">
        <v>4652</v>
      </c>
      <c r="O4244" s="167">
        <v>24029</v>
      </c>
      <c r="P4244" s="167" t="s">
        <v>1386</v>
      </c>
      <c r="R4244" s="167">
        <v>933.5</v>
      </c>
      <c r="S4244" s="167">
        <v>-933.5</v>
      </c>
      <c r="T4244" s="167" t="s">
        <v>1361</v>
      </c>
    </row>
    <row r="4245" spans="1:20">
      <c r="A4245" s="167">
        <v>42000</v>
      </c>
      <c r="B4245" s="167">
        <v>45938</v>
      </c>
      <c r="C4245" s="168">
        <v>45938</v>
      </c>
      <c r="D4245" s="167" t="s">
        <v>4673</v>
      </c>
      <c r="E4245" s="167" t="s">
        <v>4788</v>
      </c>
      <c r="F4245" s="167" t="s">
        <v>1557</v>
      </c>
      <c r="G4245" s="167" t="s">
        <v>134</v>
      </c>
      <c r="I4245" s="167" t="s">
        <v>1650</v>
      </c>
      <c r="J4245" s="167" t="s">
        <v>4789</v>
      </c>
      <c r="K4245" s="167" t="s">
        <v>4651</v>
      </c>
      <c r="L4245" s="167" t="s">
        <v>4790</v>
      </c>
      <c r="M4245" s="167" t="s">
        <v>4652</v>
      </c>
      <c r="O4245" s="167">
        <v>24030</v>
      </c>
      <c r="P4245" s="167" t="s">
        <v>1386</v>
      </c>
      <c r="R4245" s="167">
        <v>1718</v>
      </c>
      <c r="S4245" s="167">
        <v>-1718</v>
      </c>
      <c r="T4245" s="167" t="s">
        <v>1361</v>
      </c>
    </row>
    <row r="4246" spans="1:20">
      <c r="A4246" s="167">
        <v>42000</v>
      </c>
      <c r="B4246" s="167">
        <v>45938</v>
      </c>
      <c r="C4246" s="168">
        <v>45938</v>
      </c>
      <c r="D4246" s="167" t="s">
        <v>4674</v>
      </c>
      <c r="E4246" s="167" t="s">
        <v>4788</v>
      </c>
      <c r="F4246" s="167" t="s">
        <v>1557</v>
      </c>
      <c r="G4246" s="167" t="s">
        <v>134</v>
      </c>
      <c r="I4246" s="167" t="s">
        <v>1650</v>
      </c>
      <c r="J4246" s="167" t="s">
        <v>4789</v>
      </c>
      <c r="K4246" s="167" t="s">
        <v>4651</v>
      </c>
      <c r="L4246" s="167" t="s">
        <v>4790</v>
      </c>
      <c r="M4246" s="167" t="s">
        <v>4652</v>
      </c>
      <c r="O4246" s="167">
        <v>24031</v>
      </c>
      <c r="P4246" s="167" t="s">
        <v>1386</v>
      </c>
      <c r="R4246" s="167">
        <v>859</v>
      </c>
      <c r="S4246" s="167">
        <v>-859</v>
      </c>
      <c r="T4246" s="167" t="s">
        <v>1361</v>
      </c>
    </row>
    <row r="4247" spans="1:20">
      <c r="A4247" s="167">
        <v>42000</v>
      </c>
      <c r="B4247" s="167">
        <v>45938</v>
      </c>
      <c r="C4247" s="168">
        <v>45938</v>
      </c>
      <c r="D4247" s="167" t="s">
        <v>4676</v>
      </c>
      <c r="E4247" s="167" t="s">
        <v>4788</v>
      </c>
      <c r="F4247" s="167" t="s">
        <v>1557</v>
      </c>
      <c r="G4247" s="167" t="s">
        <v>134</v>
      </c>
      <c r="I4247" s="167" t="s">
        <v>1650</v>
      </c>
      <c r="J4247" s="167" t="s">
        <v>4789</v>
      </c>
      <c r="K4247" s="167" t="s">
        <v>4651</v>
      </c>
      <c r="L4247" s="167" t="s">
        <v>4790</v>
      </c>
      <c r="M4247" s="167" t="s">
        <v>4652</v>
      </c>
      <c r="O4247" s="167">
        <v>24033</v>
      </c>
      <c r="P4247" s="167" t="s">
        <v>1386</v>
      </c>
      <c r="R4247" s="167">
        <v>859</v>
      </c>
      <c r="S4247" s="167">
        <v>-859</v>
      </c>
      <c r="T4247" s="167" t="s">
        <v>1361</v>
      </c>
    </row>
    <row r="4248" spans="1:20">
      <c r="A4248" s="167">
        <v>42000</v>
      </c>
      <c r="B4248" s="167">
        <v>45938</v>
      </c>
      <c r="C4248" s="168">
        <v>45938</v>
      </c>
      <c r="D4248" s="167" t="s">
        <v>4678</v>
      </c>
      <c r="E4248" s="167" t="s">
        <v>4788</v>
      </c>
      <c r="F4248" s="167" t="s">
        <v>1557</v>
      </c>
      <c r="G4248" s="167" t="s">
        <v>134</v>
      </c>
      <c r="I4248" s="167" t="s">
        <v>1650</v>
      </c>
      <c r="J4248" s="167" t="s">
        <v>4789</v>
      </c>
      <c r="K4248" s="167" t="s">
        <v>4651</v>
      </c>
      <c r="L4248" s="167" t="s">
        <v>4790</v>
      </c>
      <c r="M4248" s="167" t="s">
        <v>4652</v>
      </c>
      <c r="O4248" s="167">
        <v>24035</v>
      </c>
      <c r="P4248" s="167" t="s">
        <v>1386</v>
      </c>
      <c r="R4248" s="167">
        <v>859</v>
      </c>
      <c r="S4248" s="167">
        <v>-859</v>
      </c>
      <c r="T4248" s="167" t="s">
        <v>1361</v>
      </c>
    </row>
    <row r="4249" spans="1:20">
      <c r="A4249" s="167">
        <v>42000</v>
      </c>
      <c r="B4249" s="167">
        <v>45938</v>
      </c>
      <c r="C4249" s="168">
        <v>45938</v>
      </c>
      <c r="D4249" s="167" t="s">
        <v>4681</v>
      </c>
      <c r="E4249" s="167" t="s">
        <v>4788</v>
      </c>
      <c r="F4249" s="167" t="s">
        <v>1557</v>
      </c>
      <c r="G4249" s="167" t="s">
        <v>134</v>
      </c>
      <c r="I4249" s="167" t="s">
        <v>1650</v>
      </c>
      <c r="J4249" s="167" t="s">
        <v>4789</v>
      </c>
      <c r="K4249" s="167" t="s">
        <v>4651</v>
      </c>
      <c r="L4249" s="167" t="s">
        <v>4790</v>
      </c>
      <c r="M4249" s="167" t="s">
        <v>4652</v>
      </c>
      <c r="O4249" s="167">
        <v>24041</v>
      </c>
      <c r="P4249" s="167" t="s">
        <v>1386</v>
      </c>
      <c r="R4249" s="167">
        <v>859</v>
      </c>
      <c r="S4249" s="167">
        <v>-859</v>
      </c>
      <c r="T4249" s="167" t="s">
        <v>1361</v>
      </c>
    </row>
    <row r="4250" spans="1:20">
      <c r="A4250" s="167">
        <v>42000</v>
      </c>
      <c r="B4250" s="167">
        <v>45938</v>
      </c>
      <c r="C4250" s="168">
        <v>45938</v>
      </c>
      <c r="D4250" s="167" t="s">
        <v>4682</v>
      </c>
      <c r="E4250" s="167" t="s">
        <v>4788</v>
      </c>
      <c r="F4250" s="167" t="s">
        <v>1557</v>
      </c>
      <c r="G4250" s="167" t="s">
        <v>134</v>
      </c>
      <c r="I4250" s="167" t="s">
        <v>1650</v>
      </c>
      <c r="J4250" s="167" t="s">
        <v>4789</v>
      </c>
      <c r="K4250" s="167" t="s">
        <v>4651</v>
      </c>
      <c r="L4250" s="167" t="s">
        <v>4790</v>
      </c>
      <c r="M4250" s="167" t="s">
        <v>4652</v>
      </c>
      <c r="O4250" s="167">
        <v>24043</v>
      </c>
      <c r="P4250" s="167" t="s">
        <v>1386</v>
      </c>
      <c r="R4250" s="167">
        <v>859</v>
      </c>
      <c r="S4250" s="167">
        <v>-859</v>
      </c>
      <c r="T4250" s="167" t="s">
        <v>1361</v>
      </c>
    </row>
    <row r="4251" spans="1:20">
      <c r="A4251" s="167">
        <v>42000</v>
      </c>
      <c r="B4251" s="167">
        <v>45938</v>
      </c>
      <c r="C4251" s="168">
        <v>45938</v>
      </c>
      <c r="D4251" s="167" t="s">
        <v>4684</v>
      </c>
      <c r="E4251" s="167" t="s">
        <v>4788</v>
      </c>
      <c r="F4251" s="167" t="s">
        <v>1945</v>
      </c>
      <c r="G4251" s="167" t="s">
        <v>1946</v>
      </c>
      <c r="I4251" s="167" t="s">
        <v>1650</v>
      </c>
      <c r="J4251" s="167" t="s">
        <v>4789</v>
      </c>
      <c r="K4251" s="167" t="s">
        <v>4651</v>
      </c>
      <c r="L4251" s="167" t="s">
        <v>4790</v>
      </c>
      <c r="M4251" s="167" t="s">
        <v>4652</v>
      </c>
      <c r="O4251" s="167">
        <v>24046</v>
      </c>
      <c r="P4251" s="167" t="s">
        <v>1386</v>
      </c>
      <c r="R4251" s="167">
        <v>933.5</v>
      </c>
      <c r="S4251" s="167">
        <v>-933.5</v>
      </c>
      <c r="T4251" s="167" t="s">
        <v>1361</v>
      </c>
    </row>
    <row r="4252" spans="1:20">
      <c r="A4252" s="167">
        <v>42000</v>
      </c>
      <c r="B4252" s="167">
        <v>45938</v>
      </c>
      <c r="C4252" s="168">
        <v>45938</v>
      </c>
      <c r="D4252" s="167" t="s">
        <v>4686</v>
      </c>
      <c r="E4252" s="167" t="s">
        <v>4788</v>
      </c>
      <c r="F4252" s="167" t="s">
        <v>1557</v>
      </c>
      <c r="G4252" s="167" t="s">
        <v>134</v>
      </c>
      <c r="I4252" s="167" t="s">
        <v>1650</v>
      </c>
      <c r="J4252" s="167" t="s">
        <v>4789</v>
      </c>
      <c r="K4252" s="167" t="s">
        <v>4651</v>
      </c>
      <c r="L4252" s="167" t="s">
        <v>4790</v>
      </c>
      <c r="M4252" s="167" t="s">
        <v>4652</v>
      </c>
      <c r="O4252" s="167">
        <v>24048</v>
      </c>
      <c r="P4252" s="167" t="s">
        <v>1386</v>
      </c>
      <c r="R4252" s="167">
        <v>859</v>
      </c>
      <c r="S4252" s="167">
        <v>-859</v>
      </c>
      <c r="T4252" s="167" t="s">
        <v>1361</v>
      </c>
    </row>
    <row r="4253" spans="1:20">
      <c r="A4253" s="167">
        <v>42000</v>
      </c>
      <c r="B4253" s="167">
        <v>45938</v>
      </c>
      <c r="C4253" s="168">
        <v>45938</v>
      </c>
      <c r="D4253" s="167" t="s">
        <v>4688</v>
      </c>
      <c r="E4253" s="167" t="s">
        <v>4788</v>
      </c>
      <c r="F4253" s="167" t="s">
        <v>1557</v>
      </c>
      <c r="G4253" s="167" t="s">
        <v>134</v>
      </c>
      <c r="I4253" s="167" t="s">
        <v>1650</v>
      </c>
      <c r="J4253" s="167" t="s">
        <v>4789</v>
      </c>
      <c r="K4253" s="167" t="s">
        <v>4651</v>
      </c>
      <c r="L4253" s="167" t="s">
        <v>4790</v>
      </c>
      <c r="M4253" s="167" t="s">
        <v>4652</v>
      </c>
      <c r="O4253" s="167">
        <v>24052</v>
      </c>
      <c r="P4253" s="167" t="s">
        <v>1386</v>
      </c>
      <c r="R4253" s="167">
        <v>859</v>
      </c>
      <c r="S4253" s="167">
        <v>-859</v>
      </c>
      <c r="T4253" s="167" t="s">
        <v>1361</v>
      </c>
    </row>
    <row r="4254" spans="1:20">
      <c r="A4254" s="167">
        <v>42000</v>
      </c>
      <c r="B4254" s="167">
        <v>45944</v>
      </c>
      <c r="C4254" s="168">
        <v>45944</v>
      </c>
      <c r="D4254" s="167" t="s">
        <v>4689</v>
      </c>
      <c r="E4254" s="167" t="s">
        <v>4788</v>
      </c>
      <c r="F4254" s="167" t="s">
        <v>1557</v>
      </c>
      <c r="G4254" s="167" t="s">
        <v>134</v>
      </c>
      <c r="I4254" s="167" t="s">
        <v>1650</v>
      </c>
      <c r="J4254" s="167" t="s">
        <v>4789</v>
      </c>
      <c r="K4254" s="167" t="s">
        <v>4651</v>
      </c>
      <c r="L4254" s="167" t="s">
        <v>4790</v>
      </c>
      <c r="M4254" s="167" t="s">
        <v>4652</v>
      </c>
      <c r="O4254" s="167">
        <v>24082</v>
      </c>
      <c r="P4254" s="167" t="s">
        <v>1386</v>
      </c>
      <c r="R4254" s="167">
        <v>859</v>
      </c>
      <c r="S4254" s="167">
        <v>-859</v>
      </c>
      <c r="T4254" s="167" t="s">
        <v>1361</v>
      </c>
    </row>
    <row r="4255" spans="1:20">
      <c r="A4255" s="167">
        <v>42000</v>
      </c>
      <c r="B4255" s="167">
        <v>45953</v>
      </c>
      <c r="C4255" s="168">
        <v>45953</v>
      </c>
      <c r="D4255" s="167" t="s">
        <v>4693</v>
      </c>
      <c r="E4255" s="167" t="s">
        <v>4788</v>
      </c>
      <c r="F4255" s="167" t="s">
        <v>1557</v>
      </c>
      <c r="G4255" s="167" t="s">
        <v>134</v>
      </c>
      <c r="I4255" s="167" t="s">
        <v>1650</v>
      </c>
      <c r="J4255" s="167" t="s">
        <v>4789</v>
      </c>
      <c r="K4255" s="167" t="s">
        <v>4651</v>
      </c>
      <c r="L4255" s="167" t="s">
        <v>4790</v>
      </c>
      <c r="M4255" s="167" t="s">
        <v>4652</v>
      </c>
      <c r="O4255" s="167">
        <v>24163</v>
      </c>
      <c r="P4255" s="167" t="s">
        <v>1386</v>
      </c>
      <c r="R4255" s="167">
        <v>859</v>
      </c>
      <c r="S4255" s="167">
        <v>-859</v>
      </c>
      <c r="T4255" s="167" t="s">
        <v>1361</v>
      </c>
    </row>
    <row r="4256" spans="1:20">
      <c r="A4256" s="167">
        <v>42000</v>
      </c>
      <c r="B4256" s="167">
        <v>45960</v>
      </c>
      <c r="C4256" s="168">
        <v>45960</v>
      </c>
      <c r="D4256" s="167" t="s">
        <v>4697</v>
      </c>
      <c r="E4256" s="167" t="s">
        <v>4788</v>
      </c>
      <c r="F4256" s="167" t="s">
        <v>1557</v>
      </c>
      <c r="G4256" s="167" t="s">
        <v>134</v>
      </c>
      <c r="I4256" s="167" t="s">
        <v>1650</v>
      </c>
      <c r="J4256" s="167" t="s">
        <v>4789</v>
      </c>
      <c r="K4256" s="167" t="s">
        <v>4651</v>
      </c>
      <c r="L4256" s="167" t="s">
        <v>4790</v>
      </c>
      <c r="M4256" s="167" t="s">
        <v>4652</v>
      </c>
      <c r="O4256" s="167">
        <v>24203</v>
      </c>
      <c r="P4256" s="167" t="s">
        <v>1386</v>
      </c>
      <c r="R4256" s="167">
        <v>11202</v>
      </c>
      <c r="S4256" s="167">
        <v>-11202</v>
      </c>
      <c r="T4256" s="167" t="s">
        <v>1361</v>
      </c>
    </row>
    <row r="4257" spans="1:20">
      <c r="A4257" s="167">
        <v>42000</v>
      </c>
      <c r="B4257" s="167">
        <v>45938</v>
      </c>
      <c r="C4257" s="168">
        <v>45938</v>
      </c>
      <c r="D4257" s="167" t="s">
        <v>4669</v>
      </c>
      <c r="E4257" s="167" t="s">
        <v>4791</v>
      </c>
      <c r="F4257" s="167" t="s">
        <v>1945</v>
      </c>
      <c r="G4257" s="167" t="s">
        <v>1946</v>
      </c>
      <c r="I4257" s="167" t="s">
        <v>1650</v>
      </c>
      <c r="J4257" s="167" t="s">
        <v>4792</v>
      </c>
      <c r="K4257" s="167" t="s">
        <v>4651</v>
      </c>
      <c r="L4257" s="167" t="s">
        <v>4793</v>
      </c>
      <c r="M4257" s="167" t="s">
        <v>4652</v>
      </c>
      <c r="O4257" s="167">
        <v>24026</v>
      </c>
      <c r="P4257" s="167" t="s">
        <v>1386</v>
      </c>
      <c r="R4257" s="167">
        <v>1744</v>
      </c>
      <c r="S4257" s="167">
        <v>-1744</v>
      </c>
      <c r="T4257" s="167" t="s">
        <v>1361</v>
      </c>
    </row>
    <row r="4258" spans="1:20">
      <c r="A4258" s="167">
        <v>42000</v>
      </c>
      <c r="B4258" s="167">
        <v>45936</v>
      </c>
      <c r="C4258" s="168">
        <v>45936</v>
      </c>
      <c r="D4258" s="167" t="s">
        <v>4653</v>
      </c>
      <c r="E4258" s="167" t="s">
        <v>4794</v>
      </c>
      <c r="F4258" s="167" t="s">
        <v>1557</v>
      </c>
      <c r="G4258" s="167" t="s">
        <v>134</v>
      </c>
      <c r="I4258" s="167" t="s">
        <v>1650</v>
      </c>
      <c r="J4258" s="167" t="s">
        <v>4795</v>
      </c>
      <c r="K4258" s="167" t="s">
        <v>4651</v>
      </c>
      <c r="L4258" s="167" t="s">
        <v>4796</v>
      </c>
      <c r="M4258" s="167" t="s">
        <v>4652</v>
      </c>
      <c r="O4258" s="167">
        <v>23975</v>
      </c>
      <c r="P4258" s="167" t="s">
        <v>1386</v>
      </c>
      <c r="R4258" s="167">
        <v>2356.6799999999998</v>
      </c>
      <c r="S4258" s="167">
        <v>-2356.6799999999998</v>
      </c>
      <c r="T4258" s="167" t="s">
        <v>1361</v>
      </c>
    </row>
    <row r="4259" spans="1:20">
      <c r="A4259" s="167">
        <v>42000</v>
      </c>
      <c r="B4259" s="167">
        <v>45936</v>
      </c>
      <c r="C4259" s="168">
        <v>45936</v>
      </c>
      <c r="D4259" s="167" t="s">
        <v>4656</v>
      </c>
      <c r="E4259" s="167" t="s">
        <v>4794</v>
      </c>
      <c r="F4259" s="167" t="s">
        <v>1557</v>
      </c>
      <c r="G4259" s="167" t="s">
        <v>134</v>
      </c>
      <c r="I4259" s="167" t="s">
        <v>1650</v>
      </c>
      <c r="J4259" s="167" t="s">
        <v>4795</v>
      </c>
      <c r="K4259" s="167" t="s">
        <v>4651</v>
      </c>
      <c r="L4259" s="167" t="s">
        <v>4796</v>
      </c>
      <c r="M4259" s="167" t="s">
        <v>4652</v>
      </c>
      <c r="O4259" s="167">
        <v>23978</v>
      </c>
      <c r="P4259" s="167" t="s">
        <v>1386</v>
      </c>
      <c r="R4259" s="167">
        <v>392.78</v>
      </c>
      <c r="S4259" s="167">
        <v>-392.78</v>
      </c>
      <c r="T4259" s="167" t="s">
        <v>1361</v>
      </c>
    </row>
    <row r="4260" spans="1:20">
      <c r="A4260" s="167">
        <v>42000</v>
      </c>
      <c r="B4260" s="167">
        <v>45938</v>
      </c>
      <c r="C4260" s="168">
        <v>45938</v>
      </c>
      <c r="D4260" s="167" t="s">
        <v>4666</v>
      </c>
      <c r="E4260" s="167" t="s">
        <v>4794</v>
      </c>
      <c r="F4260" s="167" t="s">
        <v>1557</v>
      </c>
      <c r="G4260" s="167" t="s">
        <v>134</v>
      </c>
      <c r="I4260" s="167" t="s">
        <v>1650</v>
      </c>
      <c r="J4260" s="167" t="s">
        <v>4795</v>
      </c>
      <c r="K4260" s="167" t="s">
        <v>4651</v>
      </c>
      <c r="L4260" s="167" t="s">
        <v>4796</v>
      </c>
      <c r="M4260" s="167" t="s">
        <v>4652</v>
      </c>
      <c r="O4260" s="167">
        <v>24023</v>
      </c>
      <c r="P4260" s="167" t="s">
        <v>1386</v>
      </c>
      <c r="R4260" s="167">
        <v>2590</v>
      </c>
      <c r="S4260" s="167">
        <v>-2590</v>
      </c>
      <c r="T4260" s="167" t="s">
        <v>1361</v>
      </c>
    </row>
    <row r="4261" spans="1:20">
      <c r="A4261" s="167">
        <v>42000</v>
      </c>
      <c r="B4261" s="167">
        <v>45938</v>
      </c>
      <c r="C4261" s="168">
        <v>45938</v>
      </c>
      <c r="D4261" s="167" t="s">
        <v>4667</v>
      </c>
      <c r="E4261" s="167" t="s">
        <v>4794</v>
      </c>
      <c r="F4261" s="167" t="s">
        <v>1557</v>
      </c>
      <c r="G4261" s="167" t="s">
        <v>134</v>
      </c>
      <c r="I4261" s="167" t="s">
        <v>1650</v>
      </c>
      <c r="J4261" s="167" t="s">
        <v>4795</v>
      </c>
      <c r="K4261" s="167" t="s">
        <v>4651</v>
      </c>
      <c r="L4261" s="167" t="s">
        <v>4796</v>
      </c>
      <c r="M4261" s="167" t="s">
        <v>4652</v>
      </c>
      <c r="O4261" s="167">
        <v>24024</v>
      </c>
      <c r="P4261" s="167" t="s">
        <v>1386</v>
      </c>
      <c r="R4261" s="167">
        <v>392.78</v>
      </c>
      <c r="S4261" s="167">
        <v>-392.78</v>
      </c>
      <c r="T4261" s="167" t="s">
        <v>1361</v>
      </c>
    </row>
    <row r="4262" spans="1:20">
      <c r="A4262" s="167">
        <v>42000</v>
      </c>
      <c r="B4262" s="167">
        <v>45938</v>
      </c>
      <c r="C4262" s="168">
        <v>45938</v>
      </c>
      <c r="D4262" s="167" t="s">
        <v>4670</v>
      </c>
      <c r="E4262" s="167" t="s">
        <v>4794</v>
      </c>
      <c r="F4262" s="167" t="s">
        <v>1557</v>
      </c>
      <c r="G4262" s="167" t="s">
        <v>134</v>
      </c>
      <c r="I4262" s="167" t="s">
        <v>1650</v>
      </c>
      <c r="J4262" s="167" t="s">
        <v>4795</v>
      </c>
      <c r="K4262" s="167" t="s">
        <v>4651</v>
      </c>
      <c r="L4262" s="167" t="s">
        <v>4796</v>
      </c>
      <c r="M4262" s="167" t="s">
        <v>4652</v>
      </c>
      <c r="O4262" s="167">
        <v>24027</v>
      </c>
      <c r="P4262" s="167" t="s">
        <v>1386</v>
      </c>
      <c r="R4262" s="167">
        <v>392.78</v>
      </c>
      <c r="S4262" s="167">
        <v>-392.78</v>
      </c>
      <c r="T4262" s="167" t="s">
        <v>1361</v>
      </c>
    </row>
    <row r="4263" spans="1:20">
      <c r="A4263" s="167">
        <v>42000</v>
      </c>
      <c r="B4263" s="167">
        <v>45938</v>
      </c>
      <c r="C4263" s="168">
        <v>45938</v>
      </c>
      <c r="D4263" s="167" t="s">
        <v>4664</v>
      </c>
      <c r="E4263" s="167" t="s">
        <v>4797</v>
      </c>
      <c r="F4263" s="167" t="s">
        <v>1557</v>
      </c>
      <c r="G4263" s="167" t="s">
        <v>134</v>
      </c>
      <c r="I4263" s="167" t="s">
        <v>1650</v>
      </c>
      <c r="J4263" s="167" t="s">
        <v>4798</v>
      </c>
      <c r="K4263" s="167" t="s">
        <v>4651</v>
      </c>
      <c r="L4263" s="167" t="s">
        <v>4799</v>
      </c>
      <c r="M4263" s="167" t="s">
        <v>4652</v>
      </c>
      <c r="O4263" s="167">
        <v>24007</v>
      </c>
      <c r="P4263" s="167" t="s">
        <v>1386</v>
      </c>
      <c r="R4263" s="167">
        <v>2704.56</v>
      </c>
      <c r="S4263" s="167">
        <v>-2704.56</v>
      </c>
      <c r="T4263" s="167" t="s">
        <v>1361</v>
      </c>
    </row>
    <row r="4264" spans="1:20">
      <c r="A4264" s="167">
        <v>42100</v>
      </c>
      <c r="B4264" s="167">
        <v>45901</v>
      </c>
      <c r="C4264" s="168">
        <v>45901</v>
      </c>
      <c r="D4264" s="167">
        <v>179868</v>
      </c>
      <c r="E4264" s="167" t="s">
        <v>4800</v>
      </c>
      <c r="F4264" s="167" t="s">
        <v>1408</v>
      </c>
      <c r="G4264" s="167" t="s">
        <v>1409</v>
      </c>
      <c r="I4264" s="167" t="s">
        <v>1405</v>
      </c>
      <c r="J4264" s="167" t="s">
        <v>1410</v>
      </c>
      <c r="K4264" s="167" t="s">
        <v>1321</v>
      </c>
      <c r="L4264" s="167" t="s">
        <v>1411</v>
      </c>
      <c r="M4264" s="167" t="s">
        <v>4801</v>
      </c>
      <c r="O4264" s="167">
        <v>23481</v>
      </c>
      <c r="P4264" s="167" t="s">
        <v>1386</v>
      </c>
      <c r="R4264" s="167">
        <v>400</v>
      </c>
      <c r="S4264" s="167">
        <v>-400</v>
      </c>
      <c r="T4264" s="167" t="s">
        <v>1361</v>
      </c>
    </row>
    <row r="4265" spans="1:20">
      <c r="A4265" s="167">
        <v>42100</v>
      </c>
      <c r="B4265" s="167">
        <v>45931</v>
      </c>
      <c r="C4265" s="168">
        <v>45931</v>
      </c>
      <c r="D4265" s="167">
        <v>180421</v>
      </c>
      <c r="E4265" s="167" t="s">
        <v>4800</v>
      </c>
      <c r="F4265" s="167" t="s">
        <v>1408</v>
      </c>
      <c r="G4265" s="167" t="s">
        <v>1409</v>
      </c>
      <c r="I4265" s="167" t="s">
        <v>1405</v>
      </c>
      <c r="J4265" s="167" t="s">
        <v>1410</v>
      </c>
      <c r="K4265" s="167" t="s">
        <v>1321</v>
      </c>
      <c r="L4265" s="167" t="s">
        <v>1411</v>
      </c>
      <c r="M4265" s="167" t="s">
        <v>4801</v>
      </c>
      <c r="O4265" s="167">
        <v>23845</v>
      </c>
      <c r="P4265" s="167" t="s">
        <v>1386</v>
      </c>
      <c r="R4265" s="167">
        <v>400</v>
      </c>
      <c r="S4265" s="167">
        <v>-400</v>
      </c>
      <c r="T4265" s="167" t="s">
        <v>1361</v>
      </c>
    </row>
    <row r="4266" spans="1:20">
      <c r="A4266" s="167">
        <v>42100</v>
      </c>
      <c r="B4266" s="167">
        <v>45901</v>
      </c>
      <c r="C4266" s="168">
        <v>45901</v>
      </c>
      <c r="D4266" s="167">
        <v>179868</v>
      </c>
      <c r="E4266" s="167" t="s">
        <v>4802</v>
      </c>
      <c r="F4266" s="167" t="s">
        <v>1408</v>
      </c>
      <c r="G4266" s="167" t="s">
        <v>1409</v>
      </c>
      <c r="I4266" s="167" t="s">
        <v>1405</v>
      </c>
      <c r="J4266" s="167" t="s">
        <v>1413</v>
      </c>
      <c r="K4266" s="167" t="s">
        <v>1321</v>
      </c>
      <c r="L4266" s="167" t="s">
        <v>1414</v>
      </c>
      <c r="M4266" s="167" t="s">
        <v>4801</v>
      </c>
      <c r="O4266" s="167">
        <v>23481</v>
      </c>
      <c r="P4266" s="167" t="s">
        <v>1386</v>
      </c>
      <c r="R4266" s="167">
        <v>46</v>
      </c>
      <c r="S4266" s="167">
        <v>-46</v>
      </c>
      <c r="T4266" s="167" t="s">
        <v>1361</v>
      </c>
    </row>
    <row r="4267" spans="1:20">
      <c r="A4267" s="167">
        <v>42100</v>
      </c>
      <c r="B4267" s="167">
        <v>45931</v>
      </c>
      <c r="C4267" s="168">
        <v>45931</v>
      </c>
      <c r="D4267" s="167">
        <v>180421</v>
      </c>
      <c r="E4267" s="167" t="s">
        <v>4802</v>
      </c>
      <c r="F4267" s="167" t="s">
        <v>1408</v>
      </c>
      <c r="G4267" s="167" t="s">
        <v>1409</v>
      </c>
      <c r="I4267" s="167" t="s">
        <v>1405</v>
      </c>
      <c r="J4267" s="167" t="s">
        <v>1413</v>
      </c>
      <c r="K4267" s="167" t="s">
        <v>1321</v>
      </c>
      <c r="L4267" s="167" t="s">
        <v>1414</v>
      </c>
      <c r="M4267" s="167" t="s">
        <v>4801</v>
      </c>
      <c r="O4267" s="167">
        <v>23845</v>
      </c>
      <c r="P4267" s="167" t="s">
        <v>1386</v>
      </c>
      <c r="R4267" s="167">
        <v>46</v>
      </c>
      <c r="S4267" s="167">
        <v>-46</v>
      </c>
      <c r="T4267" s="167" t="s">
        <v>1361</v>
      </c>
    </row>
    <row r="4268" spans="1:20">
      <c r="A4268" s="167">
        <v>41300</v>
      </c>
      <c r="B4268" s="167">
        <v>45901</v>
      </c>
      <c r="C4268" s="168">
        <v>45901</v>
      </c>
      <c r="D4268" s="167">
        <v>179868</v>
      </c>
      <c r="E4268" s="167" t="s">
        <v>4803</v>
      </c>
      <c r="F4268" s="167" t="s">
        <v>1425</v>
      </c>
      <c r="G4268" s="167" t="s">
        <v>1426</v>
      </c>
      <c r="I4268" s="167" t="s">
        <v>1405</v>
      </c>
      <c r="J4268" s="167" t="s">
        <v>1550</v>
      </c>
      <c r="K4268" s="167" t="s">
        <v>1321</v>
      </c>
      <c r="L4268" s="167" t="s">
        <v>1551</v>
      </c>
      <c r="M4268" s="167" t="s">
        <v>4801</v>
      </c>
      <c r="O4268" s="167">
        <v>23481</v>
      </c>
      <c r="P4268" s="167" t="s">
        <v>1386</v>
      </c>
      <c r="R4268" s="167">
        <v>63</v>
      </c>
      <c r="S4268" s="167">
        <v>-63</v>
      </c>
      <c r="T4268" s="167" t="s">
        <v>1361</v>
      </c>
    </row>
    <row r="4269" spans="1:20">
      <c r="A4269" s="167">
        <v>41300</v>
      </c>
      <c r="B4269" s="167">
        <v>45931</v>
      </c>
      <c r="C4269" s="168">
        <v>45931</v>
      </c>
      <c r="D4269" s="167">
        <v>180421</v>
      </c>
      <c r="E4269" s="167" t="s">
        <v>4803</v>
      </c>
      <c r="F4269" s="167" t="s">
        <v>1425</v>
      </c>
      <c r="G4269" s="167" t="s">
        <v>1426</v>
      </c>
      <c r="I4269" s="167" t="s">
        <v>1405</v>
      </c>
      <c r="J4269" s="167" t="s">
        <v>1550</v>
      </c>
      <c r="K4269" s="167" t="s">
        <v>1321</v>
      </c>
      <c r="L4269" s="167" t="s">
        <v>1551</v>
      </c>
      <c r="M4269" s="167" t="s">
        <v>4801</v>
      </c>
      <c r="O4269" s="167">
        <v>23845</v>
      </c>
      <c r="P4269" s="167" t="s">
        <v>1386</v>
      </c>
      <c r="R4269" s="167">
        <v>63</v>
      </c>
      <c r="S4269" s="167">
        <v>-63</v>
      </c>
      <c r="T4269" s="167" t="s">
        <v>1361</v>
      </c>
    </row>
    <row r="4270" spans="1:20">
      <c r="A4270" s="167">
        <v>42000</v>
      </c>
      <c r="B4270" s="167">
        <v>45912</v>
      </c>
      <c r="C4270" s="168">
        <v>45912</v>
      </c>
      <c r="D4270" s="167">
        <v>180205</v>
      </c>
      <c r="E4270" s="167" t="s">
        <v>4804</v>
      </c>
      <c r="F4270" s="167" t="s">
        <v>1557</v>
      </c>
      <c r="G4270" s="167" t="s">
        <v>134</v>
      </c>
      <c r="I4270" s="167" t="s">
        <v>1405</v>
      </c>
      <c r="J4270" s="167" t="s">
        <v>4805</v>
      </c>
      <c r="K4270" s="167" t="s">
        <v>1321</v>
      </c>
      <c r="L4270" s="167" t="s">
        <v>4806</v>
      </c>
      <c r="M4270" s="167" t="s">
        <v>4801</v>
      </c>
      <c r="O4270" s="167">
        <v>23609</v>
      </c>
      <c r="P4270" s="167" t="s">
        <v>1386</v>
      </c>
      <c r="R4270" s="167">
        <v>315.58999999999997</v>
      </c>
      <c r="S4270" s="167">
        <v>-315.58999999999997</v>
      </c>
      <c r="T4270" s="167" t="s">
        <v>1361</v>
      </c>
    </row>
    <row r="4271" spans="1:20">
      <c r="A4271" s="167">
        <v>42000</v>
      </c>
      <c r="B4271" s="167">
        <v>45912</v>
      </c>
      <c r="C4271" s="168">
        <v>45912</v>
      </c>
      <c r="D4271" s="167">
        <v>180205</v>
      </c>
      <c r="E4271" s="167" t="s">
        <v>4807</v>
      </c>
      <c r="F4271" s="167" t="s">
        <v>1557</v>
      </c>
      <c r="G4271" s="167" t="s">
        <v>134</v>
      </c>
      <c r="I4271" s="167" t="s">
        <v>1405</v>
      </c>
      <c r="J4271" s="167" t="s">
        <v>4808</v>
      </c>
      <c r="K4271" s="167" t="s">
        <v>1321</v>
      </c>
      <c r="L4271" s="167" t="s">
        <v>4809</v>
      </c>
      <c r="M4271" s="167" t="s">
        <v>4801</v>
      </c>
      <c r="O4271" s="167">
        <v>23609</v>
      </c>
      <c r="P4271" s="167" t="s">
        <v>1386</v>
      </c>
      <c r="R4271" s="167">
        <v>268.79000000000002</v>
      </c>
      <c r="S4271" s="167">
        <v>-268.79000000000002</v>
      </c>
      <c r="T4271" s="167" t="s">
        <v>1361</v>
      </c>
    </row>
    <row r="4272" spans="1:20">
      <c r="A4272" s="167">
        <v>42100</v>
      </c>
      <c r="B4272" s="167">
        <v>45901</v>
      </c>
      <c r="C4272" s="168">
        <v>45901</v>
      </c>
      <c r="D4272" s="167">
        <v>179868</v>
      </c>
      <c r="E4272" s="167" t="s">
        <v>4810</v>
      </c>
      <c r="F4272" s="167" t="s">
        <v>1408</v>
      </c>
      <c r="G4272" s="167" t="s">
        <v>1409</v>
      </c>
      <c r="I4272" s="167" t="s">
        <v>1405</v>
      </c>
      <c r="J4272" s="167" t="s">
        <v>1422</v>
      </c>
      <c r="K4272" s="167" t="s">
        <v>1321</v>
      </c>
      <c r="L4272" s="167" t="s">
        <v>1423</v>
      </c>
      <c r="M4272" s="167" t="s">
        <v>4801</v>
      </c>
      <c r="O4272" s="167">
        <v>23481</v>
      </c>
      <c r="P4272" s="167" t="s">
        <v>1386</v>
      </c>
      <c r="R4272" s="167">
        <v>252</v>
      </c>
      <c r="S4272" s="167">
        <v>-252</v>
      </c>
      <c r="T4272" s="167" t="s">
        <v>1361</v>
      </c>
    </row>
    <row r="4273" spans="1:20">
      <c r="A4273" s="167">
        <v>42100</v>
      </c>
      <c r="B4273" s="167">
        <v>45910</v>
      </c>
      <c r="C4273" s="168">
        <v>45910</v>
      </c>
      <c r="D4273" s="167" t="s">
        <v>4811</v>
      </c>
      <c r="E4273" s="167" t="s">
        <v>4810</v>
      </c>
      <c r="F4273" s="167" t="s">
        <v>1425</v>
      </c>
      <c r="G4273" s="167" t="s">
        <v>1426</v>
      </c>
      <c r="I4273" s="167" t="s">
        <v>1405</v>
      </c>
      <c r="J4273" s="167" t="s">
        <v>1422</v>
      </c>
      <c r="K4273" s="167" t="s">
        <v>1321</v>
      </c>
      <c r="L4273" s="167" t="s">
        <v>1423</v>
      </c>
      <c r="M4273" s="167" t="s">
        <v>4801</v>
      </c>
      <c r="O4273" s="167">
        <v>23597</v>
      </c>
      <c r="P4273" s="167" t="s">
        <v>1386</v>
      </c>
      <c r="Q4273" s="167">
        <v>63</v>
      </c>
      <c r="S4273" s="167">
        <v>63</v>
      </c>
      <c r="T4273" s="167" t="s">
        <v>1361</v>
      </c>
    </row>
    <row r="4274" spans="1:20">
      <c r="A4274" s="167">
        <v>42100</v>
      </c>
      <c r="B4274" s="167">
        <v>45931</v>
      </c>
      <c r="C4274" s="168">
        <v>45931</v>
      </c>
      <c r="D4274" s="167">
        <v>180421</v>
      </c>
      <c r="E4274" s="167" t="s">
        <v>4810</v>
      </c>
      <c r="F4274" s="167" t="s">
        <v>1408</v>
      </c>
      <c r="G4274" s="167" t="s">
        <v>1409</v>
      </c>
      <c r="I4274" s="167" t="s">
        <v>1405</v>
      </c>
      <c r="J4274" s="167" t="s">
        <v>1422</v>
      </c>
      <c r="K4274" s="167" t="s">
        <v>1321</v>
      </c>
      <c r="L4274" s="167" t="s">
        <v>1423</v>
      </c>
      <c r="M4274" s="167" t="s">
        <v>4801</v>
      </c>
      <c r="O4274" s="167">
        <v>23845</v>
      </c>
      <c r="P4274" s="167" t="s">
        <v>1386</v>
      </c>
      <c r="R4274" s="167">
        <v>189</v>
      </c>
      <c r="S4274" s="167">
        <v>-189</v>
      </c>
      <c r="T4274" s="167" t="s">
        <v>1361</v>
      </c>
    </row>
    <row r="4275" spans="1:20">
      <c r="A4275" s="167">
        <v>42100</v>
      </c>
      <c r="B4275" s="167">
        <v>45932</v>
      </c>
      <c r="C4275" s="168">
        <v>45932</v>
      </c>
      <c r="D4275" s="167" t="s">
        <v>4812</v>
      </c>
      <c r="E4275" s="167" t="s">
        <v>4810</v>
      </c>
      <c r="F4275" s="167" t="s">
        <v>1425</v>
      </c>
      <c r="G4275" s="167" t="s">
        <v>1426</v>
      </c>
      <c r="I4275" s="167" t="s">
        <v>1405</v>
      </c>
      <c r="J4275" s="167" t="s">
        <v>1422</v>
      </c>
      <c r="K4275" s="167" t="s">
        <v>1321</v>
      </c>
      <c r="L4275" s="167" t="s">
        <v>1423</v>
      </c>
      <c r="M4275" s="167" t="s">
        <v>4801</v>
      </c>
      <c r="O4275" s="167">
        <v>23971</v>
      </c>
      <c r="P4275" s="167" t="s">
        <v>1386</v>
      </c>
      <c r="Q4275" s="167">
        <v>7</v>
      </c>
      <c r="S4275" s="167">
        <v>7</v>
      </c>
      <c r="T4275" s="167" t="s">
        <v>1361</v>
      </c>
    </row>
    <row r="4276" spans="1:20">
      <c r="A4276" s="167">
        <v>41450</v>
      </c>
      <c r="B4276" s="167">
        <v>45901</v>
      </c>
      <c r="C4276" s="168">
        <v>45901</v>
      </c>
      <c r="D4276" s="167">
        <v>179868</v>
      </c>
      <c r="E4276" s="167" t="s">
        <v>4813</v>
      </c>
      <c r="F4276" s="167" t="s">
        <v>1425</v>
      </c>
      <c r="G4276" s="167" t="s">
        <v>1426</v>
      </c>
      <c r="I4276" s="167" t="s">
        <v>1405</v>
      </c>
      <c r="J4276" s="167" t="s">
        <v>1583</v>
      </c>
      <c r="K4276" s="167" t="s">
        <v>1321</v>
      </c>
      <c r="L4276" s="167" t="s">
        <v>1584</v>
      </c>
      <c r="M4276" s="167" t="s">
        <v>4801</v>
      </c>
      <c r="O4276" s="167">
        <v>23481</v>
      </c>
      <c r="P4276" s="167" t="s">
        <v>1386</v>
      </c>
      <c r="R4276" s="167">
        <v>4.05</v>
      </c>
      <c r="S4276" s="167">
        <v>-4.05</v>
      </c>
      <c r="T4276" s="167" t="s">
        <v>1361</v>
      </c>
    </row>
    <row r="4277" spans="1:20">
      <c r="A4277" s="167">
        <v>41450</v>
      </c>
      <c r="B4277" s="167">
        <v>45931</v>
      </c>
      <c r="C4277" s="168">
        <v>45931</v>
      </c>
      <c r="D4277" s="167">
        <v>180421</v>
      </c>
      <c r="E4277" s="167" t="s">
        <v>4813</v>
      </c>
      <c r="F4277" s="167" t="s">
        <v>1425</v>
      </c>
      <c r="G4277" s="167" t="s">
        <v>1426</v>
      </c>
      <c r="I4277" s="167" t="s">
        <v>1405</v>
      </c>
      <c r="J4277" s="167" t="s">
        <v>1583</v>
      </c>
      <c r="K4277" s="167" t="s">
        <v>1321</v>
      </c>
      <c r="L4277" s="167" t="s">
        <v>1584</v>
      </c>
      <c r="M4277" s="167" t="s">
        <v>4801</v>
      </c>
      <c r="O4277" s="167">
        <v>23845</v>
      </c>
      <c r="P4277" s="167" t="s">
        <v>1386</v>
      </c>
      <c r="R4277" s="167">
        <v>4.05</v>
      </c>
      <c r="S4277" s="167">
        <v>-4.05</v>
      </c>
      <c r="T4277" s="167" t="s">
        <v>1361</v>
      </c>
    </row>
    <row r="4278" spans="1:20">
      <c r="A4278" s="167">
        <v>41300</v>
      </c>
      <c r="B4278" s="167">
        <v>45901</v>
      </c>
      <c r="C4278" s="168">
        <v>45901</v>
      </c>
      <c r="D4278" s="167">
        <v>179868</v>
      </c>
      <c r="E4278" s="167" t="s">
        <v>4814</v>
      </c>
      <c r="F4278" s="167" t="s">
        <v>1425</v>
      </c>
      <c r="G4278" s="167" t="s">
        <v>1426</v>
      </c>
      <c r="I4278" s="167" t="s">
        <v>1405</v>
      </c>
      <c r="J4278" s="167" t="s">
        <v>1586</v>
      </c>
      <c r="K4278" s="167" t="s">
        <v>1321</v>
      </c>
      <c r="L4278" s="167" t="s">
        <v>1587</v>
      </c>
      <c r="M4278" s="167" t="s">
        <v>4801</v>
      </c>
      <c r="O4278" s="167">
        <v>23481</v>
      </c>
      <c r="P4278" s="167" t="s">
        <v>1386</v>
      </c>
      <c r="R4278" s="167">
        <v>157.5</v>
      </c>
      <c r="S4278" s="167">
        <v>-157.5</v>
      </c>
      <c r="T4278" s="167" t="s">
        <v>1361</v>
      </c>
    </row>
    <row r="4279" spans="1:20">
      <c r="A4279" s="167">
        <v>41300</v>
      </c>
      <c r="B4279" s="167">
        <v>45931</v>
      </c>
      <c r="C4279" s="168">
        <v>45931</v>
      </c>
      <c r="D4279" s="167">
        <v>180421</v>
      </c>
      <c r="E4279" s="167" t="s">
        <v>4814</v>
      </c>
      <c r="F4279" s="167" t="s">
        <v>1425</v>
      </c>
      <c r="G4279" s="167" t="s">
        <v>1426</v>
      </c>
      <c r="I4279" s="167" t="s">
        <v>1405</v>
      </c>
      <c r="J4279" s="167" t="s">
        <v>1586</v>
      </c>
      <c r="K4279" s="167" t="s">
        <v>1321</v>
      </c>
      <c r="L4279" s="167" t="s">
        <v>1587</v>
      </c>
      <c r="M4279" s="167" t="s">
        <v>4801</v>
      </c>
      <c r="O4279" s="167">
        <v>23845</v>
      </c>
      <c r="P4279" s="167" t="s">
        <v>1386</v>
      </c>
      <c r="R4279" s="167">
        <v>157.5</v>
      </c>
      <c r="S4279" s="167">
        <v>-157.5</v>
      </c>
      <c r="T4279" s="167" t="s">
        <v>1361</v>
      </c>
    </row>
    <row r="4280" spans="1:20">
      <c r="A4280" s="167">
        <v>41300</v>
      </c>
      <c r="B4280" s="167">
        <v>45901</v>
      </c>
      <c r="C4280" s="168">
        <v>45901</v>
      </c>
      <c r="D4280" s="167">
        <v>179868</v>
      </c>
      <c r="E4280" s="167" t="s">
        <v>4815</v>
      </c>
      <c r="F4280" s="167" t="s">
        <v>1425</v>
      </c>
      <c r="G4280" s="167" t="s">
        <v>1426</v>
      </c>
      <c r="I4280" s="167" t="s">
        <v>1405</v>
      </c>
      <c r="J4280" s="167" t="s">
        <v>1592</v>
      </c>
      <c r="K4280" s="167" t="s">
        <v>1321</v>
      </c>
      <c r="L4280" s="167" t="s">
        <v>1593</v>
      </c>
      <c r="M4280" s="167" t="s">
        <v>4801</v>
      </c>
      <c r="O4280" s="167">
        <v>23481</v>
      </c>
      <c r="P4280" s="167" t="s">
        <v>1386</v>
      </c>
      <c r="R4280" s="167">
        <v>115</v>
      </c>
      <c r="S4280" s="167">
        <v>-115</v>
      </c>
      <c r="T4280" s="167" t="s">
        <v>1361</v>
      </c>
    </row>
    <row r="4281" spans="1:20">
      <c r="A4281" s="167">
        <v>41300</v>
      </c>
      <c r="B4281" s="167">
        <v>45931</v>
      </c>
      <c r="C4281" s="168">
        <v>45931</v>
      </c>
      <c r="D4281" s="167">
        <v>180421</v>
      </c>
      <c r="E4281" s="167" t="s">
        <v>4815</v>
      </c>
      <c r="F4281" s="167" t="s">
        <v>1425</v>
      </c>
      <c r="G4281" s="167" t="s">
        <v>1426</v>
      </c>
      <c r="I4281" s="167" t="s">
        <v>1405</v>
      </c>
      <c r="J4281" s="167" t="s">
        <v>1592</v>
      </c>
      <c r="K4281" s="167" t="s">
        <v>1321</v>
      </c>
      <c r="L4281" s="167" t="s">
        <v>1593</v>
      </c>
      <c r="M4281" s="167" t="s">
        <v>4801</v>
      </c>
      <c r="O4281" s="167">
        <v>23845</v>
      </c>
      <c r="P4281" s="167" t="s">
        <v>1386</v>
      </c>
      <c r="R4281" s="167">
        <v>115</v>
      </c>
      <c r="S4281" s="167">
        <v>-115</v>
      </c>
      <c r="T4281" s="167" t="s">
        <v>1361</v>
      </c>
    </row>
    <row r="4282" spans="1:20">
      <c r="A4282" s="167">
        <v>42100</v>
      </c>
      <c r="B4282" s="167">
        <v>45901</v>
      </c>
      <c r="C4282" s="168">
        <v>45901</v>
      </c>
      <c r="D4282" s="167">
        <v>179868</v>
      </c>
      <c r="E4282" s="167" t="s">
        <v>4816</v>
      </c>
      <c r="F4282" s="167" t="s">
        <v>1408</v>
      </c>
      <c r="G4282" s="167" t="s">
        <v>1409</v>
      </c>
      <c r="I4282" s="167" t="s">
        <v>1405</v>
      </c>
      <c r="J4282" s="167" t="s">
        <v>1435</v>
      </c>
      <c r="K4282" s="167" t="s">
        <v>1321</v>
      </c>
      <c r="L4282" s="167" t="s">
        <v>1436</v>
      </c>
      <c r="M4282" s="167" t="s">
        <v>4801</v>
      </c>
      <c r="O4282" s="167">
        <v>23481</v>
      </c>
      <c r="P4282" s="167" t="s">
        <v>1386</v>
      </c>
      <c r="R4282" s="167">
        <v>110</v>
      </c>
      <c r="S4282" s="167">
        <v>-110</v>
      </c>
      <c r="T4282" s="167" t="s">
        <v>1361</v>
      </c>
    </row>
    <row r="4283" spans="1:20">
      <c r="A4283" s="167">
        <v>42100</v>
      </c>
      <c r="B4283" s="167">
        <v>45931</v>
      </c>
      <c r="C4283" s="168">
        <v>45931</v>
      </c>
      <c r="D4283" s="167">
        <v>180421</v>
      </c>
      <c r="E4283" s="167" t="s">
        <v>4816</v>
      </c>
      <c r="F4283" s="167" t="s">
        <v>1408</v>
      </c>
      <c r="G4283" s="167" t="s">
        <v>1409</v>
      </c>
      <c r="I4283" s="167" t="s">
        <v>1405</v>
      </c>
      <c r="J4283" s="167" t="s">
        <v>1435</v>
      </c>
      <c r="K4283" s="167" t="s">
        <v>1321</v>
      </c>
      <c r="L4283" s="167" t="s">
        <v>1436</v>
      </c>
      <c r="M4283" s="167" t="s">
        <v>4801</v>
      </c>
      <c r="O4283" s="167">
        <v>23845</v>
      </c>
      <c r="P4283" s="167" t="s">
        <v>1386</v>
      </c>
      <c r="R4283" s="167">
        <v>115</v>
      </c>
      <c r="S4283" s="167">
        <v>-115</v>
      </c>
      <c r="T4283" s="167" t="s">
        <v>1361</v>
      </c>
    </row>
    <row r="4284" spans="1:20">
      <c r="A4284" s="167">
        <v>40000</v>
      </c>
      <c r="B4284" s="167">
        <v>45901</v>
      </c>
      <c r="C4284" s="168">
        <v>45901</v>
      </c>
      <c r="D4284" s="167">
        <v>179868</v>
      </c>
      <c r="E4284" s="167" t="s">
        <v>4817</v>
      </c>
      <c r="F4284" s="167" t="s">
        <v>1425</v>
      </c>
      <c r="G4284" s="167" t="s">
        <v>1426</v>
      </c>
      <c r="I4284" s="167" t="s">
        <v>1405</v>
      </c>
      <c r="J4284" s="167" t="s">
        <v>1444</v>
      </c>
      <c r="K4284" s="167" t="s">
        <v>1321</v>
      </c>
      <c r="L4284" s="167" t="s">
        <v>1445</v>
      </c>
      <c r="M4284" s="167" t="s">
        <v>4801</v>
      </c>
      <c r="O4284" s="167">
        <v>23481</v>
      </c>
      <c r="P4284" s="167" t="s">
        <v>1386</v>
      </c>
      <c r="R4284" s="167">
        <v>250</v>
      </c>
      <c r="S4284" s="167">
        <v>-250</v>
      </c>
      <c r="T4284" s="167" t="s">
        <v>1361</v>
      </c>
    </row>
    <row r="4285" spans="1:20">
      <c r="A4285" s="167">
        <v>40000</v>
      </c>
      <c r="B4285" s="167">
        <v>45931</v>
      </c>
      <c r="C4285" s="168">
        <v>45931</v>
      </c>
      <c r="D4285" s="167">
        <v>180421</v>
      </c>
      <c r="E4285" s="167" t="s">
        <v>4817</v>
      </c>
      <c r="F4285" s="167" t="s">
        <v>1425</v>
      </c>
      <c r="G4285" s="167" t="s">
        <v>1426</v>
      </c>
      <c r="I4285" s="167" t="s">
        <v>1405</v>
      </c>
      <c r="J4285" s="167" t="s">
        <v>1444</v>
      </c>
      <c r="K4285" s="167" t="s">
        <v>1321</v>
      </c>
      <c r="L4285" s="167" t="s">
        <v>1445</v>
      </c>
      <c r="M4285" s="167" t="s">
        <v>4801</v>
      </c>
      <c r="O4285" s="167">
        <v>23845</v>
      </c>
      <c r="P4285" s="167" t="s">
        <v>1386</v>
      </c>
      <c r="R4285" s="167">
        <v>250</v>
      </c>
      <c r="S4285" s="167">
        <v>-250</v>
      </c>
      <c r="T4285" s="167" t="s">
        <v>1361</v>
      </c>
    </row>
    <row r="4286" spans="1:20">
      <c r="A4286" s="167">
        <v>40000</v>
      </c>
      <c r="B4286" s="167">
        <v>45901</v>
      </c>
      <c r="C4286" s="168">
        <v>45901</v>
      </c>
      <c r="D4286" s="167">
        <v>179868</v>
      </c>
      <c r="E4286" s="167" t="s">
        <v>4818</v>
      </c>
      <c r="F4286" s="167" t="s">
        <v>1425</v>
      </c>
      <c r="G4286" s="167" t="s">
        <v>1426</v>
      </c>
      <c r="I4286" s="167" t="s">
        <v>1405</v>
      </c>
      <c r="J4286" s="167" t="s">
        <v>1447</v>
      </c>
      <c r="K4286" s="167" t="s">
        <v>1321</v>
      </c>
      <c r="L4286" s="167" t="s">
        <v>1448</v>
      </c>
      <c r="M4286" s="167" t="s">
        <v>4801</v>
      </c>
      <c r="O4286" s="167">
        <v>23481</v>
      </c>
      <c r="P4286" s="167" t="s">
        <v>1386</v>
      </c>
      <c r="R4286" s="167">
        <v>1725</v>
      </c>
      <c r="S4286" s="167">
        <v>-1725</v>
      </c>
      <c r="T4286" s="167" t="s">
        <v>1361</v>
      </c>
    </row>
    <row r="4287" spans="1:20">
      <c r="A4287" s="167">
        <v>40000</v>
      </c>
      <c r="B4287" s="167">
        <v>45931</v>
      </c>
      <c r="C4287" s="168">
        <v>45931</v>
      </c>
      <c r="D4287" s="167">
        <v>180421</v>
      </c>
      <c r="E4287" s="167" t="s">
        <v>4818</v>
      </c>
      <c r="F4287" s="167" t="s">
        <v>1425</v>
      </c>
      <c r="G4287" s="167" t="s">
        <v>1426</v>
      </c>
      <c r="I4287" s="167" t="s">
        <v>1405</v>
      </c>
      <c r="J4287" s="167" t="s">
        <v>1447</v>
      </c>
      <c r="K4287" s="167" t="s">
        <v>1321</v>
      </c>
      <c r="L4287" s="167" t="s">
        <v>1448</v>
      </c>
      <c r="M4287" s="167" t="s">
        <v>4801</v>
      </c>
      <c r="O4287" s="167">
        <v>23845</v>
      </c>
      <c r="P4287" s="167" t="s">
        <v>1386</v>
      </c>
      <c r="R4287" s="167">
        <v>1800</v>
      </c>
      <c r="S4287" s="167">
        <v>-1800</v>
      </c>
      <c r="T4287" s="167" t="s">
        <v>1361</v>
      </c>
    </row>
    <row r="4288" spans="1:20">
      <c r="A4288" s="167">
        <v>41450</v>
      </c>
      <c r="B4288" s="167">
        <v>45901</v>
      </c>
      <c r="C4288" s="168">
        <v>45901</v>
      </c>
      <c r="D4288" s="167">
        <v>179868</v>
      </c>
      <c r="E4288" s="167" t="s">
        <v>4819</v>
      </c>
      <c r="F4288" s="167" t="s">
        <v>1425</v>
      </c>
      <c r="G4288" s="167" t="s">
        <v>1426</v>
      </c>
      <c r="I4288" s="167" t="s">
        <v>1405</v>
      </c>
      <c r="J4288" s="167" t="s">
        <v>1501</v>
      </c>
      <c r="K4288" s="167" t="s">
        <v>1321</v>
      </c>
      <c r="L4288" s="167" t="s">
        <v>1502</v>
      </c>
      <c r="M4288" s="167" t="s">
        <v>4801</v>
      </c>
      <c r="O4288" s="167">
        <v>23481</v>
      </c>
      <c r="P4288" s="167" t="s">
        <v>1386</v>
      </c>
      <c r="R4288" s="167">
        <v>528</v>
      </c>
      <c r="S4288" s="167">
        <v>-528</v>
      </c>
      <c r="T4288" s="167" t="s">
        <v>1361</v>
      </c>
    </row>
    <row r="4289" spans="1:20">
      <c r="A4289" s="167">
        <v>41450</v>
      </c>
      <c r="B4289" s="167">
        <v>45931</v>
      </c>
      <c r="C4289" s="168">
        <v>45931</v>
      </c>
      <c r="D4289" s="167">
        <v>180421</v>
      </c>
      <c r="E4289" s="167" t="s">
        <v>4819</v>
      </c>
      <c r="F4289" s="167" t="s">
        <v>1425</v>
      </c>
      <c r="G4289" s="167" t="s">
        <v>1426</v>
      </c>
      <c r="I4289" s="167" t="s">
        <v>1405</v>
      </c>
      <c r="J4289" s="167" t="s">
        <v>1501</v>
      </c>
      <c r="K4289" s="167" t="s">
        <v>1321</v>
      </c>
      <c r="L4289" s="167" t="s">
        <v>1502</v>
      </c>
      <c r="M4289" s="167" t="s">
        <v>4801</v>
      </c>
      <c r="O4289" s="167">
        <v>23845</v>
      </c>
      <c r="P4289" s="167" t="s">
        <v>1386</v>
      </c>
      <c r="R4289" s="167">
        <v>528</v>
      </c>
      <c r="S4289" s="167">
        <v>-528</v>
      </c>
      <c r="T4289" s="167" t="s">
        <v>1361</v>
      </c>
    </row>
    <row r="4290" spans="1:20">
      <c r="A4290" s="167">
        <v>41200</v>
      </c>
      <c r="B4290" s="167">
        <v>45901</v>
      </c>
      <c r="C4290" s="168">
        <v>45901</v>
      </c>
      <c r="D4290" s="167">
        <v>179868</v>
      </c>
      <c r="E4290" s="167" t="s">
        <v>4820</v>
      </c>
      <c r="F4290" s="167" t="s">
        <v>1408</v>
      </c>
      <c r="G4290" s="167" t="s">
        <v>1409</v>
      </c>
      <c r="I4290" s="167" t="s">
        <v>1405</v>
      </c>
      <c r="J4290" s="167" t="s">
        <v>1478</v>
      </c>
      <c r="K4290" s="167" t="s">
        <v>1321</v>
      </c>
      <c r="L4290" s="167" t="s">
        <v>1479</v>
      </c>
      <c r="M4290" s="167" t="s">
        <v>4801</v>
      </c>
      <c r="O4290" s="167">
        <v>23481</v>
      </c>
      <c r="P4290" s="167" t="s">
        <v>1386</v>
      </c>
      <c r="R4290" s="167">
        <v>250</v>
      </c>
      <c r="S4290" s="167">
        <v>-250</v>
      </c>
      <c r="T4290" s="167" t="s">
        <v>1361</v>
      </c>
    </row>
    <row r="4291" spans="1:20">
      <c r="A4291" s="167">
        <v>41200</v>
      </c>
      <c r="B4291" s="167">
        <v>45931</v>
      </c>
      <c r="C4291" s="168">
        <v>45931</v>
      </c>
      <c r="D4291" s="167">
        <v>180421</v>
      </c>
      <c r="E4291" s="167" t="s">
        <v>4820</v>
      </c>
      <c r="F4291" s="167" t="s">
        <v>1408</v>
      </c>
      <c r="G4291" s="167" t="s">
        <v>1409</v>
      </c>
      <c r="I4291" s="167" t="s">
        <v>1405</v>
      </c>
      <c r="J4291" s="167" t="s">
        <v>1478</v>
      </c>
      <c r="K4291" s="167" t="s">
        <v>1321</v>
      </c>
      <c r="L4291" s="167" t="s">
        <v>1479</v>
      </c>
      <c r="M4291" s="167" t="s">
        <v>4801</v>
      </c>
      <c r="O4291" s="167">
        <v>23845</v>
      </c>
      <c r="P4291" s="167" t="s">
        <v>1386</v>
      </c>
      <c r="R4291" s="167">
        <v>250</v>
      </c>
      <c r="S4291" s="167">
        <v>-250</v>
      </c>
      <c r="T4291" s="167" t="s">
        <v>1361</v>
      </c>
    </row>
    <row r="4292" spans="1:20">
      <c r="A4292" s="167">
        <v>44000</v>
      </c>
      <c r="B4292" s="167">
        <v>45912</v>
      </c>
      <c r="C4292" s="168">
        <v>45912</v>
      </c>
      <c r="D4292" s="167">
        <v>180205</v>
      </c>
      <c r="E4292" s="167" t="s">
        <v>4821</v>
      </c>
      <c r="F4292" s="167" t="s">
        <v>1557</v>
      </c>
      <c r="G4292" s="167" t="s">
        <v>134</v>
      </c>
      <c r="I4292" s="167" t="s">
        <v>1405</v>
      </c>
      <c r="J4292" s="167" t="s">
        <v>1911</v>
      </c>
      <c r="K4292" s="167" t="s">
        <v>1321</v>
      </c>
      <c r="L4292" s="167" t="s">
        <v>1912</v>
      </c>
      <c r="M4292" s="167" t="s">
        <v>4801</v>
      </c>
      <c r="O4292" s="167">
        <v>23609</v>
      </c>
      <c r="P4292" s="167" t="s">
        <v>1386</v>
      </c>
      <c r="R4292" s="167">
        <v>22.8</v>
      </c>
      <c r="S4292" s="167">
        <v>-22.8</v>
      </c>
      <c r="T4292" s="167" t="s">
        <v>1361</v>
      </c>
    </row>
    <row r="4293" spans="1:20">
      <c r="A4293" s="167">
        <v>42100</v>
      </c>
      <c r="B4293" s="167">
        <v>45901</v>
      </c>
      <c r="C4293" s="168">
        <v>45901</v>
      </c>
      <c r="D4293" s="167">
        <v>179770</v>
      </c>
      <c r="E4293" s="167" t="s">
        <v>4822</v>
      </c>
      <c r="F4293" s="167" t="s">
        <v>1408</v>
      </c>
      <c r="G4293" s="167" t="s">
        <v>1409</v>
      </c>
      <c r="I4293" s="167" t="s">
        <v>1618</v>
      </c>
      <c r="J4293" s="167" t="s">
        <v>1422</v>
      </c>
      <c r="K4293" s="167" t="s">
        <v>1324</v>
      </c>
      <c r="L4293" s="167" t="s">
        <v>1423</v>
      </c>
      <c r="M4293" s="167" t="s">
        <v>4823</v>
      </c>
      <c r="O4293" s="167">
        <v>23329</v>
      </c>
      <c r="P4293" s="167" t="s">
        <v>1386</v>
      </c>
      <c r="R4293" s="167">
        <v>147</v>
      </c>
      <c r="S4293" s="167">
        <v>-147</v>
      </c>
      <c r="T4293" s="167" t="s">
        <v>1361</v>
      </c>
    </row>
    <row r="4294" spans="1:20">
      <c r="A4294" s="167">
        <v>42100</v>
      </c>
      <c r="B4294" s="167">
        <v>45931</v>
      </c>
      <c r="C4294" s="168">
        <v>45931</v>
      </c>
      <c r="D4294" s="167">
        <v>180322</v>
      </c>
      <c r="E4294" s="167" t="s">
        <v>4822</v>
      </c>
      <c r="F4294" s="167" t="s">
        <v>1408</v>
      </c>
      <c r="G4294" s="167" t="s">
        <v>1409</v>
      </c>
      <c r="I4294" s="167" t="s">
        <v>1618</v>
      </c>
      <c r="J4294" s="167" t="s">
        <v>1422</v>
      </c>
      <c r="K4294" s="167" t="s">
        <v>1324</v>
      </c>
      <c r="L4294" s="167" t="s">
        <v>1423</v>
      </c>
      <c r="M4294" s="167" t="s">
        <v>4823</v>
      </c>
      <c r="O4294" s="167">
        <v>23746</v>
      </c>
      <c r="P4294" s="167" t="s">
        <v>1386</v>
      </c>
      <c r="R4294" s="167">
        <v>147</v>
      </c>
      <c r="S4294" s="167">
        <v>-147</v>
      </c>
      <c r="T4294" s="167" t="s">
        <v>1361</v>
      </c>
    </row>
    <row r="4295" spans="1:20">
      <c r="A4295" s="167">
        <v>41450</v>
      </c>
      <c r="B4295" s="167">
        <v>45901</v>
      </c>
      <c r="C4295" s="168">
        <v>45901</v>
      </c>
      <c r="D4295" s="167">
        <v>179770</v>
      </c>
      <c r="E4295" s="167" t="s">
        <v>4824</v>
      </c>
      <c r="F4295" s="167" t="s">
        <v>1425</v>
      </c>
      <c r="G4295" s="167" t="s">
        <v>1426</v>
      </c>
      <c r="I4295" s="167" t="s">
        <v>1618</v>
      </c>
      <c r="J4295" s="167" t="s">
        <v>1510</v>
      </c>
      <c r="K4295" s="167" t="s">
        <v>1324</v>
      </c>
      <c r="L4295" s="167" t="s">
        <v>1511</v>
      </c>
      <c r="M4295" s="167" t="s">
        <v>4823</v>
      </c>
      <c r="O4295" s="167">
        <v>23329</v>
      </c>
      <c r="P4295" s="167" t="s">
        <v>1386</v>
      </c>
      <c r="R4295" s="167">
        <v>24</v>
      </c>
      <c r="S4295" s="167">
        <v>-24</v>
      </c>
      <c r="T4295" s="167" t="s">
        <v>1361</v>
      </c>
    </row>
    <row r="4296" spans="1:20">
      <c r="A4296" s="167">
        <v>41450</v>
      </c>
      <c r="B4296" s="167">
        <v>45931</v>
      </c>
      <c r="C4296" s="168">
        <v>45931</v>
      </c>
      <c r="D4296" s="167">
        <v>180322</v>
      </c>
      <c r="E4296" s="167" t="s">
        <v>4824</v>
      </c>
      <c r="F4296" s="167" t="s">
        <v>1425</v>
      </c>
      <c r="G4296" s="167" t="s">
        <v>1426</v>
      </c>
      <c r="I4296" s="167" t="s">
        <v>1618</v>
      </c>
      <c r="J4296" s="167" t="s">
        <v>1510</v>
      </c>
      <c r="K4296" s="167" t="s">
        <v>1324</v>
      </c>
      <c r="L4296" s="167" t="s">
        <v>1511</v>
      </c>
      <c r="M4296" s="167" t="s">
        <v>4823</v>
      </c>
      <c r="O4296" s="167">
        <v>23746</v>
      </c>
      <c r="P4296" s="167" t="s">
        <v>1386</v>
      </c>
      <c r="R4296" s="167">
        <v>24</v>
      </c>
      <c r="S4296" s="167">
        <v>-24</v>
      </c>
      <c r="T4296" s="167" t="s">
        <v>1361</v>
      </c>
    </row>
    <row r="4297" spans="1:20">
      <c r="A4297" s="167">
        <v>41300</v>
      </c>
      <c r="B4297" s="167">
        <v>45901</v>
      </c>
      <c r="C4297" s="168">
        <v>45901</v>
      </c>
      <c r="D4297" s="167">
        <v>179770</v>
      </c>
      <c r="E4297" s="167" t="s">
        <v>4825</v>
      </c>
      <c r="F4297" s="167" t="s">
        <v>1425</v>
      </c>
      <c r="G4297" s="167" t="s">
        <v>1426</v>
      </c>
      <c r="I4297" s="167" t="s">
        <v>1618</v>
      </c>
      <c r="J4297" s="167" t="s">
        <v>1592</v>
      </c>
      <c r="K4297" s="167" t="s">
        <v>1324</v>
      </c>
      <c r="L4297" s="167" t="s">
        <v>1593</v>
      </c>
      <c r="M4297" s="167" t="s">
        <v>4823</v>
      </c>
      <c r="O4297" s="167">
        <v>23329</v>
      </c>
      <c r="P4297" s="167" t="s">
        <v>1386</v>
      </c>
      <c r="R4297" s="167">
        <v>80</v>
      </c>
      <c r="S4297" s="167">
        <v>-80</v>
      </c>
      <c r="T4297" s="167" t="s">
        <v>1361</v>
      </c>
    </row>
    <row r="4298" spans="1:20">
      <c r="A4298" s="167">
        <v>41300</v>
      </c>
      <c r="B4298" s="167">
        <v>45931</v>
      </c>
      <c r="C4298" s="168">
        <v>45931</v>
      </c>
      <c r="D4298" s="167">
        <v>180322</v>
      </c>
      <c r="E4298" s="167" t="s">
        <v>4825</v>
      </c>
      <c r="F4298" s="167" t="s">
        <v>1425</v>
      </c>
      <c r="G4298" s="167" t="s">
        <v>1426</v>
      </c>
      <c r="I4298" s="167" t="s">
        <v>1618</v>
      </c>
      <c r="J4298" s="167" t="s">
        <v>1592</v>
      </c>
      <c r="K4298" s="167" t="s">
        <v>1324</v>
      </c>
      <c r="L4298" s="167" t="s">
        <v>1593</v>
      </c>
      <c r="M4298" s="167" t="s">
        <v>4823</v>
      </c>
      <c r="O4298" s="167">
        <v>23746</v>
      </c>
      <c r="P4298" s="167" t="s">
        <v>1386</v>
      </c>
      <c r="R4298" s="167">
        <v>80</v>
      </c>
      <c r="S4298" s="167">
        <v>-80</v>
      </c>
      <c r="T4298" s="167" t="s">
        <v>1361</v>
      </c>
    </row>
    <row r="4299" spans="1:20">
      <c r="A4299" s="167">
        <v>40000</v>
      </c>
      <c r="B4299" s="167">
        <v>45901</v>
      </c>
      <c r="C4299" s="168">
        <v>45901</v>
      </c>
      <c r="D4299" s="167">
        <v>179770</v>
      </c>
      <c r="E4299" s="167" t="s">
        <v>4826</v>
      </c>
      <c r="F4299" s="167" t="s">
        <v>1425</v>
      </c>
      <c r="G4299" s="167" t="s">
        <v>1426</v>
      </c>
      <c r="I4299" s="167" t="s">
        <v>1618</v>
      </c>
      <c r="J4299" s="167" t="s">
        <v>1640</v>
      </c>
      <c r="K4299" s="167" t="s">
        <v>1324</v>
      </c>
      <c r="L4299" s="167" t="s">
        <v>1640</v>
      </c>
      <c r="M4299" s="167" t="s">
        <v>4823</v>
      </c>
      <c r="O4299" s="167">
        <v>23329</v>
      </c>
      <c r="P4299" s="167" t="s">
        <v>1386</v>
      </c>
      <c r="R4299" s="167">
        <v>1473.22</v>
      </c>
      <c r="S4299" s="167">
        <v>-1473.22</v>
      </c>
      <c r="T4299" s="167" t="s">
        <v>1361</v>
      </c>
    </row>
    <row r="4300" spans="1:20">
      <c r="A4300" s="167">
        <v>40000</v>
      </c>
      <c r="B4300" s="167">
        <v>45931</v>
      </c>
      <c r="C4300" s="168">
        <v>45931</v>
      </c>
      <c r="D4300" s="167">
        <v>180322</v>
      </c>
      <c r="E4300" s="167" t="s">
        <v>4826</v>
      </c>
      <c r="F4300" s="167" t="s">
        <v>1425</v>
      </c>
      <c r="G4300" s="167" t="s">
        <v>1426</v>
      </c>
      <c r="I4300" s="167" t="s">
        <v>1618</v>
      </c>
      <c r="J4300" s="167" t="s">
        <v>1640</v>
      </c>
      <c r="K4300" s="167" t="s">
        <v>1324</v>
      </c>
      <c r="L4300" s="167" t="s">
        <v>1640</v>
      </c>
      <c r="M4300" s="167" t="s">
        <v>4823</v>
      </c>
      <c r="O4300" s="167">
        <v>23746</v>
      </c>
      <c r="P4300" s="167" t="s">
        <v>1386</v>
      </c>
      <c r="R4300" s="167">
        <v>1473.22</v>
      </c>
      <c r="S4300" s="167">
        <v>-1473.22</v>
      </c>
      <c r="T4300" s="167" t="s">
        <v>1361</v>
      </c>
    </row>
    <row r="4301" spans="1:20">
      <c r="A4301" s="167">
        <v>41450</v>
      </c>
      <c r="B4301" s="167">
        <v>45901</v>
      </c>
      <c r="C4301" s="168">
        <v>45901</v>
      </c>
      <c r="D4301" s="167">
        <v>179770</v>
      </c>
      <c r="E4301" s="167" t="s">
        <v>4827</v>
      </c>
      <c r="F4301" s="167" t="s">
        <v>1425</v>
      </c>
      <c r="G4301" s="167" t="s">
        <v>1426</v>
      </c>
      <c r="I4301" s="167" t="s">
        <v>1618</v>
      </c>
      <c r="J4301" s="167" t="s">
        <v>1501</v>
      </c>
      <c r="K4301" s="167" t="s">
        <v>1324</v>
      </c>
      <c r="L4301" s="167" t="s">
        <v>1502</v>
      </c>
      <c r="M4301" s="167" t="s">
        <v>4823</v>
      </c>
      <c r="O4301" s="167">
        <v>23329</v>
      </c>
      <c r="P4301" s="167" t="s">
        <v>1386</v>
      </c>
      <c r="R4301" s="167">
        <v>396</v>
      </c>
      <c r="S4301" s="167">
        <v>-396</v>
      </c>
      <c r="T4301" s="167" t="s">
        <v>1361</v>
      </c>
    </row>
    <row r="4302" spans="1:20">
      <c r="A4302" s="167">
        <v>41450</v>
      </c>
      <c r="B4302" s="167">
        <v>45931</v>
      </c>
      <c r="C4302" s="168">
        <v>45931</v>
      </c>
      <c r="D4302" s="167">
        <v>180322</v>
      </c>
      <c r="E4302" s="167" t="s">
        <v>4827</v>
      </c>
      <c r="F4302" s="167" t="s">
        <v>1425</v>
      </c>
      <c r="G4302" s="167" t="s">
        <v>1426</v>
      </c>
      <c r="I4302" s="167" t="s">
        <v>1618</v>
      </c>
      <c r="J4302" s="167" t="s">
        <v>1501</v>
      </c>
      <c r="K4302" s="167" t="s">
        <v>1324</v>
      </c>
      <c r="L4302" s="167" t="s">
        <v>1502</v>
      </c>
      <c r="M4302" s="167" t="s">
        <v>4823</v>
      </c>
      <c r="O4302" s="167">
        <v>23746</v>
      </c>
      <c r="P4302" s="167" t="s">
        <v>1386</v>
      </c>
      <c r="R4302" s="167">
        <v>396</v>
      </c>
      <c r="S4302" s="167">
        <v>-396</v>
      </c>
      <c r="T4302" s="167" t="s">
        <v>1361</v>
      </c>
    </row>
    <row r="4303" spans="1:20">
      <c r="A4303" s="167">
        <v>41300</v>
      </c>
      <c r="B4303" s="167">
        <v>45901</v>
      </c>
      <c r="C4303" s="168">
        <v>45901</v>
      </c>
      <c r="D4303" s="167">
        <v>179771</v>
      </c>
      <c r="E4303" s="167" t="s">
        <v>4828</v>
      </c>
      <c r="F4303" s="167" t="s">
        <v>1425</v>
      </c>
      <c r="G4303" s="167" t="s">
        <v>1426</v>
      </c>
      <c r="I4303" s="167" t="s">
        <v>1618</v>
      </c>
      <c r="J4303" s="167" t="s">
        <v>1550</v>
      </c>
      <c r="K4303" s="167" t="s">
        <v>1329</v>
      </c>
      <c r="L4303" s="167" t="s">
        <v>1551</v>
      </c>
      <c r="M4303" s="167" t="s">
        <v>4829</v>
      </c>
      <c r="O4303" s="167">
        <v>23330</v>
      </c>
      <c r="P4303" s="167" t="s">
        <v>1386</v>
      </c>
      <c r="R4303" s="167">
        <v>551.25</v>
      </c>
      <c r="S4303" s="167">
        <v>-551.25</v>
      </c>
      <c r="T4303" s="167" t="s">
        <v>1361</v>
      </c>
    </row>
    <row r="4304" spans="1:20">
      <c r="A4304" s="167">
        <v>41300</v>
      </c>
      <c r="B4304" s="167">
        <v>45931</v>
      </c>
      <c r="C4304" s="168">
        <v>45931</v>
      </c>
      <c r="D4304" s="167">
        <v>180323</v>
      </c>
      <c r="E4304" s="167" t="s">
        <v>4828</v>
      </c>
      <c r="F4304" s="167" t="s">
        <v>1425</v>
      </c>
      <c r="G4304" s="167" t="s">
        <v>1426</v>
      </c>
      <c r="I4304" s="167" t="s">
        <v>1618</v>
      </c>
      <c r="J4304" s="167" t="s">
        <v>1550</v>
      </c>
      <c r="K4304" s="167" t="s">
        <v>1329</v>
      </c>
      <c r="L4304" s="167" t="s">
        <v>1551</v>
      </c>
      <c r="M4304" s="167" t="s">
        <v>4829</v>
      </c>
      <c r="O4304" s="167">
        <v>23747</v>
      </c>
      <c r="P4304" s="167" t="s">
        <v>1386</v>
      </c>
      <c r="R4304" s="167">
        <v>551.25</v>
      </c>
      <c r="S4304" s="167">
        <v>-551.25</v>
      </c>
      <c r="T4304" s="167" t="s">
        <v>1361</v>
      </c>
    </row>
    <row r="4305" spans="1:20">
      <c r="A4305" s="167">
        <v>42000</v>
      </c>
      <c r="B4305" s="167">
        <v>45939</v>
      </c>
      <c r="C4305" s="168">
        <v>45939</v>
      </c>
      <c r="D4305" s="167">
        <v>180743</v>
      </c>
      <c r="E4305" s="167" t="s">
        <v>4830</v>
      </c>
      <c r="F4305" s="167" t="s">
        <v>1557</v>
      </c>
      <c r="G4305" s="167" t="s">
        <v>134</v>
      </c>
      <c r="I4305" s="167" t="s">
        <v>1618</v>
      </c>
      <c r="J4305" s="167" t="s">
        <v>2382</v>
      </c>
      <c r="K4305" s="167" t="s">
        <v>1329</v>
      </c>
      <c r="L4305" s="167" t="s">
        <v>1563</v>
      </c>
      <c r="M4305" s="167" t="s">
        <v>4829</v>
      </c>
      <c r="O4305" s="167">
        <v>24071</v>
      </c>
      <c r="P4305" s="167" t="s">
        <v>1386</v>
      </c>
      <c r="R4305" s="167">
        <v>861.59</v>
      </c>
      <c r="S4305" s="167">
        <v>-861.59</v>
      </c>
      <c r="T4305" s="167" t="s">
        <v>1361</v>
      </c>
    </row>
    <row r="4306" spans="1:20">
      <c r="A4306" s="167">
        <v>42000</v>
      </c>
      <c r="B4306" s="167">
        <v>45939</v>
      </c>
      <c r="C4306" s="168">
        <v>45939</v>
      </c>
      <c r="D4306" s="167">
        <v>180743</v>
      </c>
      <c r="E4306" s="167" t="s">
        <v>4831</v>
      </c>
      <c r="F4306" s="167" t="s">
        <v>1557</v>
      </c>
      <c r="G4306" s="167" t="s">
        <v>134</v>
      </c>
      <c r="I4306" s="167" t="s">
        <v>1618</v>
      </c>
      <c r="J4306" s="167" t="s">
        <v>1565</v>
      </c>
      <c r="K4306" s="167" t="s">
        <v>1329</v>
      </c>
      <c r="L4306" s="167" t="s">
        <v>1566</v>
      </c>
      <c r="M4306" s="167" t="s">
        <v>4829</v>
      </c>
      <c r="O4306" s="167">
        <v>24071</v>
      </c>
      <c r="P4306" s="167" t="s">
        <v>1386</v>
      </c>
      <c r="R4306" s="167">
        <v>202.08</v>
      </c>
      <c r="S4306" s="167">
        <v>-202.08</v>
      </c>
      <c r="T4306" s="167" t="s">
        <v>1361</v>
      </c>
    </row>
    <row r="4307" spans="1:20">
      <c r="A4307" s="167">
        <v>42100</v>
      </c>
      <c r="B4307" s="167">
        <v>45901</v>
      </c>
      <c r="C4307" s="168">
        <v>45901</v>
      </c>
      <c r="D4307" s="167">
        <v>179771</v>
      </c>
      <c r="E4307" s="167" t="s">
        <v>4832</v>
      </c>
      <c r="F4307" s="167" t="s">
        <v>1408</v>
      </c>
      <c r="G4307" s="167" t="s">
        <v>1409</v>
      </c>
      <c r="I4307" s="167" t="s">
        <v>1618</v>
      </c>
      <c r="J4307" s="167" t="s">
        <v>1624</v>
      </c>
      <c r="K4307" s="167" t="s">
        <v>1329</v>
      </c>
      <c r="L4307" s="167" t="s">
        <v>1625</v>
      </c>
      <c r="M4307" s="167" t="s">
        <v>4829</v>
      </c>
      <c r="O4307" s="167">
        <v>23330</v>
      </c>
      <c r="P4307" s="167" t="s">
        <v>1386</v>
      </c>
      <c r="R4307" s="167">
        <v>75.599999999999994</v>
      </c>
      <c r="S4307" s="167">
        <v>-75.599999999999994</v>
      </c>
      <c r="T4307" s="167" t="s">
        <v>1361</v>
      </c>
    </row>
    <row r="4308" spans="1:20">
      <c r="A4308" s="167">
        <v>42100</v>
      </c>
      <c r="B4308" s="167">
        <v>45931</v>
      </c>
      <c r="C4308" s="168">
        <v>45931</v>
      </c>
      <c r="D4308" s="167">
        <v>180323</v>
      </c>
      <c r="E4308" s="167" t="s">
        <v>4832</v>
      </c>
      <c r="F4308" s="167" t="s">
        <v>1408</v>
      </c>
      <c r="G4308" s="167" t="s">
        <v>1409</v>
      </c>
      <c r="I4308" s="167" t="s">
        <v>1618</v>
      </c>
      <c r="J4308" s="167" t="s">
        <v>1624</v>
      </c>
      <c r="K4308" s="167" t="s">
        <v>1329</v>
      </c>
      <c r="L4308" s="167" t="s">
        <v>1625</v>
      </c>
      <c r="M4308" s="167" t="s">
        <v>4829</v>
      </c>
      <c r="O4308" s="167">
        <v>23747</v>
      </c>
      <c r="P4308" s="167" t="s">
        <v>1386</v>
      </c>
      <c r="R4308" s="167">
        <v>75.599999999999994</v>
      </c>
      <c r="S4308" s="167">
        <v>-75.599999999999994</v>
      </c>
      <c r="T4308" s="167" t="s">
        <v>1361</v>
      </c>
    </row>
    <row r="4309" spans="1:20">
      <c r="A4309" s="167">
        <v>41200</v>
      </c>
      <c r="B4309" s="167">
        <v>45901</v>
      </c>
      <c r="C4309" s="168">
        <v>45901</v>
      </c>
      <c r="D4309" s="167">
        <v>179771</v>
      </c>
      <c r="E4309" s="167" t="s">
        <v>4833</v>
      </c>
      <c r="F4309" s="167" t="s">
        <v>1425</v>
      </c>
      <c r="G4309" s="167" t="s">
        <v>1426</v>
      </c>
      <c r="I4309" s="167" t="s">
        <v>1618</v>
      </c>
      <c r="J4309" s="167" t="s">
        <v>4834</v>
      </c>
      <c r="K4309" s="167" t="s">
        <v>1329</v>
      </c>
      <c r="L4309" s="167" t="s">
        <v>4835</v>
      </c>
      <c r="M4309" s="167" t="s">
        <v>4829</v>
      </c>
      <c r="O4309" s="167">
        <v>23330</v>
      </c>
      <c r="P4309" s="167" t="s">
        <v>1386</v>
      </c>
      <c r="R4309" s="167">
        <v>94.5</v>
      </c>
      <c r="S4309" s="167">
        <v>-94.5</v>
      </c>
      <c r="T4309" s="167" t="s">
        <v>1361</v>
      </c>
    </row>
    <row r="4310" spans="1:20">
      <c r="A4310" s="167">
        <v>41200</v>
      </c>
      <c r="B4310" s="167">
        <v>45931</v>
      </c>
      <c r="C4310" s="168">
        <v>45931</v>
      </c>
      <c r="D4310" s="167">
        <v>180323</v>
      </c>
      <c r="E4310" s="167" t="s">
        <v>4833</v>
      </c>
      <c r="F4310" s="167" t="s">
        <v>1425</v>
      </c>
      <c r="G4310" s="167" t="s">
        <v>1426</v>
      </c>
      <c r="I4310" s="167" t="s">
        <v>1618</v>
      </c>
      <c r="J4310" s="167" t="s">
        <v>4834</v>
      </c>
      <c r="K4310" s="167" t="s">
        <v>1329</v>
      </c>
      <c r="L4310" s="167" t="s">
        <v>4835</v>
      </c>
      <c r="M4310" s="167" t="s">
        <v>4829</v>
      </c>
      <c r="O4310" s="167">
        <v>23747</v>
      </c>
      <c r="P4310" s="167" t="s">
        <v>1386</v>
      </c>
      <c r="R4310" s="167">
        <v>94.5</v>
      </c>
      <c r="S4310" s="167">
        <v>-94.5</v>
      </c>
      <c r="T4310" s="167" t="s">
        <v>1361</v>
      </c>
    </row>
    <row r="4311" spans="1:20">
      <c r="A4311" s="167">
        <v>41300</v>
      </c>
      <c r="B4311" s="167">
        <v>45901</v>
      </c>
      <c r="C4311" s="168">
        <v>45901</v>
      </c>
      <c r="D4311" s="167">
        <v>179771</v>
      </c>
      <c r="E4311" s="167" t="s">
        <v>4836</v>
      </c>
      <c r="F4311" s="167" t="s">
        <v>1425</v>
      </c>
      <c r="G4311" s="167" t="s">
        <v>1426</v>
      </c>
      <c r="I4311" s="167" t="s">
        <v>1618</v>
      </c>
      <c r="J4311" s="167" t="s">
        <v>1592</v>
      </c>
      <c r="K4311" s="167" t="s">
        <v>1329</v>
      </c>
      <c r="L4311" s="167" t="s">
        <v>1593</v>
      </c>
      <c r="M4311" s="167" t="s">
        <v>4829</v>
      </c>
      <c r="O4311" s="167">
        <v>23330</v>
      </c>
      <c r="P4311" s="167" t="s">
        <v>1386</v>
      </c>
      <c r="R4311" s="167">
        <v>120</v>
      </c>
      <c r="S4311" s="167">
        <v>-120</v>
      </c>
      <c r="T4311" s="167" t="s">
        <v>1361</v>
      </c>
    </row>
    <row r="4312" spans="1:20">
      <c r="A4312" s="167">
        <v>41300</v>
      </c>
      <c r="B4312" s="167">
        <v>45931</v>
      </c>
      <c r="C4312" s="168">
        <v>45931</v>
      </c>
      <c r="D4312" s="167">
        <v>180323</v>
      </c>
      <c r="E4312" s="167" t="s">
        <v>4836</v>
      </c>
      <c r="F4312" s="167" t="s">
        <v>1425</v>
      </c>
      <c r="G4312" s="167" t="s">
        <v>1426</v>
      </c>
      <c r="I4312" s="167" t="s">
        <v>1618</v>
      </c>
      <c r="J4312" s="167" t="s">
        <v>1592</v>
      </c>
      <c r="K4312" s="167" t="s">
        <v>1329</v>
      </c>
      <c r="L4312" s="167" t="s">
        <v>1593</v>
      </c>
      <c r="M4312" s="167" t="s">
        <v>4829</v>
      </c>
      <c r="O4312" s="167">
        <v>23747</v>
      </c>
      <c r="P4312" s="167" t="s">
        <v>1386</v>
      </c>
      <c r="R4312" s="167">
        <v>120</v>
      </c>
      <c r="S4312" s="167">
        <v>-120</v>
      </c>
      <c r="T4312" s="167" t="s">
        <v>1361</v>
      </c>
    </row>
    <row r="4313" spans="1:20">
      <c r="A4313" s="167">
        <v>40000</v>
      </c>
      <c r="B4313" s="167">
        <v>45901</v>
      </c>
      <c r="C4313" s="168">
        <v>45901</v>
      </c>
      <c r="D4313" s="167">
        <v>179771</v>
      </c>
      <c r="E4313" s="167" t="s">
        <v>4837</v>
      </c>
      <c r="F4313" s="167" t="s">
        <v>1425</v>
      </c>
      <c r="G4313" s="167" t="s">
        <v>1426</v>
      </c>
      <c r="I4313" s="167" t="s">
        <v>1618</v>
      </c>
      <c r="J4313" s="167" t="s">
        <v>1640</v>
      </c>
      <c r="K4313" s="167" t="s">
        <v>1329</v>
      </c>
      <c r="L4313" s="167" t="s">
        <v>1640</v>
      </c>
      <c r="M4313" s="167" t="s">
        <v>4829</v>
      </c>
      <c r="O4313" s="167">
        <v>23330</v>
      </c>
      <c r="P4313" s="167" t="s">
        <v>1386</v>
      </c>
      <c r="R4313" s="167">
        <v>1752.61</v>
      </c>
      <c r="S4313" s="167">
        <v>-1752.61</v>
      </c>
      <c r="T4313" s="167" t="s">
        <v>1361</v>
      </c>
    </row>
    <row r="4314" spans="1:20">
      <c r="A4314" s="167">
        <v>40000</v>
      </c>
      <c r="B4314" s="167">
        <v>45931</v>
      </c>
      <c r="C4314" s="168">
        <v>45931</v>
      </c>
      <c r="D4314" s="167">
        <v>180323</v>
      </c>
      <c r="E4314" s="167" t="s">
        <v>4837</v>
      </c>
      <c r="F4314" s="167" t="s">
        <v>1425</v>
      </c>
      <c r="G4314" s="167" t="s">
        <v>1426</v>
      </c>
      <c r="I4314" s="167" t="s">
        <v>1618</v>
      </c>
      <c r="J4314" s="167" t="s">
        <v>1640</v>
      </c>
      <c r="K4314" s="167" t="s">
        <v>1329</v>
      </c>
      <c r="L4314" s="167" t="s">
        <v>1640</v>
      </c>
      <c r="M4314" s="167" t="s">
        <v>4829</v>
      </c>
      <c r="O4314" s="167">
        <v>23747</v>
      </c>
      <c r="P4314" s="167" t="s">
        <v>1386</v>
      </c>
      <c r="R4314" s="167">
        <v>1752.61</v>
      </c>
      <c r="S4314" s="167">
        <v>-1752.61</v>
      </c>
      <c r="T4314" s="167" t="s">
        <v>1361</v>
      </c>
    </row>
    <row r="4315" spans="1:20">
      <c r="A4315" s="167">
        <v>42100</v>
      </c>
      <c r="B4315" s="167">
        <v>45901</v>
      </c>
      <c r="C4315" s="168">
        <v>45901</v>
      </c>
      <c r="D4315" s="167">
        <v>179771</v>
      </c>
      <c r="E4315" s="167" t="s">
        <v>4838</v>
      </c>
      <c r="F4315" s="167" t="s">
        <v>1425</v>
      </c>
      <c r="G4315" s="167" t="s">
        <v>1426</v>
      </c>
      <c r="I4315" s="167" t="s">
        <v>1618</v>
      </c>
      <c r="J4315" s="167" t="s">
        <v>1450</v>
      </c>
      <c r="K4315" s="167" t="s">
        <v>1329</v>
      </c>
      <c r="L4315" s="167" t="s">
        <v>1451</v>
      </c>
      <c r="M4315" s="167" t="s">
        <v>4829</v>
      </c>
      <c r="O4315" s="167">
        <v>23330</v>
      </c>
      <c r="P4315" s="167" t="s">
        <v>1386</v>
      </c>
      <c r="R4315" s="167">
        <v>10</v>
      </c>
      <c r="S4315" s="167">
        <v>-10</v>
      </c>
      <c r="T4315" s="167" t="s">
        <v>1361</v>
      </c>
    </row>
    <row r="4316" spans="1:20">
      <c r="A4316" s="167">
        <v>42100</v>
      </c>
      <c r="B4316" s="167">
        <v>45931</v>
      </c>
      <c r="C4316" s="168">
        <v>45931</v>
      </c>
      <c r="D4316" s="167">
        <v>180323</v>
      </c>
      <c r="E4316" s="167" t="s">
        <v>4838</v>
      </c>
      <c r="F4316" s="167" t="s">
        <v>1425</v>
      </c>
      <c r="G4316" s="167" t="s">
        <v>1426</v>
      </c>
      <c r="I4316" s="167" t="s">
        <v>1618</v>
      </c>
      <c r="J4316" s="167" t="s">
        <v>1450</v>
      </c>
      <c r="K4316" s="167" t="s">
        <v>1329</v>
      </c>
      <c r="L4316" s="167" t="s">
        <v>1451</v>
      </c>
      <c r="M4316" s="167" t="s">
        <v>4829</v>
      </c>
      <c r="O4316" s="167">
        <v>23747</v>
      </c>
      <c r="P4316" s="167" t="s">
        <v>1386</v>
      </c>
      <c r="R4316" s="167">
        <v>10</v>
      </c>
      <c r="S4316" s="167">
        <v>-10</v>
      </c>
      <c r="T4316" s="167" t="s">
        <v>1361</v>
      </c>
    </row>
    <row r="4317" spans="1:20">
      <c r="A4317" s="167">
        <v>41450</v>
      </c>
      <c r="B4317" s="167">
        <v>45901</v>
      </c>
      <c r="C4317" s="168">
        <v>45901</v>
      </c>
      <c r="D4317" s="167">
        <v>179771</v>
      </c>
      <c r="E4317" s="167" t="s">
        <v>4839</v>
      </c>
      <c r="F4317" s="167" t="s">
        <v>1425</v>
      </c>
      <c r="G4317" s="167" t="s">
        <v>1426</v>
      </c>
      <c r="I4317" s="167" t="s">
        <v>1618</v>
      </c>
      <c r="J4317" s="167" t="s">
        <v>2005</v>
      </c>
      <c r="K4317" s="167" t="s">
        <v>1329</v>
      </c>
      <c r="L4317" s="167" t="s">
        <v>2006</v>
      </c>
      <c r="M4317" s="167" t="s">
        <v>4829</v>
      </c>
      <c r="O4317" s="167">
        <v>23330</v>
      </c>
      <c r="P4317" s="167" t="s">
        <v>1386</v>
      </c>
      <c r="R4317" s="167">
        <v>107.9</v>
      </c>
      <c r="S4317" s="167">
        <v>-107.9</v>
      </c>
      <c r="T4317" s="167" t="s">
        <v>1361</v>
      </c>
    </row>
    <row r="4318" spans="1:20">
      <c r="A4318" s="167">
        <v>41450</v>
      </c>
      <c r="B4318" s="167">
        <v>45931</v>
      </c>
      <c r="C4318" s="168">
        <v>45931</v>
      </c>
      <c r="D4318" s="167">
        <v>180323</v>
      </c>
      <c r="E4318" s="167" t="s">
        <v>4839</v>
      </c>
      <c r="F4318" s="167" t="s">
        <v>1425</v>
      </c>
      <c r="G4318" s="167" t="s">
        <v>1426</v>
      </c>
      <c r="I4318" s="167" t="s">
        <v>1618</v>
      </c>
      <c r="J4318" s="167" t="s">
        <v>2005</v>
      </c>
      <c r="K4318" s="167" t="s">
        <v>1329</v>
      </c>
      <c r="L4318" s="167" t="s">
        <v>2006</v>
      </c>
      <c r="M4318" s="167" t="s">
        <v>4829</v>
      </c>
      <c r="O4318" s="167">
        <v>23747</v>
      </c>
      <c r="P4318" s="167" t="s">
        <v>1386</v>
      </c>
      <c r="R4318" s="167">
        <v>107.9</v>
      </c>
      <c r="S4318" s="167">
        <v>-107.9</v>
      </c>
      <c r="T4318" s="167" t="s">
        <v>1361</v>
      </c>
    </row>
    <row r="4319" spans="1:20">
      <c r="A4319" s="167">
        <v>41200</v>
      </c>
      <c r="B4319" s="167">
        <v>45901</v>
      </c>
      <c r="C4319" s="168">
        <v>45901</v>
      </c>
      <c r="D4319" s="167">
        <v>179771</v>
      </c>
      <c r="E4319" s="167" t="s">
        <v>4840</v>
      </c>
      <c r="F4319" s="167" t="s">
        <v>1408</v>
      </c>
      <c r="G4319" s="167" t="s">
        <v>1409</v>
      </c>
      <c r="I4319" s="167" t="s">
        <v>1618</v>
      </c>
      <c r="J4319" s="167" t="s">
        <v>1478</v>
      </c>
      <c r="K4319" s="167" t="s">
        <v>1329</v>
      </c>
      <c r="L4319" s="167" t="s">
        <v>1479</v>
      </c>
      <c r="M4319" s="167" t="s">
        <v>4829</v>
      </c>
      <c r="O4319" s="167">
        <v>23330</v>
      </c>
      <c r="P4319" s="167" t="s">
        <v>1386</v>
      </c>
      <c r="R4319" s="167">
        <v>262.5</v>
      </c>
      <c r="S4319" s="167">
        <v>-262.5</v>
      </c>
      <c r="T4319" s="167" t="s">
        <v>1361</v>
      </c>
    </row>
    <row r="4320" spans="1:20">
      <c r="A4320" s="167">
        <v>41200</v>
      </c>
      <c r="B4320" s="167">
        <v>45931</v>
      </c>
      <c r="C4320" s="168">
        <v>45931</v>
      </c>
      <c r="D4320" s="167">
        <v>180323</v>
      </c>
      <c r="E4320" s="167" t="s">
        <v>4840</v>
      </c>
      <c r="F4320" s="167" t="s">
        <v>1408</v>
      </c>
      <c r="G4320" s="167" t="s">
        <v>1409</v>
      </c>
      <c r="I4320" s="167" t="s">
        <v>1618</v>
      </c>
      <c r="J4320" s="167" t="s">
        <v>1478</v>
      </c>
      <c r="K4320" s="167" t="s">
        <v>1329</v>
      </c>
      <c r="L4320" s="167" t="s">
        <v>1479</v>
      </c>
      <c r="M4320" s="167" t="s">
        <v>4829</v>
      </c>
      <c r="O4320" s="167">
        <v>23747</v>
      </c>
      <c r="P4320" s="167" t="s">
        <v>1386</v>
      </c>
      <c r="R4320" s="167">
        <v>262.5</v>
      </c>
      <c r="S4320" s="167">
        <v>-262.5</v>
      </c>
      <c r="T4320" s="167" t="s">
        <v>1361</v>
      </c>
    </row>
    <row r="4321" spans="1:20">
      <c r="A4321" s="167">
        <v>44000</v>
      </c>
      <c r="B4321" s="167">
        <v>45939</v>
      </c>
      <c r="C4321" s="168">
        <v>45939</v>
      </c>
      <c r="D4321" s="167">
        <v>180743</v>
      </c>
      <c r="E4321" s="167" t="s">
        <v>4841</v>
      </c>
      <c r="F4321" s="167" t="s">
        <v>1557</v>
      </c>
      <c r="G4321" s="167" t="s">
        <v>134</v>
      </c>
      <c r="I4321" s="167" t="s">
        <v>1618</v>
      </c>
      <c r="J4321" s="167" t="s">
        <v>1911</v>
      </c>
      <c r="K4321" s="167" t="s">
        <v>1329</v>
      </c>
      <c r="L4321" s="167" t="s">
        <v>1912</v>
      </c>
      <c r="M4321" s="167" t="s">
        <v>4829</v>
      </c>
      <c r="O4321" s="167">
        <v>24071</v>
      </c>
      <c r="P4321" s="167" t="s">
        <v>1386</v>
      </c>
      <c r="R4321" s="167">
        <v>13.8</v>
      </c>
      <c r="S4321" s="167">
        <v>-13.8</v>
      </c>
      <c r="T4321" s="167" t="s">
        <v>1361</v>
      </c>
    </row>
    <row r="4322" spans="1:20">
      <c r="A4322" s="167">
        <v>42000</v>
      </c>
      <c r="B4322" s="167">
        <v>45939</v>
      </c>
      <c r="C4322" s="168">
        <v>45939</v>
      </c>
      <c r="D4322" s="167">
        <v>180743</v>
      </c>
      <c r="E4322" s="167" t="s">
        <v>4842</v>
      </c>
      <c r="F4322" s="167" t="s">
        <v>1557</v>
      </c>
      <c r="G4322" s="167" t="s">
        <v>134</v>
      </c>
      <c r="I4322" s="167" t="s">
        <v>1618</v>
      </c>
      <c r="J4322" s="167" t="s">
        <v>4843</v>
      </c>
      <c r="K4322" s="167" t="s">
        <v>1329</v>
      </c>
      <c r="L4322" s="167" t="s">
        <v>4844</v>
      </c>
      <c r="M4322" s="167" t="s">
        <v>4829</v>
      </c>
      <c r="O4322" s="167">
        <v>24071</v>
      </c>
      <c r="P4322" s="167" t="s">
        <v>1386</v>
      </c>
      <c r="R4322" s="167">
        <v>26.16</v>
      </c>
      <c r="S4322" s="167">
        <v>-26.16</v>
      </c>
      <c r="T4322" s="167" t="s">
        <v>1361</v>
      </c>
    </row>
    <row r="4323" spans="1:20">
      <c r="A4323" s="167">
        <v>42100</v>
      </c>
      <c r="B4323" s="167">
        <v>45901</v>
      </c>
      <c r="C4323" s="168">
        <v>45901</v>
      </c>
      <c r="D4323" s="167">
        <v>179869</v>
      </c>
      <c r="E4323" s="167" t="s">
        <v>4845</v>
      </c>
      <c r="F4323" s="167" t="s">
        <v>1408</v>
      </c>
      <c r="G4323" s="167" t="s">
        <v>1409</v>
      </c>
      <c r="I4323" s="167" t="s">
        <v>1405</v>
      </c>
      <c r="J4323" s="167" t="s">
        <v>1410</v>
      </c>
      <c r="K4323" s="167" t="s">
        <v>1335</v>
      </c>
      <c r="L4323" s="167" t="s">
        <v>1411</v>
      </c>
      <c r="M4323" s="167" t="s">
        <v>4846</v>
      </c>
      <c r="O4323" s="167">
        <v>23502</v>
      </c>
      <c r="P4323" s="167" t="s">
        <v>1386</v>
      </c>
      <c r="R4323" s="167">
        <v>800</v>
      </c>
      <c r="S4323" s="167">
        <v>-800</v>
      </c>
      <c r="T4323" s="167" t="s">
        <v>1361</v>
      </c>
    </row>
    <row r="4324" spans="1:20">
      <c r="A4324" s="167">
        <v>42100</v>
      </c>
      <c r="B4324" s="167">
        <v>45931</v>
      </c>
      <c r="C4324" s="168">
        <v>45931</v>
      </c>
      <c r="D4324" s="167">
        <v>180422</v>
      </c>
      <c r="E4324" s="167" t="s">
        <v>4845</v>
      </c>
      <c r="F4324" s="167" t="s">
        <v>1408</v>
      </c>
      <c r="G4324" s="167" t="s">
        <v>1409</v>
      </c>
      <c r="I4324" s="167" t="s">
        <v>1405</v>
      </c>
      <c r="J4324" s="167" t="s">
        <v>1410</v>
      </c>
      <c r="K4324" s="167" t="s">
        <v>1335</v>
      </c>
      <c r="L4324" s="167" t="s">
        <v>1411</v>
      </c>
      <c r="M4324" s="167" t="s">
        <v>4846</v>
      </c>
      <c r="O4324" s="167">
        <v>23846</v>
      </c>
      <c r="P4324" s="167" t="s">
        <v>1386</v>
      </c>
      <c r="R4324" s="167">
        <v>800</v>
      </c>
      <c r="S4324" s="167">
        <v>-800</v>
      </c>
      <c r="T4324" s="167" t="s">
        <v>1361</v>
      </c>
    </row>
    <row r="4325" spans="1:20">
      <c r="A4325" s="167">
        <v>42100</v>
      </c>
      <c r="B4325" s="167">
        <v>45901</v>
      </c>
      <c r="C4325" s="168">
        <v>45901</v>
      </c>
      <c r="D4325" s="167">
        <v>179869</v>
      </c>
      <c r="E4325" s="167" t="s">
        <v>4847</v>
      </c>
      <c r="F4325" s="167" t="s">
        <v>1408</v>
      </c>
      <c r="G4325" s="167" t="s">
        <v>1409</v>
      </c>
      <c r="I4325" s="167" t="s">
        <v>1405</v>
      </c>
      <c r="J4325" s="167" t="s">
        <v>1413</v>
      </c>
      <c r="K4325" s="167" t="s">
        <v>1335</v>
      </c>
      <c r="L4325" s="167" t="s">
        <v>1414</v>
      </c>
      <c r="M4325" s="167" t="s">
        <v>4846</v>
      </c>
      <c r="O4325" s="167">
        <v>23502</v>
      </c>
      <c r="P4325" s="167" t="s">
        <v>1386</v>
      </c>
      <c r="R4325" s="167">
        <v>64</v>
      </c>
      <c r="S4325" s="167">
        <v>-64</v>
      </c>
      <c r="T4325" s="167" t="s">
        <v>1361</v>
      </c>
    </row>
    <row r="4326" spans="1:20">
      <c r="A4326" s="167">
        <v>42100</v>
      </c>
      <c r="B4326" s="167">
        <v>45931</v>
      </c>
      <c r="C4326" s="168">
        <v>45931</v>
      </c>
      <c r="D4326" s="167">
        <v>180422</v>
      </c>
      <c r="E4326" s="167" t="s">
        <v>4847</v>
      </c>
      <c r="F4326" s="167" t="s">
        <v>1408</v>
      </c>
      <c r="G4326" s="167" t="s">
        <v>1409</v>
      </c>
      <c r="I4326" s="167" t="s">
        <v>1405</v>
      </c>
      <c r="J4326" s="167" t="s">
        <v>1413</v>
      </c>
      <c r="K4326" s="167" t="s">
        <v>1335</v>
      </c>
      <c r="L4326" s="167" t="s">
        <v>1414</v>
      </c>
      <c r="M4326" s="167" t="s">
        <v>4846</v>
      </c>
      <c r="O4326" s="167">
        <v>23846</v>
      </c>
      <c r="P4326" s="167" t="s">
        <v>1386</v>
      </c>
      <c r="R4326" s="167">
        <v>64</v>
      </c>
      <c r="S4326" s="167">
        <v>-64</v>
      </c>
      <c r="T4326" s="167" t="s">
        <v>1361</v>
      </c>
    </row>
    <row r="4327" spans="1:20">
      <c r="A4327" s="167">
        <v>41300</v>
      </c>
      <c r="B4327" s="167">
        <v>45901</v>
      </c>
      <c r="C4327" s="168">
        <v>45901</v>
      </c>
      <c r="D4327" s="167">
        <v>179869</v>
      </c>
      <c r="E4327" s="167" t="s">
        <v>4848</v>
      </c>
      <c r="F4327" s="167" t="s">
        <v>1425</v>
      </c>
      <c r="G4327" s="167" t="s">
        <v>1426</v>
      </c>
      <c r="I4327" s="167" t="s">
        <v>1405</v>
      </c>
      <c r="J4327" s="167" t="s">
        <v>1419</v>
      </c>
      <c r="K4327" s="167" t="s">
        <v>1335</v>
      </c>
      <c r="L4327" s="167" t="s">
        <v>1420</v>
      </c>
      <c r="M4327" s="167" t="s">
        <v>4846</v>
      </c>
      <c r="O4327" s="167">
        <v>23502</v>
      </c>
      <c r="P4327" s="167" t="s">
        <v>1386</v>
      </c>
      <c r="R4327" s="167">
        <v>128</v>
      </c>
      <c r="S4327" s="167">
        <v>-128</v>
      </c>
      <c r="T4327" s="167" t="s">
        <v>1361</v>
      </c>
    </row>
    <row r="4328" spans="1:20">
      <c r="A4328" s="167">
        <v>41300</v>
      </c>
      <c r="B4328" s="167">
        <v>45931</v>
      </c>
      <c r="C4328" s="168">
        <v>45931</v>
      </c>
      <c r="D4328" s="167">
        <v>180422</v>
      </c>
      <c r="E4328" s="167" t="s">
        <v>4848</v>
      </c>
      <c r="F4328" s="167" t="s">
        <v>1425</v>
      </c>
      <c r="G4328" s="167" t="s">
        <v>1426</v>
      </c>
      <c r="I4328" s="167" t="s">
        <v>1405</v>
      </c>
      <c r="J4328" s="167" t="s">
        <v>1419</v>
      </c>
      <c r="K4328" s="167" t="s">
        <v>1335</v>
      </c>
      <c r="L4328" s="167" t="s">
        <v>1420</v>
      </c>
      <c r="M4328" s="167" t="s">
        <v>4846</v>
      </c>
      <c r="O4328" s="167">
        <v>23846</v>
      </c>
      <c r="P4328" s="167" t="s">
        <v>1386</v>
      </c>
      <c r="R4328" s="167">
        <v>128</v>
      </c>
      <c r="S4328" s="167">
        <v>-128</v>
      </c>
      <c r="T4328" s="167" t="s">
        <v>1361</v>
      </c>
    </row>
    <row r="4329" spans="1:20">
      <c r="A4329" s="167">
        <v>41365</v>
      </c>
      <c r="B4329" s="167">
        <v>45901</v>
      </c>
      <c r="C4329" s="168">
        <v>45901</v>
      </c>
      <c r="D4329" s="167">
        <v>179869</v>
      </c>
      <c r="E4329" s="167" t="s">
        <v>4849</v>
      </c>
      <c r="F4329" s="167" t="s">
        <v>1553</v>
      </c>
      <c r="G4329" s="167" t="s">
        <v>1554</v>
      </c>
      <c r="I4329" s="167" t="s">
        <v>1405</v>
      </c>
      <c r="J4329" s="167" t="s">
        <v>3416</v>
      </c>
      <c r="K4329" s="167" t="s">
        <v>1335</v>
      </c>
      <c r="L4329" s="167" t="s">
        <v>3417</v>
      </c>
      <c r="M4329" s="167" t="s">
        <v>4846</v>
      </c>
      <c r="O4329" s="167">
        <v>23502</v>
      </c>
      <c r="P4329" s="167" t="s">
        <v>1386</v>
      </c>
      <c r="R4329" s="167">
        <v>478.95</v>
      </c>
      <c r="S4329" s="167">
        <v>-478.95</v>
      </c>
      <c r="T4329" s="167" t="s">
        <v>1361</v>
      </c>
    </row>
    <row r="4330" spans="1:20">
      <c r="A4330" s="167">
        <v>41365</v>
      </c>
      <c r="B4330" s="167">
        <v>45931</v>
      </c>
      <c r="C4330" s="168">
        <v>45931</v>
      </c>
      <c r="D4330" s="167">
        <v>180422</v>
      </c>
      <c r="E4330" s="167" t="s">
        <v>4849</v>
      </c>
      <c r="F4330" s="167" t="s">
        <v>1553</v>
      </c>
      <c r="G4330" s="167" t="s">
        <v>1554</v>
      </c>
      <c r="I4330" s="167" t="s">
        <v>1405</v>
      </c>
      <c r="J4330" s="167" t="s">
        <v>3416</v>
      </c>
      <c r="K4330" s="167" t="s">
        <v>1335</v>
      </c>
      <c r="L4330" s="167" t="s">
        <v>3417</v>
      </c>
      <c r="M4330" s="167" t="s">
        <v>4846</v>
      </c>
      <c r="O4330" s="167">
        <v>23846</v>
      </c>
      <c r="P4330" s="167" t="s">
        <v>1386</v>
      </c>
      <c r="R4330" s="167">
        <v>478.95</v>
      </c>
      <c r="S4330" s="167">
        <v>-478.95</v>
      </c>
      <c r="T4330" s="167" t="s">
        <v>1361</v>
      </c>
    </row>
    <row r="4331" spans="1:20">
      <c r="A4331" s="167">
        <v>42100</v>
      </c>
      <c r="B4331" s="167">
        <v>45901</v>
      </c>
      <c r="C4331" s="168">
        <v>45901</v>
      </c>
      <c r="D4331" s="167">
        <v>179869</v>
      </c>
      <c r="E4331" s="167" t="s">
        <v>4850</v>
      </c>
      <c r="F4331" s="167" t="s">
        <v>1408</v>
      </c>
      <c r="G4331" s="167" t="s">
        <v>1409</v>
      </c>
      <c r="I4331" s="167" t="s">
        <v>1405</v>
      </c>
      <c r="J4331" s="167" t="s">
        <v>1422</v>
      </c>
      <c r="K4331" s="167" t="s">
        <v>1335</v>
      </c>
      <c r="L4331" s="167" t="s">
        <v>1423</v>
      </c>
      <c r="M4331" s="167" t="s">
        <v>4846</v>
      </c>
      <c r="O4331" s="167">
        <v>23502</v>
      </c>
      <c r="P4331" s="167" t="s">
        <v>1386</v>
      </c>
      <c r="R4331" s="167">
        <v>280</v>
      </c>
      <c r="S4331" s="167">
        <v>-280</v>
      </c>
      <c r="T4331" s="167" t="s">
        <v>1361</v>
      </c>
    </row>
    <row r="4332" spans="1:20">
      <c r="A4332" s="167">
        <v>42100</v>
      </c>
      <c r="B4332" s="167">
        <v>45931</v>
      </c>
      <c r="C4332" s="168">
        <v>45931</v>
      </c>
      <c r="D4332" s="167">
        <v>180422</v>
      </c>
      <c r="E4332" s="167" t="s">
        <v>4850</v>
      </c>
      <c r="F4332" s="167" t="s">
        <v>1408</v>
      </c>
      <c r="G4332" s="167" t="s">
        <v>1409</v>
      </c>
      <c r="I4332" s="167" t="s">
        <v>1405</v>
      </c>
      <c r="J4332" s="167" t="s">
        <v>1422</v>
      </c>
      <c r="K4332" s="167" t="s">
        <v>1335</v>
      </c>
      <c r="L4332" s="167" t="s">
        <v>1423</v>
      </c>
      <c r="M4332" s="167" t="s">
        <v>4846</v>
      </c>
      <c r="O4332" s="167">
        <v>23846</v>
      </c>
      <c r="P4332" s="167" t="s">
        <v>1386</v>
      </c>
      <c r="R4332" s="167">
        <v>266</v>
      </c>
      <c r="S4332" s="167">
        <v>-266</v>
      </c>
      <c r="T4332" s="167" t="s">
        <v>1361</v>
      </c>
    </row>
    <row r="4333" spans="1:20">
      <c r="A4333" s="167">
        <v>40000</v>
      </c>
      <c r="B4333" s="167">
        <v>45901</v>
      </c>
      <c r="C4333" s="168">
        <v>45901</v>
      </c>
      <c r="D4333" s="167">
        <v>179869</v>
      </c>
      <c r="E4333" s="167" t="s">
        <v>4851</v>
      </c>
      <c r="F4333" s="167" t="s">
        <v>1425</v>
      </c>
      <c r="G4333" s="167" t="s">
        <v>1426</v>
      </c>
      <c r="I4333" s="167" t="s">
        <v>1405</v>
      </c>
      <c r="J4333" s="167" t="s">
        <v>1514</v>
      </c>
      <c r="K4333" s="167" t="s">
        <v>1335</v>
      </c>
      <c r="L4333" s="167" t="s">
        <v>1515</v>
      </c>
      <c r="M4333" s="167" t="s">
        <v>4846</v>
      </c>
      <c r="O4333" s="167">
        <v>23502</v>
      </c>
      <c r="P4333" s="167" t="s">
        <v>1386</v>
      </c>
      <c r="R4333" s="167">
        <v>414</v>
      </c>
      <c r="S4333" s="167">
        <v>-414</v>
      </c>
      <c r="T4333" s="167" t="s">
        <v>1361</v>
      </c>
    </row>
    <row r="4334" spans="1:20">
      <c r="A4334" s="167">
        <v>40000</v>
      </c>
      <c r="B4334" s="167">
        <v>45931</v>
      </c>
      <c r="C4334" s="168">
        <v>45931</v>
      </c>
      <c r="D4334" s="167">
        <v>180422</v>
      </c>
      <c r="E4334" s="167" t="s">
        <v>4851</v>
      </c>
      <c r="F4334" s="167" t="s">
        <v>1425</v>
      </c>
      <c r="G4334" s="167" t="s">
        <v>1426</v>
      </c>
      <c r="I4334" s="167" t="s">
        <v>1405</v>
      </c>
      <c r="J4334" s="167" t="s">
        <v>1514</v>
      </c>
      <c r="K4334" s="167" t="s">
        <v>1335</v>
      </c>
      <c r="L4334" s="167" t="s">
        <v>1515</v>
      </c>
      <c r="M4334" s="167" t="s">
        <v>4846</v>
      </c>
      <c r="O4334" s="167">
        <v>23846</v>
      </c>
      <c r="P4334" s="167" t="s">
        <v>1386</v>
      </c>
      <c r="R4334" s="167">
        <v>414</v>
      </c>
      <c r="S4334" s="167">
        <v>-414</v>
      </c>
      <c r="T4334" s="167" t="s">
        <v>1361</v>
      </c>
    </row>
    <row r="4335" spans="1:20">
      <c r="A4335" s="167">
        <v>42100</v>
      </c>
      <c r="B4335" s="167">
        <v>45901</v>
      </c>
      <c r="C4335" s="168">
        <v>45901</v>
      </c>
      <c r="D4335" s="167">
        <v>179869</v>
      </c>
      <c r="E4335" s="167" t="s">
        <v>4852</v>
      </c>
      <c r="F4335" s="167" t="s">
        <v>1408</v>
      </c>
      <c r="G4335" s="167" t="s">
        <v>1409</v>
      </c>
      <c r="I4335" s="167" t="s">
        <v>1405</v>
      </c>
      <c r="J4335" s="167" t="s">
        <v>1435</v>
      </c>
      <c r="K4335" s="167" t="s">
        <v>1335</v>
      </c>
      <c r="L4335" s="167" t="s">
        <v>1436</v>
      </c>
      <c r="M4335" s="167" t="s">
        <v>4846</v>
      </c>
      <c r="O4335" s="167">
        <v>23502</v>
      </c>
      <c r="P4335" s="167" t="s">
        <v>1386</v>
      </c>
      <c r="R4335" s="167">
        <v>270</v>
      </c>
      <c r="S4335" s="167">
        <v>-270</v>
      </c>
      <c r="T4335" s="167" t="s">
        <v>1361</v>
      </c>
    </row>
    <row r="4336" spans="1:20">
      <c r="A4336" s="167">
        <v>42100</v>
      </c>
      <c r="B4336" s="167">
        <v>45931</v>
      </c>
      <c r="C4336" s="168">
        <v>45931</v>
      </c>
      <c r="D4336" s="167">
        <v>180422</v>
      </c>
      <c r="E4336" s="167" t="s">
        <v>4852</v>
      </c>
      <c r="F4336" s="167" t="s">
        <v>1408</v>
      </c>
      <c r="G4336" s="167" t="s">
        <v>1409</v>
      </c>
      <c r="I4336" s="167" t="s">
        <v>1405</v>
      </c>
      <c r="J4336" s="167" t="s">
        <v>1435</v>
      </c>
      <c r="K4336" s="167" t="s">
        <v>1335</v>
      </c>
      <c r="L4336" s="167" t="s">
        <v>1436</v>
      </c>
      <c r="M4336" s="167" t="s">
        <v>4846</v>
      </c>
      <c r="O4336" s="167">
        <v>23846</v>
      </c>
      <c r="P4336" s="167" t="s">
        <v>1386</v>
      </c>
      <c r="R4336" s="167">
        <v>275</v>
      </c>
      <c r="S4336" s="167">
        <v>-275</v>
      </c>
      <c r="T4336" s="167" t="s">
        <v>1361</v>
      </c>
    </row>
    <row r="4337" spans="1:20">
      <c r="A4337" s="167">
        <v>40000</v>
      </c>
      <c r="B4337" s="167">
        <v>45901</v>
      </c>
      <c r="C4337" s="168">
        <v>45901</v>
      </c>
      <c r="D4337" s="167">
        <v>179869</v>
      </c>
      <c r="E4337" s="167" t="s">
        <v>4853</v>
      </c>
      <c r="F4337" s="167" t="s">
        <v>1425</v>
      </c>
      <c r="G4337" s="167" t="s">
        <v>1426</v>
      </c>
      <c r="I4337" s="167" t="s">
        <v>1405</v>
      </c>
      <c r="J4337" s="167" t="s">
        <v>1441</v>
      </c>
      <c r="K4337" s="167" t="s">
        <v>1335</v>
      </c>
      <c r="L4337" s="167" t="s">
        <v>1442</v>
      </c>
      <c r="M4337" s="167" t="s">
        <v>4846</v>
      </c>
      <c r="O4337" s="167">
        <v>23502</v>
      </c>
      <c r="P4337" s="167" t="s">
        <v>1386</v>
      </c>
      <c r="R4337" s="167">
        <v>150</v>
      </c>
      <c r="S4337" s="167">
        <v>-150</v>
      </c>
      <c r="T4337" s="167" t="s">
        <v>1361</v>
      </c>
    </row>
    <row r="4338" spans="1:20">
      <c r="A4338" s="167">
        <v>40000</v>
      </c>
      <c r="B4338" s="167">
        <v>45931</v>
      </c>
      <c r="C4338" s="168">
        <v>45931</v>
      </c>
      <c r="D4338" s="167">
        <v>180422</v>
      </c>
      <c r="E4338" s="167" t="s">
        <v>4853</v>
      </c>
      <c r="F4338" s="167" t="s">
        <v>1425</v>
      </c>
      <c r="G4338" s="167" t="s">
        <v>1426</v>
      </c>
      <c r="I4338" s="167" t="s">
        <v>1405</v>
      </c>
      <c r="J4338" s="167" t="s">
        <v>1441</v>
      </c>
      <c r="K4338" s="167" t="s">
        <v>1335</v>
      </c>
      <c r="L4338" s="167" t="s">
        <v>1442</v>
      </c>
      <c r="M4338" s="167" t="s">
        <v>4846</v>
      </c>
      <c r="O4338" s="167">
        <v>23846</v>
      </c>
      <c r="P4338" s="167" t="s">
        <v>1386</v>
      </c>
      <c r="R4338" s="167">
        <v>150</v>
      </c>
      <c r="S4338" s="167">
        <v>-150</v>
      </c>
      <c r="T4338" s="167" t="s">
        <v>1361</v>
      </c>
    </row>
    <row r="4339" spans="1:20">
      <c r="A4339" s="167">
        <v>40000</v>
      </c>
      <c r="B4339" s="167">
        <v>45901</v>
      </c>
      <c r="C4339" s="168">
        <v>45901</v>
      </c>
      <c r="D4339" s="167">
        <v>179869</v>
      </c>
      <c r="E4339" s="167" t="s">
        <v>4854</v>
      </c>
      <c r="F4339" s="167" t="s">
        <v>1425</v>
      </c>
      <c r="G4339" s="167" t="s">
        <v>1426</v>
      </c>
      <c r="I4339" s="167" t="s">
        <v>1405</v>
      </c>
      <c r="J4339" s="167" t="s">
        <v>1444</v>
      </c>
      <c r="K4339" s="167" t="s">
        <v>1335</v>
      </c>
      <c r="L4339" s="167" t="s">
        <v>1445</v>
      </c>
      <c r="M4339" s="167" t="s">
        <v>4846</v>
      </c>
      <c r="O4339" s="167">
        <v>23502</v>
      </c>
      <c r="P4339" s="167" t="s">
        <v>1386</v>
      </c>
      <c r="R4339" s="167">
        <v>400</v>
      </c>
      <c r="S4339" s="167">
        <v>-400</v>
      </c>
      <c r="T4339" s="167" t="s">
        <v>1361</v>
      </c>
    </row>
    <row r="4340" spans="1:20">
      <c r="A4340" s="167">
        <v>40000</v>
      </c>
      <c r="B4340" s="167">
        <v>45931</v>
      </c>
      <c r="C4340" s="168">
        <v>45931</v>
      </c>
      <c r="D4340" s="167">
        <v>180422</v>
      </c>
      <c r="E4340" s="167" t="s">
        <v>4854</v>
      </c>
      <c r="F4340" s="167" t="s">
        <v>1425</v>
      </c>
      <c r="G4340" s="167" t="s">
        <v>1426</v>
      </c>
      <c r="I4340" s="167" t="s">
        <v>1405</v>
      </c>
      <c r="J4340" s="167" t="s">
        <v>1444</v>
      </c>
      <c r="K4340" s="167" t="s">
        <v>1335</v>
      </c>
      <c r="L4340" s="167" t="s">
        <v>1445</v>
      </c>
      <c r="M4340" s="167" t="s">
        <v>4846</v>
      </c>
      <c r="O4340" s="167">
        <v>23846</v>
      </c>
      <c r="P4340" s="167" t="s">
        <v>1386</v>
      </c>
      <c r="R4340" s="167">
        <v>400</v>
      </c>
      <c r="S4340" s="167">
        <v>-400</v>
      </c>
      <c r="T4340" s="167" t="s">
        <v>1361</v>
      </c>
    </row>
    <row r="4341" spans="1:20">
      <c r="A4341" s="167">
        <v>40000</v>
      </c>
      <c r="B4341" s="167">
        <v>45901</v>
      </c>
      <c r="C4341" s="168">
        <v>45901</v>
      </c>
      <c r="D4341" s="167">
        <v>179869</v>
      </c>
      <c r="E4341" s="167" t="s">
        <v>4855</v>
      </c>
      <c r="F4341" s="167" t="s">
        <v>1425</v>
      </c>
      <c r="G4341" s="167" t="s">
        <v>1426</v>
      </c>
      <c r="I4341" s="167" t="s">
        <v>1405</v>
      </c>
      <c r="J4341" s="167" t="s">
        <v>1447</v>
      </c>
      <c r="K4341" s="167" t="s">
        <v>1335</v>
      </c>
      <c r="L4341" s="167" t="s">
        <v>1448</v>
      </c>
      <c r="M4341" s="167" t="s">
        <v>4846</v>
      </c>
      <c r="O4341" s="167">
        <v>23502</v>
      </c>
      <c r="P4341" s="167" t="s">
        <v>1386</v>
      </c>
      <c r="R4341" s="167">
        <v>3200</v>
      </c>
      <c r="S4341" s="167">
        <v>-3200</v>
      </c>
      <c r="T4341" s="167" t="s">
        <v>1361</v>
      </c>
    </row>
    <row r="4342" spans="1:20">
      <c r="A4342" s="167">
        <v>40000</v>
      </c>
      <c r="B4342" s="167">
        <v>45931</v>
      </c>
      <c r="C4342" s="168">
        <v>45931</v>
      </c>
      <c r="D4342" s="167">
        <v>180422</v>
      </c>
      <c r="E4342" s="167" t="s">
        <v>4855</v>
      </c>
      <c r="F4342" s="167" t="s">
        <v>1425</v>
      </c>
      <c r="G4342" s="167" t="s">
        <v>1426</v>
      </c>
      <c r="I4342" s="167" t="s">
        <v>1405</v>
      </c>
      <c r="J4342" s="167" t="s">
        <v>1447</v>
      </c>
      <c r="K4342" s="167" t="s">
        <v>1335</v>
      </c>
      <c r="L4342" s="167" t="s">
        <v>1448</v>
      </c>
      <c r="M4342" s="167" t="s">
        <v>4846</v>
      </c>
      <c r="O4342" s="167">
        <v>23846</v>
      </c>
      <c r="P4342" s="167" t="s">
        <v>1386</v>
      </c>
      <c r="R4342" s="167">
        <v>3200</v>
      </c>
      <c r="S4342" s="167">
        <v>-3200</v>
      </c>
      <c r="T4342" s="167" t="s">
        <v>1361</v>
      </c>
    </row>
    <row r="4343" spans="1:20">
      <c r="A4343" s="167">
        <v>41200</v>
      </c>
      <c r="B4343" s="167">
        <v>45901</v>
      </c>
      <c r="C4343" s="168">
        <v>45901</v>
      </c>
      <c r="D4343" s="167">
        <v>179869</v>
      </c>
      <c r="E4343" s="167" t="s">
        <v>4856</v>
      </c>
      <c r="F4343" s="167" t="s">
        <v>1408</v>
      </c>
      <c r="G4343" s="167" t="s">
        <v>1409</v>
      </c>
      <c r="I4343" s="167" t="s">
        <v>1405</v>
      </c>
      <c r="J4343" s="167" t="s">
        <v>1478</v>
      </c>
      <c r="K4343" s="167" t="s">
        <v>1335</v>
      </c>
      <c r="L4343" s="167" t="s">
        <v>1479</v>
      </c>
      <c r="M4343" s="167" t="s">
        <v>4846</v>
      </c>
      <c r="O4343" s="167">
        <v>23502</v>
      </c>
      <c r="P4343" s="167" t="s">
        <v>1386</v>
      </c>
      <c r="R4343" s="167">
        <v>600</v>
      </c>
      <c r="S4343" s="167">
        <v>-600</v>
      </c>
      <c r="T4343" s="167" t="s">
        <v>1361</v>
      </c>
    </row>
    <row r="4344" spans="1:20">
      <c r="A4344" s="167">
        <v>41200</v>
      </c>
      <c r="B4344" s="167">
        <v>45931</v>
      </c>
      <c r="C4344" s="168">
        <v>45931</v>
      </c>
      <c r="D4344" s="167">
        <v>180422</v>
      </c>
      <c r="E4344" s="167" t="s">
        <v>4856</v>
      </c>
      <c r="F4344" s="167" t="s">
        <v>1408</v>
      </c>
      <c r="G4344" s="167" t="s">
        <v>1409</v>
      </c>
      <c r="I4344" s="167" t="s">
        <v>1405</v>
      </c>
      <c r="J4344" s="167" t="s">
        <v>1478</v>
      </c>
      <c r="K4344" s="167" t="s">
        <v>1335</v>
      </c>
      <c r="L4344" s="167" t="s">
        <v>1479</v>
      </c>
      <c r="M4344" s="167" t="s">
        <v>4846</v>
      </c>
      <c r="O4344" s="167">
        <v>23846</v>
      </c>
      <c r="P4344" s="167" t="s">
        <v>1386</v>
      </c>
      <c r="R4344" s="167">
        <v>600</v>
      </c>
      <c r="S4344" s="167">
        <v>-600</v>
      </c>
      <c r="T4344" s="167" t="s">
        <v>1361</v>
      </c>
    </row>
    <row r="4345" spans="1:20">
      <c r="A4345" s="167">
        <v>41500</v>
      </c>
      <c r="B4345" s="167">
        <v>45936</v>
      </c>
      <c r="C4345" s="168">
        <v>45936</v>
      </c>
      <c r="D4345" s="167">
        <v>180599</v>
      </c>
      <c r="E4345" s="167" t="s">
        <v>4857</v>
      </c>
      <c r="F4345" s="167" t="s">
        <v>1403</v>
      </c>
      <c r="G4345" s="167" t="s">
        <v>1404</v>
      </c>
      <c r="I4345" s="167" t="s">
        <v>1405</v>
      </c>
      <c r="K4345" s="167" t="s">
        <v>1338</v>
      </c>
      <c r="M4345" s="167" t="s">
        <v>4858</v>
      </c>
      <c r="O4345" s="167">
        <v>23984</v>
      </c>
      <c r="P4345" s="167" t="s">
        <v>1386</v>
      </c>
      <c r="R4345" s="167">
        <v>200</v>
      </c>
      <c r="S4345" s="167">
        <v>-200</v>
      </c>
      <c r="T4345" s="167" t="s">
        <v>1361</v>
      </c>
    </row>
    <row r="4346" spans="1:20">
      <c r="A4346" s="167">
        <v>42100</v>
      </c>
      <c r="B4346" s="167">
        <v>45901</v>
      </c>
      <c r="C4346" s="168">
        <v>45901</v>
      </c>
      <c r="D4346" s="167">
        <v>179870</v>
      </c>
      <c r="E4346" s="167" t="s">
        <v>4859</v>
      </c>
      <c r="F4346" s="167" t="s">
        <v>1408</v>
      </c>
      <c r="G4346" s="167" t="s">
        <v>1409</v>
      </c>
      <c r="I4346" s="167" t="s">
        <v>1405</v>
      </c>
      <c r="J4346" s="167" t="s">
        <v>1410</v>
      </c>
      <c r="K4346" s="167" t="s">
        <v>1338</v>
      </c>
      <c r="L4346" s="167" t="s">
        <v>1411</v>
      </c>
      <c r="M4346" s="167" t="s">
        <v>4858</v>
      </c>
      <c r="O4346" s="167">
        <v>23520</v>
      </c>
      <c r="P4346" s="167" t="s">
        <v>1386</v>
      </c>
      <c r="R4346" s="167">
        <v>700</v>
      </c>
      <c r="S4346" s="167">
        <v>-700</v>
      </c>
      <c r="T4346" s="167" t="s">
        <v>1361</v>
      </c>
    </row>
    <row r="4347" spans="1:20">
      <c r="A4347" s="167">
        <v>42100</v>
      </c>
      <c r="B4347" s="167">
        <v>45931</v>
      </c>
      <c r="C4347" s="168">
        <v>45931</v>
      </c>
      <c r="D4347" s="167">
        <v>180728</v>
      </c>
      <c r="E4347" s="167" t="s">
        <v>4859</v>
      </c>
      <c r="F4347" s="167" t="s">
        <v>1408</v>
      </c>
      <c r="G4347" s="167" t="s">
        <v>1409</v>
      </c>
      <c r="I4347" s="167" t="s">
        <v>1405</v>
      </c>
      <c r="J4347" s="167" t="s">
        <v>1410</v>
      </c>
      <c r="K4347" s="167" t="s">
        <v>1338</v>
      </c>
      <c r="L4347" s="167" t="s">
        <v>1411</v>
      </c>
      <c r="M4347" s="167" t="s">
        <v>4858</v>
      </c>
      <c r="O4347" s="167">
        <v>24056</v>
      </c>
      <c r="P4347" s="167" t="s">
        <v>1386</v>
      </c>
      <c r="R4347" s="167">
        <v>700</v>
      </c>
      <c r="S4347" s="167">
        <v>-700</v>
      </c>
      <c r="T4347" s="167" t="s">
        <v>1361</v>
      </c>
    </row>
    <row r="4348" spans="1:20">
      <c r="A4348" s="167">
        <v>42000</v>
      </c>
      <c r="B4348" s="167">
        <v>45929</v>
      </c>
      <c r="C4348" s="168">
        <v>45929</v>
      </c>
      <c r="D4348" s="167">
        <v>180528</v>
      </c>
      <c r="E4348" s="167" t="s">
        <v>4860</v>
      </c>
      <c r="F4348" s="167" t="s">
        <v>1553</v>
      </c>
      <c r="G4348" s="167" t="s">
        <v>1554</v>
      </c>
      <c r="I4348" s="167" t="s">
        <v>1405</v>
      </c>
      <c r="J4348" s="167" t="s">
        <v>4861</v>
      </c>
      <c r="K4348" s="167" t="s">
        <v>1338</v>
      </c>
      <c r="L4348" s="167" t="s">
        <v>4862</v>
      </c>
      <c r="M4348" s="167" t="s">
        <v>4858</v>
      </c>
      <c r="O4348" s="167">
        <v>23701</v>
      </c>
      <c r="P4348" s="167" t="s">
        <v>1386</v>
      </c>
      <c r="R4348" s="167">
        <v>382.1</v>
      </c>
      <c r="S4348" s="167">
        <v>-382.1</v>
      </c>
      <c r="T4348" s="167" t="s">
        <v>1361</v>
      </c>
    </row>
    <row r="4349" spans="1:20">
      <c r="A4349" s="167">
        <v>41365</v>
      </c>
      <c r="B4349" s="167">
        <v>45901</v>
      </c>
      <c r="C4349" s="168">
        <v>45901</v>
      </c>
      <c r="D4349" s="167">
        <v>179870</v>
      </c>
      <c r="E4349" s="167" t="s">
        <v>4863</v>
      </c>
      <c r="F4349" s="167" t="s">
        <v>1465</v>
      </c>
      <c r="G4349" s="167" t="s">
        <v>1466</v>
      </c>
      <c r="I4349" s="167" t="s">
        <v>1405</v>
      </c>
      <c r="J4349" s="167" t="s">
        <v>2216</v>
      </c>
      <c r="K4349" s="167" t="s">
        <v>1338</v>
      </c>
      <c r="L4349" s="167" t="s">
        <v>2217</v>
      </c>
      <c r="M4349" s="167" t="s">
        <v>4858</v>
      </c>
      <c r="O4349" s="167">
        <v>23520</v>
      </c>
      <c r="P4349" s="167" t="s">
        <v>1386</v>
      </c>
      <c r="R4349" s="167">
        <v>154.5</v>
      </c>
      <c r="S4349" s="167">
        <v>-154.5</v>
      </c>
      <c r="T4349" s="167" t="s">
        <v>1361</v>
      </c>
    </row>
    <row r="4350" spans="1:20">
      <c r="A4350" s="167">
        <v>41365</v>
      </c>
      <c r="B4350" s="167">
        <v>45931</v>
      </c>
      <c r="C4350" s="168">
        <v>45931</v>
      </c>
      <c r="D4350" s="167">
        <v>180728</v>
      </c>
      <c r="E4350" s="167" t="s">
        <v>4863</v>
      </c>
      <c r="F4350" s="167" t="s">
        <v>1425</v>
      </c>
      <c r="G4350" s="167" t="s">
        <v>1426</v>
      </c>
      <c r="I4350" s="167" t="s">
        <v>1405</v>
      </c>
      <c r="J4350" s="167" t="s">
        <v>2216</v>
      </c>
      <c r="K4350" s="167" t="s">
        <v>1338</v>
      </c>
      <c r="L4350" s="167" t="s">
        <v>2217</v>
      </c>
      <c r="M4350" s="167" t="s">
        <v>4858</v>
      </c>
      <c r="O4350" s="167">
        <v>24056</v>
      </c>
      <c r="P4350" s="167" t="s">
        <v>1386</v>
      </c>
      <c r="R4350" s="167">
        <v>154.5</v>
      </c>
      <c r="S4350" s="167">
        <v>-154.5</v>
      </c>
      <c r="T4350" s="167" t="s">
        <v>1361</v>
      </c>
    </row>
    <row r="4351" spans="1:20">
      <c r="A4351" s="167">
        <v>41300</v>
      </c>
      <c r="B4351" s="167">
        <v>45931</v>
      </c>
      <c r="C4351" s="168">
        <v>45931</v>
      </c>
      <c r="D4351" s="167">
        <v>180728</v>
      </c>
      <c r="E4351" s="167" t="s">
        <v>4864</v>
      </c>
      <c r="F4351" s="167" t="s">
        <v>1425</v>
      </c>
      <c r="G4351" s="167" t="s">
        <v>1426</v>
      </c>
      <c r="I4351" s="167" t="s">
        <v>1405</v>
      </c>
      <c r="J4351" s="167" t="s">
        <v>4865</v>
      </c>
      <c r="K4351" s="167" t="s">
        <v>1338</v>
      </c>
      <c r="L4351" s="167" t="s">
        <v>4866</v>
      </c>
      <c r="M4351" s="167" t="s">
        <v>4858</v>
      </c>
      <c r="O4351" s="167">
        <v>24056</v>
      </c>
      <c r="P4351" s="167" t="s">
        <v>1386</v>
      </c>
      <c r="Q4351" s="167">
        <v>500</v>
      </c>
      <c r="S4351" s="167">
        <v>500</v>
      </c>
      <c r="T4351" s="167" t="s">
        <v>1361</v>
      </c>
    </row>
    <row r="4352" spans="1:20">
      <c r="A4352" s="167">
        <v>42100</v>
      </c>
      <c r="B4352" s="167">
        <v>45901</v>
      </c>
      <c r="C4352" s="168">
        <v>45901</v>
      </c>
      <c r="D4352" s="167">
        <v>179870</v>
      </c>
      <c r="E4352" s="167" t="s">
        <v>4867</v>
      </c>
      <c r="F4352" s="167" t="s">
        <v>1408</v>
      </c>
      <c r="G4352" s="167" t="s">
        <v>1409</v>
      </c>
      <c r="I4352" s="167" t="s">
        <v>1405</v>
      </c>
      <c r="J4352" s="167" t="s">
        <v>1422</v>
      </c>
      <c r="K4352" s="167" t="s">
        <v>1338</v>
      </c>
      <c r="L4352" s="167" t="s">
        <v>1423</v>
      </c>
      <c r="M4352" s="167" t="s">
        <v>4858</v>
      </c>
      <c r="O4352" s="167">
        <v>23520</v>
      </c>
      <c r="P4352" s="167" t="s">
        <v>1386</v>
      </c>
      <c r="R4352" s="167">
        <v>936</v>
      </c>
      <c r="S4352" s="167">
        <v>-936</v>
      </c>
      <c r="T4352" s="167" t="s">
        <v>1361</v>
      </c>
    </row>
    <row r="4353" spans="1:20">
      <c r="A4353" s="167">
        <v>42100</v>
      </c>
      <c r="B4353" s="167">
        <v>45931</v>
      </c>
      <c r="C4353" s="168">
        <v>45931</v>
      </c>
      <c r="D4353" s="167">
        <v>180728</v>
      </c>
      <c r="E4353" s="167" t="s">
        <v>4867</v>
      </c>
      <c r="F4353" s="167" t="s">
        <v>1408</v>
      </c>
      <c r="G4353" s="167" t="s">
        <v>1409</v>
      </c>
      <c r="I4353" s="167" t="s">
        <v>1405</v>
      </c>
      <c r="J4353" s="167" t="s">
        <v>1422</v>
      </c>
      <c r="K4353" s="167" t="s">
        <v>1338</v>
      </c>
      <c r="L4353" s="167" t="s">
        <v>1423</v>
      </c>
      <c r="M4353" s="167" t="s">
        <v>4858</v>
      </c>
      <c r="O4353" s="167">
        <v>24056</v>
      </c>
      <c r="P4353" s="167" t="s">
        <v>1386</v>
      </c>
      <c r="R4353" s="167">
        <v>936</v>
      </c>
      <c r="S4353" s="167">
        <v>-936</v>
      </c>
      <c r="T4353" s="167" t="s">
        <v>1361</v>
      </c>
    </row>
    <row r="4354" spans="1:20">
      <c r="A4354" s="167">
        <v>42000</v>
      </c>
      <c r="B4354" s="167">
        <v>45929</v>
      </c>
      <c r="C4354" s="168">
        <v>45929</v>
      </c>
      <c r="D4354" s="167">
        <v>180528</v>
      </c>
      <c r="E4354" s="167" t="s">
        <v>4868</v>
      </c>
      <c r="F4354" s="167" t="s">
        <v>1553</v>
      </c>
      <c r="G4354" s="167" t="s">
        <v>1554</v>
      </c>
      <c r="I4354" s="167" t="s">
        <v>1405</v>
      </c>
      <c r="J4354" s="167" t="s">
        <v>4869</v>
      </c>
      <c r="K4354" s="167" t="s">
        <v>1338</v>
      </c>
      <c r="L4354" s="167" t="s">
        <v>4870</v>
      </c>
      <c r="M4354" s="167" t="s">
        <v>4858</v>
      </c>
      <c r="O4354" s="167">
        <v>23701</v>
      </c>
      <c r="P4354" s="167" t="s">
        <v>1386</v>
      </c>
      <c r="R4354" s="167">
        <v>30</v>
      </c>
      <c r="S4354" s="167">
        <v>-30</v>
      </c>
      <c r="T4354" s="167" t="s">
        <v>1361</v>
      </c>
    </row>
    <row r="4355" spans="1:20">
      <c r="A4355" s="167">
        <v>41300</v>
      </c>
      <c r="B4355" s="167">
        <v>45931</v>
      </c>
      <c r="C4355" s="168">
        <v>45931</v>
      </c>
      <c r="D4355" s="167">
        <v>180728</v>
      </c>
      <c r="E4355" s="167" t="s">
        <v>4871</v>
      </c>
      <c r="F4355" s="167" t="s">
        <v>1425</v>
      </c>
      <c r="G4355" s="167" t="s">
        <v>1426</v>
      </c>
      <c r="I4355" s="167" t="s">
        <v>1405</v>
      </c>
      <c r="J4355" s="167" t="s">
        <v>2393</v>
      </c>
      <c r="K4355" s="167" t="s">
        <v>1338</v>
      </c>
      <c r="L4355" s="167" t="s">
        <v>2393</v>
      </c>
      <c r="M4355" s="167" t="s">
        <v>4858</v>
      </c>
      <c r="O4355" s="167">
        <v>24056</v>
      </c>
      <c r="P4355" s="167" t="s">
        <v>1386</v>
      </c>
      <c r="R4355" s="167">
        <v>744.05</v>
      </c>
      <c r="S4355" s="167">
        <v>-744.05</v>
      </c>
      <c r="T4355" s="167" t="s">
        <v>1361</v>
      </c>
    </row>
    <row r="4356" spans="1:20">
      <c r="A4356" s="167">
        <v>40000</v>
      </c>
      <c r="B4356" s="167">
        <v>45901</v>
      </c>
      <c r="C4356" s="168">
        <v>45901</v>
      </c>
      <c r="D4356" s="167">
        <v>179870</v>
      </c>
      <c r="E4356" s="167" t="s">
        <v>4872</v>
      </c>
      <c r="F4356" s="167" t="s">
        <v>1425</v>
      </c>
      <c r="G4356" s="167" t="s">
        <v>1426</v>
      </c>
      <c r="I4356" s="167" t="s">
        <v>1405</v>
      </c>
      <c r="J4356" s="167" t="s">
        <v>1514</v>
      </c>
      <c r="K4356" s="167" t="s">
        <v>1338</v>
      </c>
      <c r="L4356" s="167" t="s">
        <v>1515</v>
      </c>
      <c r="M4356" s="167" t="s">
        <v>4858</v>
      </c>
      <c r="O4356" s="167">
        <v>23520</v>
      </c>
      <c r="P4356" s="167" t="s">
        <v>1386</v>
      </c>
      <c r="R4356" s="167">
        <v>2780</v>
      </c>
      <c r="S4356" s="167">
        <v>-2780</v>
      </c>
      <c r="T4356" s="167" t="s">
        <v>1361</v>
      </c>
    </row>
    <row r="4357" spans="1:20">
      <c r="A4357" s="167">
        <v>40000</v>
      </c>
      <c r="B4357" s="167">
        <v>45931</v>
      </c>
      <c r="C4357" s="168">
        <v>45931</v>
      </c>
      <c r="D4357" s="167">
        <v>180728</v>
      </c>
      <c r="E4357" s="167" t="s">
        <v>4872</v>
      </c>
      <c r="F4357" s="167" t="s">
        <v>1425</v>
      </c>
      <c r="G4357" s="167" t="s">
        <v>1426</v>
      </c>
      <c r="I4357" s="167" t="s">
        <v>1405</v>
      </c>
      <c r="J4357" s="167" t="s">
        <v>1514</v>
      </c>
      <c r="K4357" s="167" t="s">
        <v>1338</v>
      </c>
      <c r="L4357" s="167" t="s">
        <v>1515</v>
      </c>
      <c r="M4357" s="167" t="s">
        <v>4858</v>
      </c>
      <c r="O4357" s="167">
        <v>24056</v>
      </c>
      <c r="P4357" s="167" t="s">
        <v>1386</v>
      </c>
      <c r="R4357" s="167">
        <v>2780</v>
      </c>
      <c r="S4357" s="167">
        <v>-2780</v>
      </c>
      <c r="T4357" s="167" t="s">
        <v>1361</v>
      </c>
    </row>
    <row r="4358" spans="1:20">
      <c r="A4358" s="167">
        <v>40000</v>
      </c>
      <c r="B4358" s="167">
        <v>45901</v>
      </c>
      <c r="C4358" s="168">
        <v>45901</v>
      </c>
      <c r="D4358" s="167">
        <v>179870</v>
      </c>
      <c r="E4358" s="167" t="s">
        <v>4873</v>
      </c>
      <c r="F4358" s="167" t="s">
        <v>1425</v>
      </c>
      <c r="G4358" s="167" t="s">
        <v>1426</v>
      </c>
      <c r="I4358" s="167" t="s">
        <v>1405</v>
      </c>
      <c r="J4358" s="167" t="s">
        <v>1441</v>
      </c>
      <c r="K4358" s="167" t="s">
        <v>1338</v>
      </c>
      <c r="L4358" s="167" t="s">
        <v>1442</v>
      </c>
      <c r="M4358" s="167" t="s">
        <v>4858</v>
      </c>
      <c r="O4358" s="167">
        <v>23520</v>
      </c>
      <c r="P4358" s="167" t="s">
        <v>1386</v>
      </c>
      <c r="R4358" s="167">
        <v>1975</v>
      </c>
      <c r="S4358" s="167">
        <v>-1975</v>
      </c>
      <c r="T4358" s="167" t="s">
        <v>1361</v>
      </c>
    </row>
    <row r="4359" spans="1:20">
      <c r="A4359" s="167">
        <v>40000</v>
      </c>
      <c r="B4359" s="167">
        <v>45931</v>
      </c>
      <c r="C4359" s="168">
        <v>45931</v>
      </c>
      <c r="D4359" s="167">
        <v>180728</v>
      </c>
      <c r="E4359" s="167" t="s">
        <v>4873</v>
      </c>
      <c r="F4359" s="167" t="s">
        <v>1425</v>
      </c>
      <c r="G4359" s="167" t="s">
        <v>1426</v>
      </c>
      <c r="I4359" s="167" t="s">
        <v>1405</v>
      </c>
      <c r="J4359" s="167" t="s">
        <v>1441</v>
      </c>
      <c r="K4359" s="167" t="s">
        <v>1338</v>
      </c>
      <c r="L4359" s="167" t="s">
        <v>1442</v>
      </c>
      <c r="M4359" s="167" t="s">
        <v>4858</v>
      </c>
      <c r="O4359" s="167">
        <v>24056</v>
      </c>
      <c r="P4359" s="167" t="s">
        <v>1386</v>
      </c>
      <c r="R4359" s="167">
        <v>1900</v>
      </c>
      <c r="S4359" s="167">
        <v>-1900</v>
      </c>
      <c r="T4359" s="167" t="s">
        <v>1361</v>
      </c>
    </row>
    <row r="4360" spans="1:20">
      <c r="A4360" s="167">
        <v>40000</v>
      </c>
      <c r="B4360" s="167">
        <v>45901</v>
      </c>
      <c r="C4360" s="168">
        <v>45901</v>
      </c>
      <c r="D4360" s="167">
        <v>179870</v>
      </c>
      <c r="E4360" s="167" t="s">
        <v>4874</v>
      </c>
      <c r="F4360" s="167" t="s">
        <v>1425</v>
      </c>
      <c r="G4360" s="167" t="s">
        <v>1426</v>
      </c>
      <c r="I4360" s="167" t="s">
        <v>1405</v>
      </c>
      <c r="J4360" s="167" t="s">
        <v>1444</v>
      </c>
      <c r="K4360" s="167" t="s">
        <v>1338</v>
      </c>
      <c r="L4360" s="167" t="s">
        <v>1445</v>
      </c>
      <c r="M4360" s="167" t="s">
        <v>4858</v>
      </c>
      <c r="O4360" s="167">
        <v>23520</v>
      </c>
      <c r="P4360" s="167" t="s">
        <v>1386</v>
      </c>
      <c r="R4360" s="167">
        <v>300</v>
      </c>
      <c r="S4360" s="167">
        <v>-300</v>
      </c>
      <c r="T4360" s="167" t="s">
        <v>1361</v>
      </c>
    </row>
    <row r="4361" spans="1:20">
      <c r="A4361" s="167">
        <v>40000</v>
      </c>
      <c r="B4361" s="167">
        <v>45931</v>
      </c>
      <c r="C4361" s="168">
        <v>45931</v>
      </c>
      <c r="D4361" s="167">
        <v>180728</v>
      </c>
      <c r="E4361" s="167" t="s">
        <v>4874</v>
      </c>
      <c r="F4361" s="167" t="s">
        <v>1425</v>
      </c>
      <c r="G4361" s="167" t="s">
        <v>1426</v>
      </c>
      <c r="I4361" s="167" t="s">
        <v>1405</v>
      </c>
      <c r="J4361" s="167" t="s">
        <v>1444</v>
      </c>
      <c r="K4361" s="167" t="s">
        <v>1338</v>
      </c>
      <c r="L4361" s="167" t="s">
        <v>1445</v>
      </c>
      <c r="M4361" s="167" t="s">
        <v>4858</v>
      </c>
      <c r="O4361" s="167">
        <v>24056</v>
      </c>
      <c r="P4361" s="167" t="s">
        <v>1386</v>
      </c>
      <c r="R4361" s="167">
        <v>300</v>
      </c>
      <c r="S4361" s="167">
        <v>-300</v>
      </c>
      <c r="T4361" s="167" t="s">
        <v>1361</v>
      </c>
    </row>
    <row r="4362" spans="1:20">
      <c r="A4362" s="167">
        <v>42100</v>
      </c>
      <c r="B4362" s="167">
        <v>45901</v>
      </c>
      <c r="C4362" s="168">
        <v>45901</v>
      </c>
      <c r="D4362" s="167">
        <v>179870</v>
      </c>
      <c r="E4362" s="167" t="s">
        <v>4875</v>
      </c>
      <c r="F4362" s="167" t="s">
        <v>1425</v>
      </c>
      <c r="G4362" s="167" t="s">
        <v>1426</v>
      </c>
      <c r="I4362" s="167" t="s">
        <v>1405</v>
      </c>
      <c r="J4362" s="167" t="s">
        <v>1450</v>
      </c>
      <c r="K4362" s="167" t="s">
        <v>1338</v>
      </c>
      <c r="L4362" s="167" t="s">
        <v>1451</v>
      </c>
      <c r="M4362" s="167" t="s">
        <v>4858</v>
      </c>
      <c r="O4362" s="167">
        <v>23520</v>
      </c>
      <c r="P4362" s="167" t="s">
        <v>1386</v>
      </c>
      <c r="R4362" s="167">
        <v>31.5</v>
      </c>
      <c r="S4362" s="167">
        <v>-31.5</v>
      </c>
      <c r="T4362" s="167" t="s">
        <v>1361</v>
      </c>
    </row>
    <row r="4363" spans="1:20">
      <c r="A4363" s="167">
        <v>42100</v>
      </c>
      <c r="B4363" s="167">
        <v>45931</v>
      </c>
      <c r="C4363" s="168">
        <v>45931</v>
      </c>
      <c r="D4363" s="167">
        <v>180728</v>
      </c>
      <c r="E4363" s="167" t="s">
        <v>4875</v>
      </c>
      <c r="F4363" s="167" t="s">
        <v>1425</v>
      </c>
      <c r="G4363" s="167" t="s">
        <v>1426</v>
      </c>
      <c r="I4363" s="167" t="s">
        <v>1405</v>
      </c>
      <c r="J4363" s="167" t="s">
        <v>1450</v>
      </c>
      <c r="K4363" s="167" t="s">
        <v>1338</v>
      </c>
      <c r="L4363" s="167" t="s">
        <v>1451</v>
      </c>
      <c r="M4363" s="167" t="s">
        <v>4858</v>
      </c>
      <c r="O4363" s="167">
        <v>24056</v>
      </c>
      <c r="P4363" s="167" t="s">
        <v>1386</v>
      </c>
      <c r="R4363" s="167">
        <v>31.5</v>
      </c>
      <c r="S4363" s="167">
        <v>-31.5</v>
      </c>
      <c r="T4363" s="167" t="s">
        <v>1361</v>
      </c>
    </row>
    <row r="4364" spans="1:20">
      <c r="A4364" s="167">
        <v>41300</v>
      </c>
      <c r="B4364" s="167">
        <v>45901</v>
      </c>
      <c r="C4364" s="168">
        <v>45901</v>
      </c>
      <c r="D4364" s="167">
        <v>179870</v>
      </c>
      <c r="E4364" s="167" t="s">
        <v>4876</v>
      </c>
      <c r="F4364" s="167" t="s">
        <v>1425</v>
      </c>
      <c r="G4364" s="167" t="s">
        <v>1426</v>
      </c>
      <c r="I4364" s="167" t="s">
        <v>1405</v>
      </c>
      <c r="J4364" s="167" t="s">
        <v>4877</v>
      </c>
      <c r="K4364" s="167" t="s">
        <v>1338</v>
      </c>
      <c r="L4364" s="167" t="s">
        <v>4878</v>
      </c>
      <c r="M4364" s="167" t="s">
        <v>4858</v>
      </c>
      <c r="O4364" s="167">
        <v>23520</v>
      </c>
      <c r="P4364" s="167" t="s">
        <v>1386</v>
      </c>
      <c r="R4364" s="167">
        <v>375</v>
      </c>
      <c r="S4364" s="167">
        <v>-375</v>
      </c>
      <c r="T4364" s="167" t="s">
        <v>1361</v>
      </c>
    </row>
    <row r="4365" spans="1:20">
      <c r="A4365" s="167">
        <v>41300</v>
      </c>
      <c r="B4365" s="167">
        <v>45931</v>
      </c>
      <c r="C4365" s="168">
        <v>45931</v>
      </c>
      <c r="D4365" s="167">
        <v>180728</v>
      </c>
      <c r="E4365" s="167" t="s">
        <v>4876</v>
      </c>
      <c r="F4365" s="167" t="s">
        <v>1425</v>
      </c>
      <c r="G4365" s="167" t="s">
        <v>1426</v>
      </c>
      <c r="I4365" s="167" t="s">
        <v>1405</v>
      </c>
      <c r="J4365" s="167" t="s">
        <v>4877</v>
      </c>
      <c r="K4365" s="167" t="s">
        <v>1338</v>
      </c>
      <c r="L4365" s="167" t="s">
        <v>4878</v>
      </c>
      <c r="M4365" s="167" t="s">
        <v>4858</v>
      </c>
      <c r="O4365" s="167">
        <v>24056</v>
      </c>
      <c r="P4365" s="167" t="s">
        <v>1386</v>
      </c>
      <c r="R4365" s="167">
        <v>375</v>
      </c>
      <c r="S4365" s="167">
        <v>-375</v>
      </c>
      <c r="T4365" s="167" t="s">
        <v>1361</v>
      </c>
    </row>
    <row r="4366" spans="1:20">
      <c r="A4366" s="167">
        <v>41200</v>
      </c>
      <c r="B4366" s="167">
        <v>45901</v>
      </c>
      <c r="C4366" s="168">
        <v>45901</v>
      </c>
      <c r="D4366" s="167">
        <v>179870</v>
      </c>
      <c r="E4366" s="167" t="s">
        <v>4879</v>
      </c>
      <c r="F4366" s="167" t="s">
        <v>1408</v>
      </c>
      <c r="G4366" s="167" t="s">
        <v>1409</v>
      </c>
      <c r="I4366" s="167" t="s">
        <v>1405</v>
      </c>
      <c r="J4366" s="167" t="s">
        <v>1478</v>
      </c>
      <c r="K4366" s="167" t="s">
        <v>1338</v>
      </c>
      <c r="L4366" s="167" t="s">
        <v>1479</v>
      </c>
      <c r="M4366" s="167" t="s">
        <v>4858</v>
      </c>
      <c r="O4366" s="167">
        <v>23520</v>
      </c>
      <c r="P4366" s="167" t="s">
        <v>1386</v>
      </c>
      <c r="R4366" s="167">
        <v>1000</v>
      </c>
      <c r="S4366" s="167">
        <v>-1000</v>
      </c>
      <c r="T4366" s="167" t="s">
        <v>1361</v>
      </c>
    </row>
    <row r="4367" spans="1:20">
      <c r="A4367" s="167">
        <v>41200</v>
      </c>
      <c r="B4367" s="167">
        <v>45931</v>
      </c>
      <c r="C4367" s="168">
        <v>45931</v>
      </c>
      <c r="D4367" s="167">
        <v>180728</v>
      </c>
      <c r="E4367" s="167" t="s">
        <v>4879</v>
      </c>
      <c r="F4367" s="167" t="s">
        <v>1425</v>
      </c>
      <c r="G4367" s="167" t="s">
        <v>1426</v>
      </c>
      <c r="I4367" s="167" t="s">
        <v>1405</v>
      </c>
      <c r="J4367" s="167" t="s">
        <v>1478</v>
      </c>
      <c r="K4367" s="167" t="s">
        <v>1338</v>
      </c>
      <c r="L4367" s="167" t="s">
        <v>1479</v>
      </c>
      <c r="M4367" s="167" t="s">
        <v>4858</v>
      </c>
      <c r="O4367" s="167">
        <v>24056</v>
      </c>
      <c r="P4367" s="167" t="s">
        <v>1386</v>
      </c>
      <c r="R4367" s="167">
        <v>1000</v>
      </c>
      <c r="S4367" s="167">
        <v>-1000</v>
      </c>
      <c r="T4367" s="167" t="s">
        <v>1361</v>
      </c>
    </row>
    <row r="4368" spans="1:20">
      <c r="A4368" s="167">
        <v>41365</v>
      </c>
      <c r="B4368" s="167">
        <v>45901</v>
      </c>
      <c r="C4368" s="168">
        <v>45901</v>
      </c>
      <c r="D4368" s="167">
        <v>179870</v>
      </c>
      <c r="E4368" s="167" t="s">
        <v>4880</v>
      </c>
      <c r="F4368" s="167" t="s">
        <v>1465</v>
      </c>
      <c r="G4368" s="167" t="s">
        <v>1466</v>
      </c>
      <c r="I4368" s="167" t="s">
        <v>1405</v>
      </c>
      <c r="J4368" s="167" t="s">
        <v>2169</v>
      </c>
      <c r="K4368" s="167" t="s">
        <v>1338</v>
      </c>
      <c r="L4368" s="167" t="s">
        <v>2170</v>
      </c>
      <c r="M4368" s="167" t="s">
        <v>4858</v>
      </c>
      <c r="O4368" s="167">
        <v>23520</v>
      </c>
      <c r="P4368" s="167" t="s">
        <v>1386</v>
      </c>
      <c r="R4368" s="167">
        <v>1081.5</v>
      </c>
      <c r="S4368" s="167">
        <v>-1081.5</v>
      </c>
      <c r="T4368" s="167" t="s">
        <v>1361</v>
      </c>
    </row>
    <row r="4369" spans="1:20">
      <c r="A4369" s="167">
        <v>41365</v>
      </c>
      <c r="B4369" s="167">
        <v>45931</v>
      </c>
      <c r="C4369" s="168">
        <v>45931</v>
      </c>
      <c r="D4369" s="167">
        <v>180728</v>
      </c>
      <c r="E4369" s="167" t="s">
        <v>4880</v>
      </c>
      <c r="F4369" s="167" t="s">
        <v>1425</v>
      </c>
      <c r="G4369" s="167" t="s">
        <v>1426</v>
      </c>
      <c r="I4369" s="167" t="s">
        <v>1405</v>
      </c>
      <c r="J4369" s="167" t="s">
        <v>2169</v>
      </c>
      <c r="K4369" s="167" t="s">
        <v>1338</v>
      </c>
      <c r="L4369" s="167" t="s">
        <v>2170</v>
      </c>
      <c r="M4369" s="167" t="s">
        <v>4858</v>
      </c>
      <c r="O4369" s="167">
        <v>24056</v>
      </c>
      <c r="P4369" s="167" t="s">
        <v>1386</v>
      </c>
      <c r="R4369" s="167">
        <v>1081.5</v>
      </c>
      <c r="S4369" s="167">
        <v>-1081.5</v>
      </c>
      <c r="T4369" s="167" t="s">
        <v>1361</v>
      </c>
    </row>
    <row r="4370" spans="1:20">
      <c r="A4370" s="167">
        <v>41365</v>
      </c>
      <c r="B4370" s="167">
        <v>45901</v>
      </c>
      <c r="C4370" s="168">
        <v>45901</v>
      </c>
      <c r="D4370" s="167">
        <v>179870</v>
      </c>
      <c r="E4370" s="167" t="s">
        <v>4881</v>
      </c>
      <c r="F4370" s="167" t="s">
        <v>1465</v>
      </c>
      <c r="G4370" s="167" t="s">
        <v>1466</v>
      </c>
      <c r="I4370" s="167" t="s">
        <v>1405</v>
      </c>
      <c r="J4370" s="167" t="s">
        <v>1481</v>
      </c>
      <c r="K4370" s="167" t="s">
        <v>1338</v>
      </c>
      <c r="L4370" s="167" t="s">
        <v>1482</v>
      </c>
      <c r="M4370" s="167" t="s">
        <v>4858</v>
      </c>
      <c r="O4370" s="167">
        <v>23520</v>
      </c>
      <c r="P4370" s="167" t="s">
        <v>1386</v>
      </c>
      <c r="R4370" s="167">
        <v>772.5</v>
      </c>
      <c r="S4370" s="167">
        <v>-772.5</v>
      </c>
      <c r="T4370" s="167" t="s">
        <v>1361</v>
      </c>
    </row>
    <row r="4371" spans="1:20">
      <c r="A4371" s="167">
        <v>41365</v>
      </c>
      <c r="B4371" s="167">
        <v>45931</v>
      </c>
      <c r="C4371" s="168">
        <v>45931</v>
      </c>
      <c r="D4371" s="167">
        <v>180728</v>
      </c>
      <c r="E4371" s="167" t="s">
        <v>4881</v>
      </c>
      <c r="F4371" s="167" t="s">
        <v>1425</v>
      </c>
      <c r="G4371" s="167" t="s">
        <v>1426</v>
      </c>
      <c r="I4371" s="167" t="s">
        <v>1405</v>
      </c>
      <c r="J4371" s="167" t="s">
        <v>1481</v>
      </c>
      <c r="K4371" s="167" t="s">
        <v>1338</v>
      </c>
      <c r="L4371" s="167" t="s">
        <v>1482</v>
      </c>
      <c r="M4371" s="167" t="s">
        <v>4858</v>
      </c>
      <c r="O4371" s="167">
        <v>24056</v>
      </c>
      <c r="P4371" s="167" t="s">
        <v>1386</v>
      </c>
      <c r="R4371" s="167">
        <v>772.5</v>
      </c>
      <c r="S4371" s="167">
        <v>-772.5</v>
      </c>
      <c r="T4371" s="167" t="s">
        <v>1361</v>
      </c>
    </row>
    <row r="4372" spans="1:20">
      <c r="A4372" s="167">
        <v>44000</v>
      </c>
      <c r="B4372" s="167">
        <v>45929</v>
      </c>
      <c r="C4372" s="168">
        <v>45929</v>
      </c>
      <c r="D4372" s="167">
        <v>180528</v>
      </c>
      <c r="E4372" s="167" t="s">
        <v>4882</v>
      </c>
      <c r="F4372" s="167" t="s">
        <v>1553</v>
      </c>
      <c r="G4372" s="167" t="s">
        <v>1554</v>
      </c>
      <c r="I4372" s="167" t="s">
        <v>1405</v>
      </c>
      <c r="J4372" s="167" t="s">
        <v>1911</v>
      </c>
      <c r="K4372" s="167" t="s">
        <v>1338</v>
      </c>
      <c r="L4372" s="167" t="s">
        <v>1912</v>
      </c>
      <c r="M4372" s="167" t="s">
        <v>4858</v>
      </c>
      <c r="O4372" s="167">
        <v>23701</v>
      </c>
      <c r="P4372" s="167" t="s">
        <v>1386</v>
      </c>
      <c r="R4372" s="167">
        <v>45</v>
      </c>
      <c r="S4372" s="167">
        <v>-45</v>
      </c>
      <c r="T4372" s="167" t="s">
        <v>1361</v>
      </c>
    </row>
    <row r="4373" spans="1:20">
      <c r="A4373" s="167">
        <v>42200</v>
      </c>
      <c r="B4373" s="167">
        <v>45901</v>
      </c>
      <c r="C4373" s="168">
        <v>45901</v>
      </c>
      <c r="D4373" s="167">
        <v>179870</v>
      </c>
      <c r="E4373" s="167" t="s">
        <v>4883</v>
      </c>
      <c r="F4373" s="167" t="s">
        <v>1425</v>
      </c>
      <c r="G4373" s="167" t="s">
        <v>1426</v>
      </c>
      <c r="I4373" s="167" t="s">
        <v>1405</v>
      </c>
      <c r="J4373" s="167" t="s">
        <v>4884</v>
      </c>
      <c r="K4373" s="167" t="s">
        <v>1338</v>
      </c>
      <c r="L4373" s="167" t="s">
        <v>4885</v>
      </c>
      <c r="M4373" s="167" t="s">
        <v>4858</v>
      </c>
      <c r="O4373" s="167">
        <v>23520</v>
      </c>
      <c r="P4373" s="167" t="s">
        <v>1386</v>
      </c>
      <c r="R4373" s="167">
        <v>84</v>
      </c>
      <c r="S4373" s="167">
        <v>-84</v>
      </c>
      <c r="T4373" s="167" t="s">
        <v>1361</v>
      </c>
    </row>
    <row r="4374" spans="1:20">
      <c r="A4374" s="167">
        <v>42200</v>
      </c>
      <c r="B4374" s="167">
        <v>45931</v>
      </c>
      <c r="C4374" s="168">
        <v>45931</v>
      </c>
      <c r="D4374" s="167">
        <v>180728</v>
      </c>
      <c r="E4374" s="167" t="s">
        <v>4883</v>
      </c>
      <c r="F4374" s="167" t="s">
        <v>1425</v>
      </c>
      <c r="G4374" s="167" t="s">
        <v>1426</v>
      </c>
      <c r="I4374" s="167" t="s">
        <v>1405</v>
      </c>
      <c r="J4374" s="167" t="s">
        <v>4884</v>
      </c>
      <c r="K4374" s="167" t="s">
        <v>1338</v>
      </c>
      <c r="L4374" s="167" t="s">
        <v>4885</v>
      </c>
      <c r="M4374" s="167" t="s">
        <v>4858</v>
      </c>
      <c r="O4374" s="167">
        <v>24056</v>
      </c>
      <c r="P4374" s="167" t="s">
        <v>1386</v>
      </c>
      <c r="R4374" s="167">
        <v>84</v>
      </c>
      <c r="S4374" s="167">
        <v>-84</v>
      </c>
      <c r="T4374" s="167" t="s">
        <v>1361</v>
      </c>
    </row>
    <row r="4375" spans="1:20">
      <c r="A4375" s="167">
        <v>40000</v>
      </c>
      <c r="B4375" s="167">
        <v>45901</v>
      </c>
      <c r="C4375" s="168">
        <v>45901</v>
      </c>
      <c r="D4375" s="167" t="s">
        <v>4886</v>
      </c>
      <c r="E4375" s="167" t="s">
        <v>4887</v>
      </c>
      <c r="F4375" s="167" t="s">
        <v>1425</v>
      </c>
      <c r="G4375" s="167" t="s">
        <v>1426</v>
      </c>
      <c r="I4375" s="167" t="s">
        <v>1650</v>
      </c>
      <c r="J4375" s="167" t="s">
        <v>1546</v>
      </c>
      <c r="K4375" s="167" t="s">
        <v>780</v>
      </c>
      <c r="L4375" s="167" t="s">
        <v>1547</v>
      </c>
      <c r="M4375" s="167" t="s">
        <v>4888</v>
      </c>
      <c r="O4375" s="167">
        <v>23550</v>
      </c>
      <c r="P4375" s="167" t="s">
        <v>1386</v>
      </c>
      <c r="R4375" s="167">
        <v>463.5</v>
      </c>
      <c r="S4375" s="167">
        <v>-463.5</v>
      </c>
      <c r="T4375" s="167" t="s">
        <v>1361</v>
      </c>
    </row>
    <row r="4376" spans="1:20">
      <c r="A4376" s="167">
        <v>40000</v>
      </c>
      <c r="B4376" s="167">
        <v>45931</v>
      </c>
      <c r="C4376" s="168">
        <v>45931</v>
      </c>
      <c r="D4376" s="167" t="s">
        <v>782</v>
      </c>
      <c r="E4376" s="167" t="s">
        <v>4887</v>
      </c>
      <c r="F4376" s="167" t="s">
        <v>1425</v>
      </c>
      <c r="G4376" s="167" t="s">
        <v>1426</v>
      </c>
      <c r="I4376" s="167" t="s">
        <v>1650</v>
      </c>
      <c r="J4376" s="167" t="s">
        <v>1546</v>
      </c>
      <c r="K4376" s="167" t="s">
        <v>780</v>
      </c>
      <c r="L4376" s="167" t="s">
        <v>1547</v>
      </c>
      <c r="M4376" s="167" t="s">
        <v>4888</v>
      </c>
      <c r="O4376" s="167">
        <v>23937</v>
      </c>
      <c r="P4376" s="167" t="s">
        <v>1386</v>
      </c>
      <c r="R4376" s="167">
        <v>463.5</v>
      </c>
      <c r="S4376" s="167">
        <v>-463.5</v>
      </c>
      <c r="T4376" s="167" t="s">
        <v>1361</v>
      </c>
    </row>
    <row r="4377" spans="1:20">
      <c r="A4377" s="167">
        <v>42100</v>
      </c>
      <c r="B4377" s="167">
        <v>45901</v>
      </c>
      <c r="C4377" s="168">
        <v>45901</v>
      </c>
      <c r="D4377" s="167" t="s">
        <v>4886</v>
      </c>
      <c r="E4377" s="167" t="s">
        <v>4889</v>
      </c>
      <c r="F4377" s="167" t="s">
        <v>1425</v>
      </c>
      <c r="G4377" s="167" t="s">
        <v>1426</v>
      </c>
      <c r="I4377" s="167" t="s">
        <v>1650</v>
      </c>
      <c r="J4377" s="167" t="s">
        <v>1422</v>
      </c>
      <c r="K4377" s="167" t="s">
        <v>780</v>
      </c>
      <c r="L4377" s="167" t="s">
        <v>1423</v>
      </c>
      <c r="M4377" s="167" t="s">
        <v>4888</v>
      </c>
      <c r="O4377" s="167">
        <v>23550</v>
      </c>
      <c r="P4377" s="167" t="s">
        <v>1386</v>
      </c>
      <c r="R4377" s="167">
        <v>475.7</v>
      </c>
      <c r="S4377" s="167">
        <v>-475.7</v>
      </c>
      <c r="T4377" s="167" t="s">
        <v>1361</v>
      </c>
    </row>
    <row r="4378" spans="1:20">
      <c r="A4378" s="167">
        <v>42100</v>
      </c>
      <c r="B4378" s="167">
        <v>45931</v>
      </c>
      <c r="C4378" s="168">
        <v>45931</v>
      </c>
      <c r="D4378" s="167" t="s">
        <v>782</v>
      </c>
      <c r="E4378" s="167" t="s">
        <v>4889</v>
      </c>
      <c r="F4378" s="167" t="s">
        <v>1425</v>
      </c>
      <c r="G4378" s="167" t="s">
        <v>1426</v>
      </c>
      <c r="I4378" s="167" t="s">
        <v>1650</v>
      </c>
      <c r="J4378" s="167" t="s">
        <v>1422</v>
      </c>
      <c r="K4378" s="167" t="s">
        <v>780</v>
      </c>
      <c r="L4378" s="167" t="s">
        <v>1423</v>
      </c>
      <c r="M4378" s="167" t="s">
        <v>4888</v>
      </c>
      <c r="O4378" s="167">
        <v>23937</v>
      </c>
      <c r="P4378" s="167" t="s">
        <v>1386</v>
      </c>
      <c r="R4378" s="167">
        <v>455.6</v>
      </c>
      <c r="S4378" s="167">
        <v>-455.6</v>
      </c>
      <c r="T4378" s="167" t="s">
        <v>1361</v>
      </c>
    </row>
    <row r="4379" spans="1:20">
      <c r="A4379" s="167">
        <v>40000</v>
      </c>
      <c r="B4379" s="167">
        <v>45901</v>
      </c>
      <c r="C4379" s="168">
        <v>45901</v>
      </c>
      <c r="D4379" s="167" t="s">
        <v>4886</v>
      </c>
      <c r="E4379" s="167" t="s">
        <v>4890</v>
      </c>
      <c r="F4379" s="167" t="s">
        <v>1425</v>
      </c>
      <c r="G4379" s="167" t="s">
        <v>1426</v>
      </c>
      <c r="I4379" s="167" t="s">
        <v>1650</v>
      </c>
      <c r="J4379" s="167" t="s">
        <v>1663</v>
      </c>
      <c r="K4379" s="167" t="s">
        <v>780</v>
      </c>
      <c r="L4379" s="167" t="s">
        <v>1664</v>
      </c>
      <c r="M4379" s="167" t="s">
        <v>4888</v>
      </c>
      <c r="O4379" s="167">
        <v>23550</v>
      </c>
      <c r="P4379" s="167" t="s">
        <v>1386</v>
      </c>
      <c r="R4379" s="167">
        <v>350.2</v>
      </c>
      <c r="S4379" s="167">
        <v>-350.2</v>
      </c>
      <c r="T4379" s="167" t="s">
        <v>1361</v>
      </c>
    </row>
    <row r="4380" spans="1:20">
      <c r="A4380" s="167">
        <v>40000</v>
      </c>
      <c r="B4380" s="167">
        <v>45931</v>
      </c>
      <c r="C4380" s="168">
        <v>45931</v>
      </c>
      <c r="D4380" s="167" t="s">
        <v>782</v>
      </c>
      <c r="E4380" s="167" t="s">
        <v>4890</v>
      </c>
      <c r="F4380" s="167" t="s">
        <v>1425</v>
      </c>
      <c r="G4380" s="167" t="s">
        <v>1426</v>
      </c>
      <c r="I4380" s="167" t="s">
        <v>1650</v>
      </c>
      <c r="J4380" s="167" t="s">
        <v>1663</v>
      </c>
      <c r="K4380" s="167" t="s">
        <v>780</v>
      </c>
      <c r="L4380" s="167" t="s">
        <v>1664</v>
      </c>
      <c r="M4380" s="167" t="s">
        <v>4888</v>
      </c>
      <c r="O4380" s="167">
        <v>23937</v>
      </c>
      <c r="P4380" s="167" t="s">
        <v>1386</v>
      </c>
      <c r="R4380" s="167">
        <v>350.2</v>
      </c>
      <c r="S4380" s="167">
        <v>-350.2</v>
      </c>
      <c r="T4380" s="167" t="s">
        <v>1361</v>
      </c>
    </row>
    <row r="4381" spans="1:20">
      <c r="A4381" s="167">
        <v>40000</v>
      </c>
      <c r="B4381" s="167">
        <v>45901</v>
      </c>
      <c r="C4381" s="168">
        <v>45901</v>
      </c>
      <c r="D4381" s="167" t="s">
        <v>4886</v>
      </c>
      <c r="E4381" s="167" t="s">
        <v>4891</v>
      </c>
      <c r="F4381" s="167" t="s">
        <v>1425</v>
      </c>
      <c r="G4381" s="167" t="s">
        <v>1426</v>
      </c>
      <c r="I4381" s="167" t="s">
        <v>1650</v>
      </c>
      <c r="J4381" s="167" t="s">
        <v>4892</v>
      </c>
      <c r="K4381" s="167" t="s">
        <v>780</v>
      </c>
      <c r="L4381" s="167" t="s">
        <v>4893</v>
      </c>
      <c r="M4381" s="167" t="s">
        <v>4888</v>
      </c>
      <c r="O4381" s="167">
        <v>23550</v>
      </c>
      <c r="P4381" s="167" t="s">
        <v>1386</v>
      </c>
      <c r="R4381" s="167">
        <v>843.76</v>
      </c>
      <c r="S4381" s="167">
        <v>-843.76</v>
      </c>
      <c r="T4381" s="167" t="s">
        <v>1361</v>
      </c>
    </row>
    <row r="4382" spans="1:20">
      <c r="A4382" s="167">
        <v>40000</v>
      </c>
      <c r="B4382" s="167">
        <v>45931</v>
      </c>
      <c r="C4382" s="168">
        <v>45931</v>
      </c>
      <c r="D4382" s="167" t="s">
        <v>782</v>
      </c>
      <c r="E4382" s="167" t="s">
        <v>4891</v>
      </c>
      <c r="F4382" s="167" t="s">
        <v>1425</v>
      </c>
      <c r="G4382" s="167" t="s">
        <v>1426</v>
      </c>
      <c r="I4382" s="167" t="s">
        <v>1650</v>
      </c>
      <c r="J4382" s="167" t="s">
        <v>4892</v>
      </c>
      <c r="K4382" s="167" t="s">
        <v>780</v>
      </c>
      <c r="L4382" s="167" t="s">
        <v>4893</v>
      </c>
      <c r="M4382" s="167" t="s">
        <v>4888</v>
      </c>
      <c r="O4382" s="167">
        <v>23937</v>
      </c>
      <c r="P4382" s="167" t="s">
        <v>1386</v>
      </c>
      <c r="R4382" s="167">
        <v>843.76</v>
      </c>
      <c r="S4382" s="167">
        <v>-843.76</v>
      </c>
      <c r="T4382" s="167" t="s">
        <v>1361</v>
      </c>
    </row>
    <row r="4383" spans="1:20">
      <c r="A4383" s="167">
        <v>40000</v>
      </c>
      <c r="B4383" s="167">
        <v>45901</v>
      </c>
      <c r="C4383" s="168">
        <v>45901</v>
      </c>
      <c r="D4383" s="167" t="s">
        <v>4886</v>
      </c>
      <c r="E4383" s="167" t="s">
        <v>4894</v>
      </c>
      <c r="F4383" s="167" t="s">
        <v>1425</v>
      </c>
      <c r="G4383" s="167" t="s">
        <v>1426</v>
      </c>
      <c r="I4383" s="167" t="s">
        <v>1650</v>
      </c>
      <c r="J4383" s="167" t="s">
        <v>2650</v>
      </c>
      <c r="K4383" s="167" t="s">
        <v>780</v>
      </c>
      <c r="L4383" s="167" t="s">
        <v>2651</v>
      </c>
      <c r="M4383" s="167" t="s">
        <v>4888</v>
      </c>
      <c r="O4383" s="167">
        <v>23550</v>
      </c>
      <c r="P4383" s="167" t="s">
        <v>1386</v>
      </c>
      <c r="R4383" s="167">
        <v>309</v>
      </c>
      <c r="S4383" s="167">
        <v>-309</v>
      </c>
      <c r="T4383" s="167" t="s">
        <v>1361</v>
      </c>
    </row>
    <row r="4384" spans="1:20">
      <c r="A4384" s="167">
        <v>40000</v>
      </c>
      <c r="B4384" s="167">
        <v>45931</v>
      </c>
      <c r="C4384" s="168">
        <v>45931</v>
      </c>
      <c r="D4384" s="167" t="s">
        <v>782</v>
      </c>
      <c r="E4384" s="167" t="s">
        <v>4894</v>
      </c>
      <c r="F4384" s="167" t="s">
        <v>1425</v>
      </c>
      <c r="G4384" s="167" t="s">
        <v>1426</v>
      </c>
      <c r="I4384" s="167" t="s">
        <v>1650</v>
      </c>
      <c r="J4384" s="167" t="s">
        <v>2650</v>
      </c>
      <c r="K4384" s="167" t="s">
        <v>780</v>
      </c>
      <c r="L4384" s="167" t="s">
        <v>2651</v>
      </c>
      <c r="M4384" s="167" t="s">
        <v>4888</v>
      </c>
      <c r="O4384" s="167">
        <v>23937</v>
      </c>
      <c r="P4384" s="167" t="s">
        <v>1386</v>
      </c>
      <c r="R4384" s="167">
        <v>309</v>
      </c>
      <c r="S4384" s="167">
        <v>-309</v>
      </c>
      <c r="T4384" s="167" t="s">
        <v>1361</v>
      </c>
    </row>
    <row r="4385" spans="1:20">
      <c r="A4385" s="167">
        <v>40000</v>
      </c>
      <c r="B4385" s="167">
        <v>45901</v>
      </c>
      <c r="C4385" s="168">
        <v>45901</v>
      </c>
      <c r="D4385" s="167" t="s">
        <v>4886</v>
      </c>
      <c r="E4385" s="167" t="s">
        <v>4895</v>
      </c>
      <c r="F4385" s="167" t="s">
        <v>1425</v>
      </c>
      <c r="G4385" s="167" t="s">
        <v>1426</v>
      </c>
      <c r="I4385" s="167" t="s">
        <v>1650</v>
      </c>
      <c r="J4385" s="167" t="s">
        <v>1669</v>
      </c>
      <c r="K4385" s="167" t="s">
        <v>780</v>
      </c>
      <c r="L4385" s="167" t="s">
        <v>1670</v>
      </c>
      <c r="M4385" s="167" t="s">
        <v>4888</v>
      </c>
      <c r="O4385" s="167">
        <v>23550</v>
      </c>
      <c r="P4385" s="167" t="s">
        <v>1386</v>
      </c>
      <c r="R4385" s="167">
        <v>1570.75</v>
      </c>
      <c r="S4385" s="167">
        <v>-1570.75</v>
      </c>
      <c r="T4385" s="167" t="s">
        <v>1361</v>
      </c>
    </row>
    <row r="4386" spans="1:20">
      <c r="A4386" s="167">
        <v>40000</v>
      </c>
      <c r="B4386" s="167">
        <v>45931</v>
      </c>
      <c r="C4386" s="168">
        <v>45931</v>
      </c>
      <c r="D4386" s="167" t="s">
        <v>782</v>
      </c>
      <c r="E4386" s="167" t="s">
        <v>4895</v>
      </c>
      <c r="F4386" s="167" t="s">
        <v>1425</v>
      </c>
      <c r="G4386" s="167" t="s">
        <v>1426</v>
      </c>
      <c r="I4386" s="167" t="s">
        <v>1650</v>
      </c>
      <c r="J4386" s="167" t="s">
        <v>1669</v>
      </c>
      <c r="K4386" s="167" t="s">
        <v>780</v>
      </c>
      <c r="L4386" s="167" t="s">
        <v>1670</v>
      </c>
      <c r="M4386" s="167" t="s">
        <v>4888</v>
      </c>
      <c r="O4386" s="167">
        <v>23937</v>
      </c>
      <c r="P4386" s="167" t="s">
        <v>1386</v>
      </c>
      <c r="R4386" s="167">
        <v>1570.75</v>
      </c>
      <c r="S4386" s="167">
        <v>-1570.75</v>
      </c>
      <c r="T4386" s="167" t="s">
        <v>1361</v>
      </c>
    </row>
    <row r="4387" spans="1:20">
      <c r="A4387" s="167">
        <v>40000</v>
      </c>
      <c r="B4387" s="167">
        <v>45901</v>
      </c>
      <c r="C4387" s="168">
        <v>45901</v>
      </c>
      <c r="D4387" s="167" t="s">
        <v>4886</v>
      </c>
      <c r="E4387" s="167" t="s">
        <v>4896</v>
      </c>
      <c r="F4387" s="167" t="s">
        <v>1425</v>
      </c>
      <c r="G4387" s="167" t="s">
        <v>1426</v>
      </c>
      <c r="I4387" s="167" t="s">
        <v>1650</v>
      </c>
      <c r="J4387" s="167" t="s">
        <v>1672</v>
      </c>
      <c r="K4387" s="167" t="s">
        <v>780</v>
      </c>
      <c r="L4387" s="167" t="s">
        <v>1673</v>
      </c>
      <c r="M4387" s="167" t="s">
        <v>4888</v>
      </c>
      <c r="O4387" s="167">
        <v>23550</v>
      </c>
      <c r="P4387" s="167" t="s">
        <v>1386</v>
      </c>
      <c r="R4387" s="167">
        <v>718.94</v>
      </c>
      <c r="S4387" s="167">
        <v>-718.94</v>
      </c>
      <c r="T4387" s="167" t="s">
        <v>1361</v>
      </c>
    </row>
    <row r="4388" spans="1:20">
      <c r="A4388" s="167">
        <v>40000</v>
      </c>
      <c r="B4388" s="167">
        <v>45931</v>
      </c>
      <c r="C4388" s="168">
        <v>45931</v>
      </c>
      <c r="D4388" s="167" t="s">
        <v>782</v>
      </c>
      <c r="E4388" s="167" t="s">
        <v>4896</v>
      </c>
      <c r="F4388" s="167" t="s">
        <v>1425</v>
      </c>
      <c r="G4388" s="167" t="s">
        <v>1426</v>
      </c>
      <c r="I4388" s="167" t="s">
        <v>1650</v>
      </c>
      <c r="J4388" s="167" t="s">
        <v>1672</v>
      </c>
      <c r="K4388" s="167" t="s">
        <v>780</v>
      </c>
      <c r="L4388" s="167" t="s">
        <v>1673</v>
      </c>
      <c r="M4388" s="167" t="s">
        <v>4888</v>
      </c>
      <c r="O4388" s="167">
        <v>23937</v>
      </c>
      <c r="P4388" s="167" t="s">
        <v>1386</v>
      </c>
      <c r="R4388" s="167">
        <v>718.94</v>
      </c>
      <c r="S4388" s="167">
        <v>-718.94</v>
      </c>
      <c r="T4388" s="167" t="s">
        <v>1361</v>
      </c>
    </row>
    <row r="4389" spans="1:20">
      <c r="A4389" s="167">
        <v>42100</v>
      </c>
      <c r="B4389" s="167">
        <v>45901</v>
      </c>
      <c r="C4389" s="168">
        <v>45901</v>
      </c>
      <c r="D4389" s="167">
        <v>179871</v>
      </c>
      <c r="E4389" s="167" t="s">
        <v>4897</v>
      </c>
      <c r="F4389" s="167" t="s">
        <v>1408</v>
      </c>
      <c r="G4389" s="167" t="s">
        <v>1409</v>
      </c>
      <c r="I4389" s="167" t="s">
        <v>1405</v>
      </c>
      <c r="J4389" s="167" t="s">
        <v>3348</v>
      </c>
      <c r="K4389" s="167" t="s">
        <v>1348</v>
      </c>
      <c r="L4389" s="167" t="s">
        <v>3349</v>
      </c>
      <c r="M4389" s="167" t="s">
        <v>4898</v>
      </c>
      <c r="O4389" s="167">
        <v>23521</v>
      </c>
      <c r="P4389" s="167" t="s">
        <v>1386</v>
      </c>
      <c r="R4389" s="167">
        <v>550</v>
      </c>
      <c r="S4389" s="167">
        <v>-550</v>
      </c>
      <c r="T4389" s="167" t="s">
        <v>1361</v>
      </c>
    </row>
    <row r="4390" spans="1:20">
      <c r="A4390" s="167">
        <v>42100</v>
      </c>
      <c r="B4390" s="167">
        <v>45931</v>
      </c>
      <c r="C4390" s="168">
        <v>45931</v>
      </c>
      <c r="D4390" s="167">
        <v>180424</v>
      </c>
      <c r="E4390" s="167" t="s">
        <v>4897</v>
      </c>
      <c r="F4390" s="167" t="s">
        <v>1408</v>
      </c>
      <c r="G4390" s="167" t="s">
        <v>1409</v>
      </c>
      <c r="I4390" s="167" t="s">
        <v>1405</v>
      </c>
      <c r="J4390" s="167" t="s">
        <v>3348</v>
      </c>
      <c r="K4390" s="167" t="s">
        <v>1348</v>
      </c>
      <c r="L4390" s="167" t="s">
        <v>3349</v>
      </c>
      <c r="M4390" s="167" t="s">
        <v>4898</v>
      </c>
      <c r="O4390" s="167">
        <v>23847</v>
      </c>
      <c r="P4390" s="167" t="s">
        <v>1386</v>
      </c>
      <c r="R4390" s="167">
        <v>550</v>
      </c>
      <c r="S4390" s="167">
        <v>-550</v>
      </c>
      <c r="T4390" s="167" t="s">
        <v>1361</v>
      </c>
    </row>
    <row r="4391" spans="1:20">
      <c r="A4391" s="167">
        <v>42100</v>
      </c>
      <c r="B4391" s="167">
        <v>45901</v>
      </c>
      <c r="C4391" s="168">
        <v>45901</v>
      </c>
      <c r="D4391" s="167">
        <v>179871</v>
      </c>
      <c r="E4391" s="167" t="s">
        <v>4899</v>
      </c>
      <c r="F4391" s="167" t="s">
        <v>1408</v>
      </c>
      <c r="G4391" s="167" t="s">
        <v>1409</v>
      </c>
      <c r="I4391" s="167" t="s">
        <v>1405</v>
      </c>
      <c r="J4391" s="167" t="s">
        <v>1422</v>
      </c>
      <c r="K4391" s="167" t="s">
        <v>1348</v>
      </c>
      <c r="L4391" s="167" t="s">
        <v>1423</v>
      </c>
      <c r="M4391" s="167" t="s">
        <v>4898</v>
      </c>
      <c r="O4391" s="167">
        <v>23521</v>
      </c>
      <c r="P4391" s="167" t="s">
        <v>1386</v>
      </c>
      <c r="R4391" s="167">
        <v>1194</v>
      </c>
      <c r="S4391" s="167">
        <v>-1194</v>
      </c>
      <c r="T4391" s="167" t="s">
        <v>1361</v>
      </c>
    </row>
    <row r="4392" spans="1:20">
      <c r="A4392" s="167">
        <v>42100</v>
      </c>
      <c r="B4392" s="167">
        <v>45931</v>
      </c>
      <c r="C4392" s="168">
        <v>45931</v>
      </c>
      <c r="D4392" s="167">
        <v>180424</v>
      </c>
      <c r="E4392" s="167" t="s">
        <v>4899</v>
      </c>
      <c r="F4392" s="167" t="s">
        <v>1408</v>
      </c>
      <c r="G4392" s="167" t="s">
        <v>1409</v>
      </c>
      <c r="I4392" s="167" t="s">
        <v>1405</v>
      </c>
      <c r="J4392" s="167" t="s">
        <v>1422</v>
      </c>
      <c r="K4392" s="167" t="s">
        <v>1348</v>
      </c>
      <c r="L4392" s="167" t="s">
        <v>1423</v>
      </c>
      <c r="M4392" s="167" t="s">
        <v>4898</v>
      </c>
      <c r="O4392" s="167">
        <v>23847</v>
      </c>
      <c r="P4392" s="167" t="s">
        <v>1386</v>
      </c>
      <c r="R4392" s="167">
        <v>1110</v>
      </c>
      <c r="S4392" s="167">
        <v>-1110</v>
      </c>
      <c r="T4392" s="167" t="s">
        <v>1361</v>
      </c>
    </row>
    <row r="4393" spans="1:20">
      <c r="A4393" s="167">
        <v>41450</v>
      </c>
      <c r="B4393" s="167">
        <v>45901</v>
      </c>
      <c r="C4393" s="168">
        <v>45901</v>
      </c>
      <c r="D4393" s="167">
        <v>179871</v>
      </c>
      <c r="E4393" s="167" t="s">
        <v>4900</v>
      </c>
      <c r="F4393" s="167" t="s">
        <v>1425</v>
      </c>
      <c r="G4393" s="167" t="s">
        <v>1426</v>
      </c>
      <c r="I4393" s="167" t="s">
        <v>1405</v>
      </c>
      <c r="J4393" s="167" t="s">
        <v>1583</v>
      </c>
      <c r="K4393" s="167" t="s">
        <v>1348</v>
      </c>
      <c r="L4393" s="167" t="s">
        <v>1584</v>
      </c>
      <c r="M4393" s="167" t="s">
        <v>4898</v>
      </c>
      <c r="O4393" s="167">
        <v>23521</v>
      </c>
      <c r="P4393" s="167" t="s">
        <v>1386</v>
      </c>
      <c r="R4393" s="167">
        <v>8</v>
      </c>
      <c r="S4393" s="167">
        <v>-8</v>
      </c>
      <c r="T4393" s="167" t="s">
        <v>1361</v>
      </c>
    </row>
    <row r="4394" spans="1:20">
      <c r="A4394" s="167">
        <v>41450</v>
      </c>
      <c r="B4394" s="167">
        <v>45931</v>
      </c>
      <c r="C4394" s="168">
        <v>45931</v>
      </c>
      <c r="D4394" s="167">
        <v>180424</v>
      </c>
      <c r="E4394" s="167" t="s">
        <v>4900</v>
      </c>
      <c r="F4394" s="167" t="s">
        <v>1425</v>
      </c>
      <c r="G4394" s="167" t="s">
        <v>1426</v>
      </c>
      <c r="I4394" s="167" t="s">
        <v>1405</v>
      </c>
      <c r="J4394" s="167" t="s">
        <v>1583</v>
      </c>
      <c r="K4394" s="167" t="s">
        <v>1348</v>
      </c>
      <c r="L4394" s="167" t="s">
        <v>1584</v>
      </c>
      <c r="M4394" s="167" t="s">
        <v>4898</v>
      </c>
      <c r="O4394" s="167">
        <v>23847</v>
      </c>
      <c r="P4394" s="167" t="s">
        <v>1386</v>
      </c>
      <c r="R4394" s="167">
        <v>8</v>
      </c>
      <c r="S4394" s="167">
        <v>-8</v>
      </c>
      <c r="T4394" s="167" t="s">
        <v>1361</v>
      </c>
    </row>
    <row r="4395" spans="1:20">
      <c r="A4395" s="167">
        <v>40000</v>
      </c>
      <c r="B4395" s="167">
        <v>45901</v>
      </c>
      <c r="C4395" s="168">
        <v>45901</v>
      </c>
      <c r="D4395" s="167">
        <v>179871</v>
      </c>
      <c r="E4395" s="167" t="s">
        <v>4901</v>
      </c>
      <c r="F4395" s="167" t="s">
        <v>1425</v>
      </c>
      <c r="G4395" s="167" t="s">
        <v>1426</v>
      </c>
      <c r="I4395" s="167" t="s">
        <v>1405</v>
      </c>
      <c r="J4395" s="167" t="s">
        <v>1620</v>
      </c>
      <c r="K4395" s="167" t="s">
        <v>1348</v>
      </c>
      <c r="L4395" s="167" t="s">
        <v>1620</v>
      </c>
      <c r="M4395" s="167" t="s">
        <v>4898</v>
      </c>
      <c r="O4395" s="167">
        <v>23521</v>
      </c>
      <c r="P4395" s="167" t="s">
        <v>1386</v>
      </c>
      <c r="R4395" s="167">
        <v>5992</v>
      </c>
      <c r="S4395" s="167">
        <v>-5992</v>
      </c>
      <c r="T4395" s="167" t="s">
        <v>1361</v>
      </c>
    </row>
    <row r="4396" spans="1:20">
      <c r="A4396" s="167">
        <v>40000</v>
      </c>
      <c r="B4396" s="167">
        <v>45931</v>
      </c>
      <c r="C4396" s="168">
        <v>45931</v>
      </c>
      <c r="D4396" s="167">
        <v>180424</v>
      </c>
      <c r="E4396" s="167" t="s">
        <v>4901</v>
      </c>
      <c r="F4396" s="167" t="s">
        <v>1425</v>
      </c>
      <c r="G4396" s="167" t="s">
        <v>1426</v>
      </c>
      <c r="I4396" s="167" t="s">
        <v>1405</v>
      </c>
      <c r="J4396" s="167" t="s">
        <v>1620</v>
      </c>
      <c r="K4396" s="167" t="s">
        <v>1348</v>
      </c>
      <c r="L4396" s="167" t="s">
        <v>1620</v>
      </c>
      <c r="M4396" s="167" t="s">
        <v>4898</v>
      </c>
      <c r="O4396" s="167">
        <v>23847</v>
      </c>
      <c r="P4396" s="167" t="s">
        <v>1386</v>
      </c>
      <c r="R4396" s="167">
        <v>5992</v>
      </c>
      <c r="S4396" s="167">
        <v>-5992</v>
      </c>
      <c r="T4396" s="167" t="s">
        <v>1361</v>
      </c>
    </row>
    <row r="4397" spans="1:20">
      <c r="A4397" s="167">
        <v>41450</v>
      </c>
      <c r="B4397" s="167">
        <v>45901</v>
      </c>
      <c r="C4397" s="168">
        <v>45901</v>
      </c>
      <c r="D4397" s="167">
        <v>179871</v>
      </c>
      <c r="E4397" s="167" t="s">
        <v>4902</v>
      </c>
      <c r="F4397" s="167" t="s">
        <v>1425</v>
      </c>
      <c r="G4397" s="167" t="s">
        <v>1426</v>
      </c>
      <c r="I4397" s="167" t="s">
        <v>1405</v>
      </c>
      <c r="J4397" s="167" t="s">
        <v>1501</v>
      </c>
      <c r="K4397" s="167" t="s">
        <v>1348</v>
      </c>
      <c r="L4397" s="167" t="s">
        <v>1502</v>
      </c>
      <c r="M4397" s="167" t="s">
        <v>4898</v>
      </c>
      <c r="O4397" s="167">
        <v>23521</v>
      </c>
      <c r="P4397" s="167" t="s">
        <v>1386</v>
      </c>
      <c r="R4397" s="167">
        <v>2552</v>
      </c>
      <c r="S4397" s="167">
        <v>-2552</v>
      </c>
      <c r="T4397" s="167" t="s">
        <v>1361</v>
      </c>
    </row>
    <row r="4398" spans="1:20">
      <c r="A4398" s="167">
        <v>41450</v>
      </c>
      <c r="B4398" s="167">
        <v>45931</v>
      </c>
      <c r="C4398" s="168">
        <v>45931</v>
      </c>
      <c r="D4398" s="167">
        <v>180424</v>
      </c>
      <c r="E4398" s="167" t="s">
        <v>4902</v>
      </c>
      <c r="F4398" s="167" t="s">
        <v>1425</v>
      </c>
      <c r="G4398" s="167" t="s">
        <v>1426</v>
      </c>
      <c r="I4398" s="167" t="s">
        <v>1405</v>
      </c>
      <c r="J4398" s="167" t="s">
        <v>1501</v>
      </c>
      <c r="K4398" s="167" t="s">
        <v>1348</v>
      </c>
      <c r="L4398" s="167" t="s">
        <v>1502</v>
      </c>
      <c r="M4398" s="167" t="s">
        <v>4898</v>
      </c>
      <c r="O4398" s="167">
        <v>23847</v>
      </c>
      <c r="P4398" s="167" t="s">
        <v>1386</v>
      </c>
      <c r="R4398" s="167">
        <v>2552</v>
      </c>
      <c r="S4398" s="167">
        <v>-2552</v>
      </c>
      <c r="T4398" s="167" t="s">
        <v>1361</v>
      </c>
    </row>
    <row r="4399" spans="1:20">
      <c r="A4399" s="167">
        <v>41200</v>
      </c>
      <c r="B4399" s="167">
        <v>45901</v>
      </c>
      <c r="C4399" s="168">
        <v>45901</v>
      </c>
      <c r="D4399" s="167">
        <v>179871</v>
      </c>
      <c r="E4399" s="167" t="s">
        <v>4903</v>
      </c>
      <c r="F4399" s="167" t="s">
        <v>1408</v>
      </c>
      <c r="G4399" s="167" t="s">
        <v>1409</v>
      </c>
      <c r="I4399" s="167" t="s">
        <v>1405</v>
      </c>
      <c r="J4399" s="167" t="s">
        <v>1478</v>
      </c>
      <c r="K4399" s="167" t="s">
        <v>1348</v>
      </c>
      <c r="L4399" s="167" t="s">
        <v>1479</v>
      </c>
      <c r="M4399" s="167" t="s">
        <v>4898</v>
      </c>
      <c r="O4399" s="167">
        <v>23521</v>
      </c>
      <c r="P4399" s="167" t="s">
        <v>1386</v>
      </c>
      <c r="R4399" s="167">
        <v>250</v>
      </c>
      <c r="S4399" s="167">
        <v>-250</v>
      </c>
      <c r="T4399" s="167" t="s">
        <v>1361</v>
      </c>
    </row>
    <row r="4400" spans="1:20">
      <c r="A4400" s="167">
        <v>41200</v>
      </c>
      <c r="B4400" s="167">
        <v>45931</v>
      </c>
      <c r="C4400" s="168">
        <v>45931</v>
      </c>
      <c r="D4400" s="167">
        <v>180424</v>
      </c>
      <c r="E4400" s="167" t="s">
        <v>4903</v>
      </c>
      <c r="F4400" s="167" t="s">
        <v>1408</v>
      </c>
      <c r="G4400" s="167" t="s">
        <v>1409</v>
      </c>
      <c r="I4400" s="167" t="s">
        <v>1405</v>
      </c>
      <c r="J4400" s="167" t="s">
        <v>1478</v>
      </c>
      <c r="K4400" s="167" t="s">
        <v>1348</v>
      </c>
      <c r="L4400" s="167" t="s">
        <v>1479</v>
      </c>
      <c r="M4400" s="167" t="s">
        <v>4898</v>
      </c>
      <c r="O4400" s="167">
        <v>23847</v>
      </c>
      <c r="P4400" s="167" t="s">
        <v>1386</v>
      </c>
      <c r="R4400" s="167">
        <v>250</v>
      </c>
      <c r="S4400" s="167">
        <v>-250</v>
      </c>
      <c r="T4400" s="167" t="s">
        <v>1361</v>
      </c>
    </row>
    <row r="4401" spans="1:20">
      <c r="A4401" s="167">
        <v>42000</v>
      </c>
      <c r="B4401" s="167">
        <v>45908</v>
      </c>
      <c r="C4401" s="168">
        <v>45908</v>
      </c>
      <c r="D4401" s="167" t="s">
        <v>4904</v>
      </c>
      <c r="E4401" s="167" t="s">
        <v>4905</v>
      </c>
      <c r="F4401" s="167" t="s">
        <v>1557</v>
      </c>
      <c r="G4401" s="167" t="s">
        <v>134</v>
      </c>
      <c r="I4401" s="167" t="s">
        <v>1650</v>
      </c>
      <c r="J4401" s="167" t="s">
        <v>1918</v>
      </c>
      <c r="K4401" s="167" t="s">
        <v>784</v>
      </c>
      <c r="L4401" s="167" t="s">
        <v>1919</v>
      </c>
      <c r="M4401" s="167" t="s">
        <v>4906</v>
      </c>
      <c r="O4401" s="167">
        <v>23577</v>
      </c>
      <c r="P4401" s="167" t="s">
        <v>1386</v>
      </c>
      <c r="R4401" s="167">
        <v>720</v>
      </c>
      <c r="S4401" s="167">
        <v>-720</v>
      </c>
      <c r="T4401" s="167" t="s">
        <v>1361</v>
      </c>
    </row>
    <row r="4402" spans="1:20">
      <c r="A4402" s="167">
        <v>41320</v>
      </c>
      <c r="B4402" s="167">
        <v>45901</v>
      </c>
      <c r="C4402" s="168">
        <v>45901</v>
      </c>
      <c r="D4402" s="167" t="s">
        <v>4907</v>
      </c>
      <c r="E4402" s="167" t="s">
        <v>4908</v>
      </c>
      <c r="F4402" s="167" t="s">
        <v>1425</v>
      </c>
      <c r="G4402" s="167" t="s">
        <v>1426</v>
      </c>
      <c r="I4402" s="167" t="s">
        <v>1650</v>
      </c>
      <c r="J4402" s="167" t="s">
        <v>4909</v>
      </c>
      <c r="K4402" s="167" t="s">
        <v>784</v>
      </c>
      <c r="L4402" s="167" t="s">
        <v>4910</v>
      </c>
      <c r="M4402" s="167" t="s">
        <v>4906</v>
      </c>
      <c r="O4402" s="167">
        <v>23393</v>
      </c>
      <c r="P4402" s="167" t="s">
        <v>1386</v>
      </c>
      <c r="R4402" s="167">
        <v>150</v>
      </c>
      <c r="S4402" s="167">
        <v>-150</v>
      </c>
      <c r="T4402" s="167" t="s">
        <v>1361</v>
      </c>
    </row>
    <row r="4403" spans="1:20">
      <c r="A4403" s="167">
        <v>41320</v>
      </c>
      <c r="B4403" s="167">
        <v>45931</v>
      </c>
      <c r="C4403" s="168">
        <v>45931</v>
      </c>
      <c r="D4403" s="167" t="s">
        <v>786</v>
      </c>
      <c r="E4403" s="167" t="s">
        <v>4908</v>
      </c>
      <c r="F4403" s="167" t="s">
        <v>1425</v>
      </c>
      <c r="G4403" s="167" t="s">
        <v>1426</v>
      </c>
      <c r="I4403" s="167" t="s">
        <v>1650</v>
      </c>
      <c r="J4403" s="167" t="s">
        <v>4909</v>
      </c>
      <c r="K4403" s="167" t="s">
        <v>784</v>
      </c>
      <c r="L4403" s="167" t="s">
        <v>4910</v>
      </c>
      <c r="M4403" s="167" t="s">
        <v>4906</v>
      </c>
      <c r="O4403" s="167">
        <v>23930</v>
      </c>
      <c r="P4403" s="167" t="s">
        <v>1386</v>
      </c>
      <c r="R4403" s="167">
        <v>150</v>
      </c>
      <c r="S4403" s="167">
        <v>-150</v>
      </c>
      <c r="T4403" s="167" t="s">
        <v>1361</v>
      </c>
    </row>
    <row r="4404" spans="1:20">
      <c r="A4404" s="167">
        <v>41320</v>
      </c>
      <c r="B4404" s="167">
        <v>45901</v>
      </c>
      <c r="C4404" s="168">
        <v>45901</v>
      </c>
      <c r="D4404" s="167" t="s">
        <v>4907</v>
      </c>
      <c r="E4404" s="167" t="s">
        <v>4911</v>
      </c>
      <c r="F4404" s="167" t="s">
        <v>1425</v>
      </c>
      <c r="G4404" s="167" t="s">
        <v>1426</v>
      </c>
      <c r="I4404" s="167" t="s">
        <v>1650</v>
      </c>
      <c r="J4404" s="167" t="s">
        <v>4912</v>
      </c>
      <c r="K4404" s="167" t="s">
        <v>784</v>
      </c>
      <c r="L4404" s="167" t="s">
        <v>4913</v>
      </c>
      <c r="M4404" s="167" t="s">
        <v>4906</v>
      </c>
      <c r="O4404" s="167">
        <v>23393</v>
      </c>
      <c r="P4404" s="167" t="s">
        <v>1386</v>
      </c>
      <c r="R4404" s="167">
        <v>100</v>
      </c>
      <c r="S4404" s="167">
        <v>-100</v>
      </c>
      <c r="T4404" s="167" t="s">
        <v>1361</v>
      </c>
    </row>
    <row r="4405" spans="1:20">
      <c r="A4405" s="167">
        <v>41320</v>
      </c>
      <c r="B4405" s="167">
        <v>45931</v>
      </c>
      <c r="C4405" s="168">
        <v>45931</v>
      </c>
      <c r="D4405" s="167" t="s">
        <v>786</v>
      </c>
      <c r="E4405" s="167" t="s">
        <v>4911</v>
      </c>
      <c r="F4405" s="167" t="s">
        <v>1425</v>
      </c>
      <c r="G4405" s="167" t="s">
        <v>1426</v>
      </c>
      <c r="I4405" s="167" t="s">
        <v>1650</v>
      </c>
      <c r="J4405" s="167" t="s">
        <v>4912</v>
      </c>
      <c r="K4405" s="167" t="s">
        <v>784</v>
      </c>
      <c r="L4405" s="167" t="s">
        <v>4913</v>
      </c>
      <c r="M4405" s="167" t="s">
        <v>4906</v>
      </c>
      <c r="O4405" s="167">
        <v>23930</v>
      </c>
      <c r="P4405" s="167" t="s">
        <v>1386</v>
      </c>
      <c r="R4405" s="167">
        <v>100</v>
      </c>
      <c r="S4405" s="167">
        <v>-100</v>
      </c>
      <c r="T4405" s="167" t="s">
        <v>1361</v>
      </c>
    </row>
    <row r="4406" spans="1:20">
      <c r="A4406" s="167">
        <v>41320</v>
      </c>
      <c r="B4406" s="167">
        <v>45901</v>
      </c>
      <c r="C4406" s="168">
        <v>45901</v>
      </c>
      <c r="D4406" s="167" t="s">
        <v>4907</v>
      </c>
      <c r="E4406" s="167" t="s">
        <v>4914</v>
      </c>
      <c r="F4406" s="167" t="s">
        <v>1425</v>
      </c>
      <c r="G4406" s="167" t="s">
        <v>1426</v>
      </c>
      <c r="I4406" s="167" t="s">
        <v>1650</v>
      </c>
      <c r="J4406" s="167" t="s">
        <v>4915</v>
      </c>
      <c r="K4406" s="167" t="s">
        <v>784</v>
      </c>
      <c r="L4406" s="167" t="s">
        <v>4916</v>
      </c>
      <c r="M4406" s="167" t="s">
        <v>4906</v>
      </c>
      <c r="O4406" s="167">
        <v>23393</v>
      </c>
      <c r="P4406" s="167" t="s">
        <v>1386</v>
      </c>
      <c r="R4406" s="167">
        <v>173.25</v>
      </c>
      <c r="S4406" s="167">
        <v>-173.25</v>
      </c>
      <c r="T4406" s="167" t="s">
        <v>1361</v>
      </c>
    </row>
    <row r="4407" spans="1:20">
      <c r="A4407" s="167">
        <v>41320</v>
      </c>
      <c r="B4407" s="167">
        <v>45931</v>
      </c>
      <c r="C4407" s="168">
        <v>45931</v>
      </c>
      <c r="D4407" s="167" t="s">
        <v>786</v>
      </c>
      <c r="E4407" s="167" t="s">
        <v>4914</v>
      </c>
      <c r="F4407" s="167" t="s">
        <v>1425</v>
      </c>
      <c r="G4407" s="167" t="s">
        <v>1426</v>
      </c>
      <c r="I4407" s="167" t="s">
        <v>1650</v>
      </c>
      <c r="J4407" s="167" t="s">
        <v>4915</v>
      </c>
      <c r="K4407" s="167" t="s">
        <v>784</v>
      </c>
      <c r="L4407" s="167" t="s">
        <v>4916</v>
      </c>
      <c r="M4407" s="167" t="s">
        <v>4906</v>
      </c>
      <c r="O4407" s="167">
        <v>23930</v>
      </c>
      <c r="P4407" s="167" t="s">
        <v>1386</v>
      </c>
      <c r="R4407" s="167">
        <v>173.25</v>
      </c>
      <c r="S4407" s="167">
        <v>-173.25</v>
      </c>
      <c r="T4407" s="167" t="s">
        <v>1361</v>
      </c>
    </row>
    <row r="4408" spans="1:20">
      <c r="A4408" s="167">
        <v>42100</v>
      </c>
      <c r="B4408" s="167">
        <v>45901</v>
      </c>
      <c r="C4408" s="168">
        <v>45901</v>
      </c>
      <c r="D4408" s="167" t="s">
        <v>4907</v>
      </c>
      <c r="E4408" s="167" t="s">
        <v>4917</v>
      </c>
      <c r="F4408" s="167" t="s">
        <v>1408</v>
      </c>
      <c r="G4408" s="167" t="s">
        <v>1409</v>
      </c>
      <c r="I4408" s="167" t="s">
        <v>1650</v>
      </c>
      <c r="J4408" s="167" t="s">
        <v>1422</v>
      </c>
      <c r="K4408" s="167" t="s">
        <v>784</v>
      </c>
      <c r="L4408" s="167" t="s">
        <v>1423</v>
      </c>
      <c r="M4408" s="167" t="s">
        <v>4906</v>
      </c>
      <c r="O4408" s="167">
        <v>23393</v>
      </c>
      <c r="P4408" s="167" t="s">
        <v>1386</v>
      </c>
      <c r="R4408" s="167">
        <v>1518</v>
      </c>
      <c r="S4408" s="167">
        <v>-1518</v>
      </c>
      <c r="T4408" s="167" t="s">
        <v>1361</v>
      </c>
    </row>
    <row r="4409" spans="1:20">
      <c r="A4409" s="167">
        <v>42100</v>
      </c>
      <c r="B4409" s="167">
        <v>45931</v>
      </c>
      <c r="C4409" s="168">
        <v>45931</v>
      </c>
      <c r="D4409" s="167" t="s">
        <v>786</v>
      </c>
      <c r="E4409" s="167" t="s">
        <v>4917</v>
      </c>
      <c r="F4409" s="167" t="s">
        <v>1408</v>
      </c>
      <c r="G4409" s="167" t="s">
        <v>1409</v>
      </c>
      <c r="I4409" s="167" t="s">
        <v>1650</v>
      </c>
      <c r="J4409" s="167" t="s">
        <v>1422</v>
      </c>
      <c r="K4409" s="167" t="s">
        <v>784</v>
      </c>
      <c r="L4409" s="167" t="s">
        <v>1423</v>
      </c>
      <c r="M4409" s="167" t="s">
        <v>4906</v>
      </c>
      <c r="O4409" s="167">
        <v>23930</v>
      </c>
      <c r="P4409" s="167" t="s">
        <v>1386</v>
      </c>
      <c r="R4409" s="167">
        <v>1524</v>
      </c>
      <c r="S4409" s="167">
        <v>-1524</v>
      </c>
      <c r="T4409" s="167" t="s">
        <v>1361</v>
      </c>
    </row>
    <row r="4410" spans="1:20">
      <c r="A4410" s="167">
        <v>40000</v>
      </c>
      <c r="B4410" s="167">
        <v>45901</v>
      </c>
      <c r="C4410" s="168">
        <v>45901</v>
      </c>
      <c r="D4410" s="167" t="s">
        <v>4918</v>
      </c>
      <c r="E4410" s="167" t="s">
        <v>4919</v>
      </c>
      <c r="F4410" s="167" t="s">
        <v>1425</v>
      </c>
      <c r="G4410" s="167" t="s">
        <v>1426</v>
      </c>
      <c r="I4410" s="167" t="s">
        <v>1650</v>
      </c>
      <c r="J4410" s="167" t="s">
        <v>1799</v>
      </c>
      <c r="K4410" s="167" t="s">
        <v>784</v>
      </c>
      <c r="L4410" s="167" t="s">
        <v>1800</v>
      </c>
      <c r="M4410" s="167" t="s">
        <v>4906</v>
      </c>
      <c r="O4410" s="167">
        <v>23394</v>
      </c>
      <c r="P4410" s="167" t="s">
        <v>1386</v>
      </c>
      <c r="R4410" s="167">
        <v>508.8</v>
      </c>
      <c r="S4410" s="167">
        <v>-508.8</v>
      </c>
      <c r="T4410" s="167" t="s">
        <v>1361</v>
      </c>
    </row>
    <row r="4411" spans="1:20">
      <c r="A4411" s="167">
        <v>40000</v>
      </c>
      <c r="B4411" s="167">
        <v>45931</v>
      </c>
      <c r="C4411" s="168">
        <v>45931</v>
      </c>
      <c r="D4411" s="167" t="s">
        <v>785</v>
      </c>
      <c r="E4411" s="167" t="s">
        <v>4919</v>
      </c>
      <c r="F4411" s="167" t="s">
        <v>1425</v>
      </c>
      <c r="G4411" s="167" t="s">
        <v>1426</v>
      </c>
      <c r="I4411" s="167" t="s">
        <v>1650</v>
      </c>
      <c r="J4411" s="167" t="s">
        <v>1799</v>
      </c>
      <c r="K4411" s="167" t="s">
        <v>784</v>
      </c>
      <c r="L4411" s="167" t="s">
        <v>1800</v>
      </c>
      <c r="M4411" s="167" t="s">
        <v>4906</v>
      </c>
      <c r="O4411" s="167">
        <v>23931</v>
      </c>
      <c r="P4411" s="167" t="s">
        <v>1386</v>
      </c>
      <c r="R4411" s="167">
        <v>508.8</v>
      </c>
      <c r="S4411" s="167">
        <v>-508.8</v>
      </c>
      <c r="T4411" s="167" t="s">
        <v>1361</v>
      </c>
    </row>
    <row r="4412" spans="1:20">
      <c r="A4412" s="167">
        <v>40000</v>
      </c>
      <c r="B4412" s="167">
        <v>45901</v>
      </c>
      <c r="C4412" s="168">
        <v>45901</v>
      </c>
      <c r="D4412" s="167" t="s">
        <v>4907</v>
      </c>
      <c r="E4412" s="167" t="s">
        <v>4920</v>
      </c>
      <c r="F4412" s="167" t="s">
        <v>1425</v>
      </c>
      <c r="G4412" s="167" t="s">
        <v>1426</v>
      </c>
      <c r="I4412" s="167" t="s">
        <v>1650</v>
      </c>
      <c r="J4412" s="167" t="s">
        <v>4921</v>
      </c>
      <c r="K4412" s="167" t="s">
        <v>784</v>
      </c>
      <c r="L4412" s="167" t="s">
        <v>4922</v>
      </c>
      <c r="M4412" s="167" t="s">
        <v>4906</v>
      </c>
      <c r="O4412" s="167">
        <v>23393</v>
      </c>
      <c r="P4412" s="167" t="s">
        <v>1386</v>
      </c>
      <c r="R4412" s="167">
        <v>188.5</v>
      </c>
      <c r="S4412" s="167">
        <v>-188.5</v>
      </c>
      <c r="T4412" s="167" t="s">
        <v>1361</v>
      </c>
    </row>
    <row r="4413" spans="1:20">
      <c r="A4413" s="167">
        <v>40000</v>
      </c>
      <c r="B4413" s="167">
        <v>45931</v>
      </c>
      <c r="C4413" s="168">
        <v>45931</v>
      </c>
      <c r="D4413" s="167" t="s">
        <v>786</v>
      </c>
      <c r="E4413" s="167" t="s">
        <v>4920</v>
      </c>
      <c r="F4413" s="167" t="s">
        <v>1425</v>
      </c>
      <c r="G4413" s="167" t="s">
        <v>1426</v>
      </c>
      <c r="I4413" s="167" t="s">
        <v>1650</v>
      </c>
      <c r="J4413" s="167" t="s">
        <v>4921</v>
      </c>
      <c r="K4413" s="167" t="s">
        <v>784</v>
      </c>
      <c r="L4413" s="167" t="s">
        <v>4922</v>
      </c>
      <c r="M4413" s="167" t="s">
        <v>4906</v>
      </c>
      <c r="O4413" s="167">
        <v>23930</v>
      </c>
      <c r="P4413" s="167" t="s">
        <v>1386</v>
      </c>
      <c r="R4413" s="167">
        <v>188.5</v>
      </c>
      <c r="S4413" s="167">
        <v>-188.5</v>
      </c>
      <c r="T4413" s="167" t="s">
        <v>1361</v>
      </c>
    </row>
    <row r="4414" spans="1:20">
      <c r="A4414" s="167">
        <v>41300</v>
      </c>
      <c r="B4414" s="167">
        <v>45901</v>
      </c>
      <c r="C4414" s="168">
        <v>45901</v>
      </c>
      <c r="D4414" s="167" t="s">
        <v>4907</v>
      </c>
      <c r="E4414" s="167" t="s">
        <v>4923</v>
      </c>
      <c r="F4414" s="167" t="s">
        <v>1425</v>
      </c>
      <c r="G4414" s="167" t="s">
        <v>1426</v>
      </c>
      <c r="I4414" s="167" t="s">
        <v>1650</v>
      </c>
      <c r="J4414" s="167" t="s">
        <v>1430</v>
      </c>
      <c r="K4414" s="167" t="s">
        <v>784</v>
      </c>
      <c r="L4414" s="167" t="s">
        <v>1430</v>
      </c>
      <c r="M4414" s="167" t="s">
        <v>4906</v>
      </c>
      <c r="O4414" s="167">
        <v>23393</v>
      </c>
      <c r="P4414" s="167" t="s">
        <v>1386</v>
      </c>
      <c r="R4414" s="167">
        <v>305</v>
      </c>
      <c r="S4414" s="167">
        <v>-305</v>
      </c>
      <c r="T4414" s="167" t="s">
        <v>1361</v>
      </c>
    </row>
    <row r="4415" spans="1:20">
      <c r="A4415" s="167">
        <v>41300</v>
      </c>
      <c r="B4415" s="167">
        <v>45931</v>
      </c>
      <c r="C4415" s="168">
        <v>45931</v>
      </c>
      <c r="D4415" s="167" t="s">
        <v>786</v>
      </c>
      <c r="E4415" s="167" t="s">
        <v>4923</v>
      </c>
      <c r="F4415" s="167" t="s">
        <v>1425</v>
      </c>
      <c r="G4415" s="167" t="s">
        <v>1426</v>
      </c>
      <c r="I4415" s="167" t="s">
        <v>1650</v>
      </c>
      <c r="J4415" s="167" t="s">
        <v>1430</v>
      </c>
      <c r="K4415" s="167" t="s">
        <v>784</v>
      </c>
      <c r="L4415" s="167" t="s">
        <v>1430</v>
      </c>
      <c r="M4415" s="167" t="s">
        <v>4906</v>
      </c>
      <c r="O4415" s="167">
        <v>23930</v>
      </c>
      <c r="P4415" s="167" t="s">
        <v>1386</v>
      </c>
      <c r="R4415" s="167">
        <v>305</v>
      </c>
      <c r="S4415" s="167">
        <v>-305</v>
      </c>
      <c r="T4415" s="167" t="s">
        <v>1361</v>
      </c>
    </row>
    <row r="4416" spans="1:20">
      <c r="A4416" s="167">
        <v>40000</v>
      </c>
      <c r="B4416" s="167">
        <v>45901</v>
      </c>
      <c r="C4416" s="168">
        <v>45901</v>
      </c>
      <c r="D4416" s="167" t="s">
        <v>4907</v>
      </c>
      <c r="E4416" s="167" t="s">
        <v>4924</v>
      </c>
      <c r="F4416" s="167" t="s">
        <v>1425</v>
      </c>
      <c r="G4416" s="167" t="s">
        <v>1426</v>
      </c>
      <c r="I4416" s="167" t="s">
        <v>1650</v>
      </c>
      <c r="J4416" s="167" t="s">
        <v>1514</v>
      </c>
      <c r="K4416" s="167" t="s">
        <v>784</v>
      </c>
      <c r="L4416" s="167" t="s">
        <v>1515</v>
      </c>
      <c r="M4416" s="167" t="s">
        <v>4906</v>
      </c>
      <c r="O4416" s="167">
        <v>23393</v>
      </c>
      <c r="P4416" s="167" t="s">
        <v>1386</v>
      </c>
      <c r="R4416" s="167">
        <v>299.25</v>
      </c>
      <c r="S4416" s="167">
        <v>-299.25</v>
      </c>
      <c r="T4416" s="167" t="s">
        <v>1361</v>
      </c>
    </row>
    <row r="4417" spans="1:20">
      <c r="A4417" s="167">
        <v>40000</v>
      </c>
      <c r="B4417" s="167">
        <v>45931</v>
      </c>
      <c r="C4417" s="168">
        <v>45931</v>
      </c>
      <c r="D4417" s="167" t="s">
        <v>786</v>
      </c>
      <c r="E4417" s="167" t="s">
        <v>4924</v>
      </c>
      <c r="F4417" s="167" t="s">
        <v>1425</v>
      </c>
      <c r="G4417" s="167" t="s">
        <v>1426</v>
      </c>
      <c r="I4417" s="167" t="s">
        <v>1650</v>
      </c>
      <c r="J4417" s="167" t="s">
        <v>1514</v>
      </c>
      <c r="K4417" s="167" t="s">
        <v>784</v>
      </c>
      <c r="L4417" s="167" t="s">
        <v>1515</v>
      </c>
      <c r="M4417" s="167" t="s">
        <v>4906</v>
      </c>
      <c r="O4417" s="167">
        <v>23930</v>
      </c>
      <c r="P4417" s="167" t="s">
        <v>1386</v>
      </c>
      <c r="R4417" s="167">
        <v>299.25</v>
      </c>
      <c r="S4417" s="167">
        <v>-299.25</v>
      </c>
      <c r="T4417" s="167" t="s">
        <v>1361</v>
      </c>
    </row>
    <row r="4418" spans="1:20">
      <c r="A4418" s="167">
        <v>40000</v>
      </c>
      <c r="B4418" s="167">
        <v>45901</v>
      </c>
      <c r="C4418" s="168">
        <v>45901</v>
      </c>
      <c r="D4418" s="167" t="s">
        <v>4907</v>
      </c>
      <c r="E4418" s="167" t="s">
        <v>4925</v>
      </c>
      <c r="F4418" s="167" t="s">
        <v>1425</v>
      </c>
      <c r="G4418" s="167" t="s">
        <v>1426</v>
      </c>
      <c r="I4418" s="167" t="s">
        <v>1650</v>
      </c>
      <c r="J4418" s="167" t="s">
        <v>1640</v>
      </c>
      <c r="K4418" s="167" t="s">
        <v>784</v>
      </c>
      <c r="L4418" s="167" t="s">
        <v>1640</v>
      </c>
      <c r="M4418" s="167" t="s">
        <v>4906</v>
      </c>
      <c r="O4418" s="167">
        <v>23393</v>
      </c>
      <c r="P4418" s="167" t="s">
        <v>1386</v>
      </c>
      <c r="R4418" s="167">
        <v>752</v>
      </c>
      <c r="S4418" s="167">
        <v>-752</v>
      </c>
      <c r="T4418" s="167" t="s">
        <v>1361</v>
      </c>
    </row>
    <row r="4419" spans="1:20">
      <c r="A4419" s="167">
        <v>40000</v>
      </c>
      <c r="B4419" s="167">
        <v>45931</v>
      </c>
      <c r="C4419" s="168">
        <v>45931</v>
      </c>
      <c r="D4419" s="167" t="s">
        <v>786</v>
      </c>
      <c r="E4419" s="167" t="s">
        <v>4925</v>
      </c>
      <c r="F4419" s="167" t="s">
        <v>1425</v>
      </c>
      <c r="G4419" s="167" t="s">
        <v>1426</v>
      </c>
      <c r="I4419" s="167" t="s">
        <v>1650</v>
      </c>
      <c r="J4419" s="167" t="s">
        <v>1640</v>
      </c>
      <c r="K4419" s="167" t="s">
        <v>784</v>
      </c>
      <c r="L4419" s="167" t="s">
        <v>1640</v>
      </c>
      <c r="M4419" s="167" t="s">
        <v>4906</v>
      </c>
      <c r="O4419" s="167">
        <v>23930</v>
      </c>
      <c r="P4419" s="167" t="s">
        <v>1386</v>
      </c>
      <c r="R4419" s="167">
        <v>752</v>
      </c>
      <c r="S4419" s="167">
        <v>-752</v>
      </c>
      <c r="T4419" s="167" t="s">
        <v>1361</v>
      </c>
    </row>
    <row r="4420" spans="1:20">
      <c r="A4420" s="167">
        <v>40000</v>
      </c>
      <c r="B4420" s="167">
        <v>45901</v>
      </c>
      <c r="C4420" s="168">
        <v>45901</v>
      </c>
      <c r="D4420" s="167" t="s">
        <v>4907</v>
      </c>
      <c r="E4420" s="167" t="s">
        <v>4926</v>
      </c>
      <c r="F4420" s="167" t="s">
        <v>1425</v>
      </c>
      <c r="G4420" s="167" t="s">
        <v>1426</v>
      </c>
      <c r="I4420" s="167" t="s">
        <v>1650</v>
      </c>
      <c r="J4420" s="167" t="s">
        <v>1441</v>
      </c>
      <c r="K4420" s="167" t="s">
        <v>784</v>
      </c>
      <c r="L4420" s="167" t="s">
        <v>1442</v>
      </c>
      <c r="M4420" s="167" t="s">
        <v>4906</v>
      </c>
      <c r="O4420" s="167">
        <v>23393</v>
      </c>
      <c r="P4420" s="167" t="s">
        <v>1386</v>
      </c>
      <c r="R4420" s="167">
        <v>1039</v>
      </c>
      <c r="S4420" s="167">
        <v>-1039</v>
      </c>
      <c r="T4420" s="167" t="s">
        <v>1361</v>
      </c>
    </row>
    <row r="4421" spans="1:20">
      <c r="A4421" s="167">
        <v>40000</v>
      </c>
      <c r="B4421" s="167">
        <v>45931</v>
      </c>
      <c r="C4421" s="168">
        <v>45931</v>
      </c>
      <c r="D4421" s="167" t="s">
        <v>786</v>
      </c>
      <c r="E4421" s="167" t="s">
        <v>4926</v>
      </c>
      <c r="F4421" s="167" t="s">
        <v>1425</v>
      </c>
      <c r="G4421" s="167" t="s">
        <v>1426</v>
      </c>
      <c r="I4421" s="167" t="s">
        <v>1650</v>
      </c>
      <c r="J4421" s="167" t="s">
        <v>1441</v>
      </c>
      <c r="K4421" s="167" t="s">
        <v>784</v>
      </c>
      <c r="L4421" s="167" t="s">
        <v>1442</v>
      </c>
      <c r="M4421" s="167" t="s">
        <v>4906</v>
      </c>
      <c r="O4421" s="167">
        <v>23930</v>
      </c>
      <c r="P4421" s="167" t="s">
        <v>1386</v>
      </c>
      <c r="R4421" s="167">
        <v>1039</v>
      </c>
      <c r="S4421" s="167">
        <v>-1039</v>
      </c>
      <c r="T4421" s="167" t="s">
        <v>1361</v>
      </c>
    </row>
    <row r="4422" spans="1:20">
      <c r="A4422" s="167">
        <v>40000</v>
      </c>
      <c r="B4422" s="167">
        <v>45901</v>
      </c>
      <c r="C4422" s="168">
        <v>45901</v>
      </c>
      <c r="D4422" s="167">
        <v>179872</v>
      </c>
      <c r="E4422" s="167" t="s">
        <v>4927</v>
      </c>
      <c r="F4422" s="167" t="s">
        <v>1425</v>
      </c>
      <c r="G4422" s="167" t="s">
        <v>1426</v>
      </c>
      <c r="I4422" s="167" t="s">
        <v>1405</v>
      </c>
      <c r="J4422" s="167" t="s">
        <v>1444</v>
      </c>
      <c r="K4422" s="167" t="s">
        <v>1351</v>
      </c>
      <c r="L4422" s="167" t="s">
        <v>1445</v>
      </c>
      <c r="M4422" s="167" t="s">
        <v>4928</v>
      </c>
      <c r="O4422" s="167">
        <v>23440</v>
      </c>
      <c r="P4422" s="167" t="s">
        <v>1386</v>
      </c>
      <c r="R4422" s="167">
        <v>1000</v>
      </c>
      <c r="S4422" s="167">
        <v>-1000</v>
      </c>
      <c r="T4422" s="167" t="s">
        <v>1361</v>
      </c>
    </row>
    <row r="4423" spans="1:20">
      <c r="A4423" s="167">
        <v>40000</v>
      </c>
      <c r="B4423" s="167">
        <v>45931</v>
      </c>
      <c r="C4423" s="168">
        <v>45931</v>
      </c>
      <c r="D4423" s="167">
        <v>180425</v>
      </c>
      <c r="E4423" s="167" t="s">
        <v>4927</v>
      </c>
      <c r="F4423" s="167" t="s">
        <v>1425</v>
      </c>
      <c r="G4423" s="167" t="s">
        <v>1426</v>
      </c>
      <c r="I4423" s="167" t="s">
        <v>1405</v>
      </c>
      <c r="J4423" s="167" t="s">
        <v>1444</v>
      </c>
      <c r="K4423" s="167" t="s">
        <v>1351</v>
      </c>
      <c r="L4423" s="167" t="s">
        <v>1445</v>
      </c>
      <c r="M4423" s="167" t="s">
        <v>4928</v>
      </c>
      <c r="O4423" s="167">
        <v>23848</v>
      </c>
      <c r="P4423" s="167" t="s">
        <v>1386</v>
      </c>
      <c r="R4423" s="167">
        <v>1000</v>
      </c>
      <c r="S4423" s="167">
        <v>-1000</v>
      </c>
      <c r="T4423" s="167" t="s">
        <v>1361</v>
      </c>
    </row>
    <row r="4424" spans="1:20">
      <c r="A4424" s="167">
        <v>42000</v>
      </c>
      <c r="B4424" s="167">
        <v>45915</v>
      </c>
      <c r="C4424" s="168">
        <v>45915</v>
      </c>
      <c r="D4424" s="167" t="s">
        <v>4929</v>
      </c>
      <c r="E4424" s="167" t="s">
        <v>4930</v>
      </c>
      <c r="F4424" s="167" t="s">
        <v>1557</v>
      </c>
      <c r="G4424" s="167" t="s">
        <v>134</v>
      </c>
      <c r="I4424" s="167" t="s">
        <v>1650</v>
      </c>
      <c r="J4424" s="167" t="s">
        <v>4931</v>
      </c>
      <c r="K4424" s="167" t="s">
        <v>4932</v>
      </c>
      <c r="L4424" s="167" t="s">
        <v>4933</v>
      </c>
      <c r="M4424" s="167" t="s">
        <v>4934</v>
      </c>
      <c r="O4424" s="167">
        <v>23631</v>
      </c>
      <c r="P4424" s="167" t="s">
        <v>1386</v>
      </c>
      <c r="R4424" s="167">
        <v>3887</v>
      </c>
      <c r="S4424" s="167">
        <v>-3887</v>
      </c>
      <c r="T4424" s="167" t="s">
        <v>1361</v>
      </c>
    </row>
    <row r="4425" spans="1:20">
      <c r="A4425" s="167">
        <v>42000</v>
      </c>
      <c r="B4425" s="167">
        <v>45915</v>
      </c>
      <c r="C4425" s="168">
        <v>45915</v>
      </c>
      <c r="D4425" s="167" t="s">
        <v>4935</v>
      </c>
      <c r="E4425" s="167" t="s">
        <v>4936</v>
      </c>
      <c r="F4425" s="167" t="s">
        <v>1557</v>
      </c>
      <c r="G4425" s="167" t="s">
        <v>134</v>
      </c>
      <c r="I4425" s="167" t="s">
        <v>1650</v>
      </c>
      <c r="J4425" s="167" t="s">
        <v>4937</v>
      </c>
      <c r="K4425" s="167" t="s">
        <v>4932</v>
      </c>
      <c r="L4425" s="167" t="s">
        <v>4938</v>
      </c>
      <c r="M4425" s="167" t="s">
        <v>4934</v>
      </c>
      <c r="O4425" s="167">
        <v>23628</v>
      </c>
      <c r="P4425" s="167" t="s">
        <v>1386</v>
      </c>
      <c r="R4425" s="167">
        <v>739.55</v>
      </c>
      <c r="S4425" s="167">
        <v>-739.55</v>
      </c>
      <c r="T4425" s="167" t="s">
        <v>1361</v>
      </c>
    </row>
    <row r="4426" spans="1:20">
      <c r="A4426" s="167">
        <v>42000</v>
      </c>
      <c r="B4426" s="167">
        <v>45915</v>
      </c>
      <c r="C4426" s="168">
        <v>45915</v>
      </c>
      <c r="D4426" s="167" t="s">
        <v>4935</v>
      </c>
      <c r="E4426" s="167" t="s">
        <v>4939</v>
      </c>
      <c r="F4426" s="167" t="s">
        <v>1557</v>
      </c>
      <c r="G4426" s="167" t="s">
        <v>134</v>
      </c>
      <c r="I4426" s="167" t="s">
        <v>1650</v>
      </c>
      <c r="J4426" s="167" t="s">
        <v>2931</v>
      </c>
      <c r="K4426" s="167" t="s">
        <v>4932</v>
      </c>
      <c r="L4426" s="167" t="s">
        <v>2932</v>
      </c>
      <c r="M4426" s="167" t="s">
        <v>4934</v>
      </c>
      <c r="O4426" s="167">
        <v>23628</v>
      </c>
      <c r="P4426" s="167" t="s">
        <v>1386</v>
      </c>
      <c r="R4426" s="167">
        <v>127.68</v>
      </c>
      <c r="S4426" s="167">
        <v>-127.68</v>
      </c>
      <c r="T4426" s="167" t="s">
        <v>1361</v>
      </c>
    </row>
    <row r="4427" spans="1:20">
      <c r="A4427" s="167">
        <v>40000</v>
      </c>
      <c r="B4427" s="167">
        <v>45915</v>
      </c>
      <c r="C4427" s="168">
        <v>45915</v>
      </c>
      <c r="D4427" s="167">
        <v>180197</v>
      </c>
      <c r="E4427" s="167" t="s">
        <v>4940</v>
      </c>
      <c r="F4427" s="167" t="s">
        <v>1425</v>
      </c>
      <c r="G4427" s="167" t="s">
        <v>1426</v>
      </c>
      <c r="I4427" s="167" t="s">
        <v>1384</v>
      </c>
      <c r="J4427" s="167" t="s">
        <v>3457</v>
      </c>
      <c r="K4427" s="167" t="s">
        <v>1354</v>
      </c>
      <c r="L4427" s="167" t="s">
        <v>1462</v>
      </c>
      <c r="M4427" s="167" t="s">
        <v>1388</v>
      </c>
      <c r="O4427" s="167">
        <v>23625</v>
      </c>
      <c r="P4427" s="167" t="s">
        <v>1386</v>
      </c>
      <c r="R4427" s="167">
        <v>341.25</v>
      </c>
      <c r="S4427" s="167">
        <v>-341.25</v>
      </c>
      <c r="T4427" s="167" t="s">
        <v>1361</v>
      </c>
    </row>
    <row r="4428" spans="1:20">
      <c r="A4428" s="167">
        <v>40000</v>
      </c>
      <c r="B4428" s="167">
        <v>45945</v>
      </c>
      <c r="C4428" s="168">
        <v>45945</v>
      </c>
      <c r="D4428" s="167">
        <v>180764</v>
      </c>
      <c r="E4428" s="167" t="s">
        <v>4940</v>
      </c>
      <c r="F4428" s="167" t="s">
        <v>1425</v>
      </c>
      <c r="G4428" s="167" t="s">
        <v>1426</v>
      </c>
      <c r="I4428" s="167" t="s">
        <v>1384</v>
      </c>
      <c r="J4428" s="167" t="s">
        <v>3457</v>
      </c>
      <c r="K4428" s="167" t="s">
        <v>1354</v>
      </c>
      <c r="L4428" s="167" t="s">
        <v>1462</v>
      </c>
      <c r="M4428" s="167" t="s">
        <v>1388</v>
      </c>
      <c r="O4428" s="167">
        <v>24098</v>
      </c>
      <c r="P4428" s="167" t="s">
        <v>1386</v>
      </c>
      <c r="R4428" s="167">
        <v>341.25</v>
      </c>
      <c r="S4428" s="167">
        <v>-341.25</v>
      </c>
      <c r="T4428" s="167" t="s">
        <v>1361</v>
      </c>
    </row>
    <row r="4429" spans="1:20">
      <c r="A4429" s="167">
        <v>40000</v>
      </c>
      <c r="B4429" s="167">
        <v>45915</v>
      </c>
      <c r="C4429" s="168">
        <v>45915</v>
      </c>
      <c r="D4429" s="167">
        <v>180197</v>
      </c>
      <c r="E4429" s="167" t="s">
        <v>4941</v>
      </c>
      <c r="F4429" s="167" t="s">
        <v>1425</v>
      </c>
      <c r="G4429" s="167" t="s">
        <v>1426</v>
      </c>
      <c r="I4429" s="167" t="s">
        <v>1384</v>
      </c>
      <c r="J4429" s="167" t="s">
        <v>3493</v>
      </c>
      <c r="K4429" s="167" t="s">
        <v>1354</v>
      </c>
      <c r="L4429" s="167" t="s">
        <v>3494</v>
      </c>
      <c r="M4429" s="167" t="s">
        <v>1388</v>
      </c>
      <c r="O4429" s="167">
        <v>23625</v>
      </c>
      <c r="P4429" s="167" t="s">
        <v>1386</v>
      </c>
      <c r="R4429" s="167">
        <v>108.15</v>
      </c>
      <c r="S4429" s="167">
        <v>-108.15</v>
      </c>
      <c r="T4429" s="167" t="s">
        <v>1361</v>
      </c>
    </row>
    <row r="4430" spans="1:20">
      <c r="A4430" s="167">
        <v>40000</v>
      </c>
      <c r="B4430" s="167">
        <v>45945</v>
      </c>
      <c r="C4430" s="168">
        <v>45945</v>
      </c>
      <c r="D4430" s="167">
        <v>180764</v>
      </c>
      <c r="E4430" s="167" t="s">
        <v>4941</v>
      </c>
      <c r="F4430" s="167" t="s">
        <v>1425</v>
      </c>
      <c r="G4430" s="167" t="s">
        <v>1426</v>
      </c>
      <c r="I4430" s="167" t="s">
        <v>1384</v>
      </c>
      <c r="J4430" s="167" t="s">
        <v>3493</v>
      </c>
      <c r="K4430" s="167" t="s">
        <v>1354</v>
      </c>
      <c r="L4430" s="167" t="s">
        <v>3494</v>
      </c>
      <c r="M4430" s="167" t="s">
        <v>1388</v>
      </c>
      <c r="O4430" s="167">
        <v>24098</v>
      </c>
      <c r="P4430" s="167" t="s">
        <v>1386</v>
      </c>
      <c r="R4430" s="167">
        <v>108.15</v>
      </c>
      <c r="S4430" s="167">
        <v>-108.15</v>
      </c>
      <c r="T4430" s="167" t="s">
        <v>1361</v>
      </c>
    </row>
    <row r="4431" spans="1:20">
      <c r="A4431" s="167">
        <v>41365</v>
      </c>
      <c r="B4431" s="167">
        <v>45915</v>
      </c>
      <c r="C4431" s="168">
        <v>45915</v>
      </c>
      <c r="D4431" s="167">
        <v>180197</v>
      </c>
      <c r="E4431" s="167" t="s">
        <v>4942</v>
      </c>
      <c r="F4431" s="167" t="s">
        <v>1425</v>
      </c>
      <c r="G4431" s="167" t="s">
        <v>1426</v>
      </c>
      <c r="I4431" s="167" t="s">
        <v>1384</v>
      </c>
      <c r="J4431" s="167" t="s">
        <v>3496</v>
      </c>
      <c r="K4431" s="167" t="s">
        <v>1354</v>
      </c>
      <c r="L4431" s="167" t="s">
        <v>3497</v>
      </c>
      <c r="M4431" s="167" t="s">
        <v>1388</v>
      </c>
      <c r="O4431" s="167">
        <v>23625</v>
      </c>
      <c r="P4431" s="167" t="s">
        <v>1386</v>
      </c>
      <c r="R4431" s="167">
        <v>21.63</v>
      </c>
      <c r="S4431" s="167">
        <v>-21.63</v>
      </c>
      <c r="T4431" s="167" t="s">
        <v>1361</v>
      </c>
    </row>
    <row r="4432" spans="1:20">
      <c r="A4432" s="167">
        <v>41365</v>
      </c>
      <c r="B4432" s="167">
        <v>45945</v>
      </c>
      <c r="C4432" s="168">
        <v>45945</v>
      </c>
      <c r="D4432" s="167">
        <v>180764</v>
      </c>
      <c r="E4432" s="167" t="s">
        <v>4942</v>
      </c>
      <c r="F4432" s="167" t="s">
        <v>1425</v>
      </c>
      <c r="G4432" s="167" t="s">
        <v>1426</v>
      </c>
      <c r="I4432" s="167" t="s">
        <v>1384</v>
      </c>
      <c r="J4432" s="167" t="s">
        <v>3496</v>
      </c>
      <c r="K4432" s="167" t="s">
        <v>1354</v>
      </c>
      <c r="L4432" s="167" t="s">
        <v>3497</v>
      </c>
      <c r="M4432" s="167" t="s">
        <v>1388</v>
      </c>
      <c r="O4432" s="167">
        <v>24098</v>
      </c>
      <c r="P4432" s="167" t="s">
        <v>1386</v>
      </c>
      <c r="R4432" s="167">
        <v>21.63</v>
      </c>
      <c r="S4432" s="167">
        <v>-21.63</v>
      </c>
      <c r="T4432" s="167" t="s">
        <v>1361</v>
      </c>
    </row>
    <row r="4433" spans="1:20">
      <c r="A4433" s="167">
        <v>41300</v>
      </c>
      <c r="B4433" s="167">
        <v>45915</v>
      </c>
      <c r="C4433" s="168">
        <v>45915</v>
      </c>
      <c r="D4433" s="167">
        <v>180197</v>
      </c>
      <c r="E4433" s="167" t="s">
        <v>4943</v>
      </c>
      <c r="F4433" s="167" t="s">
        <v>1425</v>
      </c>
      <c r="G4433" s="167" t="s">
        <v>1426</v>
      </c>
      <c r="I4433" s="167" t="s">
        <v>1384</v>
      </c>
      <c r="J4433" s="167" t="s">
        <v>1467</v>
      </c>
      <c r="K4433" s="167" t="s">
        <v>1354</v>
      </c>
      <c r="L4433" s="167" t="s">
        <v>1467</v>
      </c>
      <c r="M4433" s="167" t="s">
        <v>1388</v>
      </c>
      <c r="O4433" s="167">
        <v>23625</v>
      </c>
      <c r="P4433" s="167" t="s">
        <v>1386</v>
      </c>
      <c r="R4433" s="167">
        <v>84</v>
      </c>
      <c r="S4433" s="167">
        <v>-84</v>
      </c>
      <c r="T4433" s="167" t="s">
        <v>1361</v>
      </c>
    </row>
    <row r="4434" spans="1:20">
      <c r="A4434" s="167">
        <v>41300</v>
      </c>
      <c r="B4434" s="167">
        <v>45945</v>
      </c>
      <c r="C4434" s="168">
        <v>45945</v>
      </c>
      <c r="D4434" s="167">
        <v>180764</v>
      </c>
      <c r="E4434" s="167" t="s">
        <v>4943</v>
      </c>
      <c r="F4434" s="167" t="s">
        <v>1425</v>
      </c>
      <c r="G4434" s="167" t="s">
        <v>1426</v>
      </c>
      <c r="I4434" s="167" t="s">
        <v>1384</v>
      </c>
      <c r="J4434" s="167" t="s">
        <v>1467</v>
      </c>
      <c r="K4434" s="167" t="s">
        <v>1354</v>
      </c>
      <c r="L4434" s="167" t="s">
        <v>1467</v>
      </c>
      <c r="M4434" s="167" t="s">
        <v>1388</v>
      </c>
      <c r="O4434" s="167">
        <v>24098</v>
      </c>
      <c r="P4434" s="167" t="s">
        <v>1386</v>
      </c>
      <c r="R4434" s="167">
        <v>84</v>
      </c>
      <c r="S4434" s="167">
        <v>-84</v>
      </c>
      <c r="T4434" s="167" t="s">
        <v>1361</v>
      </c>
    </row>
    <row r="4435" spans="1:20">
      <c r="A4435" s="167">
        <v>41300</v>
      </c>
      <c r="B4435" s="167">
        <v>45915</v>
      </c>
      <c r="C4435" s="168">
        <v>45915</v>
      </c>
      <c r="D4435" s="167">
        <v>180197</v>
      </c>
      <c r="E4435" s="167" t="s">
        <v>4944</v>
      </c>
      <c r="F4435" s="167" t="s">
        <v>1425</v>
      </c>
      <c r="G4435" s="167" t="s">
        <v>1426</v>
      </c>
      <c r="I4435" s="167" t="s">
        <v>1384</v>
      </c>
      <c r="J4435" s="167" t="s">
        <v>3903</v>
      </c>
      <c r="K4435" s="167" t="s">
        <v>1354</v>
      </c>
      <c r="L4435" s="167" t="s">
        <v>3904</v>
      </c>
      <c r="M4435" s="167" t="s">
        <v>1388</v>
      </c>
      <c r="O4435" s="167">
        <v>23625</v>
      </c>
      <c r="P4435" s="167" t="s">
        <v>1386</v>
      </c>
      <c r="R4435" s="167">
        <v>37.840000000000003</v>
      </c>
      <c r="S4435" s="167">
        <v>-37.840000000000003</v>
      </c>
      <c r="T4435" s="167" t="s">
        <v>1361</v>
      </c>
    </row>
    <row r="4436" spans="1:20">
      <c r="A4436" s="167">
        <v>41300</v>
      </c>
      <c r="B4436" s="167">
        <v>45945</v>
      </c>
      <c r="C4436" s="168">
        <v>45945</v>
      </c>
      <c r="D4436" s="167">
        <v>180764</v>
      </c>
      <c r="E4436" s="167" t="s">
        <v>4944</v>
      </c>
      <c r="F4436" s="167" t="s">
        <v>1425</v>
      </c>
      <c r="G4436" s="167" t="s">
        <v>1426</v>
      </c>
      <c r="I4436" s="167" t="s">
        <v>1384</v>
      </c>
      <c r="J4436" s="167" t="s">
        <v>3903</v>
      </c>
      <c r="K4436" s="167" t="s">
        <v>1354</v>
      </c>
      <c r="L4436" s="167" t="s">
        <v>3904</v>
      </c>
      <c r="M4436" s="167" t="s">
        <v>1388</v>
      </c>
      <c r="O4436" s="167">
        <v>24098</v>
      </c>
      <c r="P4436" s="167" t="s">
        <v>1386</v>
      </c>
      <c r="R4436" s="167">
        <v>37.840000000000003</v>
      </c>
      <c r="S4436" s="167">
        <v>-37.840000000000003</v>
      </c>
      <c r="T4436" s="167" t="s">
        <v>1361</v>
      </c>
    </row>
    <row r="4437" spans="1:20">
      <c r="A4437" s="167">
        <v>41300</v>
      </c>
      <c r="B4437" s="167">
        <v>45915</v>
      </c>
      <c r="C4437" s="168">
        <v>45915</v>
      </c>
      <c r="D4437" s="167">
        <v>180197</v>
      </c>
      <c r="E4437" s="167" t="s">
        <v>4945</v>
      </c>
      <c r="F4437" s="167" t="s">
        <v>1425</v>
      </c>
      <c r="G4437" s="167" t="s">
        <v>1426</v>
      </c>
      <c r="I4437" s="167" t="s">
        <v>1384</v>
      </c>
      <c r="J4437" s="167" t="s">
        <v>1469</v>
      </c>
      <c r="K4437" s="167" t="s">
        <v>1354</v>
      </c>
      <c r="L4437" s="167" t="s">
        <v>1469</v>
      </c>
      <c r="M4437" s="167" t="s">
        <v>1388</v>
      </c>
      <c r="O4437" s="167">
        <v>23625</v>
      </c>
      <c r="P4437" s="167" t="s">
        <v>1386</v>
      </c>
      <c r="R4437" s="167">
        <v>57.12</v>
      </c>
      <c r="S4437" s="167">
        <v>-57.12</v>
      </c>
      <c r="T4437" s="167" t="s">
        <v>1361</v>
      </c>
    </row>
    <row r="4438" spans="1:20">
      <c r="A4438" s="167">
        <v>41300</v>
      </c>
      <c r="B4438" s="167">
        <v>45945</v>
      </c>
      <c r="C4438" s="168">
        <v>45945</v>
      </c>
      <c r="D4438" s="167">
        <v>180764</v>
      </c>
      <c r="E4438" s="167" t="s">
        <v>4945</v>
      </c>
      <c r="F4438" s="167" t="s">
        <v>1425</v>
      </c>
      <c r="G4438" s="167" t="s">
        <v>1426</v>
      </c>
      <c r="I4438" s="167" t="s">
        <v>1384</v>
      </c>
      <c r="J4438" s="167" t="s">
        <v>1469</v>
      </c>
      <c r="K4438" s="167" t="s">
        <v>1354</v>
      </c>
      <c r="L4438" s="167" t="s">
        <v>1469</v>
      </c>
      <c r="M4438" s="167" t="s">
        <v>1388</v>
      </c>
      <c r="O4438" s="167">
        <v>24098</v>
      </c>
      <c r="P4438" s="167" t="s">
        <v>1386</v>
      </c>
      <c r="R4438" s="167">
        <v>57.12</v>
      </c>
      <c r="S4438" s="167">
        <v>-57.12</v>
      </c>
      <c r="T4438" s="167" t="s">
        <v>1361</v>
      </c>
    </row>
    <row r="4439" spans="1:20">
      <c r="A4439" s="167">
        <v>42100</v>
      </c>
      <c r="B4439" s="167">
        <v>45915</v>
      </c>
      <c r="C4439" s="168">
        <v>45915</v>
      </c>
      <c r="D4439" s="167">
        <v>180197</v>
      </c>
      <c r="E4439" s="167" t="s">
        <v>4946</v>
      </c>
      <c r="F4439" s="167" t="s">
        <v>1408</v>
      </c>
      <c r="G4439" s="167" t="s">
        <v>1409</v>
      </c>
      <c r="I4439" s="167" t="s">
        <v>1384</v>
      </c>
      <c r="J4439" s="167" t="s">
        <v>1422</v>
      </c>
      <c r="K4439" s="167" t="s">
        <v>1354</v>
      </c>
      <c r="L4439" s="167" t="s">
        <v>1423</v>
      </c>
      <c r="M4439" s="167" t="s">
        <v>1388</v>
      </c>
      <c r="O4439" s="167">
        <v>23625</v>
      </c>
      <c r="P4439" s="167" t="s">
        <v>1386</v>
      </c>
      <c r="R4439" s="167">
        <v>35</v>
      </c>
      <c r="S4439" s="167">
        <v>-35</v>
      </c>
      <c r="T4439" s="167" t="s">
        <v>1361</v>
      </c>
    </row>
    <row r="4440" spans="1:20">
      <c r="A4440" s="167">
        <v>42100</v>
      </c>
      <c r="B4440" s="167">
        <v>45945</v>
      </c>
      <c r="C4440" s="168">
        <v>45945</v>
      </c>
      <c r="D4440" s="167">
        <v>180764</v>
      </c>
      <c r="E4440" s="167" t="s">
        <v>4946</v>
      </c>
      <c r="F4440" s="167" t="s">
        <v>1408</v>
      </c>
      <c r="G4440" s="167" t="s">
        <v>1409</v>
      </c>
      <c r="I4440" s="167" t="s">
        <v>1384</v>
      </c>
      <c r="J4440" s="167" t="s">
        <v>1422</v>
      </c>
      <c r="K4440" s="167" t="s">
        <v>1354</v>
      </c>
      <c r="L4440" s="167" t="s">
        <v>1423</v>
      </c>
      <c r="M4440" s="167" t="s">
        <v>1388</v>
      </c>
      <c r="O4440" s="167">
        <v>24098</v>
      </c>
      <c r="P4440" s="167" t="s">
        <v>1386</v>
      </c>
      <c r="R4440" s="167">
        <v>35</v>
      </c>
      <c r="S4440" s="167">
        <v>-35</v>
      </c>
      <c r="T4440" s="167" t="s">
        <v>1361</v>
      </c>
    </row>
    <row r="4441" spans="1:20">
      <c r="A4441" s="167">
        <v>41300</v>
      </c>
      <c r="B4441" s="167">
        <v>45915</v>
      </c>
      <c r="C4441" s="168">
        <v>45915</v>
      </c>
      <c r="D4441" s="167">
        <v>180197</v>
      </c>
      <c r="E4441" s="167" t="s">
        <v>4947</v>
      </c>
      <c r="F4441" s="167" t="s">
        <v>1425</v>
      </c>
      <c r="G4441" s="167" t="s">
        <v>1426</v>
      </c>
      <c r="I4441" s="167" t="s">
        <v>1384</v>
      </c>
      <c r="J4441" s="167" t="s">
        <v>4948</v>
      </c>
      <c r="K4441" s="167" t="s">
        <v>1354</v>
      </c>
      <c r="L4441" s="167" t="s">
        <v>4948</v>
      </c>
      <c r="M4441" s="167" t="s">
        <v>1388</v>
      </c>
      <c r="O4441" s="167">
        <v>23625</v>
      </c>
      <c r="P4441" s="167" t="s">
        <v>1386</v>
      </c>
      <c r="R4441" s="167">
        <v>12.98</v>
      </c>
      <c r="S4441" s="167">
        <v>-12.98</v>
      </c>
      <c r="T4441" s="167" t="s">
        <v>1361</v>
      </c>
    </row>
    <row r="4442" spans="1:20">
      <c r="A4442" s="167">
        <v>41300</v>
      </c>
      <c r="B4442" s="167">
        <v>45945</v>
      </c>
      <c r="C4442" s="168">
        <v>45945</v>
      </c>
      <c r="D4442" s="167">
        <v>180764</v>
      </c>
      <c r="E4442" s="167" t="s">
        <v>4947</v>
      </c>
      <c r="F4442" s="167" t="s">
        <v>1425</v>
      </c>
      <c r="G4442" s="167" t="s">
        <v>1426</v>
      </c>
      <c r="I4442" s="167" t="s">
        <v>1384</v>
      </c>
      <c r="J4442" s="167" t="s">
        <v>4948</v>
      </c>
      <c r="K4442" s="167" t="s">
        <v>1354</v>
      </c>
      <c r="L4442" s="167" t="s">
        <v>4948</v>
      </c>
      <c r="M4442" s="167" t="s">
        <v>1388</v>
      </c>
      <c r="O4442" s="167">
        <v>24098</v>
      </c>
      <c r="P4442" s="167" t="s">
        <v>1386</v>
      </c>
      <c r="R4442" s="167">
        <v>12.98</v>
      </c>
      <c r="S4442" s="167">
        <v>-12.98</v>
      </c>
      <c r="T4442" s="167" t="s">
        <v>1361</v>
      </c>
    </row>
    <row r="4443" spans="1:20">
      <c r="A4443" s="167">
        <v>42000</v>
      </c>
      <c r="B4443" s="167">
        <v>45904</v>
      </c>
      <c r="C4443" s="168">
        <v>45904</v>
      </c>
      <c r="D4443" s="167" t="s">
        <v>4949</v>
      </c>
      <c r="E4443" s="167" t="s">
        <v>4950</v>
      </c>
      <c r="F4443" s="167" t="s">
        <v>1425</v>
      </c>
      <c r="G4443" s="167" t="s">
        <v>1426</v>
      </c>
      <c r="I4443" s="167" t="s">
        <v>1650</v>
      </c>
      <c r="J4443" s="167" t="s">
        <v>3309</v>
      </c>
      <c r="K4443" s="167" t="s">
        <v>789</v>
      </c>
      <c r="L4443" s="167" t="s">
        <v>3310</v>
      </c>
      <c r="M4443" s="167" t="s">
        <v>4951</v>
      </c>
      <c r="O4443" s="167">
        <v>23555</v>
      </c>
      <c r="P4443" s="167" t="s">
        <v>1386</v>
      </c>
      <c r="R4443" s="167">
        <v>387.24</v>
      </c>
      <c r="S4443" s="167">
        <v>-387.24</v>
      </c>
      <c r="T4443" s="167" t="s">
        <v>1361</v>
      </c>
    </row>
    <row r="4444" spans="1:20">
      <c r="A4444" s="167">
        <v>41700</v>
      </c>
      <c r="B4444" s="167">
        <v>45904</v>
      </c>
      <c r="C4444" s="168">
        <v>45904</v>
      </c>
      <c r="D4444" s="167" t="s">
        <v>4949</v>
      </c>
      <c r="E4444" s="167" t="s">
        <v>4952</v>
      </c>
      <c r="F4444" s="167" t="s">
        <v>1425</v>
      </c>
      <c r="G4444" s="167" t="s">
        <v>1426</v>
      </c>
      <c r="I4444" s="167" t="s">
        <v>1650</v>
      </c>
      <c r="J4444" s="167" t="s">
        <v>1941</v>
      </c>
      <c r="K4444" s="167" t="s">
        <v>789</v>
      </c>
      <c r="L4444" s="167" t="s">
        <v>1942</v>
      </c>
      <c r="M4444" s="167" t="s">
        <v>4951</v>
      </c>
      <c r="O4444" s="167">
        <v>23555</v>
      </c>
      <c r="P4444" s="167" t="s">
        <v>1386</v>
      </c>
      <c r="R4444" s="167">
        <v>150</v>
      </c>
      <c r="S4444" s="167">
        <v>-150</v>
      </c>
      <c r="T4444" s="167" t="s">
        <v>1361</v>
      </c>
    </row>
    <row r="4445" spans="1:20">
      <c r="A4445" s="167">
        <v>41500</v>
      </c>
      <c r="B4445" s="167">
        <v>45961</v>
      </c>
      <c r="C4445" s="168">
        <v>45961</v>
      </c>
      <c r="E4445" s="167" t="s">
        <v>4953</v>
      </c>
      <c r="F4445" s="167" t="s">
        <v>4954</v>
      </c>
      <c r="G4445" s="167" t="s">
        <v>4955</v>
      </c>
      <c r="I4445" s="167" t="s">
        <v>4956</v>
      </c>
      <c r="O4445" s="167">
        <v>24487</v>
      </c>
      <c r="P4445" s="167" t="s">
        <v>1386</v>
      </c>
      <c r="R4445" s="167">
        <v>4800</v>
      </c>
      <c r="S4445" s="167">
        <v>-4800</v>
      </c>
    </row>
    <row r="4446" spans="1:20">
      <c r="A4446" s="167">
        <v>41500</v>
      </c>
      <c r="B4446" s="167">
        <v>45961</v>
      </c>
      <c r="C4446" s="168">
        <v>45961</v>
      </c>
      <c r="E4446" s="167" t="s">
        <v>4953</v>
      </c>
      <c r="F4446" s="167" t="s">
        <v>4957</v>
      </c>
      <c r="G4446" s="167" t="s">
        <v>4958</v>
      </c>
      <c r="I4446" s="167" t="s">
        <v>4959</v>
      </c>
      <c r="O4446" s="167">
        <v>24487</v>
      </c>
      <c r="P4446" s="167" t="s">
        <v>1386</v>
      </c>
      <c r="R4446" s="167">
        <v>748</v>
      </c>
      <c r="S4446" s="167">
        <v>-748</v>
      </c>
    </row>
    <row r="4447" spans="1:20">
      <c r="A4447" s="167">
        <v>42000</v>
      </c>
      <c r="B4447" s="167">
        <v>45961</v>
      </c>
      <c r="C4447" s="168">
        <v>45961</v>
      </c>
      <c r="E4447" s="167" t="s">
        <v>4953</v>
      </c>
      <c r="F4447" s="167" t="s">
        <v>4954</v>
      </c>
      <c r="G4447" s="167" t="s">
        <v>4955</v>
      </c>
      <c r="I4447" s="167" t="s">
        <v>4956</v>
      </c>
      <c r="O4447" s="167">
        <v>24487</v>
      </c>
      <c r="P4447" s="167" t="s">
        <v>1386</v>
      </c>
      <c r="R4447" s="167">
        <v>28753.89</v>
      </c>
      <c r="S4447" s="167">
        <v>-28753.89</v>
      </c>
    </row>
    <row r="4448" spans="1:20">
      <c r="A4448" s="167">
        <v>42000</v>
      </c>
      <c r="B4448" s="167">
        <v>45961</v>
      </c>
      <c r="C4448" s="168">
        <v>45961</v>
      </c>
      <c r="E4448" s="167" t="s">
        <v>4953</v>
      </c>
      <c r="F4448" s="167" t="s">
        <v>4957</v>
      </c>
      <c r="G4448" s="167" t="s">
        <v>4958</v>
      </c>
      <c r="I4448" s="167" t="s">
        <v>4959</v>
      </c>
      <c r="O4448" s="167">
        <v>24487</v>
      </c>
      <c r="P4448" s="167" t="s">
        <v>1386</v>
      </c>
      <c r="R4448" s="167">
        <v>17238.84</v>
      </c>
      <c r="S4448" s="167">
        <v>-17238.84</v>
      </c>
    </row>
    <row r="4449" spans="1:20">
      <c r="A4449" s="167">
        <v>44000</v>
      </c>
      <c r="B4449" s="167">
        <v>45961</v>
      </c>
      <c r="C4449" s="168">
        <v>45961</v>
      </c>
      <c r="E4449" s="167" t="s">
        <v>4953</v>
      </c>
      <c r="F4449" s="167" t="s">
        <v>4957</v>
      </c>
      <c r="G4449" s="167" t="s">
        <v>4958</v>
      </c>
      <c r="I4449" s="167" t="s">
        <v>4959</v>
      </c>
      <c r="O4449" s="167">
        <v>24487</v>
      </c>
      <c r="P4449" s="167" t="s">
        <v>1386</v>
      </c>
      <c r="R4449" s="167">
        <v>702.65</v>
      </c>
      <c r="S4449" s="167">
        <v>-702.65</v>
      </c>
    </row>
    <row r="4450" spans="1:20">
      <c r="A4450" s="167">
        <v>41500</v>
      </c>
      <c r="B4450" s="167">
        <v>45930</v>
      </c>
      <c r="C4450" s="168">
        <v>45930</v>
      </c>
      <c r="E4450" s="167" t="s">
        <v>4960</v>
      </c>
      <c r="F4450" s="167" t="s">
        <v>4957</v>
      </c>
      <c r="G4450" s="167" t="s">
        <v>4958</v>
      </c>
      <c r="I4450" s="167" t="s">
        <v>4959</v>
      </c>
      <c r="O4450" s="167">
        <v>24075</v>
      </c>
      <c r="P4450" s="167" t="s">
        <v>1386</v>
      </c>
      <c r="R4450" s="167">
        <v>3265</v>
      </c>
      <c r="S4450" s="167">
        <v>-3265</v>
      </c>
    </row>
    <row r="4451" spans="1:20">
      <c r="A4451" s="167">
        <v>42000</v>
      </c>
      <c r="B4451" s="167">
        <v>45930</v>
      </c>
      <c r="C4451" s="168">
        <v>45930</v>
      </c>
      <c r="E4451" s="167" t="s">
        <v>4960</v>
      </c>
      <c r="F4451" s="167" t="s">
        <v>4954</v>
      </c>
      <c r="G4451" s="167" t="s">
        <v>4955</v>
      </c>
      <c r="I4451" s="167" t="s">
        <v>4956</v>
      </c>
      <c r="O4451" s="167">
        <v>24075</v>
      </c>
      <c r="P4451" s="167" t="s">
        <v>1386</v>
      </c>
      <c r="R4451" s="167">
        <v>15453.6</v>
      </c>
      <c r="S4451" s="167">
        <v>-15453.6</v>
      </c>
    </row>
    <row r="4452" spans="1:20">
      <c r="A4452" s="167">
        <v>42000</v>
      </c>
      <c r="B4452" s="167">
        <v>45930</v>
      </c>
      <c r="C4452" s="168">
        <v>45930</v>
      </c>
      <c r="E4452" s="167" t="s">
        <v>4960</v>
      </c>
      <c r="F4452" s="167" t="s">
        <v>4957</v>
      </c>
      <c r="G4452" s="167" t="s">
        <v>4958</v>
      </c>
      <c r="I4452" s="167" t="s">
        <v>4959</v>
      </c>
      <c r="O4452" s="167">
        <v>24075</v>
      </c>
      <c r="P4452" s="167" t="s">
        <v>1386</v>
      </c>
      <c r="R4452" s="167">
        <v>21191.84</v>
      </c>
      <c r="S4452" s="167">
        <v>-21191.84</v>
      </c>
    </row>
    <row r="4453" spans="1:20">
      <c r="A4453" s="167">
        <v>44000</v>
      </c>
      <c r="B4453" s="167">
        <v>45930</v>
      </c>
      <c r="C4453" s="168">
        <v>45930</v>
      </c>
      <c r="E4453" s="167" t="s">
        <v>4960</v>
      </c>
      <c r="F4453" s="167" t="s">
        <v>4954</v>
      </c>
      <c r="G4453" s="167" t="s">
        <v>4955</v>
      </c>
      <c r="I4453" s="167" t="s">
        <v>4956</v>
      </c>
      <c r="O4453" s="167">
        <v>24075</v>
      </c>
      <c r="P4453" s="167" t="s">
        <v>1386</v>
      </c>
      <c r="R4453" s="167">
        <v>38.42</v>
      </c>
      <c r="S4453" s="167">
        <v>-38.42</v>
      </c>
    </row>
    <row r="4454" spans="1:20">
      <c r="A4454" s="167">
        <v>41400</v>
      </c>
      <c r="B4454" s="167">
        <v>45946</v>
      </c>
      <c r="C4454" s="168">
        <v>45946</v>
      </c>
      <c r="D4454" s="167" t="s">
        <v>4961</v>
      </c>
      <c r="E4454" s="167" t="s">
        <v>4962</v>
      </c>
      <c r="F4454" s="167" t="s">
        <v>1945</v>
      </c>
      <c r="G4454" s="167" t="s">
        <v>1946</v>
      </c>
      <c r="H4454" s="167" t="s">
        <v>4963</v>
      </c>
      <c r="I4454" s="167" t="s">
        <v>4956</v>
      </c>
      <c r="O4454" s="167">
        <v>16827</v>
      </c>
      <c r="P4454" s="167" t="s">
        <v>4964</v>
      </c>
      <c r="R4454" s="167">
        <v>284.54000000000002</v>
      </c>
      <c r="S4454" s="167">
        <v>-284.54000000000002</v>
      </c>
      <c r="T4454" s="167" t="s">
        <v>1361</v>
      </c>
    </row>
    <row r="4455" spans="1:20">
      <c r="A4455" s="167">
        <v>41400</v>
      </c>
      <c r="B4455" s="167">
        <v>45960</v>
      </c>
      <c r="C4455" s="168">
        <v>45960</v>
      </c>
      <c r="D4455" s="167" t="s">
        <v>4961</v>
      </c>
      <c r="E4455" s="167" t="s">
        <v>4962</v>
      </c>
      <c r="F4455" s="167" t="s">
        <v>1945</v>
      </c>
      <c r="G4455" s="167" t="s">
        <v>1946</v>
      </c>
      <c r="H4455" s="167" t="s">
        <v>4963</v>
      </c>
      <c r="I4455" s="167" t="s">
        <v>4956</v>
      </c>
      <c r="O4455" s="167">
        <v>16984</v>
      </c>
      <c r="P4455" s="167" t="s">
        <v>4964</v>
      </c>
      <c r="R4455" s="167">
        <v>284.54000000000002</v>
      </c>
      <c r="S4455" s="167">
        <v>-284.54000000000002</v>
      </c>
      <c r="T4455" s="167" t="s">
        <v>1361</v>
      </c>
    </row>
    <row r="4456" spans="1:20">
      <c r="A4456" s="167">
        <v>41400</v>
      </c>
      <c r="B4456" s="167">
        <v>45902</v>
      </c>
      <c r="C4456" s="168">
        <v>45902</v>
      </c>
      <c r="D4456" s="167" t="s">
        <v>4961</v>
      </c>
      <c r="E4456" s="167" t="s">
        <v>4965</v>
      </c>
      <c r="I4456" s="167" t="s">
        <v>4956</v>
      </c>
      <c r="O4456" s="167">
        <v>16433</v>
      </c>
      <c r="P4456" s="167" t="s">
        <v>4964</v>
      </c>
      <c r="R4456" s="167">
        <v>1951.41</v>
      </c>
      <c r="S4456" s="167">
        <v>-1951.41</v>
      </c>
      <c r="T4456" s="167" t="s">
        <v>1361</v>
      </c>
    </row>
    <row r="4457" spans="1:20">
      <c r="A4457" s="167">
        <v>41400</v>
      </c>
      <c r="B4457" s="167">
        <v>45915</v>
      </c>
      <c r="C4457" s="168">
        <v>45915</v>
      </c>
      <c r="D4457" s="167" t="s">
        <v>4961</v>
      </c>
      <c r="E4457" s="167" t="s">
        <v>4965</v>
      </c>
      <c r="F4457" s="167" t="s">
        <v>1945</v>
      </c>
      <c r="G4457" s="167" t="s">
        <v>1946</v>
      </c>
      <c r="I4457" s="167" t="s">
        <v>4956</v>
      </c>
      <c r="O4457" s="167">
        <v>16449</v>
      </c>
      <c r="P4457" s="167" t="s">
        <v>4964</v>
      </c>
      <c r="R4457" s="167">
        <v>534.95000000000005</v>
      </c>
      <c r="S4457" s="167">
        <v>-534.95000000000005</v>
      </c>
      <c r="T4457" s="167" t="s">
        <v>1361</v>
      </c>
    </row>
    <row r="4458" spans="1:20">
      <c r="A4458" s="167">
        <v>41400</v>
      </c>
      <c r="B4458" s="167">
        <v>45931</v>
      </c>
      <c r="C4458" s="168">
        <v>45931</v>
      </c>
      <c r="D4458" s="167" t="s">
        <v>4961</v>
      </c>
      <c r="E4458" s="167" t="s">
        <v>4965</v>
      </c>
      <c r="I4458" s="167" t="s">
        <v>4956</v>
      </c>
      <c r="O4458" s="167">
        <v>17059</v>
      </c>
      <c r="P4458" s="167" t="s">
        <v>4964</v>
      </c>
      <c r="R4458" s="167">
        <v>1909.15</v>
      </c>
      <c r="S4458" s="167">
        <v>-1909.15</v>
      </c>
      <c r="T4458" s="167" t="s">
        <v>1361</v>
      </c>
    </row>
    <row r="4459" spans="1:20">
      <c r="A4459" s="167">
        <v>41400</v>
      </c>
      <c r="B4459" s="167">
        <v>45945</v>
      </c>
      <c r="C4459" s="168">
        <v>45945</v>
      </c>
      <c r="D4459" s="167" t="s">
        <v>4961</v>
      </c>
      <c r="E4459" s="167" t="s">
        <v>4965</v>
      </c>
      <c r="F4459" s="167" t="s">
        <v>1945</v>
      </c>
      <c r="G4459" s="167" t="s">
        <v>1946</v>
      </c>
      <c r="I4459" s="167" t="s">
        <v>4956</v>
      </c>
      <c r="O4459" s="167">
        <v>16798</v>
      </c>
      <c r="P4459" s="167" t="s">
        <v>4964</v>
      </c>
      <c r="R4459" s="167">
        <v>533.63</v>
      </c>
      <c r="S4459" s="167">
        <v>-533.63</v>
      </c>
      <c r="T4459" s="167" t="s">
        <v>1361</v>
      </c>
    </row>
    <row r="4460" spans="1:20">
      <c r="A4460" s="167">
        <v>41400</v>
      </c>
      <c r="B4460" s="167">
        <v>45938</v>
      </c>
      <c r="C4460" s="168">
        <v>45938</v>
      </c>
      <c r="D4460" s="167">
        <v>9000104239</v>
      </c>
      <c r="E4460" s="167" t="s">
        <v>4966</v>
      </c>
      <c r="F4460" s="167" t="s">
        <v>1945</v>
      </c>
      <c r="G4460" s="167" t="s">
        <v>1946</v>
      </c>
      <c r="I4460" s="167" t="s">
        <v>4959</v>
      </c>
      <c r="O4460" s="167">
        <v>16683</v>
      </c>
      <c r="P4460" s="167" t="s">
        <v>4964</v>
      </c>
      <c r="R4460" s="167">
        <v>408.88</v>
      </c>
      <c r="S4460" s="167">
        <v>-408.88</v>
      </c>
      <c r="T4460" s="167" t="s">
        <v>1361</v>
      </c>
    </row>
    <row r="4461" spans="1:20">
      <c r="A4461" s="167">
        <v>41400</v>
      </c>
      <c r="B4461" s="167">
        <v>45916</v>
      </c>
      <c r="C4461" s="168">
        <v>45916</v>
      </c>
      <c r="D4461" s="167" t="s">
        <v>4961</v>
      </c>
      <c r="E4461" s="167" t="s">
        <v>4967</v>
      </c>
      <c r="F4461" s="167" t="s">
        <v>1504</v>
      </c>
      <c r="G4461" s="167" t="s">
        <v>297</v>
      </c>
      <c r="I4461" s="167" t="s">
        <v>4956</v>
      </c>
      <c r="O4461" s="167">
        <v>16491</v>
      </c>
      <c r="P4461" s="167" t="s">
        <v>4964</v>
      </c>
      <c r="R4461" s="167">
        <v>3097.85</v>
      </c>
      <c r="S4461" s="167">
        <v>-3097.85</v>
      </c>
      <c r="T4461" s="167" t="s">
        <v>1361</v>
      </c>
    </row>
    <row r="4462" spans="1:20">
      <c r="A4462" s="167">
        <v>41400</v>
      </c>
      <c r="B4462" s="167">
        <v>45945</v>
      </c>
      <c r="C4462" s="168">
        <v>45945</v>
      </c>
      <c r="D4462" s="167" t="s">
        <v>4961</v>
      </c>
      <c r="E4462" s="167" t="s">
        <v>4967</v>
      </c>
      <c r="F4462" s="167" t="s">
        <v>1504</v>
      </c>
      <c r="G4462" s="167" t="s">
        <v>297</v>
      </c>
      <c r="I4462" s="167" t="s">
        <v>4956</v>
      </c>
      <c r="O4462" s="167">
        <v>16798</v>
      </c>
      <c r="P4462" s="167" t="s">
        <v>4964</v>
      </c>
      <c r="R4462" s="167">
        <v>4865.83</v>
      </c>
      <c r="S4462" s="167">
        <v>-4865.83</v>
      </c>
      <c r="T4462" s="167" t="s">
        <v>1361</v>
      </c>
    </row>
    <row r="4463" spans="1:20">
      <c r="A4463" s="167">
        <v>41400</v>
      </c>
      <c r="B4463" s="167">
        <v>45909</v>
      </c>
      <c r="C4463" s="168">
        <v>45909</v>
      </c>
      <c r="D4463" s="167" t="s">
        <v>4961</v>
      </c>
      <c r="E4463" s="167" t="s">
        <v>4968</v>
      </c>
      <c r="F4463" s="167" t="s">
        <v>1945</v>
      </c>
      <c r="G4463" s="167" t="s">
        <v>1946</v>
      </c>
      <c r="I4463" s="167" t="s">
        <v>1650</v>
      </c>
      <c r="O4463" s="167">
        <v>16353</v>
      </c>
      <c r="P4463" s="167" t="s">
        <v>4964</v>
      </c>
      <c r="R4463" s="167">
        <v>720.95</v>
      </c>
      <c r="S4463" s="167">
        <v>-720.95</v>
      </c>
      <c r="T4463" s="167" t="s">
        <v>1361</v>
      </c>
    </row>
    <row r="4464" spans="1:20">
      <c r="A4464" s="167">
        <v>41400</v>
      </c>
      <c r="B4464" s="167">
        <v>45938</v>
      </c>
      <c r="C4464" s="168">
        <v>45938</v>
      </c>
      <c r="D4464" s="167" t="s">
        <v>4961</v>
      </c>
      <c r="E4464" s="167" t="s">
        <v>4968</v>
      </c>
      <c r="F4464" s="167" t="s">
        <v>1945</v>
      </c>
      <c r="G4464" s="167" t="s">
        <v>1946</v>
      </c>
      <c r="I4464" s="167" t="s">
        <v>1650</v>
      </c>
      <c r="O4464" s="167">
        <v>16683</v>
      </c>
      <c r="P4464" s="167" t="s">
        <v>4964</v>
      </c>
      <c r="R4464" s="167">
        <v>821.53</v>
      </c>
      <c r="S4464" s="167">
        <v>-821.53</v>
      </c>
      <c r="T4464" s="167" t="s">
        <v>1361</v>
      </c>
    </row>
    <row r="4465" spans="1:19">
      <c r="A4465" s="167">
        <v>40000</v>
      </c>
      <c r="B4465" s="167">
        <v>45931</v>
      </c>
      <c r="C4465" s="168">
        <v>45931</v>
      </c>
      <c r="E4465" s="167" t="s">
        <v>4969</v>
      </c>
      <c r="I4465" s="167" t="s">
        <v>1384</v>
      </c>
      <c r="K4465" s="167" t="s">
        <v>798</v>
      </c>
      <c r="M4465" s="167" t="s">
        <v>1385</v>
      </c>
      <c r="O4465" s="167">
        <v>24081</v>
      </c>
      <c r="P4465" s="167" t="s">
        <v>1386</v>
      </c>
      <c r="R4465" s="167">
        <v>351.5</v>
      </c>
      <c r="S4465" s="167">
        <v>-351.5</v>
      </c>
    </row>
    <row r="4466" spans="1:19">
      <c r="A4466" s="167">
        <v>40000</v>
      </c>
      <c r="B4466" s="167">
        <v>45931</v>
      </c>
      <c r="C4466" s="168">
        <v>45931</v>
      </c>
      <c r="E4466" s="167" t="s">
        <v>4969</v>
      </c>
      <c r="I4466" s="167" t="s">
        <v>1384</v>
      </c>
      <c r="K4466" s="167" t="s">
        <v>1203</v>
      </c>
      <c r="M4466" s="167" t="s">
        <v>1387</v>
      </c>
      <c r="O4466" s="167">
        <v>24081</v>
      </c>
      <c r="P4466" s="167" t="s">
        <v>1386</v>
      </c>
      <c r="R4466" s="167">
        <v>368.58</v>
      </c>
      <c r="S4466" s="167">
        <v>-368.58</v>
      </c>
    </row>
    <row r="4467" spans="1:19">
      <c r="A4467" s="167">
        <v>40000</v>
      </c>
      <c r="B4467" s="167">
        <v>45931</v>
      </c>
      <c r="C4467" s="168">
        <v>45931</v>
      </c>
      <c r="E4467" s="167" t="s">
        <v>4969</v>
      </c>
      <c r="I4467" s="167" t="s">
        <v>1384</v>
      </c>
      <c r="K4467" s="167" t="s">
        <v>1354</v>
      </c>
      <c r="M4467" s="167" t="s">
        <v>1388</v>
      </c>
      <c r="O4467" s="167">
        <v>24081</v>
      </c>
      <c r="P4467" s="167" t="s">
        <v>1386</v>
      </c>
      <c r="R4467" s="167">
        <v>449.4</v>
      </c>
      <c r="S4467" s="167">
        <v>-449.4</v>
      </c>
    </row>
    <row r="4468" spans="1:19">
      <c r="A4468" s="167">
        <v>40000</v>
      </c>
      <c r="B4468" s="167">
        <v>45931</v>
      </c>
      <c r="C4468" s="168">
        <v>45931</v>
      </c>
      <c r="E4468" s="167" t="s">
        <v>4969</v>
      </c>
      <c r="I4468" s="167" t="s">
        <v>1384</v>
      </c>
      <c r="K4468" s="167" t="s">
        <v>1135</v>
      </c>
      <c r="M4468" s="167" t="s">
        <v>1389</v>
      </c>
      <c r="O4468" s="167">
        <v>24081</v>
      </c>
      <c r="P4468" s="167" t="s">
        <v>1386</v>
      </c>
      <c r="R4468" s="167">
        <v>614.25</v>
      </c>
      <c r="S4468" s="167">
        <v>-614.25</v>
      </c>
    </row>
    <row r="4469" spans="1:19">
      <c r="A4469" s="167">
        <v>40000</v>
      </c>
      <c r="B4469" s="167">
        <v>45931</v>
      </c>
      <c r="C4469" s="168">
        <v>45931</v>
      </c>
      <c r="E4469" s="167" t="s">
        <v>4969</v>
      </c>
      <c r="I4469" s="167" t="s">
        <v>1384</v>
      </c>
      <c r="K4469" s="167" t="s">
        <v>1212</v>
      </c>
      <c r="M4469" s="167" t="s">
        <v>1390</v>
      </c>
      <c r="O4469" s="167">
        <v>24081</v>
      </c>
      <c r="P4469" s="167" t="s">
        <v>1386</v>
      </c>
      <c r="R4469" s="167">
        <v>653.38</v>
      </c>
      <c r="S4469" s="167">
        <v>-653.38</v>
      </c>
    </row>
    <row r="4470" spans="1:19">
      <c r="A4470" s="167">
        <v>40000</v>
      </c>
      <c r="B4470" s="167">
        <v>45931</v>
      </c>
      <c r="C4470" s="168">
        <v>45931</v>
      </c>
      <c r="E4470" s="167" t="s">
        <v>4969</v>
      </c>
      <c r="I4470" s="167" t="s">
        <v>1384</v>
      </c>
      <c r="K4470" s="167" t="s">
        <v>1177</v>
      </c>
      <c r="M4470" s="167" t="s">
        <v>1391</v>
      </c>
      <c r="O4470" s="167">
        <v>24081</v>
      </c>
      <c r="P4470" s="167" t="s">
        <v>1386</v>
      </c>
      <c r="R4470" s="167">
        <v>843.6</v>
      </c>
      <c r="S4470" s="167">
        <v>-843.6</v>
      </c>
    </row>
    <row r="4471" spans="1:19">
      <c r="A4471" s="167">
        <v>40000</v>
      </c>
      <c r="B4471" s="167">
        <v>45931</v>
      </c>
      <c r="C4471" s="168">
        <v>45931</v>
      </c>
      <c r="E4471" s="167" t="s">
        <v>4969</v>
      </c>
      <c r="I4471" s="167" t="s">
        <v>1384</v>
      </c>
      <c r="K4471" s="167" t="s">
        <v>867</v>
      </c>
      <c r="M4471" s="167" t="s">
        <v>1392</v>
      </c>
      <c r="O4471" s="167">
        <v>24081</v>
      </c>
      <c r="P4471" s="167" t="s">
        <v>1386</v>
      </c>
      <c r="R4471" s="167">
        <v>1125.3</v>
      </c>
      <c r="S4471" s="167">
        <v>-1125.3</v>
      </c>
    </row>
    <row r="4472" spans="1:19">
      <c r="A4472" s="167">
        <v>40000</v>
      </c>
      <c r="B4472" s="167">
        <v>45931</v>
      </c>
      <c r="C4472" s="168">
        <v>45931</v>
      </c>
      <c r="E4472" s="167" t="s">
        <v>4969</v>
      </c>
      <c r="I4472" s="167" t="s">
        <v>1384</v>
      </c>
      <c r="K4472" s="167" t="s">
        <v>1159</v>
      </c>
      <c r="M4472" s="167" t="s">
        <v>1393</v>
      </c>
      <c r="O4472" s="167">
        <v>24081</v>
      </c>
      <c r="P4472" s="167" t="s">
        <v>1386</v>
      </c>
      <c r="R4472" s="167">
        <v>1338.75</v>
      </c>
      <c r="S4472" s="167">
        <v>-1338.75</v>
      </c>
    </row>
    <row r="4473" spans="1:19">
      <c r="A4473" s="167">
        <v>40000</v>
      </c>
      <c r="B4473" s="167">
        <v>45931</v>
      </c>
      <c r="C4473" s="168">
        <v>45931</v>
      </c>
      <c r="E4473" s="167" t="s">
        <v>4969</v>
      </c>
      <c r="I4473" s="167" t="s">
        <v>1384</v>
      </c>
      <c r="K4473" s="167" t="s">
        <v>1215</v>
      </c>
      <c r="M4473" s="167" t="s">
        <v>1394</v>
      </c>
      <c r="O4473" s="167">
        <v>24081</v>
      </c>
      <c r="P4473" s="167" t="s">
        <v>1386</v>
      </c>
      <c r="R4473" s="167">
        <v>1492.52</v>
      </c>
      <c r="S4473" s="167">
        <v>-1492.52</v>
      </c>
    </row>
    <row r="4474" spans="1:19">
      <c r="A4474" s="167">
        <v>40000</v>
      </c>
      <c r="B4474" s="167">
        <v>45931</v>
      </c>
      <c r="C4474" s="168">
        <v>45931</v>
      </c>
      <c r="E4474" s="167" t="s">
        <v>4969</v>
      </c>
      <c r="I4474" s="167" t="s">
        <v>1384</v>
      </c>
      <c r="K4474" s="167" t="s">
        <v>1076</v>
      </c>
      <c r="M4474" s="167" t="s">
        <v>1396</v>
      </c>
      <c r="O4474" s="167">
        <v>24081</v>
      </c>
      <c r="P4474" s="167" t="s">
        <v>1386</v>
      </c>
      <c r="R4474" s="167">
        <v>2581</v>
      </c>
      <c r="S4474" s="167">
        <v>-2581</v>
      </c>
    </row>
    <row r="4475" spans="1:19">
      <c r="A4475" s="167">
        <v>40000</v>
      </c>
      <c r="B4475" s="167">
        <v>45931</v>
      </c>
      <c r="C4475" s="168">
        <v>45931</v>
      </c>
      <c r="E4475" s="167" t="s">
        <v>4969</v>
      </c>
      <c r="I4475" s="167" t="s">
        <v>1384</v>
      </c>
      <c r="K4475" s="167" t="s">
        <v>842</v>
      </c>
      <c r="M4475" s="167" t="s">
        <v>1395</v>
      </c>
      <c r="O4475" s="167">
        <v>24081</v>
      </c>
      <c r="P4475" s="167" t="s">
        <v>1386</v>
      </c>
      <c r="R4475" s="167">
        <v>2595.6</v>
      </c>
      <c r="S4475" s="167">
        <v>-2595.6</v>
      </c>
    </row>
    <row r="4476" spans="1:19">
      <c r="A4476" s="167">
        <v>40000</v>
      </c>
      <c r="B4476" s="167">
        <v>45931</v>
      </c>
      <c r="C4476" s="168">
        <v>45931</v>
      </c>
      <c r="E4476" s="167" t="s">
        <v>4969</v>
      </c>
      <c r="I4476" s="167" t="s">
        <v>1384</v>
      </c>
      <c r="K4476" s="167" t="s">
        <v>1010</v>
      </c>
      <c r="M4476" s="167" t="s">
        <v>1397</v>
      </c>
      <c r="O4476" s="167">
        <v>24081</v>
      </c>
      <c r="P4476" s="167" t="s">
        <v>1386</v>
      </c>
      <c r="R4476" s="167">
        <v>2661.6</v>
      </c>
      <c r="S4476" s="167">
        <v>-2661.6</v>
      </c>
    </row>
    <row r="4477" spans="1:19">
      <c r="A4477" s="167">
        <v>40000</v>
      </c>
      <c r="B4477" s="167">
        <v>45931</v>
      </c>
      <c r="C4477" s="168">
        <v>45931</v>
      </c>
      <c r="E4477" s="167" t="s">
        <v>4969</v>
      </c>
      <c r="I4477" s="167" t="s">
        <v>1384</v>
      </c>
      <c r="K4477" s="167" t="s">
        <v>1146</v>
      </c>
      <c r="M4477" s="167" t="s">
        <v>1398</v>
      </c>
      <c r="O4477" s="167">
        <v>24081</v>
      </c>
      <c r="P4477" s="167" t="s">
        <v>1386</v>
      </c>
      <c r="R4477" s="167">
        <v>7951.5</v>
      </c>
      <c r="S4477" s="167">
        <v>-7951.5</v>
      </c>
    </row>
    <row r="4478" spans="1:19">
      <c r="A4478" s="167">
        <v>40000</v>
      </c>
      <c r="B4478" s="167">
        <v>45931</v>
      </c>
      <c r="C4478" s="168">
        <v>45931</v>
      </c>
      <c r="E4478" s="167" t="s">
        <v>4969</v>
      </c>
      <c r="I4478" s="167" t="s">
        <v>1384</v>
      </c>
      <c r="K4478" s="167" t="s">
        <v>1086</v>
      </c>
      <c r="M4478" s="167" t="s">
        <v>1399</v>
      </c>
      <c r="O4478" s="167">
        <v>24081</v>
      </c>
      <c r="P4478" s="167" t="s">
        <v>1386</v>
      </c>
      <c r="R4478" s="167">
        <v>11153.75</v>
      </c>
      <c r="S4478" s="167">
        <v>-11153.75</v>
      </c>
    </row>
    <row r="4479" spans="1:19">
      <c r="A4479" s="167">
        <v>40200</v>
      </c>
      <c r="B4479" s="167">
        <v>45931</v>
      </c>
      <c r="C4479" s="168">
        <v>45931</v>
      </c>
      <c r="E4479" s="167" t="s">
        <v>4969</v>
      </c>
      <c r="I4479" s="167" t="s">
        <v>1384</v>
      </c>
      <c r="K4479" s="167" t="s">
        <v>1010</v>
      </c>
      <c r="M4479" s="167" t="s">
        <v>1397</v>
      </c>
      <c r="O4479" s="167">
        <v>24081</v>
      </c>
      <c r="P4479" s="167" t="s">
        <v>1386</v>
      </c>
      <c r="R4479" s="167">
        <v>189</v>
      </c>
      <c r="S4479" s="167">
        <v>-189</v>
      </c>
    </row>
    <row r="4480" spans="1:19">
      <c r="A4480" s="167">
        <v>41200</v>
      </c>
      <c r="B4480" s="167">
        <v>45931</v>
      </c>
      <c r="C4480" s="168">
        <v>45931</v>
      </c>
      <c r="E4480" s="167" t="s">
        <v>4969</v>
      </c>
      <c r="I4480" s="167" t="s">
        <v>1384</v>
      </c>
      <c r="K4480" s="167" t="s">
        <v>1188</v>
      </c>
      <c r="M4480" s="167" t="s">
        <v>1400</v>
      </c>
      <c r="O4480" s="167">
        <v>24081</v>
      </c>
      <c r="P4480" s="167" t="s">
        <v>1386</v>
      </c>
      <c r="R4480" s="167">
        <v>15.44</v>
      </c>
      <c r="S4480" s="167">
        <v>-15.44</v>
      </c>
    </row>
    <row r="4481" spans="1:19">
      <c r="A4481" s="167">
        <v>41200</v>
      </c>
      <c r="B4481" s="167">
        <v>45931</v>
      </c>
      <c r="C4481" s="168">
        <v>45931</v>
      </c>
      <c r="E4481" s="167" t="s">
        <v>4969</v>
      </c>
      <c r="I4481" s="167" t="s">
        <v>1384</v>
      </c>
      <c r="K4481" s="167" t="s">
        <v>1010</v>
      </c>
      <c r="M4481" s="167" t="s">
        <v>1397</v>
      </c>
      <c r="O4481" s="167">
        <v>24081</v>
      </c>
      <c r="P4481" s="167" t="s">
        <v>1386</v>
      </c>
      <c r="R4481" s="167">
        <v>246.75</v>
      </c>
      <c r="S4481" s="167">
        <v>-246.75</v>
      </c>
    </row>
    <row r="4482" spans="1:19">
      <c r="A4482" s="167">
        <v>41200</v>
      </c>
      <c r="B4482" s="167">
        <v>45931</v>
      </c>
      <c r="C4482" s="168">
        <v>45931</v>
      </c>
      <c r="E4482" s="167" t="s">
        <v>4969</v>
      </c>
      <c r="I4482" s="167" t="s">
        <v>1384</v>
      </c>
      <c r="K4482" s="167" t="s">
        <v>867</v>
      </c>
      <c r="M4482" s="167" t="s">
        <v>1392</v>
      </c>
      <c r="O4482" s="167">
        <v>24081</v>
      </c>
      <c r="P4482" s="167" t="s">
        <v>1386</v>
      </c>
      <c r="R4482" s="167">
        <v>250</v>
      </c>
      <c r="S4482" s="167">
        <v>-250</v>
      </c>
    </row>
    <row r="4483" spans="1:19">
      <c r="A4483" s="167">
        <v>41200</v>
      </c>
      <c r="B4483" s="167">
        <v>45931</v>
      </c>
      <c r="C4483" s="168">
        <v>45931</v>
      </c>
      <c r="E4483" s="167" t="s">
        <v>4969</v>
      </c>
      <c r="I4483" s="167" t="s">
        <v>1384</v>
      </c>
      <c r="K4483" s="167" t="s">
        <v>1203</v>
      </c>
      <c r="M4483" s="167" t="s">
        <v>1387</v>
      </c>
      <c r="O4483" s="167">
        <v>24081</v>
      </c>
      <c r="P4483" s="167" t="s">
        <v>1386</v>
      </c>
      <c r="R4483" s="167">
        <v>250</v>
      </c>
      <c r="S4483" s="167">
        <v>-250</v>
      </c>
    </row>
    <row r="4484" spans="1:19">
      <c r="A4484" s="167">
        <v>41200</v>
      </c>
      <c r="B4484" s="167">
        <v>45931</v>
      </c>
      <c r="C4484" s="168">
        <v>45931</v>
      </c>
      <c r="E4484" s="167" t="s">
        <v>4969</v>
      </c>
      <c r="I4484" s="167" t="s">
        <v>1384</v>
      </c>
      <c r="K4484" s="167" t="s">
        <v>1135</v>
      </c>
      <c r="M4484" s="167" t="s">
        <v>1389</v>
      </c>
      <c r="O4484" s="167">
        <v>24081</v>
      </c>
      <c r="P4484" s="167" t="s">
        <v>1386</v>
      </c>
      <c r="R4484" s="167">
        <v>262.5</v>
      </c>
      <c r="S4484" s="167">
        <v>-262.5</v>
      </c>
    </row>
    <row r="4485" spans="1:19">
      <c r="A4485" s="167">
        <v>41200</v>
      </c>
      <c r="B4485" s="167">
        <v>45931</v>
      </c>
      <c r="C4485" s="168">
        <v>45931</v>
      </c>
      <c r="E4485" s="167" t="s">
        <v>4969</v>
      </c>
      <c r="I4485" s="167" t="s">
        <v>1384</v>
      </c>
      <c r="K4485" s="167" t="s">
        <v>1215</v>
      </c>
      <c r="M4485" s="167" t="s">
        <v>1394</v>
      </c>
      <c r="O4485" s="167">
        <v>24081</v>
      </c>
      <c r="P4485" s="167" t="s">
        <v>1386</v>
      </c>
      <c r="R4485" s="167">
        <v>275</v>
      </c>
      <c r="S4485" s="167">
        <v>-275</v>
      </c>
    </row>
    <row r="4486" spans="1:19">
      <c r="A4486" s="167">
        <v>41200</v>
      </c>
      <c r="B4486" s="167">
        <v>45931</v>
      </c>
      <c r="C4486" s="168">
        <v>45931</v>
      </c>
      <c r="E4486" s="167" t="s">
        <v>4969</v>
      </c>
      <c r="I4486" s="167" t="s">
        <v>1384</v>
      </c>
      <c r="K4486" s="167" t="s">
        <v>798</v>
      </c>
      <c r="M4486" s="167" t="s">
        <v>1385</v>
      </c>
      <c r="O4486" s="167">
        <v>24081</v>
      </c>
      <c r="P4486" s="167" t="s">
        <v>1386</v>
      </c>
      <c r="R4486" s="167">
        <v>290.88</v>
      </c>
      <c r="S4486" s="167">
        <v>-290.88</v>
      </c>
    </row>
    <row r="4487" spans="1:19">
      <c r="A4487" s="167">
        <v>41200</v>
      </c>
      <c r="B4487" s="167">
        <v>45931</v>
      </c>
      <c r="C4487" s="168">
        <v>45931</v>
      </c>
      <c r="E4487" s="167" t="s">
        <v>4969</v>
      </c>
      <c r="I4487" s="167" t="s">
        <v>1384</v>
      </c>
      <c r="K4487" s="167" t="s">
        <v>1212</v>
      </c>
      <c r="M4487" s="167" t="s">
        <v>1390</v>
      </c>
      <c r="O4487" s="167">
        <v>24081</v>
      </c>
      <c r="P4487" s="167" t="s">
        <v>1386</v>
      </c>
      <c r="R4487" s="167">
        <v>297.24</v>
      </c>
      <c r="S4487" s="167">
        <v>-297.24</v>
      </c>
    </row>
    <row r="4488" spans="1:19">
      <c r="A4488" s="167">
        <v>41200</v>
      </c>
      <c r="B4488" s="167">
        <v>45931</v>
      </c>
      <c r="C4488" s="168">
        <v>45931</v>
      </c>
      <c r="E4488" s="167" t="s">
        <v>4969</v>
      </c>
      <c r="I4488" s="167" t="s">
        <v>1384</v>
      </c>
      <c r="K4488" s="167" t="s">
        <v>1146</v>
      </c>
      <c r="M4488" s="167" t="s">
        <v>1398</v>
      </c>
      <c r="O4488" s="167">
        <v>24081</v>
      </c>
      <c r="P4488" s="167" t="s">
        <v>1386</v>
      </c>
      <c r="R4488" s="167">
        <v>467.13</v>
      </c>
      <c r="S4488" s="167">
        <v>-467.13</v>
      </c>
    </row>
    <row r="4489" spans="1:19">
      <c r="A4489" s="167">
        <v>41200</v>
      </c>
      <c r="B4489" s="167">
        <v>45931</v>
      </c>
      <c r="C4489" s="168">
        <v>45931</v>
      </c>
      <c r="E4489" s="167" t="s">
        <v>4969</v>
      </c>
      <c r="I4489" s="167" t="s">
        <v>1384</v>
      </c>
      <c r="K4489" s="167" t="s">
        <v>842</v>
      </c>
      <c r="M4489" s="167" t="s">
        <v>1395</v>
      </c>
      <c r="O4489" s="167">
        <v>24081</v>
      </c>
      <c r="P4489" s="167" t="s">
        <v>1386</v>
      </c>
      <c r="R4489" s="167">
        <v>477.12</v>
      </c>
      <c r="S4489" s="167">
        <v>-477.12</v>
      </c>
    </row>
    <row r="4490" spans="1:19">
      <c r="A4490" s="167">
        <v>41200</v>
      </c>
      <c r="B4490" s="167">
        <v>45931</v>
      </c>
      <c r="C4490" s="168">
        <v>45931</v>
      </c>
      <c r="E4490" s="167" t="s">
        <v>4969</v>
      </c>
      <c r="I4490" s="167" t="s">
        <v>1384</v>
      </c>
      <c r="K4490" s="167" t="s">
        <v>1086</v>
      </c>
      <c r="M4490" s="167" t="s">
        <v>1399</v>
      </c>
      <c r="O4490" s="167">
        <v>24081</v>
      </c>
      <c r="P4490" s="167" t="s">
        <v>1386</v>
      </c>
      <c r="R4490" s="167">
        <v>2875</v>
      </c>
      <c r="S4490" s="167">
        <v>-2875</v>
      </c>
    </row>
    <row r="4491" spans="1:19">
      <c r="A4491" s="167">
        <v>41300</v>
      </c>
      <c r="B4491" s="167">
        <v>45931</v>
      </c>
      <c r="C4491" s="168">
        <v>45931</v>
      </c>
      <c r="E4491" s="167" t="s">
        <v>4969</v>
      </c>
      <c r="I4491" s="167" t="s">
        <v>1384</v>
      </c>
      <c r="K4491" s="167" t="s">
        <v>1177</v>
      </c>
      <c r="M4491" s="167" t="s">
        <v>1391</v>
      </c>
      <c r="O4491" s="167">
        <v>24081</v>
      </c>
      <c r="P4491" s="167" t="s">
        <v>1386</v>
      </c>
      <c r="R4491" s="167">
        <v>45</v>
      </c>
      <c r="S4491" s="167">
        <v>-45</v>
      </c>
    </row>
    <row r="4492" spans="1:19">
      <c r="A4492" s="167">
        <v>41300</v>
      </c>
      <c r="B4492" s="167">
        <v>45931</v>
      </c>
      <c r="C4492" s="168">
        <v>45931</v>
      </c>
      <c r="E4492" s="167" t="s">
        <v>4969</v>
      </c>
      <c r="I4492" s="167" t="s">
        <v>1384</v>
      </c>
      <c r="K4492" s="167" t="s">
        <v>1135</v>
      </c>
      <c r="M4492" s="167" t="s">
        <v>1389</v>
      </c>
      <c r="O4492" s="167">
        <v>24081</v>
      </c>
      <c r="P4492" s="167" t="s">
        <v>1386</v>
      </c>
      <c r="R4492" s="167">
        <v>113.5</v>
      </c>
      <c r="S4492" s="167">
        <v>-113.5</v>
      </c>
    </row>
    <row r="4493" spans="1:19">
      <c r="A4493" s="167">
        <v>41300</v>
      </c>
      <c r="B4493" s="167">
        <v>45931</v>
      </c>
      <c r="C4493" s="168">
        <v>45931</v>
      </c>
      <c r="E4493" s="167" t="s">
        <v>4969</v>
      </c>
      <c r="I4493" s="167" t="s">
        <v>1384</v>
      </c>
      <c r="K4493" s="167" t="s">
        <v>1215</v>
      </c>
      <c r="M4493" s="167" t="s">
        <v>1394</v>
      </c>
      <c r="O4493" s="167">
        <v>24081</v>
      </c>
      <c r="P4493" s="167" t="s">
        <v>1386</v>
      </c>
      <c r="R4493" s="167">
        <v>152</v>
      </c>
      <c r="S4493" s="167">
        <v>-152</v>
      </c>
    </row>
    <row r="4494" spans="1:19">
      <c r="A4494" s="167">
        <v>41300</v>
      </c>
      <c r="B4494" s="167">
        <v>45931</v>
      </c>
      <c r="C4494" s="168">
        <v>45931</v>
      </c>
      <c r="E4494" s="167" t="s">
        <v>4969</v>
      </c>
      <c r="I4494" s="167" t="s">
        <v>1384</v>
      </c>
      <c r="K4494" s="167" t="s">
        <v>1076</v>
      </c>
      <c r="M4494" s="167" t="s">
        <v>1396</v>
      </c>
      <c r="O4494" s="167">
        <v>24081</v>
      </c>
      <c r="P4494" s="167" t="s">
        <v>1386</v>
      </c>
      <c r="R4494" s="167">
        <v>175</v>
      </c>
      <c r="S4494" s="167">
        <v>-175</v>
      </c>
    </row>
    <row r="4495" spans="1:19">
      <c r="A4495" s="167">
        <v>41300</v>
      </c>
      <c r="B4495" s="167">
        <v>45931</v>
      </c>
      <c r="C4495" s="168">
        <v>45931</v>
      </c>
      <c r="E4495" s="167" t="s">
        <v>4969</v>
      </c>
      <c r="I4495" s="167" t="s">
        <v>1384</v>
      </c>
      <c r="K4495" s="167" t="s">
        <v>1354</v>
      </c>
      <c r="M4495" s="167" t="s">
        <v>1388</v>
      </c>
      <c r="O4495" s="167">
        <v>24081</v>
      </c>
      <c r="P4495" s="167" t="s">
        <v>1386</v>
      </c>
      <c r="R4495" s="167">
        <v>191.94</v>
      </c>
      <c r="S4495" s="167">
        <v>-191.94</v>
      </c>
    </row>
    <row r="4496" spans="1:19">
      <c r="A4496" s="167">
        <v>41300</v>
      </c>
      <c r="B4496" s="167">
        <v>45931</v>
      </c>
      <c r="C4496" s="168">
        <v>45931</v>
      </c>
      <c r="E4496" s="167" t="s">
        <v>4969</v>
      </c>
      <c r="I4496" s="167" t="s">
        <v>1384</v>
      </c>
      <c r="K4496" s="167" t="s">
        <v>1010</v>
      </c>
      <c r="M4496" s="167" t="s">
        <v>1397</v>
      </c>
      <c r="O4496" s="167">
        <v>24081</v>
      </c>
      <c r="P4496" s="167" t="s">
        <v>1386</v>
      </c>
      <c r="R4496" s="167">
        <v>230</v>
      </c>
      <c r="S4496" s="167">
        <v>-230</v>
      </c>
    </row>
    <row r="4497" spans="1:19">
      <c r="A4497" s="167">
        <v>41300</v>
      </c>
      <c r="B4497" s="167">
        <v>45931</v>
      </c>
      <c r="C4497" s="168">
        <v>45931</v>
      </c>
      <c r="E4497" s="167" t="s">
        <v>4969</v>
      </c>
      <c r="I4497" s="167" t="s">
        <v>1384</v>
      </c>
      <c r="K4497" s="167" t="s">
        <v>1146</v>
      </c>
      <c r="M4497" s="167" t="s">
        <v>1398</v>
      </c>
      <c r="O4497" s="167">
        <v>24081</v>
      </c>
      <c r="P4497" s="167" t="s">
        <v>1386</v>
      </c>
      <c r="R4497" s="167">
        <v>288</v>
      </c>
      <c r="S4497" s="167">
        <v>-288</v>
      </c>
    </row>
    <row r="4498" spans="1:19">
      <c r="A4498" s="167">
        <v>41300</v>
      </c>
      <c r="B4498" s="167">
        <v>45931</v>
      </c>
      <c r="C4498" s="168">
        <v>45931</v>
      </c>
      <c r="E4498" s="167" t="s">
        <v>4969</v>
      </c>
      <c r="I4498" s="167" t="s">
        <v>1384</v>
      </c>
      <c r="K4498" s="167" t="s">
        <v>1188</v>
      </c>
      <c r="M4498" s="167" t="s">
        <v>1400</v>
      </c>
      <c r="O4498" s="167">
        <v>24081</v>
      </c>
      <c r="P4498" s="167" t="s">
        <v>1386</v>
      </c>
      <c r="R4498" s="167">
        <v>293.8</v>
      </c>
      <c r="S4498" s="167">
        <v>-293.8</v>
      </c>
    </row>
    <row r="4499" spans="1:19">
      <c r="A4499" s="167">
        <v>41300</v>
      </c>
      <c r="B4499" s="167">
        <v>45931</v>
      </c>
      <c r="C4499" s="168">
        <v>45931</v>
      </c>
      <c r="E4499" s="167" t="s">
        <v>4969</v>
      </c>
      <c r="I4499" s="167" t="s">
        <v>1384</v>
      </c>
      <c r="K4499" s="167" t="s">
        <v>1212</v>
      </c>
      <c r="M4499" s="167" t="s">
        <v>1390</v>
      </c>
      <c r="O4499" s="167">
        <v>24081</v>
      </c>
      <c r="P4499" s="167" t="s">
        <v>1386</v>
      </c>
      <c r="R4499" s="167">
        <v>326.44</v>
      </c>
      <c r="S4499" s="167">
        <v>-326.44</v>
      </c>
    </row>
    <row r="4500" spans="1:19">
      <c r="A4500" s="167">
        <v>41300</v>
      </c>
      <c r="B4500" s="167">
        <v>45931</v>
      </c>
      <c r="C4500" s="168">
        <v>45931</v>
      </c>
      <c r="E4500" s="167" t="s">
        <v>4969</v>
      </c>
      <c r="I4500" s="167" t="s">
        <v>1384</v>
      </c>
      <c r="K4500" s="167" t="s">
        <v>798</v>
      </c>
      <c r="M4500" s="167" t="s">
        <v>1385</v>
      </c>
      <c r="O4500" s="167">
        <v>24081</v>
      </c>
      <c r="P4500" s="167" t="s">
        <v>1386</v>
      </c>
      <c r="R4500" s="167">
        <v>521.55999999999995</v>
      </c>
      <c r="S4500" s="167">
        <v>-521.55999999999995</v>
      </c>
    </row>
    <row r="4501" spans="1:19">
      <c r="A4501" s="167">
        <v>41300</v>
      </c>
      <c r="B4501" s="167">
        <v>45931</v>
      </c>
      <c r="C4501" s="168">
        <v>45931</v>
      </c>
      <c r="E4501" s="167" t="s">
        <v>4969</v>
      </c>
      <c r="I4501" s="167" t="s">
        <v>1384</v>
      </c>
      <c r="K4501" s="167" t="s">
        <v>1086</v>
      </c>
      <c r="M4501" s="167" t="s">
        <v>1399</v>
      </c>
      <c r="O4501" s="167">
        <v>24081</v>
      </c>
      <c r="P4501" s="167" t="s">
        <v>1386</v>
      </c>
      <c r="R4501" s="167">
        <v>580.66999999999996</v>
      </c>
      <c r="S4501" s="167">
        <v>-580.66999999999996</v>
      </c>
    </row>
    <row r="4502" spans="1:19">
      <c r="A4502" s="167">
        <v>41300</v>
      </c>
      <c r="B4502" s="167">
        <v>45931</v>
      </c>
      <c r="C4502" s="168">
        <v>45931</v>
      </c>
      <c r="E4502" s="167" t="s">
        <v>4969</v>
      </c>
      <c r="I4502" s="167" t="s">
        <v>1384</v>
      </c>
      <c r="K4502" s="167" t="s">
        <v>842</v>
      </c>
      <c r="M4502" s="167" t="s">
        <v>1395</v>
      </c>
      <c r="O4502" s="167">
        <v>24081</v>
      </c>
      <c r="P4502" s="167" t="s">
        <v>1386</v>
      </c>
      <c r="R4502" s="167">
        <v>1797.5</v>
      </c>
      <c r="S4502" s="167">
        <v>-1797.5</v>
      </c>
    </row>
    <row r="4503" spans="1:19">
      <c r="A4503" s="167">
        <v>41365</v>
      </c>
      <c r="B4503" s="167">
        <v>45931</v>
      </c>
      <c r="C4503" s="168">
        <v>45931</v>
      </c>
      <c r="E4503" s="167" t="s">
        <v>4969</v>
      </c>
      <c r="I4503" s="167" t="s">
        <v>1384</v>
      </c>
      <c r="K4503" s="167" t="s">
        <v>1354</v>
      </c>
      <c r="M4503" s="167" t="s">
        <v>1388</v>
      </c>
      <c r="O4503" s="167">
        <v>24081</v>
      </c>
      <c r="P4503" s="167" t="s">
        <v>1386</v>
      </c>
      <c r="R4503" s="167">
        <v>21.63</v>
      </c>
      <c r="S4503" s="167">
        <v>-21.63</v>
      </c>
    </row>
    <row r="4504" spans="1:19">
      <c r="A4504" s="167">
        <v>41365</v>
      </c>
      <c r="B4504" s="167">
        <v>45931</v>
      </c>
      <c r="C4504" s="168">
        <v>45931</v>
      </c>
      <c r="E4504" s="167" t="s">
        <v>4969</v>
      </c>
      <c r="I4504" s="167" t="s">
        <v>1384</v>
      </c>
      <c r="K4504" s="167" t="s">
        <v>1146</v>
      </c>
      <c r="M4504" s="167" t="s">
        <v>1398</v>
      </c>
      <c r="O4504" s="167">
        <v>24081</v>
      </c>
      <c r="P4504" s="167" t="s">
        <v>1386</v>
      </c>
      <c r="R4504" s="167">
        <v>45</v>
      </c>
      <c r="S4504" s="167">
        <v>-45</v>
      </c>
    </row>
    <row r="4505" spans="1:19">
      <c r="A4505" s="167">
        <v>41365</v>
      </c>
      <c r="B4505" s="167">
        <v>45931</v>
      </c>
      <c r="C4505" s="168">
        <v>45931</v>
      </c>
      <c r="E4505" s="167" t="s">
        <v>4969</v>
      </c>
      <c r="I4505" s="167" t="s">
        <v>1384</v>
      </c>
      <c r="K4505" s="167" t="s">
        <v>867</v>
      </c>
      <c r="M4505" s="167" t="s">
        <v>1392</v>
      </c>
      <c r="O4505" s="167">
        <v>24081</v>
      </c>
      <c r="P4505" s="167" t="s">
        <v>1386</v>
      </c>
      <c r="R4505" s="167">
        <v>128.75</v>
      </c>
      <c r="S4505" s="167">
        <v>-128.75</v>
      </c>
    </row>
    <row r="4506" spans="1:19">
      <c r="A4506" s="167">
        <v>41365</v>
      </c>
      <c r="B4506" s="167">
        <v>45931</v>
      </c>
      <c r="C4506" s="168">
        <v>45931</v>
      </c>
      <c r="E4506" s="167" t="s">
        <v>4969</v>
      </c>
      <c r="I4506" s="167" t="s">
        <v>1384</v>
      </c>
      <c r="K4506" s="167" t="s">
        <v>1010</v>
      </c>
      <c r="M4506" s="167" t="s">
        <v>1397</v>
      </c>
      <c r="O4506" s="167">
        <v>24081</v>
      </c>
      <c r="P4506" s="167" t="s">
        <v>1386</v>
      </c>
      <c r="R4506" s="167">
        <v>200</v>
      </c>
      <c r="S4506" s="167">
        <v>-200</v>
      </c>
    </row>
    <row r="4507" spans="1:19">
      <c r="A4507" s="167">
        <v>41365</v>
      </c>
      <c r="B4507" s="167">
        <v>45931</v>
      </c>
      <c r="C4507" s="168">
        <v>45931</v>
      </c>
      <c r="E4507" s="167" t="s">
        <v>4969</v>
      </c>
      <c r="I4507" s="167" t="s">
        <v>1384</v>
      </c>
      <c r="K4507" s="167" t="s">
        <v>1135</v>
      </c>
      <c r="M4507" s="167" t="s">
        <v>1389</v>
      </c>
      <c r="O4507" s="167">
        <v>24081</v>
      </c>
      <c r="P4507" s="167" t="s">
        <v>1386</v>
      </c>
      <c r="R4507" s="167">
        <v>360.5</v>
      </c>
      <c r="S4507" s="167">
        <v>-360.5</v>
      </c>
    </row>
    <row r="4508" spans="1:19">
      <c r="A4508" s="167">
        <v>41365</v>
      </c>
      <c r="B4508" s="167">
        <v>45931</v>
      </c>
      <c r="C4508" s="168">
        <v>45931</v>
      </c>
      <c r="E4508" s="167" t="s">
        <v>4969</v>
      </c>
      <c r="I4508" s="167" t="s">
        <v>1384</v>
      </c>
      <c r="K4508" s="167" t="s">
        <v>1212</v>
      </c>
      <c r="M4508" s="167" t="s">
        <v>1390</v>
      </c>
      <c r="O4508" s="167">
        <v>24081</v>
      </c>
      <c r="P4508" s="167" t="s">
        <v>1386</v>
      </c>
      <c r="R4508" s="167">
        <v>450.8</v>
      </c>
      <c r="S4508" s="167">
        <v>-450.8</v>
      </c>
    </row>
    <row r="4509" spans="1:19">
      <c r="A4509" s="167">
        <v>41365</v>
      </c>
      <c r="B4509" s="167">
        <v>45931</v>
      </c>
      <c r="C4509" s="168">
        <v>45931</v>
      </c>
      <c r="E4509" s="167" t="s">
        <v>4969</v>
      </c>
      <c r="I4509" s="167" t="s">
        <v>1384</v>
      </c>
      <c r="K4509" s="167" t="s">
        <v>798</v>
      </c>
      <c r="M4509" s="167" t="s">
        <v>1385</v>
      </c>
      <c r="O4509" s="167">
        <v>24081</v>
      </c>
      <c r="P4509" s="167" t="s">
        <v>1386</v>
      </c>
      <c r="R4509" s="167">
        <v>458.54</v>
      </c>
      <c r="S4509" s="167">
        <v>-458.54</v>
      </c>
    </row>
    <row r="4510" spans="1:19">
      <c r="A4510" s="167">
        <v>41365</v>
      </c>
      <c r="B4510" s="167">
        <v>45931</v>
      </c>
      <c r="C4510" s="168">
        <v>45931</v>
      </c>
      <c r="E4510" s="167" t="s">
        <v>4969</v>
      </c>
      <c r="I4510" s="167" t="s">
        <v>1384</v>
      </c>
      <c r="K4510" s="167" t="s">
        <v>1203</v>
      </c>
      <c r="M4510" s="167" t="s">
        <v>1387</v>
      </c>
      <c r="O4510" s="167">
        <v>24081</v>
      </c>
      <c r="P4510" s="167" t="s">
        <v>1386</v>
      </c>
      <c r="R4510" s="167">
        <v>1746.16</v>
      </c>
      <c r="S4510" s="167">
        <v>-1746.16</v>
      </c>
    </row>
    <row r="4511" spans="1:19">
      <c r="A4511" s="167">
        <v>41365</v>
      </c>
      <c r="B4511" s="167">
        <v>45931</v>
      </c>
      <c r="C4511" s="168">
        <v>45931</v>
      </c>
      <c r="E4511" s="167" t="s">
        <v>4969</v>
      </c>
      <c r="I4511" s="167" t="s">
        <v>1384</v>
      </c>
      <c r="K4511" s="167" t="s">
        <v>1086</v>
      </c>
      <c r="M4511" s="167" t="s">
        <v>1399</v>
      </c>
      <c r="O4511" s="167">
        <v>24081</v>
      </c>
      <c r="P4511" s="167" t="s">
        <v>1386</v>
      </c>
      <c r="R4511" s="167">
        <v>1966.5</v>
      </c>
      <c r="S4511" s="167">
        <v>-1966.5</v>
      </c>
    </row>
    <row r="4512" spans="1:19">
      <c r="A4512" s="167">
        <v>41450</v>
      </c>
      <c r="B4512" s="167">
        <v>45931</v>
      </c>
      <c r="C4512" s="168">
        <v>45931</v>
      </c>
      <c r="E4512" s="167" t="s">
        <v>4969</v>
      </c>
      <c r="I4512" s="167" t="s">
        <v>1384</v>
      </c>
      <c r="K4512" s="167" t="s">
        <v>1203</v>
      </c>
      <c r="M4512" s="167" t="s">
        <v>1387</v>
      </c>
      <c r="O4512" s="167">
        <v>24081</v>
      </c>
      <c r="P4512" s="167" t="s">
        <v>1386</v>
      </c>
      <c r="R4512" s="167">
        <v>176</v>
      </c>
      <c r="S4512" s="167">
        <v>-176</v>
      </c>
    </row>
    <row r="4513" spans="1:19">
      <c r="A4513" s="167">
        <v>41450</v>
      </c>
      <c r="B4513" s="167">
        <v>45931</v>
      </c>
      <c r="C4513" s="168">
        <v>45931</v>
      </c>
      <c r="E4513" s="167" t="s">
        <v>4969</v>
      </c>
      <c r="I4513" s="167" t="s">
        <v>1384</v>
      </c>
      <c r="K4513" s="167" t="s">
        <v>1076</v>
      </c>
      <c r="M4513" s="167" t="s">
        <v>1396</v>
      </c>
      <c r="O4513" s="167">
        <v>24081</v>
      </c>
      <c r="P4513" s="167" t="s">
        <v>1386</v>
      </c>
      <c r="R4513" s="167">
        <v>209</v>
      </c>
      <c r="S4513" s="167">
        <v>-209</v>
      </c>
    </row>
    <row r="4514" spans="1:19">
      <c r="A4514" s="167">
        <v>41450</v>
      </c>
      <c r="B4514" s="167">
        <v>45931</v>
      </c>
      <c r="C4514" s="168">
        <v>45931</v>
      </c>
      <c r="E4514" s="167" t="s">
        <v>4969</v>
      </c>
      <c r="I4514" s="167" t="s">
        <v>1384</v>
      </c>
      <c r="K4514" s="167" t="s">
        <v>1215</v>
      </c>
      <c r="M4514" s="167" t="s">
        <v>1394</v>
      </c>
      <c r="O4514" s="167">
        <v>24081</v>
      </c>
      <c r="P4514" s="167" t="s">
        <v>1386</v>
      </c>
      <c r="R4514" s="167">
        <v>245.5</v>
      </c>
      <c r="S4514" s="167">
        <v>-245.5</v>
      </c>
    </row>
    <row r="4515" spans="1:19">
      <c r="A4515" s="167">
        <v>41450</v>
      </c>
      <c r="B4515" s="167">
        <v>45931</v>
      </c>
      <c r="C4515" s="168">
        <v>45931</v>
      </c>
      <c r="E4515" s="167" t="s">
        <v>4969</v>
      </c>
      <c r="I4515" s="167" t="s">
        <v>1384</v>
      </c>
      <c r="K4515" s="167" t="s">
        <v>1177</v>
      </c>
      <c r="M4515" s="167" t="s">
        <v>1391</v>
      </c>
      <c r="O4515" s="167">
        <v>24081</v>
      </c>
      <c r="P4515" s="167" t="s">
        <v>1386</v>
      </c>
      <c r="R4515" s="167">
        <v>415.2</v>
      </c>
      <c r="S4515" s="167">
        <v>-415.2</v>
      </c>
    </row>
    <row r="4516" spans="1:19">
      <c r="A4516" s="167">
        <v>41450</v>
      </c>
      <c r="B4516" s="167">
        <v>45931</v>
      </c>
      <c r="C4516" s="168">
        <v>45931</v>
      </c>
      <c r="E4516" s="167" t="s">
        <v>4969</v>
      </c>
      <c r="I4516" s="167" t="s">
        <v>1384</v>
      </c>
      <c r="K4516" s="167" t="s">
        <v>1010</v>
      </c>
      <c r="M4516" s="167" t="s">
        <v>1397</v>
      </c>
      <c r="O4516" s="167">
        <v>24081</v>
      </c>
      <c r="P4516" s="167" t="s">
        <v>1386</v>
      </c>
      <c r="R4516" s="167">
        <v>2178.56</v>
      </c>
      <c r="S4516" s="167">
        <v>-2178.56</v>
      </c>
    </row>
    <row r="4517" spans="1:19">
      <c r="A4517" s="167">
        <v>41450</v>
      </c>
      <c r="B4517" s="167">
        <v>45931</v>
      </c>
      <c r="C4517" s="168">
        <v>45931</v>
      </c>
      <c r="E4517" s="167" t="s">
        <v>4969</v>
      </c>
      <c r="I4517" s="167" t="s">
        <v>1384</v>
      </c>
      <c r="K4517" s="167" t="s">
        <v>1146</v>
      </c>
      <c r="M4517" s="167" t="s">
        <v>1398</v>
      </c>
      <c r="O4517" s="167">
        <v>24081</v>
      </c>
      <c r="P4517" s="167" t="s">
        <v>1386</v>
      </c>
      <c r="R4517" s="167">
        <v>3432</v>
      </c>
      <c r="S4517" s="167">
        <v>-3432</v>
      </c>
    </row>
    <row r="4518" spans="1:19">
      <c r="A4518" s="167">
        <v>41450</v>
      </c>
      <c r="B4518" s="167">
        <v>45931</v>
      </c>
      <c r="C4518" s="168">
        <v>45931</v>
      </c>
      <c r="E4518" s="167" t="s">
        <v>4969</v>
      </c>
      <c r="I4518" s="167" t="s">
        <v>1384</v>
      </c>
      <c r="K4518" s="167" t="s">
        <v>1086</v>
      </c>
      <c r="M4518" s="167" t="s">
        <v>1399</v>
      </c>
      <c r="O4518" s="167">
        <v>24081</v>
      </c>
      <c r="P4518" s="167" t="s">
        <v>1386</v>
      </c>
      <c r="R4518" s="167">
        <v>4957</v>
      </c>
      <c r="S4518" s="167">
        <v>-4957</v>
      </c>
    </row>
    <row r="4519" spans="1:19">
      <c r="A4519" s="167">
        <v>42100</v>
      </c>
      <c r="B4519" s="167">
        <v>45931</v>
      </c>
      <c r="C4519" s="168">
        <v>45931</v>
      </c>
      <c r="E4519" s="167" t="s">
        <v>4969</v>
      </c>
      <c r="I4519" s="167" t="s">
        <v>1384</v>
      </c>
      <c r="K4519" s="167" t="s">
        <v>1354</v>
      </c>
      <c r="M4519" s="167" t="s">
        <v>1388</v>
      </c>
      <c r="O4519" s="167">
        <v>24081</v>
      </c>
      <c r="P4519" s="167" t="s">
        <v>1386</v>
      </c>
      <c r="R4519" s="167">
        <v>35</v>
      </c>
      <c r="S4519" s="167">
        <v>-35</v>
      </c>
    </row>
    <row r="4520" spans="1:19">
      <c r="A4520" s="167">
        <v>42100</v>
      </c>
      <c r="B4520" s="167">
        <v>45931</v>
      </c>
      <c r="C4520" s="168">
        <v>45931</v>
      </c>
      <c r="E4520" s="167" t="s">
        <v>4969</v>
      </c>
      <c r="I4520" s="167" t="s">
        <v>1384</v>
      </c>
      <c r="K4520" s="167" t="s">
        <v>798</v>
      </c>
      <c r="M4520" s="167" t="s">
        <v>1385</v>
      </c>
      <c r="O4520" s="167">
        <v>24081</v>
      </c>
      <c r="P4520" s="167" t="s">
        <v>1386</v>
      </c>
      <c r="R4520" s="167">
        <v>42</v>
      </c>
      <c r="S4520" s="167">
        <v>-42</v>
      </c>
    </row>
    <row r="4521" spans="1:19">
      <c r="A4521" s="167">
        <v>42100</v>
      </c>
      <c r="B4521" s="167">
        <v>45931</v>
      </c>
      <c r="C4521" s="168">
        <v>45931</v>
      </c>
      <c r="E4521" s="167" t="s">
        <v>4969</v>
      </c>
      <c r="I4521" s="167" t="s">
        <v>1384</v>
      </c>
      <c r="K4521" s="167" t="s">
        <v>867</v>
      </c>
      <c r="M4521" s="167" t="s">
        <v>1392</v>
      </c>
      <c r="O4521" s="167">
        <v>24081</v>
      </c>
      <c r="P4521" s="167" t="s">
        <v>1386</v>
      </c>
      <c r="R4521" s="167">
        <v>49</v>
      </c>
      <c r="S4521" s="167">
        <v>-49</v>
      </c>
    </row>
    <row r="4522" spans="1:19">
      <c r="A4522" s="167">
        <v>42100</v>
      </c>
      <c r="B4522" s="167">
        <v>45931</v>
      </c>
      <c r="C4522" s="168">
        <v>45931</v>
      </c>
      <c r="E4522" s="167" t="s">
        <v>4969</v>
      </c>
      <c r="I4522" s="167" t="s">
        <v>1384</v>
      </c>
      <c r="K4522" s="167" t="s">
        <v>1203</v>
      </c>
      <c r="M4522" s="167" t="s">
        <v>1387</v>
      </c>
      <c r="O4522" s="167">
        <v>24081</v>
      </c>
      <c r="P4522" s="167" t="s">
        <v>1386</v>
      </c>
      <c r="R4522" s="167">
        <v>70</v>
      </c>
      <c r="S4522" s="167">
        <v>-70</v>
      </c>
    </row>
    <row r="4523" spans="1:19">
      <c r="A4523" s="167">
        <v>42100</v>
      </c>
      <c r="B4523" s="167">
        <v>45931</v>
      </c>
      <c r="C4523" s="168">
        <v>45931</v>
      </c>
      <c r="E4523" s="167" t="s">
        <v>4969</v>
      </c>
      <c r="I4523" s="167" t="s">
        <v>1384</v>
      </c>
      <c r="K4523" s="167" t="s">
        <v>1159</v>
      </c>
      <c r="M4523" s="167" t="s">
        <v>1393</v>
      </c>
      <c r="O4523" s="167">
        <v>24081</v>
      </c>
      <c r="P4523" s="167" t="s">
        <v>1386</v>
      </c>
      <c r="R4523" s="167">
        <v>77</v>
      </c>
      <c r="S4523" s="167">
        <v>-77</v>
      </c>
    </row>
    <row r="4524" spans="1:19">
      <c r="A4524" s="167">
        <v>42100</v>
      </c>
      <c r="B4524" s="167">
        <v>45931</v>
      </c>
      <c r="C4524" s="168">
        <v>45931</v>
      </c>
      <c r="E4524" s="167" t="s">
        <v>4969</v>
      </c>
      <c r="I4524" s="167" t="s">
        <v>1384</v>
      </c>
      <c r="K4524" s="167" t="s">
        <v>1212</v>
      </c>
      <c r="M4524" s="167" t="s">
        <v>1390</v>
      </c>
      <c r="O4524" s="167">
        <v>24081</v>
      </c>
      <c r="P4524" s="167" t="s">
        <v>1386</v>
      </c>
      <c r="R4524" s="167">
        <v>84</v>
      </c>
      <c r="S4524" s="167">
        <v>-84</v>
      </c>
    </row>
    <row r="4525" spans="1:19">
      <c r="A4525" s="167">
        <v>42100</v>
      </c>
      <c r="B4525" s="167">
        <v>45931</v>
      </c>
      <c r="C4525" s="168">
        <v>45931</v>
      </c>
      <c r="E4525" s="167" t="s">
        <v>4969</v>
      </c>
      <c r="I4525" s="167" t="s">
        <v>1384</v>
      </c>
      <c r="K4525" s="167" t="s">
        <v>1135</v>
      </c>
      <c r="M4525" s="167" t="s">
        <v>1389</v>
      </c>
      <c r="O4525" s="167">
        <v>24081</v>
      </c>
      <c r="P4525" s="167" t="s">
        <v>1386</v>
      </c>
      <c r="R4525" s="167">
        <v>107.1</v>
      </c>
      <c r="S4525" s="167">
        <v>-107.1</v>
      </c>
    </row>
    <row r="4526" spans="1:19">
      <c r="A4526" s="167">
        <v>42100</v>
      </c>
      <c r="B4526" s="167">
        <v>45931</v>
      </c>
      <c r="C4526" s="168">
        <v>45931</v>
      </c>
      <c r="E4526" s="167" t="s">
        <v>4969</v>
      </c>
      <c r="I4526" s="167" t="s">
        <v>1384</v>
      </c>
      <c r="K4526" s="167" t="s">
        <v>1177</v>
      </c>
      <c r="M4526" s="167" t="s">
        <v>1391</v>
      </c>
      <c r="O4526" s="167">
        <v>24081</v>
      </c>
      <c r="P4526" s="167" t="s">
        <v>1386</v>
      </c>
      <c r="R4526" s="167">
        <v>153.25</v>
      </c>
      <c r="S4526" s="167">
        <v>-153.25</v>
      </c>
    </row>
    <row r="4527" spans="1:19">
      <c r="A4527" s="167">
        <v>42100</v>
      </c>
      <c r="B4527" s="167">
        <v>45931</v>
      </c>
      <c r="C4527" s="168">
        <v>45931</v>
      </c>
      <c r="E4527" s="167" t="s">
        <v>4969</v>
      </c>
      <c r="I4527" s="167" t="s">
        <v>1384</v>
      </c>
      <c r="K4527" s="167" t="s">
        <v>1076</v>
      </c>
      <c r="M4527" s="167" t="s">
        <v>1396</v>
      </c>
      <c r="O4527" s="167">
        <v>24081</v>
      </c>
      <c r="P4527" s="167" t="s">
        <v>1386</v>
      </c>
      <c r="R4527" s="167">
        <v>416.5</v>
      </c>
      <c r="S4527" s="167">
        <v>-416.5</v>
      </c>
    </row>
    <row r="4528" spans="1:19">
      <c r="A4528" s="167">
        <v>42100</v>
      </c>
      <c r="B4528" s="167">
        <v>45931</v>
      </c>
      <c r="C4528" s="168">
        <v>45931</v>
      </c>
      <c r="E4528" s="167" t="s">
        <v>4969</v>
      </c>
      <c r="I4528" s="167" t="s">
        <v>1384</v>
      </c>
      <c r="K4528" s="167" t="s">
        <v>1010</v>
      </c>
      <c r="M4528" s="167" t="s">
        <v>1397</v>
      </c>
      <c r="O4528" s="167">
        <v>24081</v>
      </c>
      <c r="P4528" s="167" t="s">
        <v>1386</v>
      </c>
      <c r="R4528" s="167">
        <v>547.4</v>
      </c>
      <c r="S4528" s="167">
        <v>-547.4</v>
      </c>
    </row>
    <row r="4529" spans="1:19">
      <c r="A4529" s="167">
        <v>42100</v>
      </c>
      <c r="B4529" s="167">
        <v>45931</v>
      </c>
      <c r="C4529" s="168">
        <v>45931</v>
      </c>
      <c r="E4529" s="167" t="s">
        <v>4969</v>
      </c>
      <c r="I4529" s="167" t="s">
        <v>1384</v>
      </c>
      <c r="K4529" s="167" t="s">
        <v>1215</v>
      </c>
      <c r="M4529" s="167" t="s">
        <v>1394</v>
      </c>
      <c r="O4529" s="167">
        <v>24081</v>
      </c>
      <c r="P4529" s="167" t="s">
        <v>1386</v>
      </c>
      <c r="R4529" s="167">
        <v>612</v>
      </c>
      <c r="S4529" s="167">
        <v>-612</v>
      </c>
    </row>
    <row r="4530" spans="1:19">
      <c r="A4530" s="167">
        <v>42100</v>
      </c>
      <c r="B4530" s="167">
        <v>45931</v>
      </c>
      <c r="C4530" s="168">
        <v>45931</v>
      </c>
      <c r="E4530" s="167" t="s">
        <v>4969</v>
      </c>
      <c r="I4530" s="167" t="s">
        <v>1384</v>
      </c>
      <c r="K4530" s="167" t="s">
        <v>1146</v>
      </c>
      <c r="M4530" s="167" t="s">
        <v>1398</v>
      </c>
      <c r="O4530" s="167">
        <v>24081</v>
      </c>
      <c r="P4530" s="167" t="s">
        <v>1386</v>
      </c>
      <c r="R4530" s="167">
        <v>744</v>
      </c>
      <c r="S4530" s="167">
        <v>-744</v>
      </c>
    </row>
    <row r="4531" spans="1:19">
      <c r="A4531" s="167">
        <v>42100</v>
      </c>
      <c r="B4531" s="167">
        <v>45931</v>
      </c>
      <c r="C4531" s="168">
        <v>45931</v>
      </c>
      <c r="E4531" s="167" t="s">
        <v>4969</v>
      </c>
      <c r="I4531" s="167" t="s">
        <v>1384</v>
      </c>
      <c r="K4531" s="167" t="s">
        <v>1086</v>
      </c>
      <c r="M4531" s="167" t="s">
        <v>1399</v>
      </c>
      <c r="O4531" s="167">
        <v>24081</v>
      </c>
      <c r="P4531" s="167" t="s">
        <v>1386</v>
      </c>
      <c r="R4531" s="167">
        <v>1055</v>
      </c>
      <c r="S4531" s="167">
        <v>-1055</v>
      </c>
    </row>
    <row r="4532" spans="1:19">
      <c r="A4532" s="167">
        <v>41500</v>
      </c>
      <c r="B4532" s="167">
        <v>45901</v>
      </c>
      <c r="C4532" s="168">
        <v>45901</v>
      </c>
      <c r="E4532" s="167" t="s">
        <v>4970</v>
      </c>
      <c r="F4532" s="167" t="s">
        <v>4957</v>
      </c>
      <c r="G4532" s="167" t="s">
        <v>4958</v>
      </c>
      <c r="I4532" s="167" t="s">
        <v>4959</v>
      </c>
      <c r="O4532" s="167">
        <v>23599</v>
      </c>
      <c r="P4532" s="167" t="s">
        <v>1386</v>
      </c>
      <c r="Q4532" s="167">
        <v>43198</v>
      </c>
      <c r="S4532" s="167">
        <v>43198</v>
      </c>
    </row>
    <row r="4533" spans="1:19">
      <c r="A4533" s="167">
        <v>42000</v>
      </c>
      <c r="B4533" s="167">
        <v>45901</v>
      </c>
      <c r="C4533" s="168">
        <v>45901</v>
      </c>
      <c r="E4533" s="167" t="s">
        <v>4970</v>
      </c>
      <c r="F4533" s="167" t="s">
        <v>4954</v>
      </c>
      <c r="G4533" s="167" t="s">
        <v>4955</v>
      </c>
      <c r="I4533" s="167" t="s">
        <v>4956</v>
      </c>
      <c r="O4533" s="167">
        <v>23599</v>
      </c>
      <c r="P4533" s="167" t="s">
        <v>1386</v>
      </c>
      <c r="Q4533" s="167">
        <v>4278.17</v>
      </c>
      <c r="S4533" s="167">
        <v>4278.17</v>
      </c>
    </row>
    <row r="4534" spans="1:19">
      <c r="A4534" s="167">
        <v>42000</v>
      </c>
      <c r="B4534" s="167">
        <v>45901</v>
      </c>
      <c r="C4534" s="168">
        <v>45901</v>
      </c>
      <c r="E4534" s="167" t="s">
        <v>4970</v>
      </c>
      <c r="F4534" s="167" t="s">
        <v>4954</v>
      </c>
      <c r="G4534" s="167" t="s">
        <v>4955</v>
      </c>
      <c r="I4534" s="167" t="s">
        <v>4971</v>
      </c>
      <c r="O4534" s="167">
        <v>23599</v>
      </c>
      <c r="P4534" s="167" t="s">
        <v>1386</v>
      </c>
      <c r="Q4534" s="167">
        <v>202.96</v>
      </c>
      <c r="S4534" s="167">
        <v>202.96</v>
      </c>
    </row>
    <row r="4535" spans="1:19">
      <c r="A4535" s="167">
        <v>42000</v>
      </c>
      <c r="B4535" s="167">
        <v>45901</v>
      </c>
      <c r="C4535" s="168">
        <v>45901</v>
      </c>
      <c r="E4535" s="167" t="s">
        <v>4970</v>
      </c>
      <c r="F4535" s="167" t="s">
        <v>4957</v>
      </c>
      <c r="G4535" s="167" t="s">
        <v>4958</v>
      </c>
      <c r="I4535" s="167" t="s">
        <v>4959</v>
      </c>
      <c r="O4535" s="167">
        <v>23599</v>
      </c>
      <c r="P4535" s="167" t="s">
        <v>1386</v>
      </c>
      <c r="Q4535" s="167">
        <v>83712.289999999994</v>
      </c>
      <c r="S4535" s="167">
        <v>83712.289999999994</v>
      </c>
    </row>
    <row r="4536" spans="1:19">
      <c r="A4536" s="167">
        <v>44000</v>
      </c>
      <c r="B4536" s="167">
        <v>45901</v>
      </c>
      <c r="C4536" s="168">
        <v>45901</v>
      </c>
      <c r="E4536" s="167" t="s">
        <v>4970</v>
      </c>
      <c r="F4536" s="167" t="s">
        <v>4957</v>
      </c>
      <c r="G4536" s="167" t="s">
        <v>4958</v>
      </c>
      <c r="I4536" s="167" t="s">
        <v>4959</v>
      </c>
      <c r="O4536" s="167">
        <v>23599</v>
      </c>
      <c r="P4536" s="167" t="s">
        <v>1386</v>
      </c>
      <c r="Q4536" s="167">
        <v>557.49</v>
      </c>
      <c r="S4536" s="167">
        <v>557.49</v>
      </c>
    </row>
    <row r="4537" spans="1:19">
      <c r="A4537" s="167">
        <v>41500</v>
      </c>
      <c r="B4537" s="167">
        <v>45931</v>
      </c>
      <c r="C4537" s="168">
        <v>45931</v>
      </c>
      <c r="E4537" s="167" t="s">
        <v>4972</v>
      </c>
      <c r="F4537" s="167" t="s">
        <v>4957</v>
      </c>
      <c r="G4537" s="167" t="s">
        <v>4958</v>
      </c>
      <c r="I4537" s="167" t="s">
        <v>4959</v>
      </c>
      <c r="O4537" s="167">
        <v>24076</v>
      </c>
      <c r="P4537" s="167" t="s">
        <v>1386</v>
      </c>
      <c r="Q4537" s="167">
        <v>3265</v>
      </c>
      <c r="S4537" s="167">
        <v>3265</v>
      </c>
    </row>
    <row r="4538" spans="1:19">
      <c r="A4538" s="167">
        <v>42000</v>
      </c>
      <c r="B4538" s="167">
        <v>45931</v>
      </c>
      <c r="C4538" s="168">
        <v>45931</v>
      </c>
      <c r="E4538" s="167" t="s">
        <v>4972</v>
      </c>
      <c r="F4538" s="167" t="s">
        <v>4954</v>
      </c>
      <c r="G4538" s="167" t="s">
        <v>4955</v>
      </c>
      <c r="I4538" s="167" t="s">
        <v>4956</v>
      </c>
      <c r="O4538" s="167">
        <v>24076</v>
      </c>
      <c r="P4538" s="167" t="s">
        <v>1386</v>
      </c>
      <c r="Q4538" s="167">
        <v>15453.6</v>
      </c>
      <c r="S4538" s="167">
        <v>15453.6</v>
      </c>
    </row>
    <row r="4539" spans="1:19">
      <c r="A4539" s="167">
        <v>42000</v>
      </c>
      <c r="B4539" s="167">
        <v>45931</v>
      </c>
      <c r="C4539" s="168">
        <v>45931</v>
      </c>
      <c r="E4539" s="167" t="s">
        <v>4972</v>
      </c>
      <c r="F4539" s="167" t="s">
        <v>4957</v>
      </c>
      <c r="G4539" s="167" t="s">
        <v>4958</v>
      </c>
      <c r="I4539" s="167" t="s">
        <v>4959</v>
      </c>
      <c r="O4539" s="167">
        <v>24076</v>
      </c>
      <c r="P4539" s="167" t="s">
        <v>1386</v>
      </c>
      <c r="Q4539" s="167">
        <v>21191.84</v>
      </c>
      <c r="S4539" s="167">
        <v>21191.84</v>
      </c>
    </row>
    <row r="4540" spans="1:19">
      <c r="A4540" s="167">
        <v>44000</v>
      </c>
      <c r="B4540" s="167">
        <v>45931</v>
      </c>
      <c r="C4540" s="168">
        <v>45931</v>
      </c>
      <c r="E4540" s="167" t="s">
        <v>4972</v>
      </c>
      <c r="F4540" s="167" t="s">
        <v>4954</v>
      </c>
      <c r="G4540" s="167" t="s">
        <v>4955</v>
      </c>
      <c r="I4540" s="167" t="s">
        <v>4956</v>
      </c>
      <c r="O4540" s="167">
        <v>24076</v>
      </c>
      <c r="P4540" s="167" t="s">
        <v>1386</v>
      </c>
      <c r="Q4540" s="167">
        <v>38.42</v>
      </c>
      <c r="S4540" s="167">
        <v>38.42</v>
      </c>
    </row>
    <row r="4541" spans="1:19">
      <c r="A4541" s="167">
        <v>41500</v>
      </c>
      <c r="B4541" s="167">
        <v>45931</v>
      </c>
      <c r="C4541" s="168">
        <v>45931</v>
      </c>
      <c r="E4541" s="167" t="s">
        <v>4973</v>
      </c>
      <c r="I4541" s="167" t="s">
        <v>4959</v>
      </c>
      <c r="K4541" s="167" t="s">
        <v>4651</v>
      </c>
      <c r="M4541" s="167" t="s">
        <v>4652</v>
      </c>
      <c r="O4541" s="167">
        <v>2524</v>
      </c>
      <c r="P4541" s="167" t="s">
        <v>4974</v>
      </c>
      <c r="Q4541" s="167">
        <v>3420</v>
      </c>
      <c r="S4541" s="167">
        <v>3420</v>
      </c>
    </row>
    <row r="4542" spans="1:19">
      <c r="A4542" s="167">
        <v>42000</v>
      </c>
      <c r="B4542" s="167">
        <v>45931</v>
      </c>
      <c r="C4542" s="168">
        <v>45931</v>
      </c>
      <c r="E4542" s="167" t="s">
        <v>4973</v>
      </c>
      <c r="I4542" s="167" t="s">
        <v>4959</v>
      </c>
      <c r="K4542" s="167" t="s">
        <v>4651</v>
      </c>
      <c r="M4542" s="167" t="s">
        <v>4652</v>
      </c>
      <c r="O4542" s="167">
        <v>2524</v>
      </c>
      <c r="P4542" s="167" t="s">
        <v>4974</v>
      </c>
      <c r="Q4542" s="167">
        <v>77360.77</v>
      </c>
      <c r="S4542" s="167">
        <v>77360.77</v>
      </c>
    </row>
    <row r="4543" spans="1:19">
      <c r="A4543" s="167">
        <v>44000</v>
      </c>
      <c r="B4543" s="167">
        <v>45931</v>
      </c>
      <c r="C4543" s="168">
        <v>45931</v>
      </c>
      <c r="E4543" s="167" t="s">
        <v>4973</v>
      </c>
      <c r="I4543" s="167" t="s">
        <v>4959</v>
      </c>
      <c r="K4543" s="167" t="s">
        <v>4651</v>
      </c>
      <c r="M4543" s="167" t="s">
        <v>4652</v>
      </c>
      <c r="O4543" s="167">
        <v>2524</v>
      </c>
      <c r="P4543" s="167" t="s">
        <v>4974</v>
      </c>
      <c r="Q4543" s="167">
        <v>6490.72</v>
      </c>
      <c r="S4543" s="167">
        <v>6490.72</v>
      </c>
    </row>
    <row r="4544" spans="1:19">
      <c r="A4544" s="167">
        <v>41500</v>
      </c>
      <c r="B4544" s="167">
        <v>45930</v>
      </c>
      <c r="C4544" s="168">
        <v>45930</v>
      </c>
      <c r="E4544" s="167" t="s">
        <v>4975</v>
      </c>
      <c r="I4544" s="167" t="s">
        <v>4959</v>
      </c>
      <c r="K4544" s="167" t="s">
        <v>4651</v>
      </c>
      <c r="M4544" s="167" t="s">
        <v>4652</v>
      </c>
      <c r="O4544" s="167">
        <v>2523</v>
      </c>
      <c r="P4544" s="167" t="s">
        <v>4974</v>
      </c>
      <c r="R4544" s="167">
        <v>3420</v>
      </c>
      <c r="S4544" s="167">
        <v>-3420</v>
      </c>
    </row>
    <row r="4545" spans="1:19">
      <c r="A4545" s="167">
        <v>42000</v>
      </c>
      <c r="B4545" s="167">
        <v>45930</v>
      </c>
      <c r="C4545" s="168">
        <v>45930</v>
      </c>
      <c r="E4545" s="167" t="s">
        <v>4975</v>
      </c>
      <c r="I4545" s="167" t="s">
        <v>4959</v>
      </c>
      <c r="K4545" s="167" t="s">
        <v>4651</v>
      </c>
      <c r="M4545" s="167" t="s">
        <v>4652</v>
      </c>
      <c r="O4545" s="167">
        <v>2523</v>
      </c>
      <c r="P4545" s="167" t="s">
        <v>4974</v>
      </c>
      <c r="R4545" s="167">
        <v>77360.77</v>
      </c>
      <c r="S4545" s="167">
        <v>-77360.77</v>
      </c>
    </row>
    <row r="4546" spans="1:19">
      <c r="A4546" s="167">
        <v>44000</v>
      </c>
      <c r="B4546" s="167">
        <v>45930</v>
      </c>
      <c r="C4546" s="168">
        <v>45930</v>
      </c>
      <c r="E4546" s="167" t="s">
        <v>4975</v>
      </c>
      <c r="I4546" s="167" t="s">
        <v>4959</v>
      </c>
      <c r="K4546" s="167" t="s">
        <v>4651</v>
      </c>
      <c r="M4546" s="167" t="s">
        <v>4652</v>
      </c>
      <c r="O4546" s="167">
        <v>2523</v>
      </c>
      <c r="P4546" s="167" t="s">
        <v>4974</v>
      </c>
      <c r="R4546" s="167">
        <v>6490.72</v>
      </c>
      <c r="S4546" s="167">
        <v>-6490.72</v>
      </c>
    </row>
  </sheetData>
  <autoFilter ref="A1:S2143" xr:uid="{E864183B-83AA-47C3-82F6-46E57013CC02}">
    <sortState xmlns:xlrd2="http://schemas.microsoft.com/office/spreadsheetml/2017/richdata2" ref="A2:S2143">
      <sortCondition ref="E1:E2143"/>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83F55-2D0A-4B03-9070-7FF9AE56275E}">
  <sheetPr>
    <tabColor theme="5" tint="0.79998168889431442"/>
  </sheetPr>
  <dimension ref="A1:O623"/>
  <sheetViews>
    <sheetView topLeftCell="A7" zoomScale="85" zoomScaleNormal="85" workbookViewId="0">
      <selection sqref="A1:XFD1048576"/>
    </sheetView>
  </sheetViews>
  <sheetFormatPr defaultRowHeight="12.75"/>
  <cols>
    <col min="1" max="1" width="33.5703125" style="167" bestFit="1" customWidth="1"/>
    <col min="2" max="2" width="18" style="58" bestFit="1" customWidth="1"/>
    <col min="3" max="3" width="10.28515625" style="58" bestFit="1" customWidth="1"/>
    <col min="4" max="4" width="11.7109375" style="58" bestFit="1" customWidth="1"/>
    <col min="5" max="5" width="13.28515625" style="58" bestFit="1" customWidth="1"/>
    <col min="6" max="6" width="13.7109375" style="167" customWidth="1"/>
    <col min="7" max="7" width="18.42578125" style="167" bestFit="1" customWidth="1"/>
    <col min="8" max="8" width="18" style="167" bestFit="1" customWidth="1"/>
    <col min="9" max="9" width="11.28515625" style="167" bestFit="1" customWidth="1"/>
    <col min="10" max="10" width="11.7109375" style="167" bestFit="1" customWidth="1"/>
    <col min="11" max="14" width="10.28515625" style="167" bestFit="1" customWidth="1"/>
    <col min="15" max="15" width="11.7109375" style="167" bestFit="1" customWidth="1"/>
    <col min="16" max="17" width="10.42578125" style="167" bestFit="1" customWidth="1"/>
    <col min="18" max="18" width="11.7109375" style="167" bestFit="1" customWidth="1"/>
    <col min="19" max="16384" width="9.140625" style="167"/>
  </cols>
  <sheetData>
    <row r="1" spans="1:11">
      <c r="A1" s="167" t="s">
        <v>4976</v>
      </c>
      <c r="B1" s="167"/>
      <c r="G1" s="167" t="s">
        <v>4977</v>
      </c>
      <c r="I1" s="58"/>
      <c r="J1" s="58"/>
    </row>
    <row r="2" spans="1:11">
      <c r="A2" s="59" t="s">
        <v>1358</v>
      </c>
      <c r="B2" s="60" t="s">
        <v>1359</v>
      </c>
      <c r="G2" s="59" t="s">
        <v>1358</v>
      </c>
      <c r="H2" s="60" t="s">
        <v>1359</v>
      </c>
      <c r="I2" s="58"/>
      <c r="J2" s="58"/>
      <c r="K2" s="58"/>
    </row>
    <row r="3" spans="1:11">
      <c r="A3" s="59" t="s">
        <v>1367</v>
      </c>
      <c r="B3" s="61">
        <v>50500</v>
      </c>
      <c r="G3" s="59" t="s">
        <v>1367</v>
      </c>
      <c r="H3" s="61">
        <v>50500</v>
      </c>
      <c r="I3" s="58"/>
      <c r="J3" s="58"/>
      <c r="K3" s="58"/>
    </row>
    <row r="4" spans="1:11">
      <c r="B4" s="167"/>
      <c r="C4" s="167"/>
      <c r="D4" s="167"/>
      <c r="E4" s="167"/>
    </row>
    <row r="5" spans="1:11">
      <c r="A5" s="59" t="s">
        <v>1362</v>
      </c>
      <c r="B5" s="59" t="s">
        <v>1363</v>
      </c>
      <c r="C5" s="60"/>
      <c r="D5" s="60"/>
      <c r="E5" s="167"/>
      <c r="G5" s="59" t="s">
        <v>1362</v>
      </c>
      <c r="H5" s="59" t="s">
        <v>1363</v>
      </c>
      <c r="I5" s="60"/>
      <c r="J5" s="60"/>
    </row>
    <row r="6" spans="1:11">
      <c r="A6" s="60"/>
      <c r="B6" s="60" t="s">
        <v>1364</v>
      </c>
      <c r="C6" s="60" t="s">
        <v>1365</v>
      </c>
      <c r="D6" s="60" t="s">
        <v>792</v>
      </c>
      <c r="E6" s="167"/>
      <c r="G6" s="60"/>
      <c r="H6" s="60" t="s">
        <v>1364</v>
      </c>
      <c r="I6" s="60" t="s">
        <v>1365</v>
      </c>
      <c r="J6" s="60" t="s">
        <v>792</v>
      </c>
    </row>
    <row r="7" spans="1:11">
      <c r="A7" s="60"/>
      <c r="B7" s="60"/>
      <c r="C7" s="60"/>
      <c r="D7" s="60"/>
      <c r="E7" s="167"/>
      <c r="G7" s="60"/>
      <c r="H7" s="60"/>
      <c r="I7" s="60"/>
      <c r="J7" s="60"/>
    </row>
    <row r="8" spans="1:11">
      <c r="A8" s="59" t="s">
        <v>1366</v>
      </c>
      <c r="B8" s="60"/>
      <c r="C8" s="60"/>
      <c r="D8" s="60"/>
      <c r="E8" s="170">
        <f>C8-B8</f>
        <v>0</v>
      </c>
      <c r="G8" s="59" t="s">
        <v>1366</v>
      </c>
      <c r="H8" s="60"/>
      <c r="I8" s="60"/>
      <c r="J8" s="60"/>
      <c r="K8" s="170"/>
    </row>
    <row r="9" spans="1:11">
      <c r="A9" s="61" t="s">
        <v>562</v>
      </c>
      <c r="B9" s="62"/>
      <c r="C9" s="62">
        <v>3230</v>
      </c>
      <c r="D9" s="62">
        <v>3230</v>
      </c>
      <c r="E9" s="170">
        <f t="shared" ref="E9:E22" si="0">C9-B9</f>
        <v>3230</v>
      </c>
      <c r="G9" s="61" t="s">
        <v>892</v>
      </c>
      <c r="H9" s="62">
        <v>3468.9700000000003</v>
      </c>
      <c r="I9" s="62">
        <v>35</v>
      </c>
      <c r="J9" s="62">
        <v>3503.9700000000003</v>
      </c>
      <c r="K9" s="170">
        <f t="shared" ref="K9:K15" si="1">I9-H9</f>
        <v>-3433.9700000000003</v>
      </c>
    </row>
    <row r="10" spans="1:11">
      <c r="A10" s="61" t="s">
        <v>658</v>
      </c>
      <c r="B10" s="62">
        <v>400</v>
      </c>
      <c r="C10" s="62"/>
      <c r="D10" s="62">
        <v>400</v>
      </c>
      <c r="E10" s="170">
        <f t="shared" si="0"/>
        <v>-400</v>
      </c>
      <c r="G10" s="61" t="s">
        <v>906</v>
      </c>
      <c r="H10" s="62">
        <v>1530</v>
      </c>
      <c r="I10" s="62"/>
      <c r="J10" s="62">
        <v>1530</v>
      </c>
      <c r="K10" s="170">
        <f t="shared" si="1"/>
        <v>-1530</v>
      </c>
    </row>
    <row r="11" spans="1:11">
      <c r="A11" s="61" t="s">
        <v>671</v>
      </c>
      <c r="B11" s="62"/>
      <c r="C11" s="62">
        <v>1610</v>
      </c>
      <c r="D11" s="62">
        <v>1610</v>
      </c>
      <c r="E11" s="170">
        <f t="shared" si="0"/>
        <v>1610</v>
      </c>
      <c r="G11" s="61" t="s">
        <v>2348</v>
      </c>
      <c r="H11" s="62">
        <v>860</v>
      </c>
      <c r="I11" s="62">
        <v>1875.55</v>
      </c>
      <c r="J11" s="62">
        <v>2735.55</v>
      </c>
      <c r="K11" s="170">
        <f t="shared" si="1"/>
        <v>1015.55</v>
      </c>
    </row>
    <row r="12" spans="1:11">
      <c r="A12" s="61" t="s">
        <v>682</v>
      </c>
      <c r="B12" s="62">
        <v>200</v>
      </c>
      <c r="C12" s="62"/>
      <c r="D12" s="62">
        <v>200</v>
      </c>
      <c r="E12" s="170">
        <f t="shared" si="0"/>
        <v>-200</v>
      </c>
      <c r="G12" s="61" t="s">
        <v>1016</v>
      </c>
      <c r="H12" s="62"/>
      <c r="I12" s="62">
        <v>5748.75</v>
      </c>
      <c r="J12" s="62">
        <v>5748.75</v>
      </c>
      <c r="K12" s="170">
        <f t="shared" si="1"/>
        <v>5748.75</v>
      </c>
    </row>
    <row r="13" spans="1:11">
      <c r="A13" s="61" t="s">
        <v>3252</v>
      </c>
      <c r="B13" s="62"/>
      <c r="C13" s="62">
        <v>273</v>
      </c>
      <c r="D13" s="62">
        <v>273</v>
      </c>
      <c r="E13" s="170">
        <f t="shared" si="0"/>
        <v>273</v>
      </c>
      <c r="G13" s="61" t="s">
        <v>3713</v>
      </c>
      <c r="H13" s="62"/>
      <c r="I13" s="62">
        <v>1370</v>
      </c>
      <c r="J13" s="62">
        <v>1370</v>
      </c>
      <c r="K13" s="170">
        <f t="shared" si="1"/>
        <v>1370</v>
      </c>
    </row>
    <row r="14" spans="1:11">
      <c r="A14" s="61" t="s">
        <v>687</v>
      </c>
      <c r="B14" s="62">
        <v>2000</v>
      </c>
      <c r="C14" s="62">
        <v>975</v>
      </c>
      <c r="D14" s="62">
        <v>2975</v>
      </c>
      <c r="E14" s="170">
        <f t="shared" si="0"/>
        <v>-1025</v>
      </c>
      <c r="G14" s="61" t="s">
        <v>4978</v>
      </c>
      <c r="H14" s="62">
        <v>860</v>
      </c>
      <c r="I14" s="62">
        <v>1875.55</v>
      </c>
      <c r="J14" s="62">
        <v>2735.55</v>
      </c>
      <c r="K14" s="170">
        <f t="shared" si="1"/>
        <v>1015.55</v>
      </c>
    </row>
    <row r="15" spans="1:11">
      <c r="A15" s="61" t="s">
        <v>692</v>
      </c>
      <c r="B15" s="62"/>
      <c r="C15" s="62">
        <v>513</v>
      </c>
      <c r="D15" s="62">
        <v>513</v>
      </c>
      <c r="E15" s="170">
        <f t="shared" si="0"/>
        <v>513</v>
      </c>
      <c r="G15" s="61" t="s">
        <v>792</v>
      </c>
      <c r="H15" s="62">
        <v>6718.97</v>
      </c>
      <c r="I15" s="62">
        <v>10904.849999999999</v>
      </c>
      <c r="J15" s="62">
        <v>17623.82</v>
      </c>
      <c r="K15" s="170">
        <f t="shared" si="1"/>
        <v>4185.8799999999983</v>
      </c>
    </row>
    <row r="16" spans="1:11">
      <c r="A16" s="61" t="s">
        <v>736</v>
      </c>
      <c r="B16" s="62"/>
      <c r="C16" s="62">
        <v>324</v>
      </c>
      <c r="D16" s="62">
        <v>324</v>
      </c>
      <c r="E16" s="170">
        <f t="shared" si="0"/>
        <v>324</v>
      </c>
      <c r="K16" s="170"/>
    </row>
    <row r="17" spans="1:15">
      <c r="A17" s="61" t="s">
        <v>4238</v>
      </c>
      <c r="B17" s="62"/>
      <c r="C17" s="62">
        <v>2549</v>
      </c>
      <c r="D17" s="62">
        <v>2549</v>
      </c>
      <c r="E17" s="170">
        <f t="shared" si="0"/>
        <v>2549</v>
      </c>
      <c r="K17" s="170"/>
    </row>
    <row r="18" spans="1:15">
      <c r="A18" s="61" t="s">
        <v>758</v>
      </c>
      <c r="B18" s="62"/>
      <c r="C18" s="62">
        <v>486</v>
      </c>
      <c r="D18" s="62">
        <v>486</v>
      </c>
      <c r="E18" s="170">
        <f t="shared" si="0"/>
        <v>486</v>
      </c>
      <c r="K18" s="170"/>
    </row>
    <row r="19" spans="1:15">
      <c r="A19" s="61" t="s">
        <v>764</v>
      </c>
      <c r="B19" s="62">
        <v>400</v>
      </c>
      <c r="C19" s="62">
        <v>300</v>
      </c>
      <c r="D19" s="62">
        <v>700</v>
      </c>
      <c r="E19" s="170">
        <f t="shared" si="0"/>
        <v>-100</v>
      </c>
      <c r="K19" s="170"/>
    </row>
    <row r="20" spans="1:15">
      <c r="A20" s="61" t="s">
        <v>4500</v>
      </c>
      <c r="B20" s="62">
        <v>3000</v>
      </c>
      <c r="C20" s="62"/>
      <c r="D20" s="62">
        <v>3000</v>
      </c>
      <c r="E20" s="170">
        <f t="shared" si="0"/>
        <v>-3000</v>
      </c>
      <c r="G20" s="59" t="s">
        <v>1358</v>
      </c>
      <c r="H20" s="60" t="s">
        <v>1359</v>
      </c>
      <c r="K20" s="170"/>
    </row>
    <row r="21" spans="1:15">
      <c r="A21" s="61" t="s">
        <v>4550</v>
      </c>
      <c r="B21" s="62">
        <v>579</v>
      </c>
      <c r="C21" s="62">
        <v>1875</v>
      </c>
      <c r="D21" s="62">
        <v>2454</v>
      </c>
      <c r="E21" s="170">
        <f t="shared" si="0"/>
        <v>1296</v>
      </c>
      <c r="G21" s="59" t="s">
        <v>1367</v>
      </c>
      <c r="H21" s="61">
        <v>41700</v>
      </c>
      <c r="K21" s="170"/>
    </row>
    <row r="22" spans="1:15">
      <c r="A22" s="61" t="s">
        <v>789</v>
      </c>
      <c r="B22" s="62">
        <v>125</v>
      </c>
      <c r="C22" s="62"/>
      <c r="D22" s="62">
        <v>125</v>
      </c>
      <c r="E22" s="170">
        <f t="shared" si="0"/>
        <v>-125</v>
      </c>
      <c r="K22" s="170"/>
    </row>
    <row r="23" spans="1:15">
      <c r="A23" s="61" t="s">
        <v>792</v>
      </c>
      <c r="B23" s="62">
        <v>6704</v>
      </c>
      <c r="C23" s="62">
        <v>12135</v>
      </c>
      <c r="D23" s="62">
        <v>18839</v>
      </c>
      <c r="E23" s="170"/>
      <c r="G23" s="59" t="s">
        <v>1362</v>
      </c>
      <c r="H23" s="59" t="s">
        <v>1363</v>
      </c>
      <c r="I23" s="60"/>
      <c r="J23" s="60"/>
      <c r="K23" s="60"/>
      <c r="L23" s="60"/>
      <c r="M23" s="60"/>
      <c r="N23" s="60"/>
      <c r="O23" s="60"/>
    </row>
    <row r="24" spans="1:15">
      <c r="A24" s="61"/>
      <c r="B24" s="62"/>
      <c r="C24" s="62"/>
      <c r="D24" s="62"/>
      <c r="E24" s="170"/>
      <c r="G24" s="60"/>
      <c r="H24" s="60" t="s">
        <v>1364</v>
      </c>
      <c r="I24" s="60" t="s">
        <v>1365</v>
      </c>
      <c r="J24" s="60" t="s">
        <v>792</v>
      </c>
      <c r="K24" s="60"/>
      <c r="L24" s="60"/>
      <c r="M24" s="60"/>
      <c r="N24" s="60"/>
      <c r="O24" s="60"/>
    </row>
    <row r="25" spans="1:15">
      <c r="A25" s="61"/>
      <c r="B25" s="62"/>
      <c r="C25" s="62"/>
      <c r="D25" s="62"/>
      <c r="E25" s="170"/>
      <c r="G25" s="60"/>
      <c r="H25" s="60"/>
      <c r="I25" s="60"/>
      <c r="J25" s="60"/>
      <c r="K25" s="60"/>
      <c r="L25" s="60"/>
      <c r="M25" s="60"/>
      <c r="N25" s="60"/>
      <c r="O25" s="60"/>
    </row>
    <row r="26" spans="1:15">
      <c r="A26" s="61"/>
      <c r="B26" s="62"/>
      <c r="C26" s="62"/>
      <c r="D26" s="62"/>
      <c r="E26" s="170"/>
      <c r="G26" s="59" t="s">
        <v>1366</v>
      </c>
      <c r="H26" s="60"/>
      <c r="I26" s="60"/>
      <c r="J26" s="60"/>
      <c r="K26" s="60"/>
      <c r="L26" s="60"/>
      <c r="M26" s="60"/>
      <c r="N26" s="60"/>
      <c r="O26" s="60"/>
    </row>
    <row r="27" spans="1:15">
      <c r="A27" s="59" t="s">
        <v>1358</v>
      </c>
      <c r="B27" s="60" t="s">
        <v>1359</v>
      </c>
      <c r="C27" s="167"/>
      <c r="D27" s="167"/>
      <c r="E27" s="170"/>
      <c r="G27" s="61" t="s">
        <v>892</v>
      </c>
      <c r="H27" s="62">
        <v>-4162.76</v>
      </c>
      <c r="I27" s="62">
        <v>-70</v>
      </c>
      <c r="J27" s="62">
        <v>-4232.76</v>
      </c>
      <c r="K27" s="60"/>
      <c r="L27" s="60"/>
      <c r="M27" s="60"/>
      <c r="N27" s="60"/>
      <c r="O27" s="60"/>
    </row>
    <row r="28" spans="1:15">
      <c r="A28" s="59" t="s">
        <v>1367</v>
      </c>
      <c r="B28" s="61">
        <v>41700</v>
      </c>
      <c r="C28" s="167"/>
      <c r="D28" s="167"/>
      <c r="E28" s="170"/>
      <c r="G28" s="61" t="s">
        <v>906</v>
      </c>
      <c r="H28" s="62">
        <v>-1836</v>
      </c>
      <c r="I28" s="62"/>
      <c r="J28" s="62">
        <v>-1836</v>
      </c>
      <c r="K28" s="60"/>
      <c r="L28" s="60"/>
      <c r="M28" s="60"/>
      <c r="N28" s="60"/>
      <c r="O28" s="60"/>
    </row>
    <row r="29" spans="1:15">
      <c r="B29" s="167"/>
      <c r="C29" s="167"/>
      <c r="D29" s="167"/>
      <c r="E29" s="170"/>
      <c r="G29" s="61" t="s">
        <v>2348</v>
      </c>
      <c r="H29" s="62">
        <v>-1032</v>
      </c>
      <c r="I29" s="62">
        <v>-2250.66</v>
      </c>
      <c r="J29" s="62">
        <v>-3282.66</v>
      </c>
      <c r="K29" s="60"/>
      <c r="L29" s="60"/>
      <c r="M29" s="60"/>
      <c r="N29" s="60"/>
      <c r="O29" s="60"/>
    </row>
    <row r="30" spans="1:15">
      <c r="A30" s="59" t="s">
        <v>1362</v>
      </c>
      <c r="B30" s="59" t="s">
        <v>1363</v>
      </c>
      <c r="C30" s="60"/>
      <c r="D30" s="60"/>
      <c r="E30" s="170"/>
      <c r="G30" s="61" t="s">
        <v>1016</v>
      </c>
      <c r="H30" s="62"/>
      <c r="I30" s="62">
        <v>-6898.5</v>
      </c>
      <c r="J30" s="62">
        <v>-6898.5</v>
      </c>
      <c r="K30" s="60"/>
      <c r="L30" s="60"/>
      <c r="M30" s="60"/>
      <c r="N30" s="60"/>
      <c r="O30" s="60"/>
    </row>
    <row r="31" spans="1:15">
      <c r="A31" s="60"/>
      <c r="B31" s="60" t="s">
        <v>1364</v>
      </c>
      <c r="C31" s="60" t="s">
        <v>1365</v>
      </c>
      <c r="D31" s="60" t="s">
        <v>792</v>
      </c>
      <c r="E31" s="170"/>
      <c r="G31" s="61" t="s">
        <v>3713</v>
      </c>
      <c r="H31" s="62"/>
      <c r="I31" s="62">
        <v>-1644</v>
      </c>
      <c r="J31" s="62">
        <v>-1644</v>
      </c>
    </row>
    <row r="32" spans="1:15">
      <c r="A32" s="60"/>
      <c r="B32" s="60"/>
      <c r="C32" s="60"/>
      <c r="D32" s="60"/>
      <c r="E32" s="170"/>
      <c r="G32" s="61" t="s">
        <v>792</v>
      </c>
      <c r="H32" s="62">
        <v>-7030.76</v>
      </c>
      <c r="I32" s="62">
        <v>-10863.16</v>
      </c>
      <c r="J32" s="62">
        <v>-17893.919999999998</v>
      </c>
    </row>
    <row r="33" spans="1:5">
      <c r="A33" s="59" t="s">
        <v>1366</v>
      </c>
      <c r="B33" s="60"/>
      <c r="C33" s="60"/>
      <c r="D33" s="60"/>
      <c r="E33" s="170"/>
    </row>
    <row r="34" spans="1:5">
      <c r="A34" s="61" t="s">
        <v>562</v>
      </c>
      <c r="B34" s="62"/>
      <c r="C34" s="62">
        <v>-815</v>
      </c>
      <c r="D34" s="62">
        <v>-815</v>
      </c>
      <c r="E34" s="170"/>
    </row>
    <row r="35" spans="1:5">
      <c r="A35" s="61" t="s">
        <v>658</v>
      </c>
      <c r="B35" s="62">
        <v>-480</v>
      </c>
      <c r="C35" s="62"/>
      <c r="D35" s="62">
        <v>-480</v>
      </c>
      <c r="E35" s="170"/>
    </row>
    <row r="36" spans="1:5">
      <c r="A36" s="61" t="s">
        <v>671</v>
      </c>
      <c r="B36" s="62"/>
      <c r="C36" s="62">
        <v>-1932</v>
      </c>
      <c r="D36" s="62">
        <v>-1932</v>
      </c>
      <c r="E36" s="170"/>
    </row>
    <row r="37" spans="1:5">
      <c r="A37" s="61" t="s">
        <v>682</v>
      </c>
      <c r="B37" s="62">
        <v>-240</v>
      </c>
      <c r="C37" s="62"/>
      <c r="D37" s="62">
        <v>-240</v>
      </c>
      <c r="E37" s="170"/>
    </row>
    <row r="38" spans="1:5">
      <c r="A38" s="61" t="s">
        <v>3252</v>
      </c>
      <c r="B38" s="62"/>
      <c r="C38" s="62">
        <v>-312</v>
      </c>
      <c r="D38" s="62">
        <v>-312</v>
      </c>
      <c r="E38" s="170"/>
    </row>
    <row r="39" spans="1:5">
      <c r="A39" s="61" t="s">
        <v>687</v>
      </c>
      <c r="B39" s="62">
        <v>-2400</v>
      </c>
      <c r="C39" s="62">
        <v>-1170</v>
      </c>
      <c r="D39" s="62">
        <v>-3570</v>
      </c>
      <c r="E39" s="170"/>
    </row>
    <row r="40" spans="1:5">
      <c r="A40" s="61" t="s">
        <v>692</v>
      </c>
      <c r="B40" s="62"/>
      <c r="C40" s="62">
        <v>-538.79999999999995</v>
      </c>
      <c r="D40" s="62">
        <v>-538.79999999999995</v>
      </c>
      <c r="E40" s="170"/>
    </row>
    <row r="41" spans="1:5">
      <c r="A41" s="61" t="s">
        <v>736</v>
      </c>
      <c r="B41" s="62"/>
      <c r="C41" s="62">
        <v>-400</v>
      </c>
      <c r="D41" s="62">
        <v>-400</v>
      </c>
      <c r="E41" s="170"/>
    </row>
    <row r="42" spans="1:5">
      <c r="A42" s="61" t="s">
        <v>4238</v>
      </c>
      <c r="B42" s="62"/>
      <c r="C42" s="62">
        <v>-3058</v>
      </c>
      <c r="D42" s="62">
        <v>-3058</v>
      </c>
      <c r="E42" s="170"/>
    </row>
    <row r="43" spans="1:5">
      <c r="A43" s="61" t="s">
        <v>758</v>
      </c>
      <c r="B43" s="62"/>
      <c r="C43" s="62">
        <v>-550</v>
      </c>
      <c r="D43" s="62">
        <v>-550</v>
      </c>
      <c r="E43" s="170"/>
    </row>
    <row r="44" spans="1:5">
      <c r="A44" s="61" t="s">
        <v>764</v>
      </c>
      <c r="B44" s="62"/>
      <c r="C44" s="62">
        <v>-350</v>
      </c>
      <c r="D44" s="62">
        <v>-350</v>
      </c>
      <c r="E44" s="170"/>
    </row>
    <row r="45" spans="1:5">
      <c r="A45" s="61" t="s">
        <v>4500</v>
      </c>
      <c r="B45" s="62">
        <v>-3600</v>
      </c>
      <c r="C45" s="62"/>
      <c r="D45" s="62">
        <v>-3600</v>
      </c>
      <c r="E45" s="170"/>
    </row>
    <row r="46" spans="1:5">
      <c r="A46" s="61" t="s">
        <v>4550</v>
      </c>
      <c r="B46" s="62">
        <v>-579</v>
      </c>
      <c r="C46" s="62"/>
      <c r="D46" s="62">
        <v>-579</v>
      </c>
      <c r="E46" s="170"/>
    </row>
    <row r="47" spans="1:5">
      <c r="A47" s="61" t="s">
        <v>789</v>
      </c>
      <c r="B47" s="62">
        <v>-150</v>
      </c>
      <c r="C47" s="62"/>
      <c r="D47" s="62">
        <v>-150</v>
      </c>
      <c r="E47" s="170"/>
    </row>
    <row r="48" spans="1:5">
      <c r="A48" s="61" t="s">
        <v>792</v>
      </c>
      <c r="B48" s="62">
        <v>-7449</v>
      </c>
      <c r="C48" s="62">
        <v>-9125.7999999999993</v>
      </c>
      <c r="D48" s="62">
        <v>-16574.8</v>
      </c>
      <c r="E48" s="170"/>
    </row>
    <row r="49" spans="1:5">
      <c r="A49" s="60"/>
      <c r="B49" s="60"/>
      <c r="C49" s="167"/>
      <c r="D49" s="167"/>
      <c r="E49" s="170"/>
    </row>
    <row r="50" spans="1:5">
      <c r="A50" s="60"/>
      <c r="B50" s="60"/>
      <c r="C50" s="167"/>
      <c r="D50" s="167"/>
      <c r="E50" s="170"/>
    </row>
    <row r="51" spans="1:5">
      <c r="A51" s="60"/>
      <c r="B51" s="60"/>
      <c r="C51" s="167"/>
      <c r="D51" s="167"/>
      <c r="E51" s="170"/>
    </row>
    <row r="52" spans="1:5">
      <c r="A52" s="60"/>
      <c r="B52" s="60"/>
      <c r="C52" s="167"/>
      <c r="D52" s="167"/>
      <c r="E52" s="170"/>
    </row>
    <row r="53" spans="1:5">
      <c r="A53" s="60"/>
      <c r="B53" s="60"/>
      <c r="C53" s="167"/>
      <c r="D53" s="167"/>
      <c r="E53" s="170"/>
    </row>
    <row r="54" spans="1:5">
      <c r="A54" s="60"/>
      <c r="B54" s="60"/>
      <c r="C54" s="167"/>
      <c r="D54" s="167"/>
      <c r="E54" s="170"/>
    </row>
    <row r="55" spans="1:5">
      <c r="A55" s="60"/>
      <c r="B55" s="60"/>
      <c r="C55" s="167"/>
      <c r="D55" s="167"/>
      <c r="E55" s="170"/>
    </row>
    <row r="56" spans="1:5">
      <c r="A56" s="60"/>
      <c r="B56" s="60"/>
      <c r="C56" s="167"/>
      <c r="D56" s="167"/>
      <c r="E56" s="170"/>
    </row>
    <row r="57" spans="1:5">
      <c r="A57" s="60"/>
      <c r="B57" s="60"/>
      <c r="C57" s="167"/>
      <c r="D57" s="167"/>
      <c r="E57" s="170"/>
    </row>
    <row r="58" spans="1:5">
      <c r="A58" s="60"/>
      <c r="B58" s="60"/>
      <c r="C58" s="167"/>
      <c r="D58" s="167"/>
      <c r="E58" s="170"/>
    </row>
    <row r="59" spans="1:5">
      <c r="A59" s="60"/>
      <c r="B59" s="60"/>
      <c r="C59" s="167"/>
      <c r="D59" s="167"/>
      <c r="E59" s="170"/>
    </row>
    <row r="60" spans="1:5">
      <c r="A60" s="60"/>
      <c r="B60" s="60"/>
      <c r="C60" s="167"/>
      <c r="D60" s="167"/>
      <c r="E60" s="170"/>
    </row>
    <row r="61" spans="1:5">
      <c r="A61" s="60"/>
      <c r="B61" s="60"/>
      <c r="C61" s="167"/>
      <c r="D61" s="167"/>
      <c r="E61" s="170"/>
    </row>
    <row r="62" spans="1:5">
      <c r="A62" s="60"/>
      <c r="B62" s="60"/>
      <c r="C62" s="167"/>
      <c r="D62" s="167"/>
      <c r="E62" s="170"/>
    </row>
    <row r="63" spans="1:5">
      <c r="A63" s="60"/>
      <c r="B63" s="60"/>
      <c r="C63" s="167"/>
      <c r="D63" s="167"/>
      <c r="E63" s="170"/>
    </row>
    <row r="64" spans="1:5">
      <c r="A64" s="60"/>
      <c r="B64" s="60"/>
      <c r="C64" s="167"/>
      <c r="D64" s="167"/>
      <c r="E64" s="170"/>
    </row>
    <row r="65" spans="1:5">
      <c r="A65" s="60"/>
      <c r="B65" s="60"/>
      <c r="C65" s="167"/>
      <c r="D65" s="167"/>
      <c r="E65" s="170"/>
    </row>
    <row r="66" spans="1:5">
      <c r="A66" s="60"/>
      <c r="B66" s="60"/>
      <c r="C66" s="167"/>
      <c r="D66" s="167"/>
      <c r="E66" s="170"/>
    </row>
    <row r="67" spans="1:5">
      <c r="A67" s="60"/>
      <c r="B67" s="60"/>
      <c r="C67" s="167"/>
      <c r="D67" s="167"/>
      <c r="E67" s="170"/>
    </row>
    <row r="68" spans="1:5">
      <c r="A68" s="60"/>
      <c r="B68" s="60"/>
      <c r="C68" s="167"/>
      <c r="D68" s="167"/>
      <c r="E68" s="170"/>
    </row>
    <row r="69" spans="1:5">
      <c r="A69" s="60"/>
      <c r="B69" s="60"/>
      <c r="C69" s="167"/>
      <c r="D69" s="167"/>
      <c r="E69" s="170"/>
    </row>
    <row r="70" spans="1:5">
      <c r="A70" s="60"/>
      <c r="B70" s="60"/>
      <c r="C70" s="167"/>
      <c r="D70" s="167"/>
      <c r="E70" s="170"/>
    </row>
    <row r="71" spans="1:5">
      <c r="A71" s="60"/>
      <c r="B71" s="60"/>
      <c r="C71" s="167"/>
      <c r="D71" s="167"/>
      <c r="E71" s="170"/>
    </row>
    <row r="72" spans="1:5">
      <c r="A72" s="60"/>
      <c r="B72" s="60"/>
      <c r="C72" s="167"/>
      <c r="D72" s="167"/>
      <c r="E72" s="170"/>
    </row>
    <row r="73" spans="1:5">
      <c r="A73" s="60"/>
      <c r="B73" s="60"/>
      <c r="C73" s="167"/>
      <c r="D73" s="167"/>
      <c r="E73" s="170"/>
    </row>
    <row r="74" spans="1:5">
      <c r="A74" s="60"/>
      <c r="B74" s="60"/>
      <c r="C74" s="167"/>
      <c r="D74" s="167"/>
      <c r="E74" s="170"/>
    </row>
    <row r="75" spans="1:5">
      <c r="A75" s="60"/>
      <c r="B75" s="60"/>
      <c r="C75" s="167"/>
      <c r="D75" s="167"/>
      <c r="E75" s="170"/>
    </row>
    <row r="76" spans="1:5">
      <c r="A76" s="60"/>
      <c r="B76" s="60"/>
      <c r="C76" s="167"/>
      <c r="D76" s="167"/>
      <c r="E76" s="170"/>
    </row>
    <row r="77" spans="1:5">
      <c r="A77" s="60"/>
      <c r="B77" s="60"/>
      <c r="C77" s="167"/>
      <c r="D77" s="167"/>
      <c r="E77" s="170"/>
    </row>
    <row r="78" spans="1:5">
      <c r="A78" s="60"/>
      <c r="B78" s="60"/>
      <c r="C78" s="167"/>
      <c r="D78" s="167"/>
      <c r="E78" s="170"/>
    </row>
    <row r="79" spans="1:5">
      <c r="A79" s="60"/>
      <c r="B79" s="60"/>
      <c r="C79" s="167"/>
      <c r="D79" s="167"/>
      <c r="E79" s="170"/>
    </row>
    <row r="80" spans="1:5">
      <c r="A80" s="60"/>
      <c r="B80" s="60"/>
      <c r="C80" s="167"/>
      <c r="D80" s="167"/>
      <c r="E80" s="170"/>
    </row>
    <row r="81" spans="1:5">
      <c r="A81" s="60"/>
      <c r="B81" s="60"/>
      <c r="C81" s="167"/>
      <c r="D81" s="167"/>
      <c r="E81" s="170"/>
    </row>
    <row r="82" spans="1:5">
      <c r="A82" s="60"/>
      <c r="B82" s="60"/>
      <c r="C82" s="167"/>
      <c r="D82" s="167"/>
      <c r="E82" s="170"/>
    </row>
    <row r="83" spans="1:5">
      <c r="A83" s="60"/>
      <c r="B83" s="60"/>
      <c r="C83" s="167"/>
      <c r="D83" s="167"/>
      <c r="E83" s="170"/>
    </row>
    <row r="84" spans="1:5">
      <c r="A84" s="60"/>
      <c r="B84" s="60"/>
      <c r="C84" s="167"/>
      <c r="D84" s="167"/>
      <c r="E84" s="170"/>
    </row>
    <row r="85" spans="1:5">
      <c r="A85" s="60"/>
      <c r="B85" s="60"/>
      <c r="C85" s="167"/>
      <c r="D85" s="167"/>
      <c r="E85" s="170"/>
    </row>
    <row r="86" spans="1:5">
      <c r="A86" s="60"/>
      <c r="B86" s="60"/>
      <c r="C86" s="167"/>
      <c r="D86" s="167"/>
      <c r="E86" s="170"/>
    </row>
    <row r="87" spans="1:5">
      <c r="A87" s="60"/>
      <c r="B87" s="60"/>
      <c r="C87" s="167"/>
      <c r="D87" s="167"/>
      <c r="E87" s="170"/>
    </row>
    <row r="88" spans="1:5">
      <c r="A88" s="60"/>
      <c r="B88" s="60"/>
      <c r="C88" s="167"/>
      <c r="D88" s="167"/>
      <c r="E88" s="170"/>
    </row>
    <row r="89" spans="1:5">
      <c r="A89" s="60"/>
      <c r="B89" s="60"/>
      <c r="C89" s="167"/>
      <c r="D89" s="167"/>
      <c r="E89" s="170"/>
    </row>
    <row r="90" spans="1:5">
      <c r="A90" s="60"/>
      <c r="B90" s="60"/>
      <c r="C90" s="167"/>
      <c r="D90" s="167"/>
      <c r="E90" s="170"/>
    </row>
    <row r="91" spans="1:5">
      <c r="A91" s="60"/>
      <c r="B91" s="60"/>
      <c r="C91" s="167"/>
      <c r="D91" s="167"/>
      <c r="E91" s="170"/>
    </row>
    <row r="92" spans="1:5">
      <c r="A92" s="60"/>
      <c r="B92" s="60"/>
      <c r="C92" s="167"/>
      <c r="D92" s="167"/>
      <c r="E92" s="170"/>
    </row>
    <row r="93" spans="1:5">
      <c r="A93" s="60"/>
      <c r="B93" s="60"/>
      <c r="C93" s="167"/>
      <c r="D93" s="167"/>
      <c r="E93" s="170"/>
    </row>
    <row r="94" spans="1:5">
      <c r="A94" s="60"/>
      <c r="B94" s="60"/>
      <c r="C94" s="167"/>
      <c r="D94" s="167"/>
      <c r="E94" s="170"/>
    </row>
    <row r="95" spans="1:5">
      <c r="A95" s="60"/>
      <c r="B95" s="60"/>
      <c r="C95" s="167"/>
      <c r="D95" s="167"/>
      <c r="E95" s="170"/>
    </row>
    <row r="96" spans="1:5">
      <c r="A96" s="60"/>
      <c r="B96" s="60"/>
      <c r="C96" s="167"/>
      <c r="D96" s="167"/>
      <c r="E96" s="170"/>
    </row>
    <row r="97" spans="1:5">
      <c r="A97" s="60"/>
      <c r="B97" s="60"/>
      <c r="C97" s="167"/>
      <c r="D97" s="167"/>
      <c r="E97" s="170"/>
    </row>
    <row r="98" spans="1:5">
      <c r="A98" s="60"/>
      <c r="B98" s="60"/>
      <c r="C98" s="167"/>
      <c r="D98" s="167"/>
      <c r="E98" s="170"/>
    </row>
    <row r="99" spans="1:5">
      <c r="A99" s="60"/>
      <c r="B99" s="60"/>
      <c r="C99" s="167"/>
      <c r="D99" s="167"/>
      <c r="E99" s="170"/>
    </row>
    <row r="100" spans="1:5">
      <c r="A100" s="60"/>
      <c r="B100" s="60"/>
      <c r="C100" s="167"/>
      <c r="D100" s="167"/>
      <c r="E100" s="170"/>
    </row>
    <row r="101" spans="1:5">
      <c r="A101" s="60"/>
      <c r="B101" s="60"/>
      <c r="C101" s="167"/>
      <c r="D101" s="167"/>
      <c r="E101" s="170"/>
    </row>
    <row r="102" spans="1:5">
      <c r="A102" s="60"/>
      <c r="B102" s="60"/>
      <c r="C102" s="167"/>
      <c r="D102" s="167"/>
      <c r="E102" s="170"/>
    </row>
    <row r="103" spans="1:5">
      <c r="A103" s="60"/>
      <c r="B103" s="60"/>
      <c r="C103" s="167"/>
      <c r="D103" s="167"/>
      <c r="E103" s="170"/>
    </row>
    <row r="104" spans="1:5">
      <c r="A104" s="60"/>
      <c r="B104" s="60"/>
      <c r="C104" s="167"/>
      <c r="D104" s="167"/>
      <c r="E104" s="170"/>
    </row>
    <row r="105" spans="1:5">
      <c r="A105" s="60"/>
      <c r="B105" s="60"/>
      <c r="C105" s="167"/>
      <c r="D105" s="167"/>
      <c r="E105" s="170"/>
    </row>
    <row r="106" spans="1:5">
      <c r="A106" s="60"/>
      <c r="B106" s="60"/>
      <c r="C106" s="167"/>
      <c r="D106" s="167"/>
      <c r="E106" s="170"/>
    </row>
    <row r="107" spans="1:5">
      <c r="A107" s="60"/>
      <c r="B107" s="60"/>
      <c r="C107" s="167"/>
      <c r="D107" s="167"/>
      <c r="E107" s="170"/>
    </row>
    <row r="108" spans="1:5">
      <c r="A108" s="60"/>
      <c r="B108" s="60"/>
      <c r="C108" s="167"/>
      <c r="D108" s="167"/>
      <c r="E108" s="170"/>
    </row>
    <row r="109" spans="1:5">
      <c r="A109" s="60"/>
      <c r="B109" s="60"/>
      <c r="C109" s="167"/>
      <c r="D109" s="167"/>
      <c r="E109" s="170"/>
    </row>
    <row r="110" spans="1:5">
      <c r="A110" s="60"/>
      <c r="B110" s="60"/>
      <c r="C110" s="167"/>
      <c r="D110" s="167"/>
      <c r="E110" s="170"/>
    </row>
    <row r="111" spans="1:5">
      <c r="A111" s="60"/>
      <c r="B111" s="60"/>
      <c r="C111" s="167"/>
      <c r="D111" s="167"/>
      <c r="E111" s="170"/>
    </row>
    <row r="112" spans="1:5">
      <c r="A112" s="60"/>
      <c r="B112" s="60"/>
      <c r="C112" s="167"/>
      <c r="D112" s="167"/>
      <c r="E112" s="170"/>
    </row>
    <row r="113" spans="1:5">
      <c r="A113" s="60"/>
      <c r="B113" s="60"/>
      <c r="C113" s="167"/>
      <c r="D113" s="167"/>
      <c r="E113" s="170"/>
    </row>
    <row r="114" spans="1:5">
      <c r="A114" s="60"/>
      <c r="B114" s="60"/>
      <c r="C114" s="167"/>
      <c r="D114" s="167"/>
      <c r="E114" s="170"/>
    </row>
    <row r="115" spans="1:5">
      <c r="A115" s="60"/>
      <c r="B115" s="60"/>
      <c r="C115" s="167"/>
      <c r="D115" s="167"/>
      <c r="E115" s="170"/>
    </row>
    <row r="116" spans="1:5">
      <c r="A116" s="60"/>
      <c r="B116" s="60"/>
      <c r="C116" s="167"/>
      <c r="D116" s="167"/>
      <c r="E116" s="170"/>
    </row>
    <row r="117" spans="1:5">
      <c r="A117" s="60"/>
      <c r="B117" s="60"/>
      <c r="C117" s="167"/>
      <c r="D117" s="167"/>
      <c r="E117" s="170"/>
    </row>
    <row r="118" spans="1:5">
      <c r="A118" s="60"/>
      <c r="B118" s="60"/>
      <c r="C118" s="167"/>
      <c r="D118" s="167"/>
      <c r="E118" s="170"/>
    </row>
    <row r="119" spans="1:5">
      <c r="A119" s="60"/>
      <c r="B119" s="60"/>
      <c r="C119" s="167"/>
      <c r="D119" s="167"/>
      <c r="E119" s="170"/>
    </row>
    <row r="120" spans="1:5">
      <c r="A120" s="60"/>
      <c r="B120" s="60"/>
      <c r="C120" s="167"/>
      <c r="D120" s="167"/>
      <c r="E120" s="170"/>
    </row>
    <row r="121" spans="1:5">
      <c r="A121" s="60"/>
      <c r="B121" s="60"/>
      <c r="C121" s="167"/>
      <c r="D121" s="167"/>
      <c r="E121" s="170"/>
    </row>
    <row r="122" spans="1:5">
      <c r="A122" s="60"/>
      <c r="B122" s="60"/>
      <c r="C122" s="167"/>
      <c r="D122" s="167"/>
      <c r="E122" s="170"/>
    </row>
    <row r="123" spans="1:5">
      <c r="A123" s="60"/>
      <c r="B123" s="60"/>
      <c r="C123" s="167"/>
      <c r="D123" s="167"/>
      <c r="E123" s="170"/>
    </row>
    <row r="124" spans="1:5">
      <c r="A124" s="60"/>
      <c r="B124" s="60"/>
      <c r="C124" s="167"/>
      <c r="D124" s="167"/>
      <c r="E124" s="170"/>
    </row>
    <row r="125" spans="1:5">
      <c r="A125" s="60"/>
      <c r="B125" s="60"/>
      <c r="C125" s="167"/>
      <c r="D125" s="167"/>
      <c r="E125" s="170"/>
    </row>
    <row r="126" spans="1:5">
      <c r="A126" s="60"/>
      <c r="B126" s="60"/>
      <c r="C126" s="167"/>
      <c r="D126" s="167"/>
      <c r="E126" s="170"/>
    </row>
    <row r="127" spans="1:5">
      <c r="A127" s="60"/>
      <c r="B127" s="60"/>
      <c r="C127" s="167"/>
      <c r="D127" s="167"/>
      <c r="E127" s="170"/>
    </row>
    <row r="128" spans="1:5">
      <c r="A128" s="60"/>
      <c r="B128" s="60"/>
      <c r="C128" s="167"/>
      <c r="D128" s="167"/>
      <c r="E128" s="170"/>
    </row>
    <row r="129" spans="1:5">
      <c r="A129" s="60"/>
      <c r="B129" s="60"/>
      <c r="C129" s="167"/>
      <c r="D129" s="167"/>
      <c r="E129" s="170"/>
    </row>
    <row r="130" spans="1:5">
      <c r="A130" s="60"/>
      <c r="B130" s="60"/>
      <c r="C130" s="167"/>
      <c r="D130" s="167"/>
      <c r="E130" s="170"/>
    </row>
    <row r="131" spans="1:5">
      <c r="A131" s="60"/>
      <c r="B131" s="60"/>
      <c r="C131" s="167"/>
      <c r="D131" s="167"/>
      <c r="E131" s="170"/>
    </row>
    <row r="132" spans="1:5">
      <c r="A132" s="60"/>
      <c r="B132" s="60"/>
      <c r="C132" s="167"/>
      <c r="D132" s="167"/>
      <c r="E132" s="170"/>
    </row>
    <row r="133" spans="1:5">
      <c r="A133" s="60"/>
      <c r="B133" s="60"/>
      <c r="C133" s="167"/>
      <c r="D133" s="167"/>
      <c r="E133" s="170"/>
    </row>
    <row r="134" spans="1:5">
      <c r="A134" s="60"/>
      <c r="B134" s="60"/>
      <c r="C134" s="167"/>
      <c r="D134" s="167"/>
      <c r="E134" s="170"/>
    </row>
    <row r="135" spans="1:5">
      <c r="A135" s="60"/>
      <c r="B135" s="60"/>
      <c r="C135" s="167"/>
      <c r="D135" s="167"/>
      <c r="E135" s="170"/>
    </row>
    <row r="136" spans="1:5">
      <c r="A136" s="60"/>
      <c r="B136" s="60"/>
      <c r="C136" s="167"/>
      <c r="D136" s="167"/>
      <c r="E136" s="170"/>
    </row>
    <row r="137" spans="1:5">
      <c r="A137" s="60"/>
      <c r="B137" s="60"/>
      <c r="C137" s="167"/>
      <c r="D137" s="167"/>
      <c r="E137" s="170"/>
    </row>
    <row r="138" spans="1:5">
      <c r="A138" s="60"/>
      <c r="B138" s="60"/>
      <c r="C138" s="167"/>
      <c r="D138" s="167"/>
      <c r="E138" s="170"/>
    </row>
    <row r="139" spans="1:5">
      <c r="A139" s="60"/>
      <c r="B139" s="60"/>
      <c r="C139" s="167"/>
      <c r="D139" s="167"/>
      <c r="E139" s="170"/>
    </row>
    <row r="140" spans="1:5">
      <c r="A140" s="60"/>
      <c r="B140" s="60"/>
      <c r="C140" s="167"/>
      <c r="D140" s="167"/>
      <c r="E140" s="170"/>
    </row>
    <row r="141" spans="1:5">
      <c r="A141" s="60"/>
      <c r="B141" s="60"/>
      <c r="C141" s="167"/>
      <c r="D141" s="167"/>
      <c r="E141" s="170"/>
    </row>
    <row r="142" spans="1:5">
      <c r="A142" s="60"/>
      <c r="B142" s="60"/>
      <c r="C142" s="167"/>
      <c r="D142" s="167"/>
      <c r="E142" s="170"/>
    </row>
    <row r="143" spans="1:5">
      <c r="A143" s="60"/>
      <c r="B143" s="60"/>
      <c r="C143" s="167"/>
      <c r="D143" s="167"/>
      <c r="E143" s="170"/>
    </row>
    <row r="144" spans="1:5">
      <c r="A144" s="60"/>
      <c r="B144" s="60"/>
      <c r="C144" s="167"/>
      <c r="D144" s="167"/>
      <c r="E144" s="170"/>
    </row>
    <row r="145" spans="1:5">
      <c r="A145" s="60"/>
      <c r="B145" s="60"/>
      <c r="C145" s="167"/>
      <c r="D145" s="167"/>
      <c r="E145" s="170"/>
    </row>
    <row r="146" spans="1:5">
      <c r="A146" s="60"/>
      <c r="B146" s="60"/>
      <c r="C146" s="167"/>
      <c r="D146" s="167"/>
      <c r="E146" s="170"/>
    </row>
    <row r="147" spans="1:5">
      <c r="A147" s="60"/>
      <c r="B147" s="60"/>
      <c r="C147" s="167"/>
      <c r="D147" s="167"/>
      <c r="E147" s="170"/>
    </row>
    <row r="148" spans="1:5">
      <c r="A148" s="60"/>
      <c r="B148" s="60"/>
      <c r="C148" s="167"/>
      <c r="D148" s="167"/>
      <c r="E148" s="170"/>
    </row>
    <row r="149" spans="1:5">
      <c r="A149" s="60"/>
      <c r="B149" s="60"/>
      <c r="C149" s="167"/>
      <c r="D149" s="167"/>
      <c r="E149" s="170"/>
    </row>
    <row r="150" spans="1:5">
      <c r="A150" s="60"/>
      <c r="B150" s="60"/>
      <c r="C150" s="167"/>
      <c r="D150" s="167"/>
      <c r="E150" s="170"/>
    </row>
    <row r="151" spans="1:5">
      <c r="A151" s="60"/>
      <c r="B151" s="60"/>
      <c r="C151" s="167"/>
      <c r="D151" s="167"/>
      <c r="E151" s="170"/>
    </row>
    <row r="152" spans="1:5">
      <c r="A152" s="60"/>
      <c r="B152" s="60"/>
      <c r="C152" s="167"/>
      <c r="D152" s="167"/>
      <c r="E152" s="170"/>
    </row>
    <row r="153" spans="1:5">
      <c r="A153" s="60"/>
      <c r="B153" s="60"/>
      <c r="C153" s="167"/>
      <c r="D153" s="167"/>
      <c r="E153" s="170"/>
    </row>
    <row r="154" spans="1:5">
      <c r="A154" s="60"/>
      <c r="B154" s="60"/>
      <c r="C154" s="167"/>
      <c r="D154" s="167"/>
      <c r="E154" s="170"/>
    </row>
    <row r="155" spans="1:5">
      <c r="A155" s="60"/>
      <c r="B155" s="60"/>
      <c r="C155" s="167"/>
      <c r="D155" s="167"/>
      <c r="E155" s="170"/>
    </row>
    <row r="156" spans="1:5">
      <c r="A156" s="60"/>
      <c r="B156" s="60"/>
      <c r="C156" s="167"/>
      <c r="D156" s="167"/>
      <c r="E156" s="170"/>
    </row>
    <row r="157" spans="1:5">
      <c r="A157" s="60"/>
      <c r="B157" s="60"/>
      <c r="C157" s="167"/>
      <c r="D157" s="167"/>
      <c r="E157" s="170"/>
    </row>
    <row r="158" spans="1:5">
      <c r="A158" s="60"/>
      <c r="B158" s="60"/>
      <c r="C158" s="167"/>
      <c r="D158" s="167"/>
      <c r="E158" s="170"/>
    </row>
    <row r="159" spans="1:5">
      <c r="A159" s="60"/>
      <c r="B159" s="60"/>
      <c r="C159" s="167"/>
      <c r="D159" s="167"/>
      <c r="E159" s="170"/>
    </row>
    <row r="160" spans="1:5">
      <c r="A160" s="60"/>
      <c r="B160" s="60"/>
      <c r="C160" s="167"/>
      <c r="D160" s="167"/>
      <c r="E160" s="170"/>
    </row>
    <row r="161" spans="1:5">
      <c r="A161" s="60"/>
      <c r="B161" s="60"/>
      <c r="C161" s="167"/>
      <c r="D161" s="167"/>
      <c r="E161" s="170"/>
    </row>
    <row r="162" spans="1:5">
      <c r="A162" s="60"/>
      <c r="B162" s="60"/>
      <c r="C162" s="167"/>
      <c r="D162" s="167"/>
      <c r="E162" s="170"/>
    </row>
    <row r="163" spans="1:5">
      <c r="A163" s="60"/>
      <c r="B163" s="60"/>
      <c r="C163" s="167"/>
      <c r="D163" s="167"/>
      <c r="E163" s="170"/>
    </row>
    <row r="164" spans="1:5">
      <c r="A164" s="60"/>
      <c r="B164" s="60"/>
      <c r="C164" s="167"/>
      <c r="D164" s="167"/>
      <c r="E164" s="170"/>
    </row>
    <row r="165" spans="1:5">
      <c r="A165" s="60"/>
      <c r="B165" s="60"/>
      <c r="C165" s="167"/>
      <c r="D165" s="167"/>
      <c r="E165" s="170"/>
    </row>
    <row r="166" spans="1:5">
      <c r="A166" s="60"/>
      <c r="B166" s="60"/>
      <c r="C166" s="167"/>
      <c r="D166" s="167"/>
      <c r="E166" s="170"/>
    </row>
    <row r="167" spans="1:5">
      <c r="A167" s="60"/>
      <c r="B167" s="60"/>
      <c r="C167" s="167"/>
      <c r="D167" s="167"/>
      <c r="E167" s="170"/>
    </row>
    <row r="168" spans="1:5">
      <c r="A168" s="60"/>
      <c r="B168" s="60"/>
      <c r="C168" s="167"/>
      <c r="D168" s="167"/>
      <c r="E168" s="170"/>
    </row>
    <row r="169" spans="1:5">
      <c r="A169" s="60"/>
      <c r="B169" s="60"/>
      <c r="C169" s="167"/>
      <c r="D169" s="167"/>
      <c r="E169" s="170"/>
    </row>
    <row r="170" spans="1:5">
      <c r="A170" s="60"/>
      <c r="B170" s="60"/>
      <c r="C170" s="167"/>
      <c r="D170" s="167"/>
      <c r="E170" s="170"/>
    </row>
    <row r="171" spans="1:5">
      <c r="A171" s="60"/>
      <c r="B171" s="60"/>
      <c r="C171" s="167"/>
      <c r="D171" s="167"/>
      <c r="E171" s="170"/>
    </row>
    <row r="172" spans="1:5">
      <c r="A172" s="60"/>
      <c r="B172" s="60"/>
      <c r="C172" s="167"/>
      <c r="D172" s="167"/>
      <c r="E172" s="170"/>
    </row>
    <row r="173" spans="1:5">
      <c r="A173" s="60"/>
      <c r="B173" s="60"/>
      <c r="C173" s="167"/>
      <c r="D173" s="167"/>
      <c r="E173" s="170"/>
    </row>
    <row r="174" spans="1:5">
      <c r="A174" s="60"/>
      <c r="B174" s="60"/>
      <c r="C174" s="167"/>
      <c r="D174" s="167"/>
      <c r="E174" s="170"/>
    </row>
    <row r="175" spans="1:5">
      <c r="A175" s="60"/>
      <c r="B175" s="60"/>
      <c r="C175" s="167"/>
      <c r="D175" s="167"/>
      <c r="E175" s="170"/>
    </row>
    <row r="176" spans="1:5">
      <c r="A176" s="60"/>
      <c r="B176" s="60"/>
      <c r="C176" s="167"/>
      <c r="D176" s="167"/>
      <c r="E176" s="170"/>
    </row>
    <row r="177" spans="1:5">
      <c r="A177" s="60"/>
      <c r="B177" s="60"/>
      <c r="C177" s="167"/>
      <c r="D177" s="167"/>
      <c r="E177" s="170"/>
    </row>
    <row r="178" spans="1:5">
      <c r="A178" s="60"/>
      <c r="B178" s="60"/>
      <c r="C178" s="167"/>
      <c r="D178" s="167"/>
      <c r="E178" s="170"/>
    </row>
    <row r="179" spans="1:5">
      <c r="A179" s="60"/>
      <c r="B179" s="60"/>
      <c r="C179" s="167"/>
      <c r="D179" s="167"/>
      <c r="E179" s="170"/>
    </row>
    <row r="180" spans="1:5">
      <c r="A180" s="60"/>
      <c r="B180" s="60"/>
      <c r="C180" s="167"/>
      <c r="D180" s="167"/>
      <c r="E180" s="170"/>
    </row>
    <row r="181" spans="1:5">
      <c r="A181" s="60"/>
      <c r="B181" s="60"/>
      <c r="C181" s="167"/>
      <c r="D181" s="167"/>
      <c r="E181" s="170"/>
    </row>
    <row r="182" spans="1:5">
      <c r="A182" s="60"/>
      <c r="B182" s="60"/>
      <c r="C182" s="167"/>
      <c r="D182" s="167"/>
      <c r="E182" s="170"/>
    </row>
    <row r="183" spans="1:5">
      <c r="A183" s="60"/>
      <c r="B183" s="60"/>
      <c r="C183" s="167"/>
      <c r="D183" s="167"/>
      <c r="E183" s="170"/>
    </row>
    <row r="184" spans="1:5">
      <c r="A184" s="60"/>
      <c r="B184" s="60"/>
      <c r="C184" s="167"/>
      <c r="D184" s="167"/>
      <c r="E184" s="170"/>
    </row>
    <row r="185" spans="1:5">
      <c r="A185" s="60"/>
      <c r="B185" s="60"/>
      <c r="C185" s="167"/>
      <c r="D185" s="167"/>
      <c r="E185" s="170"/>
    </row>
    <row r="186" spans="1:5">
      <c r="A186" s="60"/>
      <c r="B186" s="60"/>
      <c r="C186" s="167"/>
      <c r="D186" s="167"/>
      <c r="E186" s="170"/>
    </row>
    <row r="187" spans="1:5">
      <c r="A187" s="60"/>
      <c r="B187" s="60"/>
      <c r="C187" s="167"/>
      <c r="D187" s="167"/>
      <c r="E187" s="170"/>
    </row>
    <row r="188" spans="1:5">
      <c r="A188" s="60"/>
      <c r="B188" s="60"/>
      <c r="C188" s="167"/>
      <c r="D188" s="167"/>
      <c r="E188" s="170"/>
    </row>
    <row r="189" spans="1:5">
      <c r="A189" s="60"/>
      <c r="B189" s="60"/>
      <c r="C189" s="167"/>
      <c r="D189" s="167"/>
      <c r="E189" s="170"/>
    </row>
    <row r="190" spans="1:5">
      <c r="A190" s="60"/>
      <c r="B190" s="60"/>
      <c r="C190" s="167"/>
      <c r="D190" s="167"/>
      <c r="E190" s="170"/>
    </row>
    <row r="191" spans="1:5">
      <c r="A191" s="60"/>
      <c r="B191" s="60"/>
      <c r="C191" s="167"/>
      <c r="D191" s="167"/>
      <c r="E191" s="170"/>
    </row>
    <row r="192" spans="1:5">
      <c r="A192" s="60"/>
      <c r="B192" s="60"/>
      <c r="C192" s="167"/>
      <c r="D192" s="167"/>
      <c r="E192" s="170"/>
    </row>
    <row r="193" spans="1:5">
      <c r="A193" s="60"/>
      <c r="B193" s="60"/>
      <c r="C193" s="167"/>
      <c r="D193" s="167"/>
      <c r="E193" s="170"/>
    </row>
    <row r="194" spans="1:5">
      <c r="A194" s="60"/>
      <c r="B194" s="60"/>
      <c r="C194" s="167"/>
      <c r="D194" s="167"/>
      <c r="E194" s="170"/>
    </row>
    <row r="195" spans="1:5">
      <c r="A195" s="60"/>
      <c r="B195" s="60"/>
      <c r="C195" s="167"/>
      <c r="D195" s="167"/>
      <c r="E195" s="170"/>
    </row>
    <row r="196" spans="1:5">
      <c r="A196" s="60"/>
      <c r="B196" s="60"/>
      <c r="C196" s="167"/>
      <c r="D196" s="167"/>
      <c r="E196" s="170"/>
    </row>
    <row r="197" spans="1:5">
      <c r="A197" s="60"/>
      <c r="B197" s="60"/>
      <c r="C197" s="167"/>
      <c r="D197" s="167"/>
      <c r="E197" s="170"/>
    </row>
    <row r="198" spans="1:5">
      <c r="A198" s="60"/>
      <c r="B198" s="60"/>
      <c r="C198" s="167"/>
      <c r="D198" s="167"/>
      <c r="E198" s="170"/>
    </row>
    <row r="199" spans="1:5">
      <c r="A199" s="60"/>
      <c r="B199" s="60"/>
      <c r="C199" s="167"/>
      <c r="D199" s="167"/>
      <c r="E199" s="170"/>
    </row>
    <row r="200" spans="1:5">
      <c r="A200" s="60"/>
      <c r="B200" s="60"/>
      <c r="C200" s="167"/>
      <c r="D200" s="167"/>
      <c r="E200" s="170"/>
    </row>
    <row r="201" spans="1:5">
      <c r="A201" s="60"/>
      <c r="B201" s="60"/>
      <c r="C201" s="167"/>
      <c r="D201" s="167"/>
      <c r="E201" s="170"/>
    </row>
    <row r="202" spans="1:5">
      <c r="A202" s="60"/>
      <c r="B202" s="60"/>
      <c r="C202" s="167"/>
      <c r="D202" s="167"/>
      <c r="E202" s="170"/>
    </row>
    <row r="203" spans="1:5">
      <c r="A203" s="60"/>
      <c r="B203" s="60"/>
      <c r="C203" s="167"/>
      <c r="D203" s="167"/>
      <c r="E203" s="170"/>
    </row>
    <row r="204" spans="1:5">
      <c r="A204" s="60"/>
      <c r="B204" s="60"/>
      <c r="C204" s="167"/>
      <c r="D204" s="167"/>
      <c r="E204" s="170"/>
    </row>
    <row r="205" spans="1:5">
      <c r="A205" s="60"/>
      <c r="B205" s="60"/>
      <c r="C205" s="167"/>
      <c r="D205" s="167"/>
      <c r="E205" s="170"/>
    </row>
    <row r="206" spans="1:5">
      <c r="A206" s="60"/>
      <c r="B206" s="60"/>
      <c r="C206" s="167"/>
      <c r="D206" s="167"/>
      <c r="E206" s="170"/>
    </row>
    <row r="207" spans="1:5">
      <c r="A207" s="60"/>
      <c r="B207" s="60"/>
      <c r="C207" s="167"/>
      <c r="D207" s="167"/>
      <c r="E207" s="170"/>
    </row>
    <row r="208" spans="1:5">
      <c r="A208" s="60"/>
      <c r="B208" s="60"/>
      <c r="C208" s="167"/>
      <c r="D208" s="167"/>
      <c r="E208" s="170"/>
    </row>
    <row r="209" spans="1:5">
      <c r="A209" s="60"/>
      <c r="B209" s="60"/>
      <c r="C209" s="167"/>
      <c r="D209" s="167"/>
      <c r="E209" s="170"/>
    </row>
    <row r="210" spans="1:5">
      <c r="A210" s="60"/>
      <c r="B210" s="60"/>
      <c r="C210" s="167"/>
      <c r="D210" s="167"/>
      <c r="E210" s="170"/>
    </row>
    <row r="211" spans="1:5">
      <c r="A211" s="60"/>
      <c r="B211" s="60"/>
      <c r="C211" s="167"/>
      <c r="D211" s="167"/>
      <c r="E211" s="170"/>
    </row>
    <row r="212" spans="1:5">
      <c r="A212" s="60"/>
      <c r="B212" s="60"/>
      <c r="C212" s="167"/>
      <c r="D212" s="167"/>
      <c r="E212" s="170"/>
    </row>
    <row r="213" spans="1:5">
      <c r="A213" s="60"/>
      <c r="B213" s="60"/>
      <c r="C213" s="167"/>
      <c r="D213" s="167"/>
      <c r="E213" s="170"/>
    </row>
    <row r="214" spans="1:5">
      <c r="A214" s="60"/>
      <c r="B214" s="60"/>
      <c r="C214" s="167"/>
      <c r="D214" s="167"/>
      <c r="E214" s="170"/>
    </row>
    <row r="215" spans="1:5">
      <c r="A215" s="60"/>
      <c r="B215" s="60"/>
      <c r="C215" s="167"/>
      <c r="D215" s="167"/>
      <c r="E215" s="170"/>
    </row>
    <row r="216" spans="1:5">
      <c r="A216" s="60"/>
      <c r="B216" s="60"/>
      <c r="C216" s="167"/>
      <c r="D216" s="167"/>
      <c r="E216" s="170"/>
    </row>
    <row r="217" spans="1:5">
      <c r="A217" s="60"/>
      <c r="B217" s="60"/>
      <c r="C217" s="167"/>
      <c r="D217" s="167"/>
      <c r="E217" s="170"/>
    </row>
    <row r="218" spans="1:5">
      <c r="A218" s="60"/>
      <c r="B218" s="60"/>
      <c r="C218" s="167"/>
      <c r="D218" s="167"/>
      <c r="E218" s="170"/>
    </row>
    <row r="219" spans="1:5">
      <c r="A219" s="60"/>
      <c r="B219" s="60"/>
      <c r="C219" s="167"/>
      <c r="D219" s="167"/>
      <c r="E219" s="170"/>
    </row>
    <row r="220" spans="1:5">
      <c r="B220" s="167"/>
      <c r="C220" s="167"/>
      <c r="D220" s="167"/>
      <c r="E220" s="170"/>
    </row>
    <row r="221" spans="1:5">
      <c r="B221" s="167"/>
      <c r="C221" s="167"/>
      <c r="D221" s="167"/>
      <c r="E221" s="170"/>
    </row>
    <row r="222" spans="1:5">
      <c r="B222" s="167"/>
      <c r="C222" s="167"/>
      <c r="D222" s="167"/>
      <c r="E222" s="170"/>
    </row>
    <row r="223" spans="1:5">
      <c r="B223" s="167"/>
      <c r="C223" s="167"/>
      <c r="D223" s="167"/>
      <c r="E223" s="170"/>
    </row>
    <row r="224" spans="1:5">
      <c r="B224" s="167"/>
      <c r="C224" s="167"/>
      <c r="D224" s="167"/>
      <c r="E224" s="170"/>
    </row>
    <row r="225" spans="2:5">
      <c r="B225" s="167"/>
      <c r="C225" s="167"/>
      <c r="D225" s="167"/>
      <c r="E225" s="170"/>
    </row>
    <row r="226" spans="2:5">
      <c r="B226" s="167"/>
      <c r="C226" s="167"/>
      <c r="D226" s="167"/>
      <c r="E226" s="170"/>
    </row>
    <row r="227" spans="2:5">
      <c r="B227" s="167"/>
      <c r="C227" s="167"/>
      <c r="D227" s="167"/>
      <c r="E227" s="170"/>
    </row>
    <row r="228" spans="2:5">
      <c r="B228" s="167"/>
      <c r="C228" s="167"/>
      <c r="D228" s="167"/>
      <c r="E228" s="170"/>
    </row>
    <row r="229" spans="2:5">
      <c r="B229" s="167"/>
      <c r="C229" s="167"/>
      <c r="D229" s="167"/>
      <c r="E229" s="170"/>
    </row>
    <row r="230" spans="2:5">
      <c r="B230" s="167"/>
      <c r="C230" s="167"/>
      <c r="D230" s="167"/>
      <c r="E230" s="170"/>
    </row>
    <row r="231" spans="2:5">
      <c r="B231" s="167"/>
      <c r="C231" s="167"/>
      <c r="D231" s="167"/>
      <c r="E231" s="170"/>
    </row>
    <row r="232" spans="2:5">
      <c r="B232" s="167"/>
      <c r="C232" s="167"/>
      <c r="D232" s="167"/>
      <c r="E232" s="170"/>
    </row>
    <row r="233" spans="2:5">
      <c r="B233" s="167"/>
      <c r="C233" s="167"/>
      <c r="D233" s="167"/>
      <c r="E233" s="170"/>
    </row>
    <row r="234" spans="2:5">
      <c r="B234" s="167"/>
      <c r="C234" s="167"/>
      <c r="D234" s="167"/>
      <c r="E234" s="170"/>
    </row>
    <row r="235" spans="2:5">
      <c r="B235" s="167"/>
      <c r="C235" s="167"/>
      <c r="D235" s="167"/>
      <c r="E235" s="170"/>
    </row>
    <row r="236" spans="2:5">
      <c r="B236" s="167"/>
      <c r="C236" s="167"/>
      <c r="D236" s="167"/>
      <c r="E236" s="170"/>
    </row>
    <row r="237" spans="2:5">
      <c r="B237" s="167"/>
      <c r="C237" s="167"/>
      <c r="D237" s="167"/>
      <c r="E237" s="170"/>
    </row>
    <row r="238" spans="2:5">
      <c r="B238" s="167"/>
      <c r="C238" s="167"/>
      <c r="D238" s="167"/>
      <c r="E238" s="170"/>
    </row>
    <row r="239" spans="2:5">
      <c r="B239" s="167"/>
      <c r="C239" s="167"/>
      <c r="D239" s="167"/>
      <c r="E239" s="170"/>
    </row>
    <row r="240" spans="2:5">
      <c r="B240" s="167"/>
      <c r="C240" s="167"/>
      <c r="D240" s="167"/>
      <c r="E240" s="170"/>
    </row>
    <row r="241" spans="2:5">
      <c r="B241" s="167"/>
      <c r="C241" s="167"/>
      <c r="D241" s="167"/>
      <c r="E241" s="170"/>
    </row>
    <row r="242" spans="2:5">
      <c r="B242" s="167"/>
      <c r="C242" s="167"/>
      <c r="D242" s="167"/>
      <c r="E242" s="170"/>
    </row>
    <row r="243" spans="2:5">
      <c r="B243" s="167"/>
      <c r="C243" s="167"/>
      <c r="D243" s="167"/>
      <c r="E243" s="170"/>
    </row>
    <row r="244" spans="2:5">
      <c r="B244" s="167"/>
      <c r="C244" s="167"/>
      <c r="D244" s="167"/>
      <c r="E244" s="170"/>
    </row>
    <row r="245" spans="2:5">
      <c r="B245" s="167"/>
      <c r="C245" s="167"/>
      <c r="D245" s="167"/>
      <c r="E245" s="170"/>
    </row>
    <row r="246" spans="2:5">
      <c r="B246" s="167"/>
      <c r="C246" s="167"/>
      <c r="D246" s="167"/>
      <c r="E246" s="170"/>
    </row>
    <row r="247" spans="2:5">
      <c r="B247" s="167"/>
      <c r="C247" s="167"/>
      <c r="D247" s="167"/>
      <c r="E247" s="170"/>
    </row>
    <row r="248" spans="2:5">
      <c r="B248" s="167"/>
      <c r="C248" s="167"/>
      <c r="D248" s="167"/>
      <c r="E248" s="170"/>
    </row>
    <row r="249" spans="2:5">
      <c r="B249" s="167"/>
      <c r="C249" s="167"/>
      <c r="D249" s="167"/>
      <c r="E249" s="170"/>
    </row>
    <row r="250" spans="2:5">
      <c r="B250" s="167"/>
      <c r="C250" s="167"/>
      <c r="D250" s="167"/>
      <c r="E250" s="170"/>
    </row>
    <row r="251" spans="2:5">
      <c r="B251" s="167"/>
      <c r="C251" s="167"/>
      <c r="D251" s="167"/>
      <c r="E251" s="170"/>
    </row>
    <row r="252" spans="2:5">
      <c r="B252" s="167"/>
      <c r="C252" s="167"/>
      <c r="D252" s="167"/>
      <c r="E252" s="170"/>
    </row>
    <row r="253" spans="2:5">
      <c r="B253" s="167"/>
      <c r="C253" s="167"/>
      <c r="D253" s="167"/>
      <c r="E253" s="170"/>
    </row>
    <row r="254" spans="2:5">
      <c r="B254" s="167"/>
      <c r="C254" s="167"/>
      <c r="D254" s="167"/>
      <c r="E254" s="170"/>
    </row>
    <row r="255" spans="2:5">
      <c r="B255" s="167"/>
      <c r="C255" s="167"/>
      <c r="D255" s="167"/>
      <c r="E255" s="170"/>
    </row>
    <row r="256" spans="2:5">
      <c r="B256" s="167"/>
      <c r="C256" s="167"/>
      <c r="D256" s="167"/>
      <c r="E256" s="170"/>
    </row>
    <row r="257" spans="2:5">
      <c r="B257" s="167"/>
      <c r="C257" s="167"/>
      <c r="D257" s="167"/>
      <c r="E257" s="170"/>
    </row>
    <row r="258" spans="2:5">
      <c r="B258" s="167"/>
      <c r="C258" s="167"/>
      <c r="D258" s="167"/>
      <c r="E258" s="170"/>
    </row>
    <row r="259" spans="2:5">
      <c r="B259" s="167"/>
      <c r="C259" s="167"/>
      <c r="D259" s="167"/>
      <c r="E259" s="170"/>
    </row>
    <row r="260" spans="2:5">
      <c r="B260" s="167"/>
      <c r="C260" s="167"/>
      <c r="D260" s="167"/>
      <c r="E260" s="170"/>
    </row>
    <row r="261" spans="2:5">
      <c r="B261" s="167"/>
      <c r="C261" s="167"/>
      <c r="D261" s="167"/>
      <c r="E261" s="170"/>
    </row>
    <row r="262" spans="2:5">
      <c r="B262" s="167"/>
      <c r="C262" s="167"/>
      <c r="D262" s="167"/>
      <c r="E262" s="170"/>
    </row>
    <row r="263" spans="2:5">
      <c r="B263" s="167"/>
      <c r="C263" s="167"/>
      <c r="D263" s="167"/>
      <c r="E263" s="170"/>
    </row>
    <row r="264" spans="2:5">
      <c r="B264" s="167"/>
      <c r="C264" s="167"/>
      <c r="D264" s="167"/>
      <c r="E264" s="170"/>
    </row>
    <row r="265" spans="2:5">
      <c r="B265" s="167"/>
      <c r="C265" s="167"/>
      <c r="D265" s="167"/>
      <c r="E265" s="170"/>
    </row>
    <row r="266" spans="2:5">
      <c r="B266" s="167"/>
      <c r="C266" s="167"/>
      <c r="D266" s="167"/>
      <c r="E266" s="170"/>
    </row>
    <row r="267" spans="2:5">
      <c r="B267" s="167"/>
      <c r="C267" s="167"/>
      <c r="D267" s="167"/>
      <c r="E267" s="170"/>
    </row>
    <row r="268" spans="2:5">
      <c r="B268" s="167"/>
      <c r="C268" s="167"/>
      <c r="D268" s="167"/>
      <c r="E268" s="170"/>
    </row>
    <row r="269" spans="2:5">
      <c r="B269" s="167"/>
      <c r="C269" s="167"/>
      <c r="D269" s="167"/>
      <c r="E269" s="170"/>
    </row>
    <row r="270" spans="2:5">
      <c r="B270" s="167"/>
      <c r="C270" s="167"/>
      <c r="D270" s="167"/>
      <c r="E270" s="170"/>
    </row>
    <row r="271" spans="2:5">
      <c r="B271" s="167"/>
      <c r="C271" s="167"/>
      <c r="D271" s="167"/>
      <c r="E271" s="170"/>
    </row>
    <row r="272" spans="2:5">
      <c r="B272" s="167"/>
      <c r="C272" s="167"/>
      <c r="D272" s="167"/>
      <c r="E272" s="170"/>
    </row>
    <row r="273" spans="2:5">
      <c r="B273" s="167"/>
      <c r="C273" s="167"/>
      <c r="D273" s="167"/>
      <c r="E273" s="170"/>
    </row>
    <row r="274" spans="2:5">
      <c r="B274" s="167"/>
      <c r="C274" s="167"/>
      <c r="D274" s="167"/>
      <c r="E274" s="170"/>
    </row>
    <row r="275" spans="2:5">
      <c r="B275" s="167"/>
      <c r="C275" s="167"/>
      <c r="D275" s="167"/>
      <c r="E275" s="170"/>
    </row>
    <row r="276" spans="2:5">
      <c r="B276" s="167"/>
      <c r="C276" s="167"/>
      <c r="D276" s="167"/>
      <c r="E276" s="170"/>
    </row>
    <row r="277" spans="2:5">
      <c r="B277" s="167"/>
      <c r="C277" s="167"/>
      <c r="D277" s="167"/>
      <c r="E277" s="170"/>
    </row>
    <row r="278" spans="2:5">
      <c r="B278" s="167"/>
      <c r="C278" s="167"/>
      <c r="D278" s="167"/>
      <c r="E278" s="170"/>
    </row>
    <row r="279" spans="2:5">
      <c r="B279" s="167"/>
      <c r="C279" s="167"/>
      <c r="D279" s="167"/>
      <c r="E279" s="170"/>
    </row>
    <row r="280" spans="2:5">
      <c r="B280" s="167"/>
      <c r="C280" s="167"/>
      <c r="D280" s="167"/>
      <c r="E280" s="170"/>
    </row>
    <row r="281" spans="2:5">
      <c r="B281" s="167"/>
      <c r="C281" s="167"/>
      <c r="D281" s="167"/>
      <c r="E281" s="170"/>
    </row>
    <row r="282" spans="2:5">
      <c r="B282" s="167"/>
      <c r="C282" s="167"/>
      <c r="D282" s="167"/>
      <c r="E282" s="170"/>
    </row>
    <row r="283" spans="2:5">
      <c r="B283" s="167"/>
      <c r="C283" s="167"/>
      <c r="D283" s="167"/>
      <c r="E283" s="170"/>
    </row>
    <row r="284" spans="2:5">
      <c r="B284" s="167"/>
      <c r="C284" s="167"/>
      <c r="D284" s="167"/>
      <c r="E284" s="170"/>
    </row>
    <row r="285" spans="2:5">
      <c r="B285" s="167"/>
      <c r="C285" s="167"/>
      <c r="D285" s="167"/>
      <c r="E285" s="170"/>
    </row>
    <row r="286" spans="2:5">
      <c r="B286" s="167"/>
      <c r="C286" s="167"/>
      <c r="D286" s="167"/>
      <c r="E286" s="170"/>
    </row>
    <row r="287" spans="2:5">
      <c r="B287" s="167"/>
      <c r="C287" s="167"/>
      <c r="D287" s="167"/>
      <c r="E287" s="170"/>
    </row>
    <row r="288" spans="2:5">
      <c r="B288" s="167"/>
      <c r="C288" s="167"/>
      <c r="D288" s="167"/>
      <c r="E288" s="167"/>
    </row>
    <row r="289" s="167" customFormat="1"/>
    <row r="290" s="167" customFormat="1"/>
    <row r="291" s="167" customFormat="1"/>
    <row r="292" s="167" customFormat="1"/>
    <row r="293" s="167" customFormat="1"/>
    <row r="294" s="167" customFormat="1"/>
    <row r="295" s="167" customFormat="1"/>
    <row r="296" s="167" customFormat="1"/>
    <row r="297" s="167" customFormat="1"/>
    <row r="298" s="167" customFormat="1"/>
    <row r="299" s="167" customFormat="1"/>
    <row r="300" s="167" customFormat="1"/>
    <row r="301" s="167" customFormat="1"/>
    <row r="302" s="167" customFormat="1"/>
    <row r="303" s="167" customFormat="1"/>
    <row r="304" s="167" customFormat="1"/>
    <row r="305" s="167" customFormat="1"/>
    <row r="306" s="167" customFormat="1"/>
    <row r="307" s="167" customFormat="1"/>
    <row r="308" s="167" customFormat="1"/>
    <row r="309" s="167" customFormat="1"/>
    <row r="310" s="167" customFormat="1"/>
    <row r="311" s="167" customFormat="1"/>
    <row r="312" s="167" customFormat="1"/>
    <row r="313" s="167" customFormat="1"/>
    <row r="314" s="167" customFormat="1"/>
    <row r="315" s="167" customFormat="1"/>
    <row r="316" s="167" customFormat="1"/>
    <row r="317" s="167" customFormat="1"/>
    <row r="318" s="167" customFormat="1"/>
    <row r="319" s="167" customFormat="1"/>
    <row r="320" s="167" customFormat="1"/>
    <row r="321" s="167" customFormat="1"/>
    <row r="322" s="167" customFormat="1"/>
    <row r="323" s="167" customFormat="1"/>
    <row r="324" s="167" customFormat="1"/>
    <row r="325" s="167" customFormat="1"/>
    <row r="326" s="167" customFormat="1"/>
    <row r="327" s="167" customFormat="1"/>
    <row r="328" s="167" customFormat="1"/>
    <row r="329" s="167" customFormat="1"/>
    <row r="330" s="167" customFormat="1"/>
    <row r="331" s="167" customFormat="1"/>
    <row r="332" s="167" customFormat="1"/>
    <row r="333" s="167" customFormat="1"/>
    <row r="334" s="167" customFormat="1"/>
    <row r="335" s="167" customFormat="1"/>
    <row r="336" s="167" customFormat="1"/>
    <row r="337" s="167" customFormat="1"/>
    <row r="338" s="167" customFormat="1"/>
    <row r="339" s="167" customFormat="1"/>
    <row r="340" s="167" customFormat="1"/>
    <row r="341" s="167" customFormat="1"/>
    <row r="342" s="167" customFormat="1"/>
    <row r="343" s="167" customFormat="1"/>
    <row r="344" s="167" customFormat="1"/>
    <row r="345" s="167" customFormat="1"/>
    <row r="346" s="167" customFormat="1"/>
    <row r="347" s="167" customFormat="1"/>
    <row r="348" s="167" customFormat="1"/>
    <row r="349" s="167" customFormat="1"/>
    <row r="350" s="167" customFormat="1"/>
    <row r="351" s="167" customFormat="1"/>
    <row r="352" s="167" customFormat="1"/>
    <row r="353" s="167" customFormat="1"/>
    <row r="354" s="167" customFormat="1"/>
    <row r="355" s="167" customFormat="1"/>
    <row r="356" s="167" customFormat="1"/>
    <row r="357" s="167" customFormat="1"/>
    <row r="358" s="167" customFormat="1"/>
    <row r="359" s="167" customFormat="1"/>
    <row r="360" s="167" customFormat="1"/>
    <row r="361" s="167" customFormat="1"/>
    <row r="362" s="167" customFormat="1"/>
    <row r="363" s="167" customFormat="1"/>
    <row r="364" s="167" customFormat="1"/>
    <row r="365" s="167" customFormat="1"/>
    <row r="366" s="167" customFormat="1"/>
    <row r="367" s="167" customFormat="1"/>
    <row r="368" s="167" customFormat="1"/>
    <row r="369" s="167" customFormat="1"/>
    <row r="370" s="167" customFormat="1"/>
    <row r="371" s="167" customFormat="1"/>
    <row r="372" s="167" customFormat="1"/>
    <row r="373" s="167" customFormat="1"/>
    <row r="374" s="167" customFormat="1"/>
    <row r="375" s="167" customFormat="1"/>
    <row r="376" s="167" customFormat="1"/>
    <row r="377" s="167" customFormat="1"/>
    <row r="378" s="167" customFormat="1"/>
    <row r="379" s="167" customFormat="1"/>
    <row r="380" s="167" customFormat="1"/>
    <row r="381" s="167" customFormat="1"/>
    <row r="382" s="167" customFormat="1"/>
    <row r="383" s="167" customFormat="1"/>
    <row r="384" s="167" customFormat="1"/>
    <row r="385" s="167" customFormat="1"/>
    <row r="386" s="167" customFormat="1"/>
    <row r="387" s="167" customFormat="1"/>
    <row r="388" s="167" customFormat="1"/>
    <row r="389" s="167" customFormat="1"/>
    <row r="390" s="167" customFormat="1"/>
    <row r="391" s="167" customFormat="1"/>
    <row r="392" s="167" customFormat="1"/>
    <row r="393" s="167" customFormat="1"/>
    <row r="394" s="167" customFormat="1"/>
    <row r="395" s="167" customFormat="1"/>
    <row r="396" s="167" customFormat="1"/>
    <row r="397" s="167" customFormat="1"/>
    <row r="398" s="167" customFormat="1"/>
    <row r="399" s="167" customFormat="1"/>
    <row r="400" s="167" customFormat="1"/>
    <row r="401" s="167" customFormat="1"/>
    <row r="402" s="167" customFormat="1"/>
    <row r="403" s="167" customFormat="1"/>
    <row r="404" s="167" customFormat="1"/>
    <row r="405" s="167" customFormat="1"/>
    <row r="406" s="167" customFormat="1"/>
    <row r="407" s="167" customFormat="1"/>
    <row r="408" s="167" customFormat="1"/>
    <row r="409" s="167" customFormat="1"/>
    <row r="410" s="167" customFormat="1"/>
    <row r="411" s="167" customFormat="1"/>
    <row r="412" s="167" customFormat="1"/>
    <row r="413" s="167" customFormat="1"/>
    <row r="414" s="167" customFormat="1"/>
    <row r="415" s="167" customFormat="1"/>
    <row r="416" s="167" customFormat="1"/>
    <row r="417" s="167" customFormat="1"/>
    <row r="418" s="167" customFormat="1"/>
    <row r="419" s="167" customFormat="1"/>
    <row r="420" s="167" customFormat="1"/>
    <row r="421" s="167" customFormat="1"/>
    <row r="422" s="167" customFormat="1"/>
    <row r="423" s="167" customFormat="1"/>
    <row r="424" s="167" customFormat="1"/>
    <row r="425" s="167" customFormat="1"/>
    <row r="426" s="167" customFormat="1"/>
    <row r="427" s="167" customFormat="1"/>
    <row r="428" s="167" customFormat="1"/>
    <row r="429" s="167" customFormat="1"/>
    <row r="430" s="167" customFormat="1"/>
    <row r="431" s="167" customFormat="1"/>
    <row r="432" s="167" customFormat="1"/>
    <row r="433" s="167" customFormat="1"/>
    <row r="434" s="167" customFormat="1"/>
    <row r="435" s="167" customFormat="1"/>
    <row r="436" s="167" customFormat="1"/>
    <row r="437" s="167" customFormat="1"/>
    <row r="438" s="167" customFormat="1"/>
    <row r="439" s="167" customFormat="1"/>
    <row r="440" s="167" customFormat="1"/>
    <row r="441" s="167" customFormat="1"/>
    <row r="442" s="167" customFormat="1"/>
    <row r="443" s="167" customFormat="1"/>
    <row r="444" s="167" customFormat="1"/>
    <row r="445" s="167" customFormat="1"/>
    <row r="446" s="167" customFormat="1"/>
    <row r="447" s="167" customFormat="1"/>
    <row r="448" s="167" customFormat="1"/>
    <row r="449" s="167" customFormat="1"/>
    <row r="450" s="167" customFormat="1"/>
    <row r="451" s="167" customFormat="1"/>
    <row r="452" s="167" customFormat="1"/>
    <row r="453" s="167" customFormat="1"/>
    <row r="454" s="167" customFormat="1"/>
    <row r="455" s="167" customFormat="1"/>
    <row r="456" s="167" customFormat="1"/>
    <row r="457" s="167" customFormat="1"/>
    <row r="458" s="167" customFormat="1"/>
    <row r="459" s="167" customFormat="1"/>
    <row r="460" s="167" customFormat="1"/>
    <row r="461" s="167" customFormat="1"/>
    <row r="462" s="167" customFormat="1"/>
    <row r="463" s="167" customFormat="1"/>
    <row r="464" s="167" customFormat="1"/>
    <row r="465" s="167" customFormat="1"/>
    <row r="466" s="167" customFormat="1"/>
    <row r="467" s="167" customFormat="1"/>
    <row r="468" s="167" customFormat="1"/>
    <row r="469" s="167" customFormat="1"/>
    <row r="470" s="167" customFormat="1"/>
    <row r="471" s="167" customFormat="1"/>
    <row r="472" s="167" customFormat="1"/>
    <row r="473" s="167" customFormat="1"/>
    <row r="474" s="167" customFormat="1"/>
    <row r="475" s="167" customFormat="1"/>
    <row r="476" s="167" customFormat="1"/>
    <row r="477" s="167" customFormat="1"/>
    <row r="478" s="167" customFormat="1"/>
    <row r="479" s="167" customFormat="1"/>
    <row r="480" s="167" customFormat="1"/>
    <row r="481" s="167" customFormat="1"/>
    <row r="482" s="167" customFormat="1"/>
    <row r="483" s="167" customFormat="1"/>
    <row r="484" s="167" customFormat="1"/>
    <row r="485" s="167" customFormat="1"/>
    <row r="486" s="167" customFormat="1"/>
    <row r="487" s="167" customFormat="1"/>
    <row r="488" s="167" customFormat="1"/>
    <row r="489" s="167" customFormat="1"/>
    <row r="490" s="167" customFormat="1"/>
    <row r="491" s="167" customFormat="1"/>
    <row r="492" s="167" customFormat="1"/>
    <row r="493" s="167" customFormat="1"/>
    <row r="494" s="167" customFormat="1"/>
    <row r="495" s="167" customFormat="1"/>
    <row r="496" s="167" customFormat="1"/>
    <row r="497" s="167" customFormat="1"/>
    <row r="498" s="167" customFormat="1"/>
    <row r="499" s="167" customFormat="1"/>
    <row r="500" s="167" customFormat="1"/>
    <row r="501" s="167" customFormat="1"/>
    <row r="502" s="167" customFormat="1"/>
    <row r="503" s="167" customFormat="1"/>
    <row r="504" s="167" customFormat="1"/>
    <row r="505" s="167" customFormat="1"/>
    <row r="506" s="167" customFormat="1"/>
    <row r="507" s="167" customFormat="1"/>
    <row r="508" s="167" customFormat="1"/>
    <row r="509" s="167" customFormat="1"/>
    <row r="510" s="167" customFormat="1"/>
    <row r="511" s="167" customFormat="1"/>
    <row r="512" s="167" customFormat="1"/>
    <row r="513" s="167" customFormat="1"/>
    <row r="514" s="167" customFormat="1"/>
    <row r="515" s="167" customFormat="1"/>
    <row r="516" s="167" customFormat="1"/>
    <row r="517" s="167" customFormat="1"/>
    <row r="518" s="167" customFormat="1"/>
    <row r="519" s="167" customFormat="1"/>
    <row r="520" s="167" customFormat="1"/>
    <row r="521" s="167" customFormat="1"/>
    <row r="522" s="167" customFormat="1"/>
    <row r="523" s="167" customFormat="1"/>
    <row r="524" s="167" customFormat="1"/>
    <row r="525" s="167" customFormat="1"/>
    <row r="526" s="167" customFormat="1"/>
    <row r="527" s="167" customFormat="1"/>
    <row r="528" s="167" customFormat="1"/>
    <row r="529" s="167" customFormat="1"/>
    <row r="530" s="167" customFormat="1"/>
    <row r="531" s="167" customFormat="1"/>
    <row r="532" s="167" customFormat="1"/>
    <row r="533" s="167" customFormat="1"/>
    <row r="534" s="167" customFormat="1"/>
    <row r="535" s="167" customFormat="1"/>
    <row r="536" s="167" customFormat="1"/>
    <row r="537" s="167" customFormat="1"/>
    <row r="538" s="167" customFormat="1"/>
    <row r="539" s="167" customFormat="1"/>
    <row r="540" s="167" customFormat="1"/>
    <row r="541" s="167" customFormat="1"/>
    <row r="542" s="167" customFormat="1"/>
    <row r="543" s="167" customFormat="1"/>
    <row r="544" s="167" customFormat="1"/>
    <row r="545" s="167" customFormat="1"/>
    <row r="546" s="167" customFormat="1"/>
    <row r="547" s="167" customFormat="1"/>
    <row r="548" s="167" customFormat="1"/>
    <row r="549" s="167" customFormat="1"/>
    <row r="550" s="167" customFormat="1"/>
    <row r="551" s="167" customFormat="1"/>
    <row r="552" s="167" customFormat="1"/>
    <row r="553" s="167" customFormat="1"/>
    <row r="554" s="167" customFormat="1"/>
    <row r="555" s="167" customFormat="1"/>
    <row r="556" s="167" customFormat="1"/>
    <row r="557" s="167" customFormat="1"/>
    <row r="558" s="167" customFormat="1"/>
    <row r="559" s="167" customFormat="1"/>
    <row r="560" s="167" customFormat="1"/>
    <row r="561" s="167" customFormat="1"/>
    <row r="562" s="167" customFormat="1"/>
    <row r="563" s="167" customFormat="1"/>
    <row r="564" s="167" customFormat="1"/>
    <row r="565" s="167" customFormat="1"/>
    <row r="566" s="167" customFormat="1"/>
    <row r="567" s="167" customFormat="1"/>
    <row r="568" s="167" customFormat="1"/>
    <row r="569" s="167" customFormat="1"/>
    <row r="570" s="167" customFormat="1"/>
    <row r="571" s="167" customFormat="1"/>
    <row r="572" s="167" customFormat="1"/>
    <row r="573" s="167" customFormat="1"/>
    <row r="574" s="167" customFormat="1"/>
    <row r="575" s="167" customFormat="1"/>
    <row r="576" s="167" customFormat="1"/>
    <row r="577" s="167" customFormat="1"/>
    <row r="578" s="167" customFormat="1"/>
    <row r="579" s="167" customFormat="1"/>
    <row r="580" s="167" customFormat="1"/>
    <row r="581" s="167" customFormat="1"/>
    <row r="582" s="167" customFormat="1"/>
    <row r="583" s="167" customFormat="1"/>
    <row r="584" s="167" customFormat="1"/>
    <row r="585" s="167" customFormat="1"/>
    <row r="586" s="167" customFormat="1"/>
    <row r="587" s="167" customFormat="1"/>
    <row r="588" s="167" customFormat="1"/>
    <row r="589" s="167" customFormat="1"/>
    <row r="590" s="167" customFormat="1"/>
    <row r="591" s="167" customFormat="1"/>
    <row r="592" s="167" customFormat="1"/>
    <row r="593" s="167" customFormat="1"/>
    <row r="594" s="167" customFormat="1"/>
    <row r="595" s="167" customFormat="1"/>
    <row r="596" s="167" customFormat="1"/>
    <row r="597" s="167" customFormat="1"/>
    <row r="598" s="167" customFormat="1"/>
    <row r="599" s="167" customFormat="1"/>
    <row r="600" s="167" customFormat="1"/>
    <row r="601" s="167" customFormat="1"/>
    <row r="602" s="167" customFormat="1"/>
    <row r="603" s="167" customFormat="1"/>
    <row r="604" s="167" customFormat="1"/>
    <row r="605" s="167" customFormat="1"/>
    <row r="606" s="167" customFormat="1"/>
    <row r="607" s="167" customFormat="1"/>
    <row r="608" s="167" customFormat="1"/>
    <row r="609" s="167" customFormat="1"/>
    <row r="610" s="167" customFormat="1"/>
    <row r="611" s="167" customFormat="1"/>
    <row r="612" s="167" customFormat="1"/>
    <row r="613" s="167" customFormat="1"/>
    <row r="614" s="167" customFormat="1"/>
    <row r="615" s="167" customFormat="1"/>
    <row r="616" s="167" customFormat="1"/>
    <row r="617" s="167" customFormat="1"/>
    <row r="618" s="167" customFormat="1"/>
    <row r="619" s="167" customFormat="1"/>
    <row r="620" s="167" customFormat="1"/>
    <row r="621" s="167" customFormat="1"/>
    <row r="622" s="167" customFormat="1"/>
    <row r="623" s="167" customFormat="1"/>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0C040-315D-4549-B8C6-BE8EAB9E11DA}">
  <sheetPr>
    <tabColor theme="5" tint="0.79998168889431442"/>
  </sheetPr>
  <dimension ref="A1:T4563"/>
  <sheetViews>
    <sheetView topLeftCell="A4527" workbookViewId="0">
      <selection sqref="A1:XFD1048576"/>
    </sheetView>
  </sheetViews>
  <sheetFormatPr defaultRowHeight="12.75"/>
  <cols>
    <col min="1" max="1" width="9.28515625" style="167" bestFit="1" customWidth="1"/>
    <col min="2" max="2" width="11.28515625" style="167" customWidth="1"/>
    <col min="3" max="3" width="12" style="167" customWidth="1"/>
    <col min="4" max="4" width="9.28515625" style="167" bestFit="1" customWidth="1"/>
    <col min="5" max="9" width="9.140625" style="167"/>
    <col min="10" max="10" width="12" style="167" bestFit="1" customWidth="1"/>
    <col min="11" max="14" width="9.140625" style="167"/>
    <col min="15" max="15" width="9.28515625" style="167" bestFit="1" customWidth="1"/>
    <col min="16" max="16" width="9.140625" style="167"/>
    <col min="17" max="19" width="9.28515625" style="167" bestFit="1" customWidth="1"/>
    <col min="20" max="16384" width="9.140625" style="167"/>
  </cols>
  <sheetData>
    <row r="1" spans="1:20">
      <c r="A1" s="167" t="s">
        <v>1367</v>
      </c>
      <c r="B1" s="167" t="s">
        <v>1368</v>
      </c>
      <c r="C1" s="167" t="s">
        <v>1369</v>
      </c>
      <c r="D1" s="167" t="s">
        <v>1370</v>
      </c>
      <c r="E1" s="167" t="s">
        <v>1371</v>
      </c>
      <c r="F1" s="167" t="s">
        <v>304</v>
      </c>
      <c r="G1" s="167" t="s">
        <v>1372</v>
      </c>
      <c r="H1" s="167" t="s">
        <v>1373</v>
      </c>
      <c r="I1" s="167" t="s">
        <v>1358</v>
      </c>
      <c r="J1" s="167" t="s">
        <v>1374</v>
      </c>
      <c r="K1" s="167" t="s">
        <v>1375</v>
      </c>
      <c r="L1" s="167" t="s">
        <v>1376</v>
      </c>
      <c r="M1" s="167" t="s">
        <v>529</v>
      </c>
      <c r="N1" s="167" t="s">
        <v>1377</v>
      </c>
      <c r="O1" s="167" t="s">
        <v>1378</v>
      </c>
      <c r="P1" s="167" t="s">
        <v>1379</v>
      </c>
      <c r="Q1" s="167" t="s">
        <v>1380</v>
      </c>
      <c r="R1" s="167" t="s">
        <v>1381</v>
      </c>
      <c r="S1" s="167" t="s">
        <v>1382</v>
      </c>
      <c r="T1" s="167" t="s">
        <v>1360</v>
      </c>
    </row>
    <row r="2" spans="1:20">
      <c r="A2" s="167">
        <v>50000</v>
      </c>
      <c r="B2" s="168">
        <v>45901</v>
      </c>
      <c r="C2" s="168">
        <v>45901</v>
      </c>
      <c r="D2" s="167" t="s">
        <v>4979</v>
      </c>
      <c r="E2" s="167" t="s">
        <v>4980</v>
      </c>
      <c r="I2" s="167" t="s">
        <v>4956</v>
      </c>
      <c r="O2" s="167">
        <v>4251</v>
      </c>
      <c r="P2" s="167" t="s">
        <v>4981</v>
      </c>
      <c r="Q2" s="167">
        <v>1393.8</v>
      </c>
      <c r="S2" s="167">
        <f>Q2-R2</f>
        <v>1393.8</v>
      </c>
    </row>
    <row r="3" spans="1:20">
      <c r="A3" s="167">
        <v>50000</v>
      </c>
      <c r="B3" s="168">
        <v>45901</v>
      </c>
      <c r="C3" s="168">
        <v>45901</v>
      </c>
      <c r="D3" s="167" t="s">
        <v>4982</v>
      </c>
      <c r="E3" s="167" t="s">
        <v>4983</v>
      </c>
      <c r="F3" s="167" t="s">
        <v>4984</v>
      </c>
      <c r="G3" s="167" t="s">
        <v>4985</v>
      </c>
      <c r="I3" s="167" t="s">
        <v>4956</v>
      </c>
      <c r="O3" s="167">
        <v>4251</v>
      </c>
      <c r="P3" s="167" t="s">
        <v>4981</v>
      </c>
      <c r="Q3" s="167">
        <v>1110</v>
      </c>
      <c r="S3" s="167">
        <f t="shared" ref="S3:S66" si="0">Q3-R3</f>
        <v>1110</v>
      </c>
    </row>
    <row r="4" spans="1:20">
      <c r="A4" s="167">
        <v>50000</v>
      </c>
      <c r="B4" s="168">
        <v>45901</v>
      </c>
      <c r="C4" s="168">
        <v>45901</v>
      </c>
      <c r="D4" s="167" t="s">
        <v>4986</v>
      </c>
      <c r="E4" s="167" t="s">
        <v>4986</v>
      </c>
      <c r="F4" s="167" t="s">
        <v>1425</v>
      </c>
      <c r="G4" s="167" t="s">
        <v>1426</v>
      </c>
      <c r="I4" s="167" t="s">
        <v>1618</v>
      </c>
      <c r="J4" s="167" t="s">
        <v>2237</v>
      </c>
      <c r="K4" s="167" t="s">
        <v>1615</v>
      </c>
      <c r="L4" s="167" t="s">
        <v>2237</v>
      </c>
      <c r="M4" s="167" t="s">
        <v>1616</v>
      </c>
      <c r="O4" s="167">
        <v>10674</v>
      </c>
      <c r="P4" s="167" t="s">
        <v>4987</v>
      </c>
      <c r="Q4" s="167">
        <v>126</v>
      </c>
      <c r="S4" s="167">
        <f t="shared" si="0"/>
        <v>126</v>
      </c>
    </row>
    <row r="5" spans="1:20">
      <c r="A5" s="167">
        <v>50000</v>
      </c>
      <c r="B5" s="168">
        <v>45901</v>
      </c>
      <c r="C5" s="168">
        <v>45901</v>
      </c>
      <c r="D5" s="167" t="s">
        <v>4988</v>
      </c>
      <c r="E5" s="167" t="s">
        <v>4988</v>
      </c>
      <c r="F5" s="167" t="s">
        <v>1425</v>
      </c>
      <c r="G5" s="167" t="s">
        <v>1426</v>
      </c>
      <c r="I5" s="167" t="s">
        <v>1618</v>
      </c>
      <c r="J5" s="167" t="s">
        <v>2237</v>
      </c>
      <c r="K5" s="167" t="s">
        <v>828</v>
      </c>
      <c r="L5" s="167" t="s">
        <v>2237</v>
      </c>
      <c r="M5" s="167" t="s">
        <v>1626</v>
      </c>
      <c r="O5" s="167">
        <v>10675</v>
      </c>
      <c r="P5" s="167" t="s">
        <v>4987</v>
      </c>
      <c r="Q5" s="167">
        <v>27</v>
      </c>
      <c r="S5" s="167">
        <f t="shared" si="0"/>
        <v>27</v>
      </c>
    </row>
    <row r="6" spans="1:20">
      <c r="A6" s="167">
        <v>50000</v>
      </c>
      <c r="B6" s="168">
        <v>45901</v>
      </c>
      <c r="C6" s="168">
        <v>45901</v>
      </c>
      <c r="D6" s="167" t="s">
        <v>4989</v>
      </c>
      <c r="E6" s="167" t="s">
        <v>4989</v>
      </c>
      <c r="F6" s="167" t="s">
        <v>1425</v>
      </c>
      <c r="G6" s="167" t="s">
        <v>1426</v>
      </c>
      <c r="I6" s="167" t="s">
        <v>1618</v>
      </c>
      <c r="J6" s="167" t="s">
        <v>2237</v>
      </c>
      <c r="K6" s="167" t="s">
        <v>852</v>
      </c>
      <c r="L6" s="167" t="s">
        <v>2237</v>
      </c>
      <c r="M6" s="167" t="s">
        <v>1843</v>
      </c>
      <c r="O6" s="167">
        <v>10676</v>
      </c>
      <c r="P6" s="167" t="s">
        <v>4987</v>
      </c>
      <c r="Q6" s="167">
        <v>13.5</v>
      </c>
      <c r="S6" s="167">
        <f t="shared" si="0"/>
        <v>13.5</v>
      </c>
    </row>
    <row r="7" spans="1:20">
      <c r="A7" s="167">
        <v>50000</v>
      </c>
      <c r="B7" s="168">
        <v>45901</v>
      </c>
      <c r="C7" s="168">
        <v>45901</v>
      </c>
      <c r="D7" s="167" t="s">
        <v>4990</v>
      </c>
      <c r="E7" s="167" t="s">
        <v>4990</v>
      </c>
      <c r="F7" s="167" t="s">
        <v>1425</v>
      </c>
      <c r="G7" s="167" t="s">
        <v>1426</v>
      </c>
      <c r="I7" s="167" t="s">
        <v>1618</v>
      </c>
      <c r="J7" s="167" t="s">
        <v>2237</v>
      </c>
      <c r="K7" s="167" t="s">
        <v>859</v>
      </c>
      <c r="L7" s="167" t="s">
        <v>2237</v>
      </c>
      <c r="M7" s="167" t="s">
        <v>1892</v>
      </c>
      <c r="O7" s="167">
        <v>10677</v>
      </c>
      <c r="P7" s="167" t="s">
        <v>4987</v>
      </c>
      <c r="Q7" s="167">
        <v>13.5</v>
      </c>
      <c r="S7" s="167">
        <f t="shared" si="0"/>
        <v>13.5</v>
      </c>
    </row>
    <row r="8" spans="1:20">
      <c r="A8" s="167">
        <v>50000</v>
      </c>
      <c r="B8" s="168">
        <v>45901</v>
      </c>
      <c r="C8" s="168">
        <v>45901</v>
      </c>
      <c r="D8" s="167" t="s">
        <v>4991</v>
      </c>
      <c r="E8" s="167" t="s">
        <v>4991</v>
      </c>
      <c r="F8" s="167" t="s">
        <v>1425</v>
      </c>
      <c r="G8" s="167" t="s">
        <v>1426</v>
      </c>
      <c r="I8" s="167" t="s">
        <v>1618</v>
      </c>
      <c r="J8" s="167" t="s">
        <v>2237</v>
      </c>
      <c r="K8" s="167" t="s">
        <v>906</v>
      </c>
      <c r="L8" s="167" t="s">
        <v>2237</v>
      </c>
      <c r="M8" s="167" t="s">
        <v>2201</v>
      </c>
      <c r="O8" s="167">
        <v>10678</v>
      </c>
      <c r="P8" s="167" t="s">
        <v>4987</v>
      </c>
      <c r="Q8" s="167">
        <v>4.5</v>
      </c>
      <c r="S8" s="167">
        <f t="shared" si="0"/>
        <v>4.5</v>
      </c>
    </row>
    <row r="9" spans="1:20">
      <c r="A9" s="167">
        <v>50000</v>
      </c>
      <c r="B9" s="168">
        <v>45901</v>
      </c>
      <c r="C9" s="168">
        <v>45901</v>
      </c>
      <c r="D9" s="167" t="s">
        <v>4992</v>
      </c>
      <c r="E9" s="167" t="s">
        <v>4992</v>
      </c>
      <c r="F9" s="167" t="s">
        <v>1425</v>
      </c>
      <c r="G9" s="167" t="s">
        <v>1426</v>
      </c>
      <c r="I9" s="167" t="s">
        <v>1618</v>
      </c>
      <c r="J9" s="167" t="s">
        <v>2237</v>
      </c>
      <c r="K9" s="167" t="s">
        <v>915</v>
      </c>
      <c r="L9" s="167" t="s">
        <v>2237</v>
      </c>
      <c r="M9" s="167" t="s">
        <v>2286</v>
      </c>
      <c r="O9" s="167">
        <v>10680</v>
      </c>
      <c r="P9" s="167" t="s">
        <v>4987</v>
      </c>
      <c r="Q9" s="167">
        <v>81</v>
      </c>
      <c r="S9" s="167">
        <f t="shared" si="0"/>
        <v>81</v>
      </c>
    </row>
    <row r="10" spans="1:20">
      <c r="A10" s="167">
        <v>50000</v>
      </c>
      <c r="B10" s="168">
        <v>45901</v>
      </c>
      <c r="C10" s="168">
        <v>45901</v>
      </c>
      <c r="D10" s="167" t="s">
        <v>4993</v>
      </c>
      <c r="E10" s="167" t="s">
        <v>4993</v>
      </c>
      <c r="F10" s="167" t="s">
        <v>1425</v>
      </c>
      <c r="G10" s="167" t="s">
        <v>1426</v>
      </c>
      <c r="I10" s="167" t="s">
        <v>1618</v>
      </c>
      <c r="J10" s="167" t="s">
        <v>2237</v>
      </c>
      <c r="K10" s="167" t="s">
        <v>922</v>
      </c>
      <c r="L10" s="167" t="s">
        <v>2237</v>
      </c>
      <c r="M10" s="167" t="s">
        <v>2309</v>
      </c>
      <c r="O10" s="167">
        <v>10681</v>
      </c>
      <c r="P10" s="167" t="s">
        <v>4987</v>
      </c>
      <c r="Q10" s="167">
        <v>9</v>
      </c>
      <c r="S10" s="167">
        <f t="shared" si="0"/>
        <v>9</v>
      </c>
    </row>
    <row r="11" spans="1:20">
      <c r="A11" s="167">
        <v>50000</v>
      </c>
      <c r="B11" s="168">
        <v>45901</v>
      </c>
      <c r="C11" s="168">
        <v>45901</v>
      </c>
      <c r="D11" s="167" t="s">
        <v>4994</v>
      </c>
      <c r="E11" s="167" t="s">
        <v>4994</v>
      </c>
      <c r="F11" s="167" t="s">
        <v>1425</v>
      </c>
      <c r="G11" s="167" t="s">
        <v>1426</v>
      </c>
      <c r="I11" s="167" t="s">
        <v>1618</v>
      </c>
      <c r="J11" s="167" t="s">
        <v>2237</v>
      </c>
      <c r="K11" s="167" t="s">
        <v>928</v>
      </c>
      <c r="L11" s="167" t="s">
        <v>2237</v>
      </c>
      <c r="M11" s="167" t="s">
        <v>2326</v>
      </c>
      <c r="O11" s="167">
        <v>10682</v>
      </c>
      <c r="P11" s="167" t="s">
        <v>4987</v>
      </c>
      <c r="Q11" s="167">
        <v>171</v>
      </c>
      <c r="S11" s="167">
        <f t="shared" si="0"/>
        <v>171</v>
      </c>
    </row>
    <row r="12" spans="1:20">
      <c r="A12" s="167">
        <v>50000</v>
      </c>
      <c r="B12" s="168">
        <v>45901</v>
      </c>
      <c r="C12" s="168">
        <v>45901</v>
      </c>
      <c r="D12" s="167" t="s">
        <v>4995</v>
      </c>
      <c r="E12" s="167" t="s">
        <v>4995</v>
      </c>
      <c r="F12" s="167" t="s">
        <v>1425</v>
      </c>
      <c r="G12" s="167" t="s">
        <v>1426</v>
      </c>
      <c r="I12" s="167" t="s">
        <v>1618</v>
      </c>
      <c r="J12" s="167" t="s">
        <v>2237</v>
      </c>
      <c r="K12" s="167" t="s">
        <v>939</v>
      </c>
      <c r="L12" s="167" t="s">
        <v>2237</v>
      </c>
      <c r="M12" s="167" t="s">
        <v>2406</v>
      </c>
      <c r="O12" s="167">
        <v>10687</v>
      </c>
      <c r="P12" s="167" t="s">
        <v>4987</v>
      </c>
      <c r="Q12" s="167">
        <v>9</v>
      </c>
      <c r="S12" s="167">
        <f t="shared" si="0"/>
        <v>9</v>
      </c>
    </row>
    <row r="13" spans="1:20">
      <c r="A13" s="167">
        <v>50000</v>
      </c>
      <c r="B13" s="168">
        <v>45901</v>
      </c>
      <c r="C13" s="168">
        <v>45901</v>
      </c>
      <c r="D13" s="167" t="s">
        <v>4996</v>
      </c>
      <c r="E13" s="167" t="s">
        <v>4996</v>
      </c>
      <c r="F13" s="167" t="s">
        <v>1425</v>
      </c>
      <c r="G13" s="167" t="s">
        <v>1426</v>
      </c>
      <c r="I13" s="167" t="s">
        <v>1618</v>
      </c>
      <c r="J13" s="167" t="s">
        <v>2237</v>
      </c>
      <c r="K13" s="167" t="s">
        <v>1007</v>
      </c>
      <c r="L13" s="167" t="s">
        <v>2237</v>
      </c>
      <c r="M13" s="167" t="s">
        <v>2740</v>
      </c>
      <c r="O13" s="167">
        <v>10689</v>
      </c>
      <c r="P13" s="167" t="s">
        <v>4987</v>
      </c>
      <c r="Q13" s="167">
        <v>4.5</v>
      </c>
      <c r="S13" s="167">
        <f t="shared" si="0"/>
        <v>4.5</v>
      </c>
    </row>
    <row r="14" spans="1:20">
      <c r="A14" s="167">
        <v>50000</v>
      </c>
      <c r="B14" s="168">
        <v>45901</v>
      </c>
      <c r="C14" s="168">
        <v>45901</v>
      </c>
      <c r="D14" s="167" t="s">
        <v>4997</v>
      </c>
      <c r="E14" s="167" t="s">
        <v>4997</v>
      </c>
      <c r="F14" s="167" t="s">
        <v>1425</v>
      </c>
      <c r="G14" s="167" t="s">
        <v>1426</v>
      </c>
      <c r="I14" s="167" t="s">
        <v>1618</v>
      </c>
      <c r="J14" s="167" t="s">
        <v>2237</v>
      </c>
      <c r="K14" s="167" t="s">
        <v>1126</v>
      </c>
      <c r="L14" s="167" t="s">
        <v>2237</v>
      </c>
      <c r="M14" s="167" t="s">
        <v>3430</v>
      </c>
      <c r="O14" s="167">
        <v>10694</v>
      </c>
      <c r="P14" s="167" t="s">
        <v>4987</v>
      </c>
      <c r="Q14" s="167">
        <v>13.5</v>
      </c>
      <c r="S14" s="167">
        <f t="shared" si="0"/>
        <v>13.5</v>
      </c>
    </row>
    <row r="15" spans="1:20">
      <c r="A15" s="167">
        <v>50000</v>
      </c>
      <c r="B15" s="168">
        <v>45901</v>
      </c>
      <c r="C15" s="168">
        <v>45901</v>
      </c>
      <c r="D15" s="167" t="s">
        <v>4998</v>
      </c>
      <c r="E15" s="167" t="s">
        <v>4998</v>
      </c>
      <c r="F15" s="167" t="s">
        <v>1425</v>
      </c>
      <c r="G15" s="167" t="s">
        <v>1426</v>
      </c>
      <c r="I15" s="167" t="s">
        <v>1618</v>
      </c>
      <c r="J15" s="167" t="s">
        <v>2237</v>
      </c>
      <c r="K15" s="167" t="s">
        <v>1167</v>
      </c>
      <c r="L15" s="167" t="s">
        <v>2237</v>
      </c>
      <c r="M15" s="167" t="s">
        <v>3592</v>
      </c>
      <c r="O15" s="167">
        <v>10695</v>
      </c>
      <c r="P15" s="167" t="s">
        <v>4987</v>
      </c>
      <c r="Q15" s="167">
        <v>9</v>
      </c>
      <c r="S15" s="167">
        <f t="shared" si="0"/>
        <v>9</v>
      </c>
    </row>
    <row r="16" spans="1:20">
      <c r="A16" s="167">
        <v>50000</v>
      </c>
      <c r="B16" s="168">
        <v>45901</v>
      </c>
      <c r="C16" s="168">
        <v>45901</v>
      </c>
      <c r="D16" s="167" t="s">
        <v>4999</v>
      </c>
      <c r="E16" s="167" t="s">
        <v>4999</v>
      </c>
      <c r="F16" s="167" t="s">
        <v>1425</v>
      </c>
      <c r="G16" s="167" t="s">
        <v>1426</v>
      </c>
      <c r="I16" s="167" t="s">
        <v>1618</v>
      </c>
      <c r="J16" s="167" t="s">
        <v>2237</v>
      </c>
      <c r="K16" s="167" t="s">
        <v>1196</v>
      </c>
      <c r="L16" s="167" t="s">
        <v>2237</v>
      </c>
      <c r="M16" s="167" t="s">
        <v>3780</v>
      </c>
      <c r="O16" s="167">
        <v>10696</v>
      </c>
      <c r="P16" s="167" t="s">
        <v>4987</v>
      </c>
      <c r="Q16" s="167">
        <v>54</v>
      </c>
      <c r="S16" s="167">
        <f t="shared" si="0"/>
        <v>54</v>
      </c>
    </row>
    <row r="17" spans="1:19">
      <c r="A17" s="167">
        <v>50000</v>
      </c>
      <c r="B17" s="168">
        <v>45901</v>
      </c>
      <c r="C17" s="168">
        <v>45901</v>
      </c>
      <c r="D17" s="167" t="s">
        <v>5000</v>
      </c>
      <c r="E17" s="167" t="s">
        <v>5000</v>
      </c>
      <c r="F17" s="167" t="s">
        <v>1425</v>
      </c>
      <c r="G17" s="167" t="s">
        <v>1426</v>
      </c>
      <c r="I17" s="167" t="s">
        <v>1618</v>
      </c>
      <c r="J17" s="167" t="s">
        <v>2237</v>
      </c>
      <c r="K17" s="167" t="s">
        <v>1219</v>
      </c>
      <c r="L17" s="167" t="s">
        <v>2237</v>
      </c>
      <c r="M17" s="167" t="s">
        <v>3934</v>
      </c>
      <c r="O17" s="167">
        <v>10697</v>
      </c>
      <c r="P17" s="167" t="s">
        <v>4987</v>
      </c>
      <c r="Q17" s="167">
        <v>40.5</v>
      </c>
      <c r="S17" s="167">
        <f t="shared" si="0"/>
        <v>40.5</v>
      </c>
    </row>
    <row r="18" spans="1:19">
      <c r="A18" s="167">
        <v>50000</v>
      </c>
      <c r="B18" s="168">
        <v>45901</v>
      </c>
      <c r="C18" s="168">
        <v>45901</v>
      </c>
      <c r="D18" s="167" t="s">
        <v>5001</v>
      </c>
      <c r="E18" s="167" t="s">
        <v>5001</v>
      </c>
      <c r="F18" s="167" t="s">
        <v>1425</v>
      </c>
      <c r="G18" s="167" t="s">
        <v>1426</v>
      </c>
      <c r="I18" s="167" t="s">
        <v>1618</v>
      </c>
      <c r="J18" s="167" t="s">
        <v>2237</v>
      </c>
      <c r="K18" s="167" t="s">
        <v>1301</v>
      </c>
      <c r="L18" s="167" t="s">
        <v>2237</v>
      </c>
      <c r="M18" s="167" t="s">
        <v>4429</v>
      </c>
      <c r="O18" s="167">
        <v>10698</v>
      </c>
      <c r="P18" s="167" t="s">
        <v>4987</v>
      </c>
      <c r="Q18" s="167">
        <v>18</v>
      </c>
      <c r="S18" s="167">
        <f t="shared" si="0"/>
        <v>18</v>
      </c>
    </row>
    <row r="19" spans="1:19">
      <c r="A19" s="167">
        <v>50000</v>
      </c>
      <c r="B19" s="168">
        <v>45901</v>
      </c>
      <c r="C19" s="168">
        <v>45901</v>
      </c>
      <c r="D19" s="167" t="s">
        <v>5002</v>
      </c>
      <c r="E19" s="167" t="s">
        <v>5002</v>
      </c>
      <c r="F19" s="167" t="s">
        <v>1425</v>
      </c>
      <c r="G19" s="167" t="s">
        <v>1426</v>
      </c>
      <c r="I19" s="167" t="s">
        <v>1618</v>
      </c>
      <c r="J19" s="167" t="s">
        <v>2237</v>
      </c>
      <c r="K19" s="167" t="s">
        <v>1311</v>
      </c>
      <c r="L19" s="167" t="s">
        <v>2237</v>
      </c>
      <c r="M19" s="167" t="s">
        <v>4624</v>
      </c>
      <c r="O19" s="167">
        <v>10700</v>
      </c>
      <c r="P19" s="167" t="s">
        <v>4987</v>
      </c>
      <c r="Q19" s="167">
        <v>13.5</v>
      </c>
      <c r="S19" s="167">
        <f t="shared" si="0"/>
        <v>13.5</v>
      </c>
    </row>
    <row r="20" spans="1:19">
      <c r="A20" s="167">
        <v>50000</v>
      </c>
      <c r="B20" s="168">
        <v>45901</v>
      </c>
      <c r="C20" s="168">
        <v>45901</v>
      </c>
      <c r="D20" s="167" t="s">
        <v>5003</v>
      </c>
      <c r="E20" s="167" t="s">
        <v>5003</v>
      </c>
      <c r="F20" s="167" t="s">
        <v>1425</v>
      </c>
      <c r="G20" s="167" t="s">
        <v>1426</v>
      </c>
      <c r="I20" s="167" t="s">
        <v>1618</v>
      </c>
      <c r="J20" s="167" t="s">
        <v>2237</v>
      </c>
      <c r="K20" s="167" t="s">
        <v>1315</v>
      </c>
      <c r="L20" s="167" t="s">
        <v>2237</v>
      </c>
      <c r="M20" s="167" t="s">
        <v>4630</v>
      </c>
      <c r="O20" s="167">
        <v>10701</v>
      </c>
      <c r="P20" s="167" t="s">
        <v>4987</v>
      </c>
      <c r="Q20" s="167">
        <v>72</v>
      </c>
      <c r="S20" s="167">
        <f t="shared" si="0"/>
        <v>72</v>
      </c>
    </row>
    <row r="21" spans="1:19">
      <c r="A21" s="167">
        <v>50000</v>
      </c>
      <c r="B21" s="168">
        <v>45901</v>
      </c>
      <c r="C21" s="168">
        <v>45901</v>
      </c>
      <c r="D21" s="167" t="s">
        <v>5004</v>
      </c>
      <c r="E21" s="167" t="s">
        <v>5004</v>
      </c>
      <c r="F21" s="167" t="s">
        <v>1425</v>
      </c>
      <c r="G21" s="167" t="s">
        <v>1426</v>
      </c>
      <c r="I21" s="167" t="s">
        <v>1618</v>
      </c>
      <c r="J21" s="167" t="s">
        <v>2237</v>
      </c>
      <c r="K21" s="167" t="s">
        <v>1324</v>
      </c>
      <c r="L21" s="167" t="s">
        <v>2237</v>
      </c>
      <c r="M21" s="167" t="s">
        <v>4823</v>
      </c>
      <c r="O21" s="167">
        <v>10702</v>
      </c>
      <c r="P21" s="167" t="s">
        <v>4987</v>
      </c>
      <c r="Q21" s="167">
        <v>18</v>
      </c>
      <c r="S21" s="167">
        <f t="shared" si="0"/>
        <v>18</v>
      </c>
    </row>
    <row r="22" spans="1:19">
      <c r="A22" s="167">
        <v>50000</v>
      </c>
      <c r="B22" s="168">
        <v>45901</v>
      </c>
      <c r="C22" s="168">
        <v>45901</v>
      </c>
      <c r="D22" s="167" t="s">
        <v>5005</v>
      </c>
      <c r="E22" s="167" t="s">
        <v>5005</v>
      </c>
      <c r="F22" s="167" t="s">
        <v>1425</v>
      </c>
      <c r="G22" s="167" t="s">
        <v>1426</v>
      </c>
      <c r="I22" s="167" t="s">
        <v>1618</v>
      </c>
      <c r="J22" s="167" t="s">
        <v>2237</v>
      </c>
      <c r="K22" s="167" t="s">
        <v>1329</v>
      </c>
      <c r="L22" s="167" t="s">
        <v>2237</v>
      </c>
      <c r="M22" s="167" t="s">
        <v>4829</v>
      </c>
      <c r="O22" s="167">
        <v>10703</v>
      </c>
      <c r="P22" s="167" t="s">
        <v>4987</v>
      </c>
      <c r="Q22" s="167">
        <v>13.5</v>
      </c>
      <c r="S22" s="167">
        <f t="shared" si="0"/>
        <v>13.5</v>
      </c>
    </row>
    <row r="23" spans="1:19">
      <c r="A23" s="167">
        <v>50000</v>
      </c>
      <c r="B23" s="168">
        <v>45901</v>
      </c>
      <c r="C23" s="168">
        <v>45901</v>
      </c>
      <c r="D23" s="167" t="s">
        <v>5006</v>
      </c>
      <c r="E23" s="167" t="s">
        <v>5006</v>
      </c>
      <c r="F23" s="167" t="s">
        <v>1425</v>
      </c>
      <c r="G23" s="167" t="s">
        <v>1426</v>
      </c>
      <c r="I23" s="167" t="s">
        <v>1405</v>
      </c>
      <c r="J23" s="167" t="s">
        <v>2237</v>
      </c>
      <c r="K23" s="167" t="s">
        <v>815</v>
      </c>
      <c r="L23" s="167" t="s">
        <v>2237</v>
      </c>
      <c r="M23" s="167" t="s">
        <v>1548</v>
      </c>
      <c r="O23" s="167">
        <v>10793</v>
      </c>
      <c r="P23" s="167" t="s">
        <v>4987</v>
      </c>
      <c r="Q23" s="167">
        <v>40.5</v>
      </c>
      <c r="S23" s="167">
        <f t="shared" si="0"/>
        <v>40.5</v>
      </c>
    </row>
    <row r="24" spans="1:19">
      <c r="A24" s="167">
        <v>50000</v>
      </c>
      <c r="B24" s="168">
        <v>45901</v>
      </c>
      <c r="C24" s="168">
        <v>45901</v>
      </c>
      <c r="D24" s="167" t="s">
        <v>5007</v>
      </c>
      <c r="E24" s="167" t="s">
        <v>5007</v>
      </c>
      <c r="F24" s="167" t="s">
        <v>1425</v>
      </c>
      <c r="G24" s="167" t="s">
        <v>1426</v>
      </c>
      <c r="I24" s="167" t="s">
        <v>1405</v>
      </c>
      <c r="J24" s="167" t="s">
        <v>2237</v>
      </c>
      <c r="K24" s="167" t="s">
        <v>846</v>
      </c>
      <c r="L24" s="167" t="s">
        <v>2237</v>
      </c>
      <c r="M24" s="167" t="s">
        <v>1769</v>
      </c>
      <c r="O24" s="167">
        <v>10803</v>
      </c>
      <c r="P24" s="167" t="s">
        <v>4987</v>
      </c>
      <c r="Q24" s="167">
        <v>9</v>
      </c>
      <c r="S24" s="167">
        <f t="shared" si="0"/>
        <v>9</v>
      </c>
    </row>
    <row r="25" spans="1:19">
      <c r="A25" s="167">
        <v>50000</v>
      </c>
      <c r="B25" s="168">
        <v>45901</v>
      </c>
      <c r="C25" s="168">
        <v>45901</v>
      </c>
      <c r="D25" s="167" t="s">
        <v>5008</v>
      </c>
      <c r="E25" s="167" t="s">
        <v>5008</v>
      </c>
      <c r="F25" s="167" t="s">
        <v>1425</v>
      </c>
      <c r="G25" s="167" t="s">
        <v>1426</v>
      </c>
      <c r="I25" s="167" t="s">
        <v>1405</v>
      </c>
      <c r="J25" s="167" t="s">
        <v>2237</v>
      </c>
      <c r="K25" s="167" t="s">
        <v>856</v>
      </c>
      <c r="L25" s="167" t="s">
        <v>2237</v>
      </c>
      <c r="M25" s="167" t="s">
        <v>1879</v>
      </c>
      <c r="O25" s="167">
        <v>10834</v>
      </c>
      <c r="P25" s="167" t="s">
        <v>4987</v>
      </c>
      <c r="Q25" s="167">
        <v>63</v>
      </c>
      <c r="S25" s="167">
        <f t="shared" si="0"/>
        <v>63</v>
      </c>
    </row>
    <row r="26" spans="1:19">
      <c r="A26" s="167">
        <v>50000</v>
      </c>
      <c r="B26" s="168">
        <v>45901</v>
      </c>
      <c r="C26" s="168">
        <v>45901</v>
      </c>
      <c r="D26" s="167" t="s">
        <v>5009</v>
      </c>
      <c r="E26" s="167" t="s">
        <v>5009</v>
      </c>
      <c r="F26" s="167" t="s">
        <v>1425</v>
      </c>
      <c r="G26" s="167" t="s">
        <v>1426</v>
      </c>
      <c r="I26" s="167" t="s">
        <v>1405</v>
      </c>
      <c r="J26" s="167" t="s">
        <v>2237</v>
      </c>
      <c r="K26" s="167" t="s">
        <v>862</v>
      </c>
      <c r="L26" s="167" t="s">
        <v>2237</v>
      </c>
      <c r="M26" s="167" t="s">
        <v>1963</v>
      </c>
      <c r="O26" s="167">
        <v>10811</v>
      </c>
      <c r="P26" s="167" t="s">
        <v>4987</v>
      </c>
      <c r="Q26" s="167">
        <v>45</v>
      </c>
      <c r="S26" s="167">
        <f t="shared" si="0"/>
        <v>45</v>
      </c>
    </row>
    <row r="27" spans="1:19">
      <c r="A27" s="167">
        <v>50000</v>
      </c>
      <c r="B27" s="168">
        <v>45901</v>
      </c>
      <c r="C27" s="168">
        <v>45901</v>
      </c>
      <c r="D27" s="167" t="s">
        <v>5010</v>
      </c>
      <c r="E27" s="167" t="s">
        <v>5010</v>
      </c>
      <c r="F27" s="167" t="s">
        <v>1425</v>
      </c>
      <c r="G27" s="167" t="s">
        <v>1426</v>
      </c>
      <c r="I27" s="167" t="s">
        <v>1405</v>
      </c>
      <c r="J27" s="167" t="s">
        <v>2237</v>
      </c>
      <c r="K27" s="167" t="s">
        <v>875</v>
      </c>
      <c r="L27" s="167" t="s">
        <v>2237</v>
      </c>
      <c r="M27" s="167" t="s">
        <v>1991</v>
      </c>
      <c r="O27" s="167">
        <v>10799</v>
      </c>
      <c r="P27" s="167" t="s">
        <v>4987</v>
      </c>
      <c r="Q27" s="167">
        <v>18</v>
      </c>
      <c r="S27" s="167">
        <f t="shared" si="0"/>
        <v>18</v>
      </c>
    </row>
    <row r="28" spans="1:19">
      <c r="A28" s="167">
        <v>50000</v>
      </c>
      <c r="B28" s="168">
        <v>45901</v>
      </c>
      <c r="C28" s="168">
        <v>45901</v>
      </c>
      <c r="D28" s="167" t="s">
        <v>5011</v>
      </c>
      <c r="E28" s="167" t="s">
        <v>5011</v>
      </c>
      <c r="F28" s="167" t="s">
        <v>1425</v>
      </c>
      <c r="G28" s="167" t="s">
        <v>1426</v>
      </c>
      <c r="I28" s="167" t="s">
        <v>1405</v>
      </c>
      <c r="J28" s="167" t="s">
        <v>2237</v>
      </c>
      <c r="K28" s="167" t="s">
        <v>892</v>
      </c>
      <c r="L28" s="167" t="s">
        <v>2237</v>
      </c>
      <c r="M28" s="167" t="s">
        <v>2124</v>
      </c>
      <c r="O28" s="167">
        <v>10828</v>
      </c>
      <c r="P28" s="167" t="s">
        <v>4987</v>
      </c>
      <c r="Q28" s="167">
        <v>90</v>
      </c>
      <c r="S28" s="167">
        <f t="shared" si="0"/>
        <v>90</v>
      </c>
    </row>
    <row r="29" spans="1:19">
      <c r="A29" s="167">
        <v>50000</v>
      </c>
      <c r="B29" s="168">
        <v>45901</v>
      </c>
      <c r="C29" s="168">
        <v>45901</v>
      </c>
      <c r="D29" s="167" t="s">
        <v>5012</v>
      </c>
      <c r="E29" s="167" t="s">
        <v>5012</v>
      </c>
      <c r="F29" s="167" t="s">
        <v>1425</v>
      </c>
      <c r="G29" s="167" t="s">
        <v>1426</v>
      </c>
      <c r="I29" s="167" t="s">
        <v>1405</v>
      </c>
      <c r="J29" s="167" t="s">
        <v>2237</v>
      </c>
      <c r="K29" s="167" t="s">
        <v>934</v>
      </c>
      <c r="L29" s="167" t="s">
        <v>2237</v>
      </c>
      <c r="M29" s="167" t="s">
        <v>2360</v>
      </c>
      <c r="O29" s="167">
        <v>10857</v>
      </c>
      <c r="P29" s="167" t="s">
        <v>4987</v>
      </c>
      <c r="Q29" s="167">
        <v>22.5</v>
      </c>
      <c r="S29" s="167">
        <f t="shared" si="0"/>
        <v>22.5</v>
      </c>
    </row>
    <row r="30" spans="1:19">
      <c r="A30" s="167">
        <v>50000</v>
      </c>
      <c r="B30" s="168">
        <v>45901</v>
      </c>
      <c r="C30" s="168">
        <v>45901</v>
      </c>
      <c r="D30" s="167" t="s">
        <v>5013</v>
      </c>
      <c r="E30" s="167" t="s">
        <v>5013</v>
      </c>
      <c r="F30" s="167" t="s">
        <v>1425</v>
      </c>
      <c r="G30" s="167" t="s">
        <v>1426</v>
      </c>
      <c r="I30" s="167" t="s">
        <v>1405</v>
      </c>
      <c r="J30" s="167" t="s">
        <v>2237</v>
      </c>
      <c r="K30" s="167" t="s">
        <v>952</v>
      </c>
      <c r="L30" s="167" t="s">
        <v>2237</v>
      </c>
      <c r="M30" s="167" t="s">
        <v>2473</v>
      </c>
      <c r="O30" s="167">
        <v>10819</v>
      </c>
      <c r="P30" s="167" t="s">
        <v>4987</v>
      </c>
      <c r="Q30" s="167">
        <v>31.5</v>
      </c>
      <c r="S30" s="167">
        <f t="shared" si="0"/>
        <v>31.5</v>
      </c>
    </row>
    <row r="31" spans="1:19">
      <c r="A31" s="167">
        <v>50000</v>
      </c>
      <c r="B31" s="168">
        <v>45901</v>
      </c>
      <c r="C31" s="168">
        <v>45901</v>
      </c>
      <c r="D31" s="167" t="s">
        <v>5014</v>
      </c>
      <c r="E31" s="167" t="s">
        <v>5014</v>
      </c>
      <c r="F31" s="167" t="s">
        <v>1425</v>
      </c>
      <c r="G31" s="167" t="s">
        <v>1426</v>
      </c>
      <c r="I31" s="167" t="s">
        <v>1405</v>
      </c>
      <c r="J31" s="167" t="s">
        <v>2237</v>
      </c>
      <c r="K31" s="167" t="s">
        <v>973</v>
      </c>
      <c r="L31" s="167" t="s">
        <v>2237</v>
      </c>
      <c r="M31" s="167" t="s">
        <v>2585</v>
      </c>
      <c r="O31" s="167">
        <v>10816</v>
      </c>
      <c r="P31" s="167" t="s">
        <v>4987</v>
      </c>
      <c r="Q31" s="167">
        <v>63</v>
      </c>
      <c r="S31" s="167">
        <f t="shared" si="0"/>
        <v>63</v>
      </c>
    </row>
    <row r="32" spans="1:19">
      <c r="A32" s="167">
        <v>50000</v>
      </c>
      <c r="B32" s="168">
        <v>45901</v>
      </c>
      <c r="C32" s="168">
        <v>45901</v>
      </c>
      <c r="D32" s="167" t="s">
        <v>5015</v>
      </c>
      <c r="E32" s="167" t="s">
        <v>5015</v>
      </c>
      <c r="F32" s="167" t="s">
        <v>1425</v>
      </c>
      <c r="G32" s="167" t="s">
        <v>1426</v>
      </c>
      <c r="I32" s="167" t="s">
        <v>1405</v>
      </c>
      <c r="J32" s="167" t="s">
        <v>2237</v>
      </c>
      <c r="K32" s="167" t="s">
        <v>977</v>
      </c>
      <c r="L32" s="167" t="s">
        <v>2237</v>
      </c>
      <c r="M32" s="167" t="s">
        <v>2599</v>
      </c>
      <c r="O32" s="167">
        <v>10794</v>
      </c>
      <c r="P32" s="167" t="s">
        <v>4987</v>
      </c>
      <c r="Q32" s="167">
        <v>27</v>
      </c>
      <c r="S32" s="167">
        <f t="shared" si="0"/>
        <v>27</v>
      </c>
    </row>
    <row r="33" spans="1:19">
      <c r="A33" s="167">
        <v>50000</v>
      </c>
      <c r="B33" s="168">
        <v>45901</v>
      </c>
      <c r="C33" s="168">
        <v>45901</v>
      </c>
      <c r="D33" s="167" t="s">
        <v>5016</v>
      </c>
      <c r="E33" s="167" t="s">
        <v>5016</v>
      </c>
      <c r="F33" s="167" t="s">
        <v>1425</v>
      </c>
      <c r="G33" s="167" t="s">
        <v>1426</v>
      </c>
      <c r="I33" s="167" t="s">
        <v>1405</v>
      </c>
      <c r="J33" s="167" t="s">
        <v>2237</v>
      </c>
      <c r="K33" s="167" t="s">
        <v>1001</v>
      </c>
      <c r="L33" s="167" t="s">
        <v>2237</v>
      </c>
      <c r="M33" s="167" t="s">
        <v>2681</v>
      </c>
      <c r="O33" s="167">
        <v>10781</v>
      </c>
      <c r="P33" s="167" t="s">
        <v>4987</v>
      </c>
      <c r="Q33" s="167">
        <v>18</v>
      </c>
      <c r="S33" s="167">
        <f t="shared" si="0"/>
        <v>18</v>
      </c>
    </row>
    <row r="34" spans="1:19">
      <c r="A34" s="167">
        <v>50000</v>
      </c>
      <c r="B34" s="168">
        <v>45901</v>
      </c>
      <c r="C34" s="168">
        <v>45901</v>
      </c>
      <c r="D34" s="167" t="s">
        <v>5017</v>
      </c>
      <c r="E34" s="167" t="s">
        <v>5017</v>
      </c>
      <c r="F34" s="167" t="s">
        <v>1425</v>
      </c>
      <c r="G34" s="167" t="s">
        <v>1426</v>
      </c>
      <c r="I34" s="167" t="s">
        <v>1405</v>
      </c>
      <c r="J34" s="167" t="s">
        <v>2237</v>
      </c>
      <c r="K34" s="167" t="s">
        <v>1004</v>
      </c>
      <c r="L34" s="167" t="s">
        <v>2237</v>
      </c>
      <c r="M34" s="167" t="s">
        <v>2722</v>
      </c>
      <c r="O34" s="167">
        <v>10807</v>
      </c>
      <c r="P34" s="167" t="s">
        <v>4987</v>
      </c>
      <c r="Q34" s="167">
        <v>27</v>
      </c>
      <c r="S34" s="167">
        <f t="shared" si="0"/>
        <v>27</v>
      </c>
    </row>
    <row r="35" spans="1:19">
      <c r="A35" s="167">
        <v>50000</v>
      </c>
      <c r="B35" s="168">
        <v>45901</v>
      </c>
      <c r="C35" s="168">
        <v>45901</v>
      </c>
      <c r="D35" s="167" t="s">
        <v>5018</v>
      </c>
      <c r="E35" s="167" t="s">
        <v>5018</v>
      </c>
      <c r="F35" s="167" t="s">
        <v>1425</v>
      </c>
      <c r="G35" s="167" t="s">
        <v>1426</v>
      </c>
      <c r="I35" s="167" t="s">
        <v>1405</v>
      </c>
      <c r="J35" s="167" t="s">
        <v>2237</v>
      </c>
      <c r="K35" s="167" t="s">
        <v>1096</v>
      </c>
      <c r="L35" s="167" t="s">
        <v>2237</v>
      </c>
      <c r="M35" s="167" t="s">
        <v>3052</v>
      </c>
      <c r="O35" s="167">
        <v>10832</v>
      </c>
      <c r="P35" s="167" t="s">
        <v>4987</v>
      </c>
      <c r="Q35" s="167">
        <v>139.5</v>
      </c>
      <c r="S35" s="167">
        <f t="shared" si="0"/>
        <v>139.5</v>
      </c>
    </row>
    <row r="36" spans="1:19">
      <c r="A36" s="167">
        <v>50000</v>
      </c>
      <c r="B36" s="168">
        <v>45901</v>
      </c>
      <c r="C36" s="168">
        <v>45901</v>
      </c>
      <c r="D36" s="167" t="s">
        <v>5019</v>
      </c>
      <c r="E36" s="167" t="s">
        <v>5019</v>
      </c>
      <c r="F36" s="167" t="s">
        <v>1425</v>
      </c>
      <c r="G36" s="167" t="s">
        <v>1426</v>
      </c>
      <c r="I36" s="167" t="s">
        <v>1405</v>
      </c>
      <c r="J36" s="167" t="s">
        <v>2237</v>
      </c>
      <c r="K36" s="167" t="s">
        <v>1131</v>
      </c>
      <c r="L36" s="167" t="s">
        <v>2237</v>
      </c>
      <c r="M36" s="167" t="s">
        <v>3445</v>
      </c>
      <c r="O36" s="167">
        <v>10790</v>
      </c>
      <c r="P36" s="167" t="s">
        <v>4987</v>
      </c>
      <c r="Q36" s="167">
        <v>4.5</v>
      </c>
      <c r="S36" s="167">
        <f t="shared" si="0"/>
        <v>4.5</v>
      </c>
    </row>
    <row r="37" spans="1:19">
      <c r="A37" s="167">
        <v>50000</v>
      </c>
      <c r="B37" s="168">
        <v>45901</v>
      </c>
      <c r="C37" s="168">
        <v>45901</v>
      </c>
      <c r="D37" s="167" t="s">
        <v>5020</v>
      </c>
      <c r="E37" s="167" t="s">
        <v>5020</v>
      </c>
      <c r="F37" s="167" t="s">
        <v>1425</v>
      </c>
      <c r="G37" s="167" t="s">
        <v>1426</v>
      </c>
      <c r="I37" s="167" t="s">
        <v>1405</v>
      </c>
      <c r="J37" s="167" t="s">
        <v>2237</v>
      </c>
      <c r="K37" s="167" t="s">
        <v>1172</v>
      </c>
      <c r="L37" s="167" t="s">
        <v>2237</v>
      </c>
      <c r="M37" s="167" t="s">
        <v>3616</v>
      </c>
      <c r="O37" s="167">
        <v>10788</v>
      </c>
      <c r="P37" s="167" t="s">
        <v>4987</v>
      </c>
      <c r="Q37" s="167">
        <v>13.5</v>
      </c>
      <c r="S37" s="167">
        <f t="shared" si="0"/>
        <v>13.5</v>
      </c>
    </row>
    <row r="38" spans="1:19">
      <c r="A38" s="167">
        <v>50000</v>
      </c>
      <c r="B38" s="168">
        <v>45901</v>
      </c>
      <c r="C38" s="168">
        <v>45901</v>
      </c>
      <c r="D38" s="167" t="s">
        <v>5021</v>
      </c>
      <c r="E38" s="167" t="s">
        <v>5021</v>
      </c>
      <c r="F38" s="167" t="s">
        <v>1425</v>
      </c>
      <c r="G38" s="167" t="s">
        <v>1426</v>
      </c>
      <c r="I38" s="167" t="s">
        <v>1405</v>
      </c>
      <c r="J38" s="167" t="s">
        <v>2237</v>
      </c>
      <c r="K38" s="167" t="s">
        <v>1181</v>
      </c>
      <c r="L38" s="167" t="s">
        <v>2237</v>
      </c>
      <c r="M38" s="167" t="s">
        <v>3687</v>
      </c>
      <c r="O38" s="167">
        <v>10835</v>
      </c>
      <c r="P38" s="167" t="s">
        <v>4987</v>
      </c>
      <c r="Q38" s="167">
        <v>40.5</v>
      </c>
      <c r="S38" s="167">
        <f t="shared" si="0"/>
        <v>40.5</v>
      </c>
    </row>
    <row r="39" spans="1:19">
      <c r="A39" s="167">
        <v>50000</v>
      </c>
      <c r="B39" s="168">
        <v>45901</v>
      </c>
      <c r="C39" s="168">
        <v>45901</v>
      </c>
      <c r="D39" s="167" t="s">
        <v>5022</v>
      </c>
      <c r="E39" s="167" t="s">
        <v>5022</v>
      </c>
      <c r="F39" s="167" t="s">
        <v>1425</v>
      </c>
      <c r="G39" s="167" t="s">
        <v>1426</v>
      </c>
      <c r="I39" s="167" t="s">
        <v>1405</v>
      </c>
      <c r="J39" s="167" t="s">
        <v>2237</v>
      </c>
      <c r="K39" s="167" t="s">
        <v>1235</v>
      </c>
      <c r="L39" s="167" t="s">
        <v>2237</v>
      </c>
      <c r="M39" s="167" t="s">
        <v>4056</v>
      </c>
      <c r="O39" s="167">
        <v>10829</v>
      </c>
      <c r="P39" s="167" t="s">
        <v>4987</v>
      </c>
      <c r="Q39" s="167">
        <v>49.5</v>
      </c>
      <c r="S39" s="167">
        <f t="shared" si="0"/>
        <v>49.5</v>
      </c>
    </row>
    <row r="40" spans="1:19">
      <c r="A40" s="167">
        <v>50000</v>
      </c>
      <c r="B40" s="168">
        <v>45901</v>
      </c>
      <c r="C40" s="168">
        <v>45901</v>
      </c>
      <c r="D40" s="167" t="s">
        <v>5023</v>
      </c>
      <c r="E40" s="167" t="s">
        <v>5023</v>
      </c>
      <c r="F40" s="167" t="s">
        <v>1425</v>
      </c>
      <c r="G40" s="167" t="s">
        <v>1426</v>
      </c>
      <c r="I40" s="167" t="s">
        <v>1405</v>
      </c>
      <c r="J40" s="167" t="s">
        <v>2237</v>
      </c>
      <c r="K40" s="167" t="s">
        <v>1240</v>
      </c>
      <c r="L40" s="167" t="s">
        <v>2237</v>
      </c>
      <c r="M40" s="167" t="s">
        <v>4088</v>
      </c>
      <c r="O40" s="167">
        <v>10815</v>
      </c>
      <c r="P40" s="167" t="s">
        <v>4987</v>
      </c>
      <c r="Q40" s="167">
        <v>90</v>
      </c>
      <c r="S40" s="167">
        <f t="shared" si="0"/>
        <v>90</v>
      </c>
    </row>
    <row r="41" spans="1:19">
      <c r="A41" s="167">
        <v>50000</v>
      </c>
      <c r="B41" s="168">
        <v>45901</v>
      </c>
      <c r="C41" s="168">
        <v>45901</v>
      </c>
      <c r="D41" s="167" t="s">
        <v>5024</v>
      </c>
      <c r="E41" s="167" t="s">
        <v>5024</v>
      </c>
      <c r="F41" s="167" t="s">
        <v>1425</v>
      </c>
      <c r="G41" s="167" t="s">
        <v>1426</v>
      </c>
      <c r="I41" s="167" t="s">
        <v>1405</v>
      </c>
      <c r="J41" s="167" t="s">
        <v>2237</v>
      </c>
      <c r="K41" s="167" t="s">
        <v>1244</v>
      </c>
      <c r="L41" s="167" t="s">
        <v>2237</v>
      </c>
      <c r="M41" s="167" t="s">
        <v>4103</v>
      </c>
      <c r="O41" s="167">
        <v>10780</v>
      </c>
      <c r="P41" s="167" t="s">
        <v>4987</v>
      </c>
      <c r="Q41" s="167">
        <v>9</v>
      </c>
      <c r="S41" s="167">
        <f t="shared" si="0"/>
        <v>9</v>
      </c>
    </row>
    <row r="42" spans="1:19">
      <c r="A42" s="167">
        <v>50000</v>
      </c>
      <c r="B42" s="168">
        <v>45901</v>
      </c>
      <c r="C42" s="168">
        <v>45901</v>
      </c>
      <c r="D42" s="167" t="s">
        <v>5025</v>
      </c>
      <c r="E42" s="167" t="s">
        <v>5025</v>
      </c>
      <c r="F42" s="167" t="s">
        <v>1425</v>
      </c>
      <c r="G42" s="167" t="s">
        <v>1426</v>
      </c>
      <c r="I42" s="167" t="s">
        <v>1405</v>
      </c>
      <c r="J42" s="167" t="s">
        <v>2237</v>
      </c>
      <c r="K42" s="167" t="s">
        <v>1248</v>
      </c>
      <c r="L42" s="167" t="s">
        <v>2237</v>
      </c>
      <c r="M42" s="167" t="s">
        <v>4110</v>
      </c>
      <c r="O42" s="167">
        <v>10789</v>
      </c>
      <c r="P42" s="167" t="s">
        <v>4987</v>
      </c>
      <c r="Q42" s="167">
        <v>13.5</v>
      </c>
      <c r="S42" s="167">
        <f t="shared" si="0"/>
        <v>13.5</v>
      </c>
    </row>
    <row r="43" spans="1:19">
      <c r="A43" s="167">
        <v>50000</v>
      </c>
      <c r="B43" s="168">
        <v>45901</v>
      </c>
      <c r="C43" s="168">
        <v>45901</v>
      </c>
      <c r="D43" s="167" t="s">
        <v>5026</v>
      </c>
      <c r="E43" s="167" t="s">
        <v>5026</v>
      </c>
      <c r="F43" s="167" t="s">
        <v>1425</v>
      </c>
      <c r="G43" s="167" t="s">
        <v>1426</v>
      </c>
      <c r="I43" s="167" t="s">
        <v>1405</v>
      </c>
      <c r="J43" s="167" t="s">
        <v>2237</v>
      </c>
      <c r="K43" s="167" t="s">
        <v>1251</v>
      </c>
      <c r="L43" s="167" t="s">
        <v>2237</v>
      </c>
      <c r="M43" s="167" t="s">
        <v>4197</v>
      </c>
      <c r="O43" s="167">
        <v>10822</v>
      </c>
      <c r="P43" s="167" t="s">
        <v>4987</v>
      </c>
      <c r="Q43" s="167">
        <v>157.5</v>
      </c>
      <c r="S43" s="167">
        <f t="shared" si="0"/>
        <v>157.5</v>
      </c>
    </row>
    <row r="44" spans="1:19">
      <c r="A44" s="167">
        <v>50000</v>
      </c>
      <c r="B44" s="168">
        <v>45901</v>
      </c>
      <c r="C44" s="168">
        <v>45901</v>
      </c>
      <c r="D44" s="167" t="s">
        <v>5027</v>
      </c>
      <c r="E44" s="167" t="s">
        <v>5027</v>
      </c>
      <c r="F44" s="167" t="s">
        <v>1425</v>
      </c>
      <c r="G44" s="167" t="s">
        <v>1426</v>
      </c>
      <c r="I44" s="167" t="s">
        <v>1405</v>
      </c>
      <c r="J44" s="167" t="s">
        <v>2237</v>
      </c>
      <c r="K44" s="167" t="s">
        <v>1255</v>
      </c>
      <c r="L44" s="167" t="s">
        <v>2237</v>
      </c>
      <c r="M44" s="167" t="s">
        <v>4204</v>
      </c>
      <c r="O44" s="167">
        <v>10777</v>
      </c>
      <c r="P44" s="167" t="s">
        <v>4987</v>
      </c>
      <c r="Q44" s="167">
        <v>18</v>
      </c>
      <c r="S44" s="167">
        <f t="shared" si="0"/>
        <v>18</v>
      </c>
    </row>
    <row r="45" spans="1:19">
      <c r="A45" s="167">
        <v>50000</v>
      </c>
      <c r="B45" s="168">
        <v>45901</v>
      </c>
      <c r="C45" s="168">
        <v>45901</v>
      </c>
      <c r="D45" s="167" t="s">
        <v>5028</v>
      </c>
      <c r="E45" s="167" t="s">
        <v>5028</v>
      </c>
      <c r="F45" s="167" t="s">
        <v>1425</v>
      </c>
      <c r="G45" s="167" t="s">
        <v>1426</v>
      </c>
      <c r="I45" s="167" t="s">
        <v>1405</v>
      </c>
      <c r="J45" s="167" t="s">
        <v>2237</v>
      </c>
      <c r="K45" s="167" t="s">
        <v>1259</v>
      </c>
      <c r="L45" s="167" t="s">
        <v>2237</v>
      </c>
      <c r="M45" s="167" t="s">
        <v>4213</v>
      </c>
      <c r="O45" s="167">
        <v>10785</v>
      </c>
      <c r="P45" s="167" t="s">
        <v>4987</v>
      </c>
      <c r="Q45" s="167">
        <v>22.5</v>
      </c>
      <c r="S45" s="167">
        <f t="shared" si="0"/>
        <v>22.5</v>
      </c>
    </row>
    <row r="46" spans="1:19">
      <c r="A46" s="167">
        <v>50000</v>
      </c>
      <c r="B46" s="168">
        <v>45901</v>
      </c>
      <c r="C46" s="168">
        <v>45901</v>
      </c>
      <c r="D46" s="167" t="s">
        <v>5029</v>
      </c>
      <c r="E46" s="167" t="s">
        <v>5029</v>
      </c>
      <c r="F46" s="167" t="s">
        <v>1425</v>
      </c>
      <c r="G46" s="167" t="s">
        <v>1426</v>
      </c>
      <c r="I46" s="167" t="s">
        <v>1405</v>
      </c>
      <c r="J46" s="167" t="s">
        <v>2237</v>
      </c>
      <c r="K46" s="167" t="s">
        <v>1264</v>
      </c>
      <c r="L46" s="167" t="s">
        <v>2237</v>
      </c>
      <c r="M46" s="167" t="s">
        <v>4256</v>
      </c>
      <c r="O46" s="167">
        <v>10802</v>
      </c>
      <c r="P46" s="167" t="s">
        <v>4987</v>
      </c>
      <c r="Q46" s="167">
        <v>9</v>
      </c>
      <c r="S46" s="167">
        <f t="shared" si="0"/>
        <v>9</v>
      </c>
    </row>
    <row r="47" spans="1:19">
      <c r="A47" s="167">
        <v>50000</v>
      </c>
      <c r="B47" s="168">
        <v>45901</v>
      </c>
      <c r="C47" s="168">
        <v>45901</v>
      </c>
      <c r="D47" s="167" t="s">
        <v>5030</v>
      </c>
      <c r="E47" s="167" t="s">
        <v>5030</v>
      </c>
      <c r="F47" s="167" t="s">
        <v>1425</v>
      </c>
      <c r="G47" s="167" t="s">
        <v>1426</v>
      </c>
      <c r="I47" s="167" t="s">
        <v>1405</v>
      </c>
      <c r="J47" s="167" t="s">
        <v>2237</v>
      </c>
      <c r="K47" s="167" t="s">
        <v>1279</v>
      </c>
      <c r="L47" s="167" t="s">
        <v>2237</v>
      </c>
      <c r="M47" s="167" t="s">
        <v>4313</v>
      </c>
      <c r="O47" s="167">
        <v>10827</v>
      </c>
      <c r="P47" s="167" t="s">
        <v>4987</v>
      </c>
      <c r="Q47" s="167">
        <v>112.5</v>
      </c>
      <c r="S47" s="167">
        <f t="shared" si="0"/>
        <v>112.5</v>
      </c>
    </row>
    <row r="48" spans="1:19">
      <c r="A48" s="167">
        <v>50000</v>
      </c>
      <c r="B48" s="168">
        <v>45901</v>
      </c>
      <c r="C48" s="168">
        <v>45901</v>
      </c>
      <c r="D48" s="167" t="s">
        <v>5031</v>
      </c>
      <c r="E48" s="167" t="s">
        <v>5031</v>
      </c>
      <c r="F48" s="167" t="s">
        <v>1425</v>
      </c>
      <c r="G48" s="167" t="s">
        <v>1426</v>
      </c>
      <c r="I48" s="167" t="s">
        <v>1405</v>
      </c>
      <c r="J48" s="167" t="s">
        <v>2237</v>
      </c>
      <c r="K48" s="167" t="s">
        <v>1284</v>
      </c>
      <c r="L48" s="167" t="s">
        <v>2237</v>
      </c>
      <c r="M48" s="167" t="s">
        <v>4375</v>
      </c>
      <c r="O48" s="167">
        <v>10787</v>
      </c>
      <c r="P48" s="167" t="s">
        <v>4987</v>
      </c>
      <c r="Q48" s="167">
        <v>9</v>
      </c>
      <c r="S48" s="167">
        <f t="shared" si="0"/>
        <v>9</v>
      </c>
    </row>
    <row r="49" spans="1:19">
      <c r="A49" s="167">
        <v>50000</v>
      </c>
      <c r="B49" s="168">
        <v>45901</v>
      </c>
      <c r="C49" s="168">
        <v>45901</v>
      </c>
      <c r="D49" s="167" t="s">
        <v>5032</v>
      </c>
      <c r="E49" s="167" t="s">
        <v>5032</v>
      </c>
      <c r="F49" s="167" t="s">
        <v>1425</v>
      </c>
      <c r="G49" s="167" t="s">
        <v>1426</v>
      </c>
      <c r="I49" s="167" t="s">
        <v>1405</v>
      </c>
      <c r="J49" s="167" t="s">
        <v>2237</v>
      </c>
      <c r="K49" s="167" t="s">
        <v>1286</v>
      </c>
      <c r="L49" s="167" t="s">
        <v>2237</v>
      </c>
      <c r="M49" s="167" t="s">
        <v>4390</v>
      </c>
      <c r="O49" s="167">
        <v>10845</v>
      </c>
      <c r="P49" s="167" t="s">
        <v>4987</v>
      </c>
      <c r="Q49" s="167">
        <v>1012.5</v>
      </c>
      <c r="S49" s="167">
        <f t="shared" si="0"/>
        <v>1012.5</v>
      </c>
    </row>
    <row r="50" spans="1:19">
      <c r="A50" s="167">
        <v>50000</v>
      </c>
      <c r="B50" s="168">
        <v>45901</v>
      </c>
      <c r="C50" s="168">
        <v>45901</v>
      </c>
      <c r="D50" s="167" t="s">
        <v>5033</v>
      </c>
      <c r="E50" s="167" t="s">
        <v>5033</v>
      </c>
      <c r="F50" s="167" t="s">
        <v>1504</v>
      </c>
      <c r="G50" s="167" t="s">
        <v>297</v>
      </c>
      <c r="I50" s="167" t="s">
        <v>1405</v>
      </c>
      <c r="J50" s="167" t="s">
        <v>2237</v>
      </c>
      <c r="K50" s="167" t="s">
        <v>1294</v>
      </c>
      <c r="L50" s="167" t="s">
        <v>2237</v>
      </c>
      <c r="M50" s="167" t="s">
        <v>4401</v>
      </c>
      <c r="O50" s="167">
        <v>10812</v>
      </c>
      <c r="P50" s="167" t="s">
        <v>4987</v>
      </c>
      <c r="Q50" s="167">
        <v>31.5</v>
      </c>
      <c r="S50" s="167">
        <f t="shared" si="0"/>
        <v>31.5</v>
      </c>
    </row>
    <row r="51" spans="1:19">
      <c r="A51" s="167">
        <v>50000</v>
      </c>
      <c r="B51" s="168">
        <v>45901</v>
      </c>
      <c r="C51" s="168">
        <v>45901</v>
      </c>
      <c r="D51" s="167" t="s">
        <v>5034</v>
      </c>
      <c r="E51" s="167" t="s">
        <v>5034</v>
      </c>
      <c r="F51" s="167" t="s">
        <v>1425</v>
      </c>
      <c r="G51" s="167" t="s">
        <v>1426</v>
      </c>
      <c r="I51" s="167" t="s">
        <v>1405</v>
      </c>
      <c r="J51" s="167" t="s">
        <v>2237</v>
      </c>
      <c r="K51" s="167" t="s">
        <v>1321</v>
      </c>
      <c r="L51" s="167" t="s">
        <v>2237</v>
      </c>
      <c r="M51" s="167" t="s">
        <v>4801</v>
      </c>
      <c r="O51" s="167">
        <v>10800</v>
      </c>
      <c r="P51" s="167" t="s">
        <v>4987</v>
      </c>
      <c r="Q51" s="167">
        <v>18</v>
      </c>
      <c r="S51" s="167">
        <f t="shared" si="0"/>
        <v>18</v>
      </c>
    </row>
    <row r="52" spans="1:19">
      <c r="A52" s="167">
        <v>50000</v>
      </c>
      <c r="B52" s="168">
        <v>45901</v>
      </c>
      <c r="C52" s="168">
        <v>45901</v>
      </c>
      <c r="D52" s="167" t="s">
        <v>5035</v>
      </c>
      <c r="E52" s="167" t="s">
        <v>5035</v>
      </c>
      <c r="F52" s="167" t="s">
        <v>1425</v>
      </c>
      <c r="G52" s="167" t="s">
        <v>1426</v>
      </c>
      <c r="I52" s="167" t="s">
        <v>1405</v>
      </c>
      <c r="J52" s="167" t="s">
        <v>2237</v>
      </c>
      <c r="K52" s="167" t="s">
        <v>1335</v>
      </c>
      <c r="L52" s="167" t="s">
        <v>2237</v>
      </c>
      <c r="M52" s="167" t="s">
        <v>4846</v>
      </c>
      <c r="O52" s="167">
        <v>10820</v>
      </c>
      <c r="P52" s="167" t="s">
        <v>4987</v>
      </c>
      <c r="Q52" s="167">
        <v>4.5</v>
      </c>
      <c r="S52" s="167">
        <f t="shared" si="0"/>
        <v>4.5</v>
      </c>
    </row>
    <row r="53" spans="1:19">
      <c r="A53" s="167">
        <v>50000</v>
      </c>
      <c r="B53" s="168">
        <v>45901</v>
      </c>
      <c r="C53" s="168">
        <v>45901</v>
      </c>
      <c r="D53" s="167" t="s">
        <v>5036</v>
      </c>
      <c r="E53" s="167" t="s">
        <v>5036</v>
      </c>
      <c r="F53" s="167" t="s">
        <v>1425</v>
      </c>
      <c r="G53" s="167" t="s">
        <v>1426</v>
      </c>
      <c r="I53" s="167" t="s">
        <v>1405</v>
      </c>
      <c r="J53" s="167" t="s">
        <v>2237</v>
      </c>
      <c r="K53" s="167" t="s">
        <v>1338</v>
      </c>
      <c r="L53" s="167" t="s">
        <v>2237</v>
      </c>
      <c r="M53" s="167" t="s">
        <v>4858</v>
      </c>
      <c r="O53" s="167">
        <v>10837</v>
      </c>
      <c r="P53" s="167" t="s">
        <v>4987</v>
      </c>
      <c r="Q53" s="167">
        <v>58.5</v>
      </c>
      <c r="S53" s="167">
        <f t="shared" si="0"/>
        <v>58.5</v>
      </c>
    </row>
    <row r="54" spans="1:19">
      <c r="A54" s="167">
        <v>50000</v>
      </c>
      <c r="B54" s="168">
        <v>45901</v>
      </c>
      <c r="C54" s="168">
        <v>45901</v>
      </c>
      <c r="D54" s="167" t="s">
        <v>5037</v>
      </c>
      <c r="E54" s="167" t="s">
        <v>5037</v>
      </c>
      <c r="F54" s="167" t="s">
        <v>1425</v>
      </c>
      <c r="G54" s="167" t="s">
        <v>1426</v>
      </c>
      <c r="I54" s="167" t="s">
        <v>1405</v>
      </c>
      <c r="J54" s="167" t="s">
        <v>2237</v>
      </c>
      <c r="K54" s="167" t="s">
        <v>1348</v>
      </c>
      <c r="L54" s="167" t="s">
        <v>2237</v>
      </c>
      <c r="M54" s="167" t="s">
        <v>4898</v>
      </c>
      <c r="O54" s="167">
        <v>10838</v>
      </c>
      <c r="P54" s="167" t="s">
        <v>4987</v>
      </c>
      <c r="Q54" s="167">
        <v>49.5</v>
      </c>
      <c r="S54" s="167">
        <f t="shared" si="0"/>
        <v>49.5</v>
      </c>
    </row>
    <row r="55" spans="1:19">
      <c r="A55" s="167">
        <v>50000</v>
      </c>
      <c r="B55" s="168">
        <v>45901</v>
      </c>
      <c r="C55" s="168">
        <v>45901</v>
      </c>
      <c r="D55" s="167" t="s">
        <v>5038</v>
      </c>
      <c r="E55" s="167" t="s">
        <v>5038</v>
      </c>
      <c r="F55" s="167" t="s">
        <v>1425</v>
      </c>
      <c r="G55" s="167" t="s">
        <v>1426</v>
      </c>
      <c r="I55" s="167" t="s">
        <v>1650</v>
      </c>
      <c r="J55" s="167" t="s">
        <v>2237</v>
      </c>
      <c r="K55" s="167" t="s">
        <v>666</v>
      </c>
      <c r="L55" s="167" t="s">
        <v>2237</v>
      </c>
      <c r="M55" s="167" t="s">
        <v>3146</v>
      </c>
      <c r="O55" s="167">
        <v>10715</v>
      </c>
      <c r="P55" s="167" t="s">
        <v>4987</v>
      </c>
      <c r="Q55" s="167">
        <v>108</v>
      </c>
      <c r="S55" s="167">
        <f t="shared" si="0"/>
        <v>108</v>
      </c>
    </row>
    <row r="56" spans="1:19">
      <c r="A56" s="167">
        <v>50000</v>
      </c>
      <c r="B56" s="168">
        <v>45901</v>
      </c>
      <c r="C56" s="168">
        <v>45901</v>
      </c>
      <c r="D56" s="167" t="s">
        <v>5039</v>
      </c>
      <c r="E56" s="167" t="s">
        <v>5039</v>
      </c>
      <c r="F56" s="167" t="s">
        <v>1425</v>
      </c>
      <c r="G56" s="167" t="s">
        <v>1426</v>
      </c>
      <c r="I56" s="167" t="s">
        <v>1650</v>
      </c>
      <c r="J56" s="167" t="s">
        <v>2237</v>
      </c>
      <c r="K56" s="167" t="s">
        <v>658</v>
      </c>
      <c r="L56" s="167" t="s">
        <v>2237</v>
      </c>
      <c r="M56" s="167" t="s">
        <v>3112</v>
      </c>
      <c r="O56" s="167">
        <v>10714</v>
      </c>
      <c r="P56" s="167" t="s">
        <v>4987</v>
      </c>
      <c r="Q56" s="167">
        <v>72</v>
      </c>
      <c r="S56" s="167">
        <f t="shared" si="0"/>
        <v>72</v>
      </c>
    </row>
    <row r="57" spans="1:19">
      <c r="A57" s="167">
        <v>50000</v>
      </c>
      <c r="B57" s="168">
        <v>45901</v>
      </c>
      <c r="C57" s="168">
        <v>45901</v>
      </c>
      <c r="D57" s="167" t="s">
        <v>5040</v>
      </c>
      <c r="E57" s="167" t="s">
        <v>5040</v>
      </c>
      <c r="F57" s="167" t="s">
        <v>1425</v>
      </c>
      <c r="G57" s="167" t="s">
        <v>1426</v>
      </c>
      <c r="I57" s="167" t="s">
        <v>1650</v>
      </c>
      <c r="J57" s="167" t="s">
        <v>2237</v>
      </c>
      <c r="K57" s="167" t="s">
        <v>720</v>
      </c>
      <c r="L57" s="167" t="s">
        <v>2237</v>
      </c>
      <c r="M57" s="167" t="s">
        <v>3635</v>
      </c>
      <c r="O57" s="167">
        <v>10723</v>
      </c>
      <c r="P57" s="167" t="s">
        <v>4987</v>
      </c>
      <c r="Q57" s="167">
        <v>90</v>
      </c>
      <c r="S57" s="167">
        <f t="shared" si="0"/>
        <v>90</v>
      </c>
    </row>
    <row r="58" spans="1:19">
      <c r="A58" s="167">
        <v>50000</v>
      </c>
      <c r="B58" s="168">
        <v>45901</v>
      </c>
      <c r="C58" s="168">
        <v>45901</v>
      </c>
      <c r="D58" s="167" t="s">
        <v>5041</v>
      </c>
      <c r="E58" s="167" t="s">
        <v>5041</v>
      </c>
      <c r="F58" s="167" t="s">
        <v>1425</v>
      </c>
      <c r="G58" s="167" t="s">
        <v>1426</v>
      </c>
      <c r="I58" s="167" t="s">
        <v>1650</v>
      </c>
      <c r="J58" s="167" t="s">
        <v>2237</v>
      </c>
      <c r="K58" s="167" t="s">
        <v>764</v>
      </c>
      <c r="L58" s="167" t="s">
        <v>2237</v>
      </c>
      <c r="M58" s="167" t="s">
        <v>4457</v>
      </c>
      <c r="O58" s="167">
        <v>10733</v>
      </c>
      <c r="P58" s="167" t="s">
        <v>4987</v>
      </c>
      <c r="Q58" s="167">
        <v>40.5</v>
      </c>
      <c r="S58" s="167">
        <f t="shared" si="0"/>
        <v>40.5</v>
      </c>
    </row>
    <row r="59" spans="1:19">
      <c r="A59" s="167">
        <v>50000</v>
      </c>
      <c r="B59" s="168">
        <v>45901</v>
      </c>
      <c r="C59" s="168">
        <v>45901</v>
      </c>
      <c r="D59" s="167" t="s">
        <v>5042</v>
      </c>
      <c r="E59" s="167" t="s">
        <v>5042</v>
      </c>
      <c r="F59" s="167" t="s">
        <v>1425</v>
      </c>
      <c r="G59" s="167" t="s">
        <v>1426</v>
      </c>
      <c r="I59" s="167" t="s">
        <v>1650</v>
      </c>
      <c r="J59" s="167" t="s">
        <v>2237</v>
      </c>
      <c r="K59" s="167" t="s">
        <v>570</v>
      </c>
      <c r="L59" s="167" t="s">
        <v>2237</v>
      </c>
      <c r="M59" s="167" t="s">
        <v>2081</v>
      </c>
      <c r="O59" s="167">
        <v>10706</v>
      </c>
      <c r="P59" s="167" t="s">
        <v>4987</v>
      </c>
      <c r="Q59" s="167">
        <v>31.5</v>
      </c>
      <c r="S59" s="167">
        <f t="shared" si="0"/>
        <v>31.5</v>
      </c>
    </row>
    <row r="60" spans="1:19">
      <c r="A60" s="167">
        <v>50000</v>
      </c>
      <c r="B60" s="168">
        <v>45901</v>
      </c>
      <c r="C60" s="168">
        <v>45901</v>
      </c>
      <c r="D60" s="167" t="s">
        <v>5043</v>
      </c>
      <c r="E60" s="167" t="s">
        <v>5043</v>
      </c>
      <c r="F60" s="167" t="s">
        <v>1425</v>
      </c>
      <c r="G60" s="167" t="s">
        <v>1426</v>
      </c>
      <c r="I60" s="167" t="s">
        <v>1650</v>
      </c>
      <c r="J60" s="167" t="s">
        <v>2237</v>
      </c>
      <c r="K60" s="167" t="s">
        <v>732</v>
      </c>
      <c r="L60" s="167" t="s">
        <v>2237</v>
      </c>
      <c r="M60" s="167" t="s">
        <v>3792</v>
      </c>
      <c r="O60" s="167">
        <v>10727</v>
      </c>
      <c r="P60" s="167" t="s">
        <v>4987</v>
      </c>
      <c r="Q60" s="167">
        <v>22.5</v>
      </c>
      <c r="S60" s="167">
        <f t="shared" si="0"/>
        <v>22.5</v>
      </c>
    </row>
    <row r="61" spans="1:19">
      <c r="A61" s="167">
        <v>50000</v>
      </c>
      <c r="B61" s="168">
        <v>45901</v>
      </c>
      <c r="C61" s="168">
        <v>45901</v>
      </c>
      <c r="D61" s="167" t="s">
        <v>5044</v>
      </c>
      <c r="E61" s="167" t="s">
        <v>5044</v>
      </c>
      <c r="F61" s="167" t="s">
        <v>1425</v>
      </c>
      <c r="G61" s="167" t="s">
        <v>1426</v>
      </c>
      <c r="I61" s="167" t="s">
        <v>1405</v>
      </c>
      <c r="J61" s="167" t="s">
        <v>2237</v>
      </c>
      <c r="K61" s="167" t="s">
        <v>1304</v>
      </c>
      <c r="L61" s="167" t="s">
        <v>2237</v>
      </c>
      <c r="M61" s="167" t="s">
        <v>4528</v>
      </c>
      <c r="O61" s="167">
        <v>10773</v>
      </c>
      <c r="P61" s="167" t="s">
        <v>4987</v>
      </c>
      <c r="Q61" s="167">
        <v>22.5</v>
      </c>
      <c r="S61" s="167">
        <f t="shared" si="0"/>
        <v>22.5</v>
      </c>
    </row>
    <row r="62" spans="1:19">
      <c r="A62" s="167">
        <v>50000</v>
      </c>
      <c r="B62" s="168">
        <v>45902</v>
      </c>
      <c r="C62" s="168">
        <v>45902</v>
      </c>
      <c r="D62" s="167" t="s">
        <v>5045</v>
      </c>
      <c r="E62" s="167" t="s">
        <v>5046</v>
      </c>
      <c r="F62" s="167" t="s">
        <v>5047</v>
      </c>
      <c r="G62" s="167" t="s">
        <v>5048</v>
      </c>
      <c r="I62" s="167" t="s">
        <v>4959</v>
      </c>
      <c r="O62" s="167">
        <v>4255</v>
      </c>
      <c r="P62" s="167" t="s">
        <v>4981</v>
      </c>
      <c r="Q62" s="167">
        <v>281.95999999999998</v>
      </c>
      <c r="S62" s="167">
        <f t="shared" si="0"/>
        <v>281.95999999999998</v>
      </c>
    </row>
    <row r="63" spans="1:19">
      <c r="A63" s="167">
        <v>50000</v>
      </c>
      <c r="B63" s="168">
        <v>45902</v>
      </c>
      <c r="C63" s="168">
        <v>45902</v>
      </c>
      <c r="D63" s="167" t="s">
        <v>5049</v>
      </c>
      <c r="E63" s="167" t="s">
        <v>5050</v>
      </c>
      <c r="F63" s="167" t="s">
        <v>1945</v>
      </c>
      <c r="G63" s="167" t="s">
        <v>1946</v>
      </c>
      <c r="H63" s="167" t="s">
        <v>5051</v>
      </c>
      <c r="I63" s="167" t="s">
        <v>4956</v>
      </c>
      <c r="O63" s="167">
        <v>4230</v>
      </c>
      <c r="P63" s="167" t="s">
        <v>4981</v>
      </c>
      <c r="Q63" s="167">
        <v>227.73</v>
      </c>
      <c r="S63" s="167">
        <f t="shared" si="0"/>
        <v>227.73</v>
      </c>
    </row>
    <row r="64" spans="1:19">
      <c r="A64" s="167">
        <v>50000</v>
      </c>
      <c r="B64" s="168">
        <v>45903</v>
      </c>
      <c r="C64" s="168">
        <v>45903</v>
      </c>
      <c r="D64" s="167" t="s">
        <v>5052</v>
      </c>
      <c r="E64" s="167" t="s">
        <v>5053</v>
      </c>
      <c r="I64" s="167" t="s">
        <v>4956</v>
      </c>
      <c r="O64" s="167">
        <v>4256</v>
      </c>
      <c r="P64" s="167" t="s">
        <v>4981</v>
      </c>
      <c r="Q64" s="167">
        <v>41</v>
      </c>
      <c r="S64" s="167">
        <f t="shared" si="0"/>
        <v>41</v>
      </c>
    </row>
    <row r="65" spans="1:19">
      <c r="A65" s="167">
        <v>50000</v>
      </c>
      <c r="B65" s="168">
        <v>45904</v>
      </c>
      <c r="C65" s="168">
        <v>45904</v>
      </c>
      <c r="D65" s="167" t="s">
        <v>5054</v>
      </c>
      <c r="E65" s="167" t="s">
        <v>5055</v>
      </c>
      <c r="I65" s="167" t="s">
        <v>4956</v>
      </c>
      <c r="O65" s="167">
        <v>4275</v>
      </c>
      <c r="P65" s="167" t="s">
        <v>4981</v>
      </c>
      <c r="Q65" s="167">
        <v>7041.29</v>
      </c>
      <c r="S65" s="167">
        <f t="shared" si="0"/>
        <v>7041.29</v>
      </c>
    </row>
    <row r="66" spans="1:19">
      <c r="A66" s="167">
        <v>50000</v>
      </c>
      <c r="B66" s="168">
        <v>45904</v>
      </c>
      <c r="C66" s="168">
        <v>45904</v>
      </c>
      <c r="D66" s="167" t="s">
        <v>5056</v>
      </c>
      <c r="E66" s="167" t="s">
        <v>5057</v>
      </c>
      <c r="I66" s="167" t="s">
        <v>4956</v>
      </c>
      <c r="O66" s="167">
        <v>4275</v>
      </c>
      <c r="P66" s="167" t="s">
        <v>4981</v>
      </c>
      <c r="Q66" s="167">
        <v>931.13</v>
      </c>
      <c r="S66" s="167">
        <f t="shared" si="0"/>
        <v>931.13</v>
      </c>
    </row>
    <row r="67" spans="1:19">
      <c r="A67" s="167">
        <v>50000</v>
      </c>
      <c r="B67" s="168">
        <v>45905</v>
      </c>
      <c r="C67" s="168">
        <v>45905</v>
      </c>
      <c r="D67" s="167" t="s">
        <v>5058</v>
      </c>
      <c r="E67" s="167" t="s">
        <v>5059</v>
      </c>
      <c r="F67" s="167" t="s">
        <v>5047</v>
      </c>
      <c r="G67" s="167" t="s">
        <v>5048</v>
      </c>
      <c r="H67" s="167" t="s">
        <v>5060</v>
      </c>
      <c r="I67" s="167" t="s">
        <v>4959</v>
      </c>
      <c r="O67" s="167">
        <v>4277</v>
      </c>
      <c r="P67" s="167" t="s">
        <v>4981</v>
      </c>
      <c r="Q67" s="167">
        <v>89.99</v>
      </c>
      <c r="S67" s="167">
        <f t="shared" ref="S67:S130" si="1">Q67-R67</f>
        <v>89.99</v>
      </c>
    </row>
    <row r="68" spans="1:19">
      <c r="A68" s="167">
        <v>50000</v>
      </c>
      <c r="B68" s="168">
        <v>45905</v>
      </c>
      <c r="C68" s="168">
        <v>45905</v>
      </c>
      <c r="D68" s="167" t="s">
        <v>5061</v>
      </c>
      <c r="E68" s="167" t="s">
        <v>5062</v>
      </c>
      <c r="F68" s="167" t="s">
        <v>5047</v>
      </c>
      <c r="G68" s="167" t="s">
        <v>5048</v>
      </c>
      <c r="H68" s="167" t="s">
        <v>5063</v>
      </c>
      <c r="I68" s="167" t="s">
        <v>4959</v>
      </c>
      <c r="O68" s="167">
        <v>4277</v>
      </c>
      <c r="P68" s="167" t="s">
        <v>4981</v>
      </c>
      <c r="Q68" s="167">
        <v>53.5</v>
      </c>
      <c r="S68" s="167">
        <f t="shared" si="1"/>
        <v>53.5</v>
      </c>
    </row>
    <row r="69" spans="1:19">
      <c r="A69" s="167">
        <v>50000</v>
      </c>
      <c r="B69" s="168">
        <v>45909</v>
      </c>
      <c r="C69" s="168">
        <v>45909</v>
      </c>
      <c r="D69" s="167" t="s">
        <v>5064</v>
      </c>
      <c r="E69" s="167" t="s">
        <v>5065</v>
      </c>
      <c r="H69" s="167" t="s">
        <v>4963</v>
      </c>
      <c r="I69" s="167" t="s">
        <v>4956</v>
      </c>
      <c r="O69" s="167">
        <v>4273</v>
      </c>
      <c r="P69" s="167" t="s">
        <v>4981</v>
      </c>
      <c r="Q69" s="167">
        <v>664.29</v>
      </c>
      <c r="S69" s="167">
        <f t="shared" si="1"/>
        <v>664.29</v>
      </c>
    </row>
    <row r="70" spans="1:19">
      <c r="A70" s="167">
        <v>50000</v>
      </c>
      <c r="B70" s="168">
        <v>45909</v>
      </c>
      <c r="C70" s="168">
        <v>45909</v>
      </c>
      <c r="D70" s="167" t="s">
        <v>5066</v>
      </c>
      <c r="E70" s="167" t="s">
        <v>5053</v>
      </c>
      <c r="I70" s="167" t="s">
        <v>4956</v>
      </c>
      <c r="O70" s="167">
        <v>4273</v>
      </c>
      <c r="P70" s="167" t="s">
        <v>4981</v>
      </c>
      <c r="Q70" s="167">
        <v>25</v>
      </c>
      <c r="S70" s="167">
        <f t="shared" si="1"/>
        <v>25</v>
      </c>
    </row>
    <row r="71" spans="1:19">
      <c r="A71" s="167">
        <v>50000</v>
      </c>
      <c r="B71" s="168">
        <v>45911</v>
      </c>
      <c r="C71" s="168">
        <v>45911</v>
      </c>
      <c r="D71" s="167" t="s">
        <v>5067</v>
      </c>
      <c r="E71" s="167" t="s">
        <v>5068</v>
      </c>
      <c r="F71" s="167" t="s">
        <v>4984</v>
      </c>
      <c r="G71" s="167" t="s">
        <v>4985</v>
      </c>
      <c r="I71" s="167" t="s">
        <v>4956</v>
      </c>
      <c r="O71" s="167">
        <v>4271</v>
      </c>
      <c r="P71" s="167" t="s">
        <v>4981</v>
      </c>
      <c r="Q71" s="167">
        <v>9.9499999999999993</v>
      </c>
      <c r="S71" s="167">
        <f t="shared" si="1"/>
        <v>9.9499999999999993</v>
      </c>
    </row>
    <row r="72" spans="1:19">
      <c r="A72" s="167">
        <v>50000</v>
      </c>
      <c r="B72" s="168">
        <v>45914</v>
      </c>
      <c r="C72" s="168">
        <v>45914</v>
      </c>
      <c r="D72" s="167" t="s">
        <v>5069</v>
      </c>
      <c r="E72" s="167" t="s">
        <v>5070</v>
      </c>
      <c r="H72" s="167" t="s">
        <v>5071</v>
      </c>
      <c r="I72" s="167" t="s">
        <v>4956</v>
      </c>
      <c r="O72" s="167">
        <v>4276</v>
      </c>
      <c r="P72" s="167" t="s">
        <v>4981</v>
      </c>
      <c r="Q72" s="167">
        <v>75</v>
      </c>
      <c r="S72" s="167">
        <f t="shared" si="1"/>
        <v>75</v>
      </c>
    </row>
    <row r="73" spans="1:19">
      <c r="A73" s="167">
        <v>50000</v>
      </c>
      <c r="B73" s="168">
        <v>45915</v>
      </c>
      <c r="C73" s="168">
        <v>45915</v>
      </c>
      <c r="D73" s="167" t="s">
        <v>5072</v>
      </c>
      <c r="E73" s="167" t="s">
        <v>5073</v>
      </c>
      <c r="H73" s="167" t="s">
        <v>5074</v>
      </c>
      <c r="I73" s="167" t="s">
        <v>4956</v>
      </c>
      <c r="O73" s="167">
        <v>4274</v>
      </c>
      <c r="P73" s="167" t="s">
        <v>4981</v>
      </c>
      <c r="Q73" s="167">
        <v>34829.11</v>
      </c>
      <c r="S73" s="167">
        <f t="shared" si="1"/>
        <v>34829.11</v>
      </c>
    </row>
    <row r="74" spans="1:19">
      <c r="A74" s="167">
        <v>50000</v>
      </c>
      <c r="B74" s="168">
        <v>45916</v>
      </c>
      <c r="C74" s="168">
        <v>45916</v>
      </c>
      <c r="D74" s="167" t="s">
        <v>5075</v>
      </c>
      <c r="E74" s="167" t="s">
        <v>5053</v>
      </c>
      <c r="H74" s="167" t="s">
        <v>5076</v>
      </c>
      <c r="I74" s="167" t="s">
        <v>4956</v>
      </c>
      <c r="O74" s="167">
        <v>4280</v>
      </c>
      <c r="P74" s="167" t="s">
        <v>4981</v>
      </c>
      <c r="Q74" s="167">
        <v>313.60000000000002</v>
      </c>
      <c r="S74" s="167">
        <f t="shared" si="1"/>
        <v>313.60000000000002</v>
      </c>
    </row>
    <row r="75" spans="1:19">
      <c r="A75" s="167">
        <v>50000</v>
      </c>
      <c r="B75" s="168">
        <v>45917</v>
      </c>
      <c r="C75" s="168">
        <v>45917</v>
      </c>
      <c r="D75" s="167" t="s">
        <v>5077</v>
      </c>
      <c r="E75" s="167" t="s">
        <v>5078</v>
      </c>
      <c r="F75" s="167" t="s">
        <v>4984</v>
      </c>
      <c r="G75" s="167" t="s">
        <v>4985</v>
      </c>
      <c r="I75" s="167" t="s">
        <v>4956</v>
      </c>
      <c r="O75" s="167">
        <v>4302</v>
      </c>
      <c r="P75" s="167" t="s">
        <v>4981</v>
      </c>
      <c r="Q75" s="167">
        <v>299</v>
      </c>
      <c r="S75" s="167">
        <f t="shared" si="1"/>
        <v>299</v>
      </c>
    </row>
    <row r="76" spans="1:19">
      <c r="A76" s="167">
        <v>50000</v>
      </c>
      <c r="B76" s="168">
        <v>45918</v>
      </c>
      <c r="C76" s="168">
        <v>45918</v>
      </c>
      <c r="D76" s="167" t="s">
        <v>5079</v>
      </c>
      <c r="E76" s="167" t="s">
        <v>5080</v>
      </c>
      <c r="F76" s="167" t="s">
        <v>5047</v>
      </c>
      <c r="G76" s="167" t="s">
        <v>5048</v>
      </c>
      <c r="H76" s="167" t="s">
        <v>5063</v>
      </c>
      <c r="I76" s="167" t="s">
        <v>4959</v>
      </c>
      <c r="O76" s="167">
        <v>4296</v>
      </c>
      <c r="P76" s="167" t="s">
        <v>4981</v>
      </c>
      <c r="Q76" s="167">
        <v>411.74</v>
      </c>
      <c r="S76" s="167">
        <f t="shared" si="1"/>
        <v>411.74</v>
      </c>
    </row>
    <row r="77" spans="1:19">
      <c r="A77" s="167">
        <v>50000</v>
      </c>
      <c r="B77" s="168">
        <v>45920</v>
      </c>
      <c r="C77" s="168">
        <v>45920</v>
      </c>
      <c r="D77" s="167" t="s">
        <v>5081</v>
      </c>
      <c r="E77" s="167" t="s">
        <v>5082</v>
      </c>
      <c r="F77" s="167" t="s">
        <v>5083</v>
      </c>
      <c r="G77" s="167" t="s">
        <v>5084</v>
      </c>
      <c r="I77" s="167" t="s">
        <v>4956</v>
      </c>
      <c r="O77" s="167">
        <v>4303</v>
      </c>
      <c r="P77" s="167" t="s">
        <v>4981</v>
      </c>
      <c r="Q77" s="167">
        <v>590</v>
      </c>
      <c r="S77" s="167">
        <f t="shared" si="1"/>
        <v>590</v>
      </c>
    </row>
    <row r="78" spans="1:19">
      <c r="A78" s="167">
        <v>50000</v>
      </c>
      <c r="B78" s="168">
        <v>45921</v>
      </c>
      <c r="C78" s="168">
        <v>45921</v>
      </c>
      <c r="D78" s="167" t="s">
        <v>5085</v>
      </c>
      <c r="E78" s="167" t="s">
        <v>5086</v>
      </c>
      <c r="F78" s="167" t="s">
        <v>5087</v>
      </c>
      <c r="G78" s="167" t="s">
        <v>5088</v>
      </c>
      <c r="H78" s="167" t="s">
        <v>5089</v>
      </c>
      <c r="I78" s="167" t="s">
        <v>4959</v>
      </c>
      <c r="O78" s="167">
        <v>4301</v>
      </c>
      <c r="P78" s="167" t="s">
        <v>4981</v>
      </c>
      <c r="Q78" s="167">
        <v>60</v>
      </c>
      <c r="S78" s="167">
        <f t="shared" si="1"/>
        <v>60</v>
      </c>
    </row>
    <row r="79" spans="1:19">
      <c r="A79" s="167">
        <v>50000</v>
      </c>
      <c r="B79" s="168">
        <v>45925</v>
      </c>
      <c r="C79" s="168">
        <v>45925</v>
      </c>
      <c r="D79" s="167" t="s">
        <v>5090</v>
      </c>
      <c r="E79" s="167" t="s">
        <v>5091</v>
      </c>
      <c r="H79" s="167" t="s">
        <v>5092</v>
      </c>
      <c r="I79" s="167" t="s">
        <v>1405</v>
      </c>
      <c r="O79" s="167">
        <v>4304</v>
      </c>
      <c r="P79" s="167" t="s">
        <v>4981</v>
      </c>
      <c r="Q79" s="167">
        <v>75.150000000000006</v>
      </c>
      <c r="S79" s="167">
        <f t="shared" si="1"/>
        <v>75.150000000000006</v>
      </c>
    </row>
    <row r="80" spans="1:19">
      <c r="A80" s="167">
        <v>50000</v>
      </c>
      <c r="B80" s="168">
        <v>45925</v>
      </c>
      <c r="C80" s="168">
        <v>45925</v>
      </c>
      <c r="D80" s="167" t="s">
        <v>5093</v>
      </c>
      <c r="E80" s="167" t="s">
        <v>5094</v>
      </c>
      <c r="F80" s="167" t="s">
        <v>5047</v>
      </c>
      <c r="G80" s="167" t="s">
        <v>5048</v>
      </c>
      <c r="I80" s="167" t="s">
        <v>4959</v>
      </c>
      <c r="O80" s="167">
        <v>4304</v>
      </c>
      <c r="P80" s="167" t="s">
        <v>4981</v>
      </c>
      <c r="Q80" s="167">
        <v>5342.27</v>
      </c>
      <c r="S80" s="167">
        <f t="shared" si="1"/>
        <v>5342.27</v>
      </c>
    </row>
    <row r="81" spans="1:19">
      <c r="A81" s="167">
        <v>50000</v>
      </c>
      <c r="B81" s="168">
        <v>45925</v>
      </c>
      <c r="C81" s="168">
        <v>45925</v>
      </c>
      <c r="D81" s="167" t="s">
        <v>5095</v>
      </c>
      <c r="E81" s="167" t="s">
        <v>5096</v>
      </c>
      <c r="I81" s="167" t="s">
        <v>4956</v>
      </c>
      <c r="O81" s="167">
        <v>4304</v>
      </c>
      <c r="P81" s="167" t="s">
        <v>4981</v>
      </c>
      <c r="Q81" s="167">
        <v>6513.15</v>
      </c>
      <c r="S81" s="167">
        <f t="shared" si="1"/>
        <v>6513.15</v>
      </c>
    </row>
    <row r="82" spans="1:19">
      <c r="A82" s="167">
        <v>50000</v>
      </c>
      <c r="B82" s="168">
        <v>45927</v>
      </c>
      <c r="C82" s="168">
        <v>45927</v>
      </c>
      <c r="D82" s="167" t="s">
        <v>5097</v>
      </c>
      <c r="E82" s="167" t="s">
        <v>5098</v>
      </c>
      <c r="H82" s="167" t="s">
        <v>5060</v>
      </c>
      <c r="I82" s="167" t="s">
        <v>4956</v>
      </c>
      <c r="O82" s="167">
        <v>4327</v>
      </c>
      <c r="P82" s="167" t="s">
        <v>4981</v>
      </c>
      <c r="Q82" s="167">
        <v>1392.84</v>
      </c>
      <c r="S82" s="167">
        <f t="shared" si="1"/>
        <v>1392.84</v>
      </c>
    </row>
    <row r="83" spans="1:19">
      <c r="A83" s="167">
        <v>50000</v>
      </c>
      <c r="B83" s="168">
        <v>45927</v>
      </c>
      <c r="C83" s="168">
        <v>45927</v>
      </c>
      <c r="D83" s="167" t="s">
        <v>5099</v>
      </c>
      <c r="E83" s="167" t="s">
        <v>5100</v>
      </c>
      <c r="H83" s="167" t="s">
        <v>5101</v>
      </c>
      <c r="I83" s="167" t="s">
        <v>4956</v>
      </c>
      <c r="O83" s="167">
        <v>4327</v>
      </c>
      <c r="P83" s="167" t="s">
        <v>4981</v>
      </c>
      <c r="Q83" s="167">
        <v>1297</v>
      </c>
      <c r="S83" s="167">
        <f t="shared" si="1"/>
        <v>1297</v>
      </c>
    </row>
    <row r="84" spans="1:19">
      <c r="A84" s="167">
        <v>50000</v>
      </c>
      <c r="B84" s="168">
        <v>45927</v>
      </c>
      <c r="C84" s="168">
        <v>45927</v>
      </c>
      <c r="D84" s="167" t="s">
        <v>5102</v>
      </c>
      <c r="E84" s="167" t="s">
        <v>5103</v>
      </c>
      <c r="F84" s="167" t="s">
        <v>4984</v>
      </c>
      <c r="G84" s="167" t="s">
        <v>4985</v>
      </c>
      <c r="I84" s="167" t="s">
        <v>4956</v>
      </c>
      <c r="O84" s="167">
        <v>4327</v>
      </c>
      <c r="P84" s="167" t="s">
        <v>4981</v>
      </c>
      <c r="Q84" s="167">
        <v>39.950000000000003</v>
      </c>
      <c r="S84" s="167">
        <f t="shared" si="1"/>
        <v>39.950000000000003</v>
      </c>
    </row>
    <row r="85" spans="1:19">
      <c r="A85" s="167">
        <v>50000</v>
      </c>
      <c r="B85" s="168">
        <v>45929</v>
      </c>
      <c r="C85" s="168">
        <v>45929</v>
      </c>
      <c r="D85" s="167" t="s">
        <v>5104</v>
      </c>
      <c r="E85" s="167" t="s">
        <v>5105</v>
      </c>
      <c r="I85" s="167" t="s">
        <v>4956</v>
      </c>
      <c r="O85" s="167">
        <v>4320</v>
      </c>
      <c r="P85" s="167" t="s">
        <v>4981</v>
      </c>
      <c r="Q85" s="167">
        <v>56.88</v>
      </c>
      <c r="S85" s="167">
        <f t="shared" si="1"/>
        <v>56.88</v>
      </c>
    </row>
    <row r="86" spans="1:19">
      <c r="A86" s="167">
        <v>50000</v>
      </c>
      <c r="B86" s="168">
        <v>45930</v>
      </c>
      <c r="C86" s="168">
        <v>45930</v>
      </c>
      <c r="E86" s="167" t="s">
        <v>5106</v>
      </c>
      <c r="I86" s="167" t="s">
        <v>4956</v>
      </c>
      <c r="O86" s="167">
        <v>2489</v>
      </c>
      <c r="P86" s="167" t="s">
        <v>4974</v>
      </c>
      <c r="Q86" s="167">
        <v>1393.88</v>
      </c>
      <c r="S86" s="167">
        <f t="shared" si="1"/>
        <v>1393.88</v>
      </c>
    </row>
    <row r="87" spans="1:19">
      <c r="A87" s="167">
        <v>50000</v>
      </c>
      <c r="B87" s="168">
        <v>45930</v>
      </c>
      <c r="C87" s="168">
        <v>45930</v>
      </c>
      <c r="E87" s="167" t="s">
        <v>5107</v>
      </c>
      <c r="H87" s="167" t="s">
        <v>5074</v>
      </c>
      <c r="I87" s="167" t="s">
        <v>4956</v>
      </c>
      <c r="O87" s="167">
        <v>2522</v>
      </c>
      <c r="P87" s="167" t="s">
        <v>4974</v>
      </c>
      <c r="R87" s="167">
        <v>34829.11</v>
      </c>
      <c r="S87" s="167">
        <f t="shared" si="1"/>
        <v>-34829.11</v>
      </c>
    </row>
    <row r="88" spans="1:19">
      <c r="A88" s="167">
        <v>50000</v>
      </c>
      <c r="B88" s="168">
        <v>45930</v>
      </c>
      <c r="C88" s="168">
        <v>45930</v>
      </c>
      <c r="E88" s="167" t="s">
        <v>5108</v>
      </c>
      <c r="I88" s="167" t="s">
        <v>4956</v>
      </c>
      <c r="O88" s="167">
        <v>2529</v>
      </c>
      <c r="P88" s="167" t="s">
        <v>4974</v>
      </c>
      <c r="R88" s="167">
        <v>14546.22</v>
      </c>
      <c r="S88" s="167">
        <f t="shared" si="1"/>
        <v>-14546.22</v>
      </c>
    </row>
    <row r="89" spans="1:19">
      <c r="A89" s="167">
        <v>50000</v>
      </c>
      <c r="B89" s="168">
        <v>45930</v>
      </c>
      <c r="C89" s="168">
        <v>45930</v>
      </c>
      <c r="D89" s="167" t="s">
        <v>5109</v>
      </c>
      <c r="E89" s="167" t="s">
        <v>5110</v>
      </c>
      <c r="H89" s="167" t="s">
        <v>5060</v>
      </c>
      <c r="I89" s="167" t="s">
        <v>4956</v>
      </c>
      <c r="O89" s="167">
        <v>4321</v>
      </c>
      <c r="P89" s="167" t="s">
        <v>4981</v>
      </c>
      <c r="Q89" s="167">
        <v>415.03</v>
      </c>
      <c r="S89" s="167">
        <f t="shared" si="1"/>
        <v>415.03</v>
      </c>
    </row>
    <row r="90" spans="1:19">
      <c r="A90" s="167">
        <v>50000</v>
      </c>
      <c r="B90" s="168">
        <v>45930</v>
      </c>
      <c r="C90" s="168">
        <v>45930</v>
      </c>
      <c r="D90" s="167" t="s">
        <v>5111</v>
      </c>
      <c r="E90" s="167" t="s">
        <v>5112</v>
      </c>
      <c r="H90" s="167" t="s">
        <v>5113</v>
      </c>
      <c r="I90" s="167" t="s">
        <v>4956</v>
      </c>
      <c r="O90" s="167">
        <v>4311</v>
      </c>
      <c r="P90" s="167" t="s">
        <v>4981</v>
      </c>
      <c r="Q90" s="167">
        <v>1540</v>
      </c>
      <c r="S90" s="167">
        <f t="shared" si="1"/>
        <v>1540</v>
      </c>
    </row>
    <row r="91" spans="1:19">
      <c r="A91" s="167">
        <v>50000</v>
      </c>
      <c r="B91" s="168">
        <v>45930</v>
      </c>
      <c r="C91" s="168">
        <v>45930</v>
      </c>
      <c r="D91" s="167" t="s">
        <v>5111</v>
      </c>
      <c r="E91" s="167" t="s">
        <v>5114</v>
      </c>
      <c r="H91" s="167" t="s">
        <v>5113</v>
      </c>
      <c r="I91" s="167" t="s">
        <v>4956</v>
      </c>
      <c r="O91" s="167">
        <v>4311</v>
      </c>
      <c r="P91" s="167" t="s">
        <v>4981</v>
      </c>
      <c r="Q91" s="167">
        <v>3894.25</v>
      </c>
      <c r="S91" s="167">
        <f t="shared" si="1"/>
        <v>3894.25</v>
      </c>
    </row>
    <row r="92" spans="1:19">
      <c r="A92" s="167">
        <v>50000</v>
      </c>
      <c r="B92" s="168">
        <v>45930</v>
      </c>
      <c r="C92" s="168">
        <v>45930</v>
      </c>
      <c r="D92" s="167" t="s">
        <v>5111</v>
      </c>
      <c r="E92" s="167" t="s">
        <v>5112</v>
      </c>
      <c r="H92" s="167" t="s">
        <v>5113</v>
      </c>
      <c r="I92" s="167" t="s">
        <v>4959</v>
      </c>
      <c r="O92" s="167">
        <v>4311</v>
      </c>
      <c r="P92" s="167" t="s">
        <v>4981</v>
      </c>
      <c r="Q92" s="167">
        <v>1540</v>
      </c>
      <c r="S92" s="167">
        <f t="shared" si="1"/>
        <v>1540</v>
      </c>
    </row>
    <row r="93" spans="1:19">
      <c r="A93" s="167">
        <v>50000</v>
      </c>
      <c r="B93" s="168">
        <v>45930</v>
      </c>
      <c r="C93" s="168">
        <v>45930</v>
      </c>
      <c r="D93" s="167" t="s">
        <v>5111</v>
      </c>
      <c r="E93" s="167" t="s">
        <v>5114</v>
      </c>
      <c r="H93" s="167" t="s">
        <v>5113</v>
      </c>
      <c r="I93" s="167" t="s">
        <v>4959</v>
      </c>
      <c r="O93" s="167">
        <v>4311</v>
      </c>
      <c r="P93" s="167" t="s">
        <v>4981</v>
      </c>
      <c r="Q93" s="167">
        <v>3894.25</v>
      </c>
      <c r="S93" s="167">
        <f t="shared" si="1"/>
        <v>3894.25</v>
      </c>
    </row>
    <row r="94" spans="1:19">
      <c r="A94" s="167">
        <v>50000</v>
      </c>
      <c r="B94" s="168">
        <v>45930</v>
      </c>
      <c r="C94" s="168">
        <v>45930</v>
      </c>
      <c r="D94" s="167" t="s">
        <v>5115</v>
      </c>
      <c r="E94" s="167" t="s">
        <v>5116</v>
      </c>
      <c r="F94" s="167" t="s">
        <v>5047</v>
      </c>
      <c r="G94" s="167" t="s">
        <v>5048</v>
      </c>
      <c r="I94" s="167" t="s">
        <v>4959</v>
      </c>
      <c r="O94" s="167">
        <v>4321</v>
      </c>
      <c r="P94" s="167" t="s">
        <v>4981</v>
      </c>
      <c r="Q94" s="167">
        <v>20.9</v>
      </c>
      <c r="S94" s="167">
        <f t="shared" si="1"/>
        <v>20.9</v>
      </c>
    </row>
    <row r="95" spans="1:19">
      <c r="A95" s="167">
        <v>50000</v>
      </c>
      <c r="B95" s="168">
        <v>45931</v>
      </c>
      <c r="C95" s="168">
        <v>45931</v>
      </c>
      <c r="D95" s="167" t="s">
        <v>5117</v>
      </c>
      <c r="E95" s="167" t="s">
        <v>5118</v>
      </c>
      <c r="I95" s="167" t="s">
        <v>4956</v>
      </c>
      <c r="O95" s="167">
        <v>4318</v>
      </c>
      <c r="P95" s="167" t="s">
        <v>4981</v>
      </c>
      <c r="Q95" s="167">
        <v>50.4</v>
      </c>
      <c r="S95" s="167">
        <f t="shared" si="1"/>
        <v>50.4</v>
      </c>
    </row>
    <row r="96" spans="1:19">
      <c r="A96" s="167">
        <v>50000</v>
      </c>
      <c r="B96" s="168">
        <v>45931</v>
      </c>
      <c r="C96" s="168">
        <v>45931</v>
      </c>
      <c r="D96" s="167" t="s">
        <v>5119</v>
      </c>
      <c r="E96" s="167" t="s">
        <v>4983</v>
      </c>
      <c r="F96" s="167" t="s">
        <v>4984</v>
      </c>
      <c r="G96" s="167" t="s">
        <v>4985</v>
      </c>
      <c r="I96" s="167" t="s">
        <v>4956</v>
      </c>
      <c r="O96" s="167">
        <v>4318</v>
      </c>
      <c r="P96" s="167" t="s">
        <v>4981</v>
      </c>
      <c r="Q96" s="167">
        <v>1110</v>
      </c>
      <c r="S96" s="167">
        <f t="shared" si="1"/>
        <v>1110</v>
      </c>
    </row>
    <row r="97" spans="1:19">
      <c r="A97" s="167">
        <v>50000</v>
      </c>
      <c r="B97" s="168">
        <v>45931</v>
      </c>
      <c r="C97" s="168">
        <v>45931</v>
      </c>
      <c r="D97" s="167" t="s">
        <v>5120</v>
      </c>
      <c r="E97" s="167" t="s">
        <v>5121</v>
      </c>
      <c r="F97" s="167" t="s">
        <v>5047</v>
      </c>
      <c r="G97" s="167" t="s">
        <v>5048</v>
      </c>
      <c r="I97" s="167" t="s">
        <v>4959</v>
      </c>
      <c r="O97" s="167">
        <v>4318</v>
      </c>
      <c r="P97" s="167" t="s">
        <v>4981</v>
      </c>
      <c r="Q97" s="167">
        <v>1510.5</v>
      </c>
      <c r="S97" s="167">
        <f t="shared" si="1"/>
        <v>1510.5</v>
      </c>
    </row>
    <row r="98" spans="1:19">
      <c r="A98" s="167">
        <v>50000</v>
      </c>
      <c r="B98" s="168">
        <v>45931</v>
      </c>
      <c r="C98" s="168">
        <v>45931</v>
      </c>
      <c r="D98" s="167" t="s">
        <v>5122</v>
      </c>
      <c r="E98" s="167" t="s">
        <v>5122</v>
      </c>
      <c r="F98" s="167" t="s">
        <v>1425</v>
      </c>
      <c r="G98" s="167" t="s">
        <v>1426</v>
      </c>
      <c r="I98" s="167" t="s">
        <v>1618</v>
      </c>
      <c r="J98" s="167" t="s">
        <v>2237</v>
      </c>
      <c r="K98" s="167" t="s">
        <v>1615</v>
      </c>
      <c r="L98" s="167" t="s">
        <v>2237</v>
      </c>
      <c r="M98" s="167" t="s">
        <v>1616</v>
      </c>
      <c r="O98" s="167">
        <v>10982</v>
      </c>
      <c r="P98" s="167" t="s">
        <v>4987</v>
      </c>
      <c r="Q98" s="167">
        <v>126</v>
      </c>
      <c r="S98" s="167">
        <f t="shared" si="1"/>
        <v>126</v>
      </c>
    </row>
    <row r="99" spans="1:19">
      <c r="A99" s="167">
        <v>50000</v>
      </c>
      <c r="B99" s="168">
        <v>45931</v>
      </c>
      <c r="C99" s="168">
        <v>45931</v>
      </c>
      <c r="D99" s="167" t="s">
        <v>5123</v>
      </c>
      <c r="E99" s="167" t="s">
        <v>5123</v>
      </c>
      <c r="F99" s="167" t="s">
        <v>1425</v>
      </c>
      <c r="G99" s="167" t="s">
        <v>1426</v>
      </c>
      <c r="I99" s="167" t="s">
        <v>1618</v>
      </c>
      <c r="J99" s="167" t="s">
        <v>2237</v>
      </c>
      <c r="K99" s="167" t="s">
        <v>828</v>
      </c>
      <c r="L99" s="167" t="s">
        <v>2237</v>
      </c>
      <c r="M99" s="167" t="s">
        <v>1626</v>
      </c>
      <c r="O99" s="167">
        <v>10983</v>
      </c>
      <c r="P99" s="167" t="s">
        <v>4987</v>
      </c>
      <c r="Q99" s="167">
        <v>27</v>
      </c>
      <c r="S99" s="167">
        <f t="shared" si="1"/>
        <v>27</v>
      </c>
    </row>
    <row r="100" spans="1:19">
      <c r="A100" s="167">
        <v>50000</v>
      </c>
      <c r="B100" s="168">
        <v>45931</v>
      </c>
      <c r="C100" s="168">
        <v>45931</v>
      </c>
      <c r="D100" s="167" t="s">
        <v>5124</v>
      </c>
      <c r="E100" s="167" t="s">
        <v>5124</v>
      </c>
      <c r="F100" s="167" t="s">
        <v>1425</v>
      </c>
      <c r="G100" s="167" t="s">
        <v>1426</v>
      </c>
      <c r="I100" s="167" t="s">
        <v>1618</v>
      </c>
      <c r="J100" s="167" t="s">
        <v>2237</v>
      </c>
      <c r="K100" s="167" t="s">
        <v>852</v>
      </c>
      <c r="L100" s="167" t="s">
        <v>2237</v>
      </c>
      <c r="M100" s="167" t="s">
        <v>1843</v>
      </c>
      <c r="O100" s="167">
        <v>10984</v>
      </c>
      <c r="P100" s="167" t="s">
        <v>4987</v>
      </c>
      <c r="Q100" s="167">
        <v>13.5</v>
      </c>
      <c r="S100" s="167">
        <f t="shared" si="1"/>
        <v>13.5</v>
      </c>
    </row>
    <row r="101" spans="1:19">
      <c r="A101" s="167">
        <v>50000</v>
      </c>
      <c r="B101" s="168">
        <v>45931</v>
      </c>
      <c r="C101" s="168">
        <v>45931</v>
      </c>
      <c r="D101" s="167" t="s">
        <v>5125</v>
      </c>
      <c r="E101" s="167" t="s">
        <v>5125</v>
      </c>
      <c r="F101" s="167" t="s">
        <v>1425</v>
      </c>
      <c r="G101" s="167" t="s">
        <v>1426</v>
      </c>
      <c r="I101" s="167" t="s">
        <v>1618</v>
      </c>
      <c r="J101" s="167" t="s">
        <v>2237</v>
      </c>
      <c r="K101" s="167" t="s">
        <v>859</v>
      </c>
      <c r="L101" s="167" t="s">
        <v>2237</v>
      </c>
      <c r="M101" s="167" t="s">
        <v>1892</v>
      </c>
      <c r="O101" s="167">
        <v>10985</v>
      </c>
      <c r="P101" s="167" t="s">
        <v>4987</v>
      </c>
      <c r="Q101" s="167">
        <v>13.5</v>
      </c>
      <c r="S101" s="167">
        <f t="shared" si="1"/>
        <v>13.5</v>
      </c>
    </row>
    <row r="102" spans="1:19">
      <c r="A102" s="167">
        <v>50000</v>
      </c>
      <c r="B102" s="168">
        <v>45931</v>
      </c>
      <c r="C102" s="168">
        <v>45931</v>
      </c>
      <c r="D102" s="167" t="s">
        <v>5126</v>
      </c>
      <c r="E102" s="167" t="s">
        <v>5126</v>
      </c>
      <c r="F102" s="167" t="s">
        <v>1425</v>
      </c>
      <c r="G102" s="167" t="s">
        <v>1426</v>
      </c>
      <c r="I102" s="167" t="s">
        <v>1618</v>
      </c>
      <c r="J102" s="167" t="s">
        <v>2237</v>
      </c>
      <c r="K102" s="167" t="s">
        <v>906</v>
      </c>
      <c r="L102" s="167" t="s">
        <v>2237</v>
      </c>
      <c r="M102" s="167" t="s">
        <v>2201</v>
      </c>
      <c r="O102" s="167">
        <v>10986</v>
      </c>
      <c r="P102" s="167" t="s">
        <v>4987</v>
      </c>
      <c r="Q102" s="167">
        <v>4.5</v>
      </c>
      <c r="S102" s="167">
        <f t="shared" si="1"/>
        <v>4.5</v>
      </c>
    </row>
    <row r="103" spans="1:19">
      <c r="A103" s="167">
        <v>50000</v>
      </c>
      <c r="B103" s="168">
        <v>45931</v>
      </c>
      <c r="C103" s="168">
        <v>45931</v>
      </c>
      <c r="D103" s="167" t="s">
        <v>5127</v>
      </c>
      <c r="E103" s="167" t="s">
        <v>5127</v>
      </c>
      <c r="F103" s="167" t="s">
        <v>1425</v>
      </c>
      <c r="G103" s="167" t="s">
        <v>1426</v>
      </c>
      <c r="I103" s="167" t="s">
        <v>1618</v>
      </c>
      <c r="J103" s="167" t="s">
        <v>2237</v>
      </c>
      <c r="K103" s="167" t="s">
        <v>915</v>
      </c>
      <c r="L103" s="167" t="s">
        <v>2237</v>
      </c>
      <c r="M103" s="167" t="s">
        <v>2286</v>
      </c>
      <c r="O103" s="167">
        <v>10988</v>
      </c>
      <c r="P103" s="167" t="s">
        <v>4987</v>
      </c>
      <c r="Q103" s="167">
        <v>81</v>
      </c>
      <c r="S103" s="167">
        <f t="shared" si="1"/>
        <v>81</v>
      </c>
    </row>
    <row r="104" spans="1:19">
      <c r="A104" s="167">
        <v>50000</v>
      </c>
      <c r="B104" s="168">
        <v>45931</v>
      </c>
      <c r="C104" s="168">
        <v>45931</v>
      </c>
      <c r="D104" s="167" t="s">
        <v>5128</v>
      </c>
      <c r="E104" s="167" t="s">
        <v>5128</v>
      </c>
      <c r="F104" s="167" t="s">
        <v>1425</v>
      </c>
      <c r="G104" s="167" t="s">
        <v>1426</v>
      </c>
      <c r="I104" s="167" t="s">
        <v>1618</v>
      </c>
      <c r="J104" s="167" t="s">
        <v>2237</v>
      </c>
      <c r="K104" s="167" t="s">
        <v>922</v>
      </c>
      <c r="L104" s="167" t="s">
        <v>2237</v>
      </c>
      <c r="M104" s="167" t="s">
        <v>2309</v>
      </c>
      <c r="O104" s="167">
        <v>10989</v>
      </c>
      <c r="P104" s="167" t="s">
        <v>4987</v>
      </c>
      <c r="Q104" s="167">
        <v>9</v>
      </c>
      <c r="S104" s="167">
        <f t="shared" si="1"/>
        <v>9</v>
      </c>
    </row>
    <row r="105" spans="1:19">
      <c r="A105" s="167">
        <v>50000</v>
      </c>
      <c r="B105" s="168">
        <v>45931</v>
      </c>
      <c r="C105" s="168">
        <v>45931</v>
      </c>
      <c r="D105" s="167" t="s">
        <v>5129</v>
      </c>
      <c r="E105" s="167" t="s">
        <v>5129</v>
      </c>
      <c r="F105" s="167" t="s">
        <v>1425</v>
      </c>
      <c r="G105" s="167" t="s">
        <v>1426</v>
      </c>
      <c r="I105" s="167" t="s">
        <v>1618</v>
      </c>
      <c r="J105" s="167" t="s">
        <v>2237</v>
      </c>
      <c r="K105" s="167" t="s">
        <v>928</v>
      </c>
      <c r="L105" s="167" t="s">
        <v>2237</v>
      </c>
      <c r="M105" s="167" t="s">
        <v>2326</v>
      </c>
      <c r="O105" s="167">
        <v>10990</v>
      </c>
      <c r="P105" s="167" t="s">
        <v>4987</v>
      </c>
      <c r="Q105" s="167">
        <v>171</v>
      </c>
      <c r="S105" s="167">
        <f t="shared" si="1"/>
        <v>171</v>
      </c>
    </row>
    <row r="106" spans="1:19">
      <c r="A106" s="167">
        <v>50000</v>
      </c>
      <c r="B106" s="168">
        <v>45931</v>
      </c>
      <c r="C106" s="168">
        <v>45931</v>
      </c>
      <c r="D106" s="167" t="s">
        <v>5130</v>
      </c>
      <c r="E106" s="167" t="s">
        <v>5130</v>
      </c>
      <c r="F106" s="167" t="s">
        <v>1425</v>
      </c>
      <c r="G106" s="167" t="s">
        <v>1426</v>
      </c>
      <c r="I106" s="167" t="s">
        <v>1618</v>
      </c>
      <c r="J106" s="167" t="s">
        <v>2237</v>
      </c>
      <c r="K106" s="167" t="s">
        <v>939</v>
      </c>
      <c r="L106" s="167" t="s">
        <v>2237</v>
      </c>
      <c r="M106" s="167" t="s">
        <v>2406</v>
      </c>
      <c r="O106" s="167">
        <v>10995</v>
      </c>
      <c r="P106" s="167" t="s">
        <v>4987</v>
      </c>
      <c r="Q106" s="167">
        <v>9</v>
      </c>
      <c r="S106" s="167">
        <f t="shared" si="1"/>
        <v>9</v>
      </c>
    </row>
    <row r="107" spans="1:19">
      <c r="A107" s="167">
        <v>50000</v>
      </c>
      <c r="B107" s="168">
        <v>45931</v>
      </c>
      <c r="C107" s="168">
        <v>45931</v>
      </c>
      <c r="D107" s="167" t="s">
        <v>5131</v>
      </c>
      <c r="E107" s="167" t="s">
        <v>5131</v>
      </c>
      <c r="F107" s="167" t="s">
        <v>1425</v>
      </c>
      <c r="G107" s="167" t="s">
        <v>1426</v>
      </c>
      <c r="I107" s="167" t="s">
        <v>1618</v>
      </c>
      <c r="J107" s="167" t="s">
        <v>2237</v>
      </c>
      <c r="K107" s="167" t="s">
        <v>1007</v>
      </c>
      <c r="L107" s="167" t="s">
        <v>2237</v>
      </c>
      <c r="M107" s="167" t="s">
        <v>2740</v>
      </c>
      <c r="O107" s="167">
        <v>10997</v>
      </c>
      <c r="P107" s="167" t="s">
        <v>4987</v>
      </c>
      <c r="Q107" s="167">
        <v>4.5</v>
      </c>
      <c r="S107" s="167">
        <f t="shared" si="1"/>
        <v>4.5</v>
      </c>
    </row>
    <row r="108" spans="1:19">
      <c r="A108" s="167">
        <v>50000</v>
      </c>
      <c r="B108" s="168">
        <v>45931</v>
      </c>
      <c r="C108" s="168">
        <v>45931</v>
      </c>
      <c r="D108" s="167" t="s">
        <v>5132</v>
      </c>
      <c r="E108" s="167" t="s">
        <v>5132</v>
      </c>
      <c r="F108" s="167" t="s">
        <v>1425</v>
      </c>
      <c r="G108" s="167" t="s">
        <v>1426</v>
      </c>
      <c r="I108" s="167" t="s">
        <v>1618</v>
      </c>
      <c r="J108" s="167" t="s">
        <v>2237</v>
      </c>
      <c r="K108" s="167" t="s">
        <v>1126</v>
      </c>
      <c r="L108" s="167" t="s">
        <v>2237</v>
      </c>
      <c r="M108" s="167" t="s">
        <v>3430</v>
      </c>
      <c r="O108" s="167">
        <v>11002</v>
      </c>
      <c r="P108" s="167" t="s">
        <v>4987</v>
      </c>
      <c r="Q108" s="167">
        <v>13.5</v>
      </c>
      <c r="S108" s="167">
        <f t="shared" si="1"/>
        <v>13.5</v>
      </c>
    </row>
    <row r="109" spans="1:19">
      <c r="A109" s="167">
        <v>50000</v>
      </c>
      <c r="B109" s="168">
        <v>45931</v>
      </c>
      <c r="C109" s="168">
        <v>45931</v>
      </c>
      <c r="D109" s="167" t="s">
        <v>5133</v>
      </c>
      <c r="E109" s="167" t="s">
        <v>5133</v>
      </c>
      <c r="F109" s="167" t="s">
        <v>1425</v>
      </c>
      <c r="G109" s="167" t="s">
        <v>1426</v>
      </c>
      <c r="I109" s="167" t="s">
        <v>1618</v>
      </c>
      <c r="J109" s="167" t="s">
        <v>2237</v>
      </c>
      <c r="K109" s="167" t="s">
        <v>1167</v>
      </c>
      <c r="L109" s="167" t="s">
        <v>2237</v>
      </c>
      <c r="M109" s="167" t="s">
        <v>3592</v>
      </c>
      <c r="O109" s="167">
        <v>11003</v>
      </c>
      <c r="P109" s="167" t="s">
        <v>4987</v>
      </c>
      <c r="Q109" s="167">
        <v>9</v>
      </c>
      <c r="S109" s="167">
        <f t="shared" si="1"/>
        <v>9</v>
      </c>
    </row>
    <row r="110" spans="1:19">
      <c r="A110" s="167">
        <v>50000</v>
      </c>
      <c r="B110" s="168">
        <v>45931</v>
      </c>
      <c r="C110" s="168">
        <v>45931</v>
      </c>
      <c r="D110" s="167" t="s">
        <v>5134</v>
      </c>
      <c r="E110" s="167" t="s">
        <v>5134</v>
      </c>
      <c r="F110" s="167" t="s">
        <v>1425</v>
      </c>
      <c r="G110" s="167" t="s">
        <v>1426</v>
      </c>
      <c r="I110" s="167" t="s">
        <v>1618</v>
      </c>
      <c r="J110" s="167" t="s">
        <v>2237</v>
      </c>
      <c r="K110" s="167" t="s">
        <v>1196</v>
      </c>
      <c r="L110" s="167" t="s">
        <v>2237</v>
      </c>
      <c r="M110" s="167" t="s">
        <v>3780</v>
      </c>
      <c r="O110" s="167">
        <v>11004</v>
      </c>
      <c r="P110" s="167" t="s">
        <v>4987</v>
      </c>
      <c r="Q110" s="167">
        <v>54</v>
      </c>
      <c r="S110" s="167">
        <f t="shared" si="1"/>
        <v>54</v>
      </c>
    </row>
    <row r="111" spans="1:19">
      <c r="A111" s="167">
        <v>50000</v>
      </c>
      <c r="B111" s="168">
        <v>45931</v>
      </c>
      <c r="C111" s="168">
        <v>45931</v>
      </c>
      <c r="D111" s="167" t="s">
        <v>5135</v>
      </c>
      <c r="E111" s="167" t="s">
        <v>5135</v>
      </c>
      <c r="F111" s="167" t="s">
        <v>1425</v>
      </c>
      <c r="G111" s="167" t="s">
        <v>1426</v>
      </c>
      <c r="I111" s="167" t="s">
        <v>1618</v>
      </c>
      <c r="J111" s="167" t="s">
        <v>2237</v>
      </c>
      <c r="K111" s="167" t="s">
        <v>1219</v>
      </c>
      <c r="L111" s="167" t="s">
        <v>2237</v>
      </c>
      <c r="M111" s="167" t="s">
        <v>3934</v>
      </c>
      <c r="O111" s="167">
        <v>11005</v>
      </c>
      <c r="P111" s="167" t="s">
        <v>4987</v>
      </c>
      <c r="Q111" s="167">
        <v>40.5</v>
      </c>
      <c r="S111" s="167">
        <f t="shared" si="1"/>
        <v>40.5</v>
      </c>
    </row>
    <row r="112" spans="1:19">
      <c r="A112" s="167">
        <v>50000</v>
      </c>
      <c r="B112" s="168">
        <v>45931</v>
      </c>
      <c r="C112" s="168">
        <v>45931</v>
      </c>
      <c r="D112" s="167" t="s">
        <v>5136</v>
      </c>
      <c r="E112" s="167" t="s">
        <v>5136</v>
      </c>
      <c r="F112" s="167" t="s">
        <v>1425</v>
      </c>
      <c r="G112" s="167" t="s">
        <v>1426</v>
      </c>
      <c r="I112" s="167" t="s">
        <v>1618</v>
      </c>
      <c r="J112" s="167" t="s">
        <v>2237</v>
      </c>
      <c r="K112" s="167" t="s">
        <v>1301</v>
      </c>
      <c r="L112" s="167" t="s">
        <v>2237</v>
      </c>
      <c r="M112" s="167" t="s">
        <v>4429</v>
      </c>
      <c r="O112" s="167">
        <v>11006</v>
      </c>
      <c r="P112" s="167" t="s">
        <v>4987</v>
      </c>
      <c r="Q112" s="167">
        <v>18</v>
      </c>
      <c r="S112" s="167">
        <f t="shared" si="1"/>
        <v>18</v>
      </c>
    </row>
    <row r="113" spans="1:19">
      <c r="A113" s="167">
        <v>50000</v>
      </c>
      <c r="B113" s="168">
        <v>45931</v>
      </c>
      <c r="C113" s="168">
        <v>45931</v>
      </c>
      <c r="D113" s="167" t="s">
        <v>5137</v>
      </c>
      <c r="E113" s="167" t="s">
        <v>5137</v>
      </c>
      <c r="F113" s="167" t="s">
        <v>1425</v>
      </c>
      <c r="G113" s="167" t="s">
        <v>1426</v>
      </c>
      <c r="I113" s="167" t="s">
        <v>1618</v>
      </c>
      <c r="J113" s="167" t="s">
        <v>2237</v>
      </c>
      <c r="K113" s="167" t="s">
        <v>1311</v>
      </c>
      <c r="L113" s="167" t="s">
        <v>2237</v>
      </c>
      <c r="M113" s="167" t="s">
        <v>4624</v>
      </c>
      <c r="O113" s="167">
        <v>11008</v>
      </c>
      <c r="P113" s="167" t="s">
        <v>4987</v>
      </c>
      <c r="Q113" s="167">
        <v>13.5</v>
      </c>
      <c r="S113" s="167">
        <f t="shared" si="1"/>
        <v>13.5</v>
      </c>
    </row>
    <row r="114" spans="1:19">
      <c r="A114" s="167">
        <v>50000</v>
      </c>
      <c r="B114" s="168">
        <v>45931</v>
      </c>
      <c r="C114" s="168">
        <v>45931</v>
      </c>
      <c r="D114" s="167" t="s">
        <v>5138</v>
      </c>
      <c r="E114" s="167" t="s">
        <v>5138</v>
      </c>
      <c r="F114" s="167" t="s">
        <v>1425</v>
      </c>
      <c r="G114" s="167" t="s">
        <v>1426</v>
      </c>
      <c r="I114" s="167" t="s">
        <v>1618</v>
      </c>
      <c r="J114" s="167" t="s">
        <v>2237</v>
      </c>
      <c r="K114" s="167" t="s">
        <v>1315</v>
      </c>
      <c r="L114" s="167" t="s">
        <v>2237</v>
      </c>
      <c r="M114" s="167" t="s">
        <v>4630</v>
      </c>
      <c r="O114" s="167">
        <v>11009</v>
      </c>
      <c r="P114" s="167" t="s">
        <v>4987</v>
      </c>
      <c r="Q114" s="167">
        <v>72</v>
      </c>
      <c r="S114" s="167">
        <f t="shared" si="1"/>
        <v>72</v>
      </c>
    </row>
    <row r="115" spans="1:19">
      <c r="A115" s="167">
        <v>50000</v>
      </c>
      <c r="B115" s="168">
        <v>45931</v>
      </c>
      <c r="C115" s="168">
        <v>45931</v>
      </c>
      <c r="D115" s="167" t="s">
        <v>5139</v>
      </c>
      <c r="E115" s="167" t="s">
        <v>5139</v>
      </c>
      <c r="F115" s="167" t="s">
        <v>1425</v>
      </c>
      <c r="G115" s="167" t="s">
        <v>1426</v>
      </c>
      <c r="I115" s="167" t="s">
        <v>1618</v>
      </c>
      <c r="J115" s="167" t="s">
        <v>2237</v>
      </c>
      <c r="K115" s="167" t="s">
        <v>1324</v>
      </c>
      <c r="L115" s="167" t="s">
        <v>2237</v>
      </c>
      <c r="M115" s="167" t="s">
        <v>4823</v>
      </c>
      <c r="O115" s="167">
        <v>11010</v>
      </c>
      <c r="P115" s="167" t="s">
        <v>4987</v>
      </c>
      <c r="Q115" s="167">
        <v>18</v>
      </c>
      <c r="S115" s="167">
        <f t="shared" si="1"/>
        <v>18</v>
      </c>
    </row>
    <row r="116" spans="1:19">
      <c r="A116" s="167">
        <v>50000</v>
      </c>
      <c r="B116" s="168">
        <v>45931</v>
      </c>
      <c r="C116" s="168">
        <v>45931</v>
      </c>
      <c r="D116" s="167" t="s">
        <v>5140</v>
      </c>
      <c r="E116" s="167" t="s">
        <v>5140</v>
      </c>
      <c r="F116" s="167" t="s">
        <v>1425</v>
      </c>
      <c r="G116" s="167" t="s">
        <v>1426</v>
      </c>
      <c r="I116" s="167" t="s">
        <v>1618</v>
      </c>
      <c r="J116" s="167" t="s">
        <v>2237</v>
      </c>
      <c r="K116" s="167" t="s">
        <v>1329</v>
      </c>
      <c r="L116" s="167" t="s">
        <v>2237</v>
      </c>
      <c r="M116" s="167" t="s">
        <v>4829</v>
      </c>
      <c r="O116" s="167">
        <v>11011</v>
      </c>
      <c r="P116" s="167" t="s">
        <v>4987</v>
      </c>
      <c r="Q116" s="167">
        <v>13.5</v>
      </c>
      <c r="S116" s="167">
        <f t="shared" si="1"/>
        <v>13.5</v>
      </c>
    </row>
    <row r="117" spans="1:19">
      <c r="A117" s="167">
        <v>50000</v>
      </c>
      <c r="B117" s="168">
        <v>45931</v>
      </c>
      <c r="C117" s="168">
        <v>45931</v>
      </c>
      <c r="D117" s="167" t="s">
        <v>5141</v>
      </c>
      <c r="E117" s="167" t="s">
        <v>5141</v>
      </c>
      <c r="F117" s="167" t="s">
        <v>1425</v>
      </c>
      <c r="G117" s="167" t="s">
        <v>1426</v>
      </c>
      <c r="I117" s="167" t="s">
        <v>1405</v>
      </c>
      <c r="J117" s="167" t="s">
        <v>2237</v>
      </c>
      <c r="K117" s="167" t="s">
        <v>815</v>
      </c>
      <c r="L117" s="167" t="s">
        <v>2237</v>
      </c>
      <c r="M117" s="167" t="s">
        <v>1548</v>
      </c>
      <c r="O117" s="167">
        <v>11019</v>
      </c>
      <c r="P117" s="167" t="s">
        <v>4987</v>
      </c>
      <c r="Q117" s="167">
        <v>40.5</v>
      </c>
      <c r="S117" s="167">
        <f t="shared" si="1"/>
        <v>40.5</v>
      </c>
    </row>
    <row r="118" spans="1:19">
      <c r="A118" s="167">
        <v>50000</v>
      </c>
      <c r="B118" s="168">
        <v>45931</v>
      </c>
      <c r="C118" s="168">
        <v>45931</v>
      </c>
      <c r="D118" s="167" t="s">
        <v>5142</v>
      </c>
      <c r="E118" s="167" t="s">
        <v>5142</v>
      </c>
      <c r="F118" s="167" t="s">
        <v>1425</v>
      </c>
      <c r="G118" s="167" t="s">
        <v>1426</v>
      </c>
      <c r="I118" s="167" t="s">
        <v>1405</v>
      </c>
      <c r="J118" s="167" t="s">
        <v>2237</v>
      </c>
      <c r="K118" s="167" t="s">
        <v>846</v>
      </c>
      <c r="L118" s="167" t="s">
        <v>2237</v>
      </c>
      <c r="M118" s="167" t="s">
        <v>1769</v>
      </c>
      <c r="O118" s="167">
        <v>11024</v>
      </c>
      <c r="P118" s="167" t="s">
        <v>4987</v>
      </c>
      <c r="Q118" s="167">
        <v>9</v>
      </c>
      <c r="S118" s="167">
        <f t="shared" si="1"/>
        <v>9</v>
      </c>
    </row>
    <row r="119" spans="1:19">
      <c r="A119" s="167">
        <v>50000</v>
      </c>
      <c r="B119" s="168">
        <v>45931</v>
      </c>
      <c r="C119" s="168">
        <v>45931</v>
      </c>
      <c r="D119" s="167" t="s">
        <v>5143</v>
      </c>
      <c r="E119" s="167" t="s">
        <v>5143</v>
      </c>
      <c r="F119" s="167" t="s">
        <v>1425</v>
      </c>
      <c r="G119" s="167" t="s">
        <v>1426</v>
      </c>
      <c r="I119" s="167" t="s">
        <v>1405</v>
      </c>
      <c r="J119" s="167" t="s">
        <v>2237</v>
      </c>
      <c r="K119" s="167" t="s">
        <v>856</v>
      </c>
      <c r="L119" s="167" t="s">
        <v>2237</v>
      </c>
      <c r="M119" s="167" t="s">
        <v>1879</v>
      </c>
      <c r="O119" s="167">
        <v>11026</v>
      </c>
      <c r="P119" s="167" t="s">
        <v>4987</v>
      </c>
      <c r="Q119" s="167">
        <v>63</v>
      </c>
      <c r="S119" s="167">
        <f t="shared" si="1"/>
        <v>63</v>
      </c>
    </row>
    <row r="120" spans="1:19">
      <c r="A120" s="167">
        <v>50000</v>
      </c>
      <c r="B120" s="168">
        <v>45931</v>
      </c>
      <c r="C120" s="168">
        <v>45931</v>
      </c>
      <c r="D120" s="167" t="s">
        <v>5144</v>
      </c>
      <c r="E120" s="167" t="s">
        <v>5144</v>
      </c>
      <c r="F120" s="167" t="s">
        <v>1425</v>
      </c>
      <c r="G120" s="167" t="s">
        <v>1426</v>
      </c>
      <c r="I120" s="167" t="s">
        <v>1405</v>
      </c>
      <c r="J120" s="167" t="s">
        <v>2237</v>
      </c>
      <c r="K120" s="167" t="s">
        <v>862</v>
      </c>
      <c r="L120" s="167" t="s">
        <v>2237</v>
      </c>
      <c r="M120" s="167" t="s">
        <v>1963</v>
      </c>
      <c r="O120" s="167">
        <v>11027</v>
      </c>
      <c r="P120" s="167" t="s">
        <v>4987</v>
      </c>
      <c r="Q120" s="167">
        <v>45</v>
      </c>
      <c r="S120" s="167">
        <f t="shared" si="1"/>
        <v>45</v>
      </c>
    </row>
    <row r="121" spans="1:19">
      <c r="A121" s="167">
        <v>50000</v>
      </c>
      <c r="B121" s="168">
        <v>45931</v>
      </c>
      <c r="C121" s="168">
        <v>45931</v>
      </c>
      <c r="D121" s="167" t="s">
        <v>5145</v>
      </c>
      <c r="E121" s="167" t="s">
        <v>5145</v>
      </c>
      <c r="F121" s="167" t="s">
        <v>1425</v>
      </c>
      <c r="G121" s="167" t="s">
        <v>1426</v>
      </c>
      <c r="I121" s="167" t="s">
        <v>1405</v>
      </c>
      <c r="J121" s="167" t="s">
        <v>2237</v>
      </c>
      <c r="K121" s="167" t="s">
        <v>875</v>
      </c>
      <c r="L121" s="167" t="s">
        <v>2237</v>
      </c>
      <c r="M121" s="167" t="s">
        <v>1991</v>
      </c>
      <c r="O121" s="167">
        <v>11029</v>
      </c>
      <c r="P121" s="167" t="s">
        <v>4987</v>
      </c>
      <c r="Q121" s="167">
        <v>18</v>
      </c>
      <c r="S121" s="167">
        <f t="shared" si="1"/>
        <v>18</v>
      </c>
    </row>
    <row r="122" spans="1:19">
      <c r="A122" s="167">
        <v>50000</v>
      </c>
      <c r="B122" s="168">
        <v>45931</v>
      </c>
      <c r="C122" s="168">
        <v>45931</v>
      </c>
      <c r="D122" s="167" t="s">
        <v>5146</v>
      </c>
      <c r="E122" s="167" t="s">
        <v>5146</v>
      </c>
      <c r="F122" s="167" t="s">
        <v>1425</v>
      </c>
      <c r="G122" s="167" t="s">
        <v>1426</v>
      </c>
      <c r="I122" s="167" t="s">
        <v>1405</v>
      </c>
      <c r="J122" s="167" t="s">
        <v>2237</v>
      </c>
      <c r="K122" s="167" t="s">
        <v>892</v>
      </c>
      <c r="L122" s="167" t="s">
        <v>2237</v>
      </c>
      <c r="M122" s="167" t="s">
        <v>2124</v>
      </c>
      <c r="O122" s="167">
        <v>11037</v>
      </c>
      <c r="P122" s="167" t="s">
        <v>4987</v>
      </c>
      <c r="Q122" s="167">
        <v>90</v>
      </c>
      <c r="S122" s="167">
        <f t="shared" si="1"/>
        <v>90</v>
      </c>
    </row>
    <row r="123" spans="1:19">
      <c r="A123" s="167">
        <v>50000</v>
      </c>
      <c r="B123" s="168">
        <v>45931</v>
      </c>
      <c r="C123" s="168">
        <v>45931</v>
      </c>
      <c r="D123" s="167" t="s">
        <v>5147</v>
      </c>
      <c r="E123" s="167" t="s">
        <v>5147</v>
      </c>
      <c r="F123" s="167" t="s">
        <v>1425</v>
      </c>
      <c r="G123" s="167" t="s">
        <v>1426</v>
      </c>
      <c r="I123" s="167" t="s">
        <v>1405</v>
      </c>
      <c r="J123" s="167" t="s">
        <v>2237</v>
      </c>
      <c r="K123" s="167" t="s">
        <v>934</v>
      </c>
      <c r="L123" s="167" t="s">
        <v>2237</v>
      </c>
      <c r="M123" s="167" t="s">
        <v>2360</v>
      </c>
      <c r="O123" s="167">
        <v>11242</v>
      </c>
      <c r="P123" s="167" t="s">
        <v>4987</v>
      </c>
      <c r="Q123" s="167">
        <v>22.5</v>
      </c>
      <c r="S123" s="167">
        <f t="shared" si="1"/>
        <v>22.5</v>
      </c>
    </row>
    <row r="124" spans="1:19">
      <c r="A124" s="167">
        <v>50000</v>
      </c>
      <c r="B124" s="168">
        <v>45931</v>
      </c>
      <c r="C124" s="168">
        <v>45931</v>
      </c>
      <c r="D124" s="167" t="s">
        <v>5148</v>
      </c>
      <c r="E124" s="167" t="s">
        <v>5148</v>
      </c>
      <c r="F124" s="167" t="s">
        <v>1425</v>
      </c>
      <c r="G124" s="167" t="s">
        <v>1426</v>
      </c>
      <c r="I124" s="167" t="s">
        <v>1405</v>
      </c>
      <c r="J124" s="167" t="s">
        <v>2237</v>
      </c>
      <c r="K124" s="167" t="s">
        <v>952</v>
      </c>
      <c r="L124" s="167" t="s">
        <v>2237</v>
      </c>
      <c r="M124" s="167" t="s">
        <v>2473</v>
      </c>
      <c r="O124" s="167">
        <v>11044</v>
      </c>
      <c r="P124" s="167" t="s">
        <v>4987</v>
      </c>
      <c r="Q124" s="167">
        <v>31.5</v>
      </c>
      <c r="S124" s="167">
        <f t="shared" si="1"/>
        <v>31.5</v>
      </c>
    </row>
    <row r="125" spans="1:19">
      <c r="A125" s="167">
        <v>50000</v>
      </c>
      <c r="B125" s="168">
        <v>45931</v>
      </c>
      <c r="C125" s="168">
        <v>45931</v>
      </c>
      <c r="D125" s="167" t="s">
        <v>5149</v>
      </c>
      <c r="E125" s="167" t="s">
        <v>5149</v>
      </c>
      <c r="F125" s="167" t="s">
        <v>1425</v>
      </c>
      <c r="G125" s="167" t="s">
        <v>1426</v>
      </c>
      <c r="I125" s="167" t="s">
        <v>1405</v>
      </c>
      <c r="J125" s="167" t="s">
        <v>2237</v>
      </c>
      <c r="K125" s="167" t="s">
        <v>973</v>
      </c>
      <c r="L125" s="167" t="s">
        <v>2237</v>
      </c>
      <c r="M125" s="167" t="s">
        <v>2585</v>
      </c>
      <c r="O125" s="167">
        <v>11049</v>
      </c>
      <c r="P125" s="167" t="s">
        <v>4987</v>
      </c>
      <c r="Q125" s="167">
        <v>63</v>
      </c>
      <c r="S125" s="167">
        <f t="shared" si="1"/>
        <v>63</v>
      </c>
    </row>
    <row r="126" spans="1:19">
      <c r="A126" s="167">
        <v>50000</v>
      </c>
      <c r="B126" s="168">
        <v>45931</v>
      </c>
      <c r="C126" s="168">
        <v>45931</v>
      </c>
      <c r="D126" s="167" t="s">
        <v>5150</v>
      </c>
      <c r="E126" s="167" t="s">
        <v>5150</v>
      </c>
      <c r="F126" s="167" t="s">
        <v>1425</v>
      </c>
      <c r="G126" s="167" t="s">
        <v>1426</v>
      </c>
      <c r="I126" s="167" t="s">
        <v>1405</v>
      </c>
      <c r="J126" s="167" t="s">
        <v>2237</v>
      </c>
      <c r="K126" s="167" t="s">
        <v>977</v>
      </c>
      <c r="L126" s="167" t="s">
        <v>2237</v>
      </c>
      <c r="M126" s="167" t="s">
        <v>2599</v>
      </c>
      <c r="O126" s="167">
        <v>11050</v>
      </c>
      <c r="P126" s="167" t="s">
        <v>4987</v>
      </c>
      <c r="Q126" s="167">
        <v>27</v>
      </c>
      <c r="S126" s="167">
        <f t="shared" si="1"/>
        <v>27</v>
      </c>
    </row>
    <row r="127" spans="1:19">
      <c r="A127" s="167">
        <v>50000</v>
      </c>
      <c r="B127" s="168">
        <v>45931</v>
      </c>
      <c r="C127" s="168">
        <v>45931</v>
      </c>
      <c r="D127" s="167" t="s">
        <v>5151</v>
      </c>
      <c r="E127" s="167" t="s">
        <v>5151</v>
      </c>
      <c r="F127" s="167" t="s">
        <v>1425</v>
      </c>
      <c r="G127" s="167" t="s">
        <v>1426</v>
      </c>
      <c r="I127" s="167" t="s">
        <v>1405</v>
      </c>
      <c r="J127" s="167" t="s">
        <v>2237</v>
      </c>
      <c r="K127" s="167" t="s">
        <v>1001</v>
      </c>
      <c r="L127" s="167" t="s">
        <v>2237</v>
      </c>
      <c r="M127" s="167" t="s">
        <v>2681</v>
      </c>
      <c r="O127" s="167">
        <v>11057</v>
      </c>
      <c r="P127" s="167" t="s">
        <v>4987</v>
      </c>
      <c r="Q127" s="167">
        <v>18</v>
      </c>
      <c r="S127" s="167">
        <f t="shared" si="1"/>
        <v>18</v>
      </c>
    </row>
    <row r="128" spans="1:19">
      <c r="A128" s="167">
        <v>50000</v>
      </c>
      <c r="B128" s="168">
        <v>45931</v>
      </c>
      <c r="C128" s="168">
        <v>45931</v>
      </c>
      <c r="D128" s="167" t="s">
        <v>5152</v>
      </c>
      <c r="E128" s="167" t="s">
        <v>5152</v>
      </c>
      <c r="F128" s="167" t="s">
        <v>1425</v>
      </c>
      <c r="G128" s="167" t="s">
        <v>1426</v>
      </c>
      <c r="I128" s="167" t="s">
        <v>1405</v>
      </c>
      <c r="J128" s="167" t="s">
        <v>2237</v>
      </c>
      <c r="K128" s="167" t="s">
        <v>1004</v>
      </c>
      <c r="L128" s="167" t="s">
        <v>2237</v>
      </c>
      <c r="M128" s="167" t="s">
        <v>2722</v>
      </c>
      <c r="O128" s="167">
        <v>11058</v>
      </c>
      <c r="P128" s="167" t="s">
        <v>4987</v>
      </c>
      <c r="Q128" s="167">
        <v>27</v>
      </c>
      <c r="S128" s="167">
        <f t="shared" si="1"/>
        <v>27</v>
      </c>
    </row>
    <row r="129" spans="1:20">
      <c r="A129" s="167">
        <v>50000</v>
      </c>
      <c r="B129" s="168">
        <v>45931</v>
      </c>
      <c r="C129" s="168">
        <v>45931</v>
      </c>
      <c r="D129" s="167" t="s">
        <v>5153</v>
      </c>
      <c r="E129" s="167" t="s">
        <v>5153</v>
      </c>
      <c r="F129" s="167" t="s">
        <v>1425</v>
      </c>
      <c r="G129" s="167" t="s">
        <v>1426</v>
      </c>
      <c r="I129" s="167" t="s">
        <v>1405</v>
      </c>
      <c r="J129" s="167" t="s">
        <v>2237</v>
      </c>
      <c r="K129" s="167" t="s">
        <v>1096</v>
      </c>
      <c r="L129" s="167" t="s">
        <v>2237</v>
      </c>
      <c r="M129" s="167" t="s">
        <v>3052</v>
      </c>
      <c r="O129" s="167">
        <v>11061</v>
      </c>
      <c r="P129" s="167" t="s">
        <v>4987</v>
      </c>
      <c r="Q129" s="167">
        <v>139.5</v>
      </c>
      <c r="S129" s="167">
        <f t="shared" si="1"/>
        <v>139.5</v>
      </c>
    </row>
    <row r="130" spans="1:20">
      <c r="A130" s="167">
        <v>50000</v>
      </c>
      <c r="B130" s="168">
        <v>45931</v>
      </c>
      <c r="C130" s="168">
        <v>45931</v>
      </c>
      <c r="D130" s="167" t="s">
        <v>5154</v>
      </c>
      <c r="E130" s="167" t="s">
        <v>5154</v>
      </c>
      <c r="F130" s="167" t="s">
        <v>1425</v>
      </c>
      <c r="G130" s="167" t="s">
        <v>1426</v>
      </c>
      <c r="I130" s="167" t="s">
        <v>1405</v>
      </c>
      <c r="J130" s="167" t="s">
        <v>2237</v>
      </c>
      <c r="K130" s="167" t="s">
        <v>1131</v>
      </c>
      <c r="L130" s="167" t="s">
        <v>2237</v>
      </c>
      <c r="M130" s="167" t="s">
        <v>3445</v>
      </c>
      <c r="O130" s="167">
        <v>11065</v>
      </c>
      <c r="P130" s="167" t="s">
        <v>4987</v>
      </c>
      <c r="Q130" s="167">
        <v>4.5</v>
      </c>
      <c r="S130" s="167">
        <f t="shared" si="1"/>
        <v>4.5</v>
      </c>
    </row>
    <row r="131" spans="1:20">
      <c r="A131" s="167">
        <v>50000</v>
      </c>
      <c r="B131" s="168">
        <v>45931</v>
      </c>
      <c r="C131" s="168">
        <v>45931</v>
      </c>
      <c r="D131" s="167" t="s">
        <v>5155</v>
      </c>
      <c r="E131" s="167" t="s">
        <v>5155</v>
      </c>
      <c r="F131" s="167" t="s">
        <v>1425</v>
      </c>
      <c r="G131" s="167" t="s">
        <v>1426</v>
      </c>
      <c r="I131" s="167" t="s">
        <v>1405</v>
      </c>
      <c r="J131" s="167" t="s">
        <v>2237</v>
      </c>
      <c r="K131" s="167" t="s">
        <v>1172</v>
      </c>
      <c r="L131" s="167" t="s">
        <v>2237</v>
      </c>
      <c r="M131" s="167" t="s">
        <v>3616</v>
      </c>
      <c r="O131" s="167">
        <v>11072</v>
      </c>
      <c r="P131" s="167" t="s">
        <v>4987</v>
      </c>
      <c r="Q131" s="167">
        <v>13.5</v>
      </c>
      <c r="S131" s="167">
        <f t="shared" ref="S131:S194" si="2">Q131-R131</f>
        <v>13.5</v>
      </c>
    </row>
    <row r="132" spans="1:20">
      <c r="A132" s="167">
        <v>50000</v>
      </c>
      <c r="B132" s="168">
        <v>45931</v>
      </c>
      <c r="C132" s="168">
        <v>45931</v>
      </c>
      <c r="D132" s="167" t="s">
        <v>5156</v>
      </c>
      <c r="E132" s="167" t="s">
        <v>5156</v>
      </c>
      <c r="F132" s="167" t="s">
        <v>1425</v>
      </c>
      <c r="G132" s="167" t="s">
        <v>1426</v>
      </c>
      <c r="I132" s="167" t="s">
        <v>1405</v>
      </c>
      <c r="J132" s="167" t="s">
        <v>2237</v>
      </c>
      <c r="K132" s="167" t="s">
        <v>1181</v>
      </c>
      <c r="L132" s="167" t="s">
        <v>2237</v>
      </c>
      <c r="M132" s="167" t="s">
        <v>3687</v>
      </c>
      <c r="O132" s="167">
        <v>11074</v>
      </c>
      <c r="P132" s="167" t="s">
        <v>4987</v>
      </c>
      <c r="Q132" s="167">
        <v>40.5</v>
      </c>
      <c r="S132" s="167">
        <f t="shared" si="2"/>
        <v>40.5</v>
      </c>
    </row>
    <row r="133" spans="1:20">
      <c r="A133" s="167">
        <v>50000</v>
      </c>
      <c r="B133" s="168">
        <v>45931</v>
      </c>
      <c r="C133" s="168">
        <v>45931</v>
      </c>
      <c r="D133" s="167" t="s">
        <v>5157</v>
      </c>
      <c r="E133" s="167" t="s">
        <v>5157</v>
      </c>
      <c r="F133" s="167" t="s">
        <v>1425</v>
      </c>
      <c r="G133" s="167" t="s">
        <v>1426</v>
      </c>
      <c r="I133" s="167" t="s">
        <v>1405</v>
      </c>
      <c r="J133" s="167" t="s">
        <v>2237</v>
      </c>
      <c r="K133" s="167" t="s">
        <v>1235</v>
      </c>
      <c r="L133" s="167" t="s">
        <v>2237</v>
      </c>
      <c r="M133" s="167" t="s">
        <v>4056</v>
      </c>
      <c r="O133" s="167">
        <v>11084</v>
      </c>
      <c r="P133" s="167" t="s">
        <v>4987</v>
      </c>
      <c r="Q133" s="167">
        <v>49.5</v>
      </c>
      <c r="S133" s="167">
        <f t="shared" si="2"/>
        <v>49.5</v>
      </c>
    </row>
    <row r="134" spans="1:20">
      <c r="A134" s="167">
        <v>50000</v>
      </c>
      <c r="B134" s="168">
        <v>45931</v>
      </c>
      <c r="C134" s="168">
        <v>45931</v>
      </c>
      <c r="D134" s="167" t="s">
        <v>5158</v>
      </c>
      <c r="E134" s="167" t="s">
        <v>5158</v>
      </c>
      <c r="F134" s="167" t="s">
        <v>1425</v>
      </c>
      <c r="G134" s="167" t="s">
        <v>1426</v>
      </c>
      <c r="I134" s="167" t="s">
        <v>1405</v>
      </c>
      <c r="J134" s="167" t="s">
        <v>2237</v>
      </c>
      <c r="K134" s="167" t="s">
        <v>1240</v>
      </c>
      <c r="L134" s="167" t="s">
        <v>2237</v>
      </c>
      <c r="M134" s="167" t="s">
        <v>4088</v>
      </c>
      <c r="O134" s="167">
        <v>11085</v>
      </c>
      <c r="P134" s="167" t="s">
        <v>4987</v>
      </c>
      <c r="Q134" s="167">
        <v>90</v>
      </c>
      <c r="S134" s="167">
        <f t="shared" si="2"/>
        <v>90</v>
      </c>
    </row>
    <row r="135" spans="1:20">
      <c r="A135" s="167">
        <v>50000</v>
      </c>
      <c r="B135" s="168">
        <v>45931</v>
      </c>
      <c r="C135" s="168">
        <v>45931</v>
      </c>
      <c r="D135" s="167" t="s">
        <v>5159</v>
      </c>
      <c r="E135" s="167" t="s">
        <v>5159</v>
      </c>
      <c r="F135" s="167" t="s">
        <v>1425</v>
      </c>
      <c r="G135" s="167" t="s">
        <v>1426</v>
      </c>
      <c r="I135" s="167" t="s">
        <v>1405</v>
      </c>
      <c r="J135" s="167" t="s">
        <v>2237</v>
      </c>
      <c r="K135" s="167" t="s">
        <v>1244</v>
      </c>
      <c r="L135" s="167" t="s">
        <v>2237</v>
      </c>
      <c r="M135" s="167" t="s">
        <v>4103</v>
      </c>
      <c r="O135" s="167">
        <v>11086</v>
      </c>
      <c r="P135" s="167" t="s">
        <v>4987</v>
      </c>
      <c r="Q135" s="167">
        <v>9</v>
      </c>
      <c r="S135" s="167">
        <f t="shared" si="2"/>
        <v>9</v>
      </c>
    </row>
    <row r="136" spans="1:20">
      <c r="A136" s="167">
        <v>50000</v>
      </c>
      <c r="B136" s="168">
        <v>45931</v>
      </c>
      <c r="C136" s="168">
        <v>45931</v>
      </c>
      <c r="D136" s="167" t="s">
        <v>5160</v>
      </c>
      <c r="E136" s="167" t="s">
        <v>5160</v>
      </c>
      <c r="F136" s="167" t="s">
        <v>1425</v>
      </c>
      <c r="G136" s="167" t="s">
        <v>1426</v>
      </c>
      <c r="I136" s="167" t="s">
        <v>1405</v>
      </c>
      <c r="J136" s="167" t="s">
        <v>2237</v>
      </c>
      <c r="K136" s="167" t="s">
        <v>1248</v>
      </c>
      <c r="L136" s="167" t="s">
        <v>2237</v>
      </c>
      <c r="M136" s="167" t="s">
        <v>4110</v>
      </c>
      <c r="O136" s="167">
        <v>11087</v>
      </c>
      <c r="P136" s="167" t="s">
        <v>4987</v>
      </c>
      <c r="Q136" s="167">
        <v>13.5</v>
      </c>
      <c r="S136" s="167">
        <f t="shared" si="2"/>
        <v>13.5</v>
      </c>
      <c r="T136" s="167" t="s">
        <v>1361</v>
      </c>
    </row>
    <row r="137" spans="1:20">
      <c r="A137" s="167">
        <v>50000</v>
      </c>
      <c r="B137" s="168">
        <v>45931</v>
      </c>
      <c r="C137" s="168">
        <v>45931</v>
      </c>
      <c r="D137" s="167" t="s">
        <v>5161</v>
      </c>
      <c r="E137" s="167" t="s">
        <v>5161</v>
      </c>
      <c r="F137" s="167" t="s">
        <v>1425</v>
      </c>
      <c r="G137" s="167" t="s">
        <v>1426</v>
      </c>
      <c r="I137" s="167" t="s">
        <v>1405</v>
      </c>
      <c r="J137" s="167" t="s">
        <v>2237</v>
      </c>
      <c r="K137" s="167" t="s">
        <v>1251</v>
      </c>
      <c r="L137" s="167" t="s">
        <v>2237</v>
      </c>
      <c r="M137" s="167" t="s">
        <v>4197</v>
      </c>
      <c r="O137" s="167">
        <v>11088</v>
      </c>
      <c r="P137" s="167" t="s">
        <v>4987</v>
      </c>
      <c r="Q137" s="167">
        <v>157.5</v>
      </c>
      <c r="S137" s="167">
        <f t="shared" si="2"/>
        <v>157.5</v>
      </c>
      <c r="T137" s="167" t="s">
        <v>1361</v>
      </c>
    </row>
    <row r="138" spans="1:20">
      <c r="A138" s="167">
        <v>50000</v>
      </c>
      <c r="B138" s="168">
        <v>45931</v>
      </c>
      <c r="C138" s="168">
        <v>45931</v>
      </c>
      <c r="D138" s="167" t="s">
        <v>5162</v>
      </c>
      <c r="E138" s="167" t="s">
        <v>5162</v>
      </c>
      <c r="F138" s="167" t="s">
        <v>1425</v>
      </c>
      <c r="G138" s="167" t="s">
        <v>1426</v>
      </c>
      <c r="I138" s="167" t="s">
        <v>1405</v>
      </c>
      <c r="J138" s="167" t="s">
        <v>2237</v>
      </c>
      <c r="K138" s="167" t="s">
        <v>1255</v>
      </c>
      <c r="L138" s="167" t="s">
        <v>2237</v>
      </c>
      <c r="M138" s="167" t="s">
        <v>4204</v>
      </c>
      <c r="O138" s="167">
        <v>11089</v>
      </c>
      <c r="P138" s="167" t="s">
        <v>4987</v>
      </c>
      <c r="Q138" s="167">
        <v>18</v>
      </c>
      <c r="S138" s="167">
        <f t="shared" si="2"/>
        <v>18</v>
      </c>
      <c r="T138" s="167" t="s">
        <v>1361</v>
      </c>
    </row>
    <row r="139" spans="1:20">
      <c r="A139" s="167">
        <v>50000</v>
      </c>
      <c r="B139" s="168">
        <v>45931</v>
      </c>
      <c r="C139" s="168">
        <v>45931</v>
      </c>
      <c r="D139" s="167" t="s">
        <v>5163</v>
      </c>
      <c r="E139" s="167" t="s">
        <v>5163</v>
      </c>
      <c r="F139" s="167" t="s">
        <v>1425</v>
      </c>
      <c r="G139" s="167" t="s">
        <v>1426</v>
      </c>
      <c r="I139" s="167" t="s">
        <v>1405</v>
      </c>
      <c r="J139" s="167" t="s">
        <v>2237</v>
      </c>
      <c r="K139" s="167" t="s">
        <v>1259</v>
      </c>
      <c r="L139" s="167" t="s">
        <v>2237</v>
      </c>
      <c r="M139" s="167" t="s">
        <v>4213</v>
      </c>
      <c r="O139" s="167">
        <v>11090</v>
      </c>
      <c r="P139" s="167" t="s">
        <v>4987</v>
      </c>
      <c r="Q139" s="167">
        <v>22.5</v>
      </c>
      <c r="S139" s="167">
        <f t="shared" si="2"/>
        <v>22.5</v>
      </c>
      <c r="T139" s="167" t="s">
        <v>1361</v>
      </c>
    </row>
    <row r="140" spans="1:20">
      <c r="A140" s="167">
        <v>50000</v>
      </c>
      <c r="B140" s="168">
        <v>45931</v>
      </c>
      <c r="C140" s="168">
        <v>45931</v>
      </c>
      <c r="D140" s="167" t="s">
        <v>5164</v>
      </c>
      <c r="E140" s="167" t="s">
        <v>5164</v>
      </c>
      <c r="F140" s="167" t="s">
        <v>1425</v>
      </c>
      <c r="G140" s="167" t="s">
        <v>1426</v>
      </c>
      <c r="I140" s="167" t="s">
        <v>1405</v>
      </c>
      <c r="J140" s="167" t="s">
        <v>2237</v>
      </c>
      <c r="K140" s="167" t="s">
        <v>1264</v>
      </c>
      <c r="L140" s="167" t="s">
        <v>2237</v>
      </c>
      <c r="M140" s="167" t="s">
        <v>4256</v>
      </c>
      <c r="O140" s="167">
        <v>11091</v>
      </c>
      <c r="P140" s="167" t="s">
        <v>4987</v>
      </c>
      <c r="Q140" s="167">
        <v>9</v>
      </c>
      <c r="S140" s="167">
        <f t="shared" si="2"/>
        <v>9</v>
      </c>
      <c r="T140" s="167" t="s">
        <v>1361</v>
      </c>
    </row>
    <row r="141" spans="1:20">
      <c r="A141" s="167">
        <v>50000</v>
      </c>
      <c r="B141" s="168">
        <v>45931</v>
      </c>
      <c r="C141" s="168">
        <v>45931</v>
      </c>
      <c r="D141" s="167" t="s">
        <v>5165</v>
      </c>
      <c r="E141" s="167" t="s">
        <v>5165</v>
      </c>
      <c r="F141" s="167" t="s">
        <v>1425</v>
      </c>
      <c r="G141" s="167" t="s">
        <v>1426</v>
      </c>
      <c r="I141" s="167" t="s">
        <v>1405</v>
      </c>
      <c r="J141" s="167" t="s">
        <v>2237</v>
      </c>
      <c r="K141" s="167" t="s">
        <v>1279</v>
      </c>
      <c r="L141" s="167" t="s">
        <v>2237</v>
      </c>
      <c r="M141" s="167" t="s">
        <v>4313</v>
      </c>
      <c r="O141" s="167">
        <v>11095</v>
      </c>
      <c r="P141" s="167" t="s">
        <v>4987</v>
      </c>
      <c r="Q141" s="167">
        <v>112.5</v>
      </c>
      <c r="S141" s="167">
        <f t="shared" si="2"/>
        <v>112.5</v>
      </c>
      <c r="T141" s="167" t="s">
        <v>1361</v>
      </c>
    </row>
    <row r="142" spans="1:20">
      <c r="A142" s="167">
        <v>50000</v>
      </c>
      <c r="B142" s="168">
        <v>45931</v>
      </c>
      <c r="C142" s="168">
        <v>45931</v>
      </c>
      <c r="D142" s="167" t="s">
        <v>5166</v>
      </c>
      <c r="E142" s="167" t="s">
        <v>5166</v>
      </c>
      <c r="F142" s="167" t="s">
        <v>1425</v>
      </c>
      <c r="G142" s="167" t="s">
        <v>1426</v>
      </c>
      <c r="I142" s="167" t="s">
        <v>1405</v>
      </c>
      <c r="J142" s="167" t="s">
        <v>2237</v>
      </c>
      <c r="K142" s="167" t="s">
        <v>1286</v>
      </c>
      <c r="L142" s="167" t="s">
        <v>2237</v>
      </c>
      <c r="M142" s="167" t="s">
        <v>4390</v>
      </c>
      <c r="O142" s="167">
        <v>11097</v>
      </c>
      <c r="P142" s="167" t="s">
        <v>4987</v>
      </c>
      <c r="Q142" s="167">
        <v>1012.5</v>
      </c>
      <c r="S142" s="167">
        <f t="shared" si="2"/>
        <v>1012.5</v>
      </c>
      <c r="T142" s="167" t="s">
        <v>1361</v>
      </c>
    </row>
    <row r="143" spans="1:20">
      <c r="A143" s="167">
        <v>50000</v>
      </c>
      <c r="B143" s="168">
        <v>45931</v>
      </c>
      <c r="C143" s="168">
        <v>45931</v>
      </c>
      <c r="D143" s="167" t="s">
        <v>5167</v>
      </c>
      <c r="E143" s="167" t="s">
        <v>5167</v>
      </c>
      <c r="F143" s="167" t="s">
        <v>1504</v>
      </c>
      <c r="G143" s="167" t="s">
        <v>297</v>
      </c>
      <c r="I143" s="167" t="s">
        <v>1405</v>
      </c>
      <c r="J143" s="167" t="s">
        <v>2237</v>
      </c>
      <c r="K143" s="167" t="s">
        <v>1294</v>
      </c>
      <c r="L143" s="167" t="s">
        <v>2237</v>
      </c>
      <c r="M143" s="167" t="s">
        <v>4401</v>
      </c>
      <c r="O143" s="167">
        <v>11101</v>
      </c>
      <c r="P143" s="167" t="s">
        <v>4987</v>
      </c>
      <c r="Q143" s="167">
        <v>31.5</v>
      </c>
      <c r="S143" s="167">
        <f t="shared" si="2"/>
        <v>31.5</v>
      </c>
      <c r="T143" s="167" t="s">
        <v>1361</v>
      </c>
    </row>
    <row r="144" spans="1:20">
      <c r="A144" s="167">
        <v>50000</v>
      </c>
      <c r="B144" s="168">
        <v>45931</v>
      </c>
      <c r="C144" s="168">
        <v>45931</v>
      </c>
      <c r="D144" s="167" t="s">
        <v>5168</v>
      </c>
      <c r="E144" s="167" t="s">
        <v>5168</v>
      </c>
      <c r="F144" s="167" t="s">
        <v>1425</v>
      </c>
      <c r="G144" s="167" t="s">
        <v>1426</v>
      </c>
      <c r="I144" s="167" t="s">
        <v>1405</v>
      </c>
      <c r="J144" s="167" t="s">
        <v>2237</v>
      </c>
      <c r="K144" s="167" t="s">
        <v>1304</v>
      </c>
      <c r="L144" s="167" t="s">
        <v>2237</v>
      </c>
      <c r="M144" s="167" t="s">
        <v>4528</v>
      </c>
      <c r="O144" s="167">
        <v>11102</v>
      </c>
      <c r="P144" s="167" t="s">
        <v>4987</v>
      </c>
      <c r="Q144" s="167">
        <v>22.5</v>
      </c>
      <c r="S144" s="167">
        <f t="shared" si="2"/>
        <v>22.5</v>
      </c>
      <c r="T144" s="167" t="s">
        <v>1361</v>
      </c>
    </row>
    <row r="145" spans="1:20">
      <c r="A145" s="167">
        <v>50000</v>
      </c>
      <c r="B145" s="168">
        <v>45931</v>
      </c>
      <c r="C145" s="168">
        <v>45931</v>
      </c>
      <c r="D145" s="167" t="s">
        <v>5169</v>
      </c>
      <c r="E145" s="167" t="s">
        <v>5169</v>
      </c>
      <c r="F145" s="167" t="s">
        <v>1425</v>
      </c>
      <c r="G145" s="167" t="s">
        <v>1426</v>
      </c>
      <c r="I145" s="167" t="s">
        <v>1405</v>
      </c>
      <c r="J145" s="167" t="s">
        <v>2237</v>
      </c>
      <c r="K145" s="167" t="s">
        <v>1321</v>
      </c>
      <c r="L145" s="167" t="s">
        <v>2237</v>
      </c>
      <c r="M145" s="167" t="s">
        <v>4801</v>
      </c>
      <c r="O145" s="167">
        <v>11104</v>
      </c>
      <c r="P145" s="167" t="s">
        <v>4987</v>
      </c>
      <c r="Q145" s="167">
        <v>18</v>
      </c>
      <c r="S145" s="167">
        <f t="shared" si="2"/>
        <v>18</v>
      </c>
      <c r="T145" s="167" t="s">
        <v>1361</v>
      </c>
    </row>
    <row r="146" spans="1:20">
      <c r="A146" s="167">
        <v>50000</v>
      </c>
      <c r="B146" s="168">
        <v>45931</v>
      </c>
      <c r="C146" s="168">
        <v>45931</v>
      </c>
      <c r="D146" s="167" t="s">
        <v>5170</v>
      </c>
      <c r="E146" s="167" t="s">
        <v>5170</v>
      </c>
      <c r="F146" s="167" t="s">
        <v>1425</v>
      </c>
      <c r="G146" s="167" t="s">
        <v>1426</v>
      </c>
      <c r="I146" s="167" t="s">
        <v>1405</v>
      </c>
      <c r="J146" s="167" t="s">
        <v>2237</v>
      </c>
      <c r="K146" s="167" t="s">
        <v>1335</v>
      </c>
      <c r="L146" s="167" t="s">
        <v>2237</v>
      </c>
      <c r="M146" s="167" t="s">
        <v>4846</v>
      </c>
      <c r="O146" s="167">
        <v>11105</v>
      </c>
      <c r="P146" s="167" t="s">
        <v>4987</v>
      </c>
      <c r="Q146" s="167">
        <v>4.5</v>
      </c>
      <c r="S146" s="167">
        <f t="shared" si="2"/>
        <v>4.5</v>
      </c>
      <c r="T146" s="167" t="s">
        <v>1361</v>
      </c>
    </row>
    <row r="147" spans="1:20">
      <c r="A147" s="167">
        <v>50000</v>
      </c>
      <c r="B147" s="168">
        <v>45931</v>
      </c>
      <c r="C147" s="168">
        <v>45931</v>
      </c>
      <c r="D147" s="167" t="s">
        <v>5171</v>
      </c>
      <c r="E147" s="167" t="s">
        <v>5171</v>
      </c>
      <c r="F147" s="167" t="s">
        <v>1425</v>
      </c>
      <c r="G147" s="167" t="s">
        <v>1426</v>
      </c>
      <c r="I147" s="167" t="s">
        <v>1405</v>
      </c>
      <c r="J147" s="167" t="s">
        <v>2237</v>
      </c>
      <c r="K147" s="167" t="s">
        <v>1348</v>
      </c>
      <c r="L147" s="167" t="s">
        <v>2237</v>
      </c>
      <c r="M147" s="167" t="s">
        <v>4898</v>
      </c>
      <c r="O147" s="167">
        <v>11106</v>
      </c>
      <c r="P147" s="167" t="s">
        <v>4987</v>
      </c>
      <c r="Q147" s="167">
        <v>49.5</v>
      </c>
      <c r="S147" s="167">
        <f t="shared" si="2"/>
        <v>49.5</v>
      </c>
      <c r="T147" s="167" t="s">
        <v>1361</v>
      </c>
    </row>
    <row r="148" spans="1:20">
      <c r="A148" s="167">
        <v>50000</v>
      </c>
      <c r="B148" s="168">
        <v>45931</v>
      </c>
      <c r="C148" s="168">
        <v>45931</v>
      </c>
      <c r="D148" s="167" t="s">
        <v>5172</v>
      </c>
      <c r="E148" s="167" t="s">
        <v>5172</v>
      </c>
      <c r="F148" s="167" t="s">
        <v>1425</v>
      </c>
      <c r="G148" s="167" t="s">
        <v>1426</v>
      </c>
      <c r="I148" s="167" t="s">
        <v>1650</v>
      </c>
      <c r="J148" s="167" t="s">
        <v>2237</v>
      </c>
      <c r="K148" s="167" t="s">
        <v>570</v>
      </c>
      <c r="L148" s="167" t="s">
        <v>2237</v>
      </c>
      <c r="M148" s="167" t="s">
        <v>2081</v>
      </c>
      <c r="O148" s="167">
        <v>11125</v>
      </c>
      <c r="P148" s="167" t="s">
        <v>4987</v>
      </c>
      <c r="Q148" s="167">
        <v>31.5</v>
      </c>
      <c r="S148" s="167">
        <f t="shared" si="2"/>
        <v>31.5</v>
      </c>
      <c r="T148" s="167" t="s">
        <v>1361</v>
      </c>
    </row>
    <row r="149" spans="1:20">
      <c r="A149" s="167">
        <v>50000</v>
      </c>
      <c r="B149" s="168">
        <v>45931</v>
      </c>
      <c r="C149" s="168">
        <v>45931</v>
      </c>
      <c r="D149" s="167" t="s">
        <v>5173</v>
      </c>
      <c r="E149" s="167" t="s">
        <v>5173</v>
      </c>
      <c r="F149" s="167" t="s">
        <v>1425</v>
      </c>
      <c r="G149" s="167" t="s">
        <v>1426</v>
      </c>
      <c r="I149" s="167" t="s">
        <v>1650</v>
      </c>
      <c r="J149" s="167" t="s">
        <v>2237</v>
      </c>
      <c r="K149" s="167" t="s">
        <v>658</v>
      </c>
      <c r="L149" s="167" t="s">
        <v>2237</v>
      </c>
      <c r="M149" s="167" t="s">
        <v>3112</v>
      </c>
      <c r="O149" s="167">
        <v>11135</v>
      </c>
      <c r="P149" s="167" t="s">
        <v>4987</v>
      </c>
      <c r="Q149" s="167">
        <v>72</v>
      </c>
      <c r="S149" s="167">
        <f t="shared" si="2"/>
        <v>72</v>
      </c>
      <c r="T149" s="167" t="s">
        <v>1361</v>
      </c>
    </row>
    <row r="150" spans="1:20">
      <c r="A150" s="167">
        <v>50000</v>
      </c>
      <c r="B150" s="168">
        <v>45931</v>
      </c>
      <c r="C150" s="168">
        <v>45931</v>
      </c>
      <c r="D150" s="167" t="s">
        <v>5174</v>
      </c>
      <c r="E150" s="167" t="s">
        <v>5174</v>
      </c>
      <c r="F150" s="167" t="s">
        <v>1425</v>
      </c>
      <c r="G150" s="167" t="s">
        <v>1426</v>
      </c>
      <c r="I150" s="167" t="s">
        <v>1650</v>
      </c>
      <c r="J150" s="167" t="s">
        <v>2237</v>
      </c>
      <c r="K150" s="167" t="s">
        <v>666</v>
      </c>
      <c r="L150" s="167" t="s">
        <v>2237</v>
      </c>
      <c r="M150" s="167" t="s">
        <v>3146</v>
      </c>
      <c r="O150" s="167">
        <v>11136</v>
      </c>
      <c r="P150" s="167" t="s">
        <v>4987</v>
      </c>
      <c r="Q150" s="167">
        <v>108</v>
      </c>
      <c r="S150" s="167">
        <f t="shared" si="2"/>
        <v>108</v>
      </c>
      <c r="T150" s="167" t="s">
        <v>1361</v>
      </c>
    </row>
    <row r="151" spans="1:20">
      <c r="A151" s="167">
        <v>50000</v>
      </c>
      <c r="B151" s="168">
        <v>45931</v>
      </c>
      <c r="C151" s="168">
        <v>45931</v>
      </c>
      <c r="D151" s="167" t="s">
        <v>5175</v>
      </c>
      <c r="E151" s="167" t="s">
        <v>5175</v>
      </c>
      <c r="F151" s="167" t="s">
        <v>1425</v>
      </c>
      <c r="G151" s="167" t="s">
        <v>1426</v>
      </c>
      <c r="I151" s="167" t="s">
        <v>1650</v>
      </c>
      <c r="J151" s="167" t="s">
        <v>2237</v>
      </c>
      <c r="K151" s="167" t="s">
        <v>720</v>
      </c>
      <c r="L151" s="167" t="s">
        <v>2237</v>
      </c>
      <c r="M151" s="167" t="s">
        <v>3635</v>
      </c>
      <c r="O151" s="167">
        <v>11144</v>
      </c>
      <c r="P151" s="167" t="s">
        <v>4987</v>
      </c>
      <c r="Q151" s="167">
        <v>90</v>
      </c>
      <c r="S151" s="167">
        <f t="shared" si="2"/>
        <v>90</v>
      </c>
      <c r="T151" s="167" t="s">
        <v>1361</v>
      </c>
    </row>
    <row r="152" spans="1:20">
      <c r="A152" s="167">
        <v>50000</v>
      </c>
      <c r="B152" s="168">
        <v>45931</v>
      </c>
      <c r="C152" s="168">
        <v>45931</v>
      </c>
      <c r="D152" s="167" t="s">
        <v>5176</v>
      </c>
      <c r="E152" s="167" t="s">
        <v>5176</v>
      </c>
      <c r="F152" s="167" t="s">
        <v>1425</v>
      </c>
      <c r="G152" s="167" t="s">
        <v>1426</v>
      </c>
      <c r="I152" s="167" t="s">
        <v>1650</v>
      </c>
      <c r="J152" s="167" t="s">
        <v>2237</v>
      </c>
      <c r="K152" s="167" t="s">
        <v>732</v>
      </c>
      <c r="L152" s="167" t="s">
        <v>2237</v>
      </c>
      <c r="M152" s="167" t="s">
        <v>3792</v>
      </c>
      <c r="O152" s="167">
        <v>11148</v>
      </c>
      <c r="P152" s="167" t="s">
        <v>4987</v>
      </c>
      <c r="Q152" s="167">
        <v>22.5</v>
      </c>
      <c r="S152" s="167">
        <f t="shared" si="2"/>
        <v>22.5</v>
      </c>
      <c r="T152" s="167" t="s">
        <v>1361</v>
      </c>
    </row>
    <row r="153" spans="1:20">
      <c r="A153" s="167">
        <v>50000</v>
      </c>
      <c r="B153" s="168">
        <v>45931</v>
      </c>
      <c r="C153" s="168">
        <v>45931</v>
      </c>
      <c r="D153" s="167" t="s">
        <v>5177</v>
      </c>
      <c r="E153" s="167" t="s">
        <v>5177</v>
      </c>
      <c r="F153" s="167" t="s">
        <v>1425</v>
      </c>
      <c r="G153" s="167" t="s">
        <v>1426</v>
      </c>
      <c r="I153" s="167" t="s">
        <v>1650</v>
      </c>
      <c r="J153" s="167" t="s">
        <v>2237</v>
      </c>
      <c r="K153" s="167" t="s">
        <v>764</v>
      </c>
      <c r="L153" s="167" t="s">
        <v>2237</v>
      </c>
      <c r="M153" s="167" t="s">
        <v>4457</v>
      </c>
      <c r="O153" s="167">
        <v>11154</v>
      </c>
      <c r="P153" s="167" t="s">
        <v>4987</v>
      </c>
      <c r="Q153" s="167">
        <v>40.5</v>
      </c>
      <c r="S153" s="167">
        <f t="shared" si="2"/>
        <v>40.5</v>
      </c>
      <c r="T153" s="167" t="s">
        <v>1361</v>
      </c>
    </row>
    <row r="154" spans="1:20">
      <c r="A154" s="167">
        <v>50000</v>
      </c>
      <c r="B154" s="168">
        <v>45931</v>
      </c>
      <c r="C154" s="168">
        <v>45931</v>
      </c>
      <c r="D154" s="167" t="s">
        <v>5178</v>
      </c>
      <c r="E154" s="167" t="s">
        <v>5179</v>
      </c>
      <c r="H154" s="167" t="s">
        <v>5180</v>
      </c>
      <c r="I154" s="167" t="s">
        <v>4956</v>
      </c>
      <c r="O154" s="167">
        <v>4318</v>
      </c>
      <c r="P154" s="167" t="s">
        <v>4981</v>
      </c>
      <c r="Q154" s="167">
        <v>902.31</v>
      </c>
      <c r="S154" s="167">
        <f t="shared" si="2"/>
        <v>902.31</v>
      </c>
      <c r="T154" s="167" t="s">
        <v>1361</v>
      </c>
    </row>
    <row r="155" spans="1:20">
      <c r="A155" s="167">
        <v>50000</v>
      </c>
      <c r="B155" s="168">
        <v>45931</v>
      </c>
      <c r="C155" s="168">
        <v>45931</v>
      </c>
      <c r="D155" s="167" t="s">
        <v>5181</v>
      </c>
      <c r="E155" s="167" t="s">
        <v>5182</v>
      </c>
      <c r="H155" s="167" t="s">
        <v>5183</v>
      </c>
      <c r="I155" s="167" t="s">
        <v>4956</v>
      </c>
      <c r="O155" s="167">
        <v>4268</v>
      </c>
      <c r="P155" s="167" t="s">
        <v>4981</v>
      </c>
      <c r="Q155" s="167">
        <v>1370</v>
      </c>
      <c r="S155" s="167">
        <f t="shared" si="2"/>
        <v>1370</v>
      </c>
      <c r="T155" s="167" t="s">
        <v>1361</v>
      </c>
    </row>
    <row r="156" spans="1:20">
      <c r="A156" s="167">
        <v>50000</v>
      </c>
      <c r="B156" s="168">
        <v>45931</v>
      </c>
      <c r="C156" s="168">
        <v>45931</v>
      </c>
      <c r="D156" s="167" t="s">
        <v>5184</v>
      </c>
      <c r="E156" s="167" t="s">
        <v>5185</v>
      </c>
      <c r="H156" s="167" t="s">
        <v>5186</v>
      </c>
      <c r="I156" s="167" t="s">
        <v>4956</v>
      </c>
      <c r="O156" s="167">
        <v>4318</v>
      </c>
      <c r="P156" s="167" t="s">
        <v>4981</v>
      </c>
      <c r="Q156" s="167">
        <v>190.01</v>
      </c>
      <c r="S156" s="167">
        <f t="shared" si="2"/>
        <v>190.01</v>
      </c>
      <c r="T156" s="167" t="s">
        <v>1361</v>
      </c>
    </row>
    <row r="157" spans="1:20">
      <c r="A157" s="167">
        <v>50000</v>
      </c>
      <c r="B157" s="168">
        <v>45931</v>
      </c>
      <c r="C157" s="168">
        <v>45931</v>
      </c>
      <c r="D157" s="167" t="s">
        <v>5187</v>
      </c>
      <c r="E157" s="167" t="s">
        <v>5188</v>
      </c>
      <c r="H157" s="167" t="s">
        <v>5189</v>
      </c>
      <c r="I157" s="167" t="s">
        <v>4956</v>
      </c>
      <c r="O157" s="167">
        <v>4268</v>
      </c>
      <c r="P157" s="167" t="s">
        <v>4981</v>
      </c>
      <c r="Q157" s="167">
        <v>3000</v>
      </c>
      <c r="S157" s="167">
        <f t="shared" si="2"/>
        <v>3000</v>
      </c>
      <c r="T157" s="167" t="s">
        <v>1361</v>
      </c>
    </row>
    <row r="158" spans="1:20">
      <c r="A158" s="167">
        <v>50000</v>
      </c>
      <c r="B158" s="168">
        <v>45931</v>
      </c>
      <c r="C158" s="168">
        <v>45931</v>
      </c>
      <c r="D158" s="167">
        <v>17874444</v>
      </c>
      <c r="E158" s="167" t="s">
        <v>5190</v>
      </c>
      <c r="H158" s="167" t="s">
        <v>5191</v>
      </c>
      <c r="I158" s="167" t="s">
        <v>4959</v>
      </c>
      <c r="O158" s="167">
        <v>4268</v>
      </c>
      <c r="P158" s="167" t="s">
        <v>4981</v>
      </c>
      <c r="Q158" s="167">
        <v>354.2</v>
      </c>
      <c r="S158" s="167">
        <f t="shared" si="2"/>
        <v>354.2</v>
      </c>
      <c r="T158" s="167" t="s">
        <v>1361</v>
      </c>
    </row>
    <row r="159" spans="1:20">
      <c r="A159" s="167">
        <v>50000</v>
      </c>
      <c r="B159" s="168">
        <v>45932</v>
      </c>
      <c r="C159" s="168">
        <v>45932</v>
      </c>
      <c r="D159" s="167" t="s">
        <v>5192</v>
      </c>
      <c r="E159" s="167" t="s">
        <v>5050</v>
      </c>
      <c r="F159" s="167" t="s">
        <v>1945</v>
      </c>
      <c r="G159" s="167" t="s">
        <v>1946</v>
      </c>
      <c r="H159" s="167" t="s">
        <v>5051</v>
      </c>
      <c r="I159" s="167" t="s">
        <v>4956</v>
      </c>
      <c r="O159" s="167">
        <v>4312</v>
      </c>
      <c r="P159" s="167" t="s">
        <v>4981</v>
      </c>
      <c r="Q159" s="167">
        <v>228.6</v>
      </c>
      <c r="S159" s="167">
        <f t="shared" si="2"/>
        <v>228.6</v>
      </c>
      <c r="T159" s="167" t="s">
        <v>1361</v>
      </c>
    </row>
    <row r="160" spans="1:20">
      <c r="A160" s="167">
        <v>50000</v>
      </c>
      <c r="B160" s="168">
        <v>45932</v>
      </c>
      <c r="C160" s="168">
        <v>45932</v>
      </c>
      <c r="D160" s="167" t="s">
        <v>5193</v>
      </c>
      <c r="E160" s="167" t="s">
        <v>5194</v>
      </c>
      <c r="H160" s="167" t="s">
        <v>5060</v>
      </c>
      <c r="I160" s="167" t="s">
        <v>4956</v>
      </c>
      <c r="O160" s="167">
        <v>4322</v>
      </c>
      <c r="P160" s="167" t="s">
        <v>4981</v>
      </c>
      <c r="Q160" s="167">
        <v>57.7</v>
      </c>
      <c r="S160" s="167">
        <f t="shared" si="2"/>
        <v>57.7</v>
      </c>
      <c r="T160" s="167" t="s">
        <v>1361</v>
      </c>
    </row>
    <row r="161" spans="1:20">
      <c r="A161" s="167">
        <v>50000</v>
      </c>
      <c r="B161" s="168">
        <v>45933</v>
      </c>
      <c r="C161" s="168">
        <v>45933</v>
      </c>
      <c r="D161" s="167" t="s">
        <v>5195</v>
      </c>
      <c r="E161" s="167" t="s">
        <v>5055</v>
      </c>
      <c r="I161" s="167" t="s">
        <v>4956</v>
      </c>
      <c r="O161" s="167">
        <v>4323</v>
      </c>
      <c r="P161" s="167" t="s">
        <v>4981</v>
      </c>
      <c r="Q161" s="167">
        <v>6941.01</v>
      </c>
      <c r="S161" s="167">
        <f t="shared" si="2"/>
        <v>6941.01</v>
      </c>
      <c r="T161" s="167" t="s">
        <v>1361</v>
      </c>
    </row>
    <row r="162" spans="1:20">
      <c r="A162" s="167">
        <v>50000</v>
      </c>
      <c r="B162" s="168">
        <v>45933</v>
      </c>
      <c r="C162" s="168">
        <v>45933</v>
      </c>
      <c r="D162" s="167" t="s">
        <v>5196</v>
      </c>
      <c r="E162" s="167" t="s">
        <v>5057</v>
      </c>
      <c r="I162" s="167" t="s">
        <v>4956</v>
      </c>
      <c r="O162" s="167">
        <v>4323</v>
      </c>
      <c r="P162" s="167" t="s">
        <v>4981</v>
      </c>
      <c r="Q162" s="167">
        <v>953.15</v>
      </c>
      <c r="S162" s="167">
        <f t="shared" si="2"/>
        <v>953.15</v>
      </c>
      <c r="T162" s="167" t="s">
        <v>1361</v>
      </c>
    </row>
    <row r="163" spans="1:20">
      <c r="A163" s="167">
        <v>50000</v>
      </c>
      <c r="B163" s="168">
        <v>45938</v>
      </c>
      <c r="C163" s="168">
        <v>45938</v>
      </c>
      <c r="D163" s="167" t="s">
        <v>5197</v>
      </c>
      <c r="E163" s="167" t="s">
        <v>5198</v>
      </c>
      <c r="I163" s="167" t="s">
        <v>4956</v>
      </c>
      <c r="O163" s="167">
        <v>4339</v>
      </c>
      <c r="P163" s="167" t="s">
        <v>4981</v>
      </c>
      <c r="Q163" s="167">
        <v>3850.01</v>
      </c>
      <c r="S163" s="167">
        <f t="shared" si="2"/>
        <v>3850.01</v>
      </c>
      <c r="T163" s="167" t="s">
        <v>1361</v>
      </c>
    </row>
    <row r="164" spans="1:20">
      <c r="A164" s="167">
        <v>50000</v>
      </c>
      <c r="B164" s="168">
        <v>45941</v>
      </c>
      <c r="C164" s="168">
        <v>45941</v>
      </c>
      <c r="D164" s="167" t="s">
        <v>5199</v>
      </c>
      <c r="E164" s="167" t="s">
        <v>5103</v>
      </c>
      <c r="F164" s="167" t="s">
        <v>4984</v>
      </c>
      <c r="G164" s="167" t="s">
        <v>4985</v>
      </c>
      <c r="I164" s="167" t="s">
        <v>4956</v>
      </c>
      <c r="O164" s="167">
        <v>4336</v>
      </c>
      <c r="P164" s="167" t="s">
        <v>4981</v>
      </c>
      <c r="Q164" s="167">
        <v>9.9499999999999993</v>
      </c>
      <c r="S164" s="167">
        <f t="shared" si="2"/>
        <v>9.9499999999999993</v>
      </c>
      <c r="T164" s="167" t="s">
        <v>1361</v>
      </c>
    </row>
    <row r="165" spans="1:20">
      <c r="A165" s="167">
        <v>50000</v>
      </c>
      <c r="B165" s="168">
        <v>45943</v>
      </c>
      <c r="C165" s="168">
        <v>45943</v>
      </c>
      <c r="D165" s="167" t="s">
        <v>5200</v>
      </c>
      <c r="E165" s="167" t="s">
        <v>5201</v>
      </c>
      <c r="I165" s="167" t="s">
        <v>4956</v>
      </c>
      <c r="O165" s="167">
        <v>4345</v>
      </c>
      <c r="P165" s="167" t="s">
        <v>4981</v>
      </c>
      <c r="Q165" s="167">
        <v>528.94000000000005</v>
      </c>
      <c r="S165" s="167">
        <f t="shared" si="2"/>
        <v>528.94000000000005</v>
      </c>
      <c r="T165" s="167" t="s">
        <v>1361</v>
      </c>
    </row>
    <row r="166" spans="1:20">
      <c r="A166" s="167">
        <v>50000</v>
      </c>
      <c r="B166" s="168">
        <v>45943</v>
      </c>
      <c r="C166" s="168">
        <v>45943</v>
      </c>
      <c r="D166" s="167" t="s">
        <v>5202</v>
      </c>
      <c r="E166" s="167" t="s">
        <v>5201</v>
      </c>
      <c r="I166" s="167" t="s">
        <v>4956</v>
      </c>
      <c r="O166" s="167">
        <v>4345</v>
      </c>
      <c r="P166" s="167" t="s">
        <v>4981</v>
      </c>
      <c r="Q166" s="167">
        <v>528.94000000000005</v>
      </c>
      <c r="S166" s="167">
        <f t="shared" si="2"/>
        <v>528.94000000000005</v>
      </c>
      <c r="T166" s="167" t="s">
        <v>1361</v>
      </c>
    </row>
    <row r="167" spans="1:20">
      <c r="A167" s="167">
        <v>50000</v>
      </c>
      <c r="B167" s="168">
        <v>45943</v>
      </c>
      <c r="C167" s="168">
        <v>45943</v>
      </c>
      <c r="D167" s="167" t="s">
        <v>5203</v>
      </c>
      <c r="E167" s="167" t="s">
        <v>5201</v>
      </c>
      <c r="I167" s="167" t="s">
        <v>4956</v>
      </c>
      <c r="O167" s="167">
        <v>4345</v>
      </c>
      <c r="P167" s="167" t="s">
        <v>4981</v>
      </c>
      <c r="Q167" s="167">
        <v>528.94000000000005</v>
      </c>
      <c r="S167" s="167">
        <f t="shared" si="2"/>
        <v>528.94000000000005</v>
      </c>
      <c r="T167" s="167" t="s">
        <v>1361</v>
      </c>
    </row>
    <row r="168" spans="1:20">
      <c r="A168" s="167">
        <v>50000</v>
      </c>
      <c r="B168" s="168">
        <v>45943</v>
      </c>
      <c r="C168" s="168">
        <v>45943</v>
      </c>
      <c r="D168" s="167" t="s">
        <v>5204</v>
      </c>
      <c r="E168" s="167" t="s">
        <v>5205</v>
      </c>
      <c r="I168" s="167" t="s">
        <v>4956</v>
      </c>
      <c r="O168" s="167">
        <v>4345</v>
      </c>
      <c r="P168" s="167" t="s">
        <v>4981</v>
      </c>
      <c r="Q168" s="167">
        <v>229</v>
      </c>
      <c r="S168" s="167">
        <f t="shared" si="2"/>
        <v>229</v>
      </c>
      <c r="T168" s="167" t="s">
        <v>1361</v>
      </c>
    </row>
    <row r="169" spans="1:20">
      <c r="A169" s="167">
        <v>50000</v>
      </c>
      <c r="B169" s="168">
        <v>45943</v>
      </c>
      <c r="C169" s="168">
        <v>45943</v>
      </c>
      <c r="D169" s="167" t="s">
        <v>5206</v>
      </c>
      <c r="E169" s="167" t="s">
        <v>5201</v>
      </c>
      <c r="I169" s="167" t="s">
        <v>4956</v>
      </c>
      <c r="O169" s="167">
        <v>4345</v>
      </c>
      <c r="P169" s="167" t="s">
        <v>4981</v>
      </c>
      <c r="Q169" s="167">
        <v>528.94000000000005</v>
      </c>
      <c r="S169" s="167">
        <f t="shared" si="2"/>
        <v>528.94000000000005</v>
      </c>
      <c r="T169" s="167" t="s">
        <v>1361</v>
      </c>
    </row>
    <row r="170" spans="1:20">
      <c r="A170" s="167">
        <v>50000</v>
      </c>
      <c r="B170" s="168">
        <v>45944</v>
      </c>
      <c r="C170" s="168">
        <v>45944</v>
      </c>
      <c r="D170" s="167" t="s">
        <v>5207</v>
      </c>
      <c r="E170" s="167" t="s">
        <v>5205</v>
      </c>
      <c r="I170" s="167" t="s">
        <v>4956</v>
      </c>
      <c r="O170" s="167">
        <v>4358</v>
      </c>
      <c r="P170" s="167" t="s">
        <v>4981</v>
      </c>
      <c r="Q170" s="167">
        <v>528.94000000000005</v>
      </c>
      <c r="S170" s="167">
        <f t="shared" si="2"/>
        <v>528.94000000000005</v>
      </c>
      <c r="T170" s="167" t="s">
        <v>1361</v>
      </c>
    </row>
    <row r="171" spans="1:20">
      <c r="A171" s="167">
        <v>50000</v>
      </c>
      <c r="B171" s="168">
        <v>45944</v>
      </c>
      <c r="C171" s="168">
        <v>45944</v>
      </c>
      <c r="D171" s="167" t="s">
        <v>5208</v>
      </c>
      <c r="E171" s="167" t="s">
        <v>5209</v>
      </c>
      <c r="I171" s="167" t="s">
        <v>4956</v>
      </c>
      <c r="O171" s="167">
        <v>4358</v>
      </c>
      <c r="P171" s="167" t="s">
        <v>4981</v>
      </c>
      <c r="Q171" s="167">
        <v>8</v>
      </c>
      <c r="S171" s="167">
        <f t="shared" si="2"/>
        <v>8</v>
      </c>
      <c r="T171" s="167" t="s">
        <v>1361</v>
      </c>
    </row>
    <row r="172" spans="1:20">
      <c r="A172" s="167">
        <v>50000</v>
      </c>
      <c r="B172" s="168">
        <v>45944</v>
      </c>
      <c r="C172" s="168">
        <v>45944</v>
      </c>
      <c r="D172" s="167" t="s">
        <v>5210</v>
      </c>
      <c r="E172" s="167" t="s">
        <v>5070</v>
      </c>
      <c r="H172" s="167" t="s">
        <v>5071</v>
      </c>
      <c r="I172" s="167" t="s">
        <v>4956</v>
      </c>
      <c r="O172" s="167">
        <v>4358</v>
      </c>
      <c r="P172" s="167" t="s">
        <v>4981</v>
      </c>
      <c r="Q172" s="167">
        <v>75</v>
      </c>
      <c r="S172" s="167">
        <f t="shared" si="2"/>
        <v>75</v>
      </c>
      <c r="T172" s="167" t="s">
        <v>1361</v>
      </c>
    </row>
    <row r="173" spans="1:20">
      <c r="A173" s="167">
        <v>50000</v>
      </c>
      <c r="B173" s="168">
        <v>45944</v>
      </c>
      <c r="C173" s="168">
        <v>45944</v>
      </c>
      <c r="D173" s="167" t="s">
        <v>5211</v>
      </c>
      <c r="E173" s="167" t="s">
        <v>5212</v>
      </c>
      <c r="I173" s="167" t="s">
        <v>4956</v>
      </c>
      <c r="O173" s="167">
        <v>4358</v>
      </c>
      <c r="P173" s="167" t="s">
        <v>4981</v>
      </c>
      <c r="Q173" s="167">
        <v>45</v>
      </c>
      <c r="S173" s="167">
        <f t="shared" si="2"/>
        <v>45</v>
      </c>
      <c r="T173" s="167" t="s">
        <v>1361</v>
      </c>
    </row>
    <row r="174" spans="1:20">
      <c r="A174" s="167">
        <v>50000</v>
      </c>
      <c r="B174" s="168">
        <v>45944</v>
      </c>
      <c r="C174" s="168">
        <v>45944</v>
      </c>
      <c r="D174" s="167" t="s">
        <v>5213</v>
      </c>
      <c r="E174" s="167" t="s">
        <v>5209</v>
      </c>
      <c r="I174" s="167" t="s">
        <v>4956</v>
      </c>
      <c r="O174" s="167">
        <v>4358</v>
      </c>
      <c r="P174" s="167" t="s">
        <v>4981</v>
      </c>
      <c r="Q174" s="167">
        <v>319.68</v>
      </c>
      <c r="S174" s="167">
        <f t="shared" si="2"/>
        <v>319.68</v>
      </c>
      <c r="T174" s="167" t="s">
        <v>1361</v>
      </c>
    </row>
    <row r="175" spans="1:20">
      <c r="A175" s="167">
        <v>50000</v>
      </c>
      <c r="B175" s="168">
        <v>45946</v>
      </c>
      <c r="C175" s="168">
        <v>45946</v>
      </c>
      <c r="D175" s="167" t="s">
        <v>5214</v>
      </c>
      <c r="E175" s="167" t="s">
        <v>5201</v>
      </c>
      <c r="I175" s="167" t="s">
        <v>4956</v>
      </c>
      <c r="O175" s="167">
        <v>4362</v>
      </c>
      <c r="P175" s="167" t="s">
        <v>4981</v>
      </c>
      <c r="Q175" s="167">
        <v>1815.82</v>
      </c>
      <c r="S175" s="167">
        <f t="shared" si="2"/>
        <v>1815.82</v>
      </c>
      <c r="T175" s="167" t="s">
        <v>1361</v>
      </c>
    </row>
    <row r="176" spans="1:20">
      <c r="A176" s="167">
        <v>50000</v>
      </c>
      <c r="B176" s="168">
        <v>45946</v>
      </c>
      <c r="C176" s="168">
        <v>45946</v>
      </c>
      <c r="D176" s="167" t="s">
        <v>5215</v>
      </c>
      <c r="E176" s="167" t="s">
        <v>5216</v>
      </c>
      <c r="F176" s="167" t="s">
        <v>5047</v>
      </c>
      <c r="G176" s="167" t="s">
        <v>5048</v>
      </c>
      <c r="I176" s="167" t="s">
        <v>4959</v>
      </c>
      <c r="O176" s="167">
        <v>4362</v>
      </c>
      <c r="P176" s="167" t="s">
        <v>4981</v>
      </c>
      <c r="Q176" s="167">
        <v>15.5</v>
      </c>
      <c r="S176" s="167">
        <f t="shared" si="2"/>
        <v>15.5</v>
      </c>
      <c r="T176" s="167" t="s">
        <v>1361</v>
      </c>
    </row>
    <row r="177" spans="1:20">
      <c r="A177" s="167">
        <v>50000</v>
      </c>
      <c r="B177" s="168">
        <v>45947</v>
      </c>
      <c r="C177" s="168">
        <v>45947</v>
      </c>
      <c r="D177" s="167" t="s">
        <v>5217</v>
      </c>
      <c r="E177" s="167" t="s">
        <v>5078</v>
      </c>
      <c r="F177" s="167" t="s">
        <v>4984</v>
      </c>
      <c r="G177" s="167" t="s">
        <v>4985</v>
      </c>
      <c r="I177" s="167" t="s">
        <v>4956</v>
      </c>
      <c r="O177" s="167">
        <v>4370</v>
      </c>
      <c r="P177" s="167" t="s">
        <v>4981</v>
      </c>
      <c r="Q177" s="167">
        <v>299</v>
      </c>
      <c r="S177" s="167">
        <f t="shared" si="2"/>
        <v>299</v>
      </c>
      <c r="T177" s="167" t="s">
        <v>1361</v>
      </c>
    </row>
    <row r="178" spans="1:20">
      <c r="A178" s="167">
        <v>50000</v>
      </c>
      <c r="B178" s="168">
        <v>45950</v>
      </c>
      <c r="C178" s="168">
        <v>45950</v>
      </c>
      <c r="D178" s="167" t="s">
        <v>5218</v>
      </c>
      <c r="E178" s="167" t="s">
        <v>5078</v>
      </c>
      <c r="F178" s="167" t="s">
        <v>4984</v>
      </c>
      <c r="G178" s="167" t="s">
        <v>4985</v>
      </c>
      <c r="H178" s="167" t="s">
        <v>5219</v>
      </c>
      <c r="I178" s="167" t="s">
        <v>4956</v>
      </c>
      <c r="O178" s="167">
        <v>4359</v>
      </c>
      <c r="P178" s="167" t="s">
        <v>4981</v>
      </c>
      <c r="Q178" s="167">
        <v>50</v>
      </c>
      <c r="S178" s="167">
        <f t="shared" si="2"/>
        <v>50</v>
      </c>
      <c r="T178" s="167" t="s">
        <v>1361</v>
      </c>
    </row>
    <row r="179" spans="1:20">
      <c r="A179" s="167">
        <v>50000</v>
      </c>
      <c r="B179" s="168">
        <v>45951</v>
      </c>
      <c r="C179" s="168">
        <v>45951</v>
      </c>
      <c r="D179" s="167" t="s">
        <v>5220</v>
      </c>
      <c r="E179" s="167" t="s">
        <v>5221</v>
      </c>
      <c r="F179" s="167" t="s">
        <v>5087</v>
      </c>
      <c r="G179" s="167" t="s">
        <v>5088</v>
      </c>
      <c r="H179" s="167" t="s">
        <v>5089</v>
      </c>
      <c r="I179" s="167" t="s">
        <v>4959</v>
      </c>
      <c r="O179" s="167">
        <v>4371</v>
      </c>
      <c r="P179" s="167" t="s">
        <v>4981</v>
      </c>
      <c r="Q179" s="167">
        <v>50</v>
      </c>
      <c r="S179" s="167">
        <f t="shared" si="2"/>
        <v>50</v>
      </c>
      <c r="T179" s="167" t="s">
        <v>1361</v>
      </c>
    </row>
    <row r="180" spans="1:20">
      <c r="A180" s="167">
        <v>50000</v>
      </c>
      <c r="B180" s="168">
        <v>45957</v>
      </c>
      <c r="C180" s="168">
        <v>45957</v>
      </c>
      <c r="D180" s="167" t="s">
        <v>5222</v>
      </c>
      <c r="E180" s="167" t="s">
        <v>5103</v>
      </c>
      <c r="F180" s="167" t="s">
        <v>4984</v>
      </c>
      <c r="G180" s="167" t="s">
        <v>4985</v>
      </c>
      <c r="I180" s="167" t="s">
        <v>4956</v>
      </c>
      <c r="O180" s="167">
        <v>4379</v>
      </c>
      <c r="P180" s="167" t="s">
        <v>4981</v>
      </c>
      <c r="Q180" s="167">
        <v>39.950000000000003</v>
      </c>
      <c r="S180" s="167">
        <f t="shared" si="2"/>
        <v>39.950000000000003</v>
      </c>
      <c r="T180" s="167" t="s">
        <v>1361</v>
      </c>
    </row>
    <row r="181" spans="1:20">
      <c r="A181" s="167">
        <v>50000</v>
      </c>
      <c r="B181" s="168">
        <v>45959</v>
      </c>
      <c r="C181" s="168">
        <v>45959</v>
      </c>
      <c r="D181" s="167" t="s">
        <v>5223</v>
      </c>
      <c r="E181" s="167" t="s">
        <v>5105</v>
      </c>
      <c r="I181" s="167" t="s">
        <v>4956</v>
      </c>
      <c r="O181" s="167">
        <v>4390</v>
      </c>
      <c r="P181" s="167" t="s">
        <v>4981</v>
      </c>
      <c r="Q181" s="167">
        <v>54.6</v>
      </c>
      <c r="S181" s="167">
        <f t="shared" si="2"/>
        <v>54.6</v>
      </c>
      <c r="T181" s="167" t="s">
        <v>1361</v>
      </c>
    </row>
    <row r="182" spans="1:20">
      <c r="A182" s="167">
        <v>50000</v>
      </c>
      <c r="B182" s="168">
        <v>45961</v>
      </c>
      <c r="C182" s="168">
        <v>45961</v>
      </c>
      <c r="E182" s="167" t="s">
        <v>5106</v>
      </c>
      <c r="I182" s="167" t="s">
        <v>4956</v>
      </c>
      <c r="O182" s="167">
        <v>2537</v>
      </c>
      <c r="P182" s="167" t="s">
        <v>4974</v>
      </c>
      <c r="Q182" s="167">
        <v>1393.88</v>
      </c>
      <c r="S182" s="167">
        <f t="shared" si="2"/>
        <v>1393.88</v>
      </c>
      <c r="T182" s="167" t="s">
        <v>1361</v>
      </c>
    </row>
    <row r="183" spans="1:20">
      <c r="A183" s="167">
        <v>50000</v>
      </c>
      <c r="B183" s="168">
        <v>45961</v>
      </c>
      <c r="C183" s="168">
        <v>45961</v>
      </c>
      <c r="E183" s="167" t="s">
        <v>5224</v>
      </c>
      <c r="I183" s="167" t="s">
        <v>4956</v>
      </c>
      <c r="O183" s="167">
        <v>2563</v>
      </c>
      <c r="P183" s="167" t="s">
        <v>4974</v>
      </c>
      <c r="R183" s="167">
        <v>3850.01</v>
      </c>
      <c r="S183" s="167">
        <f t="shared" si="2"/>
        <v>-3850.01</v>
      </c>
      <c r="T183" s="167" t="s">
        <v>1361</v>
      </c>
    </row>
    <row r="184" spans="1:20">
      <c r="A184" s="167">
        <v>50000</v>
      </c>
      <c r="B184" s="168">
        <v>45961</v>
      </c>
      <c r="C184" s="168">
        <v>45961</v>
      </c>
      <c r="D184" s="167" t="s">
        <v>5225</v>
      </c>
      <c r="E184" s="167" t="s">
        <v>5226</v>
      </c>
      <c r="H184" s="167" t="s">
        <v>5113</v>
      </c>
      <c r="I184" s="167" t="s">
        <v>4956</v>
      </c>
      <c r="O184" s="167">
        <v>4381</v>
      </c>
      <c r="P184" s="167" t="s">
        <v>4981</v>
      </c>
      <c r="Q184" s="167">
        <v>5593.75</v>
      </c>
      <c r="S184" s="167">
        <f t="shared" si="2"/>
        <v>5593.75</v>
      </c>
      <c r="T184" s="167" t="s">
        <v>1361</v>
      </c>
    </row>
    <row r="185" spans="1:20">
      <c r="A185" s="167">
        <v>50000</v>
      </c>
      <c r="B185" s="168">
        <v>45961</v>
      </c>
      <c r="C185" s="168">
        <v>45961</v>
      </c>
      <c r="D185" s="167" t="s">
        <v>5225</v>
      </c>
      <c r="E185" s="167" t="s">
        <v>5226</v>
      </c>
      <c r="H185" s="167" t="s">
        <v>5113</v>
      </c>
      <c r="I185" s="167" t="s">
        <v>4959</v>
      </c>
      <c r="O185" s="167">
        <v>4381</v>
      </c>
      <c r="P185" s="167" t="s">
        <v>4981</v>
      </c>
      <c r="Q185" s="167">
        <v>5593.75</v>
      </c>
      <c r="S185" s="167">
        <f t="shared" si="2"/>
        <v>5593.75</v>
      </c>
      <c r="T185" s="167" t="s">
        <v>1361</v>
      </c>
    </row>
    <row r="186" spans="1:20">
      <c r="A186" s="167">
        <v>50050</v>
      </c>
      <c r="B186" s="168">
        <v>45901</v>
      </c>
      <c r="C186" s="168">
        <v>45901</v>
      </c>
      <c r="D186" s="167" t="s">
        <v>4986</v>
      </c>
      <c r="E186" s="167" t="s">
        <v>4986</v>
      </c>
      <c r="F186" s="167" t="s">
        <v>1425</v>
      </c>
      <c r="G186" s="167" t="s">
        <v>1426</v>
      </c>
      <c r="I186" s="167" t="s">
        <v>1618</v>
      </c>
      <c r="J186" s="167" t="s">
        <v>1427</v>
      </c>
      <c r="K186" s="167" t="s">
        <v>1615</v>
      </c>
      <c r="L186" s="167" t="s">
        <v>1428</v>
      </c>
      <c r="M186" s="167" t="s">
        <v>1616</v>
      </c>
      <c r="O186" s="167">
        <v>10674</v>
      </c>
      <c r="P186" s="167" t="s">
        <v>4987</v>
      </c>
      <c r="Q186" s="167">
        <v>82</v>
      </c>
      <c r="S186" s="167">
        <f t="shared" si="2"/>
        <v>82</v>
      </c>
      <c r="T186" s="167" t="s">
        <v>1361</v>
      </c>
    </row>
    <row r="187" spans="1:20">
      <c r="A187" s="167">
        <v>50050</v>
      </c>
      <c r="B187" s="168">
        <v>45901</v>
      </c>
      <c r="C187" s="168">
        <v>45901</v>
      </c>
      <c r="D187" s="167" t="s">
        <v>4988</v>
      </c>
      <c r="E187" s="167" t="s">
        <v>4988</v>
      </c>
      <c r="F187" s="167" t="s">
        <v>1425</v>
      </c>
      <c r="G187" s="167" t="s">
        <v>1426</v>
      </c>
      <c r="I187" s="167" t="s">
        <v>1618</v>
      </c>
      <c r="J187" s="167" t="s">
        <v>1492</v>
      </c>
      <c r="K187" s="167" t="s">
        <v>828</v>
      </c>
      <c r="L187" s="167" t="s">
        <v>1493</v>
      </c>
      <c r="M187" s="167" t="s">
        <v>1626</v>
      </c>
      <c r="O187" s="167">
        <v>10675</v>
      </c>
      <c r="P187" s="167" t="s">
        <v>4987</v>
      </c>
      <c r="Q187" s="167">
        <v>13.8</v>
      </c>
      <c r="S187" s="167">
        <f t="shared" si="2"/>
        <v>13.8</v>
      </c>
      <c r="T187" s="167" t="s">
        <v>1361</v>
      </c>
    </row>
    <row r="188" spans="1:20">
      <c r="A188" s="167">
        <v>50050</v>
      </c>
      <c r="B188" s="168">
        <v>45901</v>
      </c>
      <c r="C188" s="168">
        <v>45901</v>
      </c>
      <c r="D188" s="167" t="s">
        <v>4988</v>
      </c>
      <c r="E188" s="167" t="s">
        <v>4988</v>
      </c>
      <c r="F188" s="167" t="s">
        <v>1425</v>
      </c>
      <c r="G188" s="167" t="s">
        <v>1426</v>
      </c>
      <c r="I188" s="167" t="s">
        <v>1618</v>
      </c>
      <c r="J188" s="167" t="s">
        <v>1427</v>
      </c>
      <c r="K188" s="167" t="s">
        <v>828</v>
      </c>
      <c r="L188" s="167" t="s">
        <v>1428</v>
      </c>
      <c r="M188" s="167" t="s">
        <v>1626</v>
      </c>
      <c r="O188" s="167">
        <v>10675</v>
      </c>
      <c r="P188" s="167" t="s">
        <v>4987</v>
      </c>
      <c r="Q188" s="167">
        <v>16.399999999999999</v>
      </c>
      <c r="S188" s="167">
        <f t="shared" si="2"/>
        <v>16.399999999999999</v>
      </c>
      <c r="T188" s="167" t="s">
        <v>1361</v>
      </c>
    </row>
    <row r="189" spans="1:20">
      <c r="A189" s="167">
        <v>50050</v>
      </c>
      <c r="B189" s="168">
        <v>45901</v>
      </c>
      <c r="C189" s="168">
        <v>45901</v>
      </c>
      <c r="D189" s="167" t="s">
        <v>4989</v>
      </c>
      <c r="E189" s="167" t="s">
        <v>4989</v>
      </c>
      <c r="F189" s="167" t="s">
        <v>1425</v>
      </c>
      <c r="G189" s="167" t="s">
        <v>1426</v>
      </c>
      <c r="I189" s="167" t="s">
        <v>1618</v>
      </c>
      <c r="J189" s="167" t="s">
        <v>1427</v>
      </c>
      <c r="K189" s="167" t="s">
        <v>852</v>
      </c>
      <c r="L189" s="167" t="s">
        <v>1428</v>
      </c>
      <c r="M189" s="167" t="s">
        <v>1843</v>
      </c>
      <c r="O189" s="167">
        <v>10676</v>
      </c>
      <c r="P189" s="167" t="s">
        <v>4987</v>
      </c>
      <c r="Q189" s="167">
        <v>32.799999999999997</v>
      </c>
      <c r="S189" s="167">
        <f t="shared" si="2"/>
        <v>32.799999999999997</v>
      </c>
      <c r="T189" s="167" t="s">
        <v>1361</v>
      </c>
    </row>
    <row r="190" spans="1:20">
      <c r="A190" s="167">
        <v>50050</v>
      </c>
      <c r="B190" s="168">
        <v>45901</v>
      </c>
      <c r="C190" s="168">
        <v>45901</v>
      </c>
      <c r="D190" s="167" t="s">
        <v>4990</v>
      </c>
      <c r="E190" s="167" t="s">
        <v>4990</v>
      </c>
      <c r="F190" s="167" t="s">
        <v>1425</v>
      </c>
      <c r="G190" s="167" t="s">
        <v>1426</v>
      </c>
      <c r="I190" s="167" t="s">
        <v>1618</v>
      </c>
      <c r="J190" s="167" t="s">
        <v>1427</v>
      </c>
      <c r="K190" s="167" t="s">
        <v>859</v>
      </c>
      <c r="L190" s="167" t="s">
        <v>1428</v>
      </c>
      <c r="M190" s="167" t="s">
        <v>1892</v>
      </c>
      <c r="O190" s="167">
        <v>10677</v>
      </c>
      <c r="P190" s="167" t="s">
        <v>4987</v>
      </c>
      <c r="Q190" s="167">
        <v>12.3</v>
      </c>
      <c r="S190" s="167">
        <f t="shared" si="2"/>
        <v>12.3</v>
      </c>
      <c r="T190" s="167" t="s">
        <v>1361</v>
      </c>
    </row>
    <row r="191" spans="1:20">
      <c r="A191" s="167">
        <v>50050</v>
      </c>
      <c r="B191" s="168">
        <v>45901</v>
      </c>
      <c r="C191" s="168">
        <v>45901</v>
      </c>
      <c r="D191" s="167" t="s">
        <v>4992</v>
      </c>
      <c r="E191" s="167" t="s">
        <v>4992</v>
      </c>
      <c r="F191" s="167" t="s">
        <v>1425</v>
      </c>
      <c r="G191" s="167" t="s">
        <v>1426</v>
      </c>
      <c r="I191" s="167" t="s">
        <v>1618</v>
      </c>
      <c r="J191" s="167" t="s">
        <v>1492</v>
      </c>
      <c r="K191" s="167" t="s">
        <v>915</v>
      </c>
      <c r="L191" s="167" t="s">
        <v>1493</v>
      </c>
      <c r="M191" s="167" t="s">
        <v>2286</v>
      </c>
      <c r="O191" s="167">
        <v>10680</v>
      </c>
      <c r="P191" s="167" t="s">
        <v>4987</v>
      </c>
      <c r="Q191" s="167">
        <v>358.8</v>
      </c>
      <c r="S191" s="167">
        <f t="shared" si="2"/>
        <v>358.8</v>
      </c>
      <c r="T191" s="167" t="s">
        <v>1361</v>
      </c>
    </row>
    <row r="192" spans="1:20">
      <c r="A192" s="167">
        <v>50050</v>
      </c>
      <c r="B192" s="168">
        <v>45901</v>
      </c>
      <c r="C192" s="168">
        <v>45901</v>
      </c>
      <c r="D192" s="167" t="s">
        <v>4993</v>
      </c>
      <c r="E192" s="167" t="s">
        <v>4993</v>
      </c>
      <c r="F192" s="167" t="s">
        <v>1425</v>
      </c>
      <c r="G192" s="167" t="s">
        <v>1426</v>
      </c>
      <c r="I192" s="167" t="s">
        <v>1618</v>
      </c>
      <c r="J192" s="167" t="s">
        <v>1427</v>
      </c>
      <c r="K192" s="167" t="s">
        <v>922</v>
      </c>
      <c r="L192" s="167" t="s">
        <v>1428</v>
      </c>
      <c r="M192" s="167" t="s">
        <v>2309</v>
      </c>
      <c r="O192" s="167">
        <v>10681</v>
      </c>
      <c r="P192" s="167" t="s">
        <v>4987</v>
      </c>
      <c r="Q192" s="167">
        <v>16.399999999999999</v>
      </c>
      <c r="S192" s="167">
        <f t="shared" si="2"/>
        <v>16.399999999999999</v>
      </c>
      <c r="T192" s="167" t="s">
        <v>1361</v>
      </c>
    </row>
    <row r="193" spans="1:20">
      <c r="A193" s="167">
        <v>50050</v>
      </c>
      <c r="B193" s="168">
        <v>45901</v>
      </c>
      <c r="C193" s="168">
        <v>45901</v>
      </c>
      <c r="D193" s="167" t="s">
        <v>5227</v>
      </c>
      <c r="E193" s="167" t="s">
        <v>5227</v>
      </c>
      <c r="F193" s="167" t="s">
        <v>1425</v>
      </c>
      <c r="G193" s="167" t="s">
        <v>1426</v>
      </c>
      <c r="I193" s="167" t="s">
        <v>1618</v>
      </c>
      <c r="J193" s="167" t="s">
        <v>1427</v>
      </c>
      <c r="K193" s="167" t="s">
        <v>928</v>
      </c>
      <c r="L193" s="167" t="s">
        <v>1428</v>
      </c>
      <c r="M193" s="167" t="s">
        <v>2326</v>
      </c>
      <c r="O193" s="167">
        <v>10683</v>
      </c>
      <c r="P193" s="167" t="s">
        <v>4987</v>
      </c>
      <c r="Q193" s="167">
        <v>45.1</v>
      </c>
      <c r="S193" s="167">
        <f t="shared" si="2"/>
        <v>45.1</v>
      </c>
      <c r="T193" s="167" t="s">
        <v>1361</v>
      </c>
    </row>
    <row r="194" spans="1:20">
      <c r="A194" s="167">
        <v>50050</v>
      </c>
      <c r="B194" s="168">
        <v>45901</v>
      </c>
      <c r="C194" s="168">
        <v>45901</v>
      </c>
      <c r="D194" s="167" t="s">
        <v>4995</v>
      </c>
      <c r="E194" s="167" t="s">
        <v>4995</v>
      </c>
      <c r="F194" s="167" t="s">
        <v>1425</v>
      </c>
      <c r="G194" s="167" t="s">
        <v>1426</v>
      </c>
      <c r="I194" s="167" t="s">
        <v>1618</v>
      </c>
      <c r="J194" s="167" t="s">
        <v>1492</v>
      </c>
      <c r="K194" s="167" t="s">
        <v>939</v>
      </c>
      <c r="L194" s="167" t="s">
        <v>1493</v>
      </c>
      <c r="M194" s="167" t="s">
        <v>2406</v>
      </c>
      <c r="O194" s="167">
        <v>10687</v>
      </c>
      <c r="P194" s="167" t="s">
        <v>4987</v>
      </c>
      <c r="Q194" s="167">
        <v>14</v>
      </c>
      <c r="S194" s="167">
        <f t="shared" si="2"/>
        <v>14</v>
      </c>
      <c r="T194" s="167" t="s">
        <v>1361</v>
      </c>
    </row>
    <row r="195" spans="1:20">
      <c r="A195" s="167">
        <v>50050</v>
      </c>
      <c r="B195" s="168">
        <v>45901</v>
      </c>
      <c r="C195" s="168">
        <v>45901</v>
      </c>
      <c r="D195" s="167" t="s">
        <v>4996</v>
      </c>
      <c r="E195" s="167" t="s">
        <v>4996</v>
      </c>
      <c r="F195" s="167" t="s">
        <v>1425</v>
      </c>
      <c r="G195" s="167" t="s">
        <v>1426</v>
      </c>
      <c r="I195" s="167" t="s">
        <v>1618</v>
      </c>
      <c r="J195" s="167" t="s">
        <v>1427</v>
      </c>
      <c r="K195" s="167" t="s">
        <v>1007</v>
      </c>
      <c r="L195" s="167" t="s">
        <v>1428</v>
      </c>
      <c r="M195" s="167" t="s">
        <v>2740</v>
      </c>
      <c r="O195" s="167">
        <v>10689</v>
      </c>
      <c r="P195" s="167" t="s">
        <v>4987</v>
      </c>
      <c r="Q195" s="167">
        <v>4.0999999999999996</v>
      </c>
      <c r="S195" s="167">
        <f t="shared" ref="S195:S258" si="3">Q195-R195</f>
        <v>4.0999999999999996</v>
      </c>
      <c r="T195" s="167" t="s">
        <v>1361</v>
      </c>
    </row>
    <row r="196" spans="1:20">
      <c r="A196" s="167">
        <v>50050</v>
      </c>
      <c r="B196" s="168">
        <v>45901</v>
      </c>
      <c r="C196" s="168">
        <v>45901</v>
      </c>
      <c r="D196" s="167" t="s">
        <v>5228</v>
      </c>
      <c r="E196" s="167" t="s">
        <v>5228</v>
      </c>
      <c r="F196" s="167" t="s">
        <v>1425</v>
      </c>
      <c r="G196" s="167" t="s">
        <v>1426</v>
      </c>
      <c r="I196" s="167" t="s">
        <v>1618</v>
      </c>
      <c r="J196" s="167" t="s">
        <v>1427</v>
      </c>
      <c r="K196" s="167" t="s">
        <v>1013</v>
      </c>
      <c r="L196" s="167" t="s">
        <v>1428</v>
      </c>
      <c r="M196" s="167" t="s">
        <v>2798</v>
      </c>
      <c r="O196" s="167">
        <v>10690</v>
      </c>
      <c r="P196" s="167" t="s">
        <v>4987</v>
      </c>
      <c r="Q196" s="167">
        <v>20.5</v>
      </c>
      <c r="S196" s="167">
        <f t="shared" si="3"/>
        <v>20.5</v>
      </c>
      <c r="T196" s="167" t="s">
        <v>1361</v>
      </c>
    </row>
    <row r="197" spans="1:20">
      <c r="A197" s="167">
        <v>50050</v>
      </c>
      <c r="B197" s="168">
        <v>45901</v>
      </c>
      <c r="C197" s="168">
        <v>45901</v>
      </c>
      <c r="D197" s="167" t="s">
        <v>5229</v>
      </c>
      <c r="E197" s="167" t="s">
        <v>5229</v>
      </c>
      <c r="F197" s="167" t="s">
        <v>1425</v>
      </c>
      <c r="G197" s="167" t="s">
        <v>1426</v>
      </c>
      <c r="I197" s="167" t="s">
        <v>1618</v>
      </c>
      <c r="J197" s="167" t="s">
        <v>5230</v>
      </c>
      <c r="K197" s="167" t="s">
        <v>1079</v>
      </c>
      <c r="L197" s="167" t="s">
        <v>5231</v>
      </c>
      <c r="M197" s="167" t="s">
        <v>2948</v>
      </c>
      <c r="O197" s="167">
        <v>10691</v>
      </c>
      <c r="P197" s="167" t="s">
        <v>4987</v>
      </c>
      <c r="Q197" s="167">
        <v>1.44</v>
      </c>
      <c r="S197" s="167">
        <f t="shared" si="3"/>
        <v>1.44</v>
      </c>
      <c r="T197" s="167" t="s">
        <v>1361</v>
      </c>
    </row>
    <row r="198" spans="1:20">
      <c r="A198" s="167">
        <v>50050</v>
      </c>
      <c r="B198" s="168">
        <v>45901</v>
      </c>
      <c r="C198" s="168">
        <v>45901</v>
      </c>
      <c r="D198" s="167" t="s">
        <v>5229</v>
      </c>
      <c r="E198" s="167" t="s">
        <v>5229</v>
      </c>
      <c r="F198" s="167" t="s">
        <v>1425</v>
      </c>
      <c r="G198" s="167" t="s">
        <v>1426</v>
      </c>
      <c r="I198" s="167" t="s">
        <v>1618</v>
      </c>
      <c r="J198" s="167" t="s">
        <v>5232</v>
      </c>
      <c r="K198" s="167" t="s">
        <v>1079</v>
      </c>
      <c r="L198" s="167" t="s">
        <v>5233</v>
      </c>
      <c r="M198" s="167" t="s">
        <v>2948</v>
      </c>
      <c r="O198" s="167">
        <v>10691</v>
      </c>
      <c r="P198" s="167" t="s">
        <v>4987</v>
      </c>
      <c r="Q198" s="167">
        <v>1.57</v>
      </c>
      <c r="S198" s="167">
        <f t="shared" si="3"/>
        <v>1.57</v>
      </c>
      <c r="T198" s="167" t="s">
        <v>1361</v>
      </c>
    </row>
    <row r="199" spans="1:20">
      <c r="A199" s="167">
        <v>50050</v>
      </c>
      <c r="B199" s="168">
        <v>45901</v>
      </c>
      <c r="C199" s="168">
        <v>45901</v>
      </c>
      <c r="D199" s="167" t="s">
        <v>5229</v>
      </c>
      <c r="E199" s="167" t="s">
        <v>5229</v>
      </c>
      <c r="F199" s="167" t="s">
        <v>1425</v>
      </c>
      <c r="G199" s="167" t="s">
        <v>1426</v>
      </c>
      <c r="I199" s="167" t="s">
        <v>1618</v>
      </c>
      <c r="J199" s="167" t="s">
        <v>5234</v>
      </c>
      <c r="K199" s="167" t="s">
        <v>1079</v>
      </c>
      <c r="L199" s="167" t="s">
        <v>5235</v>
      </c>
      <c r="M199" s="167" t="s">
        <v>2948</v>
      </c>
      <c r="O199" s="167">
        <v>10691</v>
      </c>
      <c r="P199" s="167" t="s">
        <v>4987</v>
      </c>
      <c r="Q199" s="167">
        <v>65.7</v>
      </c>
      <c r="S199" s="167">
        <f t="shared" si="3"/>
        <v>65.7</v>
      </c>
      <c r="T199" s="167" t="s">
        <v>1361</v>
      </c>
    </row>
    <row r="200" spans="1:20">
      <c r="A200" s="167">
        <v>50050</v>
      </c>
      <c r="B200" s="168">
        <v>45901</v>
      </c>
      <c r="C200" s="168">
        <v>45901</v>
      </c>
      <c r="D200" s="167" t="s">
        <v>5229</v>
      </c>
      <c r="E200" s="167" t="s">
        <v>5229</v>
      </c>
      <c r="F200" s="167" t="s">
        <v>1425</v>
      </c>
      <c r="G200" s="167" t="s">
        <v>1426</v>
      </c>
      <c r="I200" s="167" t="s">
        <v>1618</v>
      </c>
      <c r="J200" s="167" t="s">
        <v>5236</v>
      </c>
      <c r="K200" s="167" t="s">
        <v>1079</v>
      </c>
      <c r="L200" s="167" t="s">
        <v>5237</v>
      </c>
      <c r="M200" s="167" t="s">
        <v>2948</v>
      </c>
      <c r="O200" s="167">
        <v>10691</v>
      </c>
      <c r="P200" s="167" t="s">
        <v>4987</v>
      </c>
      <c r="Q200" s="167">
        <v>75.599999999999994</v>
      </c>
      <c r="S200" s="167">
        <f t="shared" si="3"/>
        <v>75.599999999999994</v>
      </c>
      <c r="T200" s="167" t="s">
        <v>1361</v>
      </c>
    </row>
    <row r="201" spans="1:20">
      <c r="A201" s="167">
        <v>50050</v>
      </c>
      <c r="B201" s="168">
        <v>45901</v>
      </c>
      <c r="C201" s="168">
        <v>45901</v>
      </c>
      <c r="D201" s="167" t="s">
        <v>5238</v>
      </c>
      <c r="E201" s="167" t="s">
        <v>5238</v>
      </c>
      <c r="F201" s="167" t="s">
        <v>1425</v>
      </c>
      <c r="G201" s="167" t="s">
        <v>1426</v>
      </c>
      <c r="I201" s="167" t="s">
        <v>1618</v>
      </c>
      <c r="J201" s="167" t="s">
        <v>1492</v>
      </c>
      <c r="K201" s="167" t="s">
        <v>1112</v>
      </c>
      <c r="L201" s="167" t="s">
        <v>1493</v>
      </c>
      <c r="M201" s="167" t="s">
        <v>3346</v>
      </c>
      <c r="O201" s="167">
        <v>10693</v>
      </c>
      <c r="P201" s="167" t="s">
        <v>4987</v>
      </c>
      <c r="Q201" s="167">
        <v>13.8</v>
      </c>
      <c r="S201" s="167">
        <f t="shared" si="3"/>
        <v>13.8</v>
      </c>
      <c r="T201" s="167" t="s">
        <v>1361</v>
      </c>
    </row>
    <row r="202" spans="1:20">
      <c r="A202" s="167">
        <v>50050</v>
      </c>
      <c r="B202" s="168">
        <v>45901</v>
      </c>
      <c r="C202" s="168">
        <v>45901</v>
      </c>
      <c r="D202" s="167" t="s">
        <v>5238</v>
      </c>
      <c r="E202" s="167" t="s">
        <v>5238</v>
      </c>
      <c r="F202" s="167" t="s">
        <v>1425</v>
      </c>
      <c r="G202" s="167" t="s">
        <v>1426</v>
      </c>
      <c r="I202" s="167" t="s">
        <v>1618</v>
      </c>
      <c r="J202" s="167" t="s">
        <v>1427</v>
      </c>
      <c r="K202" s="167" t="s">
        <v>1112</v>
      </c>
      <c r="L202" s="167" t="s">
        <v>1428</v>
      </c>
      <c r="M202" s="167" t="s">
        <v>3346</v>
      </c>
      <c r="O202" s="167">
        <v>10693</v>
      </c>
      <c r="P202" s="167" t="s">
        <v>4987</v>
      </c>
      <c r="Q202" s="167">
        <v>49.2</v>
      </c>
      <c r="S202" s="167">
        <f t="shared" si="3"/>
        <v>49.2</v>
      </c>
      <c r="T202" s="167" t="s">
        <v>1361</v>
      </c>
    </row>
    <row r="203" spans="1:20">
      <c r="A203" s="167">
        <v>50050</v>
      </c>
      <c r="B203" s="168">
        <v>45901</v>
      </c>
      <c r="C203" s="168">
        <v>45901</v>
      </c>
      <c r="D203" s="167" t="s">
        <v>4997</v>
      </c>
      <c r="E203" s="167" t="s">
        <v>4997</v>
      </c>
      <c r="F203" s="167" t="s">
        <v>1425</v>
      </c>
      <c r="G203" s="167" t="s">
        <v>1426</v>
      </c>
      <c r="I203" s="167" t="s">
        <v>1618</v>
      </c>
      <c r="J203" s="167" t="s">
        <v>1427</v>
      </c>
      <c r="K203" s="167" t="s">
        <v>1126</v>
      </c>
      <c r="L203" s="167" t="s">
        <v>1428</v>
      </c>
      <c r="M203" s="167" t="s">
        <v>3430</v>
      </c>
      <c r="O203" s="167">
        <v>10694</v>
      </c>
      <c r="P203" s="167" t="s">
        <v>4987</v>
      </c>
      <c r="Q203" s="167">
        <v>16.399999999999999</v>
      </c>
      <c r="S203" s="167">
        <f t="shared" si="3"/>
        <v>16.399999999999999</v>
      </c>
      <c r="T203" s="167" t="s">
        <v>1361</v>
      </c>
    </row>
    <row r="204" spans="1:20">
      <c r="A204" s="167">
        <v>50050</v>
      </c>
      <c r="B204" s="168">
        <v>45901</v>
      </c>
      <c r="C204" s="168">
        <v>45901</v>
      </c>
      <c r="D204" s="167" t="s">
        <v>4999</v>
      </c>
      <c r="E204" s="167" t="s">
        <v>4999</v>
      </c>
      <c r="F204" s="167" t="s">
        <v>1425</v>
      </c>
      <c r="G204" s="167" t="s">
        <v>1426</v>
      </c>
      <c r="I204" s="167" t="s">
        <v>1618</v>
      </c>
      <c r="J204" s="167" t="s">
        <v>1427</v>
      </c>
      <c r="K204" s="167" t="s">
        <v>1196</v>
      </c>
      <c r="L204" s="167" t="s">
        <v>1428</v>
      </c>
      <c r="M204" s="167" t="s">
        <v>3780</v>
      </c>
      <c r="O204" s="167">
        <v>10696</v>
      </c>
      <c r="P204" s="167" t="s">
        <v>4987</v>
      </c>
      <c r="Q204" s="167">
        <v>12.3</v>
      </c>
      <c r="S204" s="167">
        <f t="shared" si="3"/>
        <v>12.3</v>
      </c>
      <c r="T204" s="167" t="s">
        <v>1361</v>
      </c>
    </row>
    <row r="205" spans="1:20">
      <c r="A205" s="167">
        <v>50050</v>
      </c>
      <c r="B205" s="168">
        <v>45901</v>
      </c>
      <c r="C205" s="168">
        <v>45901</v>
      </c>
      <c r="D205" s="167" t="s">
        <v>4999</v>
      </c>
      <c r="E205" s="167" t="s">
        <v>4999</v>
      </c>
      <c r="F205" s="167" t="s">
        <v>1425</v>
      </c>
      <c r="G205" s="167" t="s">
        <v>1426</v>
      </c>
      <c r="I205" s="167" t="s">
        <v>1618</v>
      </c>
      <c r="J205" s="167" t="s">
        <v>1492</v>
      </c>
      <c r="K205" s="167" t="s">
        <v>1196</v>
      </c>
      <c r="L205" s="167" t="s">
        <v>1493</v>
      </c>
      <c r="M205" s="167" t="s">
        <v>3780</v>
      </c>
      <c r="O205" s="167">
        <v>10696</v>
      </c>
      <c r="P205" s="167" t="s">
        <v>4987</v>
      </c>
      <c r="Q205" s="167">
        <v>27.6</v>
      </c>
      <c r="S205" s="167">
        <f t="shared" si="3"/>
        <v>27.6</v>
      </c>
      <c r="T205" s="167" t="s">
        <v>1361</v>
      </c>
    </row>
    <row r="206" spans="1:20">
      <c r="A206" s="167">
        <v>50050</v>
      </c>
      <c r="B206" s="168">
        <v>45901</v>
      </c>
      <c r="C206" s="168">
        <v>45901</v>
      </c>
      <c r="D206" s="167" t="s">
        <v>5000</v>
      </c>
      <c r="E206" s="167" t="s">
        <v>5000</v>
      </c>
      <c r="F206" s="167" t="s">
        <v>1425</v>
      </c>
      <c r="G206" s="167" t="s">
        <v>1426</v>
      </c>
      <c r="I206" s="167" t="s">
        <v>1618</v>
      </c>
      <c r="J206" s="167" t="s">
        <v>1427</v>
      </c>
      <c r="K206" s="167" t="s">
        <v>1219</v>
      </c>
      <c r="L206" s="167" t="s">
        <v>1428</v>
      </c>
      <c r="M206" s="167" t="s">
        <v>3934</v>
      </c>
      <c r="O206" s="167">
        <v>10697</v>
      </c>
      <c r="P206" s="167" t="s">
        <v>4987</v>
      </c>
      <c r="Q206" s="167">
        <v>16.399999999999999</v>
      </c>
      <c r="S206" s="167">
        <f t="shared" si="3"/>
        <v>16.399999999999999</v>
      </c>
      <c r="T206" s="167" t="s">
        <v>1361</v>
      </c>
    </row>
    <row r="207" spans="1:20">
      <c r="A207" s="167">
        <v>50050</v>
      </c>
      <c r="B207" s="168">
        <v>45901</v>
      </c>
      <c r="C207" s="168">
        <v>45901</v>
      </c>
      <c r="D207" s="167" t="s">
        <v>5001</v>
      </c>
      <c r="E207" s="167" t="s">
        <v>5001</v>
      </c>
      <c r="F207" s="167" t="s">
        <v>1425</v>
      </c>
      <c r="G207" s="167" t="s">
        <v>1426</v>
      </c>
      <c r="I207" s="167" t="s">
        <v>1618</v>
      </c>
      <c r="J207" s="167" t="s">
        <v>1427</v>
      </c>
      <c r="K207" s="167" t="s">
        <v>1301</v>
      </c>
      <c r="L207" s="167" t="s">
        <v>1428</v>
      </c>
      <c r="M207" s="167" t="s">
        <v>4429</v>
      </c>
      <c r="O207" s="167">
        <v>10698</v>
      </c>
      <c r="P207" s="167" t="s">
        <v>4987</v>
      </c>
      <c r="Q207" s="167">
        <v>16.399999999999999</v>
      </c>
      <c r="S207" s="167">
        <f t="shared" si="3"/>
        <v>16.399999999999999</v>
      </c>
      <c r="T207" s="167" t="s">
        <v>1361</v>
      </c>
    </row>
    <row r="208" spans="1:20">
      <c r="A208" s="167">
        <v>50050</v>
      </c>
      <c r="B208" s="168">
        <v>45901</v>
      </c>
      <c r="C208" s="168">
        <v>45901</v>
      </c>
      <c r="D208" s="167" t="s">
        <v>5239</v>
      </c>
      <c r="E208" s="167" t="s">
        <v>5239</v>
      </c>
      <c r="F208" s="167" t="s">
        <v>1425</v>
      </c>
      <c r="G208" s="167" t="s">
        <v>1426</v>
      </c>
      <c r="I208" s="167" t="s">
        <v>1618</v>
      </c>
      <c r="J208" s="167" t="s">
        <v>1427</v>
      </c>
      <c r="K208" s="167" t="s">
        <v>1307</v>
      </c>
      <c r="L208" s="167" t="s">
        <v>1428</v>
      </c>
      <c r="M208" s="167" t="s">
        <v>4601</v>
      </c>
      <c r="O208" s="167">
        <v>10699</v>
      </c>
      <c r="P208" s="167" t="s">
        <v>4987</v>
      </c>
      <c r="Q208" s="167">
        <v>65.599999999999994</v>
      </c>
      <c r="S208" s="167">
        <f t="shared" si="3"/>
        <v>65.599999999999994</v>
      </c>
      <c r="T208" s="167" t="s">
        <v>1361</v>
      </c>
    </row>
    <row r="209" spans="1:20">
      <c r="A209" s="167">
        <v>50050</v>
      </c>
      <c r="B209" s="168">
        <v>45901</v>
      </c>
      <c r="C209" s="168">
        <v>45901</v>
      </c>
      <c r="D209" s="167" t="s">
        <v>5002</v>
      </c>
      <c r="E209" s="167" t="s">
        <v>5002</v>
      </c>
      <c r="F209" s="167" t="s">
        <v>1425</v>
      </c>
      <c r="G209" s="167" t="s">
        <v>1426</v>
      </c>
      <c r="I209" s="167" t="s">
        <v>1618</v>
      </c>
      <c r="J209" s="167" t="s">
        <v>1427</v>
      </c>
      <c r="K209" s="167" t="s">
        <v>1311</v>
      </c>
      <c r="L209" s="167" t="s">
        <v>1428</v>
      </c>
      <c r="M209" s="167" t="s">
        <v>4624</v>
      </c>
      <c r="O209" s="167">
        <v>10700</v>
      </c>
      <c r="P209" s="167" t="s">
        <v>4987</v>
      </c>
      <c r="Q209" s="167">
        <v>16.399999999999999</v>
      </c>
      <c r="S209" s="167">
        <f t="shared" si="3"/>
        <v>16.399999999999999</v>
      </c>
      <c r="T209" s="167" t="s">
        <v>1361</v>
      </c>
    </row>
    <row r="210" spans="1:20">
      <c r="A210" s="167">
        <v>50050</v>
      </c>
      <c r="B210" s="168">
        <v>45901</v>
      </c>
      <c r="C210" s="168">
        <v>45901</v>
      </c>
      <c r="D210" s="167" t="s">
        <v>5003</v>
      </c>
      <c r="E210" s="167" t="s">
        <v>5003</v>
      </c>
      <c r="F210" s="167" t="s">
        <v>1425</v>
      </c>
      <c r="G210" s="167" t="s">
        <v>1426</v>
      </c>
      <c r="I210" s="167" t="s">
        <v>1618</v>
      </c>
      <c r="J210" s="167" t="s">
        <v>1427</v>
      </c>
      <c r="K210" s="167" t="s">
        <v>1315</v>
      </c>
      <c r="L210" s="167" t="s">
        <v>1428</v>
      </c>
      <c r="M210" s="167" t="s">
        <v>4630</v>
      </c>
      <c r="O210" s="167">
        <v>10701</v>
      </c>
      <c r="P210" s="167" t="s">
        <v>4987</v>
      </c>
      <c r="Q210" s="167">
        <v>24.6</v>
      </c>
      <c r="S210" s="167">
        <f t="shared" si="3"/>
        <v>24.6</v>
      </c>
      <c r="T210" s="167" t="s">
        <v>1361</v>
      </c>
    </row>
    <row r="211" spans="1:20">
      <c r="A211" s="167">
        <v>50050</v>
      </c>
      <c r="B211" s="168">
        <v>45901</v>
      </c>
      <c r="C211" s="168">
        <v>45901</v>
      </c>
      <c r="D211" s="167" t="s">
        <v>5004</v>
      </c>
      <c r="E211" s="167" t="s">
        <v>5004</v>
      </c>
      <c r="F211" s="167" t="s">
        <v>1425</v>
      </c>
      <c r="G211" s="167" t="s">
        <v>1426</v>
      </c>
      <c r="I211" s="167" t="s">
        <v>1618</v>
      </c>
      <c r="J211" s="167" t="s">
        <v>2019</v>
      </c>
      <c r="K211" s="167" t="s">
        <v>1324</v>
      </c>
      <c r="L211" s="167" t="s">
        <v>2020</v>
      </c>
      <c r="M211" s="167" t="s">
        <v>4823</v>
      </c>
      <c r="O211" s="167">
        <v>10702</v>
      </c>
      <c r="P211" s="167" t="s">
        <v>4987</v>
      </c>
      <c r="Q211" s="167">
        <v>2.1</v>
      </c>
      <c r="S211" s="167">
        <f t="shared" si="3"/>
        <v>2.1</v>
      </c>
      <c r="T211" s="167" t="s">
        <v>1361</v>
      </c>
    </row>
    <row r="212" spans="1:20">
      <c r="A212" s="167">
        <v>50050</v>
      </c>
      <c r="B212" s="168">
        <v>45901</v>
      </c>
      <c r="C212" s="168">
        <v>45901</v>
      </c>
      <c r="D212" s="167" t="s">
        <v>5004</v>
      </c>
      <c r="E212" s="167" t="s">
        <v>5004</v>
      </c>
      <c r="F212" s="167" t="s">
        <v>1425</v>
      </c>
      <c r="G212" s="167" t="s">
        <v>1426</v>
      </c>
      <c r="I212" s="167" t="s">
        <v>1618</v>
      </c>
      <c r="J212" s="167" t="s">
        <v>1427</v>
      </c>
      <c r="K212" s="167" t="s">
        <v>1324</v>
      </c>
      <c r="L212" s="167" t="s">
        <v>1428</v>
      </c>
      <c r="M212" s="167" t="s">
        <v>4823</v>
      </c>
      <c r="O212" s="167">
        <v>10702</v>
      </c>
      <c r="P212" s="167" t="s">
        <v>4987</v>
      </c>
      <c r="Q212" s="167">
        <v>16.399999999999999</v>
      </c>
      <c r="S212" s="167">
        <f t="shared" si="3"/>
        <v>16.399999999999999</v>
      </c>
      <c r="T212" s="167" t="s">
        <v>1361</v>
      </c>
    </row>
    <row r="213" spans="1:20">
      <c r="A213" s="167">
        <v>50050</v>
      </c>
      <c r="B213" s="168">
        <v>45901</v>
      </c>
      <c r="C213" s="168">
        <v>45901</v>
      </c>
      <c r="D213" s="167" t="s">
        <v>5005</v>
      </c>
      <c r="E213" s="167" t="s">
        <v>5005</v>
      </c>
      <c r="F213" s="167" t="s">
        <v>1425</v>
      </c>
      <c r="G213" s="167" t="s">
        <v>1426</v>
      </c>
      <c r="I213" s="167" t="s">
        <v>1618</v>
      </c>
      <c r="J213" s="167" t="s">
        <v>1427</v>
      </c>
      <c r="K213" s="167" t="s">
        <v>1329</v>
      </c>
      <c r="L213" s="167" t="s">
        <v>1428</v>
      </c>
      <c r="M213" s="167" t="s">
        <v>4829</v>
      </c>
      <c r="O213" s="167">
        <v>10703</v>
      </c>
      <c r="P213" s="167" t="s">
        <v>4987</v>
      </c>
      <c r="Q213" s="167">
        <v>16.399999999999999</v>
      </c>
      <c r="S213" s="167">
        <f t="shared" si="3"/>
        <v>16.399999999999999</v>
      </c>
      <c r="T213" s="167" t="s">
        <v>1361</v>
      </c>
    </row>
    <row r="214" spans="1:20">
      <c r="A214" s="167">
        <v>50050</v>
      </c>
      <c r="B214" s="168">
        <v>45901</v>
      </c>
      <c r="C214" s="168">
        <v>45901</v>
      </c>
      <c r="D214" s="167" t="s">
        <v>5240</v>
      </c>
      <c r="E214" s="167" t="s">
        <v>5240</v>
      </c>
      <c r="F214" s="167" t="s">
        <v>1425</v>
      </c>
      <c r="G214" s="167" t="s">
        <v>1426</v>
      </c>
      <c r="I214" s="167" t="s">
        <v>1405</v>
      </c>
      <c r="J214" s="167" t="s">
        <v>1427</v>
      </c>
      <c r="K214" s="167" t="s">
        <v>794</v>
      </c>
      <c r="L214" s="167" t="s">
        <v>1428</v>
      </c>
      <c r="M214" s="167" t="s">
        <v>1406</v>
      </c>
      <c r="O214" s="167">
        <v>10848</v>
      </c>
      <c r="P214" s="167" t="s">
        <v>4987</v>
      </c>
      <c r="Q214" s="167">
        <v>24.6</v>
      </c>
      <c r="S214" s="167">
        <f t="shared" si="3"/>
        <v>24.6</v>
      </c>
      <c r="T214" s="167" t="s">
        <v>1361</v>
      </c>
    </row>
    <row r="215" spans="1:20">
      <c r="A215" s="167">
        <v>50050</v>
      </c>
      <c r="B215" s="168">
        <v>45901</v>
      </c>
      <c r="C215" s="168">
        <v>45901</v>
      </c>
      <c r="D215" s="167" t="s">
        <v>5241</v>
      </c>
      <c r="E215" s="167" t="s">
        <v>5241</v>
      </c>
      <c r="F215" s="167" t="s">
        <v>1425</v>
      </c>
      <c r="G215" s="167" t="s">
        <v>1426</v>
      </c>
      <c r="I215" s="167" t="s">
        <v>1405</v>
      </c>
      <c r="J215" s="167" t="s">
        <v>1492</v>
      </c>
      <c r="K215" s="167" t="s">
        <v>802</v>
      </c>
      <c r="L215" s="167" t="s">
        <v>1493</v>
      </c>
      <c r="M215" s="167" t="s">
        <v>1488</v>
      </c>
      <c r="O215" s="167">
        <v>10769</v>
      </c>
      <c r="P215" s="167" t="s">
        <v>4987</v>
      </c>
      <c r="Q215" s="167">
        <v>14</v>
      </c>
      <c r="S215" s="167">
        <f t="shared" si="3"/>
        <v>14</v>
      </c>
      <c r="T215" s="167" t="s">
        <v>1361</v>
      </c>
    </row>
    <row r="216" spans="1:20">
      <c r="A216" s="167">
        <v>50050</v>
      </c>
      <c r="B216" s="168">
        <v>45901</v>
      </c>
      <c r="C216" s="168">
        <v>45901</v>
      </c>
      <c r="D216" s="167" t="s">
        <v>5242</v>
      </c>
      <c r="E216" s="167" t="s">
        <v>5242</v>
      </c>
      <c r="F216" s="167" t="s">
        <v>1425</v>
      </c>
      <c r="G216" s="167" t="s">
        <v>1426</v>
      </c>
      <c r="I216" s="167" t="s">
        <v>1405</v>
      </c>
      <c r="J216" s="167" t="s">
        <v>1427</v>
      </c>
      <c r="K216" s="167" t="s">
        <v>812</v>
      </c>
      <c r="L216" s="167" t="s">
        <v>1428</v>
      </c>
      <c r="M216" s="167" t="s">
        <v>1526</v>
      </c>
      <c r="O216" s="167">
        <v>10801</v>
      </c>
      <c r="P216" s="167" t="s">
        <v>4987</v>
      </c>
      <c r="Q216" s="167">
        <v>4.0999999999999996</v>
      </c>
      <c r="S216" s="167">
        <f t="shared" si="3"/>
        <v>4.0999999999999996</v>
      </c>
      <c r="T216" s="167" t="s">
        <v>1361</v>
      </c>
    </row>
    <row r="217" spans="1:20">
      <c r="A217" s="167">
        <v>50050</v>
      </c>
      <c r="B217" s="168">
        <v>45901</v>
      </c>
      <c r="C217" s="168">
        <v>45901</v>
      </c>
      <c r="D217" s="167" t="s">
        <v>5242</v>
      </c>
      <c r="E217" s="167" t="s">
        <v>5242</v>
      </c>
      <c r="F217" s="167" t="s">
        <v>1425</v>
      </c>
      <c r="G217" s="167" t="s">
        <v>1426</v>
      </c>
      <c r="I217" s="167" t="s">
        <v>1405</v>
      </c>
      <c r="J217" s="167" t="s">
        <v>1492</v>
      </c>
      <c r="K217" s="167" t="s">
        <v>812</v>
      </c>
      <c r="L217" s="167" t="s">
        <v>1493</v>
      </c>
      <c r="M217" s="167" t="s">
        <v>1526</v>
      </c>
      <c r="O217" s="167">
        <v>10801</v>
      </c>
      <c r="P217" s="167" t="s">
        <v>4987</v>
      </c>
      <c r="Q217" s="167">
        <v>14</v>
      </c>
      <c r="S217" s="167">
        <f t="shared" si="3"/>
        <v>14</v>
      </c>
      <c r="T217" s="167" t="s">
        <v>1361</v>
      </c>
    </row>
    <row r="218" spans="1:20">
      <c r="A218" s="167">
        <v>50050</v>
      </c>
      <c r="B218" s="168">
        <v>45901</v>
      </c>
      <c r="C218" s="168">
        <v>45901</v>
      </c>
      <c r="D218" s="167" t="s">
        <v>5243</v>
      </c>
      <c r="E218" s="167" t="s">
        <v>5243</v>
      </c>
      <c r="F218" s="167" t="s">
        <v>1425</v>
      </c>
      <c r="G218" s="167" t="s">
        <v>1426</v>
      </c>
      <c r="I218" s="167" t="s">
        <v>1405</v>
      </c>
      <c r="J218" s="167" t="s">
        <v>1492</v>
      </c>
      <c r="K218" s="167" t="s">
        <v>832</v>
      </c>
      <c r="L218" s="167" t="s">
        <v>1493</v>
      </c>
      <c r="M218" s="167" t="s">
        <v>1678</v>
      </c>
      <c r="O218" s="167">
        <v>10798</v>
      </c>
      <c r="P218" s="167" t="s">
        <v>4987</v>
      </c>
      <c r="Q218" s="167">
        <v>13.8</v>
      </c>
      <c r="S218" s="167">
        <f t="shared" si="3"/>
        <v>13.8</v>
      </c>
      <c r="T218" s="167" t="s">
        <v>1361</v>
      </c>
    </row>
    <row r="219" spans="1:20">
      <c r="A219" s="167">
        <v>50050</v>
      </c>
      <c r="B219" s="168">
        <v>45901</v>
      </c>
      <c r="C219" s="168">
        <v>45901</v>
      </c>
      <c r="D219" s="167" t="s">
        <v>5244</v>
      </c>
      <c r="E219" s="167" t="s">
        <v>5244</v>
      </c>
      <c r="F219" s="167" t="s">
        <v>1425</v>
      </c>
      <c r="G219" s="167" t="s">
        <v>1426</v>
      </c>
      <c r="I219" s="167" t="s">
        <v>1405</v>
      </c>
      <c r="J219" s="167" t="s">
        <v>1427</v>
      </c>
      <c r="K219" s="167" t="s">
        <v>835</v>
      </c>
      <c r="L219" s="167" t="s">
        <v>1428</v>
      </c>
      <c r="M219" s="167" t="s">
        <v>1699</v>
      </c>
      <c r="O219" s="167">
        <v>10843</v>
      </c>
      <c r="P219" s="167" t="s">
        <v>4987</v>
      </c>
      <c r="Q219" s="167">
        <v>12.3</v>
      </c>
      <c r="S219" s="167">
        <f t="shared" si="3"/>
        <v>12.3</v>
      </c>
      <c r="T219" s="167" t="s">
        <v>1361</v>
      </c>
    </row>
    <row r="220" spans="1:20">
      <c r="A220" s="167">
        <v>50050</v>
      </c>
      <c r="B220" s="168">
        <v>45901</v>
      </c>
      <c r="C220" s="168">
        <v>45901</v>
      </c>
      <c r="D220" s="167" t="s">
        <v>5007</v>
      </c>
      <c r="E220" s="167" t="s">
        <v>5007</v>
      </c>
      <c r="F220" s="167" t="s">
        <v>1425</v>
      </c>
      <c r="G220" s="167" t="s">
        <v>1426</v>
      </c>
      <c r="I220" s="167" t="s">
        <v>1405</v>
      </c>
      <c r="J220" s="167" t="s">
        <v>1427</v>
      </c>
      <c r="K220" s="167" t="s">
        <v>846</v>
      </c>
      <c r="L220" s="167" t="s">
        <v>1428</v>
      </c>
      <c r="M220" s="167" t="s">
        <v>1769</v>
      </c>
      <c r="O220" s="167">
        <v>10803</v>
      </c>
      <c r="P220" s="167" t="s">
        <v>4987</v>
      </c>
      <c r="Q220" s="167">
        <v>8.1999999999999993</v>
      </c>
      <c r="S220" s="167">
        <f t="shared" si="3"/>
        <v>8.1999999999999993</v>
      </c>
      <c r="T220" s="167" t="s">
        <v>1361</v>
      </c>
    </row>
    <row r="221" spans="1:20">
      <c r="A221" s="167">
        <v>50050</v>
      </c>
      <c r="B221" s="168">
        <v>45901</v>
      </c>
      <c r="C221" s="168">
        <v>45901</v>
      </c>
      <c r="D221" s="167" t="s">
        <v>5008</v>
      </c>
      <c r="E221" s="167" t="s">
        <v>5008</v>
      </c>
      <c r="F221" s="167" t="s">
        <v>1425</v>
      </c>
      <c r="G221" s="167" t="s">
        <v>1426</v>
      </c>
      <c r="I221" s="167" t="s">
        <v>1405</v>
      </c>
      <c r="J221" s="167" t="s">
        <v>1427</v>
      </c>
      <c r="K221" s="167" t="s">
        <v>856</v>
      </c>
      <c r="L221" s="167" t="s">
        <v>1428</v>
      </c>
      <c r="M221" s="167" t="s">
        <v>1879</v>
      </c>
      <c r="O221" s="167">
        <v>10834</v>
      </c>
      <c r="P221" s="167" t="s">
        <v>4987</v>
      </c>
      <c r="Q221" s="167">
        <v>20.5</v>
      </c>
      <c r="S221" s="167">
        <f t="shared" si="3"/>
        <v>20.5</v>
      </c>
      <c r="T221" s="167" t="s">
        <v>1361</v>
      </c>
    </row>
    <row r="222" spans="1:20">
      <c r="A222" s="167">
        <v>50050</v>
      </c>
      <c r="B222" s="168">
        <v>45901</v>
      </c>
      <c r="C222" s="168">
        <v>45901</v>
      </c>
      <c r="D222" s="167" t="s">
        <v>5009</v>
      </c>
      <c r="E222" s="167" t="s">
        <v>5009</v>
      </c>
      <c r="F222" s="167" t="s">
        <v>1425</v>
      </c>
      <c r="G222" s="167" t="s">
        <v>1426</v>
      </c>
      <c r="I222" s="167" t="s">
        <v>1405</v>
      </c>
      <c r="J222" s="167" t="s">
        <v>1427</v>
      </c>
      <c r="K222" s="167" t="s">
        <v>862</v>
      </c>
      <c r="L222" s="167" t="s">
        <v>1428</v>
      </c>
      <c r="M222" s="167" t="s">
        <v>1963</v>
      </c>
      <c r="O222" s="167">
        <v>10811</v>
      </c>
      <c r="P222" s="167" t="s">
        <v>4987</v>
      </c>
      <c r="Q222" s="167">
        <v>8.1999999999999993</v>
      </c>
      <c r="S222" s="167">
        <f t="shared" si="3"/>
        <v>8.1999999999999993</v>
      </c>
      <c r="T222" s="167" t="s">
        <v>1361</v>
      </c>
    </row>
    <row r="223" spans="1:20">
      <c r="A223" s="167">
        <v>50050</v>
      </c>
      <c r="B223" s="168">
        <v>45901</v>
      </c>
      <c r="C223" s="168">
        <v>45901</v>
      </c>
      <c r="D223" s="167" t="s">
        <v>5010</v>
      </c>
      <c r="E223" s="167" t="s">
        <v>5010</v>
      </c>
      <c r="F223" s="167" t="s">
        <v>1425</v>
      </c>
      <c r="G223" s="167" t="s">
        <v>1426</v>
      </c>
      <c r="I223" s="167" t="s">
        <v>1405</v>
      </c>
      <c r="J223" s="167" t="s">
        <v>1427</v>
      </c>
      <c r="K223" s="167" t="s">
        <v>875</v>
      </c>
      <c r="L223" s="167" t="s">
        <v>1428</v>
      </c>
      <c r="M223" s="167" t="s">
        <v>1991</v>
      </c>
      <c r="O223" s="167">
        <v>10799</v>
      </c>
      <c r="P223" s="167" t="s">
        <v>4987</v>
      </c>
      <c r="Q223" s="167">
        <v>8.1999999999999993</v>
      </c>
      <c r="S223" s="167">
        <f t="shared" si="3"/>
        <v>8.1999999999999993</v>
      </c>
      <c r="T223" s="167" t="s">
        <v>1361</v>
      </c>
    </row>
    <row r="224" spans="1:20">
      <c r="A224" s="167">
        <v>50050</v>
      </c>
      <c r="B224" s="168">
        <v>45901</v>
      </c>
      <c r="C224" s="168">
        <v>45901</v>
      </c>
      <c r="D224" s="167" t="s">
        <v>5245</v>
      </c>
      <c r="E224" s="167" t="s">
        <v>5245</v>
      </c>
      <c r="F224" s="167" t="s">
        <v>1425</v>
      </c>
      <c r="G224" s="167" t="s">
        <v>1426</v>
      </c>
      <c r="I224" s="167" t="s">
        <v>1405</v>
      </c>
      <c r="J224" s="167" t="s">
        <v>2019</v>
      </c>
      <c r="K224" s="167" t="s">
        <v>885</v>
      </c>
      <c r="L224" s="167" t="s">
        <v>2020</v>
      </c>
      <c r="M224" s="167" t="s">
        <v>2015</v>
      </c>
      <c r="O224" s="167">
        <v>10775</v>
      </c>
      <c r="P224" s="167" t="s">
        <v>4987</v>
      </c>
      <c r="Q224" s="167">
        <v>14.7</v>
      </c>
      <c r="S224" s="167">
        <f t="shared" si="3"/>
        <v>14.7</v>
      </c>
      <c r="T224" s="167" t="s">
        <v>1361</v>
      </c>
    </row>
    <row r="225" spans="1:20">
      <c r="A225" s="167">
        <v>50050</v>
      </c>
      <c r="B225" s="168">
        <v>45901</v>
      </c>
      <c r="C225" s="168">
        <v>45901</v>
      </c>
      <c r="D225" s="167" t="s">
        <v>5246</v>
      </c>
      <c r="E225" s="167" t="s">
        <v>5246</v>
      </c>
      <c r="F225" s="167" t="s">
        <v>1425</v>
      </c>
      <c r="G225" s="167" t="s">
        <v>1426</v>
      </c>
      <c r="I225" s="167" t="s">
        <v>1405</v>
      </c>
      <c r="J225" s="167" t="s">
        <v>1427</v>
      </c>
      <c r="K225" s="167" t="s">
        <v>892</v>
      </c>
      <c r="L225" s="167" t="s">
        <v>1428</v>
      </c>
      <c r="M225" s="167" t="s">
        <v>2124</v>
      </c>
      <c r="O225" s="167">
        <v>10796</v>
      </c>
      <c r="P225" s="167" t="s">
        <v>4987</v>
      </c>
      <c r="Q225" s="167">
        <v>49.2</v>
      </c>
      <c r="S225" s="167">
        <f t="shared" si="3"/>
        <v>49.2</v>
      </c>
      <c r="T225" s="167" t="s">
        <v>1361</v>
      </c>
    </row>
    <row r="226" spans="1:20">
      <c r="A226" s="167">
        <v>50050</v>
      </c>
      <c r="B226" s="168">
        <v>45901</v>
      </c>
      <c r="C226" s="168">
        <v>45901</v>
      </c>
      <c r="D226" s="167" t="s">
        <v>5246</v>
      </c>
      <c r="E226" s="167" t="s">
        <v>5246</v>
      </c>
      <c r="F226" s="167" t="s">
        <v>1425</v>
      </c>
      <c r="G226" s="167" t="s">
        <v>1426</v>
      </c>
      <c r="I226" s="167" t="s">
        <v>1405</v>
      </c>
      <c r="J226" s="167" t="s">
        <v>1492</v>
      </c>
      <c r="K226" s="167" t="s">
        <v>892</v>
      </c>
      <c r="L226" s="167" t="s">
        <v>1493</v>
      </c>
      <c r="M226" s="167" t="s">
        <v>2124</v>
      </c>
      <c r="O226" s="167">
        <v>10796</v>
      </c>
      <c r="P226" s="167" t="s">
        <v>4987</v>
      </c>
      <c r="Q226" s="167">
        <v>55.2</v>
      </c>
      <c r="S226" s="167">
        <f t="shared" si="3"/>
        <v>55.2</v>
      </c>
      <c r="T226" s="167" t="s">
        <v>1361</v>
      </c>
    </row>
    <row r="227" spans="1:20">
      <c r="A227" s="167">
        <v>50050</v>
      </c>
      <c r="B227" s="168">
        <v>45901</v>
      </c>
      <c r="C227" s="168">
        <v>45901</v>
      </c>
      <c r="D227" s="167" t="s">
        <v>5247</v>
      </c>
      <c r="E227" s="167" t="s">
        <v>5247</v>
      </c>
      <c r="F227" s="167" t="s">
        <v>1425</v>
      </c>
      <c r="G227" s="167" t="s">
        <v>1426</v>
      </c>
      <c r="I227" s="167" t="s">
        <v>1405</v>
      </c>
      <c r="J227" s="167" t="s">
        <v>1427</v>
      </c>
      <c r="K227" s="167" t="s">
        <v>911</v>
      </c>
      <c r="L227" s="167" t="s">
        <v>1428</v>
      </c>
      <c r="M227" s="167" t="s">
        <v>2269</v>
      </c>
      <c r="O227" s="167">
        <v>10806</v>
      </c>
      <c r="P227" s="167" t="s">
        <v>4987</v>
      </c>
      <c r="Q227" s="167">
        <v>12.3</v>
      </c>
      <c r="S227" s="167">
        <f t="shared" si="3"/>
        <v>12.3</v>
      </c>
      <c r="T227" s="167" t="s">
        <v>1361</v>
      </c>
    </row>
    <row r="228" spans="1:20">
      <c r="A228" s="167">
        <v>50050</v>
      </c>
      <c r="B228" s="168">
        <v>45901</v>
      </c>
      <c r="C228" s="168">
        <v>45901</v>
      </c>
      <c r="D228" s="167" t="s">
        <v>5247</v>
      </c>
      <c r="E228" s="167" t="s">
        <v>5247</v>
      </c>
      <c r="F228" s="167" t="s">
        <v>1425</v>
      </c>
      <c r="G228" s="167" t="s">
        <v>1426</v>
      </c>
      <c r="I228" s="167" t="s">
        <v>1405</v>
      </c>
      <c r="J228" s="167" t="s">
        <v>1492</v>
      </c>
      <c r="K228" s="167" t="s">
        <v>911</v>
      </c>
      <c r="L228" s="167" t="s">
        <v>1493</v>
      </c>
      <c r="M228" s="167" t="s">
        <v>2269</v>
      </c>
      <c r="O228" s="167">
        <v>10806</v>
      </c>
      <c r="P228" s="167" t="s">
        <v>4987</v>
      </c>
      <c r="Q228" s="167">
        <v>28</v>
      </c>
      <c r="S228" s="167">
        <f t="shared" si="3"/>
        <v>28</v>
      </c>
      <c r="T228" s="167" t="s">
        <v>1361</v>
      </c>
    </row>
    <row r="229" spans="1:20">
      <c r="A229" s="167">
        <v>50050</v>
      </c>
      <c r="B229" s="168">
        <v>45901</v>
      </c>
      <c r="C229" s="168">
        <v>45901</v>
      </c>
      <c r="D229" s="167" t="s">
        <v>5012</v>
      </c>
      <c r="E229" s="167" t="s">
        <v>5012</v>
      </c>
      <c r="F229" s="167" t="s">
        <v>1425</v>
      </c>
      <c r="G229" s="167" t="s">
        <v>1426</v>
      </c>
      <c r="I229" s="167" t="s">
        <v>1405</v>
      </c>
      <c r="J229" s="167" t="s">
        <v>1427</v>
      </c>
      <c r="K229" s="167" t="s">
        <v>934</v>
      </c>
      <c r="L229" s="167" t="s">
        <v>1428</v>
      </c>
      <c r="M229" s="167" t="s">
        <v>2360</v>
      </c>
      <c r="O229" s="167">
        <v>10857</v>
      </c>
      <c r="P229" s="167" t="s">
        <v>4987</v>
      </c>
      <c r="Q229" s="167">
        <v>20.5</v>
      </c>
      <c r="S229" s="167">
        <f t="shared" si="3"/>
        <v>20.5</v>
      </c>
      <c r="T229" s="167" t="s">
        <v>1361</v>
      </c>
    </row>
    <row r="230" spans="1:20">
      <c r="A230" s="167">
        <v>50050</v>
      </c>
      <c r="B230" s="168">
        <v>45901</v>
      </c>
      <c r="C230" s="168">
        <v>45901</v>
      </c>
      <c r="D230" s="167" t="s">
        <v>5012</v>
      </c>
      <c r="E230" s="167" t="s">
        <v>5012</v>
      </c>
      <c r="F230" s="167" t="s">
        <v>1425</v>
      </c>
      <c r="G230" s="167" t="s">
        <v>1426</v>
      </c>
      <c r="I230" s="167" t="s">
        <v>1405</v>
      </c>
      <c r="J230" s="167" t="s">
        <v>1492</v>
      </c>
      <c r="K230" s="167" t="s">
        <v>934</v>
      </c>
      <c r="L230" s="167" t="s">
        <v>1493</v>
      </c>
      <c r="M230" s="167" t="s">
        <v>2360</v>
      </c>
      <c r="O230" s="167">
        <v>10857</v>
      </c>
      <c r="P230" s="167" t="s">
        <v>4987</v>
      </c>
      <c r="Q230" s="167">
        <v>27.6</v>
      </c>
      <c r="S230" s="167">
        <f t="shared" si="3"/>
        <v>27.6</v>
      </c>
      <c r="T230" s="167" t="s">
        <v>1361</v>
      </c>
    </row>
    <row r="231" spans="1:20">
      <c r="A231" s="167">
        <v>50050</v>
      </c>
      <c r="B231" s="168">
        <v>45901</v>
      </c>
      <c r="C231" s="168">
        <v>45901</v>
      </c>
      <c r="D231" s="167" t="s">
        <v>5012</v>
      </c>
      <c r="E231" s="167" t="s">
        <v>5012</v>
      </c>
      <c r="F231" s="167" t="s">
        <v>1425</v>
      </c>
      <c r="G231" s="167" t="s">
        <v>1426</v>
      </c>
      <c r="I231" s="167" t="s">
        <v>1405</v>
      </c>
      <c r="J231" s="167" t="s">
        <v>2019</v>
      </c>
      <c r="K231" s="167" t="s">
        <v>934</v>
      </c>
      <c r="L231" s="167" t="s">
        <v>2020</v>
      </c>
      <c r="M231" s="167" t="s">
        <v>2360</v>
      </c>
      <c r="O231" s="167">
        <v>10857</v>
      </c>
      <c r="P231" s="167" t="s">
        <v>4987</v>
      </c>
      <c r="Q231" s="167">
        <v>56.7</v>
      </c>
      <c r="S231" s="167">
        <f t="shared" si="3"/>
        <v>56.7</v>
      </c>
      <c r="T231" s="167" t="s">
        <v>1361</v>
      </c>
    </row>
    <row r="232" spans="1:20">
      <c r="A232" s="167">
        <v>50050</v>
      </c>
      <c r="B232" s="168">
        <v>45901</v>
      </c>
      <c r="C232" s="168">
        <v>45901</v>
      </c>
      <c r="D232" s="167" t="s">
        <v>5013</v>
      </c>
      <c r="E232" s="167" t="s">
        <v>5013</v>
      </c>
      <c r="F232" s="167" t="s">
        <v>1425</v>
      </c>
      <c r="G232" s="167" t="s">
        <v>1426</v>
      </c>
      <c r="I232" s="167" t="s">
        <v>1405</v>
      </c>
      <c r="J232" s="167" t="s">
        <v>1427</v>
      </c>
      <c r="K232" s="167" t="s">
        <v>952</v>
      </c>
      <c r="L232" s="167" t="s">
        <v>1428</v>
      </c>
      <c r="M232" s="167" t="s">
        <v>2473</v>
      </c>
      <c r="O232" s="167">
        <v>10819</v>
      </c>
      <c r="P232" s="167" t="s">
        <v>4987</v>
      </c>
      <c r="Q232" s="167">
        <v>28.7</v>
      </c>
      <c r="S232" s="167">
        <f t="shared" si="3"/>
        <v>28.7</v>
      </c>
      <c r="T232" s="167" t="s">
        <v>1361</v>
      </c>
    </row>
    <row r="233" spans="1:20">
      <c r="A233" s="167">
        <v>50050</v>
      </c>
      <c r="B233" s="168">
        <v>45901</v>
      </c>
      <c r="C233" s="168">
        <v>45901</v>
      </c>
      <c r="D233" s="167" t="s">
        <v>5013</v>
      </c>
      <c r="E233" s="167" t="s">
        <v>5013</v>
      </c>
      <c r="F233" s="167" t="s">
        <v>1425</v>
      </c>
      <c r="G233" s="167" t="s">
        <v>1426</v>
      </c>
      <c r="I233" s="167" t="s">
        <v>1405</v>
      </c>
      <c r="J233" s="167" t="s">
        <v>5234</v>
      </c>
      <c r="K233" s="167" t="s">
        <v>952</v>
      </c>
      <c r="L233" s="167" t="s">
        <v>5235</v>
      </c>
      <c r="M233" s="167" t="s">
        <v>2473</v>
      </c>
      <c r="O233" s="167">
        <v>10819</v>
      </c>
      <c r="P233" s="167" t="s">
        <v>4987</v>
      </c>
      <c r="Q233" s="167">
        <v>83.17</v>
      </c>
      <c r="S233" s="167">
        <f t="shared" si="3"/>
        <v>83.17</v>
      </c>
      <c r="T233" s="167" t="s">
        <v>1361</v>
      </c>
    </row>
    <row r="234" spans="1:20">
      <c r="A234" s="167">
        <v>50050</v>
      </c>
      <c r="B234" s="168">
        <v>45901</v>
      </c>
      <c r="C234" s="168">
        <v>45901</v>
      </c>
      <c r="D234" s="167" t="s">
        <v>5013</v>
      </c>
      <c r="E234" s="167" t="s">
        <v>5013</v>
      </c>
      <c r="F234" s="167" t="s">
        <v>1425</v>
      </c>
      <c r="G234" s="167" t="s">
        <v>1426</v>
      </c>
      <c r="I234" s="167" t="s">
        <v>1405</v>
      </c>
      <c r="J234" s="167" t="s">
        <v>5236</v>
      </c>
      <c r="K234" s="167" t="s">
        <v>952</v>
      </c>
      <c r="L234" s="167" t="s">
        <v>5237</v>
      </c>
      <c r="M234" s="167" t="s">
        <v>2473</v>
      </c>
      <c r="O234" s="167">
        <v>10819</v>
      </c>
      <c r="P234" s="167" t="s">
        <v>4987</v>
      </c>
      <c r="Q234" s="167">
        <v>126</v>
      </c>
      <c r="S234" s="167">
        <f t="shared" si="3"/>
        <v>126</v>
      </c>
      <c r="T234" s="167" t="s">
        <v>1361</v>
      </c>
    </row>
    <row r="235" spans="1:20">
      <c r="A235" s="167">
        <v>50050</v>
      </c>
      <c r="B235" s="168">
        <v>45901</v>
      </c>
      <c r="C235" s="168">
        <v>45901</v>
      </c>
      <c r="D235" s="167" t="s">
        <v>5248</v>
      </c>
      <c r="E235" s="167" t="s">
        <v>5248</v>
      </c>
      <c r="F235" s="167" t="s">
        <v>1425</v>
      </c>
      <c r="G235" s="167" t="s">
        <v>1426</v>
      </c>
      <c r="I235" s="167" t="s">
        <v>1405</v>
      </c>
      <c r="J235" s="167" t="s">
        <v>1492</v>
      </c>
      <c r="K235" s="167" t="s">
        <v>964</v>
      </c>
      <c r="L235" s="167" t="s">
        <v>1493</v>
      </c>
      <c r="M235" s="167" t="s">
        <v>2538</v>
      </c>
      <c r="O235" s="167">
        <v>10839</v>
      </c>
      <c r="P235" s="167" t="s">
        <v>4987</v>
      </c>
      <c r="Q235" s="167">
        <v>56</v>
      </c>
      <c r="S235" s="167">
        <f t="shared" si="3"/>
        <v>56</v>
      </c>
      <c r="T235" s="167" t="s">
        <v>1361</v>
      </c>
    </row>
    <row r="236" spans="1:20">
      <c r="A236" s="167">
        <v>50050</v>
      </c>
      <c r="B236" s="168">
        <v>45901</v>
      </c>
      <c r="C236" s="168">
        <v>45901</v>
      </c>
      <c r="D236" s="167" t="s">
        <v>5014</v>
      </c>
      <c r="E236" s="167" t="s">
        <v>5014</v>
      </c>
      <c r="F236" s="167" t="s">
        <v>1425</v>
      </c>
      <c r="G236" s="167" t="s">
        <v>1426</v>
      </c>
      <c r="I236" s="167" t="s">
        <v>1405</v>
      </c>
      <c r="J236" s="167" t="s">
        <v>1427</v>
      </c>
      <c r="K236" s="167" t="s">
        <v>973</v>
      </c>
      <c r="L236" s="167" t="s">
        <v>1428</v>
      </c>
      <c r="M236" s="167" t="s">
        <v>2585</v>
      </c>
      <c r="O236" s="167">
        <v>10816</v>
      </c>
      <c r="P236" s="167" t="s">
        <v>4987</v>
      </c>
      <c r="Q236" s="167">
        <v>57.4</v>
      </c>
      <c r="S236" s="167">
        <f t="shared" si="3"/>
        <v>57.4</v>
      </c>
      <c r="T236" s="167" t="s">
        <v>1361</v>
      </c>
    </row>
    <row r="237" spans="1:20">
      <c r="A237" s="167">
        <v>50050</v>
      </c>
      <c r="B237" s="168">
        <v>45901</v>
      </c>
      <c r="C237" s="168">
        <v>45901</v>
      </c>
      <c r="D237" s="167" t="s">
        <v>5015</v>
      </c>
      <c r="E237" s="167" t="s">
        <v>5015</v>
      </c>
      <c r="F237" s="167" t="s">
        <v>1425</v>
      </c>
      <c r="G237" s="167" t="s">
        <v>1426</v>
      </c>
      <c r="I237" s="167" t="s">
        <v>1405</v>
      </c>
      <c r="J237" s="167" t="s">
        <v>1492</v>
      </c>
      <c r="K237" s="167" t="s">
        <v>977</v>
      </c>
      <c r="L237" s="167" t="s">
        <v>1493</v>
      </c>
      <c r="M237" s="167" t="s">
        <v>2599</v>
      </c>
      <c r="O237" s="167">
        <v>10794</v>
      </c>
      <c r="P237" s="167" t="s">
        <v>4987</v>
      </c>
      <c r="Q237" s="167">
        <v>13.8</v>
      </c>
      <c r="S237" s="167">
        <f t="shared" si="3"/>
        <v>13.8</v>
      </c>
      <c r="T237" s="167" t="s">
        <v>1361</v>
      </c>
    </row>
    <row r="238" spans="1:20">
      <c r="A238" s="167">
        <v>50050</v>
      </c>
      <c r="B238" s="168">
        <v>45901</v>
      </c>
      <c r="C238" s="168">
        <v>45901</v>
      </c>
      <c r="D238" s="167" t="s">
        <v>5249</v>
      </c>
      <c r="E238" s="167" t="s">
        <v>5249</v>
      </c>
      <c r="F238" s="167" t="s">
        <v>1425</v>
      </c>
      <c r="G238" s="167" t="s">
        <v>1426</v>
      </c>
      <c r="I238" s="167" t="s">
        <v>1405</v>
      </c>
      <c r="J238" s="167" t="s">
        <v>1427</v>
      </c>
      <c r="K238" s="167" t="s">
        <v>981</v>
      </c>
      <c r="L238" s="167" t="s">
        <v>1428</v>
      </c>
      <c r="M238" s="167" t="s">
        <v>2615</v>
      </c>
      <c r="O238" s="167">
        <v>10792</v>
      </c>
      <c r="P238" s="167" t="s">
        <v>4987</v>
      </c>
      <c r="Q238" s="167">
        <v>4.0999999999999996</v>
      </c>
      <c r="S238" s="167">
        <f t="shared" si="3"/>
        <v>4.0999999999999996</v>
      </c>
      <c r="T238" s="167" t="s">
        <v>1361</v>
      </c>
    </row>
    <row r="239" spans="1:20">
      <c r="A239" s="167">
        <v>50050</v>
      </c>
      <c r="B239" s="168">
        <v>45901</v>
      </c>
      <c r="C239" s="168">
        <v>45901</v>
      </c>
      <c r="D239" s="167" t="s">
        <v>5249</v>
      </c>
      <c r="E239" s="167" t="s">
        <v>5249</v>
      </c>
      <c r="F239" s="167" t="s">
        <v>1425</v>
      </c>
      <c r="G239" s="167" t="s">
        <v>1426</v>
      </c>
      <c r="I239" s="167" t="s">
        <v>1405</v>
      </c>
      <c r="J239" s="167" t="s">
        <v>1492</v>
      </c>
      <c r="K239" s="167" t="s">
        <v>981</v>
      </c>
      <c r="L239" s="167" t="s">
        <v>1493</v>
      </c>
      <c r="M239" s="167" t="s">
        <v>2615</v>
      </c>
      <c r="O239" s="167">
        <v>10792</v>
      </c>
      <c r="P239" s="167" t="s">
        <v>4987</v>
      </c>
      <c r="Q239" s="167">
        <v>96.6</v>
      </c>
      <c r="S239" s="167">
        <f t="shared" si="3"/>
        <v>96.6</v>
      </c>
      <c r="T239" s="167" t="s">
        <v>1361</v>
      </c>
    </row>
    <row r="240" spans="1:20">
      <c r="A240" s="167">
        <v>50050</v>
      </c>
      <c r="B240" s="168">
        <v>45901</v>
      </c>
      <c r="C240" s="168">
        <v>45901</v>
      </c>
      <c r="D240" s="167" t="s">
        <v>5250</v>
      </c>
      <c r="E240" s="167" t="s">
        <v>5250</v>
      </c>
      <c r="F240" s="167" t="s">
        <v>1425</v>
      </c>
      <c r="G240" s="167" t="s">
        <v>1426</v>
      </c>
      <c r="I240" s="167" t="s">
        <v>1405</v>
      </c>
      <c r="J240" s="167" t="s">
        <v>1492</v>
      </c>
      <c r="K240" s="167" t="s">
        <v>987</v>
      </c>
      <c r="L240" s="167" t="s">
        <v>1493</v>
      </c>
      <c r="M240" s="167" t="s">
        <v>2637</v>
      </c>
      <c r="O240" s="167">
        <v>10823</v>
      </c>
      <c r="P240" s="167" t="s">
        <v>4987</v>
      </c>
      <c r="Q240" s="167">
        <v>224</v>
      </c>
      <c r="S240" s="167">
        <f t="shared" si="3"/>
        <v>224</v>
      </c>
      <c r="T240" s="167" t="s">
        <v>1361</v>
      </c>
    </row>
    <row r="241" spans="1:20">
      <c r="A241" s="167">
        <v>50050</v>
      </c>
      <c r="B241" s="168">
        <v>45901</v>
      </c>
      <c r="C241" s="168">
        <v>45901</v>
      </c>
      <c r="D241" s="167" t="s">
        <v>5251</v>
      </c>
      <c r="E241" s="167" t="s">
        <v>5251</v>
      </c>
      <c r="F241" s="167" t="s">
        <v>1425</v>
      </c>
      <c r="G241" s="167" t="s">
        <v>1426</v>
      </c>
      <c r="I241" s="167" t="s">
        <v>1405</v>
      </c>
      <c r="J241" s="167" t="s">
        <v>1492</v>
      </c>
      <c r="K241" s="167" t="s">
        <v>993</v>
      </c>
      <c r="L241" s="167" t="s">
        <v>1493</v>
      </c>
      <c r="M241" s="167" t="s">
        <v>2663</v>
      </c>
      <c r="O241" s="167">
        <v>10830</v>
      </c>
      <c r="P241" s="167" t="s">
        <v>4987</v>
      </c>
      <c r="Q241" s="167">
        <v>165.6</v>
      </c>
      <c r="S241" s="167">
        <f t="shared" si="3"/>
        <v>165.6</v>
      </c>
      <c r="T241" s="167" t="s">
        <v>1361</v>
      </c>
    </row>
    <row r="242" spans="1:20">
      <c r="A242" s="167">
        <v>50050</v>
      </c>
      <c r="B242" s="168">
        <v>45901</v>
      </c>
      <c r="C242" s="168">
        <v>45901</v>
      </c>
      <c r="D242" s="167" t="s">
        <v>5017</v>
      </c>
      <c r="E242" s="167" t="s">
        <v>5017</v>
      </c>
      <c r="F242" s="167" t="s">
        <v>1425</v>
      </c>
      <c r="G242" s="167" t="s">
        <v>1426</v>
      </c>
      <c r="I242" s="167" t="s">
        <v>1405</v>
      </c>
      <c r="J242" s="167" t="s">
        <v>1492</v>
      </c>
      <c r="K242" s="167" t="s">
        <v>1004</v>
      </c>
      <c r="L242" s="167" t="s">
        <v>1493</v>
      </c>
      <c r="M242" s="167" t="s">
        <v>2722</v>
      </c>
      <c r="O242" s="167">
        <v>10807</v>
      </c>
      <c r="P242" s="167" t="s">
        <v>4987</v>
      </c>
      <c r="Q242" s="167">
        <v>56</v>
      </c>
      <c r="S242" s="167">
        <f t="shared" si="3"/>
        <v>56</v>
      </c>
      <c r="T242" s="167" t="s">
        <v>1361</v>
      </c>
    </row>
    <row r="243" spans="1:20">
      <c r="A243" s="167">
        <v>50050</v>
      </c>
      <c r="B243" s="168">
        <v>45901</v>
      </c>
      <c r="C243" s="168">
        <v>45901</v>
      </c>
      <c r="D243" s="167" t="s">
        <v>5252</v>
      </c>
      <c r="E243" s="167" t="s">
        <v>5252</v>
      </c>
      <c r="F243" s="167" t="s">
        <v>1408</v>
      </c>
      <c r="G243" s="167" t="s">
        <v>1409</v>
      </c>
      <c r="I243" s="167" t="s">
        <v>1405</v>
      </c>
      <c r="J243" s="167" t="s">
        <v>1492</v>
      </c>
      <c r="K243" s="167" t="s">
        <v>1072</v>
      </c>
      <c r="L243" s="167" t="s">
        <v>1493</v>
      </c>
      <c r="M243" s="167" t="s">
        <v>2919</v>
      </c>
      <c r="O243" s="167">
        <v>10774</v>
      </c>
      <c r="P243" s="167" t="s">
        <v>4987</v>
      </c>
      <c r="Q243" s="167">
        <v>42</v>
      </c>
      <c r="S243" s="167">
        <f t="shared" si="3"/>
        <v>42</v>
      </c>
      <c r="T243" s="167" t="s">
        <v>1361</v>
      </c>
    </row>
    <row r="244" spans="1:20">
      <c r="A244" s="167">
        <v>50050</v>
      </c>
      <c r="B244" s="168">
        <v>45901</v>
      </c>
      <c r="C244" s="168">
        <v>45901</v>
      </c>
      <c r="D244" s="167" t="s">
        <v>5253</v>
      </c>
      <c r="E244" s="167" t="s">
        <v>5253</v>
      </c>
      <c r="F244" s="167" t="s">
        <v>1425</v>
      </c>
      <c r="G244" s="167" t="s">
        <v>1426</v>
      </c>
      <c r="I244" s="167" t="s">
        <v>1405</v>
      </c>
      <c r="J244" s="167" t="s">
        <v>1427</v>
      </c>
      <c r="K244" s="167" t="s">
        <v>1093</v>
      </c>
      <c r="L244" s="167" t="s">
        <v>1428</v>
      </c>
      <c r="M244" s="167" t="s">
        <v>3005</v>
      </c>
      <c r="O244" s="167">
        <v>10842</v>
      </c>
      <c r="P244" s="167" t="s">
        <v>4987</v>
      </c>
      <c r="Q244" s="167">
        <v>12.3</v>
      </c>
      <c r="S244" s="167">
        <f t="shared" si="3"/>
        <v>12.3</v>
      </c>
      <c r="T244" s="167" t="s">
        <v>1361</v>
      </c>
    </row>
    <row r="245" spans="1:20">
      <c r="A245" s="167">
        <v>50050</v>
      </c>
      <c r="B245" s="168">
        <v>45901</v>
      </c>
      <c r="C245" s="168">
        <v>45901</v>
      </c>
      <c r="D245" s="167" t="s">
        <v>5253</v>
      </c>
      <c r="E245" s="167" t="s">
        <v>5253</v>
      </c>
      <c r="F245" s="167" t="s">
        <v>1425</v>
      </c>
      <c r="G245" s="167" t="s">
        <v>1426</v>
      </c>
      <c r="I245" s="167" t="s">
        <v>1405</v>
      </c>
      <c r="J245" s="167" t="s">
        <v>1492</v>
      </c>
      <c r="K245" s="167" t="s">
        <v>1093</v>
      </c>
      <c r="L245" s="167" t="s">
        <v>1493</v>
      </c>
      <c r="M245" s="167" t="s">
        <v>3005</v>
      </c>
      <c r="O245" s="167">
        <v>10842</v>
      </c>
      <c r="P245" s="167" t="s">
        <v>4987</v>
      </c>
      <c r="Q245" s="167">
        <v>12.6</v>
      </c>
      <c r="S245" s="167">
        <f t="shared" si="3"/>
        <v>12.6</v>
      </c>
      <c r="T245" s="167" t="s">
        <v>1361</v>
      </c>
    </row>
    <row r="246" spans="1:20">
      <c r="A246" s="167">
        <v>50050</v>
      </c>
      <c r="B246" s="168">
        <v>45901</v>
      </c>
      <c r="C246" s="168">
        <v>45901</v>
      </c>
      <c r="D246" s="167" t="s">
        <v>5018</v>
      </c>
      <c r="E246" s="167" t="s">
        <v>5018</v>
      </c>
      <c r="F246" s="167" t="s">
        <v>1425</v>
      </c>
      <c r="G246" s="167" t="s">
        <v>1426</v>
      </c>
      <c r="I246" s="167" t="s">
        <v>1405</v>
      </c>
      <c r="J246" s="167" t="s">
        <v>1427</v>
      </c>
      <c r="K246" s="167" t="s">
        <v>1096</v>
      </c>
      <c r="L246" s="167" t="s">
        <v>1428</v>
      </c>
      <c r="M246" s="167" t="s">
        <v>3052</v>
      </c>
      <c r="O246" s="167">
        <v>10832</v>
      </c>
      <c r="P246" s="167" t="s">
        <v>4987</v>
      </c>
      <c r="Q246" s="167">
        <v>65.599999999999994</v>
      </c>
      <c r="S246" s="167">
        <f t="shared" si="3"/>
        <v>65.599999999999994</v>
      </c>
      <c r="T246" s="167" t="s">
        <v>1361</v>
      </c>
    </row>
    <row r="247" spans="1:20">
      <c r="A247" s="167">
        <v>50050</v>
      </c>
      <c r="B247" s="168">
        <v>45901</v>
      </c>
      <c r="C247" s="168">
        <v>45901</v>
      </c>
      <c r="D247" s="167" t="s">
        <v>5254</v>
      </c>
      <c r="E247" s="167" t="s">
        <v>5254</v>
      </c>
      <c r="F247" s="167" t="s">
        <v>1425</v>
      </c>
      <c r="G247" s="167" t="s">
        <v>1426</v>
      </c>
      <c r="I247" s="167" t="s">
        <v>1405</v>
      </c>
      <c r="J247" s="167" t="s">
        <v>1427</v>
      </c>
      <c r="K247" s="167" t="s">
        <v>1120</v>
      </c>
      <c r="L247" s="167" t="s">
        <v>1428</v>
      </c>
      <c r="M247" s="167" t="s">
        <v>3366</v>
      </c>
      <c r="O247" s="167">
        <v>10826</v>
      </c>
      <c r="P247" s="167" t="s">
        <v>4987</v>
      </c>
      <c r="Q247" s="167">
        <v>12.3</v>
      </c>
      <c r="S247" s="167">
        <f t="shared" si="3"/>
        <v>12.3</v>
      </c>
      <c r="T247" s="167" t="s">
        <v>1361</v>
      </c>
    </row>
    <row r="248" spans="1:20">
      <c r="A248" s="167">
        <v>50050</v>
      </c>
      <c r="B248" s="168">
        <v>45901</v>
      </c>
      <c r="C248" s="168">
        <v>45901</v>
      </c>
      <c r="D248" s="167" t="s">
        <v>5255</v>
      </c>
      <c r="E248" s="167" t="s">
        <v>5255</v>
      </c>
      <c r="F248" s="167" t="s">
        <v>1425</v>
      </c>
      <c r="G248" s="167" t="s">
        <v>1426</v>
      </c>
      <c r="I248" s="167" t="s">
        <v>1405</v>
      </c>
      <c r="J248" s="167" t="s">
        <v>1492</v>
      </c>
      <c r="K248" s="167" t="s">
        <v>1138</v>
      </c>
      <c r="L248" s="167" t="s">
        <v>1493</v>
      </c>
      <c r="M248" s="167" t="s">
        <v>3467</v>
      </c>
      <c r="O248" s="167">
        <v>10814</v>
      </c>
      <c r="P248" s="167" t="s">
        <v>4987</v>
      </c>
      <c r="Q248" s="167">
        <v>13.8</v>
      </c>
      <c r="S248" s="167">
        <f t="shared" si="3"/>
        <v>13.8</v>
      </c>
      <c r="T248" s="167" t="s">
        <v>1361</v>
      </c>
    </row>
    <row r="249" spans="1:20">
      <c r="A249" s="167">
        <v>50050</v>
      </c>
      <c r="B249" s="168">
        <v>45901</v>
      </c>
      <c r="C249" s="168">
        <v>45901</v>
      </c>
      <c r="D249" s="167" t="s">
        <v>5256</v>
      </c>
      <c r="E249" s="167" t="s">
        <v>5256</v>
      </c>
      <c r="F249" s="167" t="s">
        <v>1425</v>
      </c>
      <c r="G249" s="167" t="s">
        <v>1426</v>
      </c>
      <c r="I249" s="167" t="s">
        <v>1405</v>
      </c>
      <c r="J249" s="167" t="s">
        <v>1492</v>
      </c>
      <c r="K249" s="167" t="s">
        <v>1141</v>
      </c>
      <c r="L249" s="167" t="s">
        <v>1493</v>
      </c>
      <c r="M249" s="167" t="s">
        <v>3483</v>
      </c>
      <c r="O249" s="167">
        <v>10764</v>
      </c>
      <c r="P249" s="167" t="s">
        <v>4987</v>
      </c>
      <c r="Q249" s="167">
        <v>13.8</v>
      </c>
      <c r="S249" s="167">
        <f t="shared" si="3"/>
        <v>13.8</v>
      </c>
      <c r="T249" s="167" t="s">
        <v>1361</v>
      </c>
    </row>
    <row r="250" spans="1:20">
      <c r="A250" s="167">
        <v>50050</v>
      </c>
      <c r="B250" s="168">
        <v>45901</v>
      </c>
      <c r="C250" s="168">
        <v>45901</v>
      </c>
      <c r="D250" s="167" t="s">
        <v>5256</v>
      </c>
      <c r="E250" s="167" t="s">
        <v>5256</v>
      </c>
      <c r="F250" s="167" t="s">
        <v>1425</v>
      </c>
      <c r="G250" s="167" t="s">
        <v>1426</v>
      </c>
      <c r="I250" s="167" t="s">
        <v>1405</v>
      </c>
      <c r="J250" s="167" t="s">
        <v>1427</v>
      </c>
      <c r="K250" s="167" t="s">
        <v>1141</v>
      </c>
      <c r="L250" s="167" t="s">
        <v>1428</v>
      </c>
      <c r="M250" s="167" t="s">
        <v>3483</v>
      </c>
      <c r="O250" s="167">
        <v>10764</v>
      </c>
      <c r="P250" s="167" t="s">
        <v>4987</v>
      </c>
      <c r="Q250" s="167">
        <v>24.6</v>
      </c>
      <c r="S250" s="167">
        <f t="shared" si="3"/>
        <v>24.6</v>
      </c>
      <c r="T250" s="167" t="s">
        <v>1361</v>
      </c>
    </row>
    <row r="251" spans="1:20">
      <c r="A251" s="167">
        <v>50050</v>
      </c>
      <c r="B251" s="168">
        <v>45901</v>
      </c>
      <c r="C251" s="168">
        <v>45901</v>
      </c>
      <c r="D251" s="167" t="s">
        <v>5020</v>
      </c>
      <c r="E251" s="167" t="s">
        <v>5020</v>
      </c>
      <c r="F251" s="167" t="s">
        <v>1425</v>
      </c>
      <c r="G251" s="167" t="s">
        <v>1426</v>
      </c>
      <c r="I251" s="167" t="s">
        <v>1405</v>
      </c>
      <c r="J251" s="167" t="s">
        <v>1427</v>
      </c>
      <c r="K251" s="167" t="s">
        <v>1172</v>
      </c>
      <c r="L251" s="167" t="s">
        <v>1428</v>
      </c>
      <c r="M251" s="167" t="s">
        <v>3616</v>
      </c>
      <c r="O251" s="167">
        <v>10788</v>
      </c>
      <c r="P251" s="167" t="s">
        <v>4987</v>
      </c>
      <c r="Q251" s="167">
        <v>16.399999999999999</v>
      </c>
      <c r="S251" s="167">
        <f t="shared" si="3"/>
        <v>16.399999999999999</v>
      </c>
      <c r="T251" s="167" t="s">
        <v>1361</v>
      </c>
    </row>
    <row r="252" spans="1:20">
      <c r="A252" s="167">
        <v>50050</v>
      </c>
      <c r="B252" s="168">
        <v>45901</v>
      </c>
      <c r="C252" s="168">
        <v>45901</v>
      </c>
      <c r="D252" s="167" t="s">
        <v>5021</v>
      </c>
      <c r="E252" s="167" t="s">
        <v>5021</v>
      </c>
      <c r="F252" s="167" t="s">
        <v>1425</v>
      </c>
      <c r="G252" s="167" t="s">
        <v>1426</v>
      </c>
      <c r="I252" s="167" t="s">
        <v>1405</v>
      </c>
      <c r="J252" s="167" t="s">
        <v>1492</v>
      </c>
      <c r="K252" s="167" t="s">
        <v>1181</v>
      </c>
      <c r="L252" s="167" t="s">
        <v>1493</v>
      </c>
      <c r="M252" s="167" t="s">
        <v>3687</v>
      </c>
      <c r="O252" s="167">
        <v>10835</v>
      </c>
      <c r="P252" s="167" t="s">
        <v>4987</v>
      </c>
      <c r="Q252" s="167">
        <v>13.8</v>
      </c>
      <c r="S252" s="167">
        <f t="shared" si="3"/>
        <v>13.8</v>
      </c>
      <c r="T252" s="167" t="s">
        <v>1361</v>
      </c>
    </row>
    <row r="253" spans="1:20">
      <c r="A253" s="167">
        <v>50050</v>
      </c>
      <c r="B253" s="168">
        <v>45901</v>
      </c>
      <c r="C253" s="168">
        <v>45901</v>
      </c>
      <c r="D253" s="167" t="s">
        <v>5021</v>
      </c>
      <c r="E253" s="167" t="s">
        <v>5021</v>
      </c>
      <c r="F253" s="167" t="s">
        <v>1425</v>
      </c>
      <c r="G253" s="167" t="s">
        <v>1426</v>
      </c>
      <c r="I253" s="167" t="s">
        <v>1405</v>
      </c>
      <c r="J253" s="167" t="s">
        <v>1492</v>
      </c>
      <c r="K253" s="167" t="s">
        <v>1181</v>
      </c>
      <c r="L253" s="167" t="s">
        <v>1493</v>
      </c>
      <c r="M253" s="167" t="s">
        <v>3687</v>
      </c>
      <c r="O253" s="167">
        <v>10835</v>
      </c>
      <c r="P253" s="167" t="s">
        <v>4987</v>
      </c>
      <c r="Q253" s="167">
        <v>13.8</v>
      </c>
      <c r="S253" s="167">
        <f t="shared" si="3"/>
        <v>13.8</v>
      </c>
      <c r="T253" s="167" t="s">
        <v>1361</v>
      </c>
    </row>
    <row r="254" spans="1:20">
      <c r="A254" s="167">
        <v>50050</v>
      </c>
      <c r="B254" s="168">
        <v>45901</v>
      </c>
      <c r="C254" s="168">
        <v>45901</v>
      </c>
      <c r="D254" s="167" t="s">
        <v>5021</v>
      </c>
      <c r="E254" s="167" t="s">
        <v>5021</v>
      </c>
      <c r="F254" s="167" t="s">
        <v>1425</v>
      </c>
      <c r="G254" s="167" t="s">
        <v>1426</v>
      </c>
      <c r="I254" s="167" t="s">
        <v>1405</v>
      </c>
      <c r="J254" s="167" t="s">
        <v>1427</v>
      </c>
      <c r="K254" s="167" t="s">
        <v>1181</v>
      </c>
      <c r="L254" s="167" t="s">
        <v>1428</v>
      </c>
      <c r="M254" s="167" t="s">
        <v>3687</v>
      </c>
      <c r="O254" s="167">
        <v>10835</v>
      </c>
      <c r="P254" s="167" t="s">
        <v>4987</v>
      </c>
      <c r="Q254" s="167">
        <v>28.7</v>
      </c>
      <c r="S254" s="167">
        <f t="shared" si="3"/>
        <v>28.7</v>
      </c>
      <c r="T254" s="167" t="s">
        <v>1361</v>
      </c>
    </row>
    <row r="255" spans="1:20">
      <c r="A255" s="167">
        <v>50050</v>
      </c>
      <c r="B255" s="168">
        <v>45901</v>
      </c>
      <c r="C255" s="168">
        <v>45901</v>
      </c>
      <c r="D255" s="167" t="s">
        <v>5257</v>
      </c>
      <c r="E255" s="167" t="s">
        <v>5257</v>
      </c>
      <c r="F255" s="167" t="s">
        <v>1425</v>
      </c>
      <c r="G255" s="167" t="s">
        <v>1426</v>
      </c>
      <c r="I255" s="167" t="s">
        <v>1405</v>
      </c>
      <c r="J255" s="167" t="s">
        <v>1427</v>
      </c>
      <c r="K255" s="167" t="s">
        <v>1199</v>
      </c>
      <c r="L255" s="167" t="s">
        <v>1428</v>
      </c>
      <c r="M255" s="167" t="s">
        <v>3808</v>
      </c>
      <c r="O255" s="167">
        <v>10847</v>
      </c>
      <c r="P255" s="167" t="s">
        <v>4987</v>
      </c>
      <c r="Q255" s="167">
        <v>61.5</v>
      </c>
      <c r="S255" s="167">
        <f t="shared" si="3"/>
        <v>61.5</v>
      </c>
      <c r="T255" s="167" t="s">
        <v>1361</v>
      </c>
    </row>
    <row r="256" spans="1:20">
      <c r="A256" s="167">
        <v>50050</v>
      </c>
      <c r="B256" s="168">
        <v>45901</v>
      </c>
      <c r="C256" s="168">
        <v>45901</v>
      </c>
      <c r="D256" s="167" t="s">
        <v>5258</v>
      </c>
      <c r="E256" s="167" t="s">
        <v>5258</v>
      </c>
      <c r="F256" s="167" t="s">
        <v>1425</v>
      </c>
      <c r="G256" s="167" t="s">
        <v>1426</v>
      </c>
      <c r="I256" s="167" t="s">
        <v>1405</v>
      </c>
      <c r="J256" s="167" t="s">
        <v>1492</v>
      </c>
      <c r="K256" s="167" t="s">
        <v>1222</v>
      </c>
      <c r="L256" s="167" t="s">
        <v>1493</v>
      </c>
      <c r="M256" s="167" t="s">
        <v>3966</v>
      </c>
      <c r="O256" s="167">
        <v>10821</v>
      </c>
      <c r="P256" s="167" t="s">
        <v>4987</v>
      </c>
      <c r="Q256" s="167">
        <v>13.8</v>
      </c>
      <c r="S256" s="167">
        <f t="shared" si="3"/>
        <v>13.8</v>
      </c>
      <c r="T256" s="167" t="s">
        <v>1361</v>
      </c>
    </row>
    <row r="257" spans="1:20">
      <c r="A257" s="167">
        <v>50050</v>
      </c>
      <c r="B257" s="168">
        <v>45901</v>
      </c>
      <c r="C257" s="168">
        <v>45901</v>
      </c>
      <c r="D257" s="167" t="s">
        <v>5259</v>
      </c>
      <c r="E257" s="167" t="s">
        <v>5259</v>
      </c>
      <c r="F257" s="167" t="s">
        <v>1425</v>
      </c>
      <c r="G257" s="167" t="s">
        <v>1426</v>
      </c>
      <c r="I257" s="167" t="s">
        <v>1405</v>
      </c>
      <c r="J257" s="167" t="s">
        <v>1492</v>
      </c>
      <c r="K257" s="167" t="s">
        <v>1227</v>
      </c>
      <c r="L257" s="167" t="s">
        <v>1493</v>
      </c>
      <c r="M257" s="167" t="s">
        <v>3982</v>
      </c>
      <c r="O257" s="167">
        <v>10841</v>
      </c>
      <c r="P257" s="167" t="s">
        <v>4987</v>
      </c>
      <c r="Q257" s="167">
        <v>13.8</v>
      </c>
      <c r="S257" s="167">
        <f t="shared" si="3"/>
        <v>13.8</v>
      </c>
      <c r="T257" s="167" t="s">
        <v>1361</v>
      </c>
    </row>
    <row r="258" spans="1:20">
      <c r="A258" s="167">
        <v>50050</v>
      </c>
      <c r="B258" s="168">
        <v>45901</v>
      </c>
      <c r="C258" s="168">
        <v>45901</v>
      </c>
      <c r="D258" s="167" t="s">
        <v>5259</v>
      </c>
      <c r="E258" s="167" t="s">
        <v>5259</v>
      </c>
      <c r="F258" s="167" t="s">
        <v>1425</v>
      </c>
      <c r="G258" s="167" t="s">
        <v>1426</v>
      </c>
      <c r="I258" s="167" t="s">
        <v>1405</v>
      </c>
      <c r="J258" s="167" t="s">
        <v>1427</v>
      </c>
      <c r="K258" s="167" t="s">
        <v>1227</v>
      </c>
      <c r="L258" s="167" t="s">
        <v>1428</v>
      </c>
      <c r="M258" s="167" t="s">
        <v>3982</v>
      </c>
      <c r="O258" s="167">
        <v>10841</v>
      </c>
      <c r="P258" s="167" t="s">
        <v>4987</v>
      </c>
      <c r="Q258" s="167">
        <v>16.399999999999999</v>
      </c>
      <c r="S258" s="167">
        <f t="shared" si="3"/>
        <v>16.399999999999999</v>
      </c>
      <c r="T258" s="167" t="s">
        <v>1361</v>
      </c>
    </row>
    <row r="259" spans="1:20">
      <c r="A259" s="167">
        <v>50050</v>
      </c>
      <c r="B259" s="168">
        <v>45901</v>
      </c>
      <c r="C259" s="168">
        <v>45901</v>
      </c>
      <c r="D259" s="167" t="s">
        <v>5260</v>
      </c>
      <c r="E259" s="167" t="s">
        <v>5260</v>
      </c>
      <c r="F259" s="167" t="s">
        <v>1425</v>
      </c>
      <c r="G259" s="167" t="s">
        <v>1426</v>
      </c>
      <c r="I259" s="167" t="s">
        <v>1405</v>
      </c>
      <c r="J259" s="167" t="s">
        <v>1492</v>
      </c>
      <c r="K259" s="167" t="s">
        <v>1232</v>
      </c>
      <c r="L259" s="167" t="s">
        <v>1493</v>
      </c>
      <c r="M259" s="167" t="s">
        <v>4046</v>
      </c>
      <c r="O259" s="167">
        <v>10810</v>
      </c>
      <c r="P259" s="167" t="s">
        <v>4987</v>
      </c>
      <c r="Q259" s="167">
        <v>168</v>
      </c>
      <c r="S259" s="167">
        <f t="shared" ref="S259:S322" si="4">Q259-R259</f>
        <v>168</v>
      </c>
      <c r="T259" s="167" t="s">
        <v>1361</v>
      </c>
    </row>
    <row r="260" spans="1:20">
      <c r="A260" s="167">
        <v>50050</v>
      </c>
      <c r="B260" s="168">
        <v>45901</v>
      </c>
      <c r="C260" s="168">
        <v>45901</v>
      </c>
      <c r="D260" s="167" t="s">
        <v>5022</v>
      </c>
      <c r="E260" s="167" t="s">
        <v>5022</v>
      </c>
      <c r="F260" s="167" t="s">
        <v>1425</v>
      </c>
      <c r="G260" s="167" t="s">
        <v>1426</v>
      </c>
      <c r="I260" s="167" t="s">
        <v>1405</v>
      </c>
      <c r="J260" s="167" t="s">
        <v>1492</v>
      </c>
      <c r="K260" s="167" t="s">
        <v>1235</v>
      </c>
      <c r="L260" s="167" t="s">
        <v>1493</v>
      </c>
      <c r="M260" s="167" t="s">
        <v>4056</v>
      </c>
      <c r="O260" s="167">
        <v>10829</v>
      </c>
      <c r="P260" s="167" t="s">
        <v>4987</v>
      </c>
      <c r="Q260" s="167">
        <v>13.8</v>
      </c>
      <c r="S260" s="167">
        <f t="shared" si="4"/>
        <v>13.8</v>
      </c>
      <c r="T260" s="167" t="s">
        <v>1361</v>
      </c>
    </row>
    <row r="261" spans="1:20">
      <c r="A261" s="167">
        <v>50050</v>
      </c>
      <c r="B261" s="168">
        <v>45901</v>
      </c>
      <c r="C261" s="168">
        <v>45901</v>
      </c>
      <c r="D261" s="167" t="s">
        <v>5022</v>
      </c>
      <c r="E261" s="167" t="s">
        <v>5022</v>
      </c>
      <c r="F261" s="167" t="s">
        <v>1425</v>
      </c>
      <c r="G261" s="167" t="s">
        <v>1426</v>
      </c>
      <c r="I261" s="167" t="s">
        <v>1405</v>
      </c>
      <c r="J261" s="167" t="s">
        <v>1427</v>
      </c>
      <c r="K261" s="167" t="s">
        <v>1235</v>
      </c>
      <c r="L261" s="167" t="s">
        <v>1428</v>
      </c>
      <c r="M261" s="167" t="s">
        <v>4056</v>
      </c>
      <c r="O261" s="167">
        <v>10829</v>
      </c>
      <c r="P261" s="167" t="s">
        <v>4987</v>
      </c>
      <c r="Q261" s="167">
        <v>32.799999999999997</v>
      </c>
      <c r="S261" s="167">
        <f t="shared" si="4"/>
        <v>32.799999999999997</v>
      </c>
      <c r="T261" s="167" t="s">
        <v>1361</v>
      </c>
    </row>
    <row r="262" spans="1:20">
      <c r="A262" s="167">
        <v>50050</v>
      </c>
      <c r="B262" s="168">
        <v>45901</v>
      </c>
      <c r="C262" s="168">
        <v>45901</v>
      </c>
      <c r="D262" s="167" t="s">
        <v>5023</v>
      </c>
      <c r="E262" s="167" t="s">
        <v>5023</v>
      </c>
      <c r="F262" s="167" t="s">
        <v>1425</v>
      </c>
      <c r="G262" s="167" t="s">
        <v>1426</v>
      </c>
      <c r="I262" s="167" t="s">
        <v>1405</v>
      </c>
      <c r="J262" s="167" t="s">
        <v>1427</v>
      </c>
      <c r="K262" s="167" t="s">
        <v>1240</v>
      </c>
      <c r="L262" s="167" t="s">
        <v>1428</v>
      </c>
      <c r="M262" s="167" t="s">
        <v>4088</v>
      </c>
      <c r="O262" s="167">
        <v>10815</v>
      </c>
      <c r="P262" s="167" t="s">
        <v>4987</v>
      </c>
      <c r="Q262" s="167">
        <v>45.1</v>
      </c>
      <c r="S262" s="167">
        <f t="shared" si="4"/>
        <v>45.1</v>
      </c>
      <c r="T262" s="167" t="s">
        <v>1361</v>
      </c>
    </row>
    <row r="263" spans="1:20">
      <c r="A263" s="167">
        <v>50050</v>
      </c>
      <c r="B263" s="168">
        <v>45901</v>
      </c>
      <c r="C263" s="168">
        <v>45901</v>
      </c>
      <c r="D263" s="167" t="s">
        <v>5024</v>
      </c>
      <c r="E263" s="167" t="s">
        <v>5024</v>
      </c>
      <c r="F263" s="167" t="s">
        <v>1425</v>
      </c>
      <c r="G263" s="167" t="s">
        <v>1426</v>
      </c>
      <c r="I263" s="167" t="s">
        <v>1405</v>
      </c>
      <c r="J263" s="167" t="s">
        <v>1427</v>
      </c>
      <c r="K263" s="167" t="s">
        <v>1244</v>
      </c>
      <c r="L263" s="167" t="s">
        <v>1428</v>
      </c>
      <c r="M263" s="167" t="s">
        <v>4103</v>
      </c>
      <c r="O263" s="167">
        <v>10780</v>
      </c>
      <c r="P263" s="167" t="s">
        <v>4987</v>
      </c>
      <c r="Q263" s="167">
        <v>8.1999999999999993</v>
      </c>
      <c r="S263" s="167">
        <f t="shared" si="4"/>
        <v>8.1999999999999993</v>
      </c>
      <c r="T263" s="167" t="s">
        <v>1361</v>
      </c>
    </row>
    <row r="264" spans="1:20">
      <c r="A264" s="167">
        <v>50050</v>
      </c>
      <c r="B264" s="168">
        <v>45901</v>
      </c>
      <c r="C264" s="168">
        <v>45901</v>
      </c>
      <c r="D264" s="167" t="s">
        <v>5024</v>
      </c>
      <c r="E264" s="167" t="s">
        <v>5024</v>
      </c>
      <c r="F264" s="167" t="s">
        <v>1425</v>
      </c>
      <c r="G264" s="167" t="s">
        <v>1426</v>
      </c>
      <c r="I264" s="167" t="s">
        <v>1405</v>
      </c>
      <c r="J264" s="167" t="s">
        <v>1492</v>
      </c>
      <c r="K264" s="167" t="s">
        <v>1244</v>
      </c>
      <c r="L264" s="167" t="s">
        <v>1493</v>
      </c>
      <c r="M264" s="167" t="s">
        <v>4103</v>
      </c>
      <c r="O264" s="167">
        <v>10780</v>
      </c>
      <c r="P264" s="167" t="s">
        <v>4987</v>
      </c>
      <c r="Q264" s="167">
        <v>13.8</v>
      </c>
      <c r="S264" s="167">
        <f t="shared" si="4"/>
        <v>13.8</v>
      </c>
      <c r="T264" s="167" t="s">
        <v>1361</v>
      </c>
    </row>
    <row r="265" spans="1:20">
      <c r="A265" s="167">
        <v>50050</v>
      </c>
      <c r="B265" s="168">
        <v>45901</v>
      </c>
      <c r="C265" s="168">
        <v>45901</v>
      </c>
      <c r="D265" s="167" t="s">
        <v>5026</v>
      </c>
      <c r="E265" s="167" t="s">
        <v>5026</v>
      </c>
      <c r="F265" s="167" t="s">
        <v>1425</v>
      </c>
      <c r="G265" s="167" t="s">
        <v>1426</v>
      </c>
      <c r="I265" s="167" t="s">
        <v>1405</v>
      </c>
      <c r="J265" s="167" t="s">
        <v>1492</v>
      </c>
      <c r="K265" s="167" t="s">
        <v>1251</v>
      </c>
      <c r="L265" s="167" t="s">
        <v>1493</v>
      </c>
      <c r="M265" s="167" t="s">
        <v>4197</v>
      </c>
      <c r="O265" s="167">
        <v>10822</v>
      </c>
      <c r="P265" s="167" t="s">
        <v>4987</v>
      </c>
      <c r="Q265" s="167">
        <v>41.4</v>
      </c>
      <c r="S265" s="167">
        <f t="shared" si="4"/>
        <v>41.4</v>
      </c>
      <c r="T265" s="167" t="s">
        <v>1361</v>
      </c>
    </row>
    <row r="266" spans="1:20">
      <c r="A266" s="167">
        <v>50050</v>
      </c>
      <c r="B266" s="168">
        <v>45901</v>
      </c>
      <c r="C266" s="168">
        <v>45901</v>
      </c>
      <c r="D266" s="167" t="s">
        <v>5026</v>
      </c>
      <c r="E266" s="167" t="s">
        <v>5026</v>
      </c>
      <c r="F266" s="167" t="s">
        <v>1425</v>
      </c>
      <c r="G266" s="167" t="s">
        <v>1426</v>
      </c>
      <c r="I266" s="167" t="s">
        <v>1405</v>
      </c>
      <c r="J266" s="167" t="s">
        <v>1427</v>
      </c>
      <c r="K266" s="167" t="s">
        <v>1251</v>
      </c>
      <c r="L266" s="167" t="s">
        <v>1428</v>
      </c>
      <c r="M266" s="167" t="s">
        <v>4197</v>
      </c>
      <c r="O266" s="167">
        <v>10822</v>
      </c>
      <c r="P266" s="167" t="s">
        <v>4987</v>
      </c>
      <c r="Q266" s="167">
        <v>73.8</v>
      </c>
      <c r="S266" s="167">
        <f t="shared" si="4"/>
        <v>73.8</v>
      </c>
      <c r="T266" s="167" t="s">
        <v>1361</v>
      </c>
    </row>
    <row r="267" spans="1:20">
      <c r="A267" s="167">
        <v>50050</v>
      </c>
      <c r="B267" s="168">
        <v>45901</v>
      </c>
      <c r="C267" s="168">
        <v>45901</v>
      </c>
      <c r="D267" s="167" t="s">
        <v>5027</v>
      </c>
      <c r="E267" s="167" t="s">
        <v>5027</v>
      </c>
      <c r="F267" s="167" t="s">
        <v>1425</v>
      </c>
      <c r="G267" s="167" t="s">
        <v>1426</v>
      </c>
      <c r="I267" s="167" t="s">
        <v>1405</v>
      </c>
      <c r="J267" s="167" t="s">
        <v>1492</v>
      </c>
      <c r="K267" s="167" t="s">
        <v>1255</v>
      </c>
      <c r="L267" s="167" t="s">
        <v>1493</v>
      </c>
      <c r="M267" s="167" t="s">
        <v>4204</v>
      </c>
      <c r="O267" s="167">
        <v>10777</v>
      </c>
      <c r="P267" s="167" t="s">
        <v>4987</v>
      </c>
      <c r="Q267" s="167">
        <v>13.8</v>
      </c>
      <c r="S267" s="167">
        <f t="shared" si="4"/>
        <v>13.8</v>
      </c>
      <c r="T267" s="167" t="s">
        <v>1361</v>
      </c>
    </row>
    <row r="268" spans="1:20">
      <c r="A268" s="167">
        <v>50050</v>
      </c>
      <c r="B268" s="168">
        <v>45901</v>
      </c>
      <c r="C268" s="168">
        <v>45901</v>
      </c>
      <c r="D268" s="167" t="s">
        <v>5027</v>
      </c>
      <c r="E268" s="167" t="s">
        <v>5027</v>
      </c>
      <c r="F268" s="167" t="s">
        <v>1425</v>
      </c>
      <c r="G268" s="167" t="s">
        <v>1426</v>
      </c>
      <c r="I268" s="167" t="s">
        <v>1405</v>
      </c>
      <c r="J268" s="167" t="s">
        <v>1427</v>
      </c>
      <c r="K268" s="167" t="s">
        <v>1255</v>
      </c>
      <c r="L268" s="167" t="s">
        <v>1428</v>
      </c>
      <c r="M268" s="167" t="s">
        <v>4204</v>
      </c>
      <c r="O268" s="167">
        <v>10777</v>
      </c>
      <c r="P268" s="167" t="s">
        <v>4987</v>
      </c>
      <c r="Q268" s="167">
        <v>24.6</v>
      </c>
      <c r="S268" s="167">
        <f t="shared" si="4"/>
        <v>24.6</v>
      </c>
      <c r="T268" s="167" t="s">
        <v>1361</v>
      </c>
    </row>
    <row r="269" spans="1:20">
      <c r="A269" s="167">
        <v>50050</v>
      </c>
      <c r="B269" s="168">
        <v>45901</v>
      </c>
      <c r="C269" s="168">
        <v>45901</v>
      </c>
      <c r="D269" s="167" t="s">
        <v>5028</v>
      </c>
      <c r="E269" s="167" t="s">
        <v>5028</v>
      </c>
      <c r="F269" s="167" t="s">
        <v>1425</v>
      </c>
      <c r="G269" s="167" t="s">
        <v>1426</v>
      </c>
      <c r="I269" s="167" t="s">
        <v>1405</v>
      </c>
      <c r="J269" s="167" t="s">
        <v>1427</v>
      </c>
      <c r="K269" s="167" t="s">
        <v>1259</v>
      </c>
      <c r="L269" s="167" t="s">
        <v>1428</v>
      </c>
      <c r="M269" s="167" t="s">
        <v>4213</v>
      </c>
      <c r="O269" s="167">
        <v>10785</v>
      </c>
      <c r="P269" s="167" t="s">
        <v>4987</v>
      </c>
      <c r="Q269" s="167">
        <v>12.3</v>
      </c>
      <c r="S269" s="167">
        <f t="shared" si="4"/>
        <v>12.3</v>
      </c>
      <c r="T269" s="167" t="s">
        <v>1361</v>
      </c>
    </row>
    <row r="270" spans="1:20">
      <c r="A270" s="167">
        <v>50050</v>
      </c>
      <c r="B270" s="168">
        <v>45901</v>
      </c>
      <c r="C270" s="168">
        <v>45901</v>
      </c>
      <c r="D270" s="167" t="s">
        <v>5028</v>
      </c>
      <c r="E270" s="167" t="s">
        <v>5028</v>
      </c>
      <c r="F270" s="167" t="s">
        <v>1425</v>
      </c>
      <c r="G270" s="167" t="s">
        <v>1426</v>
      </c>
      <c r="I270" s="167" t="s">
        <v>1405</v>
      </c>
      <c r="J270" s="167" t="s">
        <v>1492</v>
      </c>
      <c r="K270" s="167" t="s">
        <v>1259</v>
      </c>
      <c r="L270" s="167" t="s">
        <v>1493</v>
      </c>
      <c r="M270" s="167" t="s">
        <v>4213</v>
      </c>
      <c r="O270" s="167">
        <v>10785</v>
      </c>
      <c r="P270" s="167" t="s">
        <v>4987</v>
      </c>
      <c r="Q270" s="167">
        <v>13.8</v>
      </c>
      <c r="S270" s="167">
        <f t="shared" si="4"/>
        <v>13.8</v>
      </c>
      <c r="T270" s="167" t="s">
        <v>1361</v>
      </c>
    </row>
    <row r="271" spans="1:20">
      <c r="A271" s="167">
        <v>50050</v>
      </c>
      <c r="B271" s="168">
        <v>45901</v>
      </c>
      <c r="C271" s="168">
        <v>45901</v>
      </c>
      <c r="D271" s="167" t="s">
        <v>5029</v>
      </c>
      <c r="E271" s="167" t="s">
        <v>5029</v>
      </c>
      <c r="F271" s="167" t="s">
        <v>1425</v>
      </c>
      <c r="G271" s="167" t="s">
        <v>1426</v>
      </c>
      <c r="I271" s="167" t="s">
        <v>1405</v>
      </c>
      <c r="J271" s="167" t="s">
        <v>1427</v>
      </c>
      <c r="K271" s="167" t="s">
        <v>1264</v>
      </c>
      <c r="L271" s="167" t="s">
        <v>1428</v>
      </c>
      <c r="M271" s="167" t="s">
        <v>4256</v>
      </c>
      <c r="O271" s="167">
        <v>10802</v>
      </c>
      <c r="P271" s="167" t="s">
        <v>4987</v>
      </c>
      <c r="Q271" s="167">
        <v>16.399999999999999</v>
      </c>
      <c r="S271" s="167">
        <f t="shared" si="4"/>
        <v>16.399999999999999</v>
      </c>
      <c r="T271" s="167" t="s">
        <v>1361</v>
      </c>
    </row>
    <row r="272" spans="1:20">
      <c r="A272" s="167">
        <v>50050</v>
      </c>
      <c r="B272" s="168">
        <v>45901</v>
      </c>
      <c r="C272" s="168">
        <v>45901</v>
      </c>
      <c r="D272" s="167" t="s">
        <v>5261</v>
      </c>
      <c r="E272" s="167" t="s">
        <v>5261</v>
      </c>
      <c r="F272" s="167" t="s">
        <v>1425</v>
      </c>
      <c r="G272" s="167" t="s">
        <v>1426</v>
      </c>
      <c r="I272" s="167" t="s">
        <v>1405</v>
      </c>
      <c r="J272" s="167" t="s">
        <v>1427</v>
      </c>
      <c r="K272" s="167" t="s">
        <v>1270</v>
      </c>
      <c r="L272" s="167" t="s">
        <v>1428</v>
      </c>
      <c r="M272" s="167" t="s">
        <v>4304</v>
      </c>
      <c r="O272" s="167">
        <v>10749</v>
      </c>
      <c r="P272" s="167" t="s">
        <v>4987</v>
      </c>
      <c r="Q272" s="167">
        <v>36.9</v>
      </c>
      <c r="S272" s="167">
        <f t="shared" si="4"/>
        <v>36.9</v>
      </c>
      <c r="T272" s="167" t="s">
        <v>1361</v>
      </c>
    </row>
    <row r="273" spans="1:20">
      <c r="A273" s="167">
        <v>50050</v>
      </c>
      <c r="B273" s="168">
        <v>45901</v>
      </c>
      <c r="C273" s="168">
        <v>45901</v>
      </c>
      <c r="D273" s="167" t="s">
        <v>5030</v>
      </c>
      <c r="E273" s="167" t="s">
        <v>5030</v>
      </c>
      <c r="F273" s="167" t="s">
        <v>1425</v>
      </c>
      <c r="G273" s="167" t="s">
        <v>1426</v>
      </c>
      <c r="I273" s="167" t="s">
        <v>1405</v>
      </c>
      <c r="J273" s="167" t="s">
        <v>1492</v>
      </c>
      <c r="K273" s="167" t="s">
        <v>1279</v>
      </c>
      <c r="L273" s="167" t="s">
        <v>1493</v>
      </c>
      <c r="M273" s="167" t="s">
        <v>4313</v>
      </c>
      <c r="O273" s="167">
        <v>10827</v>
      </c>
      <c r="P273" s="167" t="s">
        <v>4987</v>
      </c>
      <c r="Q273" s="167">
        <v>13.8</v>
      </c>
      <c r="S273" s="167">
        <f t="shared" si="4"/>
        <v>13.8</v>
      </c>
      <c r="T273" s="167" t="s">
        <v>1361</v>
      </c>
    </row>
    <row r="274" spans="1:20">
      <c r="A274" s="167">
        <v>50050</v>
      </c>
      <c r="B274" s="168">
        <v>45901</v>
      </c>
      <c r="C274" s="168">
        <v>45901</v>
      </c>
      <c r="D274" s="167" t="s">
        <v>5030</v>
      </c>
      <c r="E274" s="167" t="s">
        <v>5030</v>
      </c>
      <c r="F274" s="167" t="s">
        <v>1425</v>
      </c>
      <c r="G274" s="167" t="s">
        <v>1426</v>
      </c>
      <c r="I274" s="167" t="s">
        <v>1405</v>
      </c>
      <c r="J274" s="167" t="s">
        <v>1427</v>
      </c>
      <c r="K274" s="167" t="s">
        <v>1279</v>
      </c>
      <c r="L274" s="167" t="s">
        <v>1428</v>
      </c>
      <c r="M274" s="167" t="s">
        <v>4313</v>
      </c>
      <c r="O274" s="167">
        <v>10827</v>
      </c>
      <c r="P274" s="167" t="s">
        <v>4987</v>
      </c>
      <c r="Q274" s="167">
        <v>36.9</v>
      </c>
      <c r="S274" s="167">
        <f t="shared" si="4"/>
        <v>36.9</v>
      </c>
      <c r="T274" s="167" t="s">
        <v>1361</v>
      </c>
    </row>
    <row r="275" spans="1:20">
      <c r="A275" s="167">
        <v>50050</v>
      </c>
      <c r="B275" s="168">
        <v>45901</v>
      </c>
      <c r="C275" s="168">
        <v>45901</v>
      </c>
      <c r="D275" s="167" t="s">
        <v>5031</v>
      </c>
      <c r="E275" s="167" t="s">
        <v>5031</v>
      </c>
      <c r="F275" s="167" t="s">
        <v>1425</v>
      </c>
      <c r="G275" s="167" t="s">
        <v>1426</v>
      </c>
      <c r="I275" s="167" t="s">
        <v>1405</v>
      </c>
      <c r="J275" s="167" t="s">
        <v>1427</v>
      </c>
      <c r="K275" s="167" t="s">
        <v>1284</v>
      </c>
      <c r="L275" s="167" t="s">
        <v>1428</v>
      </c>
      <c r="M275" s="167" t="s">
        <v>4375</v>
      </c>
      <c r="O275" s="167">
        <v>10787</v>
      </c>
      <c r="P275" s="167" t="s">
        <v>4987</v>
      </c>
      <c r="Q275" s="167">
        <v>12.3</v>
      </c>
      <c r="S275" s="167">
        <f t="shared" si="4"/>
        <v>12.3</v>
      </c>
      <c r="T275" s="167" t="s">
        <v>1361</v>
      </c>
    </row>
    <row r="276" spans="1:20">
      <c r="A276" s="167">
        <v>50050</v>
      </c>
      <c r="B276" s="168">
        <v>45901</v>
      </c>
      <c r="C276" s="168">
        <v>45901</v>
      </c>
      <c r="D276" s="167" t="s">
        <v>5031</v>
      </c>
      <c r="E276" s="167" t="s">
        <v>5031</v>
      </c>
      <c r="F276" s="167" t="s">
        <v>1425</v>
      </c>
      <c r="G276" s="167" t="s">
        <v>1426</v>
      </c>
      <c r="I276" s="167" t="s">
        <v>1405</v>
      </c>
      <c r="J276" s="167" t="s">
        <v>1492</v>
      </c>
      <c r="K276" s="167" t="s">
        <v>1284</v>
      </c>
      <c r="L276" s="167" t="s">
        <v>1493</v>
      </c>
      <c r="M276" s="167" t="s">
        <v>4375</v>
      </c>
      <c r="O276" s="167">
        <v>10787</v>
      </c>
      <c r="P276" s="167" t="s">
        <v>4987</v>
      </c>
      <c r="Q276" s="167">
        <v>13.8</v>
      </c>
      <c r="S276" s="167">
        <f t="shared" si="4"/>
        <v>13.8</v>
      </c>
      <c r="T276" s="167" t="s">
        <v>1361</v>
      </c>
    </row>
    <row r="277" spans="1:20">
      <c r="A277" s="167">
        <v>50050</v>
      </c>
      <c r="B277" s="168">
        <v>45901</v>
      </c>
      <c r="C277" s="168">
        <v>45901</v>
      </c>
      <c r="D277" s="167" t="s">
        <v>5262</v>
      </c>
      <c r="E277" s="167" t="s">
        <v>5262</v>
      </c>
      <c r="F277" s="167" t="s">
        <v>1425</v>
      </c>
      <c r="G277" s="167" t="s">
        <v>1426</v>
      </c>
      <c r="I277" s="167" t="s">
        <v>1405</v>
      </c>
      <c r="J277" s="167" t="s">
        <v>1427</v>
      </c>
      <c r="K277" s="167" t="s">
        <v>1286</v>
      </c>
      <c r="L277" s="167" t="s">
        <v>1428</v>
      </c>
      <c r="M277" s="167" t="s">
        <v>4390</v>
      </c>
      <c r="O277" s="167">
        <v>10758</v>
      </c>
      <c r="P277" s="167" t="s">
        <v>4987</v>
      </c>
      <c r="Q277" s="167">
        <v>50.4</v>
      </c>
      <c r="S277" s="167">
        <f t="shared" si="4"/>
        <v>50.4</v>
      </c>
      <c r="T277" s="167" t="s">
        <v>1361</v>
      </c>
    </row>
    <row r="278" spans="1:20">
      <c r="A278" s="167">
        <v>50050</v>
      </c>
      <c r="B278" s="168">
        <v>45901</v>
      </c>
      <c r="C278" s="168">
        <v>45901</v>
      </c>
      <c r="D278" s="167" t="s">
        <v>5033</v>
      </c>
      <c r="E278" s="167" t="s">
        <v>5033</v>
      </c>
      <c r="F278" s="167" t="s">
        <v>1425</v>
      </c>
      <c r="G278" s="167" t="s">
        <v>1426</v>
      </c>
      <c r="I278" s="167" t="s">
        <v>1405</v>
      </c>
      <c r="J278" s="167" t="s">
        <v>1492</v>
      </c>
      <c r="K278" s="167" t="s">
        <v>1294</v>
      </c>
      <c r="L278" s="167" t="s">
        <v>1493</v>
      </c>
      <c r="M278" s="167" t="s">
        <v>4401</v>
      </c>
      <c r="O278" s="167">
        <v>10812</v>
      </c>
      <c r="P278" s="167" t="s">
        <v>4987</v>
      </c>
      <c r="Q278" s="167">
        <v>13.8</v>
      </c>
      <c r="S278" s="167">
        <f t="shared" si="4"/>
        <v>13.8</v>
      </c>
      <c r="T278" s="167" t="s">
        <v>1361</v>
      </c>
    </row>
    <row r="279" spans="1:20">
      <c r="A279" s="167">
        <v>50050</v>
      </c>
      <c r="B279" s="168">
        <v>45901</v>
      </c>
      <c r="C279" s="168">
        <v>45901</v>
      </c>
      <c r="D279" s="167" t="s">
        <v>5034</v>
      </c>
      <c r="E279" s="167" t="s">
        <v>5034</v>
      </c>
      <c r="F279" s="167" t="s">
        <v>1425</v>
      </c>
      <c r="G279" s="167" t="s">
        <v>1426</v>
      </c>
      <c r="I279" s="167" t="s">
        <v>1405</v>
      </c>
      <c r="J279" s="167" t="s">
        <v>1427</v>
      </c>
      <c r="K279" s="167" t="s">
        <v>1321</v>
      </c>
      <c r="L279" s="167" t="s">
        <v>1428</v>
      </c>
      <c r="M279" s="167" t="s">
        <v>4801</v>
      </c>
      <c r="O279" s="167">
        <v>10800</v>
      </c>
      <c r="P279" s="167" t="s">
        <v>4987</v>
      </c>
      <c r="Q279" s="167">
        <v>4.0999999999999996</v>
      </c>
      <c r="S279" s="167">
        <f t="shared" si="4"/>
        <v>4.0999999999999996</v>
      </c>
      <c r="T279" s="167" t="s">
        <v>1361</v>
      </c>
    </row>
    <row r="280" spans="1:20">
      <c r="A280" s="167">
        <v>50050</v>
      </c>
      <c r="B280" s="168">
        <v>45901</v>
      </c>
      <c r="C280" s="168">
        <v>45901</v>
      </c>
      <c r="D280" s="167" t="s">
        <v>5034</v>
      </c>
      <c r="E280" s="167" t="s">
        <v>5034</v>
      </c>
      <c r="F280" s="167" t="s">
        <v>1425</v>
      </c>
      <c r="G280" s="167" t="s">
        <v>1426</v>
      </c>
      <c r="I280" s="167" t="s">
        <v>1405</v>
      </c>
      <c r="J280" s="167" t="s">
        <v>1492</v>
      </c>
      <c r="K280" s="167" t="s">
        <v>1321</v>
      </c>
      <c r="L280" s="167" t="s">
        <v>1493</v>
      </c>
      <c r="M280" s="167" t="s">
        <v>4801</v>
      </c>
      <c r="O280" s="167">
        <v>10800</v>
      </c>
      <c r="P280" s="167" t="s">
        <v>4987</v>
      </c>
      <c r="Q280" s="167">
        <v>13.8</v>
      </c>
      <c r="S280" s="167">
        <f t="shared" si="4"/>
        <v>13.8</v>
      </c>
      <c r="T280" s="167" t="s">
        <v>1361</v>
      </c>
    </row>
    <row r="281" spans="1:20">
      <c r="A281" s="167">
        <v>50050</v>
      </c>
      <c r="B281" s="168">
        <v>45901</v>
      </c>
      <c r="C281" s="168">
        <v>45901</v>
      </c>
      <c r="D281" s="167" t="s">
        <v>5035</v>
      </c>
      <c r="E281" s="167" t="s">
        <v>5035</v>
      </c>
      <c r="F281" s="167" t="s">
        <v>1425</v>
      </c>
      <c r="G281" s="167" t="s">
        <v>1426</v>
      </c>
      <c r="I281" s="167" t="s">
        <v>1405</v>
      </c>
      <c r="J281" s="167" t="s">
        <v>1427</v>
      </c>
      <c r="K281" s="167" t="s">
        <v>1335</v>
      </c>
      <c r="L281" s="167" t="s">
        <v>1428</v>
      </c>
      <c r="M281" s="167" t="s">
        <v>4846</v>
      </c>
      <c r="O281" s="167">
        <v>10820</v>
      </c>
      <c r="P281" s="167" t="s">
        <v>4987</v>
      </c>
      <c r="Q281" s="167">
        <v>8.1999999999999993</v>
      </c>
      <c r="S281" s="167">
        <f t="shared" si="4"/>
        <v>8.1999999999999993</v>
      </c>
      <c r="T281" s="167" t="s">
        <v>1361</v>
      </c>
    </row>
    <row r="282" spans="1:20">
      <c r="A282" s="167">
        <v>50050</v>
      </c>
      <c r="B282" s="168">
        <v>45901</v>
      </c>
      <c r="C282" s="168">
        <v>45901</v>
      </c>
      <c r="D282" s="167" t="s">
        <v>5036</v>
      </c>
      <c r="E282" s="167" t="s">
        <v>5036</v>
      </c>
      <c r="F282" s="167" t="s">
        <v>1425</v>
      </c>
      <c r="G282" s="167" t="s">
        <v>1426</v>
      </c>
      <c r="I282" s="167" t="s">
        <v>1405</v>
      </c>
      <c r="J282" s="167" t="s">
        <v>1427</v>
      </c>
      <c r="K282" s="167" t="s">
        <v>1338</v>
      </c>
      <c r="L282" s="167" t="s">
        <v>1428</v>
      </c>
      <c r="M282" s="167" t="s">
        <v>4858</v>
      </c>
      <c r="O282" s="167">
        <v>10837</v>
      </c>
      <c r="P282" s="167" t="s">
        <v>4987</v>
      </c>
      <c r="Q282" s="167">
        <v>32.799999999999997</v>
      </c>
      <c r="S282" s="167">
        <f t="shared" si="4"/>
        <v>32.799999999999997</v>
      </c>
      <c r="T282" s="167" t="s">
        <v>1361</v>
      </c>
    </row>
    <row r="283" spans="1:20">
      <c r="A283" s="167">
        <v>50050</v>
      </c>
      <c r="B283" s="168">
        <v>45901</v>
      </c>
      <c r="C283" s="168">
        <v>45901</v>
      </c>
      <c r="D283" s="167" t="s">
        <v>5263</v>
      </c>
      <c r="E283" s="167" t="s">
        <v>5263</v>
      </c>
      <c r="F283" s="167" t="s">
        <v>1425</v>
      </c>
      <c r="G283" s="167" t="s">
        <v>1426</v>
      </c>
      <c r="I283" s="167" t="s">
        <v>1650</v>
      </c>
      <c r="J283" s="167" t="s">
        <v>1492</v>
      </c>
      <c r="K283" s="167" t="s">
        <v>682</v>
      </c>
      <c r="L283" s="167" t="s">
        <v>1493</v>
      </c>
      <c r="M283" s="167" t="s">
        <v>3214</v>
      </c>
      <c r="O283" s="167">
        <v>10718</v>
      </c>
      <c r="P283" s="167" t="s">
        <v>4987</v>
      </c>
      <c r="Q283" s="167">
        <v>13.8</v>
      </c>
      <c r="S283" s="167">
        <f t="shared" si="4"/>
        <v>13.8</v>
      </c>
      <c r="T283" s="167" t="s">
        <v>1361</v>
      </c>
    </row>
    <row r="284" spans="1:20">
      <c r="A284" s="167">
        <v>50050</v>
      </c>
      <c r="B284" s="168">
        <v>45901</v>
      </c>
      <c r="C284" s="168">
        <v>45901</v>
      </c>
      <c r="D284" s="167" t="s">
        <v>5264</v>
      </c>
      <c r="E284" s="167" t="s">
        <v>5264</v>
      </c>
      <c r="F284" s="167" t="s">
        <v>1425</v>
      </c>
      <c r="G284" s="167" t="s">
        <v>1426</v>
      </c>
      <c r="I284" s="167" t="s">
        <v>1650</v>
      </c>
      <c r="J284" s="167" t="s">
        <v>1492</v>
      </c>
      <c r="K284" s="167" t="s">
        <v>610</v>
      </c>
      <c r="L284" s="167" t="s">
        <v>1493</v>
      </c>
      <c r="M284" s="167" t="s">
        <v>2693</v>
      </c>
      <c r="O284" s="167">
        <v>10739</v>
      </c>
      <c r="P284" s="167" t="s">
        <v>4987</v>
      </c>
      <c r="Q284" s="167">
        <v>27.6</v>
      </c>
      <c r="S284" s="167">
        <f t="shared" si="4"/>
        <v>27.6</v>
      </c>
      <c r="T284" s="167" t="s">
        <v>1361</v>
      </c>
    </row>
    <row r="285" spans="1:20">
      <c r="A285" s="167">
        <v>50050</v>
      </c>
      <c r="B285" s="168">
        <v>45901</v>
      </c>
      <c r="C285" s="168">
        <v>45901</v>
      </c>
      <c r="D285" s="167" t="s">
        <v>5265</v>
      </c>
      <c r="E285" s="167" t="s">
        <v>5265</v>
      </c>
      <c r="F285" s="167" t="s">
        <v>1425</v>
      </c>
      <c r="G285" s="167" t="s">
        <v>1426</v>
      </c>
      <c r="I285" s="167" t="s">
        <v>1650</v>
      </c>
      <c r="J285" s="167" t="s">
        <v>1492</v>
      </c>
      <c r="K285" s="167" t="s">
        <v>671</v>
      </c>
      <c r="L285" s="167" t="s">
        <v>1493</v>
      </c>
      <c r="M285" s="167" t="s">
        <v>3166</v>
      </c>
      <c r="O285" s="167">
        <v>10716</v>
      </c>
      <c r="P285" s="167" t="s">
        <v>4987</v>
      </c>
      <c r="Q285" s="167">
        <v>75.599999999999994</v>
      </c>
      <c r="S285" s="167">
        <f t="shared" si="4"/>
        <v>75.599999999999994</v>
      </c>
      <c r="T285" s="167" t="s">
        <v>1361</v>
      </c>
    </row>
    <row r="286" spans="1:20">
      <c r="A286" s="167">
        <v>50050</v>
      </c>
      <c r="B286" s="168">
        <v>45901</v>
      </c>
      <c r="C286" s="168">
        <v>45901</v>
      </c>
      <c r="D286" s="167" t="s">
        <v>5266</v>
      </c>
      <c r="E286" s="167" t="s">
        <v>5266</v>
      </c>
      <c r="F286" s="167" t="s">
        <v>1425</v>
      </c>
      <c r="G286" s="167" t="s">
        <v>1426</v>
      </c>
      <c r="I286" s="167" t="s">
        <v>1650</v>
      </c>
      <c r="J286" s="167" t="s">
        <v>4909</v>
      </c>
      <c r="K286" s="167" t="s">
        <v>784</v>
      </c>
      <c r="L286" s="167" t="s">
        <v>4910</v>
      </c>
      <c r="M286" s="167" t="s">
        <v>4906</v>
      </c>
      <c r="O286" s="167">
        <v>10735</v>
      </c>
      <c r="P286" s="167" t="s">
        <v>4987</v>
      </c>
      <c r="Q286" s="167">
        <v>32</v>
      </c>
      <c r="S286" s="167">
        <f t="shared" si="4"/>
        <v>32</v>
      </c>
      <c r="T286" s="167" t="s">
        <v>1361</v>
      </c>
    </row>
    <row r="287" spans="1:20">
      <c r="A287" s="167">
        <v>50050</v>
      </c>
      <c r="B287" s="168">
        <v>45901</v>
      </c>
      <c r="C287" s="168">
        <v>45901</v>
      </c>
      <c r="D287" s="167" t="s">
        <v>5266</v>
      </c>
      <c r="E287" s="167" t="s">
        <v>5266</v>
      </c>
      <c r="F287" s="167" t="s">
        <v>1425</v>
      </c>
      <c r="G287" s="167" t="s">
        <v>1426</v>
      </c>
      <c r="I287" s="167" t="s">
        <v>1650</v>
      </c>
      <c r="J287" s="167" t="s">
        <v>4912</v>
      </c>
      <c r="K287" s="167" t="s">
        <v>784</v>
      </c>
      <c r="L287" s="167" t="s">
        <v>4913</v>
      </c>
      <c r="M287" s="167" t="s">
        <v>4906</v>
      </c>
      <c r="O287" s="167">
        <v>10735</v>
      </c>
      <c r="P287" s="167" t="s">
        <v>4987</v>
      </c>
      <c r="Q287" s="167">
        <v>45</v>
      </c>
      <c r="S287" s="167">
        <f t="shared" si="4"/>
        <v>45</v>
      </c>
      <c r="T287" s="167" t="s">
        <v>1361</v>
      </c>
    </row>
    <row r="288" spans="1:20">
      <c r="A288" s="167">
        <v>50050</v>
      </c>
      <c r="B288" s="168">
        <v>45901</v>
      </c>
      <c r="C288" s="168">
        <v>45901</v>
      </c>
      <c r="D288" s="167" t="s">
        <v>5267</v>
      </c>
      <c r="E288" s="167" t="s">
        <v>5267</v>
      </c>
      <c r="F288" s="167" t="s">
        <v>1425</v>
      </c>
      <c r="G288" s="167" t="s">
        <v>1426</v>
      </c>
      <c r="I288" s="167" t="s">
        <v>1650</v>
      </c>
      <c r="J288" s="167" t="s">
        <v>1492</v>
      </c>
      <c r="K288" s="167" t="s">
        <v>692</v>
      </c>
      <c r="L288" s="167" t="s">
        <v>1493</v>
      </c>
      <c r="M288" s="167" t="s">
        <v>3381</v>
      </c>
      <c r="O288" s="167">
        <v>10720</v>
      </c>
      <c r="P288" s="167" t="s">
        <v>4987</v>
      </c>
      <c r="Q288" s="167">
        <v>41.4</v>
      </c>
      <c r="S288" s="167">
        <f t="shared" si="4"/>
        <v>41.4</v>
      </c>
      <c r="T288" s="167" t="s">
        <v>1361</v>
      </c>
    </row>
    <row r="289" spans="1:20">
      <c r="A289" s="167">
        <v>50050</v>
      </c>
      <c r="B289" s="168">
        <v>45901</v>
      </c>
      <c r="C289" s="168">
        <v>45901</v>
      </c>
      <c r="D289" s="167" t="s">
        <v>5268</v>
      </c>
      <c r="E289" s="167" t="s">
        <v>5268</v>
      </c>
      <c r="F289" s="167" t="s">
        <v>1425</v>
      </c>
      <c r="G289" s="167" t="s">
        <v>1426</v>
      </c>
      <c r="I289" s="167" t="s">
        <v>1650</v>
      </c>
      <c r="J289" s="167" t="s">
        <v>1492</v>
      </c>
      <c r="K289" s="167" t="s">
        <v>698</v>
      </c>
      <c r="L289" s="167" t="s">
        <v>1493</v>
      </c>
      <c r="M289" s="167" t="s">
        <v>3509</v>
      </c>
      <c r="O289" s="167">
        <v>10721</v>
      </c>
      <c r="P289" s="167" t="s">
        <v>4987</v>
      </c>
      <c r="Q289" s="167">
        <v>41.4</v>
      </c>
      <c r="S289" s="167">
        <f t="shared" si="4"/>
        <v>41.4</v>
      </c>
      <c r="T289" s="167" t="s">
        <v>1361</v>
      </c>
    </row>
    <row r="290" spans="1:20">
      <c r="A290" s="167">
        <v>50050</v>
      </c>
      <c r="B290" s="168">
        <v>45901</v>
      </c>
      <c r="C290" s="168">
        <v>45901</v>
      </c>
      <c r="D290" s="167" t="s">
        <v>5041</v>
      </c>
      <c r="E290" s="167" t="s">
        <v>5041</v>
      </c>
      <c r="F290" s="167" t="s">
        <v>1425</v>
      </c>
      <c r="G290" s="167" t="s">
        <v>1426</v>
      </c>
      <c r="I290" s="167" t="s">
        <v>1650</v>
      </c>
      <c r="J290" s="167" t="s">
        <v>2019</v>
      </c>
      <c r="K290" s="167" t="s">
        <v>764</v>
      </c>
      <c r="L290" s="167" t="s">
        <v>2020</v>
      </c>
      <c r="M290" s="167" t="s">
        <v>4457</v>
      </c>
      <c r="O290" s="167">
        <v>10733</v>
      </c>
      <c r="P290" s="167" t="s">
        <v>4987</v>
      </c>
      <c r="Q290" s="167">
        <v>4.2</v>
      </c>
      <c r="S290" s="167">
        <f t="shared" si="4"/>
        <v>4.2</v>
      </c>
      <c r="T290" s="167" t="s">
        <v>1361</v>
      </c>
    </row>
    <row r="291" spans="1:20">
      <c r="A291" s="167">
        <v>50050</v>
      </c>
      <c r="B291" s="168">
        <v>45901</v>
      </c>
      <c r="C291" s="168">
        <v>45901</v>
      </c>
      <c r="D291" s="167" t="s">
        <v>5041</v>
      </c>
      <c r="E291" s="167" t="s">
        <v>5041</v>
      </c>
      <c r="F291" s="167" t="s">
        <v>1425</v>
      </c>
      <c r="G291" s="167" t="s">
        <v>1426</v>
      </c>
      <c r="I291" s="167" t="s">
        <v>1650</v>
      </c>
      <c r="J291" s="167" t="s">
        <v>1427</v>
      </c>
      <c r="K291" s="167" t="s">
        <v>764</v>
      </c>
      <c r="L291" s="167" t="s">
        <v>1428</v>
      </c>
      <c r="M291" s="167" t="s">
        <v>4457</v>
      </c>
      <c r="O291" s="167">
        <v>10733</v>
      </c>
      <c r="P291" s="167" t="s">
        <v>4987</v>
      </c>
      <c r="Q291" s="167">
        <v>8.1999999999999993</v>
      </c>
      <c r="S291" s="167">
        <f t="shared" si="4"/>
        <v>8.1999999999999993</v>
      </c>
      <c r="T291" s="167" t="s">
        <v>1361</v>
      </c>
    </row>
    <row r="292" spans="1:20">
      <c r="A292" s="167">
        <v>50050</v>
      </c>
      <c r="B292" s="168">
        <v>45901</v>
      </c>
      <c r="C292" s="168">
        <v>45901</v>
      </c>
      <c r="D292" s="167" t="s">
        <v>5269</v>
      </c>
      <c r="E292" s="167" t="s">
        <v>5269</v>
      </c>
      <c r="F292" s="167" t="s">
        <v>1425</v>
      </c>
      <c r="G292" s="167" t="s">
        <v>1426</v>
      </c>
      <c r="I292" s="167" t="s">
        <v>1650</v>
      </c>
      <c r="J292" s="167" t="s">
        <v>1493</v>
      </c>
      <c r="K292" s="167" t="s">
        <v>620</v>
      </c>
      <c r="L292" s="167" t="s">
        <v>1493</v>
      </c>
      <c r="M292" s="167" t="s">
        <v>2814</v>
      </c>
      <c r="O292" s="167">
        <v>10882</v>
      </c>
      <c r="P292" s="167" t="s">
        <v>4987</v>
      </c>
      <c r="Q292" s="167">
        <v>32</v>
      </c>
      <c r="S292" s="167">
        <f t="shared" si="4"/>
        <v>32</v>
      </c>
      <c r="T292" s="167" t="s">
        <v>1361</v>
      </c>
    </row>
    <row r="293" spans="1:20">
      <c r="A293" s="167">
        <v>50050</v>
      </c>
      <c r="B293" s="168">
        <v>45901</v>
      </c>
      <c r="C293" s="168">
        <v>45901</v>
      </c>
      <c r="D293" s="167" t="s">
        <v>5270</v>
      </c>
      <c r="E293" s="167" t="s">
        <v>5270</v>
      </c>
      <c r="F293" s="167" t="s">
        <v>1425</v>
      </c>
      <c r="G293" s="167" t="s">
        <v>1426</v>
      </c>
      <c r="I293" s="167" t="s">
        <v>1650</v>
      </c>
      <c r="J293" s="167" t="s">
        <v>1427</v>
      </c>
      <c r="K293" s="167" t="s">
        <v>549</v>
      </c>
      <c r="L293" s="167" t="s">
        <v>1428</v>
      </c>
      <c r="M293" s="167" t="s">
        <v>1809</v>
      </c>
      <c r="O293" s="167">
        <v>10705</v>
      </c>
      <c r="P293" s="167" t="s">
        <v>4987</v>
      </c>
      <c r="Q293" s="167">
        <v>9</v>
      </c>
      <c r="S293" s="167">
        <f t="shared" si="4"/>
        <v>9</v>
      </c>
      <c r="T293" s="167" t="s">
        <v>1361</v>
      </c>
    </row>
    <row r="294" spans="1:20">
      <c r="A294" s="167">
        <v>50050</v>
      </c>
      <c r="B294" s="168">
        <v>45901</v>
      </c>
      <c r="C294" s="168">
        <v>45901</v>
      </c>
      <c r="D294" s="167" t="s">
        <v>5270</v>
      </c>
      <c r="E294" s="167" t="s">
        <v>5270</v>
      </c>
      <c r="F294" s="167" t="s">
        <v>1425</v>
      </c>
      <c r="G294" s="167" t="s">
        <v>1426</v>
      </c>
      <c r="I294" s="167" t="s">
        <v>1650</v>
      </c>
      <c r="J294" s="167" t="s">
        <v>1492</v>
      </c>
      <c r="K294" s="167" t="s">
        <v>549</v>
      </c>
      <c r="L294" s="167" t="s">
        <v>1493</v>
      </c>
      <c r="M294" s="167" t="s">
        <v>1809</v>
      </c>
      <c r="O294" s="167">
        <v>10705</v>
      </c>
      <c r="P294" s="167" t="s">
        <v>4987</v>
      </c>
      <c r="Q294" s="167">
        <v>32</v>
      </c>
      <c r="S294" s="167">
        <f t="shared" si="4"/>
        <v>32</v>
      </c>
      <c r="T294" s="167" t="s">
        <v>1361</v>
      </c>
    </row>
    <row r="295" spans="1:20">
      <c r="A295" s="167">
        <v>50050</v>
      </c>
      <c r="B295" s="168">
        <v>45901</v>
      </c>
      <c r="C295" s="168">
        <v>45901</v>
      </c>
      <c r="D295" s="167" t="s">
        <v>5271</v>
      </c>
      <c r="E295" s="167" t="s">
        <v>5271</v>
      </c>
      <c r="F295" s="167" t="s">
        <v>1425</v>
      </c>
      <c r="G295" s="167" t="s">
        <v>1426</v>
      </c>
      <c r="I295" s="167" t="s">
        <v>1650</v>
      </c>
      <c r="J295" s="167" t="s">
        <v>1492</v>
      </c>
      <c r="K295" s="167" t="s">
        <v>653</v>
      </c>
      <c r="L295" s="167" t="s">
        <v>1493</v>
      </c>
      <c r="M295" s="167" t="s">
        <v>3097</v>
      </c>
      <c r="O295" s="167">
        <v>10740</v>
      </c>
      <c r="P295" s="167" t="s">
        <v>4987</v>
      </c>
      <c r="Q295" s="167">
        <v>50.4</v>
      </c>
      <c r="S295" s="167">
        <f t="shared" si="4"/>
        <v>50.4</v>
      </c>
      <c r="T295" s="167" t="s">
        <v>1361</v>
      </c>
    </row>
    <row r="296" spans="1:20">
      <c r="A296" s="167">
        <v>50050</v>
      </c>
      <c r="B296" s="168">
        <v>45901</v>
      </c>
      <c r="C296" s="168">
        <v>45901</v>
      </c>
      <c r="D296" s="167" t="s">
        <v>5042</v>
      </c>
      <c r="E296" s="167" t="s">
        <v>5042</v>
      </c>
      <c r="F296" s="167" t="s">
        <v>1425</v>
      </c>
      <c r="G296" s="167" t="s">
        <v>1426</v>
      </c>
      <c r="I296" s="167" t="s">
        <v>1650</v>
      </c>
      <c r="J296" s="167" t="s">
        <v>2019</v>
      </c>
      <c r="K296" s="167" t="s">
        <v>570</v>
      </c>
      <c r="L296" s="167" t="s">
        <v>2020</v>
      </c>
      <c r="M296" s="167" t="s">
        <v>2081</v>
      </c>
      <c r="O296" s="167">
        <v>10706</v>
      </c>
      <c r="P296" s="167" t="s">
        <v>4987</v>
      </c>
      <c r="Q296" s="167">
        <v>2.1</v>
      </c>
      <c r="S296" s="167">
        <f t="shared" si="4"/>
        <v>2.1</v>
      </c>
      <c r="T296" s="167" t="s">
        <v>1361</v>
      </c>
    </row>
    <row r="297" spans="1:20">
      <c r="A297" s="167">
        <v>50050</v>
      </c>
      <c r="B297" s="168">
        <v>45901</v>
      </c>
      <c r="C297" s="168">
        <v>45901</v>
      </c>
      <c r="D297" s="167" t="s">
        <v>5042</v>
      </c>
      <c r="E297" s="167" t="s">
        <v>5042</v>
      </c>
      <c r="F297" s="167" t="s">
        <v>1425</v>
      </c>
      <c r="G297" s="167" t="s">
        <v>1426</v>
      </c>
      <c r="I297" s="167" t="s">
        <v>1650</v>
      </c>
      <c r="J297" s="167" t="s">
        <v>1492</v>
      </c>
      <c r="K297" s="167" t="s">
        <v>570</v>
      </c>
      <c r="L297" s="167" t="s">
        <v>1493</v>
      </c>
      <c r="M297" s="167" t="s">
        <v>2081</v>
      </c>
      <c r="O297" s="167">
        <v>10706</v>
      </c>
      <c r="P297" s="167" t="s">
        <v>4987</v>
      </c>
      <c r="Q297" s="167">
        <v>27.6</v>
      </c>
      <c r="S297" s="167">
        <f t="shared" si="4"/>
        <v>27.6</v>
      </c>
      <c r="T297" s="167" t="s">
        <v>1361</v>
      </c>
    </row>
    <row r="298" spans="1:20">
      <c r="A298" s="167">
        <v>50050</v>
      </c>
      <c r="B298" s="168">
        <v>45901</v>
      </c>
      <c r="C298" s="168">
        <v>45901</v>
      </c>
      <c r="D298" s="167" t="s">
        <v>5272</v>
      </c>
      <c r="E298" s="167" t="s">
        <v>5272</v>
      </c>
      <c r="F298" s="167" t="s">
        <v>1425</v>
      </c>
      <c r="G298" s="167" t="s">
        <v>1426</v>
      </c>
      <c r="I298" s="167" t="s">
        <v>1650</v>
      </c>
      <c r="J298" s="167" t="s">
        <v>1492</v>
      </c>
      <c r="K298" s="167" t="s">
        <v>646</v>
      </c>
      <c r="L298" s="167" t="s">
        <v>1493</v>
      </c>
      <c r="M298" s="167" t="s">
        <v>3068</v>
      </c>
      <c r="O298" s="167">
        <v>10713</v>
      </c>
      <c r="P298" s="167" t="s">
        <v>4987</v>
      </c>
      <c r="Q298" s="167">
        <v>13.8</v>
      </c>
      <c r="S298" s="167">
        <f t="shared" si="4"/>
        <v>13.8</v>
      </c>
      <c r="T298" s="167" t="s">
        <v>1361</v>
      </c>
    </row>
    <row r="299" spans="1:20">
      <c r="A299" s="167">
        <v>50050</v>
      </c>
      <c r="B299" s="168">
        <v>45901</v>
      </c>
      <c r="C299" s="168">
        <v>45901</v>
      </c>
      <c r="D299" s="167" t="s">
        <v>5273</v>
      </c>
      <c r="E299" s="167" t="s">
        <v>5273</v>
      </c>
      <c r="F299" s="167" t="s">
        <v>1425</v>
      </c>
      <c r="G299" s="167" t="s">
        <v>1426</v>
      </c>
      <c r="I299" s="167" t="s">
        <v>1650</v>
      </c>
      <c r="J299" s="167" t="s">
        <v>1492</v>
      </c>
      <c r="K299" s="167" t="s">
        <v>736</v>
      </c>
      <c r="L299" s="167" t="s">
        <v>1493</v>
      </c>
      <c r="M299" s="167" t="s">
        <v>4010</v>
      </c>
      <c r="O299" s="167">
        <v>10728</v>
      </c>
      <c r="P299" s="167" t="s">
        <v>4987</v>
      </c>
      <c r="Q299" s="167">
        <v>13.8</v>
      </c>
      <c r="S299" s="167">
        <f t="shared" si="4"/>
        <v>13.8</v>
      </c>
      <c r="T299" s="167" t="s">
        <v>1361</v>
      </c>
    </row>
    <row r="300" spans="1:20">
      <c r="A300" s="167">
        <v>50050</v>
      </c>
      <c r="B300" s="168">
        <v>45901</v>
      </c>
      <c r="C300" s="168">
        <v>45901</v>
      </c>
      <c r="D300" s="167" t="s">
        <v>5274</v>
      </c>
      <c r="E300" s="167" t="s">
        <v>5274</v>
      </c>
      <c r="F300" s="167" t="s">
        <v>1425</v>
      </c>
      <c r="G300" s="167" t="s">
        <v>1426</v>
      </c>
      <c r="I300" s="167" t="s">
        <v>1650</v>
      </c>
      <c r="J300" s="167" t="s">
        <v>1492</v>
      </c>
      <c r="K300" s="167" t="s">
        <v>745</v>
      </c>
      <c r="L300" s="167" t="s">
        <v>1493</v>
      </c>
      <c r="M300" s="167" t="s">
        <v>4226</v>
      </c>
      <c r="O300" s="167">
        <v>10730</v>
      </c>
      <c r="P300" s="167" t="s">
        <v>4987</v>
      </c>
      <c r="Q300" s="167">
        <v>12.6</v>
      </c>
      <c r="S300" s="167">
        <f t="shared" si="4"/>
        <v>12.6</v>
      </c>
      <c r="T300" s="167" t="s">
        <v>1361</v>
      </c>
    </row>
    <row r="301" spans="1:20">
      <c r="A301" s="167">
        <v>50050</v>
      </c>
      <c r="B301" s="168">
        <v>45901</v>
      </c>
      <c r="C301" s="168">
        <v>45901</v>
      </c>
      <c r="D301" s="167" t="s">
        <v>5275</v>
      </c>
      <c r="E301" s="167" t="s">
        <v>5275</v>
      </c>
      <c r="F301" s="167" t="s">
        <v>1425</v>
      </c>
      <c r="G301" s="167" t="s">
        <v>1426</v>
      </c>
      <c r="I301" s="167" t="s">
        <v>1650</v>
      </c>
      <c r="J301" s="167" t="s">
        <v>1427</v>
      </c>
      <c r="K301" s="167" t="s">
        <v>720</v>
      </c>
      <c r="L301" s="167" t="s">
        <v>1428</v>
      </c>
      <c r="M301" s="167" t="s">
        <v>3635</v>
      </c>
      <c r="O301" s="167">
        <v>10724</v>
      </c>
      <c r="P301" s="167" t="s">
        <v>4987</v>
      </c>
      <c r="Q301" s="167">
        <v>8.1999999999999993</v>
      </c>
      <c r="S301" s="167">
        <f t="shared" si="4"/>
        <v>8.1999999999999993</v>
      </c>
      <c r="T301" s="167" t="s">
        <v>1361</v>
      </c>
    </row>
    <row r="302" spans="1:20">
      <c r="A302" s="167">
        <v>50050</v>
      </c>
      <c r="B302" s="168">
        <v>45901</v>
      </c>
      <c r="C302" s="168">
        <v>45901</v>
      </c>
      <c r="D302" s="167" t="s">
        <v>5275</v>
      </c>
      <c r="E302" s="167" t="s">
        <v>5275</v>
      </c>
      <c r="F302" s="167" t="s">
        <v>1425</v>
      </c>
      <c r="G302" s="167" t="s">
        <v>1426</v>
      </c>
      <c r="I302" s="167" t="s">
        <v>1650</v>
      </c>
      <c r="J302" s="167" t="s">
        <v>1492</v>
      </c>
      <c r="K302" s="167" t="s">
        <v>720</v>
      </c>
      <c r="L302" s="167" t="s">
        <v>1493</v>
      </c>
      <c r="M302" s="167" t="s">
        <v>3635</v>
      </c>
      <c r="O302" s="167">
        <v>10724</v>
      </c>
      <c r="P302" s="167" t="s">
        <v>4987</v>
      </c>
      <c r="Q302" s="167">
        <v>13.8</v>
      </c>
      <c r="S302" s="167">
        <f t="shared" si="4"/>
        <v>13.8</v>
      </c>
      <c r="T302" s="167" t="s">
        <v>1361</v>
      </c>
    </row>
    <row r="303" spans="1:20">
      <c r="A303" s="167">
        <v>50050</v>
      </c>
      <c r="B303" s="168">
        <v>45901</v>
      </c>
      <c r="C303" s="168">
        <v>45901</v>
      </c>
      <c r="D303" s="167" t="s">
        <v>5276</v>
      </c>
      <c r="E303" s="167" t="s">
        <v>5276</v>
      </c>
      <c r="F303" s="167" t="s">
        <v>1425</v>
      </c>
      <c r="G303" s="167" t="s">
        <v>1426</v>
      </c>
      <c r="I303" s="167" t="s">
        <v>1650</v>
      </c>
      <c r="J303" s="167" t="s">
        <v>1492</v>
      </c>
      <c r="K303" s="167" t="s">
        <v>748</v>
      </c>
      <c r="L303" s="167" t="s">
        <v>1493</v>
      </c>
      <c r="M303" s="167" t="s">
        <v>4274</v>
      </c>
      <c r="O303" s="167">
        <v>10731</v>
      </c>
      <c r="P303" s="167" t="s">
        <v>4987</v>
      </c>
      <c r="Q303" s="167">
        <v>13.8</v>
      </c>
      <c r="S303" s="167">
        <f t="shared" si="4"/>
        <v>13.8</v>
      </c>
      <c r="T303" s="167" t="s">
        <v>1361</v>
      </c>
    </row>
    <row r="304" spans="1:20">
      <c r="A304" s="167">
        <v>50050</v>
      </c>
      <c r="B304" s="168">
        <v>45901</v>
      </c>
      <c r="C304" s="168">
        <v>45901</v>
      </c>
      <c r="D304" s="167" t="s">
        <v>5277</v>
      </c>
      <c r="E304" s="167" t="s">
        <v>5277</v>
      </c>
      <c r="F304" s="167" t="s">
        <v>1425</v>
      </c>
      <c r="G304" s="167" t="s">
        <v>1426</v>
      </c>
      <c r="I304" s="167" t="s">
        <v>1650</v>
      </c>
      <c r="J304" s="167" t="s">
        <v>4359</v>
      </c>
      <c r="K304" s="167" t="s">
        <v>758</v>
      </c>
      <c r="L304" s="167" t="s">
        <v>1428</v>
      </c>
      <c r="M304" s="167" t="s">
        <v>4352</v>
      </c>
      <c r="O304" s="167">
        <v>10732</v>
      </c>
      <c r="P304" s="167" t="s">
        <v>4987</v>
      </c>
      <c r="Q304" s="167">
        <v>4.5</v>
      </c>
      <c r="S304" s="167">
        <f t="shared" si="4"/>
        <v>4.5</v>
      </c>
      <c r="T304" s="167" t="s">
        <v>1361</v>
      </c>
    </row>
    <row r="305" spans="1:20">
      <c r="A305" s="167">
        <v>50050</v>
      </c>
      <c r="B305" s="168">
        <v>45901</v>
      </c>
      <c r="C305" s="168">
        <v>45901</v>
      </c>
      <c r="D305" s="167" t="s">
        <v>5277</v>
      </c>
      <c r="E305" s="167" t="s">
        <v>5277</v>
      </c>
      <c r="F305" s="167" t="s">
        <v>1425</v>
      </c>
      <c r="G305" s="167" t="s">
        <v>1426</v>
      </c>
      <c r="I305" s="167" t="s">
        <v>1650</v>
      </c>
      <c r="J305" s="167" t="s">
        <v>4357</v>
      </c>
      <c r="K305" s="167" t="s">
        <v>758</v>
      </c>
      <c r="L305" s="167" t="s">
        <v>1493</v>
      </c>
      <c r="M305" s="167" t="s">
        <v>4352</v>
      </c>
      <c r="O305" s="167">
        <v>10732</v>
      </c>
      <c r="P305" s="167" t="s">
        <v>4987</v>
      </c>
      <c r="Q305" s="167">
        <v>16</v>
      </c>
      <c r="S305" s="167">
        <f t="shared" si="4"/>
        <v>16</v>
      </c>
      <c r="T305" s="167" t="s">
        <v>1361</v>
      </c>
    </row>
    <row r="306" spans="1:20">
      <c r="A306" s="167">
        <v>50050</v>
      </c>
      <c r="B306" s="168">
        <v>45901</v>
      </c>
      <c r="C306" s="168">
        <v>45901</v>
      </c>
      <c r="D306" s="167" t="s">
        <v>5278</v>
      </c>
      <c r="E306" s="167" t="s">
        <v>5278</v>
      </c>
      <c r="F306" s="167" t="s">
        <v>1425</v>
      </c>
      <c r="G306" s="167" t="s">
        <v>1426</v>
      </c>
      <c r="I306" s="167" t="s">
        <v>1650</v>
      </c>
      <c r="J306" s="167" t="s">
        <v>1492</v>
      </c>
      <c r="K306" s="167" t="s">
        <v>597</v>
      </c>
      <c r="L306" s="167" t="s">
        <v>1493</v>
      </c>
      <c r="M306" s="167" t="s">
        <v>2607</v>
      </c>
      <c r="O306" s="167">
        <v>10711</v>
      </c>
      <c r="P306" s="167" t="s">
        <v>4987</v>
      </c>
      <c r="Q306" s="167">
        <v>13.8</v>
      </c>
      <c r="S306" s="167">
        <f t="shared" si="4"/>
        <v>13.8</v>
      </c>
      <c r="T306" s="167" t="s">
        <v>1361</v>
      </c>
    </row>
    <row r="307" spans="1:20">
      <c r="A307" s="167">
        <v>50050</v>
      </c>
      <c r="B307" s="168">
        <v>45901</v>
      </c>
      <c r="C307" s="168">
        <v>45901</v>
      </c>
      <c r="D307" s="167" t="s">
        <v>5278</v>
      </c>
      <c r="E307" s="167" t="s">
        <v>5278</v>
      </c>
      <c r="F307" s="167" t="s">
        <v>1425</v>
      </c>
      <c r="G307" s="167" t="s">
        <v>1426</v>
      </c>
      <c r="I307" s="167" t="s">
        <v>1650</v>
      </c>
      <c r="J307" s="167" t="s">
        <v>1427</v>
      </c>
      <c r="K307" s="167" t="s">
        <v>597</v>
      </c>
      <c r="L307" s="167" t="s">
        <v>1428</v>
      </c>
      <c r="M307" s="167" t="s">
        <v>2607</v>
      </c>
      <c r="O307" s="167">
        <v>10711</v>
      </c>
      <c r="P307" s="167" t="s">
        <v>4987</v>
      </c>
      <c r="Q307" s="167">
        <v>41</v>
      </c>
      <c r="S307" s="167">
        <f t="shared" si="4"/>
        <v>41</v>
      </c>
      <c r="T307" s="167" t="s">
        <v>1361</v>
      </c>
    </row>
    <row r="308" spans="1:20">
      <c r="A308" s="167">
        <v>50050</v>
      </c>
      <c r="B308" s="168">
        <v>45901</v>
      </c>
      <c r="C308" s="168">
        <v>45901</v>
      </c>
      <c r="D308" s="167" t="s">
        <v>5279</v>
      </c>
      <c r="E308" s="167" t="s">
        <v>5279</v>
      </c>
      <c r="F308" s="167" t="s">
        <v>1425</v>
      </c>
      <c r="G308" s="167" t="s">
        <v>1426</v>
      </c>
      <c r="I308" s="167" t="s">
        <v>1405</v>
      </c>
      <c r="J308" s="167" t="s">
        <v>5230</v>
      </c>
      <c r="K308" s="167" t="s">
        <v>1123</v>
      </c>
      <c r="L308" s="167" t="s">
        <v>5231</v>
      </c>
      <c r="M308" s="167" t="s">
        <v>3412</v>
      </c>
      <c r="O308" s="167">
        <v>10782</v>
      </c>
      <c r="P308" s="167" t="s">
        <v>4987</v>
      </c>
      <c r="Q308" s="167">
        <v>1.44</v>
      </c>
      <c r="S308" s="167">
        <f t="shared" si="4"/>
        <v>1.44</v>
      </c>
      <c r="T308" s="167" t="s">
        <v>1361</v>
      </c>
    </row>
    <row r="309" spans="1:20">
      <c r="A309" s="167">
        <v>50050</v>
      </c>
      <c r="B309" s="168">
        <v>45901</v>
      </c>
      <c r="C309" s="168">
        <v>45901</v>
      </c>
      <c r="D309" s="167" t="s">
        <v>5279</v>
      </c>
      <c r="E309" s="167" t="s">
        <v>5279</v>
      </c>
      <c r="F309" s="167" t="s">
        <v>1425</v>
      </c>
      <c r="G309" s="167" t="s">
        <v>1426</v>
      </c>
      <c r="I309" s="167" t="s">
        <v>1405</v>
      </c>
      <c r="J309" s="167" t="s">
        <v>5232</v>
      </c>
      <c r="K309" s="167" t="s">
        <v>1123</v>
      </c>
      <c r="L309" s="167" t="s">
        <v>5233</v>
      </c>
      <c r="M309" s="167" t="s">
        <v>3412</v>
      </c>
      <c r="O309" s="167">
        <v>10782</v>
      </c>
      <c r="P309" s="167" t="s">
        <v>4987</v>
      </c>
      <c r="Q309" s="167">
        <v>1.57</v>
      </c>
      <c r="S309" s="167">
        <f t="shared" si="4"/>
        <v>1.57</v>
      </c>
      <c r="T309" s="167" t="s">
        <v>1361</v>
      </c>
    </row>
    <row r="310" spans="1:20">
      <c r="A310" s="167">
        <v>50050</v>
      </c>
      <c r="B310" s="168">
        <v>45901</v>
      </c>
      <c r="C310" s="168">
        <v>45901</v>
      </c>
      <c r="D310" s="167" t="s">
        <v>5279</v>
      </c>
      <c r="E310" s="167" t="s">
        <v>5279</v>
      </c>
      <c r="F310" s="167" t="s">
        <v>1425</v>
      </c>
      <c r="G310" s="167" t="s">
        <v>1426</v>
      </c>
      <c r="I310" s="167" t="s">
        <v>1405</v>
      </c>
      <c r="J310" s="167" t="s">
        <v>2019</v>
      </c>
      <c r="K310" s="167" t="s">
        <v>1123</v>
      </c>
      <c r="L310" s="167" t="s">
        <v>2020</v>
      </c>
      <c r="M310" s="167" t="s">
        <v>3412</v>
      </c>
      <c r="O310" s="167">
        <v>10782</v>
      </c>
      <c r="P310" s="167" t="s">
        <v>4987</v>
      </c>
      <c r="Q310" s="167">
        <v>18</v>
      </c>
      <c r="S310" s="167">
        <f t="shared" si="4"/>
        <v>18</v>
      </c>
      <c r="T310" s="167" t="s">
        <v>1361</v>
      </c>
    </row>
    <row r="311" spans="1:20">
      <c r="A311" s="167">
        <v>50050</v>
      </c>
      <c r="B311" s="168">
        <v>45901</v>
      </c>
      <c r="C311" s="168">
        <v>45901</v>
      </c>
      <c r="D311" s="167" t="s">
        <v>5279</v>
      </c>
      <c r="E311" s="167" t="s">
        <v>5279</v>
      </c>
      <c r="F311" s="167" t="s">
        <v>1425</v>
      </c>
      <c r="G311" s="167" t="s">
        <v>1426</v>
      </c>
      <c r="I311" s="167" t="s">
        <v>1405</v>
      </c>
      <c r="J311" s="167" t="s">
        <v>5234</v>
      </c>
      <c r="K311" s="167" t="s">
        <v>1123</v>
      </c>
      <c r="L311" s="167" t="s">
        <v>5235</v>
      </c>
      <c r="M311" s="167" t="s">
        <v>3412</v>
      </c>
      <c r="O311" s="167">
        <v>10782</v>
      </c>
      <c r="P311" s="167" t="s">
        <v>4987</v>
      </c>
      <c r="Q311" s="167">
        <v>65.7</v>
      </c>
      <c r="S311" s="167">
        <f t="shared" si="4"/>
        <v>65.7</v>
      </c>
      <c r="T311" s="167" t="s">
        <v>1361</v>
      </c>
    </row>
    <row r="312" spans="1:20">
      <c r="A312" s="167">
        <v>50050</v>
      </c>
      <c r="B312" s="168">
        <v>45901</v>
      </c>
      <c r="C312" s="168">
        <v>45901</v>
      </c>
      <c r="D312" s="167" t="s">
        <v>5279</v>
      </c>
      <c r="E312" s="167" t="s">
        <v>5279</v>
      </c>
      <c r="F312" s="167" t="s">
        <v>1425</v>
      </c>
      <c r="G312" s="167" t="s">
        <v>1426</v>
      </c>
      <c r="I312" s="167" t="s">
        <v>1405</v>
      </c>
      <c r="J312" s="167" t="s">
        <v>5236</v>
      </c>
      <c r="K312" s="167" t="s">
        <v>1123</v>
      </c>
      <c r="L312" s="167" t="s">
        <v>5237</v>
      </c>
      <c r="M312" s="167" t="s">
        <v>3412</v>
      </c>
      <c r="O312" s="167">
        <v>10782</v>
      </c>
      <c r="P312" s="167" t="s">
        <v>4987</v>
      </c>
      <c r="Q312" s="167">
        <v>75.599999999999994</v>
      </c>
      <c r="S312" s="167">
        <f t="shared" si="4"/>
        <v>75.599999999999994</v>
      </c>
      <c r="T312" s="167" t="s">
        <v>1361</v>
      </c>
    </row>
    <row r="313" spans="1:20">
      <c r="A313" s="167">
        <v>50050</v>
      </c>
      <c r="B313" s="168">
        <v>45901</v>
      </c>
      <c r="C313" s="168">
        <v>45901</v>
      </c>
      <c r="D313" s="167" t="s">
        <v>5280</v>
      </c>
      <c r="E313" s="167" t="s">
        <v>5280</v>
      </c>
      <c r="F313" s="167" t="s">
        <v>1425</v>
      </c>
      <c r="G313" s="167" t="s">
        <v>1426</v>
      </c>
      <c r="I313" s="167" t="s">
        <v>1650</v>
      </c>
      <c r="J313" s="167" t="s">
        <v>1492</v>
      </c>
      <c r="K313" s="167" t="s">
        <v>687</v>
      </c>
      <c r="L313" s="167" t="s">
        <v>1493</v>
      </c>
      <c r="M313" s="167" t="s">
        <v>3302</v>
      </c>
      <c r="O313" s="167">
        <v>10719</v>
      </c>
      <c r="P313" s="167" t="s">
        <v>4987</v>
      </c>
      <c r="Q313" s="167">
        <v>25.2</v>
      </c>
      <c r="S313" s="167">
        <f t="shared" si="4"/>
        <v>25.2</v>
      </c>
      <c r="T313" s="167" t="s">
        <v>1361</v>
      </c>
    </row>
    <row r="314" spans="1:20">
      <c r="A314" s="167">
        <v>50050</v>
      </c>
      <c r="B314" s="168">
        <v>45915</v>
      </c>
      <c r="C314" s="168">
        <v>45915</v>
      </c>
      <c r="D314" s="167" t="s">
        <v>5281</v>
      </c>
      <c r="E314" s="167" t="s">
        <v>5281</v>
      </c>
      <c r="F314" s="167" t="s">
        <v>1425</v>
      </c>
      <c r="G314" s="167" t="s">
        <v>1426</v>
      </c>
      <c r="I314" s="167" t="s">
        <v>1384</v>
      </c>
      <c r="J314" s="167" t="s">
        <v>1427</v>
      </c>
      <c r="K314" s="167" t="s">
        <v>798</v>
      </c>
      <c r="L314" s="167" t="s">
        <v>1428</v>
      </c>
      <c r="M314" s="167" t="s">
        <v>1385</v>
      </c>
      <c r="O314" s="167">
        <v>10904</v>
      </c>
      <c r="P314" s="167" t="s">
        <v>4987</v>
      </c>
      <c r="Q314" s="167">
        <v>4.0999999999999996</v>
      </c>
      <c r="S314" s="167">
        <f t="shared" si="4"/>
        <v>4.0999999999999996</v>
      </c>
      <c r="T314" s="167" t="s">
        <v>1361</v>
      </c>
    </row>
    <row r="315" spans="1:20">
      <c r="A315" s="167">
        <v>50050</v>
      </c>
      <c r="B315" s="168">
        <v>45915</v>
      </c>
      <c r="C315" s="168">
        <v>45915</v>
      </c>
      <c r="D315" s="167" t="s">
        <v>5282</v>
      </c>
      <c r="E315" s="167" t="s">
        <v>5282</v>
      </c>
      <c r="F315" s="167" t="s">
        <v>1425</v>
      </c>
      <c r="G315" s="167" t="s">
        <v>1426</v>
      </c>
      <c r="I315" s="167" t="s">
        <v>1384</v>
      </c>
      <c r="J315" s="167" t="s">
        <v>2019</v>
      </c>
      <c r="K315" s="167" t="s">
        <v>842</v>
      </c>
      <c r="L315" s="167" t="s">
        <v>2020</v>
      </c>
      <c r="M315" s="167" t="s">
        <v>1395</v>
      </c>
      <c r="O315" s="167">
        <v>10905</v>
      </c>
      <c r="P315" s="167" t="s">
        <v>4987</v>
      </c>
      <c r="Q315" s="167">
        <v>94.5</v>
      </c>
      <c r="S315" s="167">
        <f t="shared" si="4"/>
        <v>94.5</v>
      </c>
      <c r="T315" s="167" t="s">
        <v>1361</v>
      </c>
    </row>
    <row r="316" spans="1:20">
      <c r="A316" s="167">
        <v>50050</v>
      </c>
      <c r="B316" s="168">
        <v>45915</v>
      </c>
      <c r="C316" s="168">
        <v>45915</v>
      </c>
      <c r="D316" s="167" t="s">
        <v>5283</v>
      </c>
      <c r="E316" s="167" t="s">
        <v>5283</v>
      </c>
      <c r="F316" s="167" t="s">
        <v>1425</v>
      </c>
      <c r="G316" s="167" t="s">
        <v>1426</v>
      </c>
      <c r="I316" s="167" t="s">
        <v>1384</v>
      </c>
      <c r="J316" s="167" t="s">
        <v>1427</v>
      </c>
      <c r="K316" s="167" t="s">
        <v>867</v>
      </c>
      <c r="L316" s="167" t="s">
        <v>1428</v>
      </c>
      <c r="M316" s="167" t="s">
        <v>1392</v>
      </c>
      <c r="O316" s="167">
        <v>10906</v>
      </c>
      <c r="P316" s="167" t="s">
        <v>4987</v>
      </c>
      <c r="Q316" s="167">
        <v>4.0999999999999996</v>
      </c>
      <c r="S316" s="167">
        <f t="shared" si="4"/>
        <v>4.0999999999999996</v>
      </c>
      <c r="T316" s="167" t="s">
        <v>1361</v>
      </c>
    </row>
    <row r="317" spans="1:20">
      <c r="A317" s="167">
        <v>50050</v>
      </c>
      <c r="B317" s="168">
        <v>45915</v>
      </c>
      <c r="C317" s="168">
        <v>45915</v>
      </c>
      <c r="D317" s="167" t="s">
        <v>5283</v>
      </c>
      <c r="E317" s="167" t="s">
        <v>5283</v>
      </c>
      <c r="F317" s="167" t="s">
        <v>1425</v>
      </c>
      <c r="G317" s="167" t="s">
        <v>1426</v>
      </c>
      <c r="I317" s="167" t="s">
        <v>1384</v>
      </c>
      <c r="J317" s="167" t="s">
        <v>2019</v>
      </c>
      <c r="K317" s="167" t="s">
        <v>867</v>
      </c>
      <c r="L317" s="167" t="s">
        <v>2020</v>
      </c>
      <c r="M317" s="167" t="s">
        <v>1392</v>
      </c>
      <c r="O317" s="167">
        <v>10906</v>
      </c>
      <c r="P317" s="167" t="s">
        <v>4987</v>
      </c>
      <c r="Q317" s="167">
        <v>21</v>
      </c>
      <c r="S317" s="167">
        <f t="shared" si="4"/>
        <v>21</v>
      </c>
      <c r="T317" s="167" t="s">
        <v>1361</v>
      </c>
    </row>
    <row r="318" spans="1:20">
      <c r="A318" s="167">
        <v>50050</v>
      </c>
      <c r="B318" s="168">
        <v>45915</v>
      </c>
      <c r="C318" s="168">
        <v>45915</v>
      </c>
      <c r="D318" s="167" t="s">
        <v>5284</v>
      </c>
      <c r="E318" s="167" t="s">
        <v>5284</v>
      </c>
      <c r="F318" s="167" t="s">
        <v>1425</v>
      </c>
      <c r="G318" s="167" t="s">
        <v>1426</v>
      </c>
      <c r="I318" s="167" t="s">
        <v>1384</v>
      </c>
      <c r="J318" s="167" t="s">
        <v>1427</v>
      </c>
      <c r="K318" s="167" t="s">
        <v>1086</v>
      </c>
      <c r="L318" s="167" t="s">
        <v>1428</v>
      </c>
      <c r="M318" s="167" t="s">
        <v>1399</v>
      </c>
      <c r="O318" s="167">
        <v>10908</v>
      </c>
      <c r="P318" s="167" t="s">
        <v>4987</v>
      </c>
      <c r="Q318" s="167">
        <v>36.9</v>
      </c>
      <c r="S318" s="167">
        <f t="shared" si="4"/>
        <v>36.9</v>
      </c>
      <c r="T318" s="167" t="s">
        <v>1361</v>
      </c>
    </row>
    <row r="319" spans="1:20">
      <c r="A319" s="167">
        <v>50050</v>
      </c>
      <c r="B319" s="168">
        <v>45915</v>
      </c>
      <c r="C319" s="168">
        <v>45915</v>
      </c>
      <c r="D319" s="167" t="s">
        <v>5284</v>
      </c>
      <c r="E319" s="167" t="s">
        <v>5284</v>
      </c>
      <c r="F319" s="167" t="s">
        <v>1425</v>
      </c>
      <c r="G319" s="167" t="s">
        <v>1426</v>
      </c>
      <c r="I319" s="167" t="s">
        <v>1384</v>
      </c>
      <c r="J319" s="167" t="s">
        <v>1492</v>
      </c>
      <c r="K319" s="167" t="s">
        <v>1086</v>
      </c>
      <c r="L319" s="167" t="s">
        <v>1493</v>
      </c>
      <c r="M319" s="167" t="s">
        <v>1399</v>
      </c>
      <c r="O319" s="167">
        <v>10908</v>
      </c>
      <c r="P319" s="167" t="s">
        <v>4987</v>
      </c>
      <c r="Q319" s="167">
        <v>55.2</v>
      </c>
      <c r="S319" s="167">
        <f t="shared" si="4"/>
        <v>55.2</v>
      </c>
      <c r="T319" s="167" t="s">
        <v>1361</v>
      </c>
    </row>
    <row r="320" spans="1:20">
      <c r="A320" s="167">
        <v>50050</v>
      </c>
      <c r="B320" s="168">
        <v>45915</v>
      </c>
      <c r="C320" s="168">
        <v>45915</v>
      </c>
      <c r="D320" s="167" t="s">
        <v>5284</v>
      </c>
      <c r="E320" s="167" t="s">
        <v>5284</v>
      </c>
      <c r="F320" s="167" t="s">
        <v>1425</v>
      </c>
      <c r="G320" s="167" t="s">
        <v>1426</v>
      </c>
      <c r="I320" s="167" t="s">
        <v>1384</v>
      </c>
      <c r="J320" s="167" t="s">
        <v>2019</v>
      </c>
      <c r="K320" s="167" t="s">
        <v>1086</v>
      </c>
      <c r="L320" s="167" t="s">
        <v>2020</v>
      </c>
      <c r="M320" s="167" t="s">
        <v>1399</v>
      </c>
      <c r="O320" s="167">
        <v>10908</v>
      </c>
      <c r="P320" s="167" t="s">
        <v>4987</v>
      </c>
      <c r="Q320" s="167">
        <v>483</v>
      </c>
      <c r="S320" s="167">
        <f t="shared" si="4"/>
        <v>483</v>
      </c>
      <c r="T320" s="167" t="s">
        <v>1361</v>
      </c>
    </row>
    <row r="321" spans="1:20">
      <c r="A321" s="167">
        <v>50050</v>
      </c>
      <c r="B321" s="168">
        <v>45915</v>
      </c>
      <c r="C321" s="168">
        <v>45915</v>
      </c>
      <c r="D321" s="167" t="s">
        <v>5285</v>
      </c>
      <c r="E321" s="167" t="s">
        <v>5285</v>
      </c>
      <c r="F321" s="167" t="s">
        <v>1425</v>
      </c>
      <c r="G321" s="167" t="s">
        <v>1426</v>
      </c>
      <c r="I321" s="167" t="s">
        <v>1384</v>
      </c>
      <c r="J321" s="167" t="s">
        <v>1427</v>
      </c>
      <c r="K321" s="167" t="s">
        <v>1135</v>
      </c>
      <c r="L321" s="167" t="s">
        <v>1428</v>
      </c>
      <c r="M321" s="167" t="s">
        <v>1389</v>
      </c>
      <c r="O321" s="167">
        <v>10909</v>
      </c>
      <c r="P321" s="167" t="s">
        <v>4987</v>
      </c>
      <c r="Q321" s="167">
        <v>4.0999999999999996</v>
      </c>
      <c r="S321" s="167">
        <f t="shared" si="4"/>
        <v>4.0999999999999996</v>
      </c>
      <c r="T321" s="167" t="s">
        <v>1361</v>
      </c>
    </row>
    <row r="322" spans="1:20">
      <c r="A322" s="167">
        <v>50050</v>
      </c>
      <c r="B322" s="168">
        <v>45915</v>
      </c>
      <c r="C322" s="168">
        <v>45915</v>
      </c>
      <c r="D322" s="167" t="s">
        <v>5285</v>
      </c>
      <c r="E322" s="167" t="s">
        <v>5285</v>
      </c>
      <c r="F322" s="167" t="s">
        <v>1425</v>
      </c>
      <c r="G322" s="167" t="s">
        <v>1426</v>
      </c>
      <c r="I322" s="167" t="s">
        <v>1384</v>
      </c>
      <c r="J322" s="167" t="s">
        <v>2019</v>
      </c>
      <c r="K322" s="167" t="s">
        <v>1135</v>
      </c>
      <c r="L322" s="167" t="s">
        <v>2020</v>
      </c>
      <c r="M322" s="167" t="s">
        <v>1389</v>
      </c>
      <c r="O322" s="167">
        <v>10909</v>
      </c>
      <c r="P322" s="167" t="s">
        <v>4987</v>
      </c>
      <c r="Q322" s="167">
        <v>21</v>
      </c>
      <c r="S322" s="167">
        <f t="shared" si="4"/>
        <v>21</v>
      </c>
      <c r="T322" s="167" t="s">
        <v>1361</v>
      </c>
    </row>
    <row r="323" spans="1:20">
      <c r="A323" s="167">
        <v>50050</v>
      </c>
      <c r="B323" s="168">
        <v>45915</v>
      </c>
      <c r="C323" s="168">
        <v>45915</v>
      </c>
      <c r="D323" s="167" t="s">
        <v>5286</v>
      </c>
      <c r="E323" s="167" t="s">
        <v>5286</v>
      </c>
      <c r="F323" s="167" t="s">
        <v>1425</v>
      </c>
      <c r="G323" s="167" t="s">
        <v>1426</v>
      </c>
      <c r="I323" s="167" t="s">
        <v>1384</v>
      </c>
      <c r="J323" s="167" t="s">
        <v>2019</v>
      </c>
      <c r="K323" s="167" t="s">
        <v>1146</v>
      </c>
      <c r="L323" s="167" t="s">
        <v>2020</v>
      </c>
      <c r="M323" s="167" t="s">
        <v>1398</v>
      </c>
      <c r="O323" s="167">
        <v>10910</v>
      </c>
      <c r="P323" s="167" t="s">
        <v>4987</v>
      </c>
      <c r="Q323" s="167">
        <v>243.6</v>
      </c>
      <c r="S323" s="167">
        <f t="shared" ref="S323:S386" si="5">Q323-R323</f>
        <v>243.6</v>
      </c>
      <c r="T323" s="167" t="s">
        <v>1361</v>
      </c>
    </row>
    <row r="324" spans="1:20">
      <c r="A324" s="167">
        <v>50050</v>
      </c>
      <c r="B324" s="168">
        <v>45915</v>
      </c>
      <c r="C324" s="168">
        <v>45915</v>
      </c>
      <c r="D324" s="167" t="s">
        <v>5287</v>
      </c>
      <c r="E324" s="167" t="s">
        <v>5287</v>
      </c>
      <c r="F324" s="167" t="s">
        <v>1425</v>
      </c>
      <c r="G324" s="167" t="s">
        <v>1426</v>
      </c>
      <c r="I324" s="167" t="s">
        <v>1384</v>
      </c>
      <c r="J324" s="167" t="s">
        <v>1427</v>
      </c>
      <c r="K324" s="167" t="s">
        <v>1159</v>
      </c>
      <c r="L324" s="167" t="s">
        <v>1428</v>
      </c>
      <c r="M324" s="167" t="s">
        <v>1393</v>
      </c>
      <c r="O324" s="167">
        <v>10911</v>
      </c>
      <c r="P324" s="167" t="s">
        <v>4987</v>
      </c>
      <c r="Q324" s="167">
        <v>4.0999999999999996</v>
      </c>
      <c r="S324" s="167">
        <f t="shared" si="5"/>
        <v>4.0999999999999996</v>
      </c>
      <c r="T324" s="167" t="s">
        <v>1361</v>
      </c>
    </row>
    <row r="325" spans="1:20">
      <c r="A325" s="167">
        <v>50050</v>
      </c>
      <c r="B325" s="168">
        <v>45915</v>
      </c>
      <c r="C325" s="168">
        <v>45915</v>
      </c>
      <c r="D325" s="167" t="s">
        <v>5287</v>
      </c>
      <c r="E325" s="167" t="s">
        <v>5287</v>
      </c>
      <c r="F325" s="167" t="s">
        <v>1425</v>
      </c>
      <c r="G325" s="167" t="s">
        <v>1426</v>
      </c>
      <c r="I325" s="167" t="s">
        <v>1384</v>
      </c>
      <c r="J325" s="167" t="s">
        <v>2019</v>
      </c>
      <c r="K325" s="167" t="s">
        <v>1159</v>
      </c>
      <c r="L325" s="167" t="s">
        <v>2020</v>
      </c>
      <c r="M325" s="167" t="s">
        <v>1393</v>
      </c>
      <c r="O325" s="167">
        <v>10911</v>
      </c>
      <c r="P325" s="167" t="s">
        <v>4987</v>
      </c>
      <c r="Q325" s="167">
        <v>54.6</v>
      </c>
      <c r="S325" s="167">
        <f t="shared" si="5"/>
        <v>54.6</v>
      </c>
      <c r="T325" s="167" t="s">
        <v>1361</v>
      </c>
    </row>
    <row r="326" spans="1:20">
      <c r="A326" s="167">
        <v>50050</v>
      </c>
      <c r="B326" s="168">
        <v>45915</v>
      </c>
      <c r="C326" s="168">
        <v>45915</v>
      </c>
      <c r="D326" s="167" t="s">
        <v>5288</v>
      </c>
      <c r="E326" s="167" t="s">
        <v>5288</v>
      </c>
      <c r="F326" s="167" t="s">
        <v>1425</v>
      </c>
      <c r="G326" s="167" t="s">
        <v>1426</v>
      </c>
      <c r="I326" s="167" t="s">
        <v>1384</v>
      </c>
      <c r="J326" s="167" t="s">
        <v>2019</v>
      </c>
      <c r="K326" s="167" t="s">
        <v>1177</v>
      </c>
      <c r="L326" s="167" t="s">
        <v>2020</v>
      </c>
      <c r="M326" s="167" t="s">
        <v>1391</v>
      </c>
      <c r="O326" s="167">
        <v>10912</v>
      </c>
      <c r="P326" s="167" t="s">
        <v>4987</v>
      </c>
      <c r="Q326" s="167">
        <v>39.9</v>
      </c>
      <c r="S326" s="167">
        <f t="shared" si="5"/>
        <v>39.9</v>
      </c>
      <c r="T326" s="167" t="s">
        <v>1361</v>
      </c>
    </row>
    <row r="327" spans="1:20">
      <c r="A327" s="167">
        <v>50050</v>
      </c>
      <c r="B327" s="168">
        <v>45915</v>
      </c>
      <c r="C327" s="168">
        <v>45915</v>
      </c>
      <c r="D327" s="167" t="s">
        <v>5289</v>
      </c>
      <c r="E327" s="167" t="s">
        <v>5289</v>
      </c>
      <c r="F327" s="167" t="s">
        <v>1425</v>
      </c>
      <c r="G327" s="167" t="s">
        <v>1426</v>
      </c>
      <c r="I327" s="167" t="s">
        <v>1384</v>
      </c>
      <c r="J327" s="167" t="s">
        <v>2019</v>
      </c>
      <c r="K327" s="167" t="s">
        <v>1076</v>
      </c>
      <c r="L327" s="167" t="s">
        <v>2020</v>
      </c>
      <c r="M327" s="167" t="s">
        <v>1396</v>
      </c>
      <c r="O327" s="167">
        <v>10914</v>
      </c>
      <c r="P327" s="167" t="s">
        <v>4987</v>
      </c>
      <c r="Q327" s="167">
        <v>96.6</v>
      </c>
      <c r="S327" s="167">
        <f t="shared" si="5"/>
        <v>96.6</v>
      </c>
      <c r="T327" s="167" t="s">
        <v>1361</v>
      </c>
    </row>
    <row r="328" spans="1:20">
      <c r="A328" s="167">
        <v>50050</v>
      </c>
      <c r="B328" s="168">
        <v>45915</v>
      </c>
      <c r="C328" s="168">
        <v>45915</v>
      </c>
      <c r="D328" s="167" t="s">
        <v>5290</v>
      </c>
      <c r="E328" s="167" t="s">
        <v>5290</v>
      </c>
      <c r="F328" s="167" t="s">
        <v>1425</v>
      </c>
      <c r="G328" s="167" t="s">
        <v>1426</v>
      </c>
      <c r="I328" s="167" t="s">
        <v>1384</v>
      </c>
      <c r="J328" s="167" t="s">
        <v>1427</v>
      </c>
      <c r="K328" s="167" t="s">
        <v>1203</v>
      </c>
      <c r="L328" s="167" t="s">
        <v>1428</v>
      </c>
      <c r="M328" s="167" t="s">
        <v>1387</v>
      </c>
      <c r="O328" s="167">
        <v>10915</v>
      </c>
      <c r="P328" s="167" t="s">
        <v>4987</v>
      </c>
      <c r="Q328" s="167">
        <v>16.399999999999999</v>
      </c>
      <c r="S328" s="167">
        <f t="shared" si="5"/>
        <v>16.399999999999999</v>
      </c>
      <c r="T328" s="167" t="s">
        <v>1361</v>
      </c>
    </row>
    <row r="329" spans="1:20">
      <c r="A329" s="167">
        <v>50050</v>
      </c>
      <c r="B329" s="168">
        <v>45915</v>
      </c>
      <c r="C329" s="168">
        <v>45915</v>
      </c>
      <c r="D329" s="167" t="s">
        <v>5290</v>
      </c>
      <c r="E329" s="167" t="s">
        <v>5290</v>
      </c>
      <c r="F329" s="167" t="s">
        <v>1425</v>
      </c>
      <c r="G329" s="167" t="s">
        <v>1426</v>
      </c>
      <c r="I329" s="167" t="s">
        <v>1384</v>
      </c>
      <c r="J329" s="167" t="s">
        <v>2019</v>
      </c>
      <c r="K329" s="167" t="s">
        <v>1203</v>
      </c>
      <c r="L329" s="167" t="s">
        <v>2020</v>
      </c>
      <c r="M329" s="167" t="s">
        <v>1387</v>
      </c>
      <c r="O329" s="167">
        <v>10915</v>
      </c>
      <c r="P329" s="167" t="s">
        <v>4987</v>
      </c>
      <c r="Q329" s="167">
        <v>18.899999999999999</v>
      </c>
      <c r="S329" s="167">
        <f t="shared" si="5"/>
        <v>18.899999999999999</v>
      </c>
      <c r="T329" s="167" t="s">
        <v>1361</v>
      </c>
    </row>
    <row r="330" spans="1:20">
      <c r="A330" s="167">
        <v>50050</v>
      </c>
      <c r="B330" s="168">
        <v>45915</v>
      </c>
      <c r="C330" s="168">
        <v>45915</v>
      </c>
      <c r="D330" s="167" t="s">
        <v>5291</v>
      </c>
      <c r="E330" s="167" t="s">
        <v>5291</v>
      </c>
      <c r="F330" s="167" t="s">
        <v>1425</v>
      </c>
      <c r="G330" s="167" t="s">
        <v>1426</v>
      </c>
      <c r="I330" s="167" t="s">
        <v>1384</v>
      </c>
      <c r="J330" s="167" t="s">
        <v>1427</v>
      </c>
      <c r="K330" s="167" t="s">
        <v>1212</v>
      </c>
      <c r="L330" s="167" t="s">
        <v>1428</v>
      </c>
      <c r="M330" s="167" t="s">
        <v>1390</v>
      </c>
      <c r="O330" s="167">
        <v>10916</v>
      </c>
      <c r="P330" s="167" t="s">
        <v>4987</v>
      </c>
      <c r="Q330" s="167">
        <v>4.0999999999999996</v>
      </c>
      <c r="S330" s="167">
        <f t="shared" si="5"/>
        <v>4.0999999999999996</v>
      </c>
      <c r="T330" s="167" t="s">
        <v>1361</v>
      </c>
    </row>
    <row r="331" spans="1:20">
      <c r="A331" s="167">
        <v>50050</v>
      </c>
      <c r="B331" s="168">
        <v>45915</v>
      </c>
      <c r="C331" s="168">
        <v>45915</v>
      </c>
      <c r="D331" s="167" t="s">
        <v>5292</v>
      </c>
      <c r="E331" s="167" t="s">
        <v>5292</v>
      </c>
      <c r="F331" s="167" t="s">
        <v>1425</v>
      </c>
      <c r="G331" s="167" t="s">
        <v>1426</v>
      </c>
      <c r="I331" s="167" t="s">
        <v>1384</v>
      </c>
      <c r="J331" s="167" t="s">
        <v>2019</v>
      </c>
      <c r="K331" s="167" t="s">
        <v>1215</v>
      </c>
      <c r="L331" s="167" t="s">
        <v>2020</v>
      </c>
      <c r="M331" s="167" t="s">
        <v>1394</v>
      </c>
      <c r="O331" s="167">
        <v>10921</v>
      </c>
      <c r="P331" s="167" t="s">
        <v>4987</v>
      </c>
      <c r="Q331" s="167">
        <v>98.7</v>
      </c>
      <c r="S331" s="167">
        <f t="shared" si="5"/>
        <v>98.7</v>
      </c>
      <c r="T331" s="167" t="s">
        <v>1361</v>
      </c>
    </row>
    <row r="332" spans="1:20">
      <c r="A332" s="167">
        <v>50050</v>
      </c>
      <c r="B332" s="168">
        <v>45930</v>
      </c>
      <c r="C332" s="168">
        <v>45930</v>
      </c>
      <c r="E332" s="167" t="s">
        <v>1401</v>
      </c>
      <c r="I332" s="167" t="s">
        <v>1384</v>
      </c>
      <c r="K332" s="167" t="s">
        <v>798</v>
      </c>
      <c r="M332" s="167" t="s">
        <v>1385</v>
      </c>
      <c r="O332" s="167">
        <v>24080</v>
      </c>
      <c r="P332" s="167" t="s">
        <v>1386</v>
      </c>
      <c r="R332" s="167">
        <v>4.0999999999999996</v>
      </c>
      <c r="S332" s="167">
        <f t="shared" si="5"/>
        <v>-4.0999999999999996</v>
      </c>
      <c r="T332" s="167" t="s">
        <v>1361</v>
      </c>
    </row>
    <row r="333" spans="1:20">
      <c r="A333" s="167">
        <v>50050</v>
      </c>
      <c r="B333" s="168">
        <v>45930</v>
      </c>
      <c r="C333" s="168">
        <v>45930</v>
      </c>
      <c r="E333" s="167" t="s">
        <v>1401</v>
      </c>
      <c r="I333" s="167" t="s">
        <v>1384</v>
      </c>
      <c r="K333" s="167" t="s">
        <v>1212</v>
      </c>
      <c r="M333" s="167" t="s">
        <v>1390</v>
      </c>
      <c r="O333" s="167">
        <v>24080</v>
      </c>
      <c r="P333" s="167" t="s">
        <v>1386</v>
      </c>
      <c r="R333" s="167">
        <v>4.0999999999999996</v>
      </c>
      <c r="S333" s="167">
        <f t="shared" si="5"/>
        <v>-4.0999999999999996</v>
      </c>
      <c r="T333" s="167" t="s">
        <v>1361</v>
      </c>
    </row>
    <row r="334" spans="1:20">
      <c r="A334" s="167">
        <v>50050</v>
      </c>
      <c r="B334" s="168">
        <v>45930</v>
      </c>
      <c r="C334" s="168">
        <v>45930</v>
      </c>
      <c r="E334" s="167" t="s">
        <v>1401</v>
      </c>
      <c r="I334" s="167" t="s">
        <v>1384</v>
      </c>
      <c r="K334" s="167" t="s">
        <v>867</v>
      </c>
      <c r="M334" s="167" t="s">
        <v>1392</v>
      </c>
      <c r="O334" s="167">
        <v>24080</v>
      </c>
      <c r="P334" s="167" t="s">
        <v>1386</v>
      </c>
      <c r="R334" s="167">
        <v>25.1</v>
      </c>
      <c r="S334" s="167">
        <f t="shared" si="5"/>
        <v>-25.1</v>
      </c>
      <c r="T334" s="167" t="s">
        <v>1361</v>
      </c>
    </row>
    <row r="335" spans="1:20">
      <c r="A335" s="167">
        <v>50050</v>
      </c>
      <c r="B335" s="168">
        <v>45930</v>
      </c>
      <c r="C335" s="168">
        <v>45930</v>
      </c>
      <c r="E335" s="167" t="s">
        <v>1401</v>
      </c>
      <c r="I335" s="167" t="s">
        <v>1384</v>
      </c>
      <c r="K335" s="167" t="s">
        <v>1135</v>
      </c>
      <c r="M335" s="167" t="s">
        <v>1389</v>
      </c>
      <c r="O335" s="167">
        <v>24080</v>
      </c>
      <c r="P335" s="167" t="s">
        <v>1386</v>
      </c>
      <c r="R335" s="167">
        <v>25.1</v>
      </c>
      <c r="S335" s="167">
        <f t="shared" si="5"/>
        <v>-25.1</v>
      </c>
      <c r="T335" s="167" t="s">
        <v>1361</v>
      </c>
    </row>
    <row r="336" spans="1:20">
      <c r="A336" s="167">
        <v>50050</v>
      </c>
      <c r="B336" s="168">
        <v>45930</v>
      </c>
      <c r="C336" s="168">
        <v>45930</v>
      </c>
      <c r="E336" s="167" t="s">
        <v>1401</v>
      </c>
      <c r="I336" s="167" t="s">
        <v>1384</v>
      </c>
      <c r="K336" s="167" t="s">
        <v>1203</v>
      </c>
      <c r="M336" s="167" t="s">
        <v>1387</v>
      </c>
      <c r="O336" s="167">
        <v>24080</v>
      </c>
      <c r="P336" s="167" t="s">
        <v>1386</v>
      </c>
      <c r="R336" s="167">
        <v>35.299999999999997</v>
      </c>
      <c r="S336" s="167">
        <f t="shared" si="5"/>
        <v>-35.299999999999997</v>
      </c>
      <c r="T336" s="167" t="s">
        <v>1361</v>
      </c>
    </row>
    <row r="337" spans="1:20">
      <c r="A337" s="167">
        <v>50050</v>
      </c>
      <c r="B337" s="168">
        <v>45930</v>
      </c>
      <c r="C337" s="168">
        <v>45930</v>
      </c>
      <c r="E337" s="167" t="s">
        <v>1401</v>
      </c>
      <c r="I337" s="167" t="s">
        <v>1384</v>
      </c>
      <c r="K337" s="167" t="s">
        <v>1177</v>
      </c>
      <c r="M337" s="167" t="s">
        <v>1391</v>
      </c>
      <c r="O337" s="167">
        <v>24080</v>
      </c>
      <c r="P337" s="167" t="s">
        <v>1386</v>
      </c>
      <c r="R337" s="167">
        <v>39.9</v>
      </c>
      <c r="S337" s="167">
        <f t="shared" si="5"/>
        <v>-39.9</v>
      </c>
      <c r="T337" s="167" t="s">
        <v>1361</v>
      </c>
    </row>
    <row r="338" spans="1:20">
      <c r="A338" s="167">
        <v>50050</v>
      </c>
      <c r="B338" s="168">
        <v>45930</v>
      </c>
      <c r="C338" s="168">
        <v>45930</v>
      </c>
      <c r="E338" s="167" t="s">
        <v>1401</v>
      </c>
      <c r="I338" s="167" t="s">
        <v>1384</v>
      </c>
      <c r="K338" s="167" t="s">
        <v>1159</v>
      </c>
      <c r="M338" s="167" t="s">
        <v>1393</v>
      </c>
      <c r="O338" s="167">
        <v>24080</v>
      </c>
      <c r="P338" s="167" t="s">
        <v>1386</v>
      </c>
      <c r="R338" s="167">
        <v>58.7</v>
      </c>
      <c r="S338" s="167">
        <f t="shared" si="5"/>
        <v>-58.7</v>
      </c>
      <c r="T338" s="167" t="s">
        <v>1361</v>
      </c>
    </row>
    <row r="339" spans="1:20">
      <c r="A339" s="167">
        <v>50050</v>
      </c>
      <c r="B339" s="168">
        <v>45930</v>
      </c>
      <c r="C339" s="168">
        <v>45930</v>
      </c>
      <c r="E339" s="167" t="s">
        <v>1401</v>
      </c>
      <c r="I339" s="167" t="s">
        <v>1384</v>
      </c>
      <c r="K339" s="167" t="s">
        <v>842</v>
      </c>
      <c r="M339" s="167" t="s">
        <v>1395</v>
      </c>
      <c r="O339" s="167">
        <v>24080</v>
      </c>
      <c r="P339" s="167" t="s">
        <v>1386</v>
      </c>
      <c r="R339" s="167">
        <v>94.5</v>
      </c>
      <c r="S339" s="167">
        <f t="shared" si="5"/>
        <v>-94.5</v>
      </c>
      <c r="T339" s="167" t="s">
        <v>1361</v>
      </c>
    </row>
    <row r="340" spans="1:20">
      <c r="A340" s="167">
        <v>50050</v>
      </c>
      <c r="B340" s="168">
        <v>45930</v>
      </c>
      <c r="C340" s="168">
        <v>45930</v>
      </c>
      <c r="E340" s="167" t="s">
        <v>1401</v>
      </c>
      <c r="I340" s="167" t="s">
        <v>1384</v>
      </c>
      <c r="K340" s="167" t="s">
        <v>1076</v>
      </c>
      <c r="M340" s="167" t="s">
        <v>1396</v>
      </c>
      <c r="O340" s="167">
        <v>24080</v>
      </c>
      <c r="P340" s="167" t="s">
        <v>1386</v>
      </c>
      <c r="R340" s="167">
        <v>96.6</v>
      </c>
      <c r="S340" s="167">
        <f t="shared" si="5"/>
        <v>-96.6</v>
      </c>
      <c r="T340" s="167" t="s">
        <v>1361</v>
      </c>
    </row>
    <row r="341" spans="1:20">
      <c r="A341" s="167">
        <v>50050</v>
      </c>
      <c r="B341" s="168">
        <v>45930</v>
      </c>
      <c r="C341" s="168">
        <v>45930</v>
      </c>
      <c r="E341" s="167" t="s">
        <v>1401</v>
      </c>
      <c r="I341" s="167" t="s">
        <v>1384</v>
      </c>
      <c r="K341" s="167" t="s">
        <v>1215</v>
      </c>
      <c r="M341" s="167" t="s">
        <v>1394</v>
      </c>
      <c r="O341" s="167">
        <v>24080</v>
      </c>
      <c r="P341" s="167" t="s">
        <v>1386</v>
      </c>
      <c r="R341" s="167">
        <v>98.7</v>
      </c>
      <c r="S341" s="167">
        <f t="shared" si="5"/>
        <v>-98.7</v>
      </c>
      <c r="T341" s="167" t="s">
        <v>1361</v>
      </c>
    </row>
    <row r="342" spans="1:20">
      <c r="A342" s="167">
        <v>50050</v>
      </c>
      <c r="B342" s="168">
        <v>45930</v>
      </c>
      <c r="C342" s="168">
        <v>45930</v>
      </c>
      <c r="E342" s="167" t="s">
        <v>1401</v>
      </c>
      <c r="I342" s="167" t="s">
        <v>1384</v>
      </c>
      <c r="K342" s="167" t="s">
        <v>1146</v>
      </c>
      <c r="M342" s="167" t="s">
        <v>1398</v>
      </c>
      <c r="O342" s="167">
        <v>24080</v>
      </c>
      <c r="P342" s="167" t="s">
        <v>1386</v>
      </c>
      <c r="R342" s="167">
        <v>243.6</v>
      </c>
      <c r="S342" s="167">
        <f t="shared" si="5"/>
        <v>-243.6</v>
      </c>
      <c r="T342" s="167" t="s">
        <v>1361</v>
      </c>
    </row>
    <row r="343" spans="1:20">
      <c r="A343" s="167">
        <v>50050</v>
      </c>
      <c r="B343" s="168">
        <v>45930</v>
      </c>
      <c r="C343" s="168">
        <v>45930</v>
      </c>
      <c r="E343" s="167" t="s">
        <v>1401</v>
      </c>
      <c r="I343" s="167" t="s">
        <v>1384</v>
      </c>
      <c r="K343" s="167" t="s">
        <v>1086</v>
      </c>
      <c r="M343" s="167" t="s">
        <v>1399</v>
      </c>
      <c r="O343" s="167">
        <v>24080</v>
      </c>
      <c r="P343" s="167" t="s">
        <v>1386</v>
      </c>
      <c r="R343" s="167">
        <v>575.1</v>
      </c>
      <c r="S343" s="167">
        <f t="shared" si="5"/>
        <v>-575.1</v>
      </c>
      <c r="T343" s="167" t="s">
        <v>1361</v>
      </c>
    </row>
    <row r="344" spans="1:20">
      <c r="A344" s="167">
        <v>50050</v>
      </c>
      <c r="B344" s="168">
        <v>45931</v>
      </c>
      <c r="C344" s="168">
        <v>45931</v>
      </c>
      <c r="E344" s="167" t="s">
        <v>4969</v>
      </c>
      <c r="I344" s="167" t="s">
        <v>1384</v>
      </c>
      <c r="K344" s="167" t="s">
        <v>798</v>
      </c>
      <c r="M344" s="167" t="s">
        <v>1385</v>
      </c>
      <c r="O344" s="167">
        <v>24081</v>
      </c>
      <c r="P344" s="167" t="s">
        <v>1386</v>
      </c>
      <c r="Q344" s="167">
        <v>4.0999999999999996</v>
      </c>
      <c r="S344" s="167">
        <f t="shared" si="5"/>
        <v>4.0999999999999996</v>
      </c>
      <c r="T344" s="167" t="s">
        <v>1361</v>
      </c>
    </row>
    <row r="345" spans="1:20">
      <c r="A345" s="167">
        <v>50050</v>
      </c>
      <c r="B345" s="168">
        <v>45931</v>
      </c>
      <c r="C345" s="168">
        <v>45931</v>
      </c>
      <c r="E345" s="167" t="s">
        <v>4969</v>
      </c>
      <c r="I345" s="167" t="s">
        <v>1384</v>
      </c>
      <c r="K345" s="167" t="s">
        <v>1212</v>
      </c>
      <c r="M345" s="167" t="s">
        <v>1390</v>
      </c>
      <c r="O345" s="167">
        <v>24081</v>
      </c>
      <c r="P345" s="167" t="s">
        <v>1386</v>
      </c>
      <c r="Q345" s="167">
        <v>4.0999999999999996</v>
      </c>
      <c r="S345" s="167">
        <f t="shared" si="5"/>
        <v>4.0999999999999996</v>
      </c>
      <c r="T345" s="167" t="s">
        <v>1361</v>
      </c>
    </row>
    <row r="346" spans="1:20">
      <c r="A346" s="167">
        <v>50050</v>
      </c>
      <c r="B346" s="168">
        <v>45931</v>
      </c>
      <c r="C346" s="168">
        <v>45931</v>
      </c>
      <c r="E346" s="167" t="s">
        <v>4969</v>
      </c>
      <c r="I346" s="167" t="s">
        <v>1384</v>
      </c>
      <c r="K346" s="167" t="s">
        <v>867</v>
      </c>
      <c r="M346" s="167" t="s">
        <v>1392</v>
      </c>
      <c r="O346" s="167">
        <v>24081</v>
      </c>
      <c r="P346" s="167" t="s">
        <v>1386</v>
      </c>
      <c r="Q346" s="167">
        <v>25.1</v>
      </c>
      <c r="S346" s="167">
        <f t="shared" si="5"/>
        <v>25.1</v>
      </c>
      <c r="T346" s="167" t="s">
        <v>1361</v>
      </c>
    </row>
    <row r="347" spans="1:20">
      <c r="A347" s="167">
        <v>50050</v>
      </c>
      <c r="B347" s="168">
        <v>45931</v>
      </c>
      <c r="C347" s="168">
        <v>45931</v>
      </c>
      <c r="E347" s="167" t="s">
        <v>4969</v>
      </c>
      <c r="I347" s="167" t="s">
        <v>1384</v>
      </c>
      <c r="K347" s="167" t="s">
        <v>1135</v>
      </c>
      <c r="M347" s="167" t="s">
        <v>1389</v>
      </c>
      <c r="O347" s="167">
        <v>24081</v>
      </c>
      <c r="P347" s="167" t="s">
        <v>1386</v>
      </c>
      <c r="Q347" s="167">
        <v>25.1</v>
      </c>
      <c r="S347" s="167">
        <f t="shared" si="5"/>
        <v>25.1</v>
      </c>
      <c r="T347" s="167" t="s">
        <v>1361</v>
      </c>
    </row>
    <row r="348" spans="1:20">
      <c r="A348" s="167">
        <v>50050</v>
      </c>
      <c r="B348" s="168">
        <v>45931</v>
      </c>
      <c r="C348" s="168">
        <v>45931</v>
      </c>
      <c r="E348" s="167" t="s">
        <v>4969</v>
      </c>
      <c r="I348" s="167" t="s">
        <v>1384</v>
      </c>
      <c r="K348" s="167" t="s">
        <v>1203</v>
      </c>
      <c r="M348" s="167" t="s">
        <v>1387</v>
      </c>
      <c r="O348" s="167">
        <v>24081</v>
      </c>
      <c r="P348" s="167" t="s">
        <v>1386</v>
      </c>
      <c r="Q348" s="167">
        <v>35.299999999999997</v>
      </c>
      <c r="S348" s="167">
        <f t="shared" si="5"/>
        <v>35.299999999999997</v>
      </c>
      <c r="T348" s="167" t="s">
        <v>1361</v>
      </c>
    </row>
    <row r="349" spans="1:20">
      <c r="A349" s="167">
        <v>50050</v>
      </c>
      <c r="B349" s="168">
        <v>45931</v>
      </c>
      <c r="C349" s="168">
        <v>45931</v>
      </c>
      <c r="E349" s="167" t="s">
        <v>4969</v>
      </c>
      <c r="I349" s="167" t="s">
        <v>1384</v>
      </c>
      <c r="K349" s="167" t="s">
        <v>1177</v>
      </c>
      <c r="M349" s="167" t="s">
        <v>1391</v>
      </c>
      <c r="O349" s="167">
        <v>24081</v>
      </c>
      <c r="P349" s="167" t="s">
        <v>1386</v>
      </c>
      <c r="Q349" s="167">
        <v>39.9</v>
      </c>
      <c r="S349" s="167">
        <f t="shared" si="5"/>
        <v>39.9</v>
      </c>
      <c r="T349" s="167" t="s">
        <v>1361</v>
      </c>
    </row>
    <row r="350" spans="1:20">
      <c r="A350" s="167">
        <v>50050</v>
      </c>
      <c r="B350" s="168">
        <v>45931</v>
      </c>
      <c r="C350" s="168">
        <v>45931</v>
      </c>
      <c r="E350" s="167" t="s">
        <v>4969</v>
      </c>
      <c r="I350" s="167" t="s">
        <v>1384</v>
      </c>
      <c r="K350" s="167" t="s">
        <v>1159</v>
      </c>
      <c r="M350" s="167" t="s">
        <v>1393</v>
      </c>
      <c r="O350" s="167">
        <v>24081</v>
      </c>
      <c r="P350" s="167" t="s">
        <v>1386</v>
      </c>
      <c r="Q350" s="167">
        <v>58.7</v>
      </c>
      <c r="S350" s="167">
        <f t="shared" si="5"/>
        <v>58.7</v>
      </c>
      <c r="T350" s="167" t="s">
        <v>1361</v>
      </c>
    </row>
    <row r="351" spans="1:20">
      <c r="A351" s="167">
        <v>50050</v>
      </c>
      <c r="B351" s="168">
        <v>45931</v>
      </c>
      <c r="C351" s="168">
        <v>45931</v>
      </c>
      <c r="E351" s="167" t="s">
        <v>4969</v>
      </c>
      <c r="I351" s="167" t="s">
        <v>1384</v>
      </c>
      <c r="K351" s="167" t="s">
        <v>842</v>
      </c>
      <c r="M351" s="167" t="s">
        <v>1395</v>
      </c>
      <c r="O351" s="167">
        <v>24081</v>
      </c>
      <c r="P351" s="167" t="s">
        <v>1386</v>
      </c>
      <c r="Q351" s="167">
        <v>94.5</v>
      </c>
      <c r="S351" s="167">
        <f t="shared" si="5"/>
        <v>94.5</v>
      </c>
      <c r="T351" s="167" t="s">
        <v>1361</v>
      </c>
    </row>
    <row r="352" spans="1:20">
      <c r="A352" s="167">
        <v>50050</v>
      </c>
      <c r="B352" s="168">
        <v>45931</v>
      </c>
      <c r="C352" s="168">
        <v>45931</v>
      </c>
      <c r="E352" s="167" t="s">
        <v>4969</v>
      </c>
      <c r="I352" s="167" t="s">
        <v>1384</v>
      </c>
      <c r="K352" s="167" t="s">
        <v>1076</v>
      </c>
      <c r="M352" s="167" t="s">
        <v>1396</v>
      </c>
      <c r="O352" s="167">
        <v>24081</v>
      </c>
      <c r="P352" s="167" t="s">
        <v>1386</v>
      </c>
      <c r="Q352" s="167">
        <v>96.6</v>
      </c>
      <c r="S352" s="167">
        <f t="shared" si="5"/>
        <v>96.6</v>
      </c>
      <c r="T352" s="167" t="s">
        <v>1361</v>
      </c>
    </row>
    <row r="353" spans="1:20">
      <c r="A353" s="167">
        <v>50050</v>
      </c>
      <c r="B353" s="168">
        <v>45931</v>
      </c>
      <c r="C353" s="168">
        <v>45931</v>
      </c>
      <c r="E353" s="167" t="s">
        <v>4969</v>
      </c>
      <c r="I353" s="167" t="s">
        <v>1384</v>
      </c>
      <c r="K353" s="167" t="s">
        <v>1215</v>
      </c>
      <c r="M353" s="167" t="s">
        <v>1394</v>
      </c>
      <c r="O353" s="167">
        <v>24081</v>
      </c>
      <c r="P353" s="167" t="s">
        <v>1386</v>
      </c>
      <c r="Q353" s="167">
        <v>98.7</v>
      </c>
      <c r="S353" s="167">
        <f t="shared" si="5"/>
        <v>98.7</v>
      </c>
      <c r="T353" s="167" t="s">
        <v>1361</v>
      </c>
    </row>
    <row r="354" spans="1:20">
      <c r="A354" s="167">
        <v>50050</v>
      </c>
      <c r="B354" s="168">
        <v>45931</v>
      </c>
      <c r="C354" s="168">
        <v>45931</v>
      </c>
      <c r="E354" s="167" t="s">
        <v>4969</v>
      </c>
      <c r="I354" s="167" t="s">
        <v>1384</v>
      </c>
      <c r="K354" s="167" t="s">
        <v>1146</v>
      </c>
      <c r="M354" s="167" t="s">
        <v>1398</v>
      </c>
      <c r="O354" s="167">
        <v>24081</v>
      </c>
      <c r="P354" s="167" t="s">
        <v>1386</v>
      </c>
      <c r="Q354" s="167">
        <v>243.6</v>
      </c>
      <c r="S354" s="167">
        <f t="shared" si="5"/>
        <v>243.6</v>
      </c>
      <c r="T354" s="167" t="s">
        <v>1361</v>
      </c>
    </row>
    <row r="355" spans="1:20">
      <c r="A355" s="167">
        <v>50050</v>
      </c>
      <c r="B355" s="168">
        <v>45931</v>
      </c>
      <c r="C355" s="168">
        <v>45931</v>
      </c>
      <c r="E355" s="167" t="s">
        <v>4969</v>
      </c>
      <c r="I355" s="167" t="s">
        <v>1384</v>
      </c>
      <c r="K355" s="167" t="s">
        <v>1086</v>
      </c>
      <c r="M355" s="167" t="s">
        <v>1399</v>
      </c>
      <c r="O355" s="167">
        <v>24081</v>
      </c>
      <c r="P355" s="167" t="s">
        <v>1386</v>
      </c>
      <c r="Q355" s="167">
        <v>575.1</v>
      </c>
      <c r="S355" s="167">
        <f t="shared" si="5"/>
        <v>575.1</v>
      </c>
      <c r="T355" s="167" t="s">
        <v>1361</v>
      </c>
    </row>
    <row r="356" spans="1:20">
      <c r="A356" s="167">
        <v>50050</v>
      </c>
      <c r="B356" s="168">
        <v>45931</v>
      </c>
      <c r="C356" s="168">
        <v>45931</v>
      </c>
      <c r="D356" s="167" t="s">
        <v>5122</v>
      </c>
      <c r="E356" s="167" t="s">
        <v>5122</v>
      </c>
      <c r="F356" s="167" t="s">
        <v>1425</v>
      </c>
      <c r="G356" s="167" t="s">
        <v>1426</v>
      </c>
      <c r="I356" s="167" t="s">
        <v>1618</v>
      </c>
      <c r="J356" s="167" t="s">
        <v>1427</v>
      </c>
      <c r="K356" s="167" t="s">
        <v>1615</v>
      </c>
      <c r="L356" s="167" t="s">
        <v>1428</v>
      </c>
      <c r="M356" s="167" t="s">
        <v>1616</v>
      </c>
      <c r="O356" s="167">
        <v>10982</v>
      </c>
      <c r="P356" s="167" t="s">
        <v>4987</v>
      </c>
      <c r="Q356" s="167">
        <v>82</v>
      </c>
      <c r="S356" s="167">
        <f t="shared" si="5"/>
        <v>82</v>
      </c>
      <c r="T356" s="167" t="s">
        <v>1361</v>
      </c>
    </row>
    <row r="357" spans="1:20">
      <c r="A357" s="167">
        <v>50050</v>
      </c>
      <c r="B357" s="168">
        <v>45931</v>
      </c>
      <c r="C357" s="168">
        <v>45931</v>
      </c>
      <c r="D357" s="167" t="s">
        <v>5123</v>
      </c>
      <c r="E357" s="167" t="s">
        <v>5123</v>
      </c>
      <c r="F357" s="167" t="s">
        <v>1425</v>
      </c>
      <c r="G357" s="167" t="s">
        <v>1426</v>
      </c>
      <c r="I357" s="167" t="s">
        <v>1618</v>
      </c>
      <c r="J357" s="167" t="s">
        <v>1492</v>
      </c>
      <c r="K357" s="167" t="s">
        <v>828</v>
      </c>
      <c r="L357" s="167" t="s">
        <v>1493</v>
      </c>
      <c r="M357" s="167" t="s">
        <v>1626</v>
      </c>
      <c r="O357" s="167">
        <v>10983</v>
      </c>
      <c r="P357" s="167" t="s">
        <v>4987</v>
      </c>
      <c r="Q357" s="167">
        <v>13.8</v>
      </c>
      <c r="S357" s="167">
        <f t="shared" si="5"/>
        <v>13.8</v>
      </c>
      <c r="T357" s="167" t="s">
        <v>1361</v>
      </c>
    </row>
    <row r="358" spans="1:20">
      <c r="A358" s="167">
        <v>50050</v>
      </c>
      <c r="B358" s="168">
        <v>45931</v>
      </c>
      <c r="C358" s="168">
        <v>45931</v>
      </c>
      <c r="D358" s="167" t="s">
        <v>5123</v>
      </c>
      <c r="E358" s="167" t="s">
        <v>5123</v>
      </c>
      <c r="F358" s="167" t="s">
        <v>1425</v>
      </c>
      <c r="G358" s="167" t="s">
        <v>1426</v>
      </c>
      <c r="I358" s="167" t="s">
        <v>1618</v>
      </c>
      <c r="J358" s="167" t="s">
        <v>1427</v>
      </c>
      <c r="K358" s="167" t="s">
        <v>828</v>
      </c>
      <c r="L358" s="167" t="s">
        <v>1428</v>
      </c>
      <c r="M358" s="167" t="s">
        <v>1626</v>
      </c>
      <c r="O358" s="167">
        <v>10983</v>
      </c>
      <c r="P358" s="167" t="s">
        <v>4987</v>
      </c>
      <c r="Q358" s="167">
        <v>16.399999999999999</v>
      </c>
      <c r="S358" s="167">
        <f t="shared" si="5"/>
        <v>16.399999999999999</v>
      </c>
      <c r="T358" s="167" t="s">
        <v>1361</v>
      </c>
    </row>
    <row r="359" spans="1:20">
      <c r="A359" s="167">
        <v>50050</v>
      </c>
      <c r="B359" s="168">
        <v>45931</v>
      </c>
      <c r="C359" s="168">
        <v>45931</v>
      </c>
      <c r="D359" s="167" t="s">
        <v>5124</v>
      </c>
      <c r="E359" s="167" t="s">
        <v>5124</v>
      </c>
      <c r="F359" s="167" t="s">
        <v>1425</v>
      </c>
      <c r="G359" s="167" t="s">
        <v>1426</v>
      </c>
      <c r="I359" s="167" t="s">
        <v>1618</v>
      </c>
      <c r="J359" s="167" t="s">
        <v>1427</v>
      </c>
      <c r="K359" s="167" t="s">
        <v>852</v>
      </c>
      <c r="L359" s="167" t="s">
        <v>1428</v>
      </c>
      <c r="M359" s="167" t="s">
        <v>1843</v>
      </c>
      <c r="O359" s="167">
        <v>10984</v>
      </c>
      <c r="P359" s="167" t="s">
        <v>4987</v>
      </c>
      <c r="Q359" s="167">
        <v>32.799999999999997</v>
      </c>
      <c r="S359" s="167">
        <f t="shared" si="5"/>
        <v>32.799999999999997</v>
      </c>
      <c r="T359" s="167" t="s">
        <v>1361</v>
      </c>
    </row>
    <row r="360" spans="1:20">
      <c r="A360" s="167">
        <v>50050</v>
      </c>
      <c r="B360" s="168">
        <v>45931</v>
      </c>
      <c r="C360" s="168">
        <v>45931</v>
      </c>
      <c r="D360" s="167" t="s">
        <v>5125</v>
      </c>
      <c r="E360" s="167" t="s">
        <v>5125</v>
      </c>
      <c r="F360" s="167" t="s">
        <v>1425</v>
      </c>
      <c r="G360" s="167" t="s">
        <v>1426</v>
      </c>
      <c r="I360" s="167" t="s">
        <v>1618</v>
      </c>
      <c r="J360" s="167" t="s">
        <v>1427</v>
      </c>
      <c r="K360" s="167" t="s">
        <v>859</v>
      </c>
      <c r="L360" s="167" t="s">
        <v>1428</v>
      </c>
      <c r="M360" s="167" t="s">
        <v>1892</v>
      </c>
      <c r="O360" s="167">
        <v>10985</v>
      </c>
      <c r="P360" s="167" t="s">
        <v>4987</v>
      </c>
      <c r="Q360" s="167">
        <v>12.3</v>
      </c>
      <c r="S360" s="167">
        <f t="shared" si="5"/>
        <v>12.3</v>
      </c>
      <c r="T360" s="167" t="s">
        <v>1361</v>
      </c>
    </row>
    <row r="361" spans="1:20">
      <c r="A361" s="167">
        <v>50050</v>
      </c>
      <c r="B361" s="168">
        <v>45931</v>
      </c>
      <c r="C361" s="168">
        <v>45931</v>
      </c>
      <c r="D361" s="167" t="s">
        <v>5127</v>
      </c>
      <c r="E361" s="167" t="s">
        <v>5127</v>
      </c>
      <c r="F361" s="167" t="s">
        <v>1425</v>
      </c>
      <c r="G361" s="167" t="s">
        <v>1426</v>
      </c>
      <c r="I361" s="167" t="s">
        <v>1618</v>
      </c>
      <c r="J361" s="167" t="s">
        <v>1492</v>
      </c>
      <c r="K361" s="167" t="s">
        <v>915</v>
      </c>
      <c r="L361" s="167" t="s">
        <v>1493</v>
      </c>
      <c r="M361" s="167" t="s">
        <v>2286</v>
      </c>
      <c r="O361" s="167">
        <v>10988</v>
      </c>
      <c r="P361" s="167" t="s">
        <v>4987</v>
      </c>
      <c r="Q361" s="167">
        <v>358.8</v>
      </c>
      <c r="S361" s="167">
        <f t="shared" si="5"/>
        <v>358.8</v>
      </c>
      <c r="T361" s="167" t="s">
        <v>1361</v>
      </c>
    </row>
    <row r="362" spans="1:20">
      <c r="A362" s="167">
        <v>50050</v>
      </c>
      <c r="B362" s="168">
        <v>45931</v>
      </c>
      <c r="C362" s="168">
        <v>45931</v>
      </c>
      <c r="D362" s="167" t="s">
        <v>5128</v>
      </c>
      <c r="E362" s="167" t="s">
        <v>5128</v>
      </c>
      <c r="F362" s="167" t="s">
        <v>1425</v>
      </c>
      <c r="G362" s="167" t="s">
        <v>1426</v>
      </c>
      <c r="I362" s="167" t="s">
        <v>1618</v>
      </c>
      <c r="J362" s="167" t="s">
        <v>1427</v>
      </c>
      <c r="K362" s="167" t="s">
        <v>922</v>
      </c>
      <c r="L362" s="167" t="s">
        <v>1428</v>
      </c>
      <c r="M362" s="167" t="s">
        <v>2309</v>
      </c>
      <c r="O362" s="167">
        <v>10989</v>
      </c>
      <c r="P362" s="167" t="s">
        <v>4987</v>
      </c>
      <c r="Q362" s="167">
        <v>16.399999999999999</v>
      </c>
      <c r="S362" s="167">
        <f t="shared" si="5"/>
        <v>16.399999999999999</v>
      </c>
      <c r="T362" s="167" t="s">
        <v>1361</v>
      </c>
    </row>
    <row r="363" spans="1:20">
      <c r="A363" s="167">
        <v>50050</v>
      </c>
      <c r="B363" s="168">
        <v>45931</v>
      </c>
      <c r="C363" s="168">
        <v>45931</v>
      </c>
      <c r="D363" s="167" t="s">
        <v>5293</v>
      </c>
      <c r="E363" s="167" t="s">
        <v>5293</v>
      </c>
      <c r="F363" s="167" t="s">
        <v>1425</v>
      </c>
      <c r="G363" s="167" t="s">
        <v>1426</v>
      </c>
      <c r="I363" s="167" t="s">
        <v>1618</v>
      </c>
      <c r="J363" s="167" t="s">
        <v>1427</v>
      </c>
      <c r="K363" s="167" t="s">
        <v>928</v>
      </c>
      <c r="L363" s="167" t="s">
        <v>1428</v>
      </c>
      <c r="M363" s="167" t="s">
        <v>2326</v>
      </c>
      <c r="O363" s="167">
        <v>10991</v>
      </c>
      <c r="P363" s="167" t="s">
        <v>4987</v>
      </c>
      <c r="Q363" s="167">
        <v>45.1</v>
      </c>
      <c r="S363" s="167">
        <f t="shared" si="5"/>
        <v>45.1</v>
      </c>
      <c r="T363" s="167" t="s">
        <v>1361</v>
      </c>
    </row>
    <row r="364" spans="1:20">
      <c r="A364" s="167">
        <v>50050</v>
      </c>
      <c r="B364" s="168">
        <v>45931</v>
      </c>
      <c r="C364" s="168">
        <v>45931</v>
      </c>
      <c r="D364" s="167" t="s">
        <v>5130</v>
      </c>
      <c r="E364" s="167" t="s">
        <v>5130</v>
      </c>
      <c r="F364" s="167" t="s">
        <v>1425</v>
      </c>
      <c r="G364" s="167" t="s">
        <v>1426</v>
      </c>
      <c r="I364" s="167" t="s">
        <v>1618</v>
      </c>
      <c r="J364" s="167" t="s">
        <v>1492</v>
      </c>
      <c r="K364" s="167" t="s">
        <v>939</v>
      </c>
      <c r="L364" s="167" t="s">
        <v>1493</v>
      </c>
      <c r="M364" s="167" t="s">
        <v>2406</v>
      </c>
      <c r="O364" s="167">
        <v>10995</v>
      </c>
      <c r="P364" s="167" t="s">
        <v>4987</v>
      </c>
      <c r="Q364" s="167">
        <v>14</v>
      </c>
      <c r="S364" s="167">
        <f t="shared" si="5"/>
        <v>14</v>
      </c>
      <c r="T364" s="167" t="s">
        <v>1361</v>
      </c>
    </row>
    <row r="365" spans="1:20">
      <c r="A365" s="167">
        <v>50050</v>
      </c>
      <c r="B365" s="168">
        <v>45931</v>
      </c>
      <c r="C365" s="168">
        <v>45931</v>
      </c>
      <c r="D365" s="167" t="s">
        <v>5131</v>
      </c>
      <c r="E365" s="167" t="s">
        <v>5131</v>
      </c>
      <c r="F365" s="167" t="s">
        <v>1425</v>
      </c>
      <c r="G365" s="167" t="s">
        <v>1426</v>
      </c>
      <c r="I365" s="167" t="s">
        <v>1618</v>
      </c>
      <c r="J365" s="167" t="s">
        <v>1427</v>
      </c>
      <c r="K365" s="167" t="s">
        <v>1007</v>
      </c>
      <c r="L365" s="167" t="s">
        <v>1428</v>
      </c>
      <c r="M365" s="167" t="s">
        <v>2740</v>
      </c>
      <c r="O365" s="167">
        <v>10997</v>
      </c>
      <c r="P365" s="167" t="s">
        <v>4987</v>
      </c>
      <c r="Q365" s="167">
        <v>4.0999999999999996</v>
      </c>
      <c r="S365" s="167">
        <f t="shared" si="5"/>
        <v>4.0999999999999996</v>
      </c>
      <c r="T365" s="167" t="s">
        <v>1361</v>
      </c>
    </row>
    <row r="366" spans="1:20">
      <c r="A366" s="167">
        <v>50050</v>
      </c>
      <c r="B366" s="168">
        <v>45931</v>
      </c>
      <c r="C366" s="168">
        <v>45931</v>
      </c>
      <c r="D366" s="167" t="s">
        <v>5294</v>
      </c>
      <c r="E366" s="167" t="s">
        <v>5294</v>
      </c>
      <c r="F366" s="167" t="s">
        <v>1425</v>
      </c>
      <c r="G366" s="167" t="s">
        <v>1426</v>
      </c>
      <c r="I366" s="167" t="s">
        <v>1618</v>
      </c>
      <c r="J366" s="167" t="s">
        <v>1427</v>
      </c>
      <c r="K366" s="167" t="s">
        <v>1013</v>
      </c>
      <c r="L366" s="167" t="s">
        <v>1428</v>
      </c>
      <c r="M366" s="167" t="s">
        <v>2798</v>
      </c>
      <c r="O366" s="167">
        <v>10998</v>
      </c>
      <c r="P366" s="167" t="s">
        <v>4987</v>
      </c>
      <c r="Q366" s="167">
        <v>20.5</v>
      </c>
      <c r="S366" s="167">
        <f t="shared" si="5"/>
        <v>20.5</v>
      </c>
      <c r="T366" s="167" t="s">
        <v>1361</v>
      </c>
    </row>
    <row r="367" spans="1:20">
      <c r="A367" s="167">
        <v>50050</v>
      </c>
      <c r="B367" s="168">
        <v>45931</v>
      </c>
      <c r="C367" s="168">
        <v>45931</v>
      </c>
      <c r="D367" s="167" t="s">
        <v>5295</v>
      </c>
      <c r="E367" s="167" t="s">
        <v>5295</v>
      </c>
      <c r="F367" s="167" t="s">
        <v>1425</v>
      </c>
      <c r="G367" s="167" t="s">
        <v>1426</v>
      </c>
      <c r="I367" s="167" t="s">
        <v>1618</v>
      </c>
      <c r="J367" s="167" t="s">
        <v>5230</v>
      </c>
      <c r="K367" s="167" t="s">
        <v>1079</v>
      </c>
      <c r="L367" s="167" t="s">
        <v>5231</v>
      </c>
      <c r="M367" s="167" t="s">
        <v>2948</v>
      </c>
      <c r="O367" s="167">
        <v>10999</v>
      </c>
      <c r="P367" s="167" t="s">
        <v>4987</v>
      </c>
      <c r="Q367" s="167">
        <v>1.44</v>
      </c>
      <c r="S367" s="167">
        <f t="shared" si="5"/>
        <v>1.44</v>
      </c>
      <c r="T367" s="167" t="s">
        <v>1361</v>
      </c>
    </row>
    <row r="368" spans="1:20">
      <c r="A368" s="167">
        <v>50050</v>
      </c>
      <c r="B368" s="168">
        <v>45931</v>
      </c>
      <c r="C368" s="168">
        <v>45931</v>
      </c>
      <c r="D368" s="167" t="s">
        <v>5295</v>
      </c>
      <c r="E368" s="167" t="s">
        <v>5295</v>
      </c>
      <c r="F368" s="167" t="s">
        <v>1425</v>
      </c>
      <c r="G368" s="167" t="s">
        <v>1426</v>
      </c>
      <c r="I368" s="167" t="s">
        <v>1618</v>
      </c>
      <c r="J368" s="167" t="s">
        <v>5232</v>
      </c>
      <c r="K368" s="167" t="s">
        <v>1079</v>
      </c>
      <c r="L368" s="167" t="s">
        <v>5233</v>
      </c>
      <c r="M368" s="167" t="s">
        <v>2948</v>
      </c>
      <c r="O368" s="167">
        <v>10999</v>
      </c>
      <c r="P368" s="167" t="s">
        <v>4987</v>
      </c>
      <c r="Q368" s="167">
        <v>1.57</v>
      </c>
      <c r="S368" s="167">
        <f t="shared" si="5"/>
        <v>1.57</v>
      </c>
      <c r="T368" s="167" t="s">
        <v>1361</v>
      </c>
    </row>
    <row r="369" spans="1:20">
      <c r="A369" s="167">
        <v>50050</v>
      </c>
      <c r="B369" s="168">
        <v>45931</v>
      </c>
      <c r="C369" s="168">
        <v>45931</v>
      </c>
      <c r="D369" s="167" t="s">
        <v>5295</v>
      </c>
      <c r="E369" s="167" t="s">
        <v>5295</v>
      </c>
      <c r="F369" s="167" t="s">
        <v>1425</v>
      </c>
      <c r="G369" s="167" t="s">
        <v>1426</v>
      </c>
      <c r="I369" s="167" t="s">
        <v>1618</v>
      </c>
      <c r="J369" s="167" t="s">
        <v>5234</v>
      </c>
      <c r="K369" s="167" t="s">
        <v>1079</v>
      </c>
      <c r="L369" s="167" t="s">
        <v>5235</v>
      </c>
      <c r="M369" s="167" t="s">
        <v>2948</v>
      </c>
      <c r="O369" s="167">
        <v>10999</v>
      </c>
      <c r="P369" s="167" t="s">
        <v>4987</v>
      </c>
      <c r="Q369" s="167">
        <v>65.7</v>
      </c>
      <c r="S369" s="167">
        <f t="shared" si="5"/>
        <v>65.7</v>
      </c>
      <c r="T369" s="167" t="s">
        <v>1361</v>
      </c>
    </row>
    <row r="370" spans="1:20">
      <c r="A370" s="167">
        <v>50050</v>
      </c>
      <c r="B370" s="168">
        <v>45931</v>
      </c>
      <c r="C370" s="168">
        <v>45931</v>
      </c>
      <c r="D370" s="167" t="s">
        <v>5295</v>
      </c>
      <c r="E370" s="167" t="s">
        <v>5295</v>
      </c>
      <c r="F370" s="167" t="s">
        <v>1425</v>
      </c>
      <c r="G370" s="167" t="s">
        <v>1426</v>
      </c>
      <c r="I370" s="167" t="s">
        <v>1618</v>
      </c>
      <c r="J370" s="167" t="s">
        <v>5236</v>
      </c>
      <c r="K370" s="167" t="s">
        <v>1079</v>
      </c>
      <c r="L370" s="167" t="s">
        <v>5237</v>
      </c>
      <c r="M370" s="167" t="s">
        <v>2948</v>
      </c>
      <c r="O370" s="167">
        <v>10999</v>
      </c>
      <c r="P370" s="167" t="s">
        <v>4987</v>
      </c>
      <c r="Q370" s="167">
        <v>75.599999999999994</v>
      </c>
      <c r="S370" s="167">
        <f t="shared" si="5"/>
        <v>75.599999999999994</v>
      </c>
      <c r="T370" s="167" t="s">
        <v>1361</v>
      </c>
    </row>
    <row r="371" spans="1:20">
      <c r="A371" s="167">
        <v>50050</v>
      </c>
      <c r="B371" s="168">
        <v>45931</v>
      </c>
      <c r="C371" s="168">
        <v>45931</v>
      </c>
      <c r="D371" s="167" t="s">
        <v>5296</v>
      </c>
      <c r="E371" s="167" t="s">
        <v>5296</v>
      </c>
      <c r="F371" s="167" t="s">
        <v>1425</v>
      </c>
      <c r="G371" s="167" t="s">
        <v>1426</v>
      </c>
      <c r="I371" s="167" t="s">
        <v>1618</v>
      </c>
      <c r="J371" s="167" t="s">
        <v>1492</v>
      </c>
      <c r="K371" s="167" t="s">
        <v>1112</v>
      </c>
      <c r="L371" s="167" t="s">
        <v>1493</v>
      </c>
      <c r="M371" s="167" t="s">
        <v>3346</v>
      </c>
      <c r="O371" s="167">
        <v>11001</v>
      </c>
      <c r="P371" s="167" t="s">
        <v>4987</v>
      </c>
      <c r="Q371" s="167">
        <v>13.8</v>
      </c>
      <c r="S371" s="167">
        <f t="shared" si="5"/>
        <v>13.8</v>
      </c>
      <c r="T371" s="167" t="s">
        <v>1361</v>
      </c>
    </row>
    <row r="372" spans="1:20">
      <c r="A372" s="167">
        <v>50050</v>
      </c>
      <c r="B372" s="168">
        <v>45931</v>
      </c>
      <c r="C372" s="168">
        <v>45931</v>
      </c>
      <c r="D372" s="167" t="s">
        <v>5296</v>
      </c>
      <c r="E372" s="167" t="s">
        <v>5296</v>
      </c>
      <c r="F372" s="167" t="s">
        <v>1425</v>
      </c>
      <c r="G372" s="167" t="s">
        <v>1426</v>
      </c>
      <c r="I372" s="167" t="s">
        <v>1618</v>
      </c>
      <c r="J372" s="167" t="s">
        <v>1427</v>
      </c>
      <c r="K372" s="167" t="s">
        <v>1112</v>
      </c>
      <c r="L372" s="167" t="s">
        <v>1428</v>
      </c>
      <c r="M372" s="167" t="s">
        <v>3346</v>
      </c>
      <c r="O372" s="167">
        <v>11001</v>
      </c>
      <c r="P372" s="167" t="s">
        <v>4987</v>
      </c>
      <c r="Q372" s="167">
        <v>49.2</v>
      </c>
      <c r="S372" s="167">
        <f t="shared" si="5"/>
        <v>49.2</v>
      </c>
      <c r="T372" s="167" t="s">
        <v>1361</v>
      </c>
    </row>
    <row r="373" spans="1:20">
      <c r="A373" s="167">
        <v>50050</v>
      </c>
      <c r="B373" s="168">
        <v>45931</v>
      </c>
      <c r="C373" s="168">
        <v>45931</v>
      </c>
      <c r="D373" s="167" t="s">
        <v>5132</v>
      </c>
      <c r="E373" s="167" t="s">
        <v>5132</v>
      </c>
      <c r="F373" s="167" t="s">
        <v>1425</v>
      </c>
      <c r="G373" s="167" t="s">
        <v>1426</v>
      </c>
      <c r="I373" s="167" t="s">
        <v>1618</v>
      </c>
      <c r="J373" s="167" t="s">
        <v>1427</v>
      </c>
      <c r="K373" s="167" t="s">
        <v>1126</v>
      </c>
      <c r="L373" s="167" t="s">
        <v>1428</v>
      </c>
      <c r="M373" s="167" t="s">
        <v>3430</v>
      </c>
      <c r="O373" s="167">
        <v>11002</v>
      </c>
      <c r="P373" s="167" t="s">
        <v>4987</v>
      </c>
      <c r="Q373" s="167">
        <v>16.399999999999999</v>
      </c>
      <c r="S373" s="167">
        <f t="shared" si="5"/>
        <v>16.399999999999999</v>
      </c>
      <c r="T373" s="167" t="s">
        <v>1361</v>
      </c>
    </row>
    <row r="374" spans="1:20">
      <c r="A374" s="167">
        <v>50050</v>
      </c>
      <c r="B374" s="168">
        <v>45931</v>
      </c>
      <c r="C374" s="168">
        <v>45931</v>
      </c>
      <c r="D374" s="167" t="s">
        <v>5134</v>
      </c>
      <c r="E374" s="167" t="s">
        <v>5134</v>
      </c>
      <c r="F374" s="167" t="s">
        <v>1425</v>
      </c>
      <c r="G374" s="167" t="s">
        <v>1426</v>
      </c>
      <c r="I374" s="167" t="s">
        <v>1618</v>
      </c>
      <c r="J374" s="167" t="s">
        <v>1427</v>
      </c>
      <c r="K374" s="167" t="s">
        <v>1196</v>
      </c>
      <c r="L374" s="167" t="s">
        <v>1428</v>
      </c>
      <c r="M374" s="167" t="s">
        <v>3780</v>
      </c>
      <c r="O374" s="167">
        <v>11004</v>
      </c>
      <c r="P374" s="167" t="s">
        <v>4987</v>
      </c>
      <c r="Q374" s="167">
        <v>12.3</v>
      </c>
      <c r="S374" s="167">
        <f t="shared" si="5"/>
        <v>12.3</v>
      </c>
      <c r="T374" s="167" t="s">
        <v>1361</v>
      </c>
    </row>
    <row r="375" spans="1:20">
      <c r="A375" s="167">
        <v>50050</v>
      </c>
      <c r="B375" s="168">
        <v>45931</v>
      </c>
      <c r="C375" s="168">
        <v>45931</v>
      </c>
      <c r="D375" s="167" t="s">
        <v>5134</v>
      </c>
      <c r="E375" s="167" t="s">
        <v>5134</v>
      </c>
      <c r="F375" s="167" t="s">
        <v>1425</v>
      </c>
      <c r="G375" s="167" t="s">
        <v>1426</v>
      </c>
      <c r="I375" s="167" t="s">
        <v>1618</v>
      </c>
      <c r="J375" s="167" t="s">
        <v>1492</v>
      </c>
      <c r="K375" s="167" t="s">
        <v>1196</v>
      </c>
      <c r="L375" s="167" t="s">
        <v>1493</v>
      </c>
      <c r="M375" s="167" t="s">
        <v>3780</v>
      </c>
      <c r="O375" s="167">
        <v>11004</v>
      </c>
      <c r="P375" s="167" t="s">
        <v>4987</v>
      </c>
      <c r="Q375" s="167">
        <v>27.6</v>
      </c>
      <c r="S375" s="167">
        <f t="shared" si="5"/>
        <v>27.6</v>
      </c>
      <c r="T375" s="167" t="s">
        <v>1361</v>
      </c>
    </row>
    <row r="376" spans="1:20">
      <c r="A376" s="167">
        <v>50050</v>
      </c>
      <c r="B376" s="168">
        <v>45931</v>
      </c>
      <c r="C376" s="168">
        <v>45931</v>
      </c>
      <c r="D376" s="167" t="s">
        <v>5135</v>
      </c>
      <c r="E376" s="167" t="s">
        <v>5135</v>
      </c>
      <c r="F376" s="167" t="s">
        <v>1425</v>
      </c>
      <c r="G376" s="167" t="s">
        <v>1426</v>
      </c>
      <c r="I376" s="167" t="s">
        <v>1618</v>
      </c>
      <c r="J376" s="167" t="s">
        <v>1427</v>
      </c>
      <c r="K376" s="167" t="s">
        <v>1219</v>
      </c>
      <c r="L376" s="167" t="s">
        <v>1428</v>
      </c>
      <c r="M376" s="167" t="s">
        <v>3934</v>
      </c>
      <c r="O376" s="167">
        <v>11005</v>
      </c>
      <c r="P376" s="167" t="s">
        <v>4987</v>
      </c>
      <c r="Q376" s="167">
        <v>16.399999999999999</v>
      </c>
      <c r="S376" s="167">
        <f t="shared" si="5"/>
        <v>16.399999999999999</v>
      </c>
      <c r="T376" s="167" t="s">
        <v>1361</v>
      </c>
    </row>
    <row r="377" spans="1:20">
      <c r="A377" s="167">
        <v>50050</v>
      </c>
      <c r="B377" s="168">
        <v>45931</v>
      </c>
      <c r="C377" s="168">
        <v>45931</v>
      </c>
      <c r="D377" s="167" t="s">
        <v>5136</v>
      </c>
      <c r="E377" s="167" t="s">
        <v>5136</v>
      </c>
      <c r="F377" s="167" t="s">
        <v>1425</v>
      </c>
      <c r="G377" s="167" t="s">
        <v>1426</v>
      </c>
      <c r="I377" s="167" t="s">
        <v>1618</v>
      </c>
      <c r="J377" s="167" t="s">
        <v>1427</v>
      </c>
      <c r="K377" s="167" t="s">
        <v>1301</v>
      </c>
      <c r="L377" s="167" t="s">
        <v>1428</v>
      </c>
      <c r="M377" s="167" t="s">
        <v>4429</v>
      </c>
      <c r="O377" s="167">
        <v>11006</v>
      </c>
      <c r="P377" s="167" t="s">
        <v>4987</v>
      </c>
      <c r="Q377" s="167">
        <v>16.399999999999999</v>
      </c>
      <c r="S377" s="167">
        <f t="shared" si="5"/>
        <v>16.399999999999999</v>
      </c>
      <c r="T377" s="167" t="s">
        <v>1361</v>
      </c>
    </row>
    <row r="378" spans="1:20">
      <c r="A378" s="167">
        <v>50050</v>
      </c>
      <c r="B378" s="168">
        <v>45931</v>
      </c>
      <c r="C378" s="168">
        <v>45931</v>
      </c>
      <c r="D378" s="167" t="s">
        <v>5297</v>
      </c>
      <c r="E378" s="167" t="s">
        <v>5297</v>
      </c>
      <c r="F378" s="167" t="s">
        <v>1425</v>
      </c>
      <c r="G378" s="167" t="s">
        <v>1426</v>
      </c>
      <c r="I378" s="167" t="s">
        <v>1618</v>
      </c>
      <c r="J378" s="167" t="s">
        <v>1427</v>
      </c>
      <c r="K378" s="167" t="s">
        <v>1307</v>
      </c>
      <c r="L378" s="167" t="s">
        <v>1428</v>
      </c>
      <c r="M378" s="167" t="s">
        <v>4601</v>
      </c>
      <c r="O378" s="167">
        <v>11007</v>
      </c>
      <c r="P378" s="167" t="s">
        <v>4987</v>
      </c>
      <c r="Q378" s="167">
        <v>90.2</v>
      </c>
      <c r="S378" s="167">
        <f t="shared" si="5"/>
        <v>90.2</v>
      </c>
      <c r="T378" s="167" t="s">
        <v>1361</v>
      </c>
    </row>
    <row r="379" spans="1:20">
      <c r="A379" s="167">
        <v>50050</v>
      </c>
      <c r="B379" s="168">
        <v>45931</v>
      </c>
      <c r="C379" s="168">
        <v>45931</v>
      </c>
      <c r="D379" s="167" t="s">
        <v>5137</v>
      </c>
      <c r="E379" s="167" t="s">
        <v>5137</v>
      </c>
      <c r="F379" s="167" t="s">
        <v>1425</v>
      </c>
      <c r="G379" s="167" t="s">
        <v>1426</v>
      </c>
      <c r="I379" s="167" t="s">
        <v>1618</v>
      </c>
      <c r="J379" s="167" t="s">
        <v>1427</v>
      </c>
      <c r="K379" s="167" t="s">
        <v>1311</v>
      </c>
      <c r="L379" s="167" t="s">
        <v>1428</v>
      </c>
      <c r="M379" s="167" t="s">
        <v>4624</v>
      </c>
      <c r="O379" s="167">
        <v>11008</v>
      </c>
      <c r="P379" s="167" t="s">
        <v>4987</v>
      </c>
      <c r="Q379" s="167">
        <v>16.399999999999999</v>
      </c>
      <c r="S379" s="167">
        <f t="shared" si="5"/>
        <v>16.399999999999999</v>
      </c>
      <c r="T379" s="167" t="s">
        <v>1361</v>
      </c>
    </row>
    <row r="380" spans="1:20">
      <c r="A380" s="167">
        <v>50050</v>
      </c>
      <c r="B380" s="168">
        <v>45931</v>
      </c>
      <c r="C380" s="168">
        <v>45931</v>
      </c>
      <c r="D380" s="167" t="s">
        <v>5138</v>
      </c>
      <c r="E380" s="167" t="s">
        <v>5138</v>
      </c>
      <c r="F380" s="167" t="s">
        <v>1425</v>
      </c>
      <c r="G380" s="167" t="s">
        <v>1426</v>
      </c>
      <c r="I380" s="167" t="s">
        <v>1618</v>
      </c>
      <c r="J380" s="167" t="s">
        <v>1427</v>
      </c>
      <c r="K380" s="167" t="s">
        <v>1315</v>
      </c>
      <c r="L380" s="167" t="s">
        <v>1428</v>
      </c>
      <c r="M380" s="167" t="s">
        <v>4630</v>
      </c>
      <c r="O380" s="167">
        <v>11009</v>
      </c>
      <c r="P380" s="167" t="s">
        <v>4987</v>
      </c>
      <c r="Q380" s="167">
        <v>24.6</v>
      </c>
      <c r="S380" s="167">
        <f t="shared" si="5"/>
        <v>24.6</v>
      </c>
      <c r="T380" s="167" t="s">
        <v>1361</v>
      </c>
    </row>
    <row r="381" spans="1:20">
      <c r="A381" s="167">
        <v>50050</v>
      </c>
      <c r="B381" s="168">
        <v>45931</v>
      </c>
      <c r="C381" s="168">
        <v>45931</v>
      </c>
      <c r="D381" s="167" t="s">
        <v>5139</v>
      </c>
      <c r="E381" s="167" t="s">
        <v>5139</v>
      </c>
      <c r="F381" s="167" t="s">
        <v>1425</v>
      </c>
      <c r="G381" s="167" t="s">
        <v>1426</v>
      </c>
      <c r="I381" s="167" t="s">
        <v>1618</v>
      </c>
      <c r="J381" s="167" t="s">
        <v>2019</v>
      </c>
      <c r="K381" s="167" t="s">
        <v>1324</v>
      </c>
      <c r="L381" s="167" t="s">
        <v>2020</v>
      </c>
      <c r="M381" s="167" t="s">
        <v>4823</v>
      </c>
      <c r="O381" s="167">
        <v>11010</v>
      </c>
      <c r="P381" s="167" t="s">
        <v>4987</v>
      </c>
      <c r="Q381" s="167">
        <v>2.1</v>
      </c>
      <c r="S381" s="167">
        <f t="shared" si="5"/>
        <v>2.1</v>
      </c>
      <c r="T381" s="167" t="s">
        <v>1361</v>
      </c>
    </row>
    <row r="382" spans="1:20">
      <c r="A382" s="167">
        <v>50050</v>
      </c>
      <c r="B382" s="168">
        <v>45931</v>
      </c>
      <c r="C382" s="168">
        <v>45931</v>
      </c>
      <c r="D382" s="167" t="s">
        <v>5139</v>
      </c>
      <c r="E382" s="167" t="s">
        <v>5139</v>
      </c>
      <c r="F382" s="167" t="s">
        <v>1425</v>
      </c>
      <c r="G382" s="167" t="s">
        <v>1426</v>
      </c>
      <c r="I382" s="167" t="s">
        <v>1618</v>
      </c>
      <c r="J382" s="167" t="s">
        <v>1427</v>
      </c>
      <c r="K382" s="167" t="s">
        <v>1324</v>
      </c>
      <c r="L382" s="167" t="s">
        <v>1428</v>
      </c>
      <c r="M382" s="167" t="s">
        <v>4823</v>
      </c>
      <c r="O382" s="167">
        <v>11010</v>
      </c>
      <c r="P382" s="167" t="s">
        <v>4987</v>
      </c>
      <c r="Q382" s="167">
        <v>16.399999999999999</v>
      </c>
      <c r="S382" s="167">
        <f t="shared" si="5"/>
        <v>16.399999999999999</v>
      </c>
      <c r="T382" s="167" t="s">
        <v>1361</v>
      </c>
    </row>
    <row r="383" spans="1:20">
      <c r="A383" s="167">
        <v>50050</v>
      </c>
      <c r="B383" s="168">
        <v>45931</v>
      </c>
      <c r="C383" s="168">
        <v>45931</v>
      </c>
      <c r="D383" s="167" t="s">
        <v>5140</v>
      </c>
      <c r="E383" s="167" t="s">
        <v>5140</v>
      </c>
      <c r="F383" s="167" t="s">
        <v>1425</v>
      </c>
      <c r="G383" s="167" t="s">
        <v>1426</v>
      </c>
      <c r="I383" s="167" t="s">
        <v>1618</v>
      </c>
      <c r="J383" s="167" t="s">
        <v>1427</v>
      </c>
      <c r="K383" s="167" t="s">
        <v>1329</v>
      </c>
      <c r="L383" s="167" t="s">
        <v>1428</v>
      </c>
      <c r="M383" s="167" t="s">
        <v>4829</v>
      </c>
      <c r="O383" s="167">
        <v>11011</v>
      </c>
      <c r="P383" s="167" t="s">
        <v>4987</v>
      </c>
      <c r="Q383" s="167">
        <v>20.5</v>
      </c>
      <c r="S383" s="167">
        <f t="shared" si="5"/>
        <v>20.5</v>
      </c>
      <c r="T383" s="167" t="s">
        <v>1361</v>
      </c>
    </row>
    <row r="384" spans="1:20">
      <c r="A384" s="167">
        <v>50050</v>
      </c>
      <c r="B384" s="168">
        <v>45931</v>
      </c>
      <c r="C384" s="168">
        <v>45931</v>
      </c>
      <c r="D384" s="167" t="s">
        <v>5298</v>
      </c>
      <c r="E384" s="167" t="s">
        <v>5298</v>
      </c>
      <c r="F384" s="167" t="s">
        <v>1425</v>
      </c>
      <c r="G384" s="167" t="s">
        <v>1426</v>
      </c>
      <c r="I384" s="167" t="s">
        <v>1405</v>
      </c>
      <c r="J384" s="167" t="s">
        <v>1427</v>
      </c>
      <c r="K384" s="167" t="s">
        <v>794</v>
      </c>
      <c r="L384" s="167" t="s">
        <v>1428</v>
      </c>
      <c r="M384" s="167" t="s">
        <v>1406</v>
      </c>
      <c r="O384" s="167">
        <v>11013</v>
      </c>
      <c r="P384" s="167" t="s">
        <v>4987</v>
      </c>
      <c r="Q384" s="167">
        <v>24.6</v>
      </c>
      <c r="S384" s="167">
        <f t="shared" si="5"/>
        <v>24.6</v>
      </c>
      <c r="T384" s="167" t="s">
        <v>1361</v>
      </c>
    </row>
    <row r="385" spans="1:20">
      <c r="A385" s="167">
        <v>50050</v>
      </c>
      <c r="B385" s="168">
        <v>45931</v>
      </c>
      <c r="C385" s="168">
        <v>45931</v>
      </c>
      <c r="D385" s="167" t="s">
        <v>5299</v>
      </c>
      <c r="E385" s="167" t="s">
        <v>5299</v>
      </c>
      <c r="F385" s="167" t="s">
        <v>1425</v>
      </c>
      <c r="G385" s="167" t="s">
        <v>1426</v>
      </c>
      <c r="I385" s="167" t="s">
        <v>1405</v>
      </c>
      <c r="J385" s="167" t="s">
        <v>1492</v>
      </c>
      <c r="K385" s="167" t="s">
        <v>802</v>
      </c>
      <c r="L385" s="167" t="s">
        <v>1493</v>
      </c>
      <c r="M385" s="167" t="s">
        <v>1488</v>
      </c>
      <c r="O385" s="167">
        <v>11015</v>
      </c>
      <c r="P385" s="167" t="s">
        <v>4987</v>
      </c>
      <c r="Q385" s="167">
        <v>14</v>
      </c>
      <c r="S385" s="167">
        <f t="shared" si="5"/>
        <v>14</v>
      </c>
      <c r="T385" s="167" t="s">
        <v>1361</v>
      </c>
    </row>
    <row r="386" spans="1:20">
      <c r="A386" s="167">
        <v>50050</v>
      </c>
      <c r="B386" s="168">
        <v>45931</v>
      </c>
      <c r="C386" s="168">
        <v>45931</v>
      </c>
      <c r="D386" s="167" t="s">
        <v>5300</v>
      </c>
      <c r="E386" s="167" t="s">
        <v>5300</v>
      </c>
      <c r="F386" s="167" t="s">
        <v>1425</v>
      </c>
      <c r="G386" s="167" t="s">
        <v>1426</v>
      </c>
      <c r="I386" s="167" t="s">
        <v>1405</v>
      </c>
      <c r="J386" s="167" t="s">
        <v>1427</v>
      </c>
      <c r="K386" s="167" t="s">
        <v>812</v>
      </c>
      <c r="L386" s="167" t="s">
        <v>1428</v>
      </c>
      <c r="M386" s="167" t="s">
        <v>1526</v>
      </c>
      <c r="O386" s="167">
        <v>11017</v>
      </c>
      <c r="P386" s="167" t="s">
        <v>4987</v>
      </c>
      <c r="Q386" s="167">
        <v>4.0999999999999996</v>
      </c>
      <c r="S386" s="167">
        <f t="shared" si="5"/>
        <v>4.0999999999999996</v>
      </c>
      <c r="T386" s="167" t="s">
        <v>1361</v>
      </c>
    </row>
    <row r="387" spans="1:20">
      <c r="A387" s="167">
        <v>50050</v>
      </c>
      <c r="B387" s="168">
        <v>45931</v>
      </c>
      <c r="C387" s="168">
        <v>45931</v>
      </c>
      <c r="D387" s="167" t="s">
        <v>5300</v>
      </c>
      <c r="E387" s="167" t="s">
        <v>5300</v>
      </c>
      <c r="F387" s="167" t="s">
        <v>1425</v>
      </c>
      <c r="G387" s="167" t="s">
        <v>1426</v>
      </c>
      <c r="I387" s="167" t="s">
        <v>1405</v>
      </c>
      <c r="J387" s="167" t="s">
        <v>1492</v>
      </c>
      <c r="K387" s="167" t="s">
        <v>812</v>
      </c>
      <c r="L387" s="167" t="s">
        <v>1493</v>
      </c>
      <c r="M387" s="167" t="s">
        <v>1526</v>
      </c>
      <c r="O387" s="167">
        <v>11017</v>
      </c>
      <c r="P387" s="167" t="s">
        <v>4987</v>
      </c>
      <c r="Q387" s="167">
        <v>14</v>
      </c>
      <c r="S387" s="167">
        <f t="shared" ref="S387:S450" si="6">Q387-R387</f>
        <v>14</v>
      </c>
      <c r="T387" s="167" t="s">
        <v>1361</v>
      </c>
    </row>
    <row r="388" spans="1:20">
      <c r="A388" s="167">
        <v>50050</v>
      </c>
      <c r="B388" s="168">
        <v>45931</v>
      </c>
      <c r="C388" s="168">
        <v>45931</v>
      </c>
      <c r="D388" s="167" t="s">
        <v>5301</v>
      </c>
      <c r="E388" s="167" t="s">
        <v>5301</v>
      </c>
      <c r="F388" s="167" t="s">
        <v>1425</v>
      </c>
      <c r="G388" s="167" t="s">
        <v>1426</v>
      </c>
      <c r="I388" s="167" t="s">
        <v>1405</v>
      </c>
      <c r="J388" s="167" t="s">
        <v>1492</v>
      </c>
      <c r="K388" s="167" t="s">
        <v>832</v>
      </c>
      <c r="L388" s="167" t="s">
        <v>1493</v>
      </c>
      <c r="M388" s="167" t="s">
        <v>1678</v>
      </c>
      <c r="O388" s="167">
        <v>11021</v>
      </c>
      <c r="P388" s="167" t="s">
        <v>4987</v>
      </c>
      <c r="Q388" s="167">
        <v>13.8</v>
      </c>
      <c r="S388" s="167">
        <f t="shared" si="6"/>
        <v>13.8</v>
      </c>
      <c r="T388" s="167" t="s">
        <v>1361</v>
      </c>
    </row>
    <row r="389" spans="1:20">
      <c r="A389" s="167">
        <v>50050</v>
      </c>
      <c r="B389" s="168">
        <v>45931</v>
      </c>
      <c r="C389" s="168">
        <v>45931</v>
      </c>
      <c r="D389" s="167" t="s">
        <v>5302</v>
      </c>
      <c r="E389" s="167" t="s">
        <v>5302</v>
      </c>
      <c r="F389" s="167" t="s">
        <v>1425</v>
      </c>
      <c r="G389" s="167" t="s">
        <v>1426</v>
      </c>
      <c r="I389" s="167" t="s">
        <v>1405</v>
      </c>
      <c r="J389" s="167" t="s">
        <v>1427</v>
      </c>
      <c r="K389" s="167" t="s">
        <v>835</v>
      </c>
      <c r="L389" s="167" t="s">
        <v>1428</v>
      </c>
      <c r="M389" s="167" t="s">
        <v>1699</v>
      </c>
      <c r="O389" s="167">
        <v>11022</v>
      </c>
      <c r="P389" s="167" t="s">
        <v>4987</v>
      </c>
      <c r="Q389" s="167">
        <v>12.3</v>
      </c>
      <c r="S389" s="167">
        <f t="shared" si="6"/>
        <v>12.3</v>
      </c>
      <c r="T389" s="167" t="s">
        <v>1361</v>
      </c>
    </row>
    <row r="390" spans="1:20">
      <c r="A390" s="167">
        <v>50050</v>
      </c>
      <c r="B390" s="168">
        <v>45931</v>
      </c>
      <c r="C390" s="168">
        <v>45931</v>
      </c>
      <c r="D390" s="167" t="s">
        <v>5142</v>
      </c>
      <c r="E390" s="167" t="s">
        <v>5142</v>
      </c>
      <c r="F390" s="167" t="s">
        <v>1425</v>
      </c>
      <c r="G390" s="167" t="s">
        <v>1426</v>
      </c>
      <c r="I390" s="167" t="s">
        <v>1405</v>
      </c>
      <c r="J390" s="167" t="s">
        <v>1427</v>
      </c>
      <c r="K390" s="167" t="s">
        <v>846</v>
      </c>
      <c r="L390" s="167" t="s">
        <v>1428</v>
      </c>
      <c r="M390" s="167" t="s">
        <v>1769</v>
      </c>
      <c r="O390" s="167">
        <v>11024</v>
      </c>
      <c r="P390" s="167" t="s">
        <v>4987</v>
      </c>
      <c r="Q390" s="167">
        <v>8.1999999999999993</v>
      </c>
      <c r="S390" s="167">
        <f t="shared" si="6"/>
        <v>8.1999999999999993</v>
      </c>
      <c r="T390" s="167" t="s">
        <v>1361</v>
      </c>
    </row>
    <row r="391" spans="1:20">
      <c r="A391" s="167">
        <v>50050</v>
      </c>
      <c r="B391" s="168">
        <v>45931</v>
      </c>
      <c r="C391" s="168">
        <v>45931</v>
      </c>
      <c r="D391" s="167" t="s">
        <v>5143</v>
      </c>
      <c r="E391" s="167" t="s">
        <v>5143</v>
      </c>
      <c r="F391" s="167" t="s">
        <v>1425</v>
      </c>
      <c r="G391" s="167" t="s">
        <v>1426</v>
      </c>
      <c r="I391" s="167" t="s">
        <v>1405</v>
      </c>
      <c r="J391" s="167" t="s">
        <v>1427</v>
      </c>
      <c r="K391" s="167" t="s">
        <v>856</v>
      </c>
      <c r="L391" s="167" t="s">
        <v>1428</v>
      </c>
      <c r="M391" s="167" t="s">
        <v>1879</v>
      </c>
      <c r="O391" s="167">
        <v>11026</v>
      </c>
      <c r="P391" s="167" t="s">
        <v>4987</v>
      </c>
      <c r="Q391" s="167">
        <v>20.5</v>
      </c>
      <c r="S391" s="167">
        <f t="shared" si="6"/>
        <v>20.5</v>
      </c>
      <c r="T391" s="167" t="s">
        <v>1361</v>
      </c>
    </row>
    <row r="392" spans="1:20">
      <c r="A392" s="167">
        <v>50050</v>
      </c>
      <c r="B392" s="168">
        <v>45931</v>
      </c>
      <c r="C392" s="168">
        <v>45931</v>
      </c>
      <c r="D392" s="167" t="s">
        <v>5144</v>
      </c>
      <c r="E392" s="167" t="s">
        <v>5144</v>
      </c>
      <c r="F392" s="167" t="s">
        <v>1425</v>
      </c>
      <c r="G392" s="167" t="s">
        <v>1426</v>
      </c>
      <c r="I392" s="167" t="s">
        <v>1405</v>
      </c>
      <c r="J392" s="167" t="s">
        <v>1427</v>
      </c>
      <c r="K392" s="167" t="s">
        <v>862</v>
      </c>
      <c r="L392" s="167" t="s">
        <v>1428</v>
      </c>
      <c r="M392" s="167" t="s">
        <v>1963</v>
      </c>
      <c r="O392" s="167">
        <v>11027</v>
      </c>
      <c r="P392" s="167" t="s">
        <v>4987</v>
      </c>
      <c r="Q392" s="167">
        <v>8.1999999999999993</v>
      </c>
      <c r="S392" s="167">
        <f t="shared" si="6"/>
        <v>8.1999999999999993</v>
      </c>
      <c r="T392" s="167" t="s">
        <v>1361</v>
      </c>
    </row>
    <row r="393" spans="1:20">
      <c r="A393" s="167">
        <v>50050</v>
      </c>
      <c r="B393" s="168">
        <v>45931</v>
      </c>
      <c r="C393" s="168">
        <v>45931</v>
      </c>
      <c r="D393" s="167" t="s">
        <v>5145</v>
      </c>
      <c r="E393" s="167" t="s">
        <v>5145</v>
      </c>
      <c r="F393" s="167" t="s">
        <v>1425</v>
      </c>
      <c r="G393" s="167" t="s">
        <v>1426</v>
      </c>
      <c r="I393" s="167" t="s">
        <v>1405</v>
      </c>
      <c r="J393" s="167" t="s">
        <v>1427</v>
      </c>
      <c r="K393" s="167" t="s">
        <v>875</v>
      </c>
      <c r="L393" s="167" t="s">
        <v>1428</v>
      </c>
      <c r="M393" s="167" t="s">
        <v>1991</v>
      </c>
      <c r="O393" s="167">
        <v>11029</v>
      </c>
      <c r="P393" s="167" t="s">
        <v>4987</v>
      </c>
      <c r="Q393" s="167">
        <v>8.1999999999999993</v>
      </c>
      <c r="S393" s="167">
        <f t="shared" si="6"/>
        <v>8.1999999999999993</v>
      </c>
      <c r="T393" s="167" t="s">
        <v>1361</v>
      </c>
    </row>
    <row r="394" spans="1:20">
      <c r="A394" s="167">
        <v>50050</v>
      </c>
      <c r="B394" s="168">
        <v>45931</v>
      </c>
      <c r="C394" s="168">
        <v>45931</v>
      </c>
      <c r="D394" s="167" t="s">
        <v>5303</v>
      </c>
      <c r="E394" s="167" t="s">
        <v>5303</v>
      </c>
      <c r="F394" s="167" t="s">
        <v>1425</v>
      </c>
      <c r="G394" s="167" t="s">
        <v>1426</v>
      </c>
      <c r="I394" s="167" t="s">
        <v>1405</v>
      </c>
      <c r="J394" s="167" t="s">
        <v>2019</v>
      </c>
      <c r="K394" s="167" t="s">
        <v>885</v>
      </c>
      <c r="L394" s="167" t="s">
        <v>2020</v>
      </c>
      <c r="M394" s="167" t="s">
        <v>2015</v>
      </c>
      <c r="O394" s="167">
        <v>11032</v>
      </c>
      <c r="P394" s="167" t="s">
        <v>4987</v>
      </c>
      <c r="Q394" s="167">
        <v>14.7</v>
      </c>
      <c r="S394" s="167">
        <f t="shared" si="6"/>
        <v>14.7</v>
      </c>
      <c r="T394" s="167" t="s">
        <v>1361</v>
      </c>
    </row>
    <row r="395" spans="1:20">
      <c r="A395" s="167">
        <v>50050</v>
      </c>
      <c r="B395" s="168">
        <v>45931</v>
      </c>
      <c r="C395" s="168">
        <v>45931</v>
      </c>
      <c r="D395" s="167" t="s">
        <v>5304</v>
      </c>
      <c r="E395" s="167" t="s">
        <v>5304</v>
      </c>
      <c r="F395" s="167" t="s">
        <v>1425</v>
      </c>
      <c r="G395" s="167" t="s">
        <v>1426</v>
      </c>
      <c r="I395" s="167" t="s">
        <v>1405</v>
      </c>
      <c r="J395" s="167" t="s">
        <v>1427</v>
      </c>
      <c r="K395" s="167" t="s">
        <v>892</v>
      </c>
      <c r="L395" s="167" t="s">
        <v>1428</v>
      </c>
      <c r="M395" s="167" t="s">
        <v>2124</v>
      </c>
      <c r="O395" s="167">
        <v>11038</v>
      </c>
      <c r="P395" s="167" t="s">
        <v>4987</v>
      </c>
      <c r="Q395" s="167">
        <v>45.1</v>
      </c>
      <c r="S395" s="167">
        <f t="shared" si="6"/>
        <v>45.1</v>
      </c>
      <c r="T395" s="167" t="s">
        <v>1361</v>
      </c>
    </row>
    <row r="396" spans="1:20">
      <c r="A396" s="167">
        <v>50050</v>
      </c>
      <c r="B396" s="168">
        <v>45931</v>
      </c>
      <c r="C396" s="168">
        <v>45931</v>
      </c>
      <c r="D396" s="167" t="s">
        <v>5304</v>
      </c>
      <c r="E396" s="167" t="s">
        <v>5304</v>
      </c>
      <c r="F396" s="167" t="s">
        <v>1425</v>
      </c>
      <c r="G396" s="167" t="s">
        <v>1426</v>
      </c>
      <c r="I396" s="167" t="s">
        <v>1405</v>
      </c>
      <c r="J396" s="167" t="s">
        <v>1492</v>
      </c>
      <c r="K396" s="167" t="s">
        <v>892</v>
      </c>
      <c r="L396" s="167" t="s">
        <v>1493</v>
      </c>
      <c r="M396" s="167" t="s">
        <v>2124</v>
      </c>
      <c r="O396" s="167">
        <v>11038</v>
      </c>
      <c r="P396" s="167" t="s">
        <v>4987</v>
      </c>
      <c r="Q396" s="167">
        <v>55.2</v>
      </c>
      <c r="S396" s="167">
        <f t="shared" si="6"/>
        <v>55.2</v>
      </c>
      <c r="T396" s="167" t="s">
        <v>1361</v>
      </c>
    </row>
    <row r="397" spans="1:20">
      <c r="A397" s="167">
        <v>50050</v>
      </c>
      <c r="B397" s="168">
        <v>45931</v>
      </c>
      <c r="C397" s="168">
        <v>45931</v>
      </c>
      <c r="D397" s="167" t="s">
        <v>5305</v>
      </c>
      <c r="E397" s="167" t="s">
        <v>5305</v>
      </c>
      <c r="F397" s="167" t="s">
        <v>1425</v>
      </c>
      <c r="G397" s="167" t="s">
        <v>1426</v>
      </c>
      <c r="I397" s="167" t="s">
        <v>1405</v>
      </c>
      <c r="J397" s="167" t="s">
        <v>1427</v>
      </c>
      <c r="K397" s="167" t="s">
        <v>911</v>
      </c>
      <c r="L397" s="167" t="s">
        <v>1428</v>
      </c>
      <c r="M397" s="167" t="s">
        <v>2269</v>
      </c>
      <c r="O397" s="167">
        <v>11040</v>
      </c>
      <c r="P397" s="167" t="s">
        <v>4987</v>
      </c>
      <c r="Q397" s="167">
        <v>12.3</v>
      </c>
      <c r="S397" s="167">
        <f t="shared" si="6"/>
        <v>12.3</v>
      </c>
      <c r="T397" s="167" t="s">
        <v>1361</v>
      </c>
    </row>
    <row r="398" spans="1:20">
      <c r="A398" s="167">
        <v>50050</v>
      </c>
      <c r="B398" s="168">
        <v>45931</v>
      </c>
      <c r="C398" s="168">
        <v>45931</v>
      </c>
      <c r="D398" s="167" t="s">
        <v>5305</v>
      </c>
      <c r="E398" s="167" t="s">
        <v>5305</v>
      </c>
      <c r="F398" s="167" t="s">
        <v>1425</v>
      </c>
      <c r="G398" s="167" t="s">
        <v>1426</v>
      </c>
      <c r="I398" s="167" t="s">
        <v>1405</v>
      </c>
      <c r="J398" s="167" t="s">
        <v>1492</v>
      </c>
      <c r="K398" s="167" t="s">
        <v>911</v>
      </c>
      <c r="L398" s="167" t="s">
        <v>1493</v>
      </c>
      <c r="M398" s="167" t="s">
        <v>2269</v>
      </c>
      <c r="O398" s="167">
        <v>11040</v>
      </c>
      <c r="P398" s="167" t="s">
        <v>4987</v>
      </c>
      <c r="Q398" s="167">
        <v>28</v>
      </c>
      <c r="S398" s="167">
        <f t="shared" si="6"/>
        <v>28</v>
      </c>
      <c r="T398" s="167" t="s">
        <v>1361</v>
      </c>
    </row>
    <row r="399" spans="1:20">
      <c r="A399" s="167">
        <v>50050</v>
      </c>
      <c r="B399" s="168">
        <v>45931</v>
      </c>
      <c r="C399" s="168">
        <v>45931</v>
      </c>
      <c r="D399" s="167" t="s">
        <v>5147</v>
      </c>
      <c r="E399" s="167" t="s">
        <v>5147</v>
      </c>
      <c r="F399" s="167" t="s">
        <v>1425</v>
      </c>
      <c r="G399" s="167" t="s">
        <v>1426</v>
      </c>
      <c r="I399" s="167" t="s">
        <v>1405</v>
      </c>
      <c r="J399" s="167" t="s">
        <v>1427</v>
      </c>
      <c r="K399" s="167" t="s">
        <v>934</v>
      </c>
      <c r="L399" s="167" t="s">
        <v>1428</v>
      </c>
      <c r="M399" s="167" t="s">
        <v>2360</v>
      </c>
      <c r="O399" s="167">
        <v>11242</v>
      </c>
      <c r="P399" s="167" t="s">
        <v>4987</v>
      </c>
      <c r="Q399" s="167">
        <v>20.5</v>
      </c>
      <c r="S399" s="167">
        <f t="shared" si="6"/>
        <v>20.5</v>
      </c>
      <c r="T399" s="167" t="s">
        <v>1361</v>
      </c>
    </row>
    <row r="400" spans="1:20">
      <c r="A400" s="167">
        <v>50050</v>
      </c>
      <c r="B400" s="168">
        <v>45931</v>
      </c>
      <c r="C400" s="168">
        <v>45931</v>
      </c>
      <c r="D400" s="167" t="s">
        <v>5147</v>
      </c>
      <c r="E400" s="167" t="s">
        <v>5147</v>
      </c>
      <c r="F400" s="167" t="s">
        <v>1425</v>
      </c>
      <c r="G400" s="167" t="s">
        <v>1426</v>
      </c>
      <c r="I400" s="167" t="s">
        <v>1405</v>
      </c>
      <c r="J400" s="167" t="s">
        <v>1492</v>
      </c>
      <c r="K400" s="167" t="s">
        <v>934</v>
      </c>
      <c r="L400" s="167" t="s">
        <v>1493</v>
      </c>
      <c r="M400" s="167" t="s">
        <v>2360</v>
      </c>
      <c r="O400" s="167">
        <v>11242</v>
      </c>
      <c r="P400" s="167" t="s">
        <v>4987</v>
      </c>
      <c r="Q400" s="167">
        <v>27.6</v>
      </c>
      <c r="S400" s="167">
        <f t="shared" si="6"/>
        <v>27.6</v>
      </c>
      <c r="T400" s="167" t="s">
        <v>1361</v>
      </c>
    </row>
    <row r="401" spans="1:20">
      <c r="A401" s="167">
        <v>50050</v>
      </c>
      <c r="B401" s="168">
        <v>45931</v>
      </c>
      <c r="C401" s="168">
        <v>45931</v>
      </c>
      <c r="D401" s="167" t="s">
        <v>5147</v>
      </c>
      <c r="E401" s="167" t="s">
        <v>5147</v>
      </c>
      <c r="F401" s="167" t="s">
        <v>1425</v>
      </c>
      <c r="G401" s="167" t="s">
        <v>1426</v>
      </c>
      <c r="I401" s="167" t="s">
        <v>1405</v>
      </c>
      <c r="J401" s="167" t="s">
        <v>2019</v>
      </c>
      <c r="K401" s="167" t="s">
        <v>934</v>
      </c>
      <c r="L401" s="167" t="s">
        <v>2020</v>
      </c>
      <c r="M401" s="167" t="s">
        <v>2360</v>
      </c>
      <c r="O401" s="167">
        <v>11242</v>
      </c>
      <c r="P401" s="167" t="s">
        <v>4987</v>
      </c>
      <c r="Q401" s="167">
        <v>56.7</v>
      </c>
      <c r="S401" s="167">
        <f t="shared" si="6"/>
        <v>56.7</v>
      </c>
      <c r="T401" s="167" t="s">
        <v>1361</v>
      </c>
    </row>
    <row r="402" spans="1:20">
      <c r="A402" s="167">
        <v>50050</v>
      </c>
      <c r="B402" s="168">
        <v>45931</v>
      </c>
      <c r="C402" s="168">
        <v>45931</v>
      </c>
      <c r="D402" s="167" t="s">
        <v>5148</v>
      </c>
      <c r="E402" s="167" t="s">
        <v>5148</v>
      </c>
      <c r="F402" s="167" t="s">
        <v>1425</v>
      </c>
      <c r="G402" s="167" t="s">
        <v>1426</v>
      </c>
      <c r="I402" s="167" t="s">
        <v>1405</v>
      </c>
      <c r="J402" s="167" t="s">
        <v>1427</v>
      </c>
      <c r="K402" s="167" t="s">
        <v>952</v>
      </c>
      <c r="L402" s="167" t="s">
        <v>1428</v>
      </c>
      <c r="M402" s="167" t="s">
        <v>2473</v>
      </c>
      <c r="O402" s="167">
        <v>11044</v>
      </c>
      <c r="P402" s="167" t="s">
        <v>4987</v>
      </c>
      <c r="Q402" s="167">
        <v>28.7</v>
      </c>
      <c r="S402" s="167">
        <f t="shared" si="6"/>
        <v>28.7</v>
      </c>
      <c r="T402" s="167" t="s">
        <v>1361</v>
      </c>
    </row>
    <row r="403" spans="1:20">
      <c r="A403" s="167">
        <v>50050</v>
      </c>
      <c r="B403" s="168">
        <v>45931</v>
      </c>
      <c r="C403" s="168">
        <v>45931</v>
      </c>
      <c r="D403" s="167" t="s">
        <v>5148</v>
      </c>
      <c r="E403" s="167" t="s">
        <v>5148</v>
      </c>
      <c r="F403" s="167" t="s">
        <v>1425</v>
      </c>
      <c r="G403" s="167" t="s">
        <v>1426</v>
      </c>
      <c r="I403" s="167" t="s">
        <v>1405</v>
      </c>
      <c r="J403" s="167" t="s">
        <v>5234</v>
      </c>
      <c r="K403" s="167" t="s">
        <v>952</v>
      </c>
      <c r="L403" s="167" t="s">
        <v>5235</v>
      </c>
      <c r="M403" s="167" t="s">
        <v>2473</v>
      </c>
      <c r="O403" s="167">
        <v>11044</v>
      </c>
      <c r="P403" s="167" t="s">
        <v>4987</v>
      </c>
      <c r="Q403" s="167">
        <v>83.6</v>
      </c>
      <c r="S403" s="167">
        <f t="shared" si="6"/>
        <v>83.6</v>
      </c>
      <c r="T403" s="167" t="s">
        <v>1361</v>
      </c>
    </row>
    <row r="404" spans="1:20">
      <c r="A404" s="167">
        <v>50050</v>
      </c>
      <c r="B404" s="168">
        <v>45931</v>
      </c>
      <c r="C404" s="168">
        <v>45931</v>
      </c>
      <c r="D404" s="167" t="s">
        <v>5148</v>
      </c>
      <c r="E404" s="167" t="s">
        <v>5148</v>
      </c>
      <c r="F404" s="167" t="s">
        <v>1425</v>
      </c>
      <c r="G404" s="167" t="s">
        <v>1426</v>
      </c>
      <c r="I404" s="167" t="s">
        <v>1405</v>
      </c>
      <c r="J404" s="167" t="s">
        <v>5236</v>
      </c>
      <c r="K404" s="167" t="s">
        <v>952</v>
      </c>
      <c r="L404" s="167" t="s">
        <v>5237</v>
      </c>
      <c r="M404" s="167" t="s">
        <v>2473</v>
      </c>
      <c r="O404" s="167">
        <v>11044</v>
      </c>
      <c r="P404" s="167" t="s">
        <v>4987</v>
      </c>
      <c r="Q404" s="167">
        <v>126</v>
      </c>
      <c r="S404" s="167">
        <f t="shared" si="6"/>
        <v>126</v>
      </c>
      <c r="T404" s="167" t="s">
        <v>1361</v>
      </c>
    </row>
    <row r="405" spans="1:20">
      <c r="A405" s="167">
        <v>50050</v>
      </c>
      <c r="B405" s="168">
        <v>45931</v>
      </c>
      <c r="C405" s="168">
        <v>45931</v>
      </c>
      <c r="D405" s="167" t="s">
        <v>5306</v>
      </c>
      <c r="E405" s="167" t="s">
        <v>5306</v>
      </c>
      <c r="F405" s="167" t="s">
        <v>1425</v>
      </c>
      <c r="G405" s="167" t="s">
        <v>1426</v>
      </c>
      <c r="I405" s="167" t="s">
        <v>1405</v>
      </c>
      <c r="J405" s="167" t="s">
        <v>1492</v>
      </c>
      <c r="K405" s="167" t="s">
        <v>964</v>
      </c>
      <c r="L405" s="167" t="s">
        <v>1493</v>
      </c>
      <c r="M405" s="167" t="s">
        <v>2538</v>
      </c>
      <c r="O405" s="167">
        <v>11047</v>
      </c>
      <c r="P405" s="167" t="s">
        <v>4987</v>
      </c>
      <c r="Q405" s="167">
        <v>56</v>
      </c>
      <c r="S405" s="167">
        <f t="shared" si="6"/>
        <v>56</v>
      </c>
      <c r="T405" s="167" t="s">
        <v>1361</v>
      </c>
    </row>
    <row r="406" spans="1:20">
      <c r="A406" s="167">
        <v>50050</v>
      </c>
      <c r="B406" s="168">
        <v>45931</v>
      </c>
      <c r="C406" s="168">
        <v>45931</v>
      </c>
      <c r="D406" s="167" t="s">
        <v>5149</v>
      </c>
      <c r="E406" s="167" t="s">
        <v>5149</v>
      </c>
      <c r="F406" s="167" t="s">
        <v>1425</v>
      </c>
      <c r="G406" s="167" t="s">
        <v>1426</v>
      </c>
      <c r="I406" s="167" t="s">
        <v>1405</v>
      </c>
      <c r="J406" s="167" t="s">
        <v>1427</v>
      </c>
      <c r="K406" s="167" t="s">
        <v>973</v>
      </c>
      <c r="L406" s="167" t="s">
        <v>1428</v>
      </c>
      <c r="M406" s="167" t="s">
        <v>2585</v>
      </c>
      <c r="O406" s="167">
        <v>11049</v>
      </c>
      <c r="P406" s="167" t="s">
        <v>4987</v>
      </c>
      <c r="Q406" s="167">
        <v>57.4</v>
      </c>
      <c r="S406" s="167">
        <f t="shared" si="6"/>
        <v>57.4</v>
      </c>
      <c r="T406" s="167" t="s">
        <v>1361</v>
      </c>
    </row>
    <row r="407" spans="1:20">
      <c r="A407" s="167">
        <v>50050</v>
      </c>
      <c r="B407" s="168">
        <v>45931</v>
      </c>
      <c r="C407" s="168">
        <v>45931</v>
      </c>
      <c r="D407" s="167" t="s">
        <v>5150</v>
      </c>
      <c r="E407" s="167" t="s">
        <v>5150</v>
      </c>
      <c r="F407" s="167" t="s">
        <v>1425</v>
      </c>
      <c r="G407" s="167" t="s">
        <v>1426</v>
      </c>
      <c r="I407" s="167" t="s">
        <v>1405</v>
      </c>
      <c r="J407" s="167" t="s">
        <v>1492</v>
      </c>
      <c r="K407" s="167" t="s">
        <v>977</v>
      </c>
      <c r="L407" s="167" t="s">
        <v>1493</v>
      </c>
      <c r="M407" s="167" t="s">
        <v>2599</v>
      </c>
      <c r="O407" s="167">
        <v>11050</v>
      </c>
      <c r="P407" s="167" t="s">
        <v>4987</v>
      </c>
      <c r="Q407" s="167">
        <v>13.8</v>
      </c>
      <c r="S407" s="167">
        <f t="shared" si="6"/>
        <v>13.8</v>
      </c>
      <c r="T407" s="167" t="s">
        <v>1361</v>
      </c>
    </row>
    <row r="408" spans="1:20">
      <c r="A408" s="167">
        <v>50050</v>
      </c>
      <c r="B408" s="168">
        <v>45931</v>
      </c>
      <c r="C408" s="168">
        <v>45931</v>
      </c>
      <c r="D408" s="167" t="s">
        <v>5307</v>
      </c>
      <c r="E408" s="167" t="s">
        <v>5307</v>
      </c>
      <c r="F408" s="167" t="s">
        <v>1425</v>
      </c>
      <c r="G408" s="167" t="s">
        <v>1426</v>
      </c>
      <c r="I408" s="167" t="s">
        <v>1405</v>
      </c>
      <c r="J408" s="167" t="s">
        <v>1427</v>
      </c>
      <c r="K408" s="167" t="s">
        <v>981</v>
      </c>
      <c r="L408" s="167" t="s">
        <v>1428</v>
      </c>
      <c r="M408" s="167" t="s">
        <v>2615</v>
      </c>
      <c r="O408" s="167">
        <v>11051</v>
      </c>
      <c r="P408" s="167" t="s">
        <v>4987</v>
      </c>
      <c r="Q408" s="167">
        <v>4.0999999999999996</v>
      </c>
      <c r="S408" s="167">
        <f t="shared" si="6"/>
        <v>4.0999999999999996</v>
      </c>
      <c r="T408" s="167" t="s">
        <v>1361</v>
      </c>
    </row>
    <row r="409" spans="1:20">
      <c r="A409" s="167">
        <v>50050</v>
      </c>
      <c r="B409" s="168">
        <v>45931</v>
      </c>
      <c r="C409" s="168">
        <v>45931</v>
      </c>
      <c r="D409" s="167" t="s">
        <v>5307</v>
      </c>
      <c r="E409" s="167" t="s">
        <v>5307</v>
      </c>
      <c r="F409" s="167" t="s">
        <v>1425</v>
      </c>
      <c r="G409" s="167" t="s">
        <v>1426</v>
      </c>
      <c r="I409" s="167" t="s">
        <v>1405</v>
      </c>
      <c r="J409" s="167" t="s">
        <v>1492</v>
      </c>
      <c r="K409" s="167" t="s">
        <v>981</v>
      </c>
      <c r="L409" s="167" t="s">
        <v>1493</v>
      </c>
      <c r="M409" s="167" t="s">
        <v>2615</v>
      </c>
      <c r="O409" s="167">
        <v>11051</v>
      </c>
      <c r="P409" s="167" t="s">
        <v>4987</v>
      </c>
      <c r="Q409" s="167">
        <v>96.6</v>
      </c>
      <c r="S409" s="167">
        <f t="shared" si="6"/>
        <v>96.6</v>
      </c>
      <c r="T409" s="167" t="s">
        <v>1361</v>
      </c>
    </row>
    <row r="410" spans="1:20">
      <c r="A410" s="167">
        <v>50050</v>
      </c>
      <c r="B410" s="168">
        <v>45931</v>
      </c>
      <c r="C410" s="168">
        <v>45931</v>
      </c>
      <c r="D410" s="167" t="s">
        <v>5308</v>
      </c>
      <c r="E410" s="167" t="s">
        <v>5308</v>
      </c>
      <c r="F410" s="167" t="s">
        <v>1425</v>
      </c>
      <c r="G410" s="167" t="s">
        <v>1426</v>
      </c>
      <c r="I410" s="167" t="s">
        <v>1405</v>
      </c>
      <c r="J410" s="167" t="s">
        <v>1492</v>
      </c>
      <c r="K410" s="167" t="s">
        <v>987</v>
      </c>
      <c r="L410" s="167" t="s">
        <v>1493</v>
      </c>
      <c r="M410" s="167" t="s">
        <v>2637</v>
      </c>
      <c r="O410" s="167">
        <v>11053</v>
      </c>
      <c r="P410" s="167" t="s">
        <v>4987</v>
      </c>
      <c r="Q410" s="167">
        <v>224</v>
      </c>
      <c r="S410" s="167">
        <f t="shared" si="6"/>
        <v>224</v>
      </c>
      <c r="T410" s="167" t="s">
        <v>1361</v>
      </c>
    </row>
    <row r="411" spans="1:20">
      <c r="A411" s="167">
        <v>50050</v>
      </c>
      <c r="B411" s="168">
        <v>45931</v>
      </c>
      <c r="C411" s="168">
        <v>45931</v>
      </c>
      <c r="D411" s="167" t="s">
        <v>5309</v>
      </c>
      <c r="E411" s="167" t="s">
        <v>5309</v>
      </c>
      <c r="F411" s="167" t="s">
        <v>1425</v>
      </c>
      <c r="G411" s="167" t="s">
        <v>1426</v>
      </c>
      <c r="I411" s="167" t="s">
        <v>1405</v>
      </c>
      <c r="J411" s="167" t="s">
        <v>1492</v>
      </c>
      <c r="K411" s="167" t="s">
        <v>993</v>
      </c>
      <c r="L411" s="167" t="s">
        <v>1493</v>
      </c>
      <c r="M411" s="167" t="s">
        <v>2663</v>
      </c>
      <c r="O411" s="167">
        <v>11056</v>
      </c>
      <c r="P411" s="167" t="s">
        <v>4987</v>
      </c>
      <c r="Q411" s="167">
        <v>165.6</v>
      </c>
      <c r="S411" s="167">
        <f t="shared" si="6"/>
        <v>165.6</v>
      </c>
      <c r="T411" s="167" t="s">
        <v>1361</v>
      </c>
    </row>
    <row r="412" spans="1:20">
      <c r="A412" s="167">
        <v>50050</v>
      </c>
      <c r="B412" s="168">
        <v>45931</v>
      </c>
      <c r="C412" s="168">
        <v>45931</v>
      </c>
      <c r="D412" s="167" t="s">
        <v>5152</v>
      </c>
      <c r="E412" s="167" t="s">
        <v>5152</v>
      </c>
      <c r="F412" s="167" t="s">
        <v>1425</v>
      </c>
      <c r="G412" s="167" t="s">
        <v>1426</v>
      </c>
      <c r="I412" s="167" t="s">
        <v>1405</v>
      </c>
      <c r="J412" s="167" t="s">
        <v>1492</v>
      </c>
      <c r="K412" s="167" t="s">
        <v>1004</v>
      </c>
      <c r="L412" s="167" t="s">
        <v>1493</v>
      </c>
      <c r="M412" s="167" t="s">
        <v>2722</v>
      </c>
      <c r="O412" s="167">
        <v>11058</v>
      </c>
      <c r="P412" s="167" t="s">
        <v>4987</v>
      </c>
      <c r="Q412" s="167">
        <v>14</v>
      </c>
      <c r="S412" s="167">
        <f t="shared" si="6"/>
        <v>14</v>
      </c>
      <c r="T412" s="167" t="s">
        <v>1361</v>
      </c>
    </row>
    <row r="413" spans="1:20">
      <c r="A413" s="167">
        <v>50050</v>
      </c>
      <c r="B413" s="168">
        <v>45931</v>
      </c>
      <c r="C413" s="168">
        <v>45931</v>
      </c>
      <c r="D413" s="167" t="s">
        <v>5310</v>
      </c>
      <c r="E413" s="167" t="s">
        <v>5310</v>
      </c>
      <c r="F413" s="167" t="s">
        <v>1408</v>
      </c>
      <c r="G413" s="167" t="s">
        <v>1409</v>
      </c>
      <c r="I413" s="167" t="s">
        <v>1405</v>
      </c>
      <c r="J413" s="167" t="s">
        <v>1492</v>
      </c>
      <c r="K413" s="167" t="s">
        <v>1072</v>
      </c>
      <c r="L413" s="167" t="s">
        <v>1493</v>
      </c>
      <c r="M413" s="167" t="s">
        <v>2919</v>
      </c>
      <c r="O413" s="167">
        <v>11059</v>
      </c>
      <c r="P413" s="167" t="s">
        <v>4987</v>
      </c>
      <c r="Q413" s="167">
        <v>42</v>
      </c>
      <c r="S413" s="167">
        <f t="shared" si="6"/>
        <v>42</v>
      </c>
      <c r="T413" s="167" t="s">
        <v>1361</v>
      </c>
    </row>
    <row r="414" spans="1:20">
      <c r="A414" s="167">
        <v>50050</v>
      </c>
      <c r="B414" s="168">
        <v>45931</v>
      </c>
      <c r="C414" s="168">
        <v>45931</v>
      </c>
      <c r="D414" s="167" t="s">
        <v>5311</v>
      </c>
      <c r="E414" s="167" t="s">
        <v>5311</v>
      </c>
      <c r="F414" s="167" t="s">
        <v>1425</v>
      </c>
      <c r="G414" s="167" t="s">
        <v>1426</v>
      </c>
      <c r="I414" s="167" t="s">
        <v>1405</v>
      </c>
      <c r="J414" s="167" t="s">
        <v>1427</v>
      </c>
      <c r="K414" s="167" t="s">
        <v>1093</v>
      </c>
      <c r="L414" s="167" t="s">
        <v>1428</v>
      </c>
      <c r="M414" s="167" t="s">
        <v>3005</v>
      </c>
      <c r="O414" s="167">
        <v>11060</v>
      </c>
      <c r="P414" s="167" t="s">
        <v>4987</v>
      </c>
      <c r="Q414" s="167">
        <v>12.3</v>
      </c>
      <c r="S414" s="167">
        <f t="shared" si="6"/>
        <v>12.3</v>
      </c>
      <c r="T414" s="167" t="s">
        <v>1361</v>
      </c>
    </row>
    <row r="415" spans="1:20">
      <c r="A415" s="167">
        <v>50050</v>
      </c>
      <c r="B415" s="168">
        <v>45931</v>
      </c>
      <c r="C415" s="168">
        <v>45931</v>
      </c>
      <c r="D415" s="167" t="s">
        <v>5311</v>
      </c>
      <c r="E415" s="167" t="s">
        <v>5311</v>
      </c>
      <c r="F415" s="167" t="s">
        <v>1425</v>
      </c>
      <c r="G415" s="167" t="s">
        <v>1426</v>
      </c>
      <c r="I415" s="167" t="s">
        <v>1405</v>
      </c>
      <c r="J415" s="167" t="s">
        <v>1492</v>
      </c>
      <c r="K415" s="167" t="s">
        <v>1093</v>
      </c>
      <c r="L415" s="167" t="s">
        <v>1493</v>
      </c>
      <c r="M415" s="167" t="s">
        <v>3005</v>
      </c>
      <c r="O415" s="167">
        <v>11060</v>
      </c>
      <c r="P415" s="167" t="s">
        <v>4987</v>
      </c>
      <c r="Q415" s="167">
        <v>12.6</v>
      </c>
      <c r="S415" s="167">
        <f t="shared" si="6"/>
        <v>12.6</v>
      </c>
      <c r="T415" s="167" t="s">
        <v>1361</v>
      </c>
    </row>
    <row r="416" spans="1:20">
      <c r="A416" s="167">
        <v>50050</v>
      </c>
      <c r="B416" s="168">
        <v>45931</v>
      </c>
      <c r="C416" s="168">
        <v>45931</v>
      </c>
      <c r="D416" s="167" t="s">
        <v>5153</v>
      </c>
      <c r="E416" s="167" t="s">
        <v>5153</v>
      </c>
      <c r="F416" s="167" t="s">
        <v>1425</v>
      </c>
      <c r="G416" s="167" t="s">
        <v>1426</v>
      </c>
      <c r="I416" s="167" t="s">
        <v>1405</v>
      </c>
      <c r="J416" s="167" t="s">
        <v>1427</v>
      </c>
      <c r="K416" s="167" t="s">
        <v>1096</v>
      </c>
      <c r="L416" s="167" t="s">
        <v>1428</v>
      </c>
      <c r="M416" s="167" t="s">
        <v>3052</v>
      </c>
      <c r="O416" s="167">
        <v>11061</v>
      </c>
      <c r="P416" s="167" t="s">
        <v>4987</v>
      </c>
      <c r="Q416" s="167">
        <v>65.599999999999994</v>
      </c>
      <c r="S416" s="167">
        <f t="shared" si="6"/>
        <v>65.599999999999994</v>
      </c>
      <c r="T416" s="167" t="s">
        <v>1361</v>
      </c>
    </row>
    <row r="417" spans="1:20">
      <c r="A417" s="167">
        <v>50050</v>
      </c>
      <c r="B417" s="168">
        <v>45931</v>
      </c>
      <c r="C417" s="168">
        <v>45931</v>
      </c>
      <c r="D417" s="167" t="s">
        <v>5312</v>
      </c>
      <c r="E417" s="167" t="s">
        <v>5312</v>
      </c>
      <c r="F417" s="167" t="s">
        <v>1425</v>
      </c>
      <c r="G417" s="167" t="s">
        <v>1426</v>
      </c>
      <c r="I417" s="167" t="s">
        <v>1405</v>
      </c>
      <c r="J417" s="167" t="s">
        <v>1427</v>
      </c>
      <c r="K417" s="167" t="s">
        <v>1120</v>
      </c>
      <c r="L417" s="167" t="s">
        <v>1428</v>
      </c>
      <c r="M417" s="167" t="s">
        <v>3366</v>
      </c>
      <c r="O417" s="167">
        <v>11063</v>
      </c>
      <c r="P417" s="167" t="s">
        <v>4987</v>
      </c>
      <c r="Q417" s="167">
        <v>12.3</v>
      </c>
      <c r="S417" s="167">
        <f t="shared" si="6"/>
        <v>12.3</v>
      </c>
      <c r="T417" s="167" t="s">
        <v>1361</v>
      </c>
    </row>
    <row r="418" spans="1:20">
      <c r="A418" s="167">
        <v>50050</v>
      </c>
      <c r="B418" s="168">
        <v>45931</v>
      </c>
      <c r="C418" s="168">
        <v>45931</v>
      </c>
      <c r="D418" s="167" t="s">
        <v>5313</v>
      </c>
      <c r="E418" s="167" t="s">
        <v>5313</v>
      </c>
      <c r="F418" s="167" t="s">
        <v>1425</v>
      </c>
      <c r="G418" s="167" t="s">
        <v>1426</v>
      </c>
      <c r="I418" s="167" t="s">
        <v>1405</v>
      </c>
      <c r="J418" s="167" t="s">
        <v>5230</v>
      </c>
      <c r="K418" s="167" t="s">
        <v>1123</v>
      </c>
      <c r="L418" s="167" t="s">
        <v>5231</v>
      </c>
      <c r="M418" s="167" t="s">
        <v>3412</v>
      </c>
      <c r="O418" s="167">
        <v>11064</v>
      </c>
      <c r="P418" s="167" t="s">
        <v>4987</v>
      </c>
      <c r="Q418" s="167">
        <v>1.44</v>
      </c>
      <c r="S418" s="167">
        <f t="shared" si="6"/>
        <v>1.44</v>
      </c>
      <c r="T418" s="167" t="s">
        <v>1361</v>
      </c>
    </row>
    <row r="419" spans="1:20">
      <c r="A419" s="167">
        <v>50050</v>
      </c>
      <c r="B419" s="168">
        <v>45931</v>
      </c>
      <c r="C419" s="168">
        <v>45931</v>
      </c>
      <c r="D419" s="167" t="s">
        <v>5313</v>
      </c>
      <c r="E419" s="167" t="s">
        <v>5313</v>
      </c>
      <c r="F419" s="167" t="s">
        <v>1425</v>
      </c>
      <c r="G419" s="167" t="s">
        <v>1426</v>
      </c>
      <c r="I419" s="167" t="s">
        <v>1405</v>
      </c>
      <c r="J419" s="167" t="s">
        <v>5232</v>
      </c>
      <c r="K419" s="167" t="s">
        <v>1123</v>
      </c>
      <c r="L419" s="167" t="s">
        <v>5233</v>
      </c>
      <c r="M419" s="167" t="s">
        <v>3412</v>
      </c>
      <c r="O419" s="167">
        <v>11064</v>
      </c>
      <c r="P419" s="167" t="s">
        <v>4987</v>
      </c>
      <c r="Q419" s="167">
        <v>1.57</v>
      </c>
      <c r="S419" s="167">
        <f t="shared" si="6"/>
        <v>1.57</v>
      </c>
      <c r="T419" s="167" t="s">
        <v>1361</v>
      </c>
    </row>
    <row r="420" spans="1:20">
      <c r="A420" s="167">
        <v>50050</v>
      </c>
      <c r="B420" s="168">
        <v>45931</v>
      </c>
      <c r="C420" s="168">
        <v>45931</v>
      </c>
      <c r="D420" s="167" t="s">
        <v>5313</v>
      </c>
      <c r="E420" s="167" t="s">
        <v>5313</v>
      </c>
      <c r="F420" s="167" t="s">
        <v>1425</v>
      </c>
      <c r="G420" s="167" t="s">
        <v>1426</v>
      </c>
      <c r="I420" s="167" t="s">
        <v>1405</v>
      </c>
      <c r="J420" s="167" t="s">
        <v>2019</v>
      </c>
      <c r="K420" s="167" t="s">
        <v>1123</v>
      </c>
      <c r="L420" s="167" t="s">
        <v>2020</v>
      </c>
      <c r="M420" s="167" t="s">
        <v>3412</v>
      </c>
      <c r="O420" s="167">
        <v>11064</v>
      </c>
      <c r="P420" s="167" t="s">
        <v>4987</v>
      </c>
      <c r="Q420" s="167">
        <v>18</v>
      </c>
      <c r="S420" s="167">
        <f t="shared" si="6"/>
        <v>18</v>
      </c>
      <c r="T420" s="167" t="s">
        <v>1361</v>
      </c>
    </row>
    <row r="421" spans="1:20">
      <c r="A421" s="167">
        <v>50050</v>
      </c>
      <c r="B421" s="168">
        <v>45931</v>
      </c>
      <c r="C421" s="168">
        <v>45931</v>
      </c>
      <c r="D421" s="167" t="s">
        <v>5313</v>
      </c>
      <c r="E421" s="167" t="s">
        <v>5313</v>
      </c>
      <c r="F421" s="167" t="s">
        <v>1425</v>
      </c>
      <c r="G421" s="167" t="s">
        <v>1426</v>
      </c>
      <c r="I421" s="167" t="s">
        <v>1405</v>
      </c>
      <c r="J421" s="167" t="s">
        <v>5234</v>
      </c>
      <c r="K421" s="167" t="s">
        <v>1123</v>
      </c>
      <c r="L421" s="167" t="s">
        <v>5235</v>
      </c>
      <c r="M421" s="167" t="s">
        <v>3412</v>
      </c>
      <c r="O421" s="167">
        <v>11064</v>
      </c>
      <c r="P421" s="167" t="s">
        <v>4987</v>
      </c>
      <c r="Q421" s="167">
        <v>65.7</v>
      </c>
      <c r="S421" s="167">
        <f t="shared" si="6"/>
        <v>65.7</v>
      </c>
      <c r="T421" s="167" t="s">
        <v>1361</v>
      </c>
    </row>
    <row r="422" spans="1:20">
      <c r="A422" s="167">
        <v>50050</v>
      </c>
      <c r="B422" s="168">
        <v>45931</v>
      </c>
      <c r="C422" s="168">
        <v>45931</v>
      </c>
      <c r="D422" s="167" t="s">
        <v>5313</v>
      </c>
      <c r="E422" s="167" t="s">
        <v>5313</v>
      </c>
      <c r="F422" s="167" t="s">
        <v>1425</v>
      </c>
      <c r="G422" s="167" t="s">
        <v>1426</v>
      </c>
      <c r="I422" s="167" t="s">
        <v>1405</v>
      </c>
      <c r="J422" s="167" t="s">
        <v>5236</v>
      </c>
      <c r="K422" s="167" t="s">
        <v>1123</v>
      </c>
      <c r="L422" s="167" t="s">
        <v>5237</v>
      </c>
      <c r="M422" s="167" t="s">
        <v>3412</v>
      </c>
      <c r="O422" s="167">
        <v>11064</v>
      </c>
      <c r="P422" s="167" t="s">
        <v>4987</v>
      </c>
      <c r="Q422" s="167">
        <v>75.599999999999994</v>
      </c>
      <c r="S422" s="167">
        <f t="shared" si="6"/>
        <v>75.599999999999994</v>
      </c>
      <c r="T422" s="167" t="s">
        <v>1361</v>
      </c>
    </row>
    <row r="423" spans="1:20">
      <c r="A423" s="167">
        <v>50050</v>
      </c>
      <c r="B423" s="168">
        <v>45931</v>
      </c>
      <c r="C423" s="168">
        <v>45931</v>
      </c>
      <c r="D423" s="167" t="s">
        <v>5314</v>
      </c>
      <c r="E423" s="167" t="s">
        <v>5314</v>
      </c>
      <c r="F423" s="167" t="s">
        <v>1425</v>
      </c>
      <c r="G423" s="167" t="s">
        <v>1426</v>
      </c>
      <c r="I423" s="167" t="s">
        <v>1405</v>
      </c>
      <c r="J423" s="167" t="s">
        <v>1492</v>
      </c>
      <c r="K423" s="167" t="s">
        <v>1138</v>
      </c>
      <c r="L423" s="167" t="s">
        <v>1493</v>
      </c>
      <c r="M423" s="167" t="s">
        <v>3467</v>
      </c>
      <c r="O423" s="167">
        <v>11066</v>
      </c>
      <c r="P423" s="167" t="s">
        <v>4987</v>
      </c>
      <c r="Q423" s="167">
        <v>13.8</v>
      </c>
      <c r="S423" s="167">
        <f t="shared" si="6"/>
        <v>13.8</v>
      </c>
      <c r="T423" s="167" t="s">
        <v>1361</v>
      </c>
    </row>
    <row r="424" spans="1:20">
      <c r="A424" s="167">
        <v>50050</v>
      </c>
      <c r="B424" s="168">
        <v>45931</v>
      </c>
      <c r="C424" s="168">
        <v>45931</v>
      </c>
      <c r="D424" s="167" t="s">
        <v>5315</v>
      </c>
      <c r="E424" s="167" t="s">
        <v>5315</v>
      </c>
      <c r="F424" s="167" t="s">
        <v>1425</v>
      </c>
      <c r="G424" s="167" t="s">
        <v>1426</v>
      </c>
      <c r="I424" s="167" t="s">
        <v>1405</v>
      </c>
      <c r="J424" s="167" t="s">
        <v>1492</v>
      </c>
      <c r="K424" s="167" t="s">
        <v>1141</v>
      </c>
      <c r="L424" s="167" t="s">
        <v>1493</v>
      </c>
      <c r="M424" s="167" t="s">
        <v>3483</v>
      </c>
      <c r="O424" s="167">
        <v>11067</v>
      </c>
      <c r="P424" s="167" t="s">
        <v>4987</v>
      </c>
      <c r="Q424" s="167">
        <v>13.8</v>
      </c>
      <c r="S424" s="167">
        <f t="shared" si="6"/>
        <v>13.8</v>
      </c>
      <c r="T424" s="167" t="s">
        <v>1361</v>
      </c>
    </row>
    <row r="425" spans="1:20">
      <c r="A425" s="167">
        <v>50050</v>
      </c>
      <c r="B425" s="168">
        <v>45931</v>
      </c>
      <c r="C425" s="168">
        <v>45931</v>
      </c>
      <c r="D425" s="167" t="s">
        <v>5315</v>
      </c>
      <c r="E425" s="167" t="s">
        <v>5315</v>
      </c>
      <c r="F425" s="167" t="s">
        <v>1425</v>
      </c>
      <c r="G425" s="167" t="s">
        <v>1426</v>
      </c>
      <c r="I425" s="167" t="s">
        <v>1405</v>
      </c>
      <c r="J425" s="167" t="s">
        <v>1427</v>
      </c>
      <c r="K425" s="167" t="s">
        <v>1141</v>
      </c>
      <c r="L425" s="167" t="s">
        <v>1428</v>
      </c>
      <c r="M425" s="167" t="s">
        <v>3483</v>
      </c>
      <c r="O425" s="167">
        <v>11067</v>
      </c>
      <c r="P425" s="167" t="s">
        <v>4987</v>
      </c>
      <c r="Q425" s="167">
        <v>24.6</v>
      </c>
      <c r="S425" s="167">
        <f t="shared" si="6"/>
        <v>24.6</v>
      </c>
      <c r="T425" s="167" t="s">
        <v>1361</v>
      </c>
    </row>
    <row r="426" spans="1:20">
      <c r="A426" s="167">
        <v>50050</v>
      </c>
      <c r="B426" s="168">
        <v>45931</v>
      </c>
      <c r="C426" s="168">
        <v>45931</v>
      </c>
      <c r="D426" s="167" t="s">
        <v>5155</v>
      </c>
      <c r="E426" s="167" t="s">
        <v>5155</v>
      </c>
      <c r="F426" s="167" t="s">
        <v>1425</v>
      </c>
      <c r="G426" s="167" t="s">
        <v>1426</v>
      </c>
      <c r="I426" s="167" t="s">
        <v>1405</v>
      </c>
      <c r="J426" s="167" t="s">
        <v>1427</v>
      </c>
      <c r="K426" s="167" t="s">
        <v>1172</v>
      </c>
      <c r="L426" s="167" t="s">
        <v>1428</v>
      </c>
      <c r="M426" s="167" t="s">
        <v>3616</v>
      </c>
      <c r="O426" s="167">
        <v>11072</v>
      </c>
      <c r="P426" s="167" t="s">
        <v>4987</v>
      </c>
      <c r="Q426" s="167">
        <v>16.399999999999999</v>
      </c>
      <c r="S426" s="167">
        <f t="shared" si="6"/>
        <v>16.399999999999999</v>
      </c>
      <c r="T426" s="167" t="s">
        <v>1361</v>
      </c>
    </row>
    <row r="427" spans="1:20">
      <c r="A427" s="167">
        <v>50050</v>
      </c>
      <c r="B427" s="168">
        <v>45931</v>
      </c>
      <c r="C427" s="168">
        <v>45931</v>
      </c>
      <c r="D427" s="167" t="s">
        <v>5156</v>
      </c>
      <c r="E427" s="167" t="s">
        <v>5156</v>
      </c>
      <c r="F427" s="167" t="s">
        <v>1425</v>
      </c>
      <c r="G427" s="167" t="s">
        <v>1426</v>
      </c>
      <c r="I427" s="167" t="s">
        <v>1405</v>
      </c>
      <c r="J427" s="167" t="s">
        <v>1492</v>
      </c>
      <c r="K427" s="167" t="s">
        <v>1181</v>
      </c>
      <c r="L427" s="167" t="s">
        <v>1493</v>
      </c>
      <c r="M427" s="167" t="s">
        <v>3687</v>
      </c>
      <c r="O427" s="167">
        <v>11074</v>
      </c>
      <c r="P427" s="167" t="s">
        <v>4987</v>
      </c>
      <c r="Q427" s="167">
        <v>13.8</v>
      </c>
      <c r="S427" s="167">
        <f t="shared" si="6"/>
        <v>13.8</v>
      </c>
      <c r="T427" s="167" t="s">
        <v>1361</v>
      </c>
    </row>
    <row r="428" spans="1:20">
      <c r="A428" s="167">
        <v>50050</v>
      </c>
      <c r="B428" s="168">
        <v>45931</v>
      </c>
      <c r="C428" s="168">
        <v>45931</v>
      </c>
      <c r="D428" s="167" t="s">
        <v>5156</v>
      </c>
      <c r="E428" s="167" t="s">
        <v>5156</v>
      </c>
      <c r="F428" s="167" t="s">
        <v>1425</v>
      </c>
      <c r="G428" s="167" t="s">
        <v>1426</v>
      </c>
      <c r="I428" s="167" t="s">
        <v>1405</v>
      </c>
      <c r="J428" s="167" t="s">
        <v>1492</v>
      </c>
      <c r="K428" s="167" t="s">
        <v>1181</v>
      </c>
      <c r="L428" s="167" t="s">
        <v>1493</v>
      </c>
      <c r="M428" s="167" t="s">
        <v>3687</v>
      </c>
      <c r="O428" s="167">
        <v>11074</v>
      </c>
      <c r="P428" s="167" t="s">
        <v>4987</v>
      </c>
      <c r="Q428" s="167">
        <v>13.8</v>
      </c>
      <c r="S428" s="167">
        <f t="shared" si="6"/>
        <v>13.8</v>
      </c>
      <c r="T428" s="167" t="s">
        <v>1361</v>
      </c>
    </row>
    <row r="429" spans="1:20">
      <c r="A429" s="167">
        <v>50050</v>
      </c>
      <c r="B429" s="168">
        <v>45931</v>
      </c>
      <c r="C429" s="168">
        <v>45931</v>
      </c>
      <c r="D429" s="167" t="s">
        <v>5156</v>
      </c>
      <c r="E429" s="167" t="s">
        <v>5156</v>
      </c>
      <c r="F429" s="167" t="s">
        <v>1425</v>
      </c>
      <c r="G429" s="167" t="s">
        <v>1426</v>
      </c>
      <c r="I429" s="167" t="s">
        <v>1405</v>
      </c>
      <c r="J429" s="167" t="s">
        <v>1427</v>
      </c>
      <c r="K429" s="167" t="s">
        <v>1181</v>
      </c>
      <c r="L429" s="167" t="s">
        <v>1428</v>
      </c>
      <c r="M429" s="167" t="s">
        <v>3687</v>
      </c>
      <c r="O429" s="167">
        <v>11074</v>
      </c>
      <c r="P429" s="167" t="s">
        <v>4987</v>
      </c>
      <c r="Q429" s="167">
        <v>28.7</v>
      </c>
      <c r="S429" s="167">
        <f t="shared" si="6"/>
        <v>28.7</v>
      </c>
      <c r="T429" s="167" t="s">
        <v>1361</v>
      </c>
    </row>
    <row r="430" spans="1:20">
      <c r="A430" s="167">
        <v>50050</v>
      </c>
      <c r="B430" s="168">
        <v>45931</v>
      </c>
      <c r="C430" s="168">
        <v>45931</v>
      </c>
      <c r="D430" s="167" t="s">
        <v>5316</v>
      </c>
      <c r="E430" s="167" t="s">
        <v>5316</v>
      </c>
      <c r="F430" s="167" t="s">
        <v>1425</v>
      </c>
      <c r="G430" s="167" t="s">
        <v>1426</v>
      </c>
      <c r="I430" s="167" t="s">
        <v>1405</v>
      </c>
      <c r="J430" s="167" t="s">
        <v>1427</v>
      </c>
      <c r="K430" s="167" t="s">
        <v>1199</v>
      </c>
      <c r="L430" s="167" t="s">
        <v>1428</v>
      </c>
      <c r="M430" s="167" t="s">
        <v>3808</v>
      </c>
      <c r="O430" s="167">
        <v>11077</v>
      </c>
      <c r="P430" s="167" t="s">
        <v>4987</v>
      </c>
      <c r="Q430" s="167">
        <v>61.5</v>
      </c>
      <c r="S430" s="167">
        <f t="shared" si="6"/>
        <v>61.5</v>
      </c>
      <c r="T430" s="167" t="s">
        <v>1361</v>
      </c>
    </row>
    <row r="431" spans="1:20">
      <c r="A431" s="167">
        <v>50050</v>
      </c>
      <c r="B431" s="168">
        <v>45931</v>
      </c>
      <c r="C431" s="168">
        <v>45931</v>
      </c>
      <c r="D431" s="167" t="s">
        <v>5317</v>
      </c>
      <c r="E431" s="167" t="s">
        <v>5317</v>
      </c>
      <c r="F431" s="167" t="s">
        <v>1425</v>
      </c>
      <c r="G431" s="167" t="s">
        <v>1426</v>
      </c>
      <c r="I431" s="167" t="s">
        <v>1405</v>
      </c>
      <c r="J431" s="167" t="s">
        <v>1492</v>
      </c>
      <c r="K431" s="167" t="s">
        <v>1227</v>
      </c>
      <c r="L431" s="167" t="s">
        <v>1493</v>
      </c>
      <c r="M431" s="167" t="s">
        <v>3982</v>
      </c>
      <c r="O431" s="167">
        <v>11082</v>
      </c>
      <c r="P431" s="167" t="s">
        <v>4987</v>
      </c>
      <c r="Q431" s="167">
        <v>13.8</v>
      </c>
      <c r="S431" s="167">
        <f t="shared" si="6"/>
        <v>13.8</v>
      </c>
      <c r="T431" s="167" t="s">
        <v>1361</v>
      </c>
    </row>
    <row r="432" spans="1:20">
      <c r="A432" s="167">
        <v>50050</v>
      </c>
      <c r="B432" s="168">
        <v>45931</v>
      </c>
      <c r="C432" s="168">
        <v>45931</v>
      </c>
      <c r="D432" s="167" t="s">
        <v>5317</v>
      </c>
      <c r="E432" s="167" t="s">
        <v>5317</v>
      </c>
      <c r="F432" s="167" t="s">
        <v>1425</v>
      </c>
      <c r="G432" s="167" t="s">
        <v>1426</v>
      </c>
      <c r="I432" s="167" t="s">
        <v>1405</v>
      </c>
      <c r="J432" s="167" t="s">
        <v>1427</v>
      </c>
      <c r="K432" s="167" t="s">
        <v>1227</v>
      </c>
      <c r="L432" s="167" t="s">
        <v>1428</v>
      </c>
      <c r="M432" s="167" t="s">
        <v>3982</v>
      </c>
      <c r="O432" s="167">
        <v>11082</v>
      </c>
      <c r="P432" s="167" t="s">
        <v>4987</v>
      </c>
      <c r="Q432" s="167">
        <v>16.399999999999999</v>
      </c>
      <c r="S432" s="167">
        <f t="shared" si="6"/>
        <v>16.399999999999999</v>
      </c>
      <c r="T432" s="167" t="s">
        <v>1361</v>
      </c>
    </row>
    <row r="433" spans="1:20">
      <c r="A433" s="167">
        <v>50050</v>
      </c>
      <c r="B433" s="168">
        <v>45931</v>
      </c>
      <c r="C433" s="168">
        <v>45931</v>
      </c>
      <c r="D433" s="167" t="s">
        <v>5318</v>
      </c>
      <c r="E433" s="167" t="s">
        <v>5318</v>
      </c>
      <c r="F433" s="167" t="s">
        <v>1425</v>
      </c>
      <c r="G433" s="167" t="s">
        <v>1426</v>
      </c>
      <c r="I433" s="167" t="s">
        <v>1405</v>
      </c>
      <c r="J433" s="167" t="s">
        <v>1492</v>
      </c>
      <c r="K433" s="167" t="s">
        <v>1232</v>
      </c>
      <c r="L433" s="167" t="s">
        <v>1493</v>
      </c>
      <c r="M433" s="167" t="s">
        <v>4046</v>
      </c>
      <c r="O433" s="167">
        <v>11083</v>
      </c>
      <c r="P433" s="167" t="s">
        <v>4987</v>
      </c>
      <c r="Q433" s="167">
        <v>168</v>
      </c>
      <c r="S433" s="167">
        <f t="shared" si="6"/>
        <v>168</v>
      </c>
      <c r="T433" s="167" t="s">
        <v>1361</v>
      </c>
    </row>
    <row r="434" spans="1:20">
      <c r="A434" s="167">
        <v>50050</v>
      </c>
      <c r="B434" s="168">
        <v>45931</v>
      </c>
      <c r="C434" s="168">
        <v>45931</v>
      </c>
      <c r="D434" s="167" t="s">
        <v>5157</v>
      </c>
      <c r="E434" s="167" t="s">
        <v>5157</v>
      </c>
      <c r="F434" s="167" t="s">
        <v>1425</v>
      </c>
      <c r="G434" s="167" t="s">
        <v>1426</v>
      </c>
      <c r="I434" s="167" t="s">
        <v>1405</v>
      </c>
      <c r="J434" s="167" t="s">
        <v>1492</v>
      </c>
      <c r="K434" s="167" t="s">
        <v>1235</v>
      </c>
      <c r="L434" s="167" t="s">
        <v>1493</v>
      </c>
      <c r="M434" s="167" t="s">
        <v>4056</v>
      </c>
      <c r="O434" s="167">
        <v>11084</v>
      </c>
      <c r="P434" s="167" t="s">
        <v>4987</v>
      </c>
      <c r="Q434" s="167">
        <v>13.8</v>
      </c>
      <c r="S434" s="167">
        <f t="shared" si="6"/>
        <v>13.8</v>
      </c>
      <c r="T434" s="167" t="s">
        <v>1361</v>
      </c>
    </row>
    <row r="435" spans="1:20">
      <c r="A435" s="167">
        <v>50050</v>
      </c>
      <c r="B435" s="168">
        <v>45931</v>
      </c>
      <c r="C435" s="168">
        <v>45931</v>
      </c>
      <c r="D435" s="167" t="s">
        <v>5157</v>
      </c>
      <c r="E435" s="167" t="s">
        <v>5157</v>
      </c>
      <c r="F435" s="167" t="s">
        <v>1425</v>
      </c>
      <c r="G435" s="167" t="s">
        <v>1426</v>
      </c>
      <c r="I435" s="167" t="s">
        <v>1405</v>
      </c>
      <c r="J435" s="167" t="s">
        <v>1427</v>
      </c>
      <c r="K435" s="167" t="s">
        <v>1235</v>
      </c>
      <c r="L435" s="167" t="s">
        <v>1428</v>
      </c>
      <c r="M435" s="167" t="s">
        <v>4056</v>
      </c>
      <c r="O435" s="167">
        <v>11084</v>
      </c>
      <c r="P435" s="167" t="s">
        <v>4987</v>
      </c>
      <c r="Q435" s="167">
        <v>32.799999999999997</v>
      </c>
      <c r="S435" s="167">
        <f t="shared" si="6"/>
        <v>32.799999999999997</v>
      </c>
      <c r="T435" s="167" t="s">
        <v>1361</v>
      </c>
    </row>
    <row r="436" spans="1:20">
      <c r="A436" s="167">
        <v>50050</v>
      </c>
      <c r="B436" s="168">
        <v>45931</v>
      </c>
      <c r="C436" s="168">
        <v>45931</v>
      </c>
      <c r="D436" s="167" t="s">
        <v>5158</v>
      </c>
      <c r="E436" s="167" t="s">
        <v>5158</v>
      </c>
      <c r="F436" s="167" t="s">
        <v>1425</v>
      </c>
      <c r="G436" s="167" t="s">
        <v>1426</v>
      </c>
      <c r="I436" s="167" t="s">
        <v>1405</v>
      </c>
      <c r="J436" s="167" t="s">
        <v>1427</v>
      </c>
      <c r="K436" s="167" t="s">
        <v>1240</v>
      </c>
      <c r="L436" s="167" t="s">
        <v>1428</v>
      </c>
      <c r="M436" s="167" t="s">
        <v>4088</v>
      </c>
      <c r="O436" s="167">
        <v>11085</v>
      </c>
      <c r="P436" s="167" t="s">
        <v>4987</v>
      </c>
      <c r="Q436" s="167">
        <v>45.1</v>
      </c>
      <c r="S436" s="167">
        <f t="shared" si="6"/>
        <v>45.1</v>
      </c>
      <c r="T436" s="167" t="s">
        <v>1361</v>
      </c>
    </row>
    <row r="437" spans="1:20">
      <c r="A437" s="167">
        <v>50050</v>
      </c>
      <c r="B437" s="168">
        <v>45931</v>
      </c>
      <c r="C437" s="168">
        <v>45931</v>
      </c>
      <c r="D437" s="167" t="s">
        <v>5159</v>
      </c>
      <c r="E437" s="167" t="s">
        <v>5159</v>
      </c>
      <c r="F437" s="167" t="s">
        <v>1425</v>
      </c>
      <c r="G437" s="167" t="s">
        <v>1426</v>
      </c>
      <c r="I437" s="167" t="s">
        <v>1405</v>
      </c>
      <c r="J437" s="167" t="s">
        <v>1427</v>
      </c>
      <c r="K437" s="167" t="s">
        <v>1244</v>
      </c>
      <c r="L437" s="167" t="s">
        <v>1428</v>
      </c>
      <c r="M437" s="167" t="s">
        <v>4103</v>
      </c>
      <c r="O437" s="167">
        <v>11086</v>
      </c>
      <c r="P437" s="167" t="s">
        <v>4987</v>
      </c>
      <c r="Q437" s="167">
        <v>8.1999999999999993</v>
      </c>
      <c r="S437" s="167">
        <f t="shared" si="6"/>
        <v>8.1999999999999993</v>
      </c>
      <c r="T437" s="167" t="s">
        <v>1361</v>
      </c>
    </row>
    <row r="438" spans="1:20">
      <c r="A438" s="167">
        <v>50050</v>
      </c>
      <c r="B438" s="168">
        <v>45931</v>
      </c>
      <c r="C438" s="168">
        <v>45931</v>
      </c>
      <c r="D438" s="167" t="s">
        <v>5159</v>
      </c>
      <c r="E438" s="167" t="s">
        <v>5159</v>
      </c>
      <c r="F438" s="167" t="s">
        <v>1425</v>
      </c>
      <c r="G438" s="167" t="s">
        <v>1426</v>
      </c>
      <c r="I438" s="167" t="s">
        <v>1405</v>
      </c>
      <c r="J438" s="167" t="s">
        <v>1492</v>
      </c>
      <c r="K438" s="167" t="s">
        <v>1244</v>
      </c>
      <c r="L438" s="167" t="s">
        <v>1493</v>
      </c>
      <c r="M438" s="167" t="s">
        <v>4103</v>
      </c>
      <c r="O438" s="167">
        <v>11086</v>
      </c>
      <c r="P438" s="167" t="s">
        <v>4987</v>
      </c>
      <c r="Q438" s="167">
        <v>13.8</v>
      </c>
      <c r="S438" s="167">
        <f t="shared" si="6"/>
        <v>13.8</v>
      </c>
      <c r="T438" s="167" t="s">
        <v>1361</v>
      </c>
    </row>
    <row r="439" spans="1:20">
      <c r="A439" s="167">
        <v>50050</v>
      </c>
      <c r="B439" s="168">
        <v>45931</v>
      </c>
      <c r="C439" s="168">
        <v>45931</v>
      </c>
      <c r="D439" s="167" t="s">
        <v>5161</v>
      </c>
      <c r="E439" s="167" t="s">
        <v>5161</v>
      </c>
      <c r="F439" s="167" t="s">
        <v>1425</v>
      </c>
      <c r="G439" s="167" t="s">
        <v>1426</v>
      </c>
      <c r="I439" s="167" t="s">
        <v>1405</v>
      </c>
      <c r="J439" s="167" t="s">
        <v>1492</v>
      </c>
      <c r="K439" s="167" t="s">
        <v>1251</v>
      </c>
      <c r="L439" s="167" t="s">
        <v>1493</v>
      </c>
      <c r="M439" s="167" t="s">
        <v>4197</v>
      </c>
      <c r="O439" s="167">
        <v>11088</v>
      </c>
      <c r="P439" s="167" t="s">
        <v>4987</v>
      </c>
      <c r="Q439" s="167">
        <v>41.4</v>
      </c>
      <c r="S439" s="167">
        <f t="shared" si="6"/>
        <v>41.4</v>
      </c>
      <c r="T439" s="167" t="s">
        <v>1361</v>
      </c>
    </row>
    <row r="440" spans="1:20">
      <c r="A440" s="167">
        <v>50050</v>
      </c>
      <c r="B440" s="168">
        <v>45931</v>
      </c>
      <c r="C440" s="168">
        <v>45931</v>
      </c>
      <c r="D440" s="167" t="s">
        <v>5161</v>
      </c>
      <c r="E440" s="167" t="s">
        <v>5161</v>
      </c>
      <c r="F440" s="167" t="s">
        <v>1425</v>
      </c>
      <c r="G440" s="167" t="s">
        <v>1426</v>
      </c>
      <c r="I440" s="167" t="s">
        <v>1405</v>
      </c>
      <c r="J440" s="167" t="s">
        <v>1427</v>
      </c>
      <c r="K440" s="167" t="s">
        <v>1251</v>
      </c>
      <c r="L440" s="167" t="s">
        <v>1428</v>
      </c>
      <c r="M440" s="167" t="s">
        <v>4197</v>
      </c>
      <c r="O440" s="167">
        <v>11088</v>
      </c>
      <c r="P440" s="167" t="s">
        <v>4987</v>
      </c>
      <c r="Q440" s="167">
        <v>73.8</v>
      </c>
      <c r="S440" s="167">
        <f t="shared" si="6"/>
        <v>73.8</v>
      </c>
      <c r="T440" s="167" t="s">
        <v>1361</v>
      </c>
    </row>
    <row r="441" spans="1:20">
      <c r="A441" s="167">
        <v>50050</v>
      </c>
      <c r="B441" s="168">
        <v>45931</v>
      </c>
      <c r="C441" s="168">
        <v>45931</v>
      </c>
      <c r="D441" s="167" t="s">
        <v>5162</v>
      </c>
      <c r="E441" s="167" t="s">
        <v>5162</v>
      </c>
      <c r="F441" s="167" t="s">
        <v>1425</v>
      </c>
      <c r="G441" s="167" t="s">
        <v>1426</v>
      </c>
      <c r="I441" s="167" t="s">
        <v>1405</v>
      </c>
      <c r="J441" s="167" t="s">
        <v>1492</v>
      </c>
      <c r="K441" s="167" t="s">
        <v>1255</v>
      </c>
      <c r="L441" s="167" t="s">
        <v>1493</v>
      </c>
      <c r="M441" s="167" t="s">
        <v>4204</v>
      </c>
      <c r="O441" s="167">
        <v>11089</v>
      </c>
      <c r="P441" s="167" t="s">
        <v>4987</v>
      </c>
      <c r="Q441" s="167">
        <v>13.8</v>
      </c>
      <c r="S441" s="167">
        <f t="shared" si="6"/>
        <v>13.8</v>
      </c>
      <c r="T441" s="167" t="s">
        <v>1361</v>
      </c>
    </row>
    <row r="442" spans="1:20">
      <c r="A442" s="167">
        <v>50050</v>
      </c>
      <c r="B442" s="168">
        <v>45931</v>
      </c>
      <c r="C442" s="168">
        <v>45931</v>
      </c>
      <c r="D442" s="167" t="s">
        <v>5162</v>
      </c>
      <c r="E442" s="167" t="s">
        <v>5162</v>
      </c>
      <c r="F442" s="167" t="s">
        <v>1425</v>
      </c>
      <c r="G442" s="167" t="s">
        <v>1426</v>
      </c>
      <c r="I442" s="167" t="s">
        <v>1405</v>
      </c>
      <c r="J442" s="167" t="s">
        <v>1427</v>
      </c>
      <c r="K442" s="167" t="s">
        <v>1255</v>
      </c>
      <c r="L442" s="167" t="s">
        <v>1428</v>
      </c>
      <c r="M442" s="167" t="s">
        <v>4204</v>
      </c>
      <c r="O442" s="167">
        <v>11089</v>
      </c>
      <c r="P442" s="167" t="s">
        <v>4987</v>
      </c>
      <c r="Q442" s="167">
        <v>24.6</v>
      </c>
      <c r="S442" s="167">
        <f t="shared" si="6"/>
        <v>24.6</v>
      </c>
      <c r="T442" s="167" t="s">
        <v>1361</v>
      </c>
    </row>
    <row r="443" spans="1:20">
      <c r="A443" s="167">
        <v>50050</v>
      </c>
      <c r="B443" s="168">
        <v>45931</v>
      </c>
      <c r="C443" s="168">
        <v>45931</v>
      </c>
      <c r="D443" s="167" t="s">
        <v>5163</v>
      </c>
      <c r="E443" s="167" t="s">
        <v>5163</v>
      </c>
      <c r="F443" s="167" t="s">
        <v>1425</v>
      </c>
      <c r="G443" s="167" t="s">
        <v>1426</v>
      </c>
      <c r="I443" s="167" t="s">
        <v>1405</v>
      </c>
      <c r="J443" s="167" t="s">
        <v>1427</v>
      </c>
      <c r="K443" s="167" t="s">
        <v>1259</v>
      </c>
      <c r="L443" s="167" t="s">
        <v>1428</v>
      </c>
      <c r="M443" s="167" t="s">
        <v>4213</v>
      </c>
      <c r="O443" s="167">
        <v>11090</v>
      </c>
      <c r="P443" s="167" t="s">
        <v>4987</v>
      </c>
      <c r="Q443" s="167">
        <v>12.3</v>
      </c>
      <c r="S443" s="167">
        <f t="shared" si="6"/>
        <v>12.3</v>
      </c>
      <c r="T443" s="167" t="s">
        <v>1361</v>
      </c>
    </row>
    <row r="444" spans="1:20">
      <c r="A444" s="167">
        <v>50050</v>
      </c>
      <c r="B444" s="168">
        <v>45931</v>
      </c>
      <c r="C444" s="168">
        <v>45931</v>
      </c>
      <c r="D444" s="167" t="s">
        <v>5163</v>
      </c>
      <c r="E444" s="167" t="s">
        <v>5163</v>
      </c>
      <c r="F444" s="167" t="s">
        <v>1425</v>
      </c>
      <c r="G444" s="167" t="s">
        <v>1426</v>
      </c>
      <c r="I444" s="167" t="s">
        <v>1405</v>
      </c>
      <c r="J444" s="167" t="s">
        <v>1492</v>
      </c>
      <c r="K444" s="167" t="s">
        <v>1259</v>
      </c>
      <c r="L444" s="167" t="s">
        <v>1493</v>
      </c>
      <c r="M444" s="167" t="s">
        <v>4213</v>
      </c>
      <c r="O444" s="167">
        <v>11090</v>
      </c>
      <c r="P444" s="167" t="s">
        <v>4987</v>
      </c>
      <c r="Q444" s="167">
        <v>13.8</v>
      </c>
      <c r="S444" s="167">
        <f t="shared" si="6"/>
        <v>13.8</v>
      </c>
      <c r="T444" s="167" t="s">
        <v>1361</v>
      </c>
    </row>
    <row r="445" spans="1:20">
      <c r="A445" s="167">
        <v>50050</v>
      </c>
      <c r="B445" s="168">
        <v>45931</v>
      </c>
      <c r="C445" s="168">
        <v>45931</v>
      </c>
      <c r="D445" s="167" t="s">
        <v>5164</v>
      </c>
      <c r="E445" s="167" t="s">
        <v>5164</v>
      </c>
      <c r="F445" s="167" t="s">
        <v>1425</v>
      </c>
      <c r="G445" s="167" t="s">
        <v>1426</v>
      </c>
      <c r="I445" s="167" t="s">
        <v>1405</v>
      </c>
      <c r="J445" s="167" t="s">
        <v>1427</v>
      </c>
      <c r="K445" s="167" t="s">
        <v>1264</v>
      </c>
      <c r="L445" s="167" t="s">
        <v>1428</v>
      </c>
      <c r="M445" s="167" t="s">
        <v>4256</v>
      </c>
      <c r="O445" s="167">
        <v>11091</v>
      </c>
      <c r="P445" s="167" t="s">
        <v>4987</v>
      </c>
      <c r="Q445" s="167">
        <v>16.399999999999999</v>
      </c>
      <c r="S445" s="167">
        <f t="shared" si="6"/>
        <v>16.399999999999999</v>
      </c>
      <c r="T445" s="167" t="s">
        <v>1361</v>
      </c>
    </row>
    <row r="446" spans="1:20">
      <c r="A446" s="167">
        <v>50050</v>
      </c>
      <c r="B446" s="168">
        <v>45931</v>
      </c>
      <c r="C446" s="168">
        <v>45931</v>
      </c>
      <c r="D446" s="167" t="s">
        <v>5319</v>
      </c>
      <c r="E446" s="167" t="s">
        <v>5319</v>
      </c>
      <c r="F446" s="167" t="s">
        <v>1425</v>
      </c>
      <c r="G446" s="167" t="s">
        <v>1426</v>
      </c>
      <c r="I446" s="167" t="s">
        <v>1405</v>
      </c>
      <c r="J446" s="167" t="s">
        <v>1427</v>
      </c>
      <c r="K446" s="167" t="s">
        <v>1270</v>
      </c>
      <c r="L446" s="167" t="s">
        <v>1428</v>
      </c>
      <c r="M446" s="167" t="s">
        <v>4304</v>
      </c>
      <c r="O446" s="167">
        <v>11093</v>
      </c>
      <c r="P446" s="167" t="s">
        <v>4987</v>
      </c>
      <c r="Q446" s="167">
        <v>36.9</v>
      </c>
      <c r="S446" s="167">
        <f t="shared" si="6"/>
        <v>36.9</v>
      </c>
      <c r="T446" s="167" t="s">
        <v>1361</v>
      </c>
    </row>
    <row r="447" spans="1:20">
      <c r="A447" s="167">
        <v>50050</v>
      </c>
      <c r="B447" s="168">
        <v>45931</v>
      </c>
      <c r="C447" s="168">
        <v>45931</v>
      </c>
      <c r="D447" s="167" t="s">
        <v>5165</v>
      </c>
      <c r="E447" s="167" t="s">
        <v>5165</v>
      </c>
      <c r="F447" s="167" t="s">
        <v>1425</v>
      </c>
      <c r="G447" s="167" t="s">
        <v>1426</v>
      </c>
      <c r="I447" s="167" t="s">
        <v>1405</v>
      </c>
      <c r="J447" s="167" t="s">
        <v>1492</v>
      </c>
      <c r="K447" s="167" t="s">
        <v>1279</v>
      </c>
      <c r="L447" s="167" t="s">
        <v>1493</v>
      </c>
      <c r="M447" s="167" t="s">
        <v>4313</v>
      </c>
      <c r="O447" s="167">
        <v>11095</v>
      </c>
      <c r="P447" s="167" t="s">
        <v>4987</v>
      </c>
      <c r="Q447" s="167">
        <v>13.8</v>
      </c>
      <c r="S447" s="167">
        <f t="shared" si="6"/>
        <v>13.8</v>
      </c>
      <c r="T447" s="167" t="s">
        <v>1361</v>
      </c>
    </row>
    <row r="448" spans="1:20">
      <c r="A448" s="167">
        <v>50050</v>
      </c>
      <c r="B448" s="168">
        <v>45931</v>
      </c>
      <c r="C448" s="168">
        <v>45931</v>
      </c>
      <c r="D448" s="167" t="s">
        <v>5165</v>
      </c>
      <c r="E448" s="167" t="s">
        <v>5165</v>
      </c>
      <c r="F448" s="167" t="s">
        <v>1425</v>
      </c>
      <c r="G448" s="167" t="s">
        <v>1426</v>
      </c>
      <c r="I448" s="167" t="s">
        <v>1405</v>
      </c>
      <c r="J448" s="167" t="s">
        <v>1427</v>
      </c>
      <c r="K448" s="167" t="s">
        <v>1279</v>
      </c>
      <c r="L448" s="167" t="s">
        <v>1428</v>
      </c>
      <c r="M448" s="167" t="s">
        <v>4313</v>
      </c>
      <c r="O448" s="167">
        <v>11095</v>
      </c>
      <c r="P448" s="167" t="s">
        <v>4987</v>
      </c>
      <c r="Q448" s="167">
        <v>36.9</v>
      </c>
      <c r="S448" s="167">
        <f t="shared" si="6"/>
        <v>36.9</v>
      </c>
      <c r="T448" s="167" t="s">
        <v>1361</v>
      </c>
    </row>
    <row r="449" spans="1:20">
      <c r="A449" s="167">
        <v>50050</v>
      </c>
      <c r="B449" s="168">
        <v>45931</v>
      </c>
      <c r="C449" s="168">
        <v>45931</v>
      </c>
      <c r="D449" s="167" t="s">
        <v>5320</v>
      </c>
      <c r="E449" s="167" t="s">
        <v>5320</v>
      </c>
      <c r="F449" s="167" t="s">
        <v>1425</v>
      </c>
      <c r="G449" s="167" t="s">
        <v>1426</v>
      </c>
      <c r="I449" s="167" t="s">
        <v>1405</v>
      </c>
      <c r="J449" s="167" t="s">
        <v>1427</v>
      </c>
      <c r="K449" s="167" t="s">
        <v>1286</v>
      </c>
      <c r="L449" s="167" t="s">
        <v>1428</v>
      </c>
      <c r="M449" s="167" t="s">
        <v>4390</v>
      </c>
      <c r="O449" s="167">
        <v>11098</v>
      </c>
      <c r="P449" s="167" t="s">
        <v>4987</v>
      </c>
      <c r="Q449" s="167">
        <v>50.4</v>
      </c>
      <c r="S449" s="167">
        <f t="shared" si="6"/>
        <v>50.4</v>
      </c>
      <c r="T449" s="167" t="s">
        <v>1361</v>
      </c>
    </row>
    <row r="450" spans="1:20">
      <c r="A450" s="167">
        <v>50050</v>
      </c>
      <c r="B450" s="168">
        <v>45931</v>
      </c>
      <c r="C450" s="168">
        <v>45931</v>
      </c>
      <c r="D450" s="167" t="s">
        <v>5167</v>
      </c>
      <c r="E450" s="167" t="s">
        <v>5167</v>
      </c>
      <c r="F450" s="167" t="s">
        <v>1425</v>
      </c>
      <c r="G450" s="167" t="s">
        <v>1426</v>
      </c>
      <c r="I450" s="167" t="s">
        <v>1405</v>
      </c>
      <c r="J450" s="167" t="s">
        <v>1492</v>
      </c>
      <c r="K450" s="167" t="s">
        <v>1294</v>
      </c>
      <c r="L450" s="167" t="s">
        <v>1493</v>
      </c>
      <c r="M450" s="167" t="s">
        <v>4401</v>
      </c>
      <c r="O450" s="167">
        <v>11101</v>
      </c>
      <c r="P450" s="167" t="s">
        <v>4987</v>
      </c>
      <c r="Q450" s="167">
        <v>13.8</v>
      </c>
      <c r="S450" s="167">
        <f t="shared" si="6"/>
        <v>13.8</v>
      </c>
      <c r="T450" s="167" t="s">
        <v>1361</v>
      </c>
    </row>
    <row r="451" spans="1:20">
      <c r="A451" s="167">
        <v>50050</v>
      </c>
      <c r="B451" s="168">
        <v>45931</v>
      </c>
      <c r="C451" s="168">
        <v>45931</v>
      </c>
      <c r="D451" s="167" t="s">
        <v>5170</v>
      </c>
      <c r="E451" s="167" t="s">
        <v>5170</v>
      </c>
      <c r="F451" s="167" t="s">
        <v>1425</v>
      </c>
      <c r="G451" s="167" t="s">
        <v>1426</v>
      </c>
      <c r="I451" s="167" t="s">
        <v>1405</v>
      </c>
      <c r="J451" s="167" t="s">
        <v>1427</v>
      </c>
      <c r="K451" s="167" t="s">
        <v>1335</v>
      </c>
      <c r="L451" s="167" t="s">
        <v>1428</v>
      </c>
      <c r="M451" s="167" t="s">
        <v>4846</v>
      </c>
      <c r="O451" s="167">
        <v>11105</v>
      </c>
      <c r="P451" s="167" t="s">
        <v>4987</v>
      </c>
      <c r="Q451" s="167">
        <v>8.1999999999999993</v>
      </c>
      <c r="S451" s="167">
        <f t="shared" ref="S451:S514" si="7">Q451-R451</f>
        <v>8.1999999999999993</v>
      </c>
      <c r="T451" s="167" t="s">
        <v>1361</v>
      </c>
    </row>
    <row r="452" spans="1:20">
      <c r="A452" s="167">
        <v>50050</v>
      </c>
      <c r="B452" s="168">
        <v>45931</v>
      </c>
      <c r="C452" s="168">
        <v>45931</v>
      </c>
      <c r="D452" s="167" t="s">
        <v>5321</v>
      </c>
      <c r="E452" s="167" t="s">
        <v>5321</v>
      </c>
      <c r="F452" s="167" t="s">
        <v>1425</v>
      </c>
      <c r="G452" s="167" t="s">
        <v>1426</v>
      </c>
      <c r="I452" s="167" t="s">
        <v>1650</v>
      </c>
      <c r="J452" s="167" t="s">
        <v>1427</v>
      </c>
      <c r="K452" s="167" t="s">
        <v>549</v>
      </c>
      <c r="L452" s="167" t="s">
        <v>1428</v>
      </c>
      <c r="M452" s="167" t="s">
        <v>1809</v>
      </c>
      <c r="O452" s="167">
        <v>11124</v>
      </c>
      <c r="P452" s="167" t="s">
        <v>4987</v>
      </c>
      <c r="Q452" s="167">
        <v>9</v>
      </c>
      <c r="S452" s="167">
        <f t="shared" si="7"/>
        <v>9</v>
      </c>
      <c r="T452" s="167" t="s">
        <v>1361</v>
      </c>
    </row>
    <row r="453" spans="1:20">
      <c r="A453" s="167">
        <v>50050</v>
      </c>
      <c r="B453" s="168">
        <v>45931</v>
      </c>
      <c r="C453" s="168">
        <v>45931</v>
      </c>
      <c r="D453" s="167" t="s">
        <v>5321</v>
      </c>
      <c r="E453" s="167" t="s">
        <v>5321</v>
      </c>
      <c r="F453" s="167" t="s">
        <v>1425</v>
      </c>
      <c r="G453" s="167" t="s">
        <v>1426</v>
      </c>
      <c r="I453" s="167" t="s">
        <v>1650</v>
      </c>
      <c r="J453" s="167" t="s">
        <v>1492</v>
      </c>
      <c r="K453" s="167" t="s">
        <v>549</v>
      </c>
      <c r="L453" s="167" t="s">
        <v>1493</v>
      </c>
      <c r="M453" s="167" t="s">
        <v>1809</v>
      </c>
      <c r="O453" s="167">
        <v>11124</v>
      </c>
      <c r="P453" s="167" t="s">
        <v>4987</v>
      </c>
      <c r="Q453" s="167">
        <v>32</v>
      </c>
      <c r="S453" s="167">
        <f t="shared" si="7"/>
        <v>32</v>
      </c>
      <c r="T453" s="167" t="s">
        <v>1361</v>
      </c>
    </row>
    <row r="454" spans="1:20">
      <c r="A454" s="167">
        <v>50050</v>
      </c>
      <c r="B454" s="168">
        <v>45931</v>
      </c>
      <c r="C454" s="168">
        <v>45931</v>
      </c>
      <c r="D454" s="167" t="s">
        <v>5172</v>
      </c>
      <c r="E454" s="167" t="s">
        <v>5172</v>
      </c>
      <c r="F454" s="167" t="s">
        <v>1425</v>
      </c>
      <c r="G454" s="167" t="s">
        <v>1426</v>
      </c>
      <c r="I454" s="167" t="s">
        <v>1650</v>
      </c>
      <c r="J454" s="167" t="s">
        <v>2019</v>
      </c>
      <c r="K454" s="167" t="s">
        <v>570</v>
      </c>
      <c r="L454" s="167" t="s">
        <v>2020</v>
      </c>
      <c r="M454" s="167" t="s">
        <v>2081</v>
      </c>
      <c r="O454" s="167">
        <v>11125</v>
      </c>
      <c r="P454" s="167" t="s">
        <v>4987</v>
      </c>
      <c r="Q454" s="167">
        <v>2.1</v>
      </c>
      <c r="S454" s="167">
        <f t="shared" si="7"/>
        <v>2.1</v>
      </c>
      <c r="T454" s="167" t="s">
        <v>1361</v>
      </c>
    </row>
    <row r="455" spans="1:20">
      <c r="A455" s="167">
        <v>50050</v>
      </c>
      <c r="B455" s="168">
        <v>45931</v>
      </c>
      <c r="C455" s="168">
        <v>45931</v>
      </c>
      <c r="D455" s="167" t="s">
        <v>5172</v>
      </c>
      <c r="E455" s="167" t="s">
        <v>5172</v>
      </c>
      <c r="F455" s="167" t="s">
        <v>1425</v>
      </c>
      <c r="G455" s="167" t="s">
        <v>1426</v>
      </c>
      <c r="I455" s="167" t="s">
        <v>1650</v>
      </c>
      <c r="J455" s="167" t="s">
        <v>1492</v>
      </c>
      <c r="K455" s="167" t="s">
        <v>570</v>
      </c>
      <c r="L455" s="167" t="s">
        <v>1493</v>
      </c>
      <c r="M455" s="167" t="s">
        <v>2081</v>
      </c>
      <c r="O455" s="167">
        <v>11125</v>
      </c>
      <c r="P455" s="167" t="s">
        <v>4987</v>
      </c>
      <c r="Q455" s="167">
        <v>27.6</v>
      </c>
      <c r="S455" s="167">
        <f t="shared" si="7"/>
        <v>27.6</v>
      </c>
      <c r="T455" s="167" t="s">
        <v>1361</v>
      </c>
    </row>
    <row r="456" spans="1:20">
      <c r="A456" s="167">
        <v>50050</v>
      </c>
      <c r="B456" s="168">
        <v>45931</v>
      </c>
      <c r="C456" s="168">
        <v>45931</v>
      </c>
      <c r="D456" s="167" t="s">
        <v>5322</v>
      </c>
      <c r="E456" s="167" t="s">
        <v>5322</v>
      </c>
      <c r="F456" s="167" t="s">
        <v>1425</v>
      </c>
      <c r="G456" s="167" t="s">
        <v>1426</v>
      </c>
      <c r="I456" s="167" t="s">
        <v>1650</v>
      </c>
      <c r="J456" s="167" t="s">
        <v>1492</v>
      </c>
      <c r="K456" s="167" t="s">
        <v>597</v>
      </c>
      <c r="L456" s="167" t="s">
        <v>1493</v>
      </c>
      <c r="M456" s="167" t="s">
        <v>2607</v>
      </c>
      <c r="O456" s="167">
        <v>11130</v>
      </c>
      <c r="P456" s="167" t="s">
        <v>4987</v>
      </c>
      <c r="Q456" s="167">
        <v>13.8</v>
      </c>
      <c r="S456" s="167">
        <f t="shared" si="7"/>
        <v>13.8</v>
      </c>
      <c r="T456" s="167" t="s">
        <v>1361</v>
      </c>
    </row>
    <row r="457" spans="1:20">
      <c r="A457" s="167">
        <v>50050</v>
      </c>
      <c r="B457" s="168">
        <v>45931</v>
      </c>
      <c r="C457" s="168">
        <v>45931</v>
      </c>
      <c r="D457" s="167" t="s">
        <v>5322</v>
      </c>
      <c r="E457" s="167" t="s">
        <v>5322</v>
      </c>
      <c r="F457" s="167" t="s">
        <v>1425</v>
      </c>
      <c r="G457" s="167" t="s">
        <v>1426</v>
      </c>
      <c r="I457" s="167" t="s">
        <v>1650</v>
      </c>
      <c r="J457" s="167" t="s">
        <v>1427</v>
      </c>
      <c r="K457" s="167" t="s">
        <v>597</v>
      </c>
      <c r="L457" s="167" t="s">
        <v>1428</v>
      </c>
      <c r="M457" s="167" t="s">
        <v>2607</v>
      </c>
      <c r="O457" s="167">
        <v>11130</v>
      </c>
      <c r="P457" s="167" t="s">
        <v>4987</v>
      </c>
      <c r="Q457" s="167">
        <v>36.9</v>
      </c>
      <c r="S457" s="167">
        <f t="shared" si="7"/>
        <v>36.9</v>
      </c>
      <c r="T457" s="167" t="s">
        <v>1361</v>
      </c>
    </row>
    <row r="458" spans="1:20">
      <c r="A458" s="167">
        <v>50050</v>
      </c>
      <c r="B458" s="168">
        <v>45931</v>
      </c>
      <c r="C458" s="168">
        <v>45931</v>
      </c>
      <c r="D458" s="167" t="s">
        <v>5323</v>
      </c>
      <c r="E458" s="167" t="s">
        <v>5323</v>
      </c>
      <c r="F458" s="167" t="s">
        <v>1425</v>
      </c>
      <c r="G458" s="167" t="s">
        <v>1426</v>
      </c>
      <c r="I458" s="167" t="s">
        <v>1650</v>
      </c>
      <c r="J458" s="167" t="s">
        <v>1492</v>
      </c>
      <c r="K458" s="167" t="s">
        <v>610</v>
      </c>
      <c r="L458" s="167" t="s">
        <v>1493</v>
      </c>
      <c r="M458" s="167" t="s">
        <v>2693</v>
      </c>
      <c r="O458" s="167">
        <v>11132</v>
      </c>
      <c r="P458" s="167" t="s">
        <v>4987</v>
      </c>
      <c r="Q458" s="167">
        <v>27.6</v>
      </c>
      <c r="S458" s="167">
        <f t="shared" si="7"/>
        <v>27.6</v>
      </c>
      <c r="T458" s="167" t="s">
        <v>1361</v>
      </c>
    </row>
    <row r="459" spans="1:20">
      <c r="A459" s="167">
        <v>50050</v>
      </c>
      <c r="B459" s="168">
        <v>45931</v>
      </c>
      <c r="C459" s="168">
        <v>45931</v>
      </c>
      <c r="D459" s="167" t="s">
        <v>5324</v>
      </c>
      <c r="E459" s="167" t="s">
        <v>5324</v>
      </c>
      <c r="F459" s="167" t="s">
        <v>1425</v>
      </c>
      <c r="G459" s="167" t="s">
        <v>1426</v>
      </c>
      <c r="I459" s="167" t="s">
        <v>1650</v>
      </c>
      <c r="J459" s="167" t="s">
        <v>2855</v>
      </c>
      <c r="K459" s="167" t="s">
        <v>620</v>
      </c>
      <c r="L459" s="167" t="s">
        <v>1428</v>
      </c>
      <c r="M459" s="167" t="s">
        <v>2814</v>
      </c>
      <c r="O459" s="167">
        <v>11163</v>
      </c>
      <c r="P459" s="167" t="s">
        <v>4987</v>
      </c>
      <c r="Q459" s="167">
        <v>4.5</v>
      </c>
      <c r="S459" s="167">
        <f t="shared" si="7"/>
        <v>4.5</v>
      </c>
      <c r="T459" s="167" t="s">
        <v>1361</v>
      </c>
    </row>
    <row r="460" spans="1:20">
      <c r="A460" s="167">
        <v>50050</v>
      </c>
      <c r="B460" s="168">
        <v>45931</v>
      </c>
      <c r="C460" s="168">
        <v>45931</v>
      </c>
      <c r="D460" s="167" t="s">
        <v>5324</v>
      </c>
      <c r="E460" s="167" t="s">
        <v>5324</v>
      </c>
      <c r="F460" s="167" t="s">
        <v>1425</v>
      </c>
      <c r="G460" s="167" t="s">
        <v>1426</v>
      </c>
      <c r="I460" s="167" t="s">
        <v>1650</v>
      </c>
      <c r="J460" s="167" t="s">
        <v>1493</v>
      </c>
      <c r="K460" s="167" t="s">
        <v>620</v>
      </c>
      <c r="L460" s="167" t="s">
        <v>1493</v>
      </c>
      <c r="M460" s="167" t="s">
        <v>2814</v>
      </c>
      <c r="O460" s="167">
        <v>11163</v>
      </c>
      <c r="P460" s="167" t="s">
        <v>4987</v>
      </c>
      <c r="Q460" s="167">
        <v>32</v>
      </c>
      <c r="S460" s="167">
        <f t="shared" si="7"/>
        <v>32</v>
      </c>
      <c r="T460" s="167" t="s">
        <v>1361</v>
      </c>
    </row>
    <row r="461" spans="1:20">
      <c r="A461" s="167">
        <v>50050</v>
      </c>
      <c r="B461" s="168">
        <v>45931</v>
      </c>
      <c r="C461" s="168">
        <v>45931</v>
      </c>
      <c r="D461" s="167" t="s">
        <v>5325</v>
      </c>
      <c r="E461" s="167" t="s">
        <v>5325</v>
      </c>
      <c r="F461" s="167" t="s">
        <v>1425</v>
      </c>
      <c r="G461" s="167" t="s">
        <v>1426</v>
      </c>
      <c r="I461" s="167" t="s">
        <v>1650</v>
      </c>
      <c r="J461" s="167" t="s">
        <v>1492</v>
      </c>
      <c r="K461" s="167" t="s">
        <v>646</v>
      </c>
      <c r="L461" s="167" t="s">
        <v>1493</v>
      </c>
      <c r="M461" s="167" t="s">
        <v>3068</v>
      </c>
      <c r="O461" s="167">
        <v>11133</v>
      </c>
      <c r="P461" s="167" t="s">
        <v>4987</v>
      </c>
      <c r="Q461" s="167">
        <v>13.8</v>
      </c>
      <c r="S461" s="167">
        <f t="shared" si="7"/>
        <v>13.8</v>
      </c>
      <c r="T461" s="167" t="s">
        <v>1361</v>
      </c>
    </row>
    <row r="462" spans="1:20">
      <c r="A462" s="167">
        <v>50050</v>
      </c>
      <c r="B462" s="168">
        <v>45931</v>
      </c>
      <c r="C462" s="168">
        <v>45931</v>
      </c>
      <c r="D462" s="167" t="s">
        <v>5326</v>
      </c>
      <c r="E462" s="167" t="s">
        <v>5326</v>
      </c>
      <c r="F462" s="167" t="s">
        <v>1425</v>
      </c>
      <c r="G462" s="167" t="s">
        <v>1426</v>
      </c>
      <c r="I462" s="167" t="s">
        <v>1650</v>
      </c>
      <c r="J462" s="167" t="s">
        <v>1492</v>
      </c>
      <c r="K462" s="167" t="s">
        <v>653</v>
      </c>
      <c r="L462" s="167" t="s">
        <v>1493</v>
      </c>
      <c r="M462" s="167" t="s">
        <v>3097</v>
      </c>
      <c r="O462" s="167">
        <v>11134</v>
      </c>
      <c r="P462" s="167" t="s">
        <v>4987</v>
      </c>
      <c r="Q462" s="167">
        <v>50.4</v>
      </c>
      <c r="S462" s="167">
        <f t="shared" si="7"/>
        <v>50.4</v>
      </c>
      <c r="T462" s="167" t="s">
        <v>1361</v>
      </c>
    </row>
    <row r="463" spans="1:20">
      <c r="A463" s="167">
        <v>50050</v>
      </c>
      <c r="B463" s="168">
        <v>45931</v>
      </c>
      <c r="C463" s="168">
        <v>45931</v>
      </c>
      <c r="D463" s="167" t="s">
        <v>5327</v>
      </c>
      <c r="E463" s="167" t="s">
        <v>5327</v>
      </c>
      <c r="F463" s="167" t="s">
        <v>1425</v>
      </c>
      <c r="G463" s="167" t="s">
        <v>1426</v>
      </c>
      <c r="I463" s="167" t="s">
        <v>1650</v>
      </c>
      <c r="J463" s="167" t="s">
        <v>1492</v>
      </c>
      <c r="K463" s="167" t="s">
        <v>671</v>
      </c>
      <c r="L463" s="167" t="s">
        <v>1493</v>
      </c>
      <c r="M463" s="167" t="s">
        <v>3166</v>
      </c>
      <c r="O463" s="167">
        <v>11137</v>
      </c>
      <c r="P463" s="167" t="s">
        <v>4987</v>
      </c>
      <c r="Q463" s="167">
        <v>75.599999999999994</v>
      </c>
      <c r="S463" s="167">
        <f t="shared" si="7"/>
        <v>75.599999999999994</v>
      </c>
      <c r="T463" s="167" t="s">
        <v>1361</v>
      </c>
    </row>
    <row r="464" spans="1:20">
      <c r="A464" s="167">
        <v>50050</v>
      </c>
      <c r="B464" s="168">
        <v>45931</v>
      </c>
      <c r="C464" s="168">
        <v>45931</v>
      </c>
      <c r="D464" s="167" t="s">
        <v>5328</v>
      </c>
      <c r="E464" s="167" t="s">
        <v>5328</v>
      </c>
      <c r="F464" s="167" t="s">
        <v>1408</v>
      </c>
      <c r="G464" s="167" t="s">
        <v>1409</v>
      </c>
      <c r="I464" s="167" t="s">
        <v>1650</v>
      </c>
      <c r="J464" s="167" t="s">
        <v>1492</v>
      </c>
      <c r="K464" s="167" t="s">
        <v>674</v>
      </c>
      <c r="L464" s="167" t="s">
        <v>1493</v>
      </c>
      <c r="M464" s="167" t="s">
        <v>3191</v>
      </c>
      <c r="O464" s="167">
        <v>11138</v>
      </c>
      <c r="P464" s="167" t="s">
        <v>4987</v>
      </c>
      <c r="Q464" s="167">
        <v>13.8</v>
      </c>
      <c r="S464" s="167">
        <f t="shared" si="7"/>
        <v>13.8</v>
      </c>
      <c r="T464" s="167" t="s">
        <v>1361</v>
      </c>
    </row>
    <row r="465" spans="1:20">
      <c r="A465" s="167">
        <v>50050</v>
      </c>
      <c r="B465" s="168">
        <v>45931</v>
      </c>
      <c r="C465" s="168">
        <v>45931</v>
      </c>
      <c r="D465" s="167" t="s">
        <v>5329</v>
      </c>
      <c r="E465" s="167" t="s">
        <v>5329</v>
      </c>
      <c r="F465" s="167" t="s">
        <v>1425</v>
      </c>
      <c r="G465" s="167" t="s">
        <v>1426</v>
      </c>
      <c r="I465" s="167" t="s">
        <v>1650</v>
      </c>
      <c r="J465" s="167" t="s">
        <v>1492</v>
      </c>
      <c r="K465" s="167" t="s">
        <v>687</v>
      </c>
      <c r="L465" s="167" t="s">
        <v>1493</v>
      </c>
      <c r="M465" s="167" t="s">
        <v>3302</v>
      </c>
      <c r="O465" s="167">
        <v>11139</v>
      </c>
      <c r="P465" s="167" t="s">
        <v>4987</v>
      </c>
      <c r="Q465" s="167">
        <v>25.2</v>
      </c>
      <c r="S465" s="167">
        <f t="shared" si="7"/>
        <v>25.2</v>
      </c>
      <c r="T465" s="167" t="s">
        <v>1361</v>
      </c>
    </row>
    <row r="466" spans="1:20">
      <c r="A466" s="167">
        <v>50050</v>
      </c>
      <c r="B466" s="168">
        <v>45931</v>
      </c>
      <c r="C466" s="168">
        <v>45931</v>
      </c>
      <c r="D466" s="167" t="s">
        <v>5330</v>
      </c>
      <c r="E466" s="167" t="s">
        <v>5330</v>
      </c>
      <c r="F466" s="167" t="s">
        <v>1425</v>
      </c>
      <c r="G466" s="167" t="s">
        <v>1426</v>
      </c>
      <c r="I466" s="167" t="s">
        <v>1650</v>
      </c>
      <c r="J466" s="167" t="s">
        <v>1492</v>
      </c>
      <c r="K466" s="167" t="s">
        <v>692</v>
      </c>
      <c r="L466" s="167" t="s">
        <v>1493</v>
      </c>
      <c r="M466" s="167" t="s">
        <v>3381</v>
      </c>
      <c r="O466" s="167">
        <v>11140</v>
      </c>
      <c r="P466" s="167" t="s">
        <v>4987</v>
      </c>
      <c r="Q466" s="167">
        <v>41.4</v>
      </c>
      <c r="S466" s="167">
        <f t="shared" si="7"/>
        <v>41.4</v>
      </c>
      <c r="T466" s="167" t="s">
        <v>1361</v>
      </c>
    </row>
    <row r="467" spans="1:20">
      <c r="A467" s="167">
        <v>50050</v>
      </c>
      <c r="B467" s="168">
        <v>45931</v>
      </c>
      <c r="C467" s="168">
        <v>45931</v>
      </c>
      <c r="D467" s="167" t="s">
        <v>5331</v>
      </c>
      <c r="E467" s="167" t="s">
        <v>5331</v>
      </c>
      <c r="F467" s="167" t="s">
        <v>1425</v>
      </c>
      <c r="G467" s="167" t="s">
        <v>1426</v>
      </c>
      <c r="I467" s="167" t="s">
        <v>1650</v>
      </c>
      <c r="J467" s="167" t="s">
        <v>1492</v>
      </c>
      <c r="K467" s="167" t="s">
        <v>698</v>
      </c>
      <c r="L467" s="167" t="s">
        <v>1493</v>
      </c>
      <c r="M467" s="167" t="s">
        <v>3509</v>
      </c>
      <c r="O467" s="167">
        <v>11141</v>
      </c>
      <c r="P467" s="167" t="s">
        <v>4987</v>
      </c>
      <c r="Q467" s="167">
        <v>41.4</v>
      </c>
      <c r="S467" s="167">
        <f t="shared" si="7"/>
        <v>41.4</v>
      </c>
      <c r="T467" s="167" t="s">
        <v>1361</v>
      </c>
    </row>
    <row r="468" spans="1:20">
      <c r="A468" s="167">
        <v>50050</v>
      </c>
      <c r="B468" s="168">
        <v>45931</v>
      </c>
      <c r="C468" s="168">
        <v>45931</v>
      </c>
      <c r="D468" s="167" t="s">
        <v>5332</v>
      </c>
      <c r="E468" s="167" t="s">
        <v>5332</v>
      </c>
      <c r="F468" s="167" t="s">
        <v>1425</v>
      </c>
      <c r="G468" s="167" t="s">
        <v>1426</v>
      </c>
      <c r="I468" s="167" t="s">
        <v>1650</v>
      </c>
      <c r="J468" s="167" t="s">
        <v>1427</v>
      </c>
      <c r="K468" s="167" t="s">
        <v>720</v>
      </c>
      <c r="L468" s="167" t="s">
        <v>1428</v>
      </c>
      <c r="M468" s="167" t="s">
        <v>3635</v>
      </c>
      <c r="O468" s="167">
        <v>11146</v>
      </c>
      <c r="P468" s="167" t="s">
        <v>4987</v>
      </c>
      <c r="Q468" s="167">
        <v>8.1999999999999993</v>
      </c>
      <c r="S468" s="167">
        <f t="shared" si="7"/>
        <v>8.1999999999999993</v>
      </c>
      <c r="T468" s="167" t="s">
        <v>1361</v>
      </c>
    </row>
    <row r="469" spans="1:20">
      <c r="A469" s="167">
        <v>50050</v>
      </c>
      <c r="B469" s="168">
        <v>45931</v>
      </c>
      <c r="C469" s="168">
        <v>45931</v>
      </c>
      <c r="D469" s="167" t="s">
        <v>5332</v>
      </c>
      <c r="E469" s="167" t="s">
        <v>5332</v>
      </c>
      <c r="F469" s="167" t="s">
        <v>1425</v>
      </c>
      <c r="G469" s="167" t="s">
        <v>1426</v>
      </c>
      <c r="I469" s="167" t="s">
        <v>1650</v>
      </c>
      <c r="J469" s="167" t="s">
        <v>1492</v>
      </c>
      <c r="K469" s="167" t="s">
        <v>720</v>
      </c>
      <c r="L469" s="167" t="s">
        <v>1493</v>
      </c>
      <c r="M469" s="167" t="s">
        <v>3635</v>
      </c>
      <c r="O469" s="167">
        <v>11146</v>
      </c>
      <c r="P469" s="167" t="s">
        <v>4987</v>
      </c>
      <c r="Q469" s="167">
        <v>13.8</v>
      </c>
      <c r="S469" s="167">
        <f t="shared" si="7"/>
        <v>13.8</v>
      </c>
      <c r="T469" s="167" t="s">
        <v>1361</v>
      </c>
    </row>
    <row r="470" spans="1:20">
      <c r="A470" s="167">
        <v>50050</v>
      </c>
      <c r="B470" s="168">
        <v>45931</v>
      </c>
      <c r="C470" s="168">
        <v>45931</v>
      </c>
      <c r="D470" s="167" t="s">
        <v>5333</v>
      </c>
      <c r="E470" s="167" t="s">
        <v>5333</v>
      </c>
      <c r="F470" s="167" t="s">
        <v>1425</v>
      </c>
      <c r="G470" s="167" t="s">
        <v>1426</v>
      </c>
      <c r="I470" s="167" t="s">
        <v>1650</v>
      </c>
      <c r="J470" s="167" t="s">
        <v>1492</v>
      </c>
      <c r="K470" s="167" t="s">
        <v>736</v>
      </c>
      <c r="L470" s="167" t="s">
        <v>1493</v>
      </c>
      <c r="M470" s="167" t="s">
        <v>4010</v>
      </c>
      <c r="O470" s="167">
        <v>11149</v>
      </c>
      <c r="P470" s="167" t="s">
        <v>4987</v>
      </c>
      <c r="Q470" s="167">
        <v>13.8</v>
      </c>
      <c r="S470" s="167">
        <f t="shared" si="7"/>
        <v>13.8</v>
      </c>
      <c r="T470" s="167" t="s">
        <v>1361</v>
      </c>
    </row>
    <row r="471" spans="1:20">
      <c r="A471" s="167">
        <v>50050</v>
      </c>
      <c r="B471" s="168">
        <v>45931</v>
      </c>
      <c r="C471" s="168">
        <v>45931</v>
      </c>
      <c r="D471" s="167" t="s">
        <v>5334</v>
      </c>
      <c r="E471" s="167" t="s">
        <v>5334</v>
      </c>
      <c r="F471" s="167" t="s">
        <v>1425</v>
      </c>
      <c r="G471" s="167" t="s">
        <v>1426</v>
      </c>
      <c r="I471" s="167" t="s">
        <v>1650</v>
      </c>
      <c r="J471" s="167" t="s">
        <v>1492</v>
      </c>
      <c r="K471" s="167" t="s">
        <v>745</v>
      </c>
      <c r="L471" s="167" t="s">
        <v>1493</v>
      </c>
      <c r="M471" s="167" t="s">
        <v>4226</v>
      </c>
      <c r="O471" s="167">
        <v>11151</v>
      </c>
      <c r="P471" s="167" t="s">
        <v>4987</v>
      </c>
      <c r="Q471" s="167">
        <v>12.6</v>
      </c>
      <c r="S471" s="167">
        <f t="shared" si="7"/>
        <v>12.6</v>
      </c>
      <c r="T471" s="167" t="s">
        <v>1361</v>
      </c>
    </row>
    <row r="472" spans="1:20">
      <c r="A472" s="167">
        <v>50050</v>
      </c>
      <c r="B472" s="168">
        <v>45931</v>
      </c>
      <c r="C472" s="168">
        <v>45931</v>
      </c>
      <c r="D472" s="167" t="s">
        <v>5335</v>
      </c>
      <c r="E472" s="167" t="s">
        <v>5335</v>
      </c>
      <c r="F472" s="167" t="s">
        <v>1425</v>
      </c>
      <c r="G472" s="167" t="s">
        <v>1426</v>
      </c>
      <c r="I472" s="167" t="s">
        <v>1650</v>
      </c>
      <c r="J472" s="167" t="s">
        <v>1492</v>
      </c>
      <c r="K472" s="167" t="s">
        <v>748</v>
      </c>
      <c r="L472" s="167" t="s">
        <v>1493</v>
      </c>
      <c r="M472" s="167" t="s">
        <v>4274</v>
      </c>
      <c r="O472" s="167">
        <v>11152</v>
      </c>
      <c r="P472" s="167" t="s">
        <v>4987</v>
      </c>
      <c r="Q472" s="167">
        <v>13.8</v>
      </c>
      <c r="S472" s="167">
        <f t="shared" si="7"/>
        <v>13.8</v>
      </c>
      <c r="T472" s="167" t="s">
        <v>1361</v>
      </c>
    </row>
    <row r="473" spans="1:20">
      <c r="A473" s="167">
        <v>50050</v>
      </c>
      <c r="B473" s="168">
        <v>45931</v>
      </c>
      <c r="C473" s="168">
        <v>45931</v>
      </c>
      <c r="D473" s="167" t="s">
        <v>5336</v>
      </c>
      <c r="E473" s="167" t="s">
        <v>5336</v>
      </c>
      <c r="F473" s="167" t="s">
        <v>1425</v>
      </c>
      <c r="G473" s="167" t="s">
        <v>1426</v>
      </c>
      <c r="I473" s="167" t="s">
        <v>1650</v>
      </c>
      <c r="J473" s="167" t="s">
        <v>4359</v>
      </c>
      <c r="K473" s="167" t="s">
        <v>758</v>
      </c>
      <c r="L473" s="167" t="s">
        <v>1428</v>
      </c>
      <c r="M473" s="167" t="s">
        <v>4352</v>
      </c>
      <c r="O473" s="167">
        <v>11153</v>
      </c>
      <c r="P473" s="167" t="s">
        <v>4987</v>
      </c>
      <c r="Q473" s="167">
        <v>4.5</v>
      </c>
      <c r="S473" s="167">
        <f t="shared" si="7"/>
        <v>4.5</v>
      </c>
      <c r="T473" s="167" t="s">
        <v>1361</v>
      </c>
    </row>
    <row r="474" spans="1:20">
      <c r="A474" s="167">
        <v>50050</v>
      </c>
      <c r="B474" s="168">
        <v>45931</v>
      </c>
      <c r="C474" s="168">
        <v>45931</v>
      </c>
      <c r="D474" s="167" t="s">
        <v>5336</v>
      </c>
      <c r="E474" s="167" t="s">
        <v>5336</v>
      </c>
      <c r="F474" s="167" t="s">
        <v>1425</v>
      </c>
      <c r="G474" s="167" t="s">
        <v>1426</v>
      </c>
      <c r="I474" s="167" t="s">
        <v>1650</v>
      </c>
      <c r="J474" s="167" t="s">
        <v>4357</v>
      </c>
      <c r="K474" s="167" t="s">
        <v>758</v>
      </c>
      <c r="L474" s="167" t="s">
        <v>1493</v>
      </c>
      <c r="M474" s="167" t="s">
        <v>4352</v>
      </c>
      <c r="O474" s="167">
        <v>11153</v>
      </c>
      <c r="P474" s="167" t="s">
        <v>4987</v>
      </c>
      <c r="Q474" s="167">
        <v>16</v>
      </c>
      <c r="S474" s="167">
        <f t="shared" si="7"/>
        <v>16</v>
      </c>
      <c r="T474" s="167" t="s">
        <v>1361</v>
      </c>
    </row>
    <row r="475" spans="1:20">
      <c r="A475" s="167">
        <v>50050</v>
      </c>
      <c r="B475" s="168">
        <v>45931</v>
      </c>
      <c r="C475" s="168">
        <v>45931</v>
      </c>
      <c r="D475" s="167" t="s">
        <v>5177</v>
      </c>
      <c r="E475" s="167" t="s">
        <v>5177</v>
      </c>
      <c r="F475" s="167" t="s">
        <v>1425</v>
      </c>
      <c r="G475" s="167" t="s">
        <v>1426</v>
      </c>
      <c r="I475" s="167" t="s">
        <v>1650</v>
      </c>
      <c r="J475" s="167" t="s">
        <v>2019</v>
      </c>
      <c r="K475" s="167" t="s">
        <v>764</v>
      </c>
      <c r="L475" s="167" t="s">
        <v>2020</v>
      </c>
      <c r="M475" s="167" t="s">
        <v>4457</v>
      </c>
      <c r="O475" s="167">
        <v>11154</v>
      </c>
      <c r="P475" s="167" t="s">
        <v>4987</v>
      </c>
      <c r="Q475" s="167">
        <v>4.2</v>
      </c>
      <c r="S475" s="167">
        <f t="shared" si="7"/>
        <v>4.2</v>
      </c>
      <c r="T475" s="167" t="s">
        <v>1361</v>
      </c>
    </row>
    <row r="476" spans="1:20">
      <c r="A476" s="167">
        <v>50050</v>
      </c>
      <c r="B476" s="168">
        <v>45931</v>
      </c>
      <c r="C476" s="168">
        <v>45931</v>
      </c>
      <c r="D476" s="167" t="s">
        <v>5177</v>
      </c>
      <c r="E476" s="167" t="s">
        <v>5177</v>
      </c>
      <c r="F476" s="167" t="s">
        <v>1425</v>
      </c>
      <c r="G476" s="167" t="s">
        <v>1426</v>
      </c>
      <c r="I476" s="167" t="s">
        <v>1650</v>
      </c>
      <c r="J476" s="167" t="s">
        <v>1427</v>
      </c>
      <c r="K476" s="167" t="s">
        <v>764</v>
      </c>
      <c r="L476" s="167" t="s">
        <v>1428</v>
      </c>
      <c r="M476" s="167" t="s">
        <v>4457</v>
      </c>
      <c r="O476" s="167">
        <v>11154</v>
      </c>
      <c r="P476" s="167" t="s">
        <v>4987</v>
      </c>
      <c r="Q476" s="167">
        <v>8.1999999999999993</v>
      </c>
      <c r="S476" s="167">
        <f t="shared" si="7"/>
        <v>8.1999999999999993</v>
      </c>
      <c r="T476" s="167" t="s">
        <v>1361</v>
      </c>
    </row>
    <row r="477" spans="1:20">
      <c r="A477" s="167">
        <v>50050</v>
      </c>
      <c r="B477" s="168">
        <v>45931</v>
      </c>
      <c r="C477" s="168">
        <v>45931</v>
      </c>
      <c r="D477" s="167" t="s">
        <v>5337</v>
      </c>
      <c r="E477" s="167" t="s">
        <v>5337</v>
      </c>
      <c r="F477" s="167" t="s">
        <v>1425</v>
      </c>
      <c r="G477" s="167" t="s">
        <v>1426</v>
      </c>
      <c r="I477" s="167" t="s">
        <v>1650</v>
      </c>
      <c r="J477" s="167" t="s">
        <v>4909</v>
      </c>
      <c r="K477" s="167" t="s">
        <v>784</v>
      </c>
      <c r="L477" s="167" t="s">
        <v>4910</v>
      </c>
      <c r="M477" s="167" t="s">
        <v>4906</v>
      </c>
      <c r="O477" s="167">
        <v>11156</v>
      </c>
      <c r="P477" s="167" t="s">
        <v>4987</v>
      </c>
      <c r="Q477" s="167">
        <v>32</v>
      </c>
      <c r="S477" s="167">
        <f t="shared" si="7"/>
        <v>32</v>
      </c>
      <c r="T477" s="167" t="s">
        <v>1361</v>
      </c>
    </row>
    <row r="478" spans="1:20">
      <c r="A478" s="167">
        <v>50050</v>
      </c>
      <c r="B478" s="168">
        <v>45931</v>
      </c>
      <c r="C478" s="168">
        <v>45931</v>
      </c>
      <c r="D478" s="167" t="s">
        <v>5337</v>
      </c>
      <c r="E478" s="167" t="s">
        <v>5337</v>
      </c>
      <c r="F478" s="167" t="s">
        <v>1425</v>
      </c>
      <c r="G478" s="167" t="s">
        <v>1426</v>
      </c>
      <c r="I478" s="167" t="s">
        <v>1650</v>
      </c>
      <c r="J478" s="167" t="s">
        <v>4912</v>
      </c>
      <c r="K478" s="167" t="s">
        <v>784</v>
      </c>
      <c r="L478" s="167" t="s">
        <v>4913</v>
      </c>
      <c r="M478" s="167" t="s">
        <v>4906</v>
      </c>
      <c r="O478" s="167">
        <v>11156</v>
      </c>
      <c r="P478" s="167" t="s">
        <v>4987</v>
      </c>
      <c r="Q478" s="167">
        <v>45</v>
      </c>
      <c r="S478" s="167">
        <f t="shared" si="7"/>
        <v>45</v>
      </c>
      <c r="T478" s="167" t="s">
        <v>1361</v>
      </c>
    </row>
    <row r="479" spans="1:20">
      <c r="A479" s="167">
        <v>50050</v>
      </c>
      <c r="B479" s="168">
        <v>45931</v>
      </c>
      <c r="C479" s="168">
        <v>45931</v>
      </c>
      <c r="D479" s="167" t="s">
        <v>5338</v>
      </c>
      <c r="E479" s="167" t="s">
        <v>5338</v>
      </c>
      <c r="F479" s="167" t="s">
        <v>1425</v>
      </c>
      <c r="G479" s="167" t="s">
        <v>1426</v>
      </c>
      <c r="I479" s="167" t="s">
        <v>1650</v>
      </c>
      <c r="J479" s="167" t="s">
        <v>1492</v>
      </c>
      <c r="K479" s="167" t="s">
        <v>682</v>
      </c>
      <c r="L479" s="167" t="s">
        <v>1493</v>
      </c>
      <c r="M479" s="167" t="s">
        <v>3214</v>
      </c>
      <c r="O479" s="167">
        <v>11158</v>
      </c>
      <c r="P479" s="167" t="s">
        <v>4987</v>
      </c>
      <c r="Q479" s="167">
        <v>13.8</v>
      </c>
      <c r="S479" s="167">
        <f t="shared" si="7"/>
        <v>13.8</v>
      </c>
      <c r="T479" s="167" t="s">
        <v>1361</v>
      </c>
    </row>
    <row r="480" spans="1:20">
      <c r="A480" s="167">
        <v>50050</v>
      </c>
      <c r="B480" s="168">
        <v>45945</v>
      </c>
      <c r="C480" s="168">
        <v>45945</v>
      </c>
      <c r="D480" s="167" t="s">
        <v>5339</v>
      </c>
      <c r="E480" s="167" t="s">
        <v>5339</v>
      </c>
      <c r="F480" s="167" t="s">
        <v>1425</v>
      </c>
      <c r="G480" s="167" t="s">
        <v>1426</v>
      </c>
      <c r="I480" s="167" t="s">
        <v>1384</v>
      </c>
      <c r="J480" s="167" t="s">
        <v>1427</v>
      </c>
      <c r="K480" s="167" t="s">
        <v>798</v>
      </c>
      <c r="L480" s="167" t="s">
        <v>1428</v>
      </c>
      <c r="M480" s="167" t="s">
        <v>1385</v>
      </c>
      <c r="O480" s="167">
        <v>11270</v>
      </c>
      <c r="P480" s="167" t="s">
        <v>4987</v>
      </c>
      <c r="Q480" s="167">
        <v>4.0999999999999996</v>
      </c>
      <c r="S480" s="167">
        <f t="shared" si="7"/>
        <v>4.0999999999999996</v>
      </c>
      <c r="T480" s="167" t="s">
        <v>1361</v>
      </c>
    </row>
    <row r="481" spans="1:20">
      <c r="A481" s="167">
        <v>50050</v>
      </c>
      <c r="B481" s="168">
        <v>45945</v>
      </c>
      <c r="C481" s="168">
        <v>45945</v>
      </c>
      <c r="D481" s="167" t="s">
        <v>5340</v>
      </c>
      <c r="E481" s="167" t="s">
        <v>5340</v>
      </c>
      <c r="F481" s="167" t="s">
        <v>1425</v>
      </c>
      <c r="G481" s="167" t="s">
        <v>1426</v>
      </c>
      <c r="I481" s="167" t="s">
        <v>1384</v>
      </c>
      <c r="J481" s="167" t="s">
        <v>2019</v>
      </c>
      <c r="K481" s="167" t="s">
        <v>842</v>
      </c>
      <c r="L481" s="167" t="s">
        <v>2020</v>
      </c>
      <c r="M481" s="167" t="s">
        <v>1395</v>
      </c>
      <c r="O481" s="167">
        <v>11271</v>
      </c>
      <c r="P481" s="167" t="s">
        <v>4987</v>
      </c>
      <c r="Q481" s="167">
        <v>94.5</v>
      </c>
      <c r="S481" s="167">
        <f t="shared" si="7"/>
        <v>94.5</v>
      </c>
      <c r="T481" s="167" t="s">
        <v>1361</v>
      </c>
    </row>
    <row r="482" spans="1:20">
      <c r="A482" s="167">
        <v>50050</v>
      </c>
      <c r="B482" s="168">
        <v>45945</v>
      </c>
      <c r="C482" s="168">
        <v>45945</v>
      </c>
      <c r="D482" s="167" t="s">
        <v>5341</v>
      </c>
      <c r="E482" s="167" t="s">
        <v>5341</v>
      </c>
      <c r="F482" s="167" t="s">
        <v>1425</v>
      </c>
      <c r="G482" s="167" t="s">
        <v>1426</v>
      </c>
      <c r="I482" s="167" t="s">
        <v>1384</v>
      </c>
      <c r="J482" s="167" t="s">
        <v>1427</v>
      </c>
      <c r="K482" s="167" t="s">
        <v>867</v>
      </c>
      <c r="L482" s="167" t="s">
        <v>1428</v>
      </c>
      <c r="M482" s="167" t="s">
        <v>1392</v>
      </c>
      <c r="O482" s="167">
        <v>11272</v>
      </c>
      <c r="P482" s="167" t="s">
        <v>4987</v>
      </c>
      <c r="Q482" s="167">
        <v>4.0999999999999996</v>
      </c>
      <c r="S482" s="167">
        <f t="shared" si="7"/>
        <v>4.0999999999999996</v>
      </c>
      <c r="T482" s="167" t="s">
        <v>1361</v>
      </c>
    </row>
    <row r="483" spans="1:20">
      <c r="A483" s="167">
        <v>50050</v>
      </c>
      <c r="B483" s="168">
        <v>45945</v>
      </c>
      <c r="C483" s="168">
        <v>45945</v>
      </c>
      <c r="D483" s="167" t="s">
        <v>5341</v>
      </c>
      <c r="E483" s="167" t="s">
        <v>5341</v>
      </c>
      <c r="F483" s="167" t="s">
        <v>1425</v>
      </c>
      <c r="G483" s="167" t="s">
        <v>1426</v>
      </c>
      <c r="I483" s="167" t="s">
        <v>1384</v>
      </c>
      <c r="J483" s="167" t="s">
        <v>2019</v>
      </c>
      <c r="K483" s="167" t="s">
        <v>867</v>
      </c>
      <c r="L483" s="167" t="s">
        <v>2020</v>
      </c>
      <c r="M483" s="167" t="s">
        <v>1392</v>
      </c>
      <c r="O483" s="167">
        <v>11272</v>
      </c>
      <c r="P483" s="167" t="s">
        <v>4987</v>
      </c>
      <c r="Q483" s="167">
        <v>14.7</v>
      </c>
      <c r="S483" s="167">
        <f t="shared" si="7"/>
        <v>14.7</v>
      </c>
      <c r="T483" s="167" t="s">
        <v>1361</v>
      </c>
    </row>
    <row r="484" spans="1:20">
      <c r="A484" s="167">
        <v>50050</v>
      </c>
      <c r="B484" s="168">
        <v>45945</v>
      </c>
      <c r="C484" s="168">
        <v>45945</v>
      </c>
      <c r="D484" s="167" t="s">
        <v>5342</v>
      </c>
      <c r="E484" s="167" t="s">
        <v>5342</v>
      </c>
      <c r="F484" s="167" t="s">
        <v>1425</v>
      </c>
      <c r="G484" s="167" t="s">
        <v>1426</v>
      </c>
      <c r="I484" s="167" t="s">
        <v>1384</v>
      </c>
      <c r="J484" s="167" t="s">
        <v>2019</v>
      </c>
      <c r="K484" s="167" t="s">
        <v>1076</v>
      </c>
      <c r="L484" s="167" t="s">
        <v>2020</v>
      </c>
      <c r="M484" s="167" t="s">
        <v>1396</v>
      </c>
      <c r="O484" s="167">
        <v>11273</v>
      </c>
      <c r="P484" s="167" t="s">
        <v>4987</v>
      </c>
      <c r="Q484" s="167">
        <v>96.6</v>
      </c>
      <c r="S484" s="167">
        <f t="shared" si="7"/>
        <v>96.6</v>
      </c>
      <c r="T484" s="167" t="s">
        <v>1361</v>
      </c>
    </row>
    <row r="485" spans="1:20">
      <c r="A485" s="167">
        <v>50050</v>
      </c>
      <c r="B485" s="168">
        <v>45945</v>
      </c>
      <c r="C485" s="168">
        <v>45945</v>
      </c>
      <c r="D485" s="167" t="s">
        <v>5343</v>
      </c>
      <c r="E485" s="167" t="s">
        <v>5343</v>
      </c>
      <c r="F485" s="167" t="s">
        <v>1425</v>
      </c>
      <c r="G485" s="167" t="s">
        <v>1426</v>
      </c>
      <c r="I485" s="167" t="s">
        <v>1384</v>
      </c>
      <c r="J485" s="167" t="s">
        <v>1427</v>
      </c>
      <c r="K485" s="167" t="s">
        <v>1086</v>
      </c>
      <c r="L485" s="167" t="s">
        <v>1428</v>
      </c>
      <c r="M485" s="167" t="s">
        <v>1399</v>
      </c>
      <c r="O485" s="167">
        <v>11274</v>
      </c>
      <c r="P485" s="167" t="s">
        <v>4987</v>
      </c>
      <c r="Q485" s="167">
        <v>36.9</v>
      </c>
      <c r="S485" s="167">
        <f t="shared" si="7"/>
        <v>36.9</v>
      </c>
      <c r="T485" s="167" t="s">
        <v>1361</v>
      </c>
    </row>
    <row r="486" spans="1:20">
      <c r="A486" s="167">
        <v>50050</v>
      </c>
      <c r="B486" s="168">
        <v>45945</v>
      </c>
      <c r="C486" s="168">
        <v>45945</v>
      </c>
      <c r="D486" s="167" t="s">
        <v>5343</v>
      </c>
      <c r="E486" s="167" t="s">
        <v>5343</v>
      </c>
      <c r="F486" s="167" t="s">
        <v>1425</v>
      </c>
      <c r="G486" s="167" t="s">
        <v>1426</v>
      </c>
      <c r="I486" s="167" t="s">
        <v>1384</v>
      </c>
      <c r="J486" s="167" t="s">
        <v>1492</v>
      </c>
      <c r="K486" s="167" t="s">
        <v>1086</v>
      </c>
      <c r="L486" s="167" t="s">
        <v>1493</v>
      </c>
      <c r="M486" s="167" t="s">
        <v>1399</v>
      </c>
      <c r="O486" s="167">
        <v>11274</v>
      </c>
      <c r="P486" s="167" t="s">
        <v>4987</v>
      </c>
      <c r="Q486" s="167">
        <v>55.2</v>
      </c>
      <c r="S486" s="167">
        <f t="shared" si="7"/>
        <v>55.2</v>
      </c>
      <c r="T486" s="167" t="s">
        <v>1361</v>
      </c>
    </row>
    <row r="487" spans="1:20">
      <c r="A487" s="167">
        <v>50050</v>
      </c>
      <c r="B487" s="168">
        <v>45945</v>
      </c>
      <c r="C487" s="168">
        <v>45945</v>
      </c>
      <c r="D487" s="167" t="s">
        <v>5343</v>
      </c>
      <c r="E487" s="167" t="s">
        <v>5343</v>
      </c>
      <c r="F487" s="167" t="s">
        <v>1425</v>
      </c>
      <c r="G487" s="167" t="s">
        <v>1426</v>
      </c>
      <c r="I487" s="167" t="s">
        <v>1384</v>
      </c>
      <c r="J487" s="167" t="s">
        <v>2019</v>
      </c>
      <c r="K487" s="167" t="s">
        <v>1086</v>
      </c>
      <c r="L487" s="167" t="s">
        <v>2020</v>
      </c>
      <c r="M487" s="167" t="s">
        <v>1399</v>
      </c>
      <c r="O487" s="167">
        <v>11274</v>
      </c>
      <c r="P487" s="167" t="s">
        <v>4987</v>
      </c>
      <c r="Q487" s="167">
        <v>483</v>
      </c>
      <c r="S487" s="167">
        <f t="shared" si="7"/>
        <v>483</v>
      </c>
      <c r="T487" s="167" t="s">
        <v>1361</v>
      </c>
    </row>
    <row r="488" spans="1:20">
      <c r="A488" s="167">
        <v>50050</v>
      </c>
      <c r="B488" s="168">
        <v>45945</v>
      </c>
      <c r="C488" s="168">
        <v>45945</v>
      </c>
      <c r="D488" s="167" t="s">
        <v>5344</v>
      </c>
      <c r="E488" s="167" t="s">
        <v>5344</v>
      </c>
      <c r="F488" s="167" t="s">
        <v>1425</v>
      </c>
      <c r="G488" s="167" t="s">
        <v>1426</v>
      </c>
      <c r="I488" s="167" t="s">
        <v>1384</v>
      </c>
      <c r="J488" s="167" t="s">
        <v>1427</v>
      </c>
      <c r="K488" s="167" t="s">
        <v>1135</v>
      </c>
      <c r="L488" s="167" t="s">
        <v>1428</v>
      </c>
      <c r="M488" s="167" t="s">
        <v>1389</v>
      </c>
      <c r="O488" s="167">
        <v>11275</v>
      </c>
      <c r="P488" s="167" t="s">
        <v>4987</v>
      </c>
      <c r="Q488" s="167">
        <v>4.0999999999999996</v>
      </c>
      <c r="S488" s="167">
        <f t="shared" si="7"/>
        <v>4.0999999999999996</v>
      </c>
      <c r="T488" s="167" t="s">
        <v>1361</v>
      </c>
    </row>
    <row r="489" spans="1:20">
      <c r="A489" s="167">
        <v>50050</v>
      </c>
      <c r="B489" s="168">
        <v>45945</v>
      </c>
      <c r="C489" s="168">
        <v>45945</v>
      </c>
      <c r="D489" s="167" t="s">
        <v>5344</v>
      </c>
      <c r="E489" s="167" t="s">
        <v>5344</v>
      </c>
      <c r="F489" s="167" t="s">
        <v>1425</v>
      </c>
      <c r="G489" s="167" t="s">
        <v>1426</v>
      </c>
      <c r="I489" s="167" t="s">
        <v>1384</v>
      </c>
      <c r="J489" s="167" t="s">
        <v>2019</v>
      </c>
      <c r="K489" s="167" t="s">
        <v>1135</v>
      </c>
      <c r="L489" s="167" t="s">
        <v>2020</v>
      </c>
      <c r="M489" s="167" t="s">
        <v>1389</v>
      </c>
      <c r="O489" s="167">
        <v>11275</v>
      </c>
      <c r="P489" s="167" t="s">
        <v>4987</v>
      </c>
      <c r="Q489" s="167">
        <v>21</v>
      </c>
      <c r="S489" s="167">
        <f t="shared" si="7"/>
        <v>21</v>
      </c>
      <c r="T489" s="167" t="s">
        <v>1361</v>
      </c>
    </row>
    <row r="490" spans="1:20">
      <c r="A490" s="167">
        <v>50050</v>
      </c>
      <c r="B490" s="168">
        <v>45945</v>
      </c>
      <c r="C490" s="168">
        <v>45945</v>
      </c>
      <c r="D490" s="167" t="s">
        <v>5345</v>
      </c>
      <c r="E490" s="167" t="s">
        <v>5345</v>
      </c>
      <c r="F490" s="167" t="s">
        <v>1425</v>
      </c>
      <c r="G490" s="167" t="s">
        <v>1426</v>
      </c>
      <c r="I490" s="167" t="s">
        <v>1384</v>
      </c>
      <c r="J490" s="167" t="s">
        <v>2019</v>
      </c>
      <c r="K490" s="167" t="s">
        <v>1146</v>
      </c>
      <c r="L490" s="167" t="s">
        <v>2020</v>
      </c>
      <c r="M490" s="167" t="s">
        <v>1398</v>
      </c>
      <c r="O490" s="167">
        <v>11276</v>
      </c>
      <c r="P490" s="167" t="s">
        <v>4987</v>
      </c>
      <c r="Q490" s="167">
        <v>241.5</v>
      </c>
      <c r="S490" s="167">
        <f t="shared" si="7"/>
        <v>241.5</v>
      </c>
      <c r="T490" s="167" t="s">
        <v>1361</v>
      </c>
    </row>
    <row r="491" spans="1:20">
      <c r="A491" s="167">
        <v>50050</v>
      </c>
      <c r="B491" s="168">
        <v>45945</v>
      </c>
      <c r="C491" s="168">
        <v>45945</v>
      </c>
      <c r="D491" s="167" t="s">
        <v>5346</v>
      </c>
      <c r="E491" s="167" t="s">
        <v>5346</v>
      </c>
      <c r="F491" s="167" t="s">
        <v>1425</v>
      </c>
      <c r="G491" s="167" t="s">
        <v>1426</v>
      </c>
      <c r="I491" s="167" t="s">
        <v>1384</v>
      </c>
      <c r="J491" s="167" t="s">
        <v>2019</v>
      </c>
      <c r="K491" s="167" t="s">
        <v>1177</v>
      </c>
      <c r="L491" s="167" t="s">
        <v>2020</v>
      </c>
      <c r="M491" s="167" t="s">
        <v>1391</v>
      </c>
      <c r="O491" s="167">
        <v>11277</v>
      </c>
      <c r="P491" s="167" t="s">
        <v>4987</v>
      </c>
      <c r="Q491" s="167">
        <v>39.9</v>
      </c>
      <c r="S491" s="167">
        <f t="shared" si="7"/>
        <v>39.9</v>
      </c>
      <c r="T491" s="167" t="s">
        <v>1361</v>
      </c>
    </row>
    <row r="492" spans="1:20">
      <c r="A492" s="167">
        <v>50050</v>
      </c>
      <c r="B492" s="168">
        <v>45945</v>
      </c>
      <c r="C492" s="168">
        <v>45945</v>
      </c>
      <c r="D492" s="167" t="s">
        <v>5347</v>
      </c>
      <c r="E492" s="167" t="s">
        <v>5347</v>
      </c>
      <c r="F492" s="167" t="s">
        <v>1425</v>
      </c>
      <c r="G492" s="167" t="s">
        <v>1426</v>
      </c>
      <c r="I492" s="167" t="s">
        <v>1384</v>
      </c>
      <c r="J492" s="167" t="s">
        <v>1427</v>
      </c>
      <c r="K492" s="167" t="s">
        <v>1203</v>
      </c>
      <c r="L492" s="167" t="s">
        <v>1428</v>
      </c>
      <c r="M492" s="167" t="s">
        <v>1387</v>
      </c>
      <c r="O492" s="167">
        <v>11279</v>
      </c>
      <c r="P492" s="167" t="s">
        <v>4987</v>
      </c>
      <c r="Q492" s="167">
        <v>16.399999999999999</v>
      </c>
      <c r="S492" s="167">
        <f t="shared" si="7"/>
        <v>16.399999999999999</v>
      </c>
      <c r="T492" s="167" t="s">
        <v>1361</v>
      </c>
    </row>
    <row r="493" spans="1:20">
      <c r="A493" s="167">
        <v>50050</v>
      </c>
      <c r="B493" s="168">
        <v>45945</v>
      </c>
      <c r="C493" s="168">
        <v>45945</v>
      </c>
      <c r="D493" s="167" t="s">
        <v>5347</v>
      </c>
      <c r="E493" s="167" t="s">
        <v>5347</v>
      </c>
      <c r="F493" s="167" t="s">
        <v>1425</v>
      </c>
      <c r="G493" s="167" t="s">
        <v>1426</v>
      </c>
      <c r="I493" s="167" t="s">
        <v>1384</v>
      </c>
      <c r="J493" s="167" t="s">
        <v>2019</v>
      </c>
      <c r="K493" s="167" t="s">
        <v>1203</v>
      </c>
      <c r="L493" s="167" t="s">
        <v>2020</v>
      </c>
      <c r="M493" s="167" t="s">
        <v>1387</v>
      </c>
      <c r="O493" s="167">
        <v>11279</v>
      </c>
      <c r="P493" s="167" t="s">
        <v>4987</v>
      </c>
      <c r="Q493" s="167">
        <v>18.899999999999999</v>
      </c>
      <c r="S493" s="167">
        <f t="shared" si="7"/>
        <v>18.899999999999999</v>
      </c>
      <c r="T493" s="167" t="s">
        <v>1361</v>
      </c>
    </row>
    <row r="494" spans="1:20">
      <c r="A494" s="167">
        <v>50050</v>
      </c>
      <c r="B494" s="168">
        <v>45945</v>
      </c>
      <c r="C494" s="168">
        <v>45945</v>
      </c>
      <c r="D494" s="167" t="s">
        <v>5348</v>
      </c>
      <c r="E494" s="167" t="s">
        <v>5348</v>
      </c>
      <c r="F494" s="167" t="s">
        <v>1425</v>
      </c>
      <c r="G494" s="167" t="s">
        <v>1426</v>
      </c>
      <c r="I494" s="167" t="s">
        <v>1384</v>
      </c>
      <c r="J494" s="167" t="s">
        <v>1427</v>
      </c>
      <c r="K494" s="167" t="s">
        <v>1212</v>
      </c>
      <c r="L494" s="167" t="s">
        <v>1428</v>
      </c>
      <c r="M494" s="167" t="s">
        <v>1390</v>
      </c>
      <c r="O494" s="167">
        <v>11280</v>
      </c>
      <c r="P494" s="167" t="s">
        <v>4987</v>
      </c>
      <c r="Q494" s="167">
        <v>4.0999999999999996</v>
      </c>
      <c r="S494" s="167">
        <f t="shared" si="7"/>
        <v>4.0999999999999996</v>
      </c>
      <c r="T494" s="167" t="s">
        <v>1361</v>
      </c>
    </row>
    <row r="495" spans="1:20">
      <c r="A495" s="167">
        <v>50050</v>
      </c>
      <c r="B495" s="168">
        <v>45945</v>
      </c>
      <c r="C495" s="168">
        <v>45945</v>
      </c>
      <c r="D495" s="167" t="s">
        <v>5349</v>
      </c>
      <c r="E495" s="167" t="s">
        <v>5349</v>
      </c>
      <c r="F495" s="167" t="s">
        <v>1425</v>
      </c>
      <c r="G495" s="167" t="s">
        <v>1426</v>
      </c>
      <c r="I495" s="167" t="s">
        <v>1384</v>
      </c>
      <c r="J495" s="167" t="s">
        <v>2019</v>
      </c>
      <c r="K495" s="167" t="s">
        <v>1215</v>
      </c>
      <c r="L495" s="167" t="s">
        <v>2020</v>
      </c>
      <c r="M495" s="167" t="s">
        <v>1394</v>
      </c>
      <c r="O495" s="167">
        <v>11281</v>
      </c>
      <c r="P495" s="167" t="s">
        <v>4987</v>
      </c>
      <c r="Q495" s="167">
        <v>98.7</v>
      </c>
      <c r="S495" s="167">
        <f t="shared" si="7"/>
        <v>98.7</v>
      </c>
      <c r="T495" s="167" t="s">
        <v>1361</v>
      </c>
    </row>
    <row r="496" spans="1:20">
      <c r="A496" s="167">
        <v>50050</v>
      </c>
      <c r="B496" s="168">
        <v>45945</v>
      </c>
      <c r="C496" s="168">
        <v>45945</v>
      </c>
      <c r="D496" s="167" t="s">
        <v>5350</v>
      </c>
      <c r="E496" s="167" t="s">
        <v>5350</v>
      </c>
      <c r="F496" s="167" t="s">
        <v>1425</v>
      </c>
      <c r="G496" s="167" t="s">
        <v>1426</v>
      </c>
      <c r="I496" s="167" t="s">
        <v>1384</v>
      </c>
      <c r="J496" s="167" t="s">
        <v>1427</v>
      </c>
      <c r="K496" s="167" t="s">
        <v>1159</v>
      </c>
      <c r="L496" s="167" t="s">
        <v>1428</v>
      </c>
      <c r="M496" s="167" t="s">
        <v>1393</v>
      </c>
      <c r="O496" s="167">
        <v>11284</v>
      </c>
      <c r="P496" s="167" t="s">
        <v>4987</v>
      </c>
      <c r="Q496" s="167">
        <v>4.0999999999999996</v>
      </c>
      <c r="S496" s="167">
        <f t="shared" si="7"/>
        <v>4.0999999999999996</v>
      </c>
      <c r="T496" s="167" t="s">
        <v>1361</v>
      </c>
    </row>
    <row r="497" spans="1:20">
      <c r="A497" s="167">
        <v>50050</v>
      </c>
      <c r="B497" s="168">
        <v>45945</v>
      </c>
      <c r="C497" s="168">
        <v>45945</v>
      </c>
      <c r="D497" s="167" t="s">
        <v>5350</v>
      </c>
      <c r="E497" s="167" t="s">
        <v>5350</v>
      </c>
      <c r="F497" s="167" t="s">
        <v>1425</v>
      </c>
      <c r="G497" s="167" t="s">
        <v>1426</v>
      </c>
      <c r="I497" s="167" t="s">
        <v>1384</v>
      </c>
      <c r="J497" s="167" t="s">
        <v>2019</v>
      </c>
      <c r="K497" s="167" t="s">
        <v>1159</v>
      </c>
      <c r="L497" s="167" t="s">
        <v>2020</v>
      </c>
      <c r="M497" s="167" t="s">
        <v>1393</v>
      </c>
      <c r="O497" s="167">
        <v>11284</v>
      </c>
      <c r="P497" s="167" t="s">
        <v>4987</v>
      </c>
      <c r="Q497" s="167">
        <v>54.6</v>
      </c>
      <c r="S497" s="167">
        <f t="shared" si="7"/>
        <v>54.6</v>
      </c>
      <c r="T497" s="167" t="s">
        <v>1361</v>
      </c>
    </row>
    <row r="498" spans="1:20">
      <c r="A498" s="167">
        <v>50050</v>
      </c>
      <c r="B498" s="168">
        <v>45961</v>
      </c>
      <c r="C498" s="168">
        <v>45961</v>
      </c>
      <c r="E498" s="167" t="s">
        <v>1383</v>
      </c>
      <c r="I498" s="167" t="s">
        <v>1384</v>
      </c>
      <c r="K498" s="167" t="s">
        <v>798</v>
      </c>
      <c r="M498" s="167" t="s">
        <v>1385</v>
      </c>
      <c r="O498" s="167">
        <v>24186</v>
      </c>
      <c r="P498" s="167" t="s">
        <v>1386</v>
      </c>
      <c r="R498" s="167">
        <v>4.0999999999999996</v>
      </c>
      <c r="S498" s="167">
        <f t="shared" si="7"/>
        <v>-4.0999999999999996</v>
      </c>
      <c r="T498" s="167" t="s">
        <v>1361</v>
      </c>
    </row>
    <row r="499" spans="1:20">
      <c r="A499" s="167">
        <v>50050</v>
      </c>
      <c r="B499" s="168">
        <v>45961</v>
      </c>
      <c r="C499" s="168">
        <v>45961</v>
      </c>
      <c r="E499" s="167" t="s">
        <v>1383</v>
      </c>
      <c r="I499" s="167" t="s">
        <v>1384</v>
      </c>
      <c r="K499" s="167" t="s">
        <v>1212</v>
      </c>
      <c r="M499" s="167" t="s">
        <v>1390</v>
      </c>
      <c r="O499" s="167">
        <v>24186</v>
      </c>
      <c r="P499" s="167" t="s">
        <v>1386</v>
      </c>
      <c r="R499" s="167">
        <v>4.0999999999999996</v>
      </c>
      <c r="S499" s="167">
        <f t="shared" si="7"/>
        <v>-4.0999999999999996</v>
      </c>
      <c r="T499" s="167" t="s">
        <v>1361</v>
      </c>
    </row>
    <row r="500" spans="1:20">
      <c r="A500" s="167">
        <v>50050</v>
      </c>
      <c r="B500" s="168">
        <v>45961</v>
      </c>
      <c r="C500" s="168">
        <v>45961</v>
      </c>
      <c r="E500" s="167" t="s">
        <v>1383</v>
      </c>
      <c r="I500" s="167" t="s">
        <v>1384</v>
      </c>
      <c r="K500" s="167" t="s">
        <v>867</v>
      </c>
      <c r="M500" s="167" t="s">
        <v>1392</v>
      </c>
      <c r="O500" s="167">
        <v>24186</v>
      </c>
      <c r="P500" s="167" t="s">
        <v>1386</v>
      </c>
      <c r="R500" s="167">
        <v>18.8</v>
      </c>
      <c r="S500" s="167">
        <f t="shared" si="7"/>
        <v>-18.8</v>
      </c>
      <c r="T500" s="167" t="s">
        <v>1361</v>
      </c>
    </row>
    <row r="501" spans="1:20">
      <c r="A501" s="167">
        <v>50050</v>
      </c>
      <c r="B501" s="168">
        <v>45961</v>
      </c>
      <c r="C501" s="168">
        <v>45961</v>
      </c>
      <c r="E501" s="167" t="s">
        <v>1383</v>
      </c>
      <c r="I501" s="167" t="s">
        <v>1384</v>
      </c>
      <c r="K501" s="167" t="s">
        <v>1135</v>
      </c>
      <c r="M501" s="167" t="s">
        <v>1389</v>
      </c>
      <c r="O501" s="167">
        <v>24186</v>
      </c>
      <c r="P501" s="167" t="s">
        <v>1386</v>
      </c>
      <c r="R501" s="167">
        <v>25.1</v>
      </c>
      <c r="S501" s="167">
        <f t="shared" si="7"/>
        <v>-25.1</v>
      </c>
      <c r="T501" s="167" t="s">
        <v>1361</v>
      </c>
    </row>
    <row r="502" spans="1:20">
      <c r="A502" s="167">
        <v>50050</v>
      </c>
      <c r="B502" s="168">
        <v>45961</v>
      </c>
      <c r="C502" s="168">
        <v>45961</v>
      </c>
      <c r="E502" s="167" t="s">
        <v>1383</v>
      </c>
      <c r="I502" s="167" t="s">
        <v>1384</v>
      </c>
      <c r="K502" s="167" t="s">
        <v>1203</v>
      </c>
      <c r="M502" s="167" t="s">
        <v>1387</v>
      </c>
      <c r="O502" s="167">
        <v>24186</v>
      </c>
      <c r="P502" s="167" t="s">
        <v>1386</v>
      </c>
      <c r="R502" s="167">
        <v>35.299999999999997</v>
      </c>
      <c r="S502" s="167">
        <f t="shared" si="7"/>
        <v>-35.299999999999997</v>
      </c>
      <c r="T502" s="167" t="s">
        <v>1361</v>
      </c>
    </row>
    <row r="503" spans="1:20">
      <c r="A503" s="167">
        <v>50050</v>
      </c>
      <c r="B503" s="168">
        <v>45961</v>
      </c>
      <c r="C503" s="168">
        <v>45961</v>
      </c>
      <c r="E503" s="167" t="s">
        <v>1383</v>
      </c>
      <c r="I503" s="167" t="s">
        <v>1384</v>
      </c>
      <c r="K503" s="167" t="s">
        <v>1177</v>
      </c>
      <c r="M503" s="167" t="s">
        <v>1391</v>
      </c>
      <c r="O503" s="167">
        <v>24186</v>
      </c>
      <c r="P503" s="167" t="s">
        <v>1386</v>
      </c>
      <c r="R503" s="167">
        <v>39.9</v>
      </c>
      <c r="S503" s="167">
        <f t="shared" si="7"/>
        <v>-39.9</v>
      </c>
      <c r="T503" s="167" t="s">
        <v>1361</v>
      </c>
    </row>
    <row r="504" spans="1:20">
      <c r="A504" s="167">
        <v>50050</v>
      </c>
      <c r="B504" s="168">
        <v>45961</v>
      </c>
      <c r="C504" s="168">
        <v>45961</v>
      </c>
      <c r="E504" s="167" t="s">
        <v>1383</v>
      </c>
      <c r="I504" s="167" t="s">
        <v>1384</v>
      </c>
      <c r="K504" s="167" t="s">
        <v>1159</v>
      </c>
      <c r="M504" s="167" t="s">
        <v>1393</v>
      </c>
      <c r="O504" s="167">
        <v>24186</v>
      </c>
      <c r="P504" s="167" t="s">
        <v>1386</v>
      </c>
      <c r="R504" s="167">
        <v>58.7</v>
      </c>
      <c r="S504" s="167">
        <f t="shared" si="7"/>
        <v>-58.7</v>
      </c>
      <c r="T504" s="167" t="s">
        <v>1361</v>
      </c>
    </row>
    <row r="505" spans="1:20">
      <c r="A505" s="167">
        <v>50050</v>
      </c>
      <c r="B505" s="168">
        <v>45961</v>
      </c>
      <c r="C505" s="168">
        <v>45961</v>
      </c>
      <c r="E505" s="167" t="s">
        <v>1383</v>
      </c>
      <c r="I505" s="167" t="s">
        <v>1384</v>
      </c>
      <c r="K505" s="167" t="s">
        <v>842</v>
      </c>
      <c r="M505" s="167" t="s">
        <v>1395</v>
      </c>
      <c r="O505" s="167">
        <v>24186</v>
      </c>
      <c r="P505" s="167" t="s">
        <v>1386</v>
      </c>
      <c r="R505" s="167">
        <v>94.5</v>
      </c>
      <c r="S505" s="167">
        <f t="shared" si="7"/>
        <v>-94.5</v>
      </c>
      <c r="T505" s="167" t="s">
        <v>1361</v>
      </c>
    </row>
    <row r="506" spans="1:20">
      <c r="A506" s="167">
        <v>50050</v>
      </c>
      <c r="B506" s="168">
        <v>45961</v>
      </c>
      <c r="C506" s="168">
        <v>45961</v>
      </c>
      <c r="E506" s="167" t="s">
        <v>1383</v>
      </c>
      <c r="I506" s="167" t="s">
        <v>1384</v>
      </c>
      <c r="K506" s="167" t="s">
        <v>1076</v>
      </c>
      <c r="M506" s="167" t="s">
        <v>1396</v>
      </c>
      <c r="O506" s="167">
        <v>24186</v>
      </c>
      <c r="P506" s="167" t="s">
        <v>1386</v>
      </c>
      <c r="R506" s="167">
        <v>96.6</v>
      </c>
      <c r="S506" s="167">
        <f t="shared" si="7"/>
        <v>-96.6</v>
      </c>
      <c r="T506" s="167" t="s">
        <v>1361</v>
      </c>
    </row>
    <row r="507" spans="1:20">
      <c r="A507" s="167">
        <v>50050</v>
      </c>
      <c r="B507" s="168">
        <v>45961</v>
      </c>
      <c r="C507" s="168">
        <v>45961</v>
      </c>
      <c r="E507" s="167" t="s">
        <v>1383</v>
      </c>
      <c r="I507" s="167" t="s">
        <v>1384</v>
      </c>
      <c r="K507" s="167" t="s">
        <v>1215</v>
      </c>
      <c r="M507" s="167" t="s">
        <v>1394</v>
      </c>
      <c r="O507" s="167">
        <v>24186</v>
      </c>
      <c r="P507" s="167" t="s">
        <v>1386</v>
      </c>
      <c r="R507" s="167">
        <v>98.7</v>
      </c>
      <c r="S507" s="167">
        <f t="shared" si="7"/>
        <v>-98.7</v>
      </c>
      <c r="T507" s="167" t="s">
        <v>1361</v>
      </c>
    </row>
    <row r="508" spans="1:20">
      <c r="A508" s="167">
        <v>50050</v>
      </c>
      <c r="B508" s="168">
        <v>45961</v>
      </c>
      <c r="C508" s="168">
        <v>45961</v>
      </c>
      <c r="E508" s="167" t="s">
        <v>1383</v>
      </c>
      <c r="I508" s="167" t="s">
        <v>1384</v>
      </c>
      <c r="K508" s="167" t="s">
        <v>1146</v>
      </c>
      <c r="M508" s="167" t="s">
        <v>1398</v>
      </c>
      <c r="O508" s="167">
        <v>24186</v>
      </c>
      <c r="P508" s="167" t="s">
        <v>1386</v>
      </c>
      <c r="R508" s="167">
        <v>241.5</v>
      </c>
      <c r="S508" s="167">
        <f t="shared" si="7"/>
        <v>-241.5</v>
      </c>
      <c r="T508" s="167" t="s">
        <v>1361</v>
      </c>
    </row>
    <row r="509" spans="1:20">
      <c r="A509" s="167">
        <v>50050</v>
      </c>
      <c r="B509" s="168">
        <v>45961</v>
      </c>
      <c r="C509" s="168">
        <v>45961</v>
      </c>
      <c r="E509" s="167" t="s">
        <v>1383</v>
      </c>
      <c r="I509" s="167" t="s">
        <v>1384</v>
      </c>
      <c r="K509" s="167" t="s">
        <v>1086</v>
      </c>
      <c r="M509" s="167" t="s">
        <v>1399</v>
      </c>
      <c r="O509" s="167">
        <v>24186</v>
      </c>
      <c r="P509" s="167" t="s">
        <v>1386</v>
      </c>
      <c r="R509" s="167">
        <v>575.1</v>
      </c>
      <c r="S509" s="167">
        <f t="shared" si="7"/>
        <v>-575.1</v>
      </c>
      <c r="T509" s="167" t="s">
        <v>1361</v>
      </c>
    </row>
    <row r="510" spans="1:20">
      <c r="A510" s="167">
        <v>50080</v>
      </c>
      <c r="B510" s="168">
        <v>45901</v>
      </c>
      <c r="C510" s="168">
        <v>45901</v>
      </c>
      <c r="D510" s="167" t="s">
        <v>4988</v>
      </c>
      <c r="E510" s="167" t="s">
        <v>4988</v>
      </c>
      <c r="F510" s="167" t="s">
        <v>1425</v>
      </c>
      <c r="G510" s="167" t="s">
        <v>1426</v>
      </c>
      <c r="I510" s="167" t="s">
        <v>1618</v>
      </c>
      <c r="J510" s="167" t="s">
        <v>1602</v>
      </c>
      <c r="K510" s="167" t="s">
        <v>828</v>
      </c>
      <c r="L510" s="167" t="s">
        <v>1603</v>
      </c>
      <c r="M510" s="167" t="s">
        <v>1626</v>
      </c>
      <c r="O510" s="167">
        <v>10675</v>
      </c>
      <c r="P510" s="167" t="s">
        <v>4987</v>
      </c>
      <c r="Q510" s="167">
        <v>33.6</v>
      </c>
      <c r="S510" s="167">
        <f t="shared" si="7"/>
        <v>33.6</v>
      </c>
      <c r="T510" s="167" t="s">
        <v>1361</v>
      </c>
    </row>
    <row r="511" spans="1:20">
      <c r="A511" s="167">
        <v>50080</v>
      </c>
      <c r="B511" s="168">
        <v>45901</v>
      </c>
      <c r="C511" s="168">
        <v>45901</v>
      </c>
      <c r="D511" s="167" t="s">
        <v>4990</v>
      </c>
      <c r="E511" s="167" t="s">
        <v>4990</v>
      </c>
      <c r="F511" s="167" t="s">
        <v>1425</v>
      </c>
      <c r="G511" s="167" t="s">
        <v>1426</v>
      </c>
      <c r="I511" s="167" t="s">
        <v>1618</v>
      </c>
      <c r="J511" s="167" t="s">
        <v>1602</v>
      </c>
      <c r="K511" s="167" t="s">
        <v>859</v>
      </c>
      <c r="L511" s="167" t="s">
        <v>1603</v>
      </c>
      <c r="M511" s="167" t="s">
        <v>1892</v>
      </c>
      <c r="O511" s="167">
        <v>10677</v>
      </c>
      <c r="P511" s="167" t="s">
        <v>4987</v>
      </c>
      <c r="Q511" s="167">
        <v>22.4</v>
      </c>
      <c r="S511" s="167">
        <f t="shared" si="7"/>
        <v>22.4</v>
      </c>
      <c r="T511" s="167" t="s">
        <v>1361</v>
      </c>
    </row>
    <row r="512" spans="1:20">
      <c r="A512" s="167">
        <v>50080</v>
      </c>
      <c r="B512" s="168">
        <v>45901</v>
      </c>
      <c r="C512" s="168">
        <v>45901</v>
      </c>
      <c r="D512" s="167" t="s">
        <v>4998</v>
      </c>
      <c r="E512" s="167" t="s">
        <v>4998</v>
      </c>
      <c r="F512" s="167" t="s">
        <v>1425</v>
      </c>
      <c r="G512" s="167" t="s">
        <v>1426</v>
      </c>
      <c r="I512" s="167" t="s">
        <v>1618</v>
      </c>
      <c r="J512" s="167" t="s">
        <v>1602</v>
      </c>
      <c r="K512" s="167" t="s">
        <v>1167</v>
      </c>
      <c r="L512" s="167" t="s">
        <v>1603</v>
      </c>
      <c r="M512" s="167" t="s">
        <v>3592</v>
      </c>
      <c r="O512" s="167">
        <v>10695</v>
      </c>
      <c r="P512" s="167" t="s">
        <v>4987</v>
      </c>
      <c r="Q512" s="167">
        <v>7.2</v>
      </c>
      <c r="S512" s="167">
        <f t="shared" si="7"/>
        <v>7.2</v>
      </c>
      <c r="T512" s="167" t="s">
        <v>1361</v>
      </c>
    </row>
    <row r="513" spans="1:20">
      <c r="A513" s="167">
        <v>50080</v>
      </c>
      <c r="B513" s="168">
        <v>45901</v>
      </c>
      <c r="C513" s="168">
        <v>45901</v>
      </c>
      <c r="D513" s="167" t="s">
        <v>5001</v>
      </c>
      <c r="E513" s="167" t="s">
        <v>5001</v>
      </c>
      <c r="F513" s="167" t="s">
        <v>1425</v>
      </c>
      <c r="G513" s="167" t="s">
        <v>1426</v>
      </c>
      <c r="I513" s="167" t="s">
        <v>1618</v>
      </c>
      <c r="J513" s="167" t="s">
        <v>1602</v>
      </c>
      <c r="K513" s="167" t="s">
        <v>1301</v>
      </c>
      <c r="L513" s="167" t="s">
        <v>1603</v>
      </c>
      <c r="M513" s="167" t="s">
        <v>4429</v>
      </c>
      <c r="O513" s="167">
        <v>10698</v>
      </c>
      <c r="P513" s="167" t="s">
        <v>4987</v>
      </c>
      <c r="Q513" s="167">
        <v>14.4</v>
      </c>
      <c r="S513" s="167">
        <f t="shared" si="7"/>
        <v>14.4</v>
      </c>
      <c r="T513" s="167" t="s">
        <v>1361</v>
      </c>
    </row>
    <row r="514" spans="1:20">
      <c r="A514" s="167">
        <v>50080</v>
      </c>
      <c r="B514" s="168">
        <v>45901</v>
      </c>
      <c r="C514" s="168">
        <v>45901</v>
      </c>
      <c r="D514" s="167" t="s">
        <v>5003</v>
      </c>
      <c r="E514" s="167" t="s">
        <v>5003</v>
      </c>
      <c r="F514" s="167" t="s">
        <v>1425</v>
      </c>
      <c r="G514" s="167" t="s">
        <v>1426</v>
      </c>
      <c r="I514" s="167" t="s">
        <v>1618</v>
      </c>
      <c r="J514" s="167" t="s">
        <v>1602</v>
      </c>
      <c r="K514" s="167" t="s">
        <v>1315</v>
      </c>
      <c r="L514" s="167" t="s">
        <v>1603</v>
      </c>
      <c r="M514" s="167" t="s">
        <v>4630</v>
      </c>
      <c r="O514" s="167">
        <v>10701</v>
      </c>
      <c r="P514" s="167" t="s">
        <v>4987</v>
      </c>
      <c r="Q514" s="167">
        <v>32.799999999999997</v>
      </c>
      <c r="S514" s="167">
        <f t="shared" si="7"/>
        <v>32.799999999999997</v>
      </c>
      <c r="T514" s="167" t="s">
        <v>1361</v>
      </c>
    </row>
    <row r="515" spans="1:20">
      <c r="A515" s="167">
        <v>50080</v>
      </c>
      <c r="B515" s="168">
        <v>45901</v>
      </c>
      <c r="C515" s="168">
        <v>45901</v>
      </c>
      <c r="D515" s="167" t="s">
        <v>5006</v>
      </c>
      <c r="E515" s="167" t="s">
        <v>5006</v>
      </c>
      <c r="F515" s="167" t="s">
        <v>1425</v>
      </c>
      <c r="G515" s="167" t="s">
        <v>1426</v>
      </c>
      <c r="I515" s="167" t="s">
        <v>1405</v>
      </c>
      <c r="J515" s="167" t="s">
        <v>1602</v>
      </c>
      <c r="K515" s="167" t="s">
        <v>815</v>
      </c>
      <c r="L515" s="167" t="s">
        <v>1603</v>
      </c>
      <c r="M515" s="167" t="s">
        <v>1548</v>
      </c>
      <c r="O515" s="167">
        <v>10793</v>
      </c>
      <c r="P515" s="167" t="s">
        <v>4987</v>
      </c>
      <c r="Q515" s="167">
        <v>75.92</v>
      </c>
      <c r="S515" s="167">
        <f t="shared" ref="S515:S578" si="8">Q515-R515</f>
        <v>75.92</v>
      </c>
      <c r="T515" s="167" t="s">
        <v>1361</v>
      </c>
    </row>
    <row r="516" spans="1:20">
      <c r="A516" s="167">
        <v>50080</v>
      </c>
      <c r="B516" s="168">
        <v>45901</v>
      </c>
      <c r="C516" s="168">
        <v>45901</v>
      </c>
      <c r="D516" s="167" t="s">
        <v>5014</v>
      </c>
      <c r="E516" s="167" t="s">
        <v>5014</v>
      </c>
      <c r="F516" s="167" t="s">
        <v>1425</v>
      </c>
      <c r="G516" s="167" t="s">
        <v>1426</v>
      </c>
      <c r="I516" s="167" t="s">
        <v>1405</v>
      </c>
      <c r="J516" s="167" t="s">
        <v>2596</v>
      </c>
      <c r="K516" s="167" t="s">
        <v>973</v>
      </c>
      <c r="L516" s="167" t="s">
        <v>2597</v>
      </c>
      <c r="M516" s="167" t="s">
        <v>2585</v>
      </c>
      <c r="O516" s="167">
        <v>10816</v>
      </c>
      <c r="P516" s="167" t="s">
        <v>4987</v>
      </c>
      <c r="Q516" s="167">
        <v>0.8</v>
      </c>
      <c r="S516" s="167">
        <f t="shared" si="8"/>
        <v>0.8</v>
      </c>
      <c r="T516" s="167" t="s">
        <v>1361</v>
      </c>
    </row>
    <row r="517" spans="1:20">
      <c r="A517" s="167">
        <v>50080</v>
      </c>
      <c r="B517" s="168">
        <v>45901</v>
      </c>
      <c r="C517" s="168">
        <v>45901</v>
      </c>
      <c r="D517" s="167" t="s">
        <v>5014</v>
      </c>
      <c r="E517" s="167" t="s">
        <v>5014</v>
      </c>
      <c r="F517" s="167" t="s">
        <v>1425</v>
      </c>
      <c r="G517" s="167" t="s">
        <v>1426</v>
      </c>
      <c r="I517" s="167" t="s">
        <v>1405</v>
      </c>
      <c r="J517" s="167" t="s">
        <v>1602</v>
      </c>
      <c r="K517" s="167" t="s">
        <v>973</v>
      </c>
      <c r="L517" s="167" t="s">
        <v>1603</v>
      </c>
      <c r="M517" s="167" t="s">
        <v>2585</v>
      </c>
      <c r="O517" s="167">
        <v>10816</v>
      </c>
      <c r="P517" s="167" t="s">
        <v>4987</v>
      </c>
      <c r="Q517" s="167">
        <v>128</v>
      </c>
      <c r="S517" s="167">
        <f t="shared" si="8"/>
        <v>128</v>
      </c>
      <c r="T517" s="167" t="s">
        <v>1361</v>
      </c>
    </row>
    <row r="518" spans="1:20">
      <c r="A518" s="167">
        <v>50080</v>
      </c>
      <c r="B518" s="168">
        <v>45901</v>
      </c>
      <c r="C518" s="168">
        <v>45901</v>
      </c>
      <c r="D518" s="167" t="s">
        <v>5020</v>
      </c>
      <c r="E518" s="167" t="s">
        <v>5020</v>
      </c>
      <c r="F518" s="167" t="s">
        <v>1425</v>
      </c>
      <c r="G518" s="167" t="s">
        <v>1426</v>
      </c>
      <c r="I518" s="167" t="s">
        <v>1405</v>
      </c>
      <c r="J518" s="167" t="s">
        <v>1602</v>
      </c>
      <c r="K518" s="167" t="s">
        <v>1172</v>
      </c>
      <c r="L518" s="167" t="s">
        <v>1603</v>
      </c>
      <c r="M518" s="167" t="s">
        <v>3616</v>
      </c>
      <c r="O518" s="167">
        <v>10788</v>
      </c>
      <c r="P518" s="167" t="s">
        <v>4987</v>
      </c>
      <c r="Q518" s="167">
        <v>28.8</v>
      </c>
      <c r="S518" s="167">
        <f t="shared" si="8"/>
        <v>28.8</v>
      </c>
      <c r="T518" s="167" t="s">
        <v>1361</v>
      </c>
    </row>
    <row r="519" spans="1:20">
      <c r="A519" s="167">
        <v>50080</v>
      </c>
      <c r="B519" s="168">
        <v>45901</v>
      </c>
      <c r="C519" s="168">
        <v>45901</v>
      </c>
      <c r="D519" s="167" t="s">
        <v>5024</v>
      </c>
      <c r="E519" s="167" t="s">
        <v>5024</v>
      </c>
      <c r="F519" s="167" t="s">
        <v>1425</v>
      </c>
      <c r="G519" s="167" t="s">
        <v>1426</v>
      </c>
      <c r="I519" s="167" t="s">
        <v>1405</v>
      </c>
      <c r="J519" s="167" t="s">
        <v>1602</v>
      </c>
      <c r="K519" s="167" t="s">
        <v>1244</v>
      </c>
      <c r="L519" s="167" t="s">
        <v>1603</v>
      </c>
      <c r="M519" s="167" t="s">
        <v>4103</v>
      </c>
      <c r="O519" s="167">
        <v>10780</v>
      </c>
      <c r="P519" s="167" t="s">
        <v>4987</v>
      </c>
      <c r="Q519" s="167">
        <v>8</v>
      </c>
      <c r="S519" s="167">
        <f t="shared" si="8"/>
        <v>8</v>
      </c>
      <c r="T519" s="167" t="s">
        <v>1361</v>
      </c>
    </row>
    <row r="520" spans="1:20">
      <c r="A520" s="167">
        <v>50080</v>
      </c>
      <c r="B520" s="168">
        <v>45901</v>
      </c>
      <c r="C520" s="168">
        <v>45901</v>
      </c>
      <c r="D520" s="167" t="s">
        <v>5029</v>
      </c>
      <c r="E520" s="167" t="s">
        <v>5029</v>
      </c>
      <c r="F520" s="167" t="s">
        <v>1425</v>
      </c>
      <c r="G520" s="167" t="s">
        <v>1426</v>
      </c>
      <c r="I520" s="167" t="s">
        <v>1405</v>
      </c>
      <c r="J520" s="167" t="s">
        <v>1602</v>
      </c>
      <c r="K520" s="167" t="s">
        <v>1264</v>
      </c>
      <c r="L520" s="167" t="s">
        <v>1603</v>
      </c>
      <c r="M520" s="167" t="s">
        <v>4256</v>
      </c>
      <c r="O520" s="167">
        <v>10802</v>
      </c>
      <c r="P520" s="167" t="s">
        <v>4987</v>
      </c>
      <c r="Q520" s="167">
        <v>4.8</v>
      </c>
      <c r="S520" s="167">
        <f t="shared" si="8"/>
        <v>4.8</v>
      </c>
      <c r="T520" s="167" t="s">
        <v>1361</v>
      </c>
    </row>
    <row r="521" spans="1:20">
      <c r="A521" s="167">
        <v>50080</v>
      </c>
      <c r="B521" s="168">
        <v>45901</v>
      </c>
      <c r="C521" s="168">
        <v>45901</v>
      </c>
      <c r="D521" s="167" t="s">
        <v>5031</v>
      </c>
      <c r="E521" s="167" t="s">
        <v>5031</v>
      </c>
      <c r="F521" s="167" t="s">
        <v>1425</v>
      </c>
      <c r="G521" s="167" t="s">
        <v>1426</v>
      </c>
      <c r="I521" s="167" t="s">
        <v>1405</v>
      </c>
      <c r="J521" s="167" t="s">
        <v>1602</v>
      </c>
      <c r="K521" s="167" t="s">
        <v>1284</v>
      </c>
      <c r="L521" s="167" t="s">
        <v>1603</v>
      </c>
      <c r="M521" s="167" t="s">
        <v>4375</v>
      </c>
      <c r="O521" s="167">
        <v>10787</v>
      </c>
      <c r="P521" s="167" t="s">
        <v>4987</v>
      </c>
      <c r="Q521" s="167">
        <v>18.399999999999999</v>
      </c>
      <c r="S521" s="167">
        <f t="shared" si="8"/>
        <v>18.399999999999999</v>
      </c>
      <c r="T521" s="167" t="s">
        <v>1361</v>
      </c>
    </row>
    <row r="522" spans="1:20">
      <c r="A522" s="167">
        <v>50080</v>
      </c>
      <c r="B522" s="168">
        <v>45901</v>
      </c>
      <c r="C522" s="168">
        <v>45901</v>
      </c>
      <c r="D522" s="167" t="s">
        <v>5044</v>
      </c>
      <c r="E522" s="167" t="s">
        <v>5044</v>
      </c>
      <c r="F522" s="167" t="s">
        <v>1425</v>
      </c>
      <c r="G522" s="167" t="s">
        <v>1426</v>
      </c>
      <c r="I522" s="167" t="s">
        <v>1405</v>
      </c>
      <c r="J522" s="167" t="s">
        <v>1602</v>
      </c>
      <c r="K522" s="167" t="s">
        <v>1304</v>
      </c>
      <c r="L522" s="167" t="s">
        <v>1603</v>
      </c>
      <c r="M522" s="167" t="s">
        <v>4528</v>
      </c>
      <c r="O522" s="167">
        <v>10773</v>
      </c>
      <c r="P522" s="167" t="s">
        <v>4987</v>
      </c>
      <c r="Q522" s="167">
        <v>15.2</v>
      </c>
      <c r="S522" s="167">
        <f t="shared" si="8"/>
        <v>15.2</v>
      </c>
      <c r="T522" s="167" t="s">
        <v>1361</v>
      </c>
    </row>
    <row r="523" spans="1:20">
      <c r="A523" s="167">
        <v>50080</v>
      </c>
      <c r="B523" s="168">
        <v>45931</v>
      </c>
      <c r="C523" s="168">
        <v>45931</v>
      </c>
      <c r="D523" s="167" t="s">
        <v>5123</v>
      </c>
      <c r="E523" s="167" t="s">
        <v>5123</v>
      </c>
      <c r="F523" s="167" t="s">
        <v>1425</v>
      </c>
      <c r="G523" s="167" t="s">
        <v>1426</v>
      </c>
      <c r="I523" s="167" t="s">
        <v>1618</v>
      </c>
      <c r="J523" s="167" t="s">
        <v>1602</v>
      </c>
      <c r="K523" s="167" t="s">
        <v>828</v>
      </c>
      <c r="L523" s="167" t="s">
        <v>1603</v>
      </c>
      <c r="M523" s="167" t="s">
        <v>1626</v>
      </c>
      <c r="O523" s="167">
        <v>10983</v>
      </c>
      <c r="P523" s="167" t="s">
        <v>4987</v>
      </c>
      <c r="Q523" s="167">
        <v>33.6</v>
      </c>
      <c r="S523" s="167">
        <f t="shared" si="8"/>
        <v>33.6</v>
      </c>
      <c r="T523" s="167" t="s">
        <v>1361</v>
      </c>
    </row>
    <row r="524" spans="1:20">
      <c r="A524" s="167">
        <v>50080</v>
      </c>
      <c r="B524" s="168">
        <v>45931</v>
      </c>
      <c r="C524" s="168">
        <v>45931</v>
      </c>
      <c r="D524" s="167" t="s">
        <v>5125</v>
      </c>
      <c r="E524" s="167" t="s">
        <v>5125</v>
      </c>
      <c r="F524" s="167" t="s">
        <v>1425</v>
      </c>
      <c r="G524" s="167" t="s">
        <v>1426</v>
      </c>
      <c r="I524" s="167" t="s">
        <v>1618</v>
      </c>
      <c r="J524" s="167" t="s">
        <v>1602</v>
      </c>
      <c r="K524" s="167" t="s">
        <v>859</v>
      </c>
      <c r="L524" s="167" t="s">
        <v>1603</v>
      </c>
      <c r="M524" s="167" t="s">
        <v>1892</v>
      </c>
      <c r="O524" s="167">
        <v>10985</v>
      </c>
      <c r="P524" s="167" t="s">
        <v>4987</v>
      </c>
      <c r="Q524" s="167">
        <v>22.4</v>
      </c>
      <c r="S524" s="167">
        <f t="shared" si="8"/>
        <v>22.4</v>
      </c>
      <c r="T524" s="167" t="s">
        <v>1361</v>
      </c>
    </row>
    <row r="525" spans="1:20">
      <c r="A525" s="167">
        <v>50080</v>
      </c>
      <c r="B525" s="168">
        <v>45931</v>
      </c>
      <c r="C525" s="168">
        <v>45931</v>
      </c>
      <c r="D525" s="167" t="s">
        <v>5133</v>
      </c>
      <c r="E525" s="167" t="s">
        <v>5133</v>
      </c>
      <c r="F525" s="167" t="s">
        <v>1425</v>
      </c>
      <c r="G525" s="167" t="s">
        <v>1426</v>
      </c>
      <c r="I525" s="167" t="s">
        <v>1618</v>
      </c>
      <c r="J525" s="167" t="s">
        <v>1602</v>
      </c>
      <c r="K525" s="167" t="s">
        <v>1167</v>
      </c>
      <c r="L525" s="167" t="s">
        <v>1603</v>
      </c>
      <c r="M525" s="167" t="s">
        <v>3592</v>
      </c>
      <c r="O525" s="167">
        <v>11003</v>
      </c>
      <c r="P525" s="167" t="s">
        <v>4987</v>
      </c>
      <c r="Q525" s="167">
        <v>7.2</v>
      </c>
      <c r="S525" s="167">
        <f t="shared" si="8"/>
        <v>7.2</v>
      </c>
      <c r="T525" s="167" t="s">
        <v>1361</v>
      </c>
    </row>
    <row r="526" spans="1:20">
      <c r="A526" s="167">
        <v>50080</v>
      </c>
      <c r="B526" s="168">
        <v>45931</v>
      </c>
      <c r="C526" s="168">
        <v>45931</v>
      </c>
      <c r="D526" s="167" t="s">
        <v>5136</v>
      </c>
      <c r="E526" s="167" t="s">
        <v>5136</v>
      </c>
      <c r="F526" s="167" t="s">
        <v>1425</v>
      </c>
      <c r="G526" s="167" t="s">
        <v>1426</v>
      </c>
      <c r="I526" s="167" t="s">
        <v>1618</v>
      </c>
      <c r="J526" s="167" t="s">
        <v>1602</v>
      </c>
      <c r="K526" s="167" t="s">
        <v>1301</v>
      </c>
      <c r="L526" s="167" t="s">
        <v>1603</v>
      </c>
      <c r="M526" s="167" t="s">
        <v>4429</v>
      </c>
      <c r="O526" s="167">
        <v>11006</v>
      </c>
      <c r="P526" s="167" t="s">
        <v>4987</v>
      </c>
      <c r="Q526" s="167">
        <v>14.4</v>
      </c>
      <c r="S526" s="167">
        <f t="shared" si="8"/>
        <v>14.4</v>
      </c>
      <c r="T526" s="167" t="s">
        <v>1361</v>
      </c>
    </row>
    <row r="527" spans="1:20">
      <c r="A527" s="167">
        <v>50080</v>
      </c>
      <c r="B527" s="168">
        <v>45931</v>
      </c>
      <c r="C527" s="168">
        <v>45931</v>
      </c>
      <c r="D527" s="167" t="s">
        <v>5138</v>
      </c>
      <c r="E527" s="167" t="s">
        <v>5138</v>
      </c>
      <c r="F527" s="167" t="s">
        <v>1425</v>
      </c>
      <c r="G527" s="167" t="s">
        <v>1426</v>
      </c>
      <c r="I527" s="167" t="s">
        <v>1618</v>
      </c>
      <c r="J527" s="167" t="s">
        <v>1602</v>
      </c>
      <c r="K527" s="167" t="s">
        <v>1315</v>
      </c>
      <c r="L527" s="167" t="s">
        <v>1603</v>
      </c>
      <c r="M527" s="167" t="s">
        <v>4630</v>
      </c>
      <c r="O527" s="167">
        <v>11009</v>
      </c>
      <c r="P527" s="167" t="s">
        <v>4987</v>
      </c>
      <c r="Q527" s="167">
        <v>32.799999999999997</v>
      </c>
      <c r="S527" s="167">
        <f t="shared" si="8"/>
        <v>32.799999999999997</v>
      </c>
      <c r="T527" s="167" t="s">
        <v>1361</v>
      </c>
    </row>
    <row r="528" spans="1:20">
      <c r="A528" s="167">
        <v>50080</v>
      </c>
      <c r="B528" s="168">
        <v>45931</v>
      </c>
      <c r="C528" s="168">
        <v>45931</v>
      </c>
      <c r="D528" s="167" t="s">
        <v>5141</v>
      </c>
      <c r="E528" s="167" t="s">
        <v>5141</v>
      </c>
      <c r="F528" s="167" t="s">
        <v>1425</v>
      </c>
      <c r="G528" s="167" t="s">
        <v>1426</v>
      </c>
      <c r="I528" s="167" t="s">
        <v>1405</v>
      </c>
      <c r="J528" s="167" t="s">
        <v>1602</v>
      </c>
      <c r="K528" s="167" t="s">
        <v>815</v>
      </c>
      <c r="L528" s="167" t="s">
        <v>1603</v>
      </c>
      <c r="M528" s="167" t="s">
        <v>1548</v>
      </c>
      <c r="O528" s="167">
        <v>11019</v>
      </c>
      <c r="P528" s="167" t="s">
        <v>4987</v>
      </c>
      <c r="Q528" s="167">
        <v>75.92</v>
      </c>
      <c r="S528" s="167">
        <f t="shared" si="8"/>
        <v>75.92</v>
      </c>
      <c r="T528" s="167" t="s">
        <v>1361</v>
      </c>
    </row>
    <row r="529" spans="1:20">
      <c r="A529" s="167">
        <v>50080</v>
      </c>
      <c r="B529" s="168">
        <v>45931</v>
      </c>
      <c r="C529" s="168">
        <v>45931</v>
      </c>
      <c r="D529" s="167" t="s">
        <v>5149</v>
      </c>
      <c r="E529" s="167" t="s">
        <v>5149</v>
      </c>
      <c r="F529" s="167" t="s">
        <v>1425</v>
      </c>
      <c r="G529" s="167" t="s">
        <v>1426</v>
      </c>
      <c r="I529" s="167" t="s">
        <v>1405</v>
      </c>
      <c r="J529" s="167" t="s">
        <v>2596</v>
      </c>
      <c r="K529" s="167" t="s">
        <v>973</v>
      </c>
      <c r="L529" s="167" t="s">
        <v>2597</v>
      </c>
      <c r="M529" s="167" t="s">
        <v>2585</v>
      </c>
      <c r="O529" s="167">
        <v>11049</v>
      </c>
      <c r="P529" s="167" t="s">
        <v>4987</v>
      </c>
      <c r="Q529" s="167">
        <v>0.8</v>
      </c>
      <c r="S529" s="167">
        <f t="shared" si="8"/>
        <v>0.8</v>
      </c>
      <c r="T529" s="167" t="s">
        <v>1361</v>
      </c>
    </row>
    <row r="530" spans="1:20">
      <c r="A530" s="167">
        <v>50080</v>
      </c>
      <c r="B530" s="168">
        <v>45931</v>
      </c>
      <c r="C530" s="168">
        <v>45931</v>
      </c>
      <c r="D530" s="167" t="s">
        <v>5149</v>
      </c>
      <c r="E530" s="167" t="s">
        <v>5149</v>
      </c>
      <c r="F530" s="167" t="s">
        <v>1425</v>
      </c>
      <c r="G530" s="167" t="s">
        <v>1426</v>
      </c>
      <c r="I530" s="167" t="s">
        <v>1405</v>
      </c>
      <c r="J530" s="167" t="s">
        <v>1602</v>
      </c>
      <c r="K530" s="167" t="s">
        <v>973</v>
      </c>
      <c r="L530" s="167" t="s">
        <v>1603</v>
      </c>
      <c r="M530" s="167" t="s">
        <v>2585</v>
      </c>
      <c r="O530" s="167">
        <v>11049</v>
      </c>
      <c r="P530" s="167" t="s">
        <v>4987</v>
      </c>
      <c r="Q530" s="167">
        <v>129.6</v>
      </c>
      <c r="S530" s="167">
        <f t="shared" si="8"/>
        <v>129.6</v>
      </c>
      <c r="T530" s="167" t="s">
        <v>1361</v>
      </c>
    </row>
    <row r="531" spans="1:20">
      <c r="A531" s="167">
        <v>50080</v>
      </c>
      <c r="B531" s="168">
        <v>45931</v>
      </c>
      <c r="C531" s="168">
        <v>45931</v>
      </c>
      <c r="D531" s="167" t="s">
        <v>5155</v>
      </c>
      <c r="E531" s="167" t="s">
        <v>5155</v>
      </c>
      <c r="F531" s="167" t="s">
        <v>1425</v>
      </c>
      <c r="G531" s="167" t="s">
        <v>1426</v>
      </c>
      <c r="I531" s="167" t="s">
        <v>1405</v>
      </c>
      <c r="J531" s="167" t="s">
        <v>1602</v>
      </c>
      <c r="K531" s="167" t="s">
        <v>1172</v>
      </c>
      <c r="L531" s="167" t="s">
        <v>1603</v>
      </c>
      <c r="M531" s="167" t="s">
        <v>3616</v>
      </c>
      <c r="O531" s="167">
        <v>11072</v>
      </c>
      <c r="P531" s="167" t="s">
        <v>4987</v>
      </c>
      <c r="Q531" s="167">
        <v>28.8</v>
      </c>
      <c r="S531" s="167">
        <f t="shared" si="8"/>
        <v>28.8</v>
      </c>
      <c r="T531" s="167" t="s">
        <v>1361</v>
      </c>
    </row>
    <row r="532" spans="1:20">
      <c r="A532" s="167">
        <v>50080</v>
      </c>
      <c r="B532" s="168">
        <v>45931</v>
      </c>
      <c r="C532" s="168">
        <v>45931</v>
      </c>
      <c r="D532" s="167" t="s">
        <v>5159</v>
      </c>
      <c r="E532" s="167" t="s">
        <v>5159</v>
      </c>
      <c r="F532" s="167" t="s">
        <v>1425</v>
      </c>
      <c r="G532" s="167" t="s">
        <v>1426</v>
      </c>
      <c r="I532" s="167" t="s">
        <v>1405</v>
      </c>
      <c r="J532" s="167" t="s">
        <v>1602</v>
      </c>
      <c r="K532" s="167" t="s">
        <v>1244</v>
      </c>
      <c r="L532" s="167" t="s">
        <v>1603</v>
      </c>
      <c r="M532" s="167" t="s">
        <v>4103</v>
      </c>
      <c r="O532" s="167">
        <v>11086</v>
      </c>
      <c r="P532" s="167" t="s">
        <v>4987</v>
      </c>
      <c r="Q532" s="167">
        <v>8</v>
      </c>
      <c r="S532" s="167">
        <f t="shared" si="8"/>
        <v>8</v>
      </c>
      <c r="T532" s="167" t="s">
        <v>1361</v>
      </c>
    </row>
    <row r="533" spans="1:20">
      <c r="A533" s="167">
        <v>50080</v>
      </c>
      <c r="B533" s="168">
        <v>45931</v>
      </c>
      <c r="C533" s="168">
        <v>45931</v>
      </c>
      <c r="D533" s="167" t="s">
        <v>5164</v>
      </c>
      <c r="E533" s="167" t="s">
        <v>5164</v>
      </c>
      <c r="F533" s="167" t="s">
        <v>1425</v>
      </c>
      <c r="G533" s="167" t="s">
        <v>1426</v>
      </c>
      <c r="I533" s="167" t="s">
        <v>1405</v>
      </c>
      <c r="J533" s="167" t="s">
        <v>1602</v>
      </c>
      <c r="K533" s="167" t="s">
        <v>1264</v>
      </c>
      <c r="L533" s="167" t="s">
        <v>1603</v>
      </c>
      <c r="M533" s="167" t="s">
        <v>4256</v>
      </c>
      <c r="O533" s="167">
        <v>11091</v>
      </c>
      <c r="P533" s="167" t="s">
        <v>4987</v>
      </c>
      <c r="Q533" s="167">
        <v>4.8</v>
      </c>
      <c r="S533" s="167">
        <f t="shared" si="8"/>
        <v>4.8</v>
      </c>
      <c r="T533" s="167" t="s">
        <v>1361</v>
      </c>
    </row>
    <row r="534" spans="1:20">
      <c r="A534" s="167">
        <v>50080</v>
      </c>
      <c r="B534" s="168">
        <v>45931</v>
      </c>
      <c r="C534" s="168">
        <v>45931</v>
      </c>
      <c r="D534" s="167" t="s">
        <v>5168</v>
      </c>
      <c r="E534" s="167" t="s">
        <v>5168</v>
      </c>
      <c r="F534" s="167" t="s">
        <v>1425</v>
      </c>
      <c r="G534" s="167" t="s">
        <v>1426</v>
      </c>
      <c r="I534" s="167" t="s">
        <v>1405</v>
      </c>
      <c r="J534" s="167" t="s">
        <v>1602</v>
      </c>
      <c r="K534" s="167" t="s">
        <v>1304</v>
      </c>
      <c r="L534" s="167" t="s">
        <v>1603</v>
      </c>
      <c r="M534" s="167" t="s">
        <v>4528</v>
      </c>
      <c r="O534" s="167">
        <v>11102</v>
      </c>
      <c r="P534" s="167" t="s">
        <v>4987</v>
      </c>
      <c r="Q534" s="167">
        <v>15.2</v>
      </c>
      <c r="S534" s="167">
        <f t="shared" si="8"/>
        <v>15.2</v>
      </c>
      <c r="T534" s="167" t="s">
        <v>1361</v>
      </c>
    </row>
    <row r="535" spans="1:20">
      <c r="A535" s="167">
        <v>50090</v>
      </c>
      <c r="B535" s="168">
        <v>45901</v>
      </c>
      <c r="C535" s="168">
        <v>45901</v>
      </c>
      <c r="D535" s="167" t="s">
        <v>4991</v>
      </c>
      <c r="E535" s="167" t="s">
        <v>4991</v>
      </c>
      <c r="F535" s="167" t="s">
        <v>1425</v>
      </c>
      <c r="G535" s="167" t="s">
        <v>1426</v>
      </c>
      <c r="I535" s="167" t="s">
        <v>1618</v>
      </c>
      <c r="J535" s="167" t="s">
        <v>2213</v>
      </c>
      <c r="K535" s="167" t="s">
        <v>906</v>
      </c>
      <c r="L535" s="167" t="s">
        <v>2214</v>
      </c>
      <c r="M535" s="167" t="s">
        <v>2201</v>
      </c>
      <c r="O535" s="167">
        <v>10678</v>
      </c>
      <c r="P535" s="167" t="s">
        <v>4987</v>
      </c>
      <c r="Q535" s="167">
        <v>115.2</v>
      </c>
      <c r="S535" s="167">
        <f t="shared" si="8"/>
        <v>115.2</v>
      </c>
      <c r="T535" s="167" t="s">
        <v>1361</v>
      </c>
    </row>
    <row r="536" spans="1:20">
      <c r="A536" s="167">
        <v>50090</v>
      </c>
      <c r="B536" s="168">
        <v>45901</v>
      </c>
      <c r="C536" s="168">
        <v>45901</v>
      </c>
      <c r="D536" s="167" t="s">
        <v>5256</v>
      </c>
      <c r="E536" s="167" t="s">
        <v>5256</v>
      </c>
      <c r="F536" s="167" t="s">
        <v>1425</v>
      </c>
      <c r="G536" s="167" t="s">
        <v>1426</v>
      </c>
      <c r="I536" s="167" t="s">
        <v>1405</v>
      </c>
      <c r="J536" s="167" t="s">
        <v>3488</v>
      </c>
      <c r="K536" s="167" t="s">
        <v>1141</v>
      </c>
      <c r="L536" s="167" t="s">
        <v>3489</v>
      </c>
      <c r="M536" s="167" t="s">
        <v>3483</v>
      </c>
      <c r="O536" s="167">
        <v>10764</v>
      </c>
      <c r="P536" s="167" t="s">
        <v>4987</v>
      </c>
      <c r="Q536" s="167">
        <v>285.7</v>
      </c>
      <c r="S536" s="167">
        <f t="shared" si="8"/>
        <v>285.7</v>
      </c>
      <c r="T536" s="167" t="s">
        <v>1361</v>
      </c>
    </row>
    <row r="537" spans="1:20">
      <c r="A537" s="167">
        <v>50090</v>
      </c>
      <c r="B537" s="168">
        <v>45931</v>
      </c>
      <c r="C537" s="168">
        <v>45931</v>
      </c>
      <c r="D537" s="167" t="s">
        <v>5126</v>
      </c>
      <c r="E537" s="167" t="s">
        <v>5126</v>
      </c>
      <c r="F537" s="167" t="s">
        <v>1425</v>
      </c>
      <c r="G537" s="167" t="s">
        <v>1426</v>
      </c>
      <c r="I537" s="167" t="s">
        <v>1618</v>
      </c>
      <c r="J537" s="167" t="s">
        <v>2213</v>
      </c>
      <c r="K537" s="167" t="s">
        <v>906</v>
      </c>
      <c r="L537" s="167" t="s">
        <v>2214</v>
      </c>
      <c r="M537" s="167" t="s">
        <v>2201</v>
      </c>
      <c r="O537" s="167">
        <v>10986</v>
      </c>
      <c r="P537" s="167" t="s">
        <v>4987</v>
      </c>
      <c r="Q537" s="167">
        <v>115.2</v>
      </c>
      <c r="S537" s="167">
        <f t="shared" si="8"/>
        <v>115.2</v>
      </c>
      <c r="T537" s="167" t="s">
        <v>1361</v>
      </c>
    </row>
    <row r="538" spans="1:20">
      <c r="A538" s="167">
        <v>50090</v>
      </c>
      <c r="B538" s="168">
        <v>45931</v>
      </c>
      <c r="C538" s="168">
        <v>45931</v>
      </c>
      <c r="D538" s="167" t="s">
        <v>5315</v>
      </c>
      <c r="E538" s="167" t="s">
        <v>5315</v>
      </c>
      <c r="F538" s="167" t="s">
        <v>1425</v>
      </c>
      <c r="G538" s="167" t="s">
        <v>1426</v>
      </c>
      <c r="I538" s="167" t="s">
        <v>1405</v>
      </c>
      <c r="J538" s="167" t="s">
        <v>3488</v>
      </c>
      <c r="K538" s="167" t="s">
        <v>1141</v>
      </c>
      <c r="L538" s="167" t="s">
        <v>3489</v>
      </c>
      <c r="M538" s="167" t="s">
        <v>3483</v>
      </c>
      <c r="O538" s="167">
        <v>11067</v>
      </c>
      <c r="P538" s="167" t="s">
        <v>4987</v>
      </c>
      <c r="Q538" s="167">
        <v>285.7</v>
      </c>
      <c r="S538" s="167">
        <f t="shared" si="8"/>
        <v>285.7</v>
      </c>
      <c r="T538" s="167" t="s">
        <v>1361</v>
      </c>
    </row>
    <row r="539" spans="1:20">
      <c r="A539" s="167">
        <v>50095</v>
      </c>
      <c r="B539" s="168">
        <v>45901</v>
      </c>
      <c r="C539" s="168">
        <v>45901</v>
      </c>
      <c r="D539" s="167" t="s">
        <v>4991</v>
      </c>
      <c r="E539" s="167" t="s">
        <v>4991</v>
      </c>
      <c r="F539" s="167" t="s">
        <v>1425</v>
      </c>
      <c r="G539" s="167" t="s">
        <v>1426</v>
      </c>
      <c r="I539" s="167" t="s">
        <v>1618</v>
      </c>
      <c r="J539" s="167" t="s">
        <v>2262</v>
      </c>
      <c r="K539" s="167" t="s">
        <v>906</v>
      </c>
      <c r="L539" s="167" t="s">
        <v>2263</v>
      </c>
      <c r="M539" s="167" t="s">
        <v>2201</v>
      </c>
      <c r="O539" s="167">
        <v>10678</v>
      </c>
      <c r="P539" s="167" t="s">
        <v>4987</v>
      </c>
      <c r="Q539" s="167">
        <v>15.69</v>
      </c>
      <c r="S539" s="167">
        <f t="shared" si="8"/>
        <v>15.69</v>
      </c>
      <c r="T539" s="167" t="s">
        <v>1361</v>
      </c>
    </row>
    <row r="540" spans="1:20">
      <c r="A540" s="167">
        <v>50095</v>
      </c>
      <c r="B540" s="168">
        <v>45901</v>
      </c>
      <c r="C540" s="168">
        <v>45901</v>
      </c>
      <c r="D540" s="167" t="s">
        <v>4991</v>
      </c>
      <c r="E540" s="167" t="s">
        <v>4991</v>
      </c>
      <c r="F540" s="167" t="s">
        <v>1425</v>
      </c>
      <c r="G540" s="167" t="s">
        <v>1426</v>
      </c>
      <c r="I540" s="167" t="s">
        <v>1618</v>
      </c>
      <c r="J540" s="167" t="s">
        <v>2169</v>
      </c>
      <c r="K540" s="167" t="s">
        <v>906</v>
      </c>
      <c r="L540" s="167" t="s">
        <v>2170</v>
      </c>
      <c r="M540" s="167" t="s">
        <v>2201</v>
      </c>
      <c r="O540" s="167">
        <v>10678</v>
      </c>
      <c r="P540" s="167" t="s">
        <v>4987</v>
      </c>
      <c r="Q540" s="167">
        <v>70</v>
      </c>
      <c r="S540" s="167">
        <f t="shared" si="8"/>
        <v>70</v>
      </c>
      <c r="T540" s="167" t="s">
        <v>1361</v>
      </c>
    </row>
    <row r="541" spans="1:20">
      <c r="A541" s="167">
        <v>50095</v>
      </c>
      <c r="B541" s="168">
        <v>45901</v>
      </c>
      <c r="C541" s="168">
        <v>45901</v>
      </c>
      <c r="D541" s="167" t="s">
        <v>4991</v>
      </c>
      <c r="E541" s="167" t="s">
        <v>4991</v>
      </c>
      <c r="F541" s="167" t="s">
        <v>1425</v>
      </c>
      <c r="G541" s="167" t="s">
        <v>1426</v>
      </c>
      <c r="I541" s="167" t="s">
        <v>1618</v>
      </c>
      <c r="J541" s="167" t="s">
        <v>2244</v>
      </c>
      <c r="K541" s="167" t="s">
        <v>906</v>
      </c>
      <c r="L541" s="167" t="s">
        <v>2245</v>
      </c>
      <c r="M541" s="167" t="s">
        <v>2201</v>
      </c>
      <c r="O541" s="167">
        <v>10678</v>
      </c>
      <c r="P541" s="167" t="s">
        <v>4987</v>
      </c>
      <c r="Q541" s="167">
        <v>96.3</v>
      </c>
      <c r="S541" s="167">
        <f t="shared" si="8"/>
        <v>96.3</v>
      </c>
      <c r="T541" s="167" t="s">
        <v>1361</v>
      </c>
    </row>
    <row r="542" spans="1:20">
      <c r="A542" s="167">
        <v>50095</v>
      </c>
      <c r="B542" s="168">
        <v>45901</v>
      </c>
      <c r="C542" s="168">
        <v>45901</v>
      </c>
      <c r="D542" s="167" t="s">
        <v>4991</v>
      </c>
      <c r="E542" s="167" t="s">
        <v>4991</v>
      </c>
      <c r="F542" s="167" t="s">
        <v>1425</v>
      </c>
      <c r="G542" s="167" t="s">
        <v>1426</v>
      </c>
      <c r="I542" s="167" t="s">
        <v>1618</v>
      </c>
      <c r="J542" s="167" t="s">
        <v>2259</v>
      </c>
      <c r="K542" s="167" t="s">
        <v>906</v>
      </c>
      <c r="L542" s="167" t="s">
        <v>2260</v>
      </c>
      <c r="M542" s="167" t="s">
        <v>2201</v>
      </c>
      <c r="O542" s="167">
        <v>10678</v>
      </c>
      <c r="P542" s="167" t="s">
        <v>4987</v>
      </c>
      <c r="Q542" s="167">
        <v>145.19</v>
      </c>
      <c r="S542" s="167">
        <f t="shared" si="8"/>
        <v>145.19</v>
      </c>
      <c r="T542" s="167" t="s">
        <v>1361</v>
      </c>
    </row>
    <row r="543" spans="1:20">
      <c r="A543" s="167">
        <v>50095</v>
      </c>
      <c r="B543" s="168">
        <v>45901</v>
      </c>
      <c r="C543" s="168">
        <v>45901</v>
      </c>
      <c r="D543" s="167" t="s">
        <v>4991</v>
      </c>
      <c r="E543" s="167" t="s">
        <v>4991</v>
      </c>
      <c r="F543" s="167" t="s">
        <v>1425</v>
      </c>
      <c r="G543" s="167" t="s">
        <v>1426</v>
      </c>
      <c r="I543" s="167" t="s">
        <v>1618</v>
      </c>
      <c r="J543" s="167" t="s">
        <v>1481</v>
      </c>
      <c r="K543" s="167" t="s">
        <v>906</v>
      </c>
      <c r="L543" s="167" t="s">
        <v>1482</v>
      </c>
      <c r="M543" s="167" t="s">
        <v>2201</v>
      </c>
      <c r="O543" s="167">
        <v>10678</v>
      </c>
      <c r="P543" s="167" t="s">
        <v>4987</v>
      </c>
      <c r="Q543" s="167">
        <v>210</v>
      </c>
      <c r="S543" s="167">
        <f t="shared" si="8"/>
        <v>210</v>
      </c>
      <c r="T543" s="167" t="s">
        <v>1361</v>
      </c>
    </row>
    <row r="544" spans="1:20">
      <c r="A544" s="167">
        <v>50095</v>
      </c>
      <c r="B544" s="168">
        <v>45901</v>
      </c>
      <c r="C544" s="168">
        <v>45901</v>
      </c>
      <c r="D544" s="167" t="s">
        <v>4996</v>
      </c>
      <c r="E544" s="167" t="s">
        <v>4996</v>
      </c>
      <c r="F544" s="167" t="s">
        <v>1465</v>
      </c>
      <c r="G544" s="167" t="s">
        <v>1466</v>
      </c>
      <c r="I544" s="167" t="s">
        <v>1618</v>
      </c>
      <c r="J544" s="167" t="s">
        <v>1481</v>
      </c>
      <c r="K544" s="167" t="s">
        <v>1007</v>
      </c>
      <c r="L544" s="167" t="s">
        <v>1482</v>
      </c>
      <c r="M544" s="167" t="s">
        <v>2740</v>
      </c>
      <c r="O544" s="167">
        <v>10689</v>
      </c>
      <c r="P544" s="167" t="s">
        <v>4987</v>
      </c>
      <c r="Q544" s="167">
        <v>100</v>
      </c>
      <c r="S544" s="167">
        <f t="shared" si="8"/>
        <v>100</v>
      </c>
      <c r="T544" s="167" t="s">
        <v>1361</v>
      </c>
    </row>
    <row r="545" spans="1:20">
      <c r="A545" s="167">
        <v>50095</v>
      </c>
      <c r="B545" s="168">
        <v>45901</v>
      </c>
      <c r="C545" s="168">
        <v>45901</v>
      </c>
      <c r="D545" s="167" t="s">
        <v>5229</v>
      </c>
      <c r="E545" s="167" t="s">
        <v>5229</v>
      </c>
      <c r="F545" s="167" t="s">
        <v>1425</v>
      </c>
      <c r="G545" s="167" t="s">
        <v>1426</v>
      </c>
      <c r="I545" s="167" t="s">
        <v>1618</v>
      </c>
      <c r="J545" s="167" t="s">
        <v>2216</v>
      </c>
      <c r="K545" s="167" t="s">
        <v>1079</v>
      </c>
      <c r="L545" s="167" t="s">
        <v>2217</v>
      </c>
      <c r="M545" s="167" t="s">
        <v>2948</v>
      </c>
      <c r="O545" s="167">
        <v>10691</v>
      </c>
      <c r="P545" s="167" t="s">
        <v>4987</v>
      </c>
      <c r="Q545" s="167">
        <v>180</v>
      </c>
      <c r="S545" s="167">
        <f t="shared" si="8"/>
        <v>180</v>
      </c>
      <c r="T545" s="167" t="s">
        <v>1361</v>
      </c>
    </row>
    <row r="546" spans="1:20">
      <c r="A546" s="167">
        <v>50095</v>
      </c>
      <c r="B546" s="168">
        <v>45901</v>
      </c>
      <c r="C546" s="168">
        <v>45901</v>
      </c>
      <c r="D546" s="167" t="s">
        <v>5229</v>
      </c>
      <c r="E546" s="167" t="s">
        <v>5229</v>
      </c>
      <c r="F546" s="167" t="s">
        <v>1425</v>
      </c>
      <c r="G546" s="167" t="s">
        <v>1426</v>
      </c>
      <c r="I546" s="167" t="s">
        <v>1618</v>
      </c>
      <c r="J546" s="167" t="s">
        <v>1735</v>
      </c>
      <c r="K546" s="167" t="s">
        <v>1079</v>
      </c>
      <c r="L546" s="167" t="s">
        <v>1736</v>
      </c>
      <c r="M546" s="167" t="s">
        <v>2948</v>
      </c>
      <c r="O546" s="167">
        <v>10691</v>
      </c>
      <c r="P546" s="167" t="s">
        <v>4987</v>
      </c>
      <c r="Q546" s="167">
        <v>281.04000000000002</v>
      </c>
      <c r="S546" s="167">
        <f t="shared" si="8"/>
        <v>281.04000000000002</v>
      </c>
      <c r="T546" s="167" t="s">
        <v>1361</v>
      </c>
    </row>
    <row r="547" spans="1:20">
      <c r="A547" s="167">
        <v>50095</v>
      </c>
      <c r="B547" s="168">
        <v>45901</v>
      </c>
      <c r="C547" s="168">
        <v>45901</v>
      </c>
      <c r="D547" s="167" t="s">
        <v>5229</v>
      </c>
      <c r="E547" s="167" t="s">
        <v>5229</v>
      </c>
      <c r="F547" s="167" t="s">
        <v>1425</v>
      </c>
      <c r="G547" s="167" t="s">
        <v>1426</v>
      </c>
      <c r="I547" s="167" t="s">
        <v>1618</v>
      </c>
      <c r="J547" s="167" t="s">
        <v>1707</v>
      </c>
      <c r="K547" s="167" t="s">
        <v>1079</v>
      </c>
      <c r="L547" s="167" t="s">
        <v>1705</v>
      </c>
      <c r="M547" s="167" t="s">
        <v>2948</v>
      </c>
      <c r="O547" s="167">
        <v>10691</v>
      </c>
      <c r="P547" s="167" t="s">
        <v>4987</v>
      </c>
      <c r="Q547" s="167">
        <v>313.8</v>
      </c>
      <c r="S547" s="167">
        <f t="shared" si="8"/>
        <v>313.8</v>
      </c>
      <c r="T547" s="167" t="s">
        <v>1361</v>
      </c>
    </row>
    <row r="548" spans="1:20">
      <c r="A548" s="167">
        <v>50095</v>
      </c>
      <c r="B548" s="168">
        <v>45901</v>
      </c>
      <c r="C548" s="168">
        <v>45901</v>
      </c>
      <c r="D548" s="167" t="s">
        <v>5229</v>
      </c>
      <c r="E548" s="167" t="s">
        <v>5229</v>
      </c>
      <c r="F548" s="167" t="s">
        <v>1425</v>
      </c>
      <c r="G548" s="167" t="s">
        <v>1426</v>
      </c>
      <c r="I548" s="167" t="s">
        <v>1618</v>
      </c>
      <c r="J548" s="167" t="s">
        <v>2509</v>
      </c>
      <c r="K548" s="167" t="s">
        <v>1079</v>
      </c>
      <c r="L548" s="167" t="s">
        <v>1705</v>
      </c>
      <c r="M548" s="167" t="s">
        <v>2948</v>
      </c>
      <c r="O548" s="167">
        <v>10691</v>
      </c>
      <c r="P548" s="167" t="s">
        <v>4987</v>
      </c>
      <c r="Q548" s="167">
        <v>750</v>
      </c>
      <c r="S548" s="167">
        <f t="shared" si="8"/>
        <v>750</v>
      </c>
      <c r="T548" s="167" t="s">
        <v>1361</v>
      </c>
    </row>
    <row r="549" spans="1:20">
      <c r="A549" s="167">
        <v>50095</v>
      </c>
      <c r="B549" s="168">
        <v>45901</v>
      </c>
      <c r="C549" s="168">
        <v>45901</v>
      </c>
      <c r="D549" s="167" t="s">
        <v>4998</v>
      </c>
      <c r="E549" s="167" t="s">
        <v>4998</v>
      </c>
      <c r="F549" s="167" t="s">
        <v>1403</v>
      </c>
      <c r="G549" s="167" t="s">
        <v>1404</v>
      </c>
      <c r="I549" s="167" t="s">
        <v>1618</v>
      </c>
      <c r="J549" s="167" t="s">
        <v>2561</v>
      </c>
      <c r="K549" s="167" t="s">
        <v>1167</v>
      </c>
      <c r="L549" s="167" t="s">
        <v>2562</v>
      </c>
      <c r="M549" s="167" t="s">
        <v>3592</v>
      </c>
      <c r="O549" s="167">
        <v>10695</v>
      </c>
      <c r="P549" s="167" t="s">
        <v>4987</v>
      </c>
      <c r="Q549" s="167">
        <v>140</v>
      </c>
      <c r="S549" s="167">
        <f t="shared" si="8"/>
        <v>140</v>
      </c>
      <c r="T549" s="167" t="s">
        <v>1361</v>
      </c>
    </row>
    <row r="550" spans="1:20">
      <c r="A550" s="167">
        <v>50095</v>
      </c>
      <c r="B550" s="168">
        <v>45901</v>
      </c>
      <c r="C550" s="168">
        <v>45901</v>
      </c>
      <c r="D550" s="167" t="s">
        <v>5244</v>
      </c>
      <c r="E550" s="167" t="s">
        <v>5244</v>
      </c>
      <c r="F550" s="167" t="s">
        <v>1425</v>
      </c>
      <c r="G550" s="167" t="s">
        <v>1426</v>
      </c>
      <c r="I550" s="167" t="s">
        <v>1405</v>
      </c>
      <c r="J550" s="167" t="s">
        <v>1707</v>
      </c>
      <c r="K550" s="167" t="s">
        <v>835</v>
      </c>
      <c r="L550" s="167" t="s">
        <v>1705</v>
      </c>
      <c r="M550" s="167" t="s">
        <v>1699</v>
      </c>
      <c r="O550" s="167">
        <v>10843</v>
      </c>
      <c r="P550" s="167" t="s">
        <v>4987</v>
      </c>
      <c r="Q550" s="167">
        <v>47.07</v>
      </c>
      <c r="S550" s="167">
        <f t="shared" si="8"/>
        <v>47.07</v>
      </c>
      <c r="T550" s="167" t="s">
        <v>1361</v>
      </c>
    </row>
    <row r="551" spans="1:20">
      <c r="A551" s="167">
        <v>50095</v>
      </c>
      <c r="B551" s="168">
        <v>45901</v>
      </c>
      <c r="C551" s="168">
        <v>45901</v>
      </c>
      <c r="D551" s="167" t="s">
        <v>5244</v>
      </c>
      <c r="E551" s="167" t="s">
        <v>5244</v>
      </c>
      <c r="F551" s="167" t="s">
        <v>1425</v>
      </c>
      <c r="G551" s="167" t="s">
        <v>1426</v>
      </c>
      <c r="I551" s="167" t="s">
        <v>1405</v>
      </c>
      <c r="J551" s="167" t="s">
        <v>1735</v>
      </c>
      <c r="K551" s="167" t="s">
        <v>835</v>
      </c>
      <c r="L551" s="167" t="s">
        <v>1736</v>
      </c>
      <c r="M551" s="167" t="s">
        <v>1699</v>
      </c>
      <c r="O551" s="167">
        <v>10843</v>
      </c>
      <c r="P551" s="167" t="s">
        <v>4987</v>
      </c>
      <c r="Q551" s="167">
        <v>93.68</v>
      </c>
      <c r="S551" s="167">
        <f t="shared" si="8"/>
        <v>93.68</v>
      </c>
      <c r="T551" s="167" t="s">
        <v>1361</v>
      </c>
    </row>
    <row r="552" spans="1:20">
      <c r="A552" s="167">
        <v>50095</v>
      </c>
      <c r="B552" s="168">
        <v>45901</v>
      </c>
      <c r="C552" s="168">
        <v>45901</v>
      </c>
      <c r="D552" s="167" t="s">
        <v>5009</v>
      </c>
      <c r="E552" s="167" t="s">
        <v>5009</v>
      </c>
      <c r="F552" s="167" t="s">
        <v>1465</v>
      </c>
      <c r="G552" s="167" t="s">
        <v>1466</v>
      </c>
      <c r="I552" s="167" t="s">
        <v>1405</v>
      </c>
      <c r="J552" s="167" t="s">
        <v>1735</v>
      </c>
      <c r="K552" s="167" t="s">
        <v>862</v>
      </c>
      <c r="L552" s="167" t="s">
        <v>1736</v>
      </c>
      <c r="M552" s="167" t="s">
        <v>1963</v>
      </c>
      <c r="O552" s="167">
        <v>10811</v>
      </c>
      <c r="P552" s="167" t="s">
        <v>4987</v>
      </c>
      <c r="Q552" s="167">
        <v>70</v>
      </c>
      <c r="S552" s="167">
        <f t="shared" si="8"/>
        <v>70</v>
      </c>
      <c r="T552" s="167" t="s">
        <v>1361</v>
      </c>
    </row>
    <row r="553" spans="1:20">
      <c r="A553" s="167">
        <v>50095</v>
      </c>
      <c r="B553" s="168">
        <v>45901</v>
      </c>
      <c r="C553" s="168">
        <v>45901</v>
      </c>
      <c r="D553" s="167" t="s">
        <v>5009</v>
      </c>
      <c r="E553" s="167" t="s">
        <v>5009</v>
      </c>
      <c r="F553" s="167" t="s">
        <v>1465</v>
      </c>
      <c r="G553" s="167" t="s">
        <v>1466</v>
      </c>
      <c r="I553" s="167" t="s">
        <v>1405</v>
      </c>
      <c r="J553" s="167" t="s">
        <v>1735</v>
      </c>
      <c r="K553" s="167" t="s">
        <v>862</v>
      </c>
      <c r="L553" s="167" t="s">
        <v>1736</v>
      </c>
      <c r="M553" s="167" t="s">
        <v>1963</v>
      </c>
      <c r="O553" s="167">
        <v>10811</v>
      </c>
      <c r="P553" s="167" t="s">
        <v>4987</v>
      </c>
      <c r="Q553" s="167">
        <v>93.68</v>
      </c>
      <c r="S553" s="167">
        <f t="shared" si="8"/>
        <v>93.68</v>
      </c>
      <c r="T553" s="167" t="s">
        <v>1361</v>
      </c>
    </row>
    <row r="554" spans="1:20">
      <c r="A554" s="167">
        <v>50095</v>
      </c>
      <c r="B554" s="168">
        <v>45901</v>
      </c>
      <c r="C554" s="168">
        <v>45901</v>
      </c>
      <c r="D554" s="167" t="s">
        <v>5246</v>
      </c>
      <c r="E554" s="167" t="s">
        <v>5246</v>
      </c>
      <c r="F554" s="167" t="s">
        <v>1425</v>
      </c>
      <c r="G554" s="167" t="s">
        <v>1426</v>
      </c>
      <c r="I554" s="167" t="s">
        <v>1405</v>
      </c>
      <c r="J554" s="167" t="s">
        <v>2169</v>
      </c>
      <c r="K554" s="167" t="s">
        <v>892</v>
      </c>
      <c r="L554" s="167" t="s">
        <v>2170</v>
      </c>
      <c r="M554" s="167" t="s">
        <v>2124</v>
      </c>
      <c r="O554" s="167">
        <v>10796</v>
      </c>
      <c r="P554" s="167" t="s">
        <v>4987</v>
      </c>
      <c r="Q554" s="167">
        <v>70</v>
      </c>
      <c r="S554" s="167">
        <f t="shared" si="8"/>
        <v>70</v>
      </c>
      <c r="T554" s="167" t="s">
        <v>1361</v>
      </c>
    </row>
    <row r="555" spans="1:20">
      <c r="A555" s="167">
        <v>50095</v>
      </c>
      <c r="B555" s="168">
        <v>45901</v>
      </c>
      <c r="C555" s="168">
        <v>45901</v>
      </c>
      <c r="D555" s="167" t="s">
        <v>5246</v>
      </c>
      <c r="E555" s="167" t="s">
        <v>5246</v>
      </c>
      <c r="F555" s="167" t="s">
        <v>1425</v>
      </c>
      <c r="G555" s="167" t="s">
        <v>1426</v>
      </c>
      <c r="I555" s="167" t="s">
        <v>1405</v>
      </c>
      <c r="J555" s="167" t="s">
        <v>1481</v>
      </c>
      <c r="K555" s="167" t="s">
        <v>892</v>
      </c>
      <c r="L555" s="167" t="s">
        <v>1482</v>
      </c>
      <c r="M555" s="167" t="s">
        <v>2124</v>
      </c>
      <c r="O555" s="167">
        <v>10796</v>
      </c>
      <c r="P555" s="167" t="s">
        <v>4987</v>
      </c>
      <c r="Q555" s="167">
        <v>420</v>
      </c>
      <c r="S555" s="167">
        <f t="shared" si="8"/>
        <v>420</v>
      </c>
      <c r="T555" s="167" t="s">
        <v>1361</v>
      </c>
    </row>
    <row r="556" spans="1:20">
      <c r="A556" s="167">
        <v>50095</v>
      </c>
      <c r="B556" s="168">
        <v>45901</v>
      </c>
      <c r="C556" s="168">
        <v>45901</v>
      </c>
      <c r="D556" s="167" t="s">
        <v>5351</v>
      </c>
      <c r="E556" s="167" t="s">
        <v>5351</v>
      </c>
      <c r="F556" s="167" t="s">
        <v>1465</v>
      </c>
      <c r="G556" s="167" t="s">
        <v>1466</v>
      </c>
      <c r="I556" s="167" t="s">
        <v>1405</v>
      </c>
      <c r="J556" s="167" t="s">
        <v>2509</v>
      </c>
      <c r="K556" s="167" t="s">
        <v>958</v>
      </c>
      <c r="L556" s="167" t="s">
        <v>1705</v>
      </c>
      <c r="M556" s="167" t="s">
        <v>2491</v>
      </c>
      <c r="O556" s="167">
        <v>10825</v>
      </c>
      <c r="P556" s="167" t="s">
        <v>4987</v>
      </c>
      <c r="Q556" s="167">
        <v>53.88</v>
      </c>
      <c r="S556" s="167">
        <f t="shared" si="8"/>
        <v>53.88</v>
      </c>
      <c r="T556" s="167" t="s">
        <v>1361</v>
      </c>
    </row>
    <row r="557" spans="1:20">
      <c r="A557" s="167">
        <v>50095</v>
      </c>
      <c r="B557" s="168">
        <v>45901</v>
      </c>
      <c r="C557" s="168">
        <v>45901</v>
      </c>
      <c r="D557" s="167" t="s">
        <v>5248</v>
      </c>
      <c r="E557" s="167" t="s">
        <v>5248</v>
      </c>
      <c r="F557" s="167" t="s">
        <v>1425</v>
      </c>
      <c r="G557" s="167" t="s">
        <v>1426</v>
      </c>
      <c r="I557" s="167" t="s">
        <v>1405</v>
      </c>
      <c r="J557" s="167" t="s">
        <v>2509</v>
      </c>
      <c r="K557" s="167" t="s">
        <v>964</v>
      </c>
      <c r="L557" s="167" t="s">
        <v>1705</v>
      </c>
      <c r="M557" s="167" t="s">
        <v>2538</v>
      </c>
      <c r="O557" s="167">
        <v>10839</v>
      </c>
      <c r="P557" s="167" t="s">
        <v>4987</v>
      </c>
      <c r="Q557" s="167">
        <v>187.5</v>
      </c>
      <c r="S557" s="167">
        <f t="shared" si="8"/>
        <v>187.5</v>
      </c>
      <c r="T557" s="167" t="s">
        <v>1361</v>
      </c>
    </row>
    <row r="558" spans="1:20">
      <c r="A558" s="167">
        <v>50095</v>
      </c>
      <c r="B558" s="168">
        <v>45901</v>
      </c>
      <c r="C558" s="168">
        <v>45901</v>
      </c>
      <c r="D558" s="167" t="s">
        <v>5248</v>
      </c>
      <c r="E558" s="167" t="s">
        <v>5248</v>
      </c>
      <c r="F558" s="167" t="s">
        <v>1425</v>
      </c>
      <c r="G558" s="167" t="s">
        <v>1426</v>
      </c>
      <c r="I558" s="167" t="s">
        <v>1405</v>
      </c>
      <c r="J558" s="167" t="s">
        <v>2561</v>
      </c>
      <c r="K558" s="167" t="s">
        <v>964</v>
      </c>
      <c r="L558" s="167" t="s">
        <v>2562</v>
      </c>
      <c r="M558" s="167" t="s">
        <v>2538</v>
      </c>
      <c r="O558" s="167">
        <v>10839</v>
      </c>
      <c r="P558" s="167" t="s">
        <v>4987</v>
      </c>
      <c r="Q558" s="167">
        <v>280</v>
      </c>
      <c r="S558" s="167">
        <f t="shared" si="8"/>
        <v>280</v>
      </c>
      <c r="T558" s="167" t="s">
        <v>1361</v>
      </c>
    </row>
    <row r="559" spans="1:20">
      <c r="A559" s="167">
        <v>50095</v>
      </c>
      <c r="B559" s="168">
        <v>45901</v>
      </c>
      <c r="C559" s="168">
        <v>45901</v>
      </c>
      <c r="D559" s="167" t="s">
        <v>5248</v>
      </c>
      <c r="E559" s="167" t="s">
        <v>5248</v>
      </c>
      <c r="F559" s="167" t="s">
        <v>1425</v>
      </c>
      <c r="G559" s="167" t="s">
        <v>1426</v>
      </c>
      <c r="I559" s="167" t="s">
        <v>1405</v>
      </c>
      <c r="J559" s="167" t="s">
        <v>2509</v>
      </c>
      <c r="K559" s="167" t="s">
        <v>964</v>
      </c>
      <c r="L559" s="167" t="s">
        <v>1705</v>
      </c>
      <c r="M559" s="167" t="s">
        <v>2538</v>
      </c>
      <c r="O559" s="167">
        <v>10839</v>
      </c>
      <c r="P559" s="167" t="s">
        <v>4987</v>
      </c>
      <c r="Q559" s="167">
        <v>600</v>
      </c>
      <c r="S559" s="167">
        <f t="shared" si="8"/>
        <v>600</v>
      </c>
      <c r="T559" s="167" t="s">
        <v>1361</v>
      </c>
    </row>
    <row r="560" spans="1:20">
      <c r="A560" s="167">
        <v>50095</v>
      </c>
      <c r="B560" s="168">
        <v>45901</v>
      </c>
      <c r="C560" s="168">
        <v>45901</v>
      </c>
      <c r="D560" s="167" t="s">
        <v>5251</v>
      </c>
      <c r="E560" s="167" t="s">
        <v>5251</v>
      </c>
      <c r="F560" s="167" t="s">
        <v>1465</v>
      </c>
      <c r="G560" s="167" t="s">
        <v>1466</v>
      </c>
      <c r="I560" s="167" t="s">
        <v>1405</v>
      </c>
      <c r="J560" s="167" t="s">
        <v>2169</v>
      </c>
      <c r="K560" s="167" t="s">
        <v>993</v>
      </c>
      <c r="L560" s="167" t="s">
        <v>2170</v>
      </c>
      <c r="M560" s="167" t="s">
        <v>2663</v>
      </c>
      <c r="O560" s="167">
        <v>10830</v>
      </c>
      <c r="P560" s="167" t="s">
        <v>4987</v>
      </c>
      <c r="Q560" s="167">
        <v>210</v>
      </c>
      <c r="S560" s="167">
        <f t="shared" si="8"/>
        <v>210</v>
      </c>
      <c r="T560" s="167" t="s">
        <v>1361</v>
      </c>
    </row>
    <row r="561" spans="1:20">
      <c r="A561" s="167">
        <v>50095</v>
      </c>
      <c r="B561" s="168">
        <v>45901</v>
      </c>
      <c r="C561" s="168">
        <v>45901</v>
      </c>
      <c r="D561" s="167" t="s">
        <v>5251</v>
      </c>
      <c r="E561" s="167" t="s">
        <v>5251</v>
      </c>
      <c r="F561" s="167" t="s">
        <v>1465</v>
      </c>
      <c r="G561" s="167" t="s">
        <v>1466</v>
      </c>
      <c r="I561" s="167" t="s">
        <v>1405</v>
      </c>
      <c r="J561" s="167" t="s">
        <v>1481</v>
      </c>
      <c r="K561" s="167" t="s">
        <v>993</v>
      </c>
      <c r="L561" s="167" t="s">
        <v>1482</v>
      </c>
      <c r="M561" s="167" t="s">
        <v>2663</v>
      </c>
      <c r="O561" s="167">
        <v>10830</v>
      </c>
      <c r="P561" s="167" t="s">
        <v>4987</v>
      </c>
      <c r="Q561" s="167">
        <v>630</v>
      </c>
      <c r="S561" s="167">
        <f t="shared" si="8"/>
        <v>630</v>
      </c>
      <c r="T561" s="167" t="s">
        <v>1361</v>
      </c>
    </row>
    <row r="562" spans="1:20">
      <c r="A562" s="167">
        <v>50095</v>
      </c>
      <c r="B562" s="168">
        <v>45901</v>
      </c>
      <c r="C562" s="168">
        <v>45901</v>
      </c>
      <c r="D562" s="167" t="s">
        <v>5019</v>
      </c>
      <c r="E562" s="167" t="s">
        <v>5019</v>
      </c>
      <c r="F562" s="167" t="s">
        <v>1465</v>
      </c>
      <c r="G562" s="167" t="s">
        <v>1466</v>
      </c>
      <c r="I562" s="167" t="s">
        <v>1405</v>
      </c>
      <c r="J562" s="167" t="s">
        <v>2169</v>
      </c>
      <c r="K562" s="167" t="s">
        <v>1131</v>
      </c>
      <c r="L562" s="167" t="s">
        <v>2170</v>
      </c>
      <c r="M562" s="167" t="s">
        <v>3445</v>
      </c>
      <c r="O562" s="167">
        <v>10790</v>
      </c>
      <c r="P562" s="167" t="s">
        <v>4987</v>
      </c>
      <c r="Q562" s="167">
        <v>70</v>
      </c>
      <c r="S562" s="167">
        <f t="shared" si="8"/>
        <v>70</v>
      </c>
      <c r="T562" s="167" t="s">
        <v>1361</v>
      </c>
    </row>
    <row r="563" spans="1:20">
      <c r="A563" s="167">
        <v>50095</v>
      </c>
      <c r="B563" s="168">
        <v>45901</v>
      </c>
      <c r="C563" s="168">
        <v>45901</v>
      </c>
      <c r="D563" s="167" t="s">
        <v>5019</v>
      </c>
      <c r="E563" s="167" t="s">
        <v>5019</v>
      </c>
      <c r="F563" s="167" t="s">
        <v>1465</v>
      </c>
      <c r="G563" s="167" t="s">
        <v>1466</v>
      </c>
      <c r="I563" s="167" t="s">
        <v>1405</v>
      </c>
      <c r="J563" s="167" t="s">
        <v>1481</v>
      </c>
      <c r="K563" s="167" t="s">
        <v>1131</v>
      </c>
      <c r="L563" s="167" t="s">
        <v>1482</v>
      </c>
      <c r="M563" s="167" t="s">
        <v>3445</v>
      </c>
      <c r="O563" s="167">
        <v>10790</v>
      </c>
      <c r="P563" s="167" t="s">
        <v>4987</v>
      </c>
      <c r="Q563" s="167">
        <v>70</v>
      </c>
      <c r="S563" s="167">
        <f t="shared" si="8"/>
        <v>70</v>
      </c>
      <c r="T563" s="167" t="s">
        <v>1361</v>
      </c>
    </row>
    <row r="564" spans="1:20">
      <c r="A564" s="167">
        <v>50095</v>
      </c>
      <c r="B564" s="168">
        <v>45901</v>
      </c>
      <c r="C564" s="168">
        <v>45901</v>
      </c>
      <c r="D564" s="167" t="s">
        <v>5021</v>
      </c>
      <c r="E564" s="167" t="s">
        <v>5021</v>
      </c>
      <c r="F564" s="167" t="s">
        <v>1553</v>
      </c>
      <c r="G564" s="167" t="s">
        <v>1554</v>
      </c>
      <c r="I564" s="167" t="s">
        <v>1405</v>
      </c>
      <c r="J564" s="167" t="s">
        <v>2561</v>
      </c>
      <c r="K564" s="167" t="s">
        <v>1181</v>
      </c>
      <c r="L564" s="167" t="s">
        <v>2562</v>
      </c>
      <c r="M564" s="167" t="s">
        <v>3687</v>
      </c>
      <c r="O564" s="167">
        <v>10835</v>
      </c>
      <c r="P564" s="167" t="s">
        <v>4987</v>
      </c>
      <c r="Q564" s="167">
        <v>140</v>
      </c>
      <c r="S564" s="167">
        <f t="shared" si="8"/>
        <v>140</v>
      </c>
      <c r="T564" s="167" t="s">
        <v>1361</v>
      </c>
    </row>
    <row r="565" spans="1:20">
      <c r="A565" s="167">
        <v>50095</v>
      </c>
      <c r="B565" s="168">
        <v>45901</v>
      </c>
      <c r="C565" s="168">
        <v>45901</v>
      </c>
      <c r="D565" s="167" t="s">
        <v>5025</v>
      </c>
      <c r="E565" s="167" t="s">
        <v>5025</v>
      </c>
      <c r="F565" s="167" t="s">
        <v>1425</v>
      </c>
      <c r="G565" s="167" t="s">
        <v>1426</v>
      </c>
      <c r="I565" s="167" t="s">
        <v>1405</v>
      </c>
      <c r="J565" s="167" t="s">
        <v>2561</v>
      </c>
      <c r="K565" s="167" t="s">
        <v>1248</v>
      </c>
      <c r="L565" s="167" t="s">
        <v>2562</v>
      </c>
      <c r="M565" s="167" t="s">
        <v>4110</v>
      </c>
      <c r="O565" s="167">
        <v>10789</v>
      </c>
      <c r="P565" s="167" t="s">
        <v>4987</v>
      </c>
      <c r="Q565" s="167">
        <v>140</v>
      </c>
      <c r="S565" s="167">
        <f t="shared" si="8"/>
        <v>140</v>
      </c>
      <c r="T565" s="167" t="s">
        <v>1361</v>
      </c>
    </row>
    <row r="566" spans="1:20">
      <c r="A566" s="167">
        <v>50095</v>
      </c>
      <c r="B566" s="168">
        <v>45901</v>
      </c>
      <c r="C566" s="168">
        <v>45901</v>
      </c>
      <c r="D566" s="167" t="s">
        <v>5036</v>
      </c>
      <c r="E566" s="167" t="s">
        <v>5036</v>
      </c>
      <c r="F566" s="167" t="s">
        <v>1465</v>
      </c>
      <c r="G566" s="167" t="s">
        <v>1466</v>
      </c>
      <c r="I566" s="167" t="s">
        <v>1405</v>
      </c>
      <c r="J566" s="167" t="s">
        <v>2169</v>
      </c>
      <c r="K566" s="167" t="s">
        <v>1338</v>
      </c>
      <c r="L566" s="167" t="s">
        <v>2170</v>
      </c>
      <c r="M566" s="167" t="s">
        <v>4858</v>
      </c>
      <c r="O566" s="167">
        <v>10837</v>
      </c>
      <c r="P566" s="167" t="s">
        <v>4987</v>
      </c>
      <c r="Q566" s="167">
        <v>210</v>
      </c>
      <c r="S566" s="167">
        <f t="shared" si="8"/>
        <v>210</v>
      </c>
      <c r="T566" s="167" t="s">
        <v>1361</v>
      </c>
    </row>
    <row r="567" spans="1:20">
      <c r="A567" s="167">
        <v>50095</v>
      </c>
      <c r="B567" s="168">
        <v>45915</v>
      </c>
      <c r="C567" s="168">
        <v>45915</v>
      </c>
      <c r="D567" s="167">
        <v>525270</v>
      </c>
      <c r="E567" s="167" t="s">
        <v>5352</v>
      </c>
      <c r="H567" s="167" t="s">
        <v>5353</v>
      </c>
      <c r="I567" s="167" t="s">
        <v>4956</v>
      </c>
      <c r="O567" s="167">
        <v>4266</v>
      </c>
      <c r="P567" s="167" t="s">
        <v>4981</v>
      </c>
      <c r="Q567" s="167">
        <v>2924.15</v>
      </c>
      <c r="S567" s="167">
        <f t="shared" si="8"/>
        <v>2924.15</v>
      </c>
      <c r="T567" s="167" t="s">
        <v>1361</v>
      </c>
    </row>
    <row r="568" spans="1:20">
      <c r="A568" s="167">
        <v>50095</v>
      </c>
      <c r="B568" s="168">
        <v>45915</v>
      </c>
      <c r="C568" s="168">
        <v>45915</v>
      </c>
      <c r="D568" s="167" t="s">
        <v>5281</v>
      </c>
      <c r="E568" s="167" t="s">
        <v>5281</v>
      </c>
      <c r="F568" s="167" t="s">
        <v>1465</v>
      </c>
      <c r="G568" s="167" t="s">
        <v>1466</v>
      </c>
      <c r="I568" s="167" t="s">
        <v>1384</v>
      </c>
      <c r="J568" s="167" t="s">
        <v>1484</v>
      </c>
      <c r="K568" s="167" t="s">
        <v>798</v>
      </c>
      <c r="L568" s="167" t="s">
        <v>1484</v>
      </c>
      <c r="M568" s="167" t="s">
        <v>1385</v>
      </c>
      <c r="O568" s="167">
        <v>10904</v>
      </c>
      <c r="P568" s="167" t="s">
        <v>4987</v>
      </c>
      <c r="Q568" s="167">
        <v>16</v>
      </c>
      <c r="S568" s="167">
        <f t="shared" si="8"/>
        <v>16</v>
      </c>
      <c r="T568" s="167" t="s">
        <v>1361</v>
      </c>
    </row>
    <row r="569" spans="1:20">
      <c r="A569" s="167">
        <v>50095</v>
      </c>
      <c r="B569" s="168">
        <v>45915</v>
      </c>
      <c r="C569" s="168">
        <v>45915</v>
      </c>
      <c r="D569" s="167" t="s">
        <v>5281</v>
      </c>
      <c r="E569" s="167" t="s">
        <v>5281</v>
      </c>
      <c r="F569" s="167" t="s">
        <v>1465</v>
      </c>
      <c r="G569" s="167" t="s">
        <v>1466</v>
      </c>
      <c r="I569" s="167" t="s">
        <v>1384</v>
      </c>
      <c r="J569" s="167" t="s">
        <v>1486</v>
      </c>
      <c r="K569" s="167" t="s">
        <v>798</v>
      </c>
      <c r="L569" s="167" t="s">
        <v>1486</v>
      </c>
      <c r="M569" s="167" t="s">
        <v>1385</v>
      </c>
      <c r="O569" s="167">
        <v>10904</v>
      </c>
      <c r="P569" s="167" t="s">
        <v>4987</v>
      </c>
      <c r="Q569" s="167">
        <v>22</v>
      </c>
      <c r="S569" s="167">
        <f t="shared" si="8"/>
        <v>22</v>
      </c>
      <c r="T569" s="167" t="s">
        <v>1361</v>
      </c>
    </row>
    <row r="570" spans="1:20">
      <c r="A570" s="167">
        <v>50095</v>
      </c>
      <c r="B570" s="168">
        <v>45915</v>
      </c>
      <c r="C570" s="168">
        <v>45915</v>
      </c>
      <c r="D570" s="167" t="s">
        <v>5281</v>
      </c>
      <c r="E570" s="167" t="s">
        <v>5281</v>
      </c>
      <c r="F570" s="167" t="s">
        <v>1465</v>
      </c>
      <c r="G570" s="167" t="s">
        <v>1466</v>
      </c>
      <c r="I570" s="167" t="s">
        <v>1384</v>
      </c>
      <c r="J570" s="167" t="s">
        <v>1475</v>
      </c>
      <c r="K570" s="167" t="s">
        <v>798</v>
      </c>
      <c r="L570" s="167" t="s">
        <v>1476</v>
      </c>
      <c r="M570" s="167" t="s">
        <v>1385</v>
      </c>
      <c r="O570" s="167">
        <v>10904</v>
      </c>
      <c r="P570" s="167" t="s">
        <v>4987</v>
      </c>
      <c r="Q570" s="167">
        <v>56.24</v>
      </c>
      <c r="S570" s="167">
        <f t="shared" si="8"/>
        <v>56.24</v>
      </c>
      <c r="T570" s="167" t="s">
        <v>1361</v>
      </c>
    </row>
    <row r="571" spans="1:20">
      <c r="A571" s="167">
        <v>50095</v>
      </c>
      <c r="B571" s="168">
        <v>45915</v>
      </c>
      <c r="C571" s="168">
        <v>45915</v>
      </c>
      <c r="D571" s="167" t="s">
        <v>5281</v>
      </c>
      <c r="E571" s="167" t="s">
        <v>5281</v>
      </c>
      <c r="F571" s="167" t="s">
        <v>1465</v>
      </c>
      <c r="G571" s="167" t="s">
        <v>1466</v>
      </c>
      <c r="I571" s="167" t="s">
        <v>1384</v>
      </c>
      <c r="J571" s="167" t="s">
        <v>1481</v>
      </c>
      <c r="K571" s="167" t="s">
        <v>798</v>
      </c>
      <c r="L571" s="167" t="s">
        <v>1482</v>
      </c>
      <c r="M571" s="167" t="s">
        <v>1385</v>
      </c>
      <c r="O571" s="167">
        <v>10904</v>
      </c>
      <c r="P571" s="167" t="s">
        <v>4987</v>
      </c>
      <c r="Q571" s="167">
        <v>100</v>
      </c>
      <c r="S571" s="167">
        <f t="shared" si="8"/>
        <v>100</v>
      </c>
      <c r="T571" s="167" t="s">
        <v>1361</v>
      </c>
    </row>
    <row r="572" spans="1:20">
      <c r="A572" s="167">
        <v>50095</v>
      </c>
      <c r="B572" s="168">
        <v>45915</v>
      </c>
      <c r="C572" s="168">
        <v>45915</v>
      </c>
      <c r="D572" s="167" t="s">
        <v>5354</v>
      </c>
      <c r="E572" s="167" t="s">
        <v>5354</v>
      </c>
      <c r="F572" s="167" t="s">
        <v>1465</v>
      </c>
      <c r="G572" s="167" t="s">
        <v>1466</v>
      </c>
      <c r="I572" s="167" t="s">
        <v>1384</v>
      </c>
      <c r="J572" s="167" t="s">
        <v>1481</v>
      </c>
      <c r="K572" s="167" t="s">
        <v>1010</v>
      </c>
      <c r="L572" s="167" t="s">
        <v>1482</v>
      </c>
      <c r="M572" s="167" t="s">
        <v>1397</v>
      </c>
      <c r="O572" s="167">
        <v>10907</v>
      </c>
      <c r="P572" s="167" t="s">
        <v>4987</v>
      </c>
      <c r="Q572" s="167">
        <v>100</v>
      </c>
      <c r="S572" s="167">
        <f t="shared" si="8"/>
        <v>100</v>
      </c>
      <c r="T572" s="167" t="s">
        <v>1361</v>
      </c>
    </row>
    <row r="573" spans="1:20">
      <c r="A573" s="167">
        <v>50095</v>
      </c>
      <c r="B573" s="168">
        <v>45915</v>
      </c>
      <c r="C573" s="168">
        <v>45915</v>
      </c>
      <c r="D573" s="167" t="s">
        <v>5284</v>
      </c>
      <c r="E573" s="167" t="s">
        <v>5284</v>
      </c>
      <c r="F573" s="167" t="s">
        <v>1465</v>
      </c>
      <c r="G573" s="167" t="s">
        <v>1466</v>
      </c>
      <c r="I573" s="167" t="s">
        <v>1384</v>
      </c>
      <c r="J573" s="167" t="s">
        <v>2995</v>
      </c>
      <c r="K573" s="167" t="s">
        <v>1086</v>
      </c>
      <c r="L573" s="167" t="s">
        <v>2996</v>
      </c>
      <c r="M573" s="167" t="s">
        <v>1399</v>
      </c>
      <c r="O573" s="167">
        <v>10908</v>
      </c>
      <c r="P573" s="167" t="s">
        <v>4987</v>
      </c>
      <c r="Q573" s="167">
        <v>600</v>
      </c>
      <c r="S573" s="167">
        <f t="shared" si="8"/>
        <v>600</v>
      </c>
      <c r="T573" s="167" t="s">
        <v>1361</v>
      </c>
    </row>
    <row r="574" spans="1:20">
      <c r="A574" s="167">
        <v>50095</v>
      </c>
      <c r="B574" s="168">
        <v>45915</v>
      </c>
      <c r="C574" s="168">
        <v>45915</v>
      </c>
      <c r="D574" s="167" t="s">
        <v>5285</v>
      </c>
      <c r="E574" s="167" t="s">
        <v>5285</v>
      </c>
      <c r="F574" s="167" t="s">
        <v>1465</v>
      </c>
      <c r="G574" s="167" t="s">
        <v>1466</v>
      </c>
      <c r="I574" s="167" t="s">
        <v>1384</v>
      </c>
      <c r="J574" s="167" t="s">
        <v>1481</v>
      </c>
      <c r="K574" s="167" t="s">
        <v>1135</v>
      </c>
      <c r="L574" s="167" t="s">
        <v>1482</v>
      </c>
      <c r="M574" s="167" t="s">
        <v>1389</v>
      </c>
      <c r="O574" s="167">
        <v>10909</v>
      </c>
      <c r="P574" s="167" t="s">
        <v>4987</v>
      </c>
      <c r="Q574" s="167">
        <v>100</v>
      </c>
      <c r="S574" s="167">
        <f t="shared" si="8"/>
        <v>100</v>
      </c>
      <c r="T574" s="167" t="s">
        <v>1361</v>
      </c>
    </row>
    <row r="575" spans="1:20">
      <c r="A575" s="167">
        <v>50095</v>
      </c>
      <c r="B575" s="168">
        <v>45915</v>
      </c>
      <c r="C575" s="168">
        <v>45915</v>
      </c>
      <c r="D575" s="167" t="s">
        <v>5286</v>
      </c>
      <c r="E575" s="167" t="s">
        <v>5286</v>
      </c>
      <c r="F575" s="167" t="s">
        <v>1465</v>
      </c>
      <c r="G575" s="167" t="s">
        <v>1466</v>
      </c>
      <c r="I575" s="167" t="s">
        <v>1384</v>
      </c>
      <c r="J575" s="167" t="s">
        <v>3496</v>
      </c>
      <c r="K575" s="167" t="s">
        <v>1146</v>
      </c>
      <c r="L575" s="167" t="s">
        <v>3497</v>
      </c>
      <c r="M575" s="167" t="s">
        <v>1398</v>
      </c>
      <c r="O575" s="167">
        <v>10910</v>
      </c>
      <c r="P575" s="167" t="s">
        <v>4987</v>
      </c>
      <c r="Q575" s="167">
        <v>10.5</v>
      </c>
      <c r="S575" s="167">
        <f t="shared" si="8"/>
        <v>10.5</v>
      </c>
      <c r="T575" s="167" t="s">
        <v>1361</v>
      </c>
    </row>
    <row r="576" spans="1:20">
      <c r="A576" s="167">
        <v>50095</v>
      </c>
      <c r="B576" s="168">
        <v>45915</v>
      </c>
      <c r="C576" s="168">
        <v>45915</v>
      </c>
      <c r="D576" s="167" t="s">
        <v>5290</v>
      </c>
      <c r="E576" s="167" t="s">
        <v>5290</v>
      </c>
      <c r="F576" s="167" t="s">
        <v>1465</v>
      </c>
      <c r="G576" s="167" t="s">
        <v>1466</v>
      </c>
      <c r="I576" s="167" t="s">
        <v>1384</v>
      </c>
      <c r="J576" s="167" t="s">
        <v>3848</v>
      </c>
      <c r="K576" s="167" t="s">
        <v>1203</v>
      </c>
      <c r="L576" s="167" t="s">
        <v>3849</v>
      </c>
      <c r="M576" s="167" t="s">
        <v>1387</v>
      </c>
      <c r="O576" s="167">
        <v>10915</v>
      </c>
      <c r="P576" s="167" t="s">
        <v>4987</v>
      </c>
      <c r="Q576" s="167">
        <v>14</v>
      </c>
      <c r="S576" s="167">
        <f t="shared" si="8"/>
        <v>14</v>
      </c>
      <c r="T576" s="167" t="s">
        <v>1361</v>
      </c>
    </row>
    <row r="577" spans="1:20">
      <c r="A577" s="167">
        <v>50095</v>
      </c>
      <c r="B577" s="168">
        <v>45915</v>
      </c>
      <c r="C577" s="168">
        <v>45915</v>
      </c>
      <c r="D577" s="167" t="s">
        <v>5290</v>
      </c>
      <c r="E577" s="167" t="s">
        <v>5290</v>
      </c>
      <c r="F577" s="167" t="s">
        <v>1465</v>
      </c>
      <c r="G577" s="167" t="s">
        <v>1466</v>
      </c>
      <c r="I577" s="167" t="s">
        <v>1384</v>
      </c>
      <c r="J577" s="167" t="s">
        <v>1484</v>
      </c>
      <c r="K577" s="167" t="s">
        <v>1203</v>
      </c>
      <c r="L577" s="167" t="s">
        <v>1484</v>
      </c>
      <c r="M577" s="167" t="s">
        <v>1387</v>
      </c>
      <c r="O577" s="167">
        <v>10915</v>
      </c>
      <c r="P577" s="167" t="s">
        <v>4987</v>
      </c>
      <c r="Q577" s="167">
        <v>24</v>
      </c>
      <c r="S577" s="167">
        <f t="shared" si="8"/>
        <v>24</v>
      </c>
      <c r="T577" s="167" t="s">
        <v>1361</v>
      </c>
    </row>
    <row r="578" spans="1:20">
      <c r="A578" s="167">
        <v>50095</v>
      </c>
      <c r="B578" s="168">
        <v>45915</v>
      </c>
      <c r="C578" s="168">
        <v>45915</v>
      </c>
      <c r="D578" s="167" t="s">
        <v>5290</v>
      </c>
      <c r="E578" s="167" t="s">
        <v>5290</v>
      </c>
      <c r="F578" s="167" t="s">
        <v>1465</v>
      </c>
      <c r="G578" s="167" t="s">
        <v>1466</v>
      </c>
      <c r="I578" s="167" t="s">
        <v>1384</v>
      </c>
      <c r="J578" s="167" t="s">
        <v>3843</v>
      </c>
      <c r="K578" s="167" t="s">
        <v>1203</v>
      </c>
      <c r="L578" s="167" t="s">
        <v>3844</v>
      </c>
      <c r="M578" s="167" t="s">
        <v>1387</v>
      </c>
      <c r="O578" s="167">
        <v>10915</v>
      </c>
      <c r="P578" s="167" t="s">
        <v>4987</v>
      </c>
      <c r="Q578" s="167">
        <v>224.4</v>
      </c>
      <c r="S578" s="167">
        <f t="shared" si="8"/>
        <v>224.4</v>
      </c>
      <c r="T578" s="167" t="s">
        <v>1361</v>
      </c>
    </row>
    <row r="579" spans="1:20">
      <c r="A579" s="167">
        <v>50095</v>
      </c>
      <c r="B579" s="168">
        <v>45915</v>
      </c>
      <c r="C579" s="168">
        <v>45915</v>
      </c>
      <c r="D579" s="167" t="s">
        <v>5290</v>
      </c>
      <c r="E579" s="167" t="s">
        <v>5290</v>
      </c>
      <c r="F579" s="167" t="s">
        <v>1465</v>
      </c>
      <c r="G579" s="167" t="s">
        <v>1466</v>
      </c>
      <c r="I579" s="167" t="s">
        <v>1384</v>
      </c>
      <c r="J579" s="167" t="s">
        <v>2995</v>
      </c>
      <c r="K579" s="167" t="s">
        <v>1203</v>
      </c>
      <c r="L579" s="167" t="s">
        <v>2996</v>
      </c>
      <c r="M579" s="167" t="s">
        <v>1387</v>
      </c>
      <c r="O579" s="167">
        <v>10915</v>
      </c>
      <c r="P579" s="167" t="s">
        <v>4987</v>
      </c>
      <c r="Q579" s="167">
        <v>400</v>
      </c>
      <c r="S579" s="167">
        <f t="shared" ref="S579:S642" si="9">Q579-R579</f>
        <v>400</v>
      </c>
      <c r="T579" s="167" t="s">
        <v>1361</v>
      </c>
    </row>
    <row r="580" spans="1:20">
      <c r="A580" s="167">
        <v>50095</v>
      </c>
      <c r="B580" s="168">
        <v>45915</v>
      </c>
      <c r="C580" s="168">
        <v>45915</v>
      </c>
      <c r="D580" s="167" t="s">
        <v>5291</v>
      </c>
      <c r="E580" s="167" t="s">
        <v>5291</v>
      </c>
      <c r="F580" s="167" t="s">
        <v>1465</v>
      </c>
      <c r="G580" s="167" t="s">
        <v>1466</v>
      </c>
      <c r="I580" s="167" t="s">
        <v>1384</v>
      </c>
      <c r="J580" s="167" t="s">
        <v>1486</v>
      </c>
      <c r="K580" s="167" t="s">
        <v>1212</v>
      </c>
      <c r="L580" s="167" t="s">
        <v>1486</v>
      </c>
      <c r="M580" s="167" t="s">
        <v>1390</v>
      </c>
      <c r="O580" s="167">
        <v>10916</v>
      </c>
      <c r="P580" s="167" t="s">
        <v>4987</v>
      </c>
      <c r="Q580" s="167">
        <v>22</v>
      </c>
      <c r="S580" s="167">
        <f t="shared" si="9"/>
        <v>22</v>
      </c>
      <c r="T580" s="167" t="s">
        <v>1361</v>
      </c>
    </row>
    <row r="581" spans="1:20">
      <c r="A581" s="167">
        <v>50095</v>
      </c>
      <c r="B581" s="168">
        <v>45915</v>
      </c>
      <c r="C581" s="168">
        <v>45915</v>
      </c>
      <c r="D581" s="167" t="s">
        <v>5291</v>
      </c>
      <c r="E581" s="167" t="s">
        <v>5291</v>
      </c>
      <c r="F581" s="167" t="s">
        <v>1465</v>
      </c>
      <c r="G581" s="167" t="s">
        <v>1466</v>
      </c>
      <c r="I581" s="167" t="s">
        <v>1384</v>
      </c>
      <c r="J581" s="167" t="s">
        <v>1484</v>
      </c>
      <c r="K581" s="167" t="s">
        <v>1212</v>
      </c>
      <c r="L581" s="167" t="s">
        <v>1484</v>
      </c>
      <c r="M581" s="167" t="s">
        <v>1390</v>
      </c>
      <c r="O581" s="167">
        <v>10916</v>
      </c>
      <c r="P581" s="167" t="s">
        <v>4987</v>
      </c>
      <c r="Q581" s="167">
        <v>28</v>
      </c>
      <c r="S581" s="167">
        <f t="shared" si="9"/>
        <v>28</v>
      </c>
      <c r="T581" s="167" t="s">
        <v>1361</v>
      </c>
    </row>
    <row r="582" spans="1:20">
      <c r="A582" s="167">
        <v>50095</v>
      </c>
      <c r="B582" s="168">
        <v>45915</v>
      </c>
      <c r="C582" s="168">
        <v>45915</v>
      </c>
      <c r="D582" s="167" t="s">
        <v>5291</v>
      </c>
      <c r="E582" s="167" t="s">
        <v>5291</v>
      </c>
      <c r="F582" s="167" t="s">
        <v>1465</v>
      </c>
      <c r="G582" s="167" t="s">
        <v>1466</v>
      </c>
      <c r="I582" s="167" t="s">
        <v>1384</v>
      </c>
      <c r="J582" s="167" t="s">
        <v>1475</v>
      </c>
      <c r="K582" s="167" t="s">
        <v>1212</v>
      </c>
      <c r="L582" s="167" t="s">
        <v>1476</v>
      </c>
      <c r="M582" s="167" t="s">
        <v>1390</v>
      </c>
      <c r="O582" s="167">
        <v>10916</v>
      </c>
      <c r="P582" s="167" t="s">
        <v>4987</v>
      </c>
      <c r="Q582" s="167">
        <v>56.24</v>
      </c>
      <c r="S582" s="167">
        <f t="shared" si="9"/>
        <v>56.24</v>
      </c>
      <c r="T582" s="167" t="s">
        <v>1361</v>
      </c>
    </row>
    <row r="583" spans="1:20">
      <c r="A583" s="167">
        <v>50095</v>
      </c>
      <c r="B583" s="168">
        <v>45915</v>
      </c>
      <c r="C583" s="168">
        <v>45915</v>
      </c>
      <c r="D583" s="167" t="s">
        <v>5291</v>
      </c>
      <c r="E583" s="167" t="s">
        <v>5291</v>
      </c>
      <c r="F583" s="167" t="s">
        <v>1465</v>
      </c>
      <c r="G583" s="167" t="s">
        <v>1466</v>
      </c>
      <c r="I583" s="167" t="s">
        <v>1384</v>
      </c>
      <c r="J583" s="167" t="s">
        <v>2995</v>
      </c>
      <c r="K583" s="167" t="s">
        <v>1212</v>
      </c>
      <c r="L583" s="167" t="s">
        <v>2996</v>
      </c>
      <c r="M583" s="167" t="s">
        <v>1390</v>
      </c>
      <c r="O583" s="167">
        <v>10916</v>
      </c>
      <c r="P583" s="167" t="s">
        <v>4987</v>
      </c>
      <c r="Q583" s="167">
        <v>100</v>
      </c>
      <c r="S583" s="167">
        <f t="shared" si="9"/>
        <v>100</v>
      </c>
      <c r="T583" s="167" t="s">
        <v>1361</v>
      </c>
    </row>
    <row r="584" spans="1:20">
      <c r="A584" s="167">
        <v>50095</v>
      </c>
      <c r="B584" s="168">
        <v>45915</v>
      </c>
      <c r="C584" s="168">
        <v>45915</v>
      </c>
      <c r="D584" s="167" t="s">
        <v>5355</v>
      </c>
      <c r="E584" s="167" t="s">
        <v>5355</v>
      </c>
      <c r="F584" s="167" t="s">
        <v>1425</v>
      </c>
      <c r="G584" s="167" t="s">
        <v>1426</v>
      </c>
      <c r="I584" s="167" t="s">
        <v>1384</v>
      </c>
      <c r="J584" s="167" t="s">
        <v>3496</v>
      </c>
      <c r="K584" s="167" t="s">
        <v>1354</v>
      </c>
      <c r="L584" s="167" t="s">
        <v>3497</v>
      </c>
      <c r="M584" s="167" t="s">
        <v>1388</v>
      </c>
      <c r="O584" s="167">
        <v>10918</v>
      </c>
      <c r="P584" s="167" t="s">
        <v>4987</v>
      </c>
      <c r="Q584" s="167">
        <v>5</v>
      </c>
      <c r="S584" s="167">
        <f t="shared" si="9"/>
        <v>5</v>
      </c>
      <c r="T584" s="167" t="s">
        <v>1361</v>
      </c>
    </row>
    <row r="585" spans="1:20">
      <c r="A585" s="167">
        <v>50095</v>
      </c>
      <c r="B585" s="168">
        <v>45930</v>
      </c>
      <c r="C585" s="168">
        <v>45930</v>
      </c>
      <c r="E585" s="167" t="s">
        <v>1401</v>
      </c>
      <c r="I585" s="167" t="s">
        <v>1384</v>
      </c>
      <c r="K585" s="167" t="s">
        <v>1354</v>
      </c>
      <c r="M585" s="167" t="s">
        <v>1388</v>
      </c>
      <c r="O585" s="167">
        <v>24080</v>
      </c>
      <c r="P585" s="167" t="s">
        <v>1386</v>
      </c>
      <c r="R585" s="167">
        <v>5</v>
      </c>
      <c r="S585" s="167">
        <f t="shared" si="9"/>
        <v>-5</v>
      </c>
      <c r="T585" s="167" t="s">
        <v>1361</v>
      </c>
    </row>
    <row r="586" spans="1:20">
      <c r="A586" s="167">
        <v>50095</v>
      </c>
      <c r="B586" s="168">
        <v>45930</v>
      </c>
      <c r="C586" s="168">
        <v>45930</v>
      </c>
      <c r="E586" s="167" t="s">
        <v>1401</v>
      </c>
      <c r="I586" s="167" t="s">
        <v>1384</v>
      </c>
      <c r="K586" s="167" t="s">
        <v>1146</v>
      </c>
      <c r="M586" s="167" t="s">
        <v>1398</v>
      </c>
      <c r="O586" s="167">
        <v>24080</v>
      </c>
      <c r="P586" s="167" t="s">
        <v>1386</v>
      </c>
      <c r="R586" s="167">
        <v>10.5</v>
      </c>
      <c r="S586" s="167">
        <f t="shared" si="9"/>
        <v>-10.5</v>
      </c>
      <c r="T586" s="167" t="s">
        <v>1361</v>
      </c>
    </row>
    <row r="587" spans="1:20">
      <c r="A587" s="167">
        <v>50095</v>
      </c>
      <c r="B587" s="168">
        <v>45930</v>
      </c>
      <c r="C587" s="168">
        <v>45930</v>
      </c>
      <c r="E587" s="167" t="s">
        <v>1401</v>
      </c>
      <c r="I587" s="167" t="s">
        <v>1384</v>
      </c>
      <c r="K587" s="167" t="s">
        <v>1010</v>
      </c>
      <c r="M587" s="167" t="s">
        <v>1397</v>
      </c>
      <c r="O587" s="167">
        <v>24080</v>
      </c>
      <c r="P587" s="167" t="s">
        <v>1386</v>
      </c>
      <c r="R587" s="167">
        <v>100</v>
      </c>
      <c r="S587" s="167">
        <f t="shared" si="9"/>
        <v>-100</v>
      </c>
      <c r="T587" s="167" t="s">
        <v>1361</v>
      </c>
    </row>
    <row r="588" spans="1:20">
      <c r="A588" s="167">
        <v>50095</v>
      </c>
      <c r="B588" s="168">
        <v>45930</v>
      </c>
      <c r="C588" s="168">
        <v>45930</v>
      </c>
      <c r="E588" s="167" t="s">
        <v>1401</v>
      </c>
      <c r="I588" s="167" t="s">
        <v>1384</v>
      </c>
      <c r="K588" s="167" t="s">
        <v>1135</v>
      </c>
      <c r="M588" s="167" t="s">
        <v>1389</v>
      </c>
      <c r="O588" s="167">
        <v>24080</v>
      </c>
      <c r="P588" s="167" t="s">
        <v>1386</v>
      </c>
      <c r="R588" s="167">
        <v>100</v>
      </c>
      <c r="S588" s="167">
        <f t="shared" si="9"/>
        <v>-100</v>
      </c>
      <c r="T588" s="167" t="s">
        <v>1361</v>
      </c>
    </row>
    <row r="589" spans="1:20">
      <c r="A589" s="167">
        <v>50095</v>
      </c>
      <c r="B589" s="168">
        <v>45930</v>
      </c>
      <c r="C589" s="168">
        <v>45930</v>
      </c>
      <c r="E589" s="167" t="s">
        <v>1401</v>
      </c>
      <c r="I589" s="167" t="s">
        <v>1384</v>
      </c>
      <c r="K589" s="167" t="s">
        <v>798</v>
      </c>
      <c r="M589" s="167" t="s">
        <v>1385</v>
      </c>
      <c r="O589" s="167">
        <v>24080</v>
      </c>
      <c r="P589" s="167" t="s">
        <v>1386</v>
      </c>
      <c r="R589" s="167">
        <v>194.24</v>
      </c>
      <c r="S589" s="167">
        <f t="shared" si="9"/>
        <v>-194.24</v>
      </c>
      <c r="T589" s="167" t="s">
        <v>1361</v>
      </c>
    </row>
    <row r="590" spans="1:20">
      <c r="A590" s="167">
        <v>50095</v>
      </c>
      <c r="B590" s="168">
        <v>45930</v>
      </c>
      <c r="C590" s="168">
        <v>45930</v>
      </c>
      <c r="E590" s="167" t="s">
        <v>1401</v>
      </c>
      <c r="I590" s="167" t="s">
        <v>1384</v>
      </c>
      <c r="K590" s="167" t="s">
        <v>1212</v>
      </c>
      <c r="M590" s="167" t="s">
        <v>1390</v>
      </c>
      <c r="O590" s="167">
        <v>24080</v>
      </c>
      <c r="P590" s="167" t="s">
        <v>1386</v>
      </c>
      <c r="R590" s="167">
        <v>206.24</v>
      </c>
      <c r="S590" s="167">
        <f t="shared" si="9"/>
        <v>-206.24</v>
      </c>
      <c r="T590" s="167" t="s">
        <v>1361</v>
      </c>
    </row>
    <row r="591" spans="1:20">
      <c r="A591" s="167">
        <v>50095</v>
      </c>
      <c r="B591" s="168">
        <v>45930</v>
      </c>
      <c r="C591" s="168">
        <v>45930</v>
      </c>
      <c r="E591" s="167" t="s">
        <v>1401</v>
      </c>
      <c r="I591" s="167" t="s">
        <v>1384</v>
      </c>
      <c r="K591" s="167" t="s">
        <v>1086</v>
      </c>
      <c r="M591" s="167" t="s">
        <v>1399</v>
      </c>
      <c r="O591" s="167">
        <v>24080</v>
      </c>
      <c r="P591" s="167" t="s">
        <v>1386</v>
      </c>
      <c r="R591" s="167">
        <v>600</v>
      </c>
      <c r="S591" s="167">
        <f t="shared" si="9"/>
        <v>-600</v>
      </c>
      <c r="T591" s="167" t="s">
        <v>1361</v>
      </c>
    </row>
    <row r="592" spans="1:20">
      <c r="A592" s="167">
        <v>50095</v>
      </c>
      <c r="B592" s="168">
        <v>45930</v>
      </c>
      <c r="C592" s="168">
        <v>45930</v>
      </c>
      <c r="E592" s="167" t="s">
        <v>1401</v>
      </c>
      <c r="I592" s="167" t="s">
        <v>1384</v>
      </c>
      <c r="K592" s="167" t="s">
        <v>1203</v>
      </c>
      <c r="M592" s="167" t="s">
        <v>1387</v>
      </c>
      <c r="O592" s="167">
        <v>24080</v>
      </c>
      <c r="P592" s="167" t="s">
        <v>1386</v>
      </c>
      <c r="R592" s="167">
        <v>662.4</v>
      </c>
      <c r="S592" s="167">
        <f t="shared" si="9"/>
        <v>-662.4</v>
      </c>
      <c r="T592" s="167" t="s">
        <v>1361</v>
      </c>
    </row>
    <row r="593" spans="1:20">
      <c r="A593" s="167">
        <v>50095</v>
      </c>
      <c r="B593" s="168">
        <v>45931</v>
      </c>
      <c r="C593" s="168">
        <v>45931</v>
      </c>
      <c r="E593" s="167" t="s">
        <v>4969</v>
      </c>
      <c r="I593" s="167" t="s">
        <v>1384</v>
      </c>
      <c r="K593" s="167" t="s">
        <v>1354</v>
      </c>
      <c r="M593" s="167" t="s">
        <v>1388</v>
      </c>
      <c r="O593" s="167">
        <v>24081</v>
      </c>
      <c r="P593" s="167" t="s">
        <v>1386</v>
      </c>
      <c r="Q593" s="167">
        <v>5</v>
      </c>
      <c r="S593" s="167">
        <f t="shared" si="9"/>
        <v>5</v>
      </c>
      <c r="T593" s="167" t="s">
        <v>1361</v>
      </c>
    </row>
    <row r="594" spans="1:20">
      <c r="A594" s="167">
        <v>50095</v>
      </c>
      <c r="B594" s="168">
        <v>45931</v>
      </c>
      <c r="C594" s="168">
        <v>45931</v>
      </c>
      <c r="E594" s="167" t="s">
        <v>4969</v>
      </c>
      <c r="I594" s="167" t="s">
        <v>1384</v>
      </c>
      <c r="K594" s="167" t="s">
        <v>1146</v>
      </c>
      <c r="M594" s="167" t="s">
        <v>1398</v>
      </c>
      <c r="O594" s="167">
        <v>24081</v>
      </c>
      <c r="P594" s="167" t="s">
        <v>1386</v>
      </c>
      <c r="Q594" s="167">
        <v>10.5</v>
      </c>
      <c r="S594" s="167">
        <f t="shared" si="9"/>
        <v>10.5</v>
      </c>
      <c r="T594" s="167" t="s">
        <v>1361</v>
      </c>
    </row>
    <row r="595" spans="1:20">
      <c r="A595" s="167">
        <v>50095</v>
      </c>
      <c r="B595" s="168">
        <v>45931</v>
      </c>
      <c r="C595" s="168">
        <v>45931</v>
      </c>
      <c r="E595" s="167" t="s">
        <v>4969</v>
      </c>
      <c r="I595" s="167" t="s">
        <v>1384</v>
      </c>
      <c r="K595" s="167" t="s">
        <v>1010</v>
      </c>
      <c r="M595" s="167" t="s">
        <v>1397</v>
      </c>
      <c r="O595" s="167">
        <v>24081</v>
      </c>
      <c r="P595" s="167" t="s">
        <v>1386</v>
      </c>
      <c r="Q595" s="167">
        <v>100</v>
      </c>
      <c r="S595" s="167">
        <f t="shared" si="9"/>
        <v>100</v>
      </c>
      <c r="T595" s="167" t="s">
        <v>1361</v>
      </c>
    </row>
    <row r="596" spans="1:20">
      <c r="A596" s="167">
        <v>50095</v>
      </c>
      <c r="B596" s="168">
        <v>45931</v>
      </c>
      <c r="C596" s="168">
        <v>45931</v>
      </c>
      <c r="E596" s="167" t="s">
        <v>4969</v>
      </c>
      <c r="I596" s="167" t="s">
        <v>1384</v>
      </c>
      <c r="K596" s="167" t="s">
        <v>1135</v>
      </c>
      <c r="M596" s="167" t="s">
        <v>1389</v>
      </c>
      <c r="O596" s="167">
        <v>24081</v>
      </c>
      <c r="P596" s="167" t="s">
        <v>1386</v>
      </c>
      <c r="Q596" s="167">
        <v>100</v>
      </c>
      <c r="S596" s="167">
        <f t="shared" si="9"/>
        <v>100</v>
      </c>
      <c r="T596" s="167" t="s">
        <v>1361</v>
      </c>
    </row>
    <row r="597" spans="1:20">
      <c r="A597" s="167">
        <v>50095</v>
      </c>
      <c r="B597" s="168">
        <v>45931</v>
      </c>
      <c r="C597" s="168">
        <v>45931</v>
      </c>
      <c r="E597" s="167" t="s">
        <v>4969</v>
      </c>
      <c r="I597" s="167" t="s">
        <v>1384</v>
      </c>
      <c r="K597" s="167" t="s">
        <v>798</v>
      </c>
      <c r="M597" s="167" t="s">
        <v>1385</v>
      </c>
      <c r="O597" s="167">
        <v>24081</v>
      </c>
      <c r="P597" s="167" t="s">
        <v>1386</v>
      </c>
      <c r="Q597" s="167">
        <v>194.24</v>
      </c>
      <c r="S597" s="167">
        <f t="shared" si="9"/>
        <v>194.24</v>
      </c>
      <c r="T597" s="167" t="s">
        <v>1361</v>
      </c>
    </row>
    <row r="598" spans="1:20">
      <c r="A598" s="167">
        <v>50095</v>
      </c>
      <c r="B598" s="168">
        <v>45931</v>
      </c>
      <c r="C598" s="168">
        <v>45931</v>
      </c>
      <c r="E598" s="167" t="s">
        <v>4969</v>
      </c>
      <c r="I598" s="167" t="s">
        <v>1384</v>
      </c>
      <c r="K598" s="167" t="s">
        <v>1212</v>
      </c>
      <c r="M598" s="167" t="s">
        <v>1390</v>
      </c>
      <c r="O598" s="167">
        <v>24081</v>
      </c>
      <c r="P598" s="167" t="s">
        <v>1386</v>
      </c>
      <c r="Q598" s="167">
        <v>206.24</v>
      </c>
      <c r="S598" s="167">
        <f t="shared" si="9"/>
        <v>206.24</v>
      </c>
      <c r="T598" s="167" t="s">
        <v>1361</v>
      </c>
    </row>
    <row r="599" spans="1:20">
      <c r="A599" s="167">
        <v>50095</v>
      </c>
      <c r="B599" s="168">
        <v>45931</v>
      </c>
      <c r="C599" s="168">
        <v>45931</v>
      </c>
      <c r="E599" s="167" t="s">
        <v>4969</v>
      </c>
      <c r="I599" s="167" t="s">
        <v>1384</v>
      </c>
      <c r="K599" s="167" t="s">
        <v>1086</v>
      </c>
      <c r="M599" s="167" t="s">
        <v>1399</v>
      </c>
      <c r="O599" s="167">
        <v>24081</v>
      </c>
      <c r="P599" s="167" t="s">
        <v>1386</v>
      </c>
      <c r="Q599" s="167">
        <v>600</v>
      </c>
      <c r="S599" s="167">
        <f t="shared" si="9"/>
        <v>600</v>
      </c>
      <c r="T599" s="167" t="s">
        <v>1361</v>
      </c>
    </row>
    <row r="600" spans="1:20">
      <c r="A600" s="167">
        <v>50095</v>
      </c>
      <c r="B600" s="168">
        <v>45931</v>
      </c>
      <c r="C600" s="168">
        <v>45931</v>
      </c>
      <c r="E600" s="167" t="s">
        <v>4969</v>
      </c>
      <c r="I600" s="167" t="s">
        <v>1384</v>
      </c>
      <c r="K600" s="167" t="s">
        <v>1203</v>
      </c>
      <c r="M600" s="167" t="s">
        <v>1387</v>
      </c>
      <c r="O600" s="167">
        <v>24081</v>
      </c>
      <c r="P600" s="167" t="s">
        <v>1386</v>
      </c>
      <c r="Q600" s="167">
        <v>662.4</v>
      </c>
      <c r="S600" s="167">
        <f t="shared" si="9"/>
        <v>662.4</v>
      </c>
      <c r="T600" s="167" t="s">
        <v>1361</v>
      </c>
    </row>
    <row r="601" spans="1:20">
      <c r="A601" s="167">
        <v>50095</v>
      </c>
      <c r="B601" s="168">
        <v>45931</v>
      </c>
      <c r="C601" s="168">
        <v>45931</v>
      </c>
      <c r="D601" s="167" t="s">
        <v>5126</v>
      </c>
      <c r="E601" s="167" t="s">
        <v>5126</v>
      </c>
      <c r="F601" s="167" t="s">
        <v>1425</v>
      </c>
      <c r="G601" s="167" t="s">
        <v>1426</v>
      </c>
      <c r="I601" s="167" t="s">
        <v>1618</v>
      </c>
      <c r="J601" s="167" t="s">
        <v>2262</v>
      </c>
      <c r="K601" s="167" t="s">
        <v>906</v>
      </c>
      <c r="L601" s="167" t="s">
        <v>2263</v>
      </c>
      <c r="M601" s="167" t="s">
        <v>2201</v>
      </c>
      <c r="O601" s="167">
        <v>10986</v>
      </c>
      <c r="P601" s="167" t="s">
        <v>4987</v>
      </c>
      <c r="Q601" s="167">
        <v>15.69</v>
      </c>
      <c r="S601" s="167">
        <f t="shared" si="9"/>
        <v>15.69</v>
      </c>
      <c r="T601" s="167" t="s">
        <v>1361</v>
      </c>
    </row>
    <row r="602" spans="1:20">
      <c r="A602" s="167">
        <v>50095</v>
      </c>
      <c r="B602" s="168">
        <v>45931</v>
      </c>
      <c r="C602" s="168">
        <v>45931</v>
      </c>
      <c r="D602" s="167" t="s">
        <v>5126</v>
      </c>
      <c r="E602" s="167" t="s">
        <v>5126</v>
      </c>
      <c r="F602" s="167" t="s">
        <v>1425</v>
      </c>
      <c r="G602" s="167" t="s">
        <v>1426</v>
      </c>
      <c r="I602" s="167" t="s">
        <v>1618</v>
      </c>
      <c r="J602" s="167" t="s">
        <v>2169</v>
      </c>
      <c r="K602" s="167" t="s">
        <v>906</v>
      </c>
      <c r="L602" s="167" t="s">
        <v>2170</v>
      </c>
      <c r="M602" s="167" t="s">
        <v>2201</v>
      </c>
      <c r="O602" s="167">
        <v>10986</v>
      </c>
      <c r="P602" s="167" t="s">
        <v>4987</v>
      </c>
      <c r="Q602" s="167">
        <v>70</v>
      </c>
      <c r="S602" s="167">
        <f t="shared" si="9"/>
        <v>70</v>
      </c>
      <c r="T602" s="167" t="s">
        <v>1361</v>
      </c>
    </row>
    <row r="603" spans="1:20">
      <c r="A603" s="167">
        <v>50095</v>
      </c>
      <c r="B603" s="168">
        <v>45931</v>
      </c>
      <c r="C603" s="168">
        <v>45931</v>
      </c>
      <c r="D603" s="167" t="s">
        <v>5126</v>
      </c>
      <c r="E603" s="167" t="s">
        <v>5126</v>
      </c>
      <c r="F603" s="167" t="s">
        <v>1425</v>
      </c>
      <c r="G603" s="167" t="s">
        <v>1426</v>
      </c>
      <c r="I603" s="167" t="s">
        <v>1618</v>
      </c>
      <c r="J603" s="167" t="s">
        <v>2244</v>
      </c>
      <c r="K603" s="167" t="s">
        <v>906</v>
      </c>
      <c r="L603" s="167" t="s">
        <v>2245</v>
      </c>
      <c r="M603" s="167" t="s">
        <v>2201</v>
      </c>
      <c r="O603" s="167">
        <v>10986</v>
      </c>
      <c r="P603" s="167" t="s">
        <v>4987</v>
      </c>
      <c r="Q603" s="167">
        <v>96.3</v>
      </c>
      <c r="S603" s="167">
        <f t="shared" si="9"/>
        <v>96.3</v>
      </c>
      <c r="T603" s="167" t="s">
        <v>1361</v>
      </c>
    </row>
    <row r="604" spans="1:20">
      <c r="A604" s="167">
        <v>50095</v>
      </c>
      <c r="B604" s="168">
        <v>45931</v>
      </c>
      <c r="C604" s="168">
        <v>45931</v>
      </c>
      <c r="D604" s="167" t="s">
        <v>5126</v>
      </c>
      <c r="E604" s="167" t="s">
        <v>5126</v>
      </c>
      <c r="F604" s="167" t="s">
        <v>1425</v>
      </c>
      <c r="G604" s="167" t="s">
        <v>1426</v>
      </c>
      <c r="I604" s="167" t="s">
        <v>1618</v>
      </c>
      <c r="J604" s="167" t="s">
        <v>2259</v>
      </c>
      <c r="K604" s="167" t="s">
        <v>906</v>
      </c>
      <c r="L604" s="167" t="s">
        <v>2260</v>
      </c>
      <c r="M604" s="167" t="s">
        <v>2201</v>
      </c>
      <c r="O604" s="167">
        <v>10986</v>
      </c>
      <c r="P604" s="167" t="s">
        <v>4987</v>
      </c>
      <c r="Q604" s="167">
        <v>145.19</v>
      </c>
      <c r="S604" s="167">
        <f t="shared" si="9"/>
        <v>145.19</v>
      </c>
      <c r="T604" s="167" t="s">
        <v>1361</v>
      </c>
    </row>
    <row r="605" spans="1:20">
      <c r="A605" s="167">
        <v>50095</v>
      </c>
      <c r="B605" s="168">
        <v>45931</v>
      </c>
      <c r="C605" s="168">
        <v>45931</v>
      </c>
      <c r="D605" s="167" t="s">
        <v>5126</v>
      </c>
      <c r="E605" s="167" t="s">
        <v>5126</v>
      </c>
      <c r="F605" s="167" t="s">
        <v>1425</v>
      </c>
      <c r="G605" s="167" t="s">
        <v>1426</v>
      </c>
      <c r="I605" s="167" t="s">
        <v>1618</v>
      </c>
      <c r="J605" s="167" t="s">
        <v>1481</v>
      </c>
      <c r="K605" s="167" t="s">
        <v>906</v>
      </c>
      <c r="L605" s="167" t="s">
        <v>1482</v>
      </c>
      <c r="M605" s="167" t="s">
        <v>2201</v>
      </c>
      <c r="O605" s="167">
        <v>10986</v>
      </c>
      <c r="P605" s="167" t="s">
        <v>4987</v>
      </c>
      <c r="Q605" s="167">
        <v>210</v>
      </c>
      <c r="S605" s="167">
        <f t="shared" si="9"/>
        <v>210</v>
      </c>
      <c r="T605" s="167" t="s">
        <v>1361</v>
      </c>
    </row>
    <row r="606" spans="1:20">
      <c r="A606" s="167">
        <v>50095</v>
      </c>
      <c r="B606" s="168">
        <v>45931</v>
      </c>
      <c r="C606" s="168">
        <v>45931</v>
      </c>
      <c r="D606" s="167" t="s">
        <v>5131</v>
      </c>
      <c r="E606" s="167" t="s">
        <v>5131</v>
      </c>
      <c r="F606" s="167" t="s">
        <v>1465</v>
      </c>
      <c r="G606" s="167" t="s">
        <v>1466</v>
      </c>
      <c r="I606" s="167" t="s">
        <v>1618</v>
      </c>
      <c r="J606" s="167" t="s">
        <v>1481</v>
      </c>
      <c r="K606" s="167" t="s">
        <v>1007</v>
      </c>
      <c r="L606" s="167" t="s">
        <v>1482</v>
      </c>
      <c r="M606" s="167" t="s">
        <v>2740</v>
      </c>
      <c r="O606" s="167">
        <v>10997</v>
      </c>
      <c r="P606" s="167" t="s">
        <v>4987</v>
      </c>
      <c r="Q606" s="167">
        <v>100</v>
      </c>
      <c r="S606" s="167">
        <f t="shared" si="9"/>
        <v>100</v>
      </c>
      <c r="T606" s="167" t="s">
        <v>1361</v>
      </c>
    </row>
    <row r="607" spans="1:20">
      <c r="A607" s="167">
        <v>50095</v>
      </c>
      <c r="B607" s="168">
        <v>45931</v>
      </c>
      <c r="C607" s="168">
        <v>45931</v>
      </c>
      <c r="D607" s="167" t="s">
        <v>5295</v>
      </c>
      <c r="E607" s="167" t="s">
        <v>5295</v>
      </c>
      <c r="F607" s="167" t="s">
        <v>1425</v>
      </c>
      <c r="G607" s="167" t="s">
        <v>1426</v>
      </c>
      <c r="I607" s="167" t="s">
        <v>1618</v>
      </c>
      <c r="J607" s="167" t="s">
        <v>2216</v>
      </c>
      <c r="K607" s="167" t="s">
        <v>1079</v>
      </c>
      <c r="L607" s="167" t="s">
        <v>2217</v>
      </c>
      <c r="M607" s="167" t="s">
        <v>2948</v>
      </c>
      <c r="O607" s="167">
        <v>10999</v>
      </c>
      <c r="P607" s="167" t="s">
        <v>4987</v>
      </c>
      <c r="Q607" s="167">
        <v>180</v>
      </c>
      <c r="S607" s="167">
        <f t="shared" si="9"/>
        <v>180</v>
      </c>
      <c r="T607" s="167" t="s">
        <v>1361</v>
      </c>
    </row>
    <row r="608" spans="1:20">
      <c r="A608" s="167">
        <v>50095</v>
      </c>
      <c r="B608" s="168">
        <v>45931</v>
      </c>
      <c r="C608" s="168">
        <v>45931</v>
      </c>
      <c r="D608" s="167" t="s">
        <v>5295</v>
      </c>
      <c r="E608" s="167" t="s">
        <v>5295</v>
      </c>
      <c r="F608" s="167" t="s">
        <v>1425</v>
      </c>
      <c r="G608" s="167" t="s">
        <v>1426</v>
      </c>
      <c r="I608" s="167" t="s">
        <v>1618</v>
      </c>
      <c r="J608" s="167" t="s">
        <v>1735</v>
      </c>
      <c r="K608" s="167" t="s">
        <v>1079</v>
      </c>
      <c r="L608" s="167" t="s">
        <v>1736</v>
      </c>
      <c r="M608" s="167" t="s">
        <v>2948</v>
      </c>
      <c r="O608" s="167">
        <v>10999</v>
      </c>
      <c r="P608" s="167" t="s">
        <v>4987</v>
      </c>
      <c r="Q608" s="167">
        <v>281.04000000000002</v>
      </c>
      <c r="S608" s="167">
        <f t="shared" si="9"/>
        <v>281.04000000000002</v>
      </c>
      <c r="T608" s="167" t="s">
        <v>1361</v>
      </c>
    </row>
    <row r="609" spans="1:20">
      <c r="A609" s="167">
        <v>50095</v>
      </c>
      <c r="B609" s="168">
        <v>45931</v>
      </c>
      <c r="C609" s="168">
        <v>45931</v>
      </c>
      <c r="D609" s="167" t="s">
        <v>5295</v>
      </c>
      <c r="E609" s="167" t="s">
        <v>5295</v>
      </c>
      <c r="F609" s="167" t="s">
        <v>1425</v>
      </c>
      <c r="G609" s="167" t="s">
        <v>1426</v>
      </c>
      <c r="I609" s="167" t="s">
        <v>1618</v>
      </c>
      <c r="J609" s="167" t="s">
        <v>1707</v>
      </c>
      <c r="K609" s="167" t="s">
        <v>1079</v>
      </c>
      <c r="L609" s="167" t="s">
        <v>1705</v>
      </c>
      <c r="M609" s="167" t="s">
        <v>2948</v>
      </c>
      <c r="O609" s="167">
        <v>10999</v>
      </c>
      <c r="P609" s="167" t="s">
        <v>4987</v>
      </c>
      <c r="Q609" s="167">
        <v>313.8</v>
      </c>
      <c r="S609" s="167">
        <f t="shared" si="9"/>
        <v>313.8</v>
      </c>
      <c r="T609" s="167" t="s">
        <v>1361</v>
      </c>
    </row>
    <row r="610" spans="1:20">
      <c r="A610" s="167">
        <v>50095</v>
      </c>
      <c r="B610" s="168">
        <v>45931</v>
      </c>
      <c r="C610" s="168">
        <v>45931</v>
      </c>
      <c r="D610" s="167" t="s">
        <v>5295</v>
      </c>
      <c r="E610" s="167" t="s">
        <v>5295</v>
      </c>
      <c r="F610" s="167" t="s">
        <v>1425</v>
      </c>
      <c r="G610" s="167" t="s">
        <v>1426</v>
      </c>
      <c r="I610" s="167" t="s">
        <v>1618</v>
      </c>
      <c r="J610" s="167" t="s">
        <v>2509</v>
      </c>
      <c r="K610" s="167" t="s">
        <v>1079</v>
      </c>
      <c r="L610" s="167" t="s">
        <v>1705</v>
      </c>
      <c r="M610" s="167" t="s">
        <v>2948</v>
      </c>
      <c r="O610" s="167">
        <v>10999</v>
      </c>
      <c r="P610" s="167" t="s">
        <v>4987</v>
      </c>
      <c r="Q610" s="167">
        <v>750</v>
      </c>
      <c r="S610" s="167">
        <f t="shared" si="9"/>
        <v>750</v>
      </c>
      <c r="T610" s="167" t="s">
        <v>1361</v>
      </c>
    </row>
    <row r="611" spans="1:20">
      <c r="A611" s="167">
        <v>50095</v>
      </c>
      <c r="B611" s="168">
        <v>45931</v>
      </c>
      <c r="C611" s="168">
        <v>45931</v>
      </c>
      <c r="D611" s="167" t="s">
        <v>5133</v>
      </c>
      <c r="E611" s="167" t="s">
        <v>5133</v>
      </c>
      <c r="F611" s="167" t="s">
        <v>1403</v>
      </c>
      <c r="G611" s="167" t="s">
        <v>1404</v>
      </c>
      <c r="I611" s="167" t="s">
        <v>1618</v>
      </c>
      <c r="J611" s="167" t="s">
        <v>2561</v>
      </c>
      <c r="K611" s="167" t="s">
        <v>1167</v>
      </c>
      <c r="L611" s="167" t="s">
        <v>2562</v>
      </c>
      <c r="M611" s="167" t="s">
        <v>3592</v>
      </c>
      <c r="O611" s="167">
        <v>11003</v>
      </c>
      <c r="P611" s="167" t="s">
        <v>4987</v>
      </c>
      <c r="Q611" s="167">
        <v>140</v>
      </c>
      <c r="S611" s="167">
        <f t="shared" si="9"/>
        <v>140</v>
      </c>
      <c r="T611" s="167" t="s">
        <v>1361</v>
      </c>
    </row>
    <row r="612" spans="1:20">
      <c r="A612" s="167">
        <v>50095</v>
      </c>
      <c r="B612" s="168">
        <v>45931</v>
      </c>
      <c r="C612" s="168">
        <v>45931</v>
      </c>
      <c r="D612" s="167" t="s">
        <v>5302</v>
      </c>
      <c r="E612" s="167" t="s">
        <v>5302</v>
      </c>
      <c r="F612" s="167" t="s">
        <v>1425</v>
      </c>
      <c r="G612" s="167" t="s">
        <v>1426</v>
      </c>
      <c r="I612" s="167" t="s">
        <v>1405</v>
      </c>
      <c r="J612" s="167" t="s">
        <v>1707</v>
      </c>
      <c r="K612" s="167" t="s">
        <v>835</v>
      </c>
      <c r="L612" s="167" t="s">
        <v>1705</v>
      </c>
      <c r="M612" s="167" t="s">
        <v>1699</v>
      </c>
      <c r="O612" s="167">
        <v>11022</v>
      </c>
      <c r="P612" s="167" t="s">
        <v>4987</v>
      </c>
      <c r="Q612" s="167">
        <v>47.07</v>
      </c>
      <c r="S612" s="167">
        <f t="shared" si="9"/>
        <v>47.07</v>
      </c>
      <c r="T612" s="167" t="s">
        <v>1361</v>
      </c>
    </row>
    <row r="613" spans="1:20">
      <c r="A613" s="167">
        <v>50095</v>
      </c>
      <c r="B613" s="168">
        <v>45931</v>
      </c>
      <c r="C613" s="168">
        <v>45931</v>
      </c>
      <c r="D613" s="167" t="s">
        <v>5302</v>
      </c>
      <c r="E613" s="167" t="s">
        <v>5302</v>
      </c>
      <c r="F613" s="167" t="s">
        <v>1425</v>
      </c>
      <c r="G613" s="167" t="s">
        <v>1426</v>
      </c>
      <c r="I613" s="167" t="s">
        <v>1405</v>
      </c>
      <c r="J613" s="167" t="s">
        <v>1735</v>
      </c>
      <c r="K613" s="167" t="s">
        <v>835</v>
      </c>
      <c r="L613" s="167" t="s">
        <v>1736</v>
      </c>
      <c r="M613" s="167" t="s">
        <v>1699</v>
      </c>
      <c r="O613" s="167">
        <v>11022</v>
      </c>
      <c r="P613" s="167" t="s">
        <v>4987</v>
      </c>
      <c r="Q613" s="167">
        <v>93.68</v>
      </c>
      <c r="S613" s="167">
        <f t="shared" si="9"/>
        <v>93.68</v>
      </c>
      <c r="T613" s="167" t="s">
        <v>1361</v>
      </c>
    </row>
    <row r="614" spans="1:20">
      <c r="A614" s="167">
        <v>50095</v>
      </c>
      <c r="B614" s="168">
        <v>45931</v>
      </c>
      <c r="C614" s="168">
        <v>45931</v>
      </c>
      <c r="D614" s="167" t="s">
        <v>5144</v>
      </c>
      <c r="E614" s="167" t="s">
        <v>5144</v>
      </c>
      <c r="F614" s="167" t="s">
        <v>1465</v>
      </c>
      <c r="G614" s="167" t="s">
        <v>1466</v>
      </c>
      <c r="I614" s="167" t="s">
        <v>1405</v>
      </c>
      <c r="J614" s="167" t="s">
        <v>1735</v>
      </c>
      <c r="K614" s="167" t="s">
        <v>862</v>
      </c>
      <c r="L614" s="167" t="s">
        <v>1736</v>
      </c>
      <c r="M614" s="167" t="s">
        <v>1963</v>
      </c>
      <c r="O614" s="167">
        <v>11027</v>
      </c>
      <c r="P614" s="167" t="s">
        <v>4987</v>
      </c>
      <c r="Q614" s="167">
        <v>70</v>
      </c>
      <c r="S614" s="167">
        <f t="shared" si="9"/>
        <v>70</v>
      </c>
      <c r="T614" s="167" t="s">
        <v>1361</v>
      </c>
    </row>
    <row r="615" spans="1:20">
      <c r="A615" s="167">
        <v>50095</v>
      </c>
      <c r="B615" s="168">
        <v>45931</v>
      </c>
      <c r="C615" s="168">
        <v>45931</v>
      </c>
      <c r="D615" s="167" t="s">
        <v>5144</v>
      </c>
      <c r="E615" s="167" t="s">
        <v>5144</v>
      </c>
      <c r="F615" s="167" t="s">
        <v>1465</v>
      </c>
      <c r="G615" s="167" t="s">
        <v>1466</v>
      </c>
      <c r="I615" s="167" t="s">
        <v>1405</v>
      </c>
      <c r="J615" s="167" t="s">
        <v>1735</v>
      </c>
      <c r="K615" s="167" t="s">
        <v>862</v>
      </c>
      <c r="L615" s="167" t="s">
        <v>1736</v>
      </c>
      <c r="M615" s="167" t="s">
        <v>1963</v>
      </c>
      <c r="O615" s="167">
        <v>11027</v>
      </c>
      <c r="P615" s="167" t="s">
        <v>4987</v>
      </c>
      <c r="Q615" s="167">
        <v>93.68</v>
      </c>
      <c r="S615" s="167">
        <f t="shared" si="9"/>
        <v>93.68</v>
      </c>
      <c r="T615" s="167" t="s">
        <v>1361</v>
      </c>
    </row>
    <row r="616" spans="1:20">
      <c r="A616" s="167">
        <v>50095</v>
      </c>
      <c r="B616" s="168">
        <v>45931</v>
      </c>
      <c r="C616" s="168">
        <v>45931</v>
      </c>
      <c r="D616" s="167" t="s">
        <v>5304</v>
      </c>
      <c r="E616" s="167" t="s">
        <v>5304</v>
      </c>
      <c r="F616" s="167" t="s">
        <v>1425</v>
      </c>
      <c r="G616" s="167" t="s">
        <v>1426</v>
      </c>
      <c r="I616" s="167" t="s">
        <v>1405</v>
      </c>
      <c r="J616" s="167" t="s">
        <v>2169</v>
      </c>
      <c r="K616" s="167" t="s">
        <v>892</v>
      </c>
      <c r="L616" s="167" t="s">
        <v>2170</v>
      </c>
      <c r="M616" s="167" t="s">
        <v>2124</v>
      </c>
      <c r="O616" s="167">
        <v>11038</v>
      </c>
      <c r="P616" s="167" t="s">
        <v>4987</v>
      </c>
      <c r="Q616" s="167">
        <v>70</v>
      </c>
      <c r="S616" s="167">
        <f t="shared" si="9"/>
        <v>70</v>
      </c>
      <c r="T616" s="167" t="s">
        <v>1361</v>
      </c>
    </row>
    <row r="617" spans="1:20">
      <c r="A617" s="167">
        <v>50095</v>
      </c>
      <c r="B617" s="168">
        <v>45931</v>
      </c>
      <c r="C617" s="168">
        <v>45931</v>
      </c>
      <c r="D617" s="167" t="s">
        <v>5304</v>
      </c>
      <c r="E617" s="167" t="s">
        <v>5304</v>
      </c>
      <c r="F617" s="167" t="s">
        <v>1425</v>
      </c>
      <c r="G617" s="167" t="s">
        <v>1426</v>
      </c>
      <c r="I617" s="167" t="s">
        <v>1405</v>
      </c>
      <c r="J617" s="167" t="s">
        <v>1481</v>
      </c>
      <c r="K617" s="167" t="s">
        <v>892</v>
      </c>
      <c r="L617" s="167" t="s">
        <v>1482</v>
      </c>
      <c r="M617" s="167" t="s">
        <v>2124</v>
      </c>
      <c r="O617" s="167">
        <v>11038</v>
      </c>
      <c r="P617" s="167" t="s">
        <v>4987</v>
      </c>
      <c r="Q617" s="167">
        <v>420</v>
      </c>
      <c r="S617" s="167">
        <f t="shared" si="9"/>
        <v>420</v>
      </c>
      <c r="T617" s="167" t="s">
        <v>1361</v>
      </c>
    </row>
    <row r="618" spans="1:20">
      <c r="A618" s="167">
        <v>50095</v>
      </c>
      <c r="B618" s="168">
        <v>45931</v>
      </c>
      <c r="C618" s="168">
        <v>45931</v>
      </c>
      <c r="D618" s="167" t="s">
        <v>5356</v>
      </c>
      <c r="E618" s="167" t="s">
        <v>5356</v>
      </c>
      <c r="F618" s="167" t="s">
        <v>1465</v>
      </c>
      <c r="G618" s="167" t="s">
        <v>1466</v>
      </c>
      <c r="I618" s="167" t="s">
        <v>1405</v>
      </c>
      <c r="J618" s="167" t="s">
        <v>2509</v>
      </c>
      <c r="K618" s="167" t="s">
        <v>958</v>
      </c>
      <c r="L618" s="167" t="s">
        <v>1705</v>
      </c>
      <c r="M618" s="167" t="s">
        <v>2491</v>
      </c>
      <c r="O618" s="167">
        <v>11045</v>
      </c>
      <c r="P618" s="167" t="s">
        <v>4987</v>
      </c>
      <c r="Q618" s="167">
        <v>53.88</v>
      </c>
      <c r="S618" s="167">
        <f t="shared" si="9"/>
        <v>53.88</v>
      </c>
      <c r="T618" s="167" t="s">
        <v>1361</v>
      </c>
    </row>
    <row r="619" spans="1:20">
      <c r="A619" s="167">
        <v>50095</v>
      </c>
      <c r="B619" s="168">
        <v>45931</v>
      </c>
      <c r="C619" s="168">
        <v>45931</v>
      </c>
      <c r="D619" s="167" t="s">
        <v>5306</v>
      </c>
      <c r="E619" s="167" t="s">
        <v>5306</v>
      </c>
      <c r="F619" s="167" t="s">
        <v>1425</v>
      </c>
      <c r="G619" s="167" t="s">
        <v>1426</v>
      </c>
      <c r="I619" s="167" t="s">
        <v>1405</v>
      </c>
      <c r="J619" s="167" t="s">
        <v>2509</v>
      </c>
      <c r="K619" s="167" t="s">
        <v>964</v>
      </c>
      <c r="L619" s="167" t="s">
        <v>1705</v>
      </c>
      <c r="M619" s="167" t="s">
        <v>2538</v>
      </c>
      <c r="O619" s="167">
        <v>11047</v>
      </c>
      <c r="P619" s="167" t="s">
        <v>4987</v>
      </c>
      <c r="Q619" s="167">
        <v>187.5</v>
      </c>
      <c r="S619" s="167">
        <f t="shared" si="9"/>
        <v>187.5</v>
      </c>
      <c r="T619" s="167" t="s">
        <v>1361</v>
      </c>
    </row>
    <row r="620" spans="1:20">
      <c r="A620" s="167">
        <v>50095</v>
      </c>
      <c r="B620" s="168">
        <v>45931</v>
      </c>
      <c r="C620" s="168">
        <v>45931</v>
      </c>
      <c r="D620" s="167" t="s">
        <v>5306</v>
      </c>
      <c r="E620" s="167" t="s">
        <v>5306</v>
      </c>
      <c r="F620" s="167" t="s">
        <v>1425</v>
      </c>
      <c r="G620" s="167" t="s">
        <v>1426</v>
      </c>
      <c r="I620" s="167" t="s">
        <v>1405</v>
      </c>
      <c r="J620" s="167" t="s">
        <v>2561</v>
      </c>
      <c r="K620" s="167" t="s">
        <v>964</v>
      </c>
      <c r="L620" s="167" t="s">
        <v>2562</v>
      </c>
      <c r="M620" s="167" t="s">
        <v>2538</v>
      </c>
      <c r="O620" s="167">
        <v>11047</v>
      </c>
      <c r="P620" s="167" t="s">
        <v>4987</v>
      </c>
      <c r="Q620" s="167">
        <v>280</v>
      </c>
      <c r="S620" s="167">
        <f t="shared" si="9"/>
        <v>280</v>
      </c>
      <c r="T620" s="167" t="s">
        <v>1361</v>
      </c>
    </row>
    <row r="621" spans="1:20">
      <c r="A621" s="167">
        <v>50095</v>
      </c>
      <c r="B621" s="168">
        <v>45931</v>
      </c>
      <c r="C621" s="168">
        <v>45931</v>
      </c>
      <c r="D621" s="167" t="s">
        <v>5306</v>
      </c>
      <c r="E621" s="167" t="s">
        <v>5306</v>
      </c>
      <c r="F621" s="167" t="s">
        <v>1425</v>
      </c>
      <c r="G621" s="167" t="s">
        <v>1426</v>
      </c>
      <c r="I621" s="167" t="s">
        <v>1405</v>
      </c>
      <c r="J621" s="167" t="s">
        <v>2509</v>
      </c>
      <c r="K621" s="167" t="s">
        <v>964</v>
      </c>
      <c r="L621" s="167" t="s">
        <v>1705</v>
      </c>
      <c r="M621" s="167" t="s">
        <v>2538</v>
      </c>
      <c r="O621" s="167">
        <v>11047</v>
      </c>
      <c r="P621" s="167" t="s">
        <v>4987</v>
      </c>
      <c r="Q621" s="167">
        <v>600</v>
      </c>
      <c r="S621" s="167">
        <f t="shared" si="9"/>
        <v>600</v>
      </c>
      <c r="T621" s="167" t="s">
        <v>1361</v>
      </c>
    </row>
    <row r="622" spans="1:20">
      <c r="A622" s="167">
        <v>50095</v>
      </c>
      <c r="B622" s="168">
        <v>45931</v>
      </c>
      <c r="C622" s="168">
        <v>45931</v>
      </c>
      <c r="D622" s="167" t="s">
        <v>5309</v>
      </c>
      <c r="E622" s="167" t="s">
        <v>5309</v>
      </c>
      <c r="F622" s="167" t="s">
        <v>1465</v>
      </c>
      <c r="G622" s="167" t="s">
        <v>1466</v>
      </c>
      <c r="I622" s="167" t="s">
        <v>1405</v>
      </c>
      <c r="J622" s="167" t="s">
        <v>2169</v>
      </c>
      <c r="K622" s="167" t="s">
        <v>993</v>
      </c>
      <c r="L622" s="167" t="s">
        <v>2170</v>
      </c>
      <c r="M622" s="167" t="s">
        <v>2663</v>
      </c>
      <c r="O622" s="167">
        <v>11056</v>
      </c>
      <c r="P622" s="167" t="s">
        <v>4987</v>
      </c>
      <c r="Q622" s="167">
        <v>210</v>
      </c>
      <c r="S622" s="167">
        <f t="shared" si="9"/>
        <v>210</v>
      </c>
      <c r="T622" s="167" t="s">
        <v>1361</v>
      </c>
    </row>
    <row r="623" spans="1:20">
      <c r="A623" s="167">
        <v>50095</v>
      </c>
      <c r="B623" s="168">
        <v>45931</v>
      </c>
      <c r="C623" s="168">
        <v>45931</v>
      </c>
      <c r="D623" s="167" t="s">
        <v>5309</v>
      </c>
      <c r="E623" s="167" t="s">
        <v>5309</v>
      </c>
      <c r="F623" s="167" t="s">
        <v>1465</v>
      </c>
      <c r="G623" s="167" t="s">
        <v>1466</v>
      </c>
      <c r="I623" s="167" t="s">
        <v>1405</v>
      </c>
      <c r="J623" s="167" t="s">
        <v>1481</v>
      </c>
      <c r="K623" s="167" t="s">
        <v>993</v>
      </c>
      <c r="L623" s="167" t="s">
        <v>1482</v>
      </c>
      <c r="M623" s="167" t="s">
        <v>2663</v>
      </c>
      <c r="O623" s="167">
        <v>11056</v>
      </c>
      <c r="P623" s="167" t="s">
        <v>4987</v>
      </c>
      <c r="Q623" s="167">
        <v>630</v>
      </c>
      <c r="S623" s="167">
        <f t="shared" si="9"/>
        <v>630</v>
      </c>
      <c r="T623" s="167" t="s">
        <v>1361</v>
      </c>
    </row>
    <row r="624" spans="1:20">
      <c r="A624" s="167">
        <v>50095</v>
      </c>
      <c r="B624" s="168">
        <v>45931</v>
      </c>
      <c r="C624" s="168">
        <v>45931</v>
      </c>
      <c r="D624" s="167" t="s">
        <v>5154</v>
      </c>
      <c r="E624" s="167" t="s">
        <v>5154</v>
      </c>
      <c r="F624" s="167" t="s">
        <v>1465</v>
      </c>
      <c r="G624" s="167" t="s">
        <v>1466</v>
      </c>
      <c r="I624" s="167" t="s">
        <v>1405</v>
      </c>
      <c r="J624" s="167" t="s">
        <v>2169</v>
      </c>
      <c r="K624" s="167" t="s">
        <v>1131</v>
      </c>
      <c r="L624" s="167" t="s">
        <v>2170</v>
      </c>
      <c r="M624" s="167" t="s">
        <v>3445</v>
      </c>
      <c r="O624" s="167">
        <v>11065</v>
      </c>
      <c r="P624" s="167" t="s">
        <v>4987</v>
      </c>
      <c r="Q624" s="167">
        <v>70</v>
      </c>
      <c r="S624" s="167">
        <f t="shared" si="9"/>
        <v>70</v>
      </c>
      <c r="T624" s="167" t="s">
        <v>1361</v>
      </c>
    </row>
    <row r="625" spans="1:20">
      <c r="A625" s="167">
        <v>50095</v>
      </c>
      <c r="B625" s="168">
        <v>45931</v>
      </c>
      <c r="C625" s="168">
        <v>45931</v>
      </c>
      <c r="D625" s="167" t="s">
        <v>5154</v>
      </c>
      <c r="E625" s="167" t="s">
        <v>5154</v>
      </c>
      <c r="F625" s="167" t="s">
        <v>1465</v>
      </c>
      <c r="G625" s="167" t="s">
        <v>1466</v>
      </c>
      <c r="I625" s="167" t="s">
        <v>1405</v>
      </c>
      <c r="J625" s="167" t="s">
        <v>1481</v>
      </c>
      <c r="K625" s="167" t="s">
        <v>1131</v>
      </c>
      <c r="L625" s="167" t="s">
        <v>1482</v>
      </c>
      <c r="M625" s="167" t="s">
        <v>3445</v>
      </c>
      <c r="O625" s="167">
        <v>11065</v>
      </c>
      <c r="P625" s="167" t="s">
        <v>4987</v>
      </c>
      <c r="Q625" s="167">
        <v>70</v>
      </c>
      <c r="S625" s="167">
        <f t="shared" si="9"/>
        <v>70</v>
      </c>
      <c r="T625" s="167" t="s">
        <v>1361</v>
      </c>
    </row>
    <row r="626" spans="1:20">
      <c r="A626" s="167">
        <v>50095</v>
      </c>
      <c r="B626" s="168">
        <v>45931</v>
      </c>
      <c r="C626" s="168">
        <v>45931</v>
      </c>
      <c r="D626" s="167" t="s">
        <v>5156</v>
      </c>
      <c r="E626" s="167" t="s">
        <v>5156</v>
      </c>
      <c r="F626" s="167" t="s">
        <v>1553</v>
      </c>
      <c r="G626" s="167" t="s">
        <v>1554</v>
      </c>
      <c r="I626" s="167" t="s">
        <v>1405</v>
      </c>
      <c r="J626" s="167" t="s">
        <v>2561</v>
      </c>
      <c r="K626" s="167" t="s">
        <v>1181</v>
      </c>
      <c r="L626" s="167" t="s">
        <v>2562</v>
      </c>
      <c r="M626" s="167" t="s">
        <v>3687</v>
      </c>
      <c r="O626" s="167">
        <v>11074</v>
      </c>
      <c r="P626" s="167" t="s">
        <v>4987</v>
      </c>
      <c r="Q626" s="167">
        <v>140</v>
      </c>
      <c r="S626" s="167">
        <f t="shared" si="9"/>
        <v>140</v>
      </c>
      <c r="T626" s="167" t="s">
        <v>1361</v>
      </c>
    </row>
    <row r="627" spans="1:20">
      <c r="A627" s="167">
        <v>50095</v>
      </c>
      <c r="B627" s="168">
        <v>45931</v>
      </c>
      <c r="C627" s="168">
        <v>45931</v>
      </c>
      <c r="D627" s="167" t="s">
        <v>5160</v>
      </c>
      <c r="E627" s="167" t="s">
        <v>5160</v>
      </c>
      <c r="F627" s="167" t="s">
        <v>1425</v>
      </c>
      <c r="G627" s="167" t="s">
        <v>1426</v>
      </c>
      <c r="I627" s="167" t="s">
        <v>1405</v>
      </c>
      <c r="J627" s="167" t="s">
        <v>2561</v>
      </c>
      <c r="K627" s="167" t="s">
        <v>1248</v>
      </c>
      <c r="L627" s="167" t="s">
        <v>2562</v>
      </c>
      <c r="M627" s="167" t="s">
        <v>4110</v>
      </c>
      <c r="O627" s="167">
        <v>11087</v>
      </c>
      <c r="P627" s="167" t="s">
        <v>4987</v>
      </c>
      <c r="Q627" s="167">
        <v>140</v>
      </c>
      <c r="S627" s="167">
        <f t="shared" si="9"/>
        <v>140</v>
      </c>
      <c r="T627" s="167" t="s">
        <v>1361</v>
      </c>
    </row>
    <row r="628" spans="1:20">
      <c r="A628" s="167">
        <v>50095</v>
      </c>
      <c r="B628" s="168">
        <v>45931</v>
      </c>
      <c r="C628" s="168">
        <v>45931</v>
      </c>
      <c r="D628" s="167" t="s">
        <v>5357</v>
      </c>
      <c r="E628" s="167" t="s">
        <v>5357</v>
      </c>
      <c r="F628" s="167" t="s">
        <v>1425</v>
      </c>
      <c r="G628" s="167" t="s">
        <v>1426</v>
      </c>
      <c r="I628" s="167" t="s">
        <v>1405</v>
      </c>
      <c r="J628" s="167" t="s">
        <v>2169</v>
      </c>
      <c r="K628" s="167" t="s">
        <v>1338</v>
      </c>
      <c r="L628" s="167" t="s">
        <v>2170</v>
      </c>
      <c r="M628" s="167" t="s">
        <v>4858</v>
      </c>
      <c r="O628" s="167">
        <v>11252</v>
      </c>
      <c r="P628" s="167" t="s">
        <v>4987</v>
      </c>
      <c r="Q628" s="167">
        <v>281.04000000000002</v>
      </c>
      <c r="S628" s="167">
        <f t="shared" si="9"/>
        <v>281.04000000000002</v>
      </c>
      <c r="T628" s="167" t="s">
        <v>1361</v>
      </c>
    </row>
    <row r="629" spans="1:20">
      <c r="A629" s="167">
        <v>50095</v>
      </c>
      <c r="B629" s="168">
        <v>45931</v>
      </c>
      <c r="C629" s="168">
        <v>45931</v>
      </c>
      <c r="D629" s="167" t="s">
        <v>5357</v>
      </c>
      <c r="E629" s="167" t="s">
        <v>5357</v>
      </c>
      <c r="F629" s="167" t="s">
        <v>1425</v>
      </c>
      <c r="G629" s="167" t="s">
        <v>1426</v>
      </c>
      <c r="I629" s="167" t="s">
        <v>1405</v>
      </c>
      <c r="J629" s="167" t="s">
        <v>1481</v>
      </c>
      <c r="K629" s="167" t="s">
        <v>1338</v>
      </c>
      <c r="L629" s="167" t="s">
        <v>1482</v>
      </c>
      <c r="M629" s="167" t="s">
        <v>4858</v>
      </c>
      <c r="O629" s="167">
        <v>11252</v>
      </c>
      <c r="P629" s="167" t="s">
        <v>4987</v>
      </c>
      <c r="Q629" s="167">
        <v>350</v>
      </c>
      <c r="S629" s="167">
        <f t="shared" si="9"/>
        <v>350</v>
      </c>
      <c r="T629" s="167" t="s">
        <v>1361</v>
      </c>
    </row>
    <row r="630" spans="1:20">
      <c r="A630" s="167">
        <v>50095</v>
      </c>
      <c r="B630" s="168">
        <v>45945</v>
      </c>
      <c r="C630" s="168">
        <v>45945</v>
      </c>
      <c r="D630" s="167">
        <v>532161</v>
      </c>
      <c r="E630" s="167" t="s">
        <v>5358</v>
      </c>
      <c r="H630" s="167" t="s">
        <v>5353</v>
      </c>
      <c r="I630" s="167" t="s">
        <v>4956</v>
      </c>
      <c r="O630" s="167">
        <v>4344</v>
      </c>
      <c r="P630" s="167" t="s">
        <v>4981</v>
      </c>
      <c r="Q630" s="167">
        <v>3014.4</v>
      </c>
      <c r="S630" s="167">
        <f t="shared" si="9"/>
        <v>3014.4</v>
      </c>
      <c r="T630" s="167" t="s">
        <v>1361</v>
      </c>
    </row>
    <row r="631" spans="1:20">
      <c r="A631" s="167">
        <v>50095</v>
      </c>
      <c r="B631" s="168">
        <v>45945</v>
      </c>
      <c r="C631" s="168">
        <v>45945</v>
      </c>
      <c r="D631" s="167" t="s">
        <v>5339</v>
      </c>
      <c r="E631" s="167" t="s">
        <v>5339</v>
      </c>
      <c r="F631" s="167" t="s">
        <v>1465</v>
      </c>
      <c r="G631" s="167" t="s">
        <v>1466</v>
      </c>
      <c r="I631" s="167" t="s">
        <v>1384</v>
      </c>
      <c r="J631" s="167" t="s">
        <v>1484</v>
      </c>
      <c r="K631" s="167" t="s">
        <v>798</v>
      </c>
      <c r="L631" s="167" t="s">
        <v>1484</v>
      </c>
      <c r="M631" s="167" t="s">
        <v>1385</v>
      </c>
      <c r="O631" s="167">
        <v>11270</v>
      </c>
      <c r="P631" s="167" t="s">
        <v>4987</v>
      </c>
      <c r="Q631" s="167">
        <v>16</v>
      </c>
      <c r="S631" s="167">
        <f t="shared" si="9"/>
        <v>16</v>
      </c>
      <c r="T631" s="167" t="s">
        <v>1361</v>
      </c>
    </row>
    <row r="632" spans="1:20">
      <c r="A632" s="167">
        <v>50095</v>
      </c>
      <c r="B632" s="168">
        <v>45945</v>
      </c>
      <c r="C632" s="168">
        <v>45945</v>
      </c>
      <c r="D632" s="167" t="s">
        <v>5339</v>
      </c>
      <c r="E632" s="167" t="s">
        <v>5339</v>
      </c>
      <c r="F632" s="167" t="s">
        <v>1465</v>
      </c>
      <c r="G632" s="167" t="s">
        <v>1466</v>
      </c>
      <c r="I632" s="167" t="s">
        <v>1384</v>
      </c>
      <c r="J632" s="167" t="s">
        <v>1486</v>
      </c>
      <c r="K632" s="167" t="s">
        <v>798</v>
      </c>
      <c r="L632" s="167" t="s">
        <v>1486</v>
      </c>
      <c r="M632" s="167" t="s">
        <v>1385</v>
      </c>
      <c r="O632" s="167">
        <v>11270</v>
      </c>
      <c r="P632" s="167" t="s">
        <v>4987</v>
      </c>
      <c r="Q632" s="167">
        <v>22</v>
      </c>
      <c r="S632" s="167">
        <f t="shared" si="9"/>
        <v>22</v>
      </c>
      <c r="T632" s="167" t="s">
        <v>1361</v>
      </c>
    </row>
    <row r="633" spans="1:20">
      <c r="A633" s="167">
        <v>50095</v>
      </c>
      <c r="B633" s="168">
        <v>45945</v>
      </c>
      <c r="C633" s="168">
        <v>45945</v>
      </c>
      <c r="D633" s="167" t="s">
        <v>5339</v>
      </c>
      <c r="E633" s="167" t="s">
        <v>5339</v>
      </c>
      <c r="F633" s="167" t="s">
        <v>1465</v>
      </c>
      <c r="G633" s="167" t="s">
        <v>1466</v>
      </c>
      <c r="I633" s="167" t="s">
        <v>1384</v>
      </c>
      <c r="J633" s="167" t="s">
        <v>1475</v>
      </c>
      <c r="K633" s="167" t="s">
        <v>798</v>
      </c>
      <c r="L633" s="167" t="s">
        <v>1476</v>
      </c>
      <c r="M633" s="167" t="s">
        <v>1385</v>
      </c>
      <c r="O633" s="167">
        <v>11270</v>
      </c>
      <c r="P633" s="167" t="s">
        <v>4987</v>
      </c>
      <c r="Q633" s="167">
        <v>56.24</v>
      </c>
      <c r="S633" s="167">
        <f t="shared" si="9"/>
        <v>56.24</v>
      </c>
      <c r="T633" s="167" t="s">
        <v>1361</v>
      </c>
    </row>
    <row r="634" spans="1:20">
      <c r="A634" s="167">
        <v>50095</v>
      </c>
      <c r="B634" s="168">
        <v>45945</v>
      </c>
      <c r="C634" s="168">
        <v>45945</v>
      </c>
      <c r="D634" s="167" t="s">
        <v>5339</v>
      </c>
      <c r="E634" s="167" t="s">
        <v>5339</v>
      </c>
      <c r="F634" s="167" t="s">
        <v>1465</v>
      </c>
      <c r="G634" s="167" t="s">
        <v>1466</v>
      </c>
      <c r="I634" s="167" t="s">
        <v>1384</v>
      </c>
      <c r="J634" s="167" t="s">
        <v>1481</v>
      </c>
      <c r="K634" s="167" t="s">
        <v>798</v>
      </c>
      <c r="L634" s="167" t="s">
        <v>1482</v>
      </c>
      <c r="M634" s="167" t="s">
        <v>1385</v>
      </c>
      <c r="O634" s="167">
        <v>11270</v>
      </c>
      <c r="P634" s="167" t="s">
        <v>4987</v>
      </c>
      <c r="Q634" s="167">
        <v>100</v>
      </c>
      <c r="S634" s="167">
        <f t="shared" si="9"/>
        <v>100</v>
      </c>
      <c r="T634" s="167" t="s">
        <v>1361</v>
      </c>
    </row>
    <row r="635" spans="1:20">
      <c r="A635" s="167">
        <v>50095</v>
      </c>
      <c r="B635" s="168">
        <v>45945</v>
      </c>
      <c r="C635" s="168">
        <v>45945</v>
      </c>
      <c r="D635" s="167" t="s">
        <v>5343</v>
      </c>
      <c r="E635" s="167" t="s">
        <v>5343</v>
      </c>
      <c r="F635" s="167" t="s">
        <v>1465</v>
      </c>
      <c r="G635" s="167" t="s">
        <v>1466</v>
      </c>
      <c r="I635" s="167" t="s">
        <v>1384</v>
      </c>
      <c r="J635" s="167" t="s">
        <v>2995</v>
      </c>
      <c r="K635" s="167" t="s">
        <v>1086</v>
      </c>
      <c r="L635" s="167" t="s">
        <v>2996</v>
      </c>
      <c r="M635" s="167" t="s">
        <v>1399</v>
      </c>
      <c r="O635" s="167">
        <v>11274</v>
      </c>
      <c r="P635" s="167" t="s">
        <v>4987</v>
      </c>
      <c r="Q635" s="167">
        <v>600</v>
      </c>
      <c r="S635" s="167">
        <f t="shared" si="9"/>
        <v>600</v>
      </c>
      <c r="T635" s="167" t="s">
        <v>1361</v>
      </c>
    </row>
    <row r="636" spans="1:20">
      <c r="A636" s="167">
        <v>50095</v>
      </c>
      <c r="B636" s="168">
        <v>45945</v>
      </c>
      <c r="C636" s="168">
        <v>45945</v>
      </c>
      <c r="D636" s="167" t="s">
        <v>5344</v>
      </c>
      <c r="E636" s="167" t="s">
        <v>5344</v>
      </c>
      <c r="F636" s="167" t="s">
        <v>1465</v>
      </c>
      <c r="G636" s="167" t="s">
        <v>1466</v>
      </c>
      <c r="I636" s="167" t="s">
        <v>1384</v>
      </c>
      <c r="J636" s="167" t="s">
        <v>1481</v>
      </c>
      <c r="K636" s="167" t="s">
        <v>1135</v>
      </c>
      <c r="L636" s="167" t="s">
        <v>1482</v>
      </c>
      <c r="M636" s="167" t="s">
        <v>1389</v>
      </c>
      <c r="O636" s="167">
        <v>11275</v>
      </c>
      <c r="P636" s="167" t="s">
        <v>4987</v>
      </c>
      <c r="Q636" s="167">
        <v>100</v>
      </c>
      <c r="S636" s="167">
        <f t="shared" si="9"/>
        <v>100</v>
      </c>
      <c r="T636" s="167" t="s">
        <v>1361</v>
      </c>
    </row>
    <row r="637" spans="1:20">
      <c r="A637" s="167">
        <v>50095</v>
      </c>
      <c r="B637" s="168">
        <v>45945</v>
      </c>
      <c r="C637" s="168">
        <v>45945</v>
      </c>
      <c r="D637" s="167" t="s">
        <v>5345</v>
      </c>
      <c r="E637" s="167" t="s">
        <v>5345</v>
      </c>
      <c r="F637" s="167" t="s">
        <v>1465</v>
      </c>
      <c r="G637" s="167" t="s">
        <v>1466</v>
      </c>
      <c r="I637" s="167" t="s">
        <v>1384</v>
      </c>
      <c r="J637" s="167" t="s">
        <v>3496</v>
      </c>
      <c r="K637" s="167" t="s">
        <v>1146</v>
      </c>
      <c r="L637" s="167" t="s">
        <v>3497</v>
      </c>
      <c r="M637" s="167" t="s">
        <v>1398</v>
      </c>
      <c r="O637" s="167">
        <v>11276</v>
      </c>
      <c r="P637" s="167" t="s">
        <v>4987</v>
      </c>
      <c r="Q637" s="167">
        <v>10.5</v>
      </c>
      <c r="S637" s="167">
        <f t="shared" si="9"/>
        <v>10.5</v>
      </c>
      <c r="T637" s="167" t="s">
        <v>1361</v>
      </c>
    </row>
    <row r="638" spans="1:20">
      <c r="A638" s="167">
        <v>50095</v>
      </c>
      <c r="B638" s="168">
        <v>45945</v>
      </c>
      <c r="C638" s="168">
        <v>45945</v>
      </c>
      <c r="D638" s="167" t="s">
        <v>5347</v>
      </c>
      <c r="E638" s="167" t="s">
        <v>5347</v>
      </c>
      <c r="F638" s="167" t="s">
        <v>1465</v>
      </c>
      <c r="G638" s="167" t="s">
        <v>1466</v>
      </c>
      <c r="I638" s="167" t="s">
        <v>1384</v>
      </c>
      <c r="J638" s="167" t="s">
        <v>3848</v>
      </c>
      <c r="K638" s="167" t="s">
        <v>1203</v>
      </c>
      <c r="L638" s="167" t="s">
        <v>3849</v>
      </c>
      <c r="M638" s="167" t="s">
        <v>1387</v>
      </c>
      <c r="O638" s="167">
        <v>11279</v>
      </c>
      <c r="P638" s="167" t="s">
        <v>4987</v>
      </c>
      <c r="Q638" s="167">
        <v>14</v>
      </c>
      <c r="S638" s="167">
        <f t="shared" si="9"/>
        <v>14</v>
      </c>
      <c r="T638" s="167" t="s">
        <v>1361</v>
      </c>
    </row>
    <row r="639" spans="1:20">
      <c r="A639" s="167">
        <v>50095</v>
      </c>
      <c r="B639" s="168">
        <v>45945</v>
      </c>
      <c r="C639" s="168">
        <v>45945</v>
      </c>
      <c r="D639" s="167" t="s">
        <v>5347</v>
      </c>
      <c r="E639" s="167" t="s">
        <v>5347</v>
      </c>
      <c r="F639" s="167" t="s">
        <v>1465</v>
      </c>
      <c r="G639" s="167" t="s">
        <v>1466</v>
      </c>
      <c r="I639" s="167" t="s">
        <v>1384</v>
      </c>
      <c r="J639" s="167" t="s">
        <v>1484</v>
      </c>
      <c r="K639" s="167" t="s">
        <v>1203</v>
      </c>
      <c r="L639" s="167" t="s">
        <v>1484</v>
      </c>
      <c r="M639" s="167" t="s">
        <v>1387</v>
      </c>
      <c r="O639" s="167">
        <v>11279</v>
      </c>
      <c r="P639" s="167" t="s">
        <v>4987</v>
      </c>
      <c r="Q639" s="167">
        <v>24</v>
      </c>
      <c r="S639" s="167">
        <f t="shared" si="9"/>
        <v>24</v>
      </c>
      <c r="T639" s="167" t="s">
        <v>1361</v>
      </c>
    </row>
    <row r="640" spans="1:20">
      <c r="A640" s="167">
        <v>50095</v>
      </c>
      <c r="B640" s="168">
        <v>45945</v>
      </c>
      <c r="C640" s="168">
        <v>45945</v>
      </c>
      <c r="D640" s="167" t="s">
        <v>5347</v>
      </c>
      <c r="E640" s="167" t="s">
        <v>5347</v>
      </c>
      <c r="F640" s="167" t="s">
        <v>1465</v>
      </c>
      <c r="G640" s="167" t="s">
        <v>1466</v>
      </c>
      <c r="I640" s="167" t="s">
        <v>1384</v>
      </c>
      <c r="J640" s="167" t="s">
        <v>3843</v>
      </c>
      <c r="K640" s="167" t="s">
        <v>1203</v>
      </c>
      <c r="L640" s="167" t="s">
        <v>3844</v>
      </c>
      <c r="M640" s="167" t="s">
        <v>1387</v>
      </c>
      <c r="O640" s="167">
        <v>11279</v>
      </c>
      <c r="P640" s="167" t="s">
        <v>4987</v>
      </c>
      <c r="Q640" s="167">
        <v>224.4</v>
      </c>
      <c r="S640" s="167">
        <f t="shared" si="9"/>
        <v>224.4</v>
      </c>
      <c r="T640" s="167" t="s">
        <v>1361</v>
      </c>
    </row>
    <row r="641" spans="1:20">
      <c r="A641" s="167">
        <v>50095</v>
      </c>
      <c r="B641" s="168">
        <v>45945</v>
      </c>
      <c r="C641" s="168">
        <v>45945</v>
      </c>
      <c r="D641" s="167" t="s">
        <v>5347</v>
      </c>
      <c r="E641" s="167" t="s">
        <v>5347</v>
      </c>
      <c r="F641" s="167" t="s">
        <v>1465</v>
      </c>
      <c r="G641" s="167" t="s">
        <v>1466</v>
      </c>
      <c r="I641" s="167" t="s">
        <v>1384</v>
      </c>
      <c r="J641" s="167" t="s">
        <v>2995</v>
      </c>
      <c r="K641" s="167" t="s">
        <v>1203</v>
      </c>
      <c r="L641" s="167" t="s">
        <v>2996</v>
      </c>
      <c r="M641" s="167" t="s">
        <v>1387</v>
      </c>
      <c r="O641" s="167">
        <v>11279</v>
      </c>
      <c r="P641" s="167" t="s">
        <v>4987</v>
      </c>
      <c r="Q641" s="167">
        <v>400</v>
      </c>
      <c r="S641" s="167">
        <f t="shared" si="9"/>
        <v>400</v>
      </c>
      <c r="T641" s="167" t="s">
        <v>1361</v>
      </c>
    </row>
    <row r="642" spans="1:20">
      <c r="A642" s="167">
        <v>50095</v>
      </c>
      <c r="B642" s="168">
        <v>45945</v>
      </c>
      <c r="C642" s="168">
        <v>45945</v>
      </c>
      <c r="D642" s="167" t="s">
        <v>5348</v>
      </c>
      <c r="E642" s="167" t="s">
        <v>5348</v>
      </c>
      <c r="F642" s="167" t="s">
        <v>1465</v>
      </c>
      <c r="G642" s="167" t="s">
        <v>1466</v>
      </c>
      <c r="I642" s="167" t="s">
        <v>1384</v>
      </c>
      <c r="J642" s="167" t="s">
        <v>1486</v>
      </c>
      <c r="K642" s="167" t="s">
        <v>1212</v>
      </c>
      <c r="L642" s="167" t="s">
        <v>1486</v>
      </c>
      <c r="M642" s="167" t="s">
        <v>1390</v>
      </c>
      <c r="O642" s="167">
        <v>11280</v>
      </c>
      <c r="P642" s="167" t="s">
        <v>4987</v>
      </c>
      <c r="Q642" s="167">
        <v>22</v>
      </c>
      <c r="S642" s="167">
        <f t="shared" si="9"/>
        <v>22</v>
      </c>
      <c r="T642" s="167" t="s">
        <v>1361</v>
      </c>
    </row>
    <row r="643" spans="1:20">
      <c r="A643" s="167">
        <v>50095</v>
      </c>
      <c r="B643" s="168">
        <v>45945</v>
      </c>
      <c r="C643" s="168">
        <v>45945</v>
      </c>
      <c r="D643" s="167" t="s">
        <v>5348</v>
      </c>
      <c r="E643" s="167" t="s">
        <v>5348</v>
      </c>
      <c r="F643" s="167" t="s">
        <v>1465</v>
      </c>
      <c r="G643" s="167" t="s">
        <v>1466</v>
      </c>
      <c r="I643" s="167" t="s">
        <v>1384</v>
      </c>
      <c r="J643" s="167" t="s">
        <v>1484</v>
      </c>
      <c r="K643" s="167" t="s">
        <v>1212</v>
      </c>
      <c r="L643" s="167" t="s">
        <v>1484</v>
      </c>
      <c r="M643" s="167" t="s">
        <v>1390</v>
      </c>
      <c r="O643" s="167">
        <v>11280</v>
      </c>
      <c r="P643" s="167" t="s">
        <v>4987</v>
      </c>
      <c r="Q643" s="167">
        <v>28</v>
      </c>
      <c r="S643" s="167">
        <f t="shared" ref="S643:S706" si="10">Q643-R643</f>
        <v>28</v>
      </c>
      <c r="T643" s="167" t="s">
        <v>1361</v>
      </c>
    </row>
    <row r="644" spans="1:20">
      <c r="A644" s="167">
        <v>50095</v>
      </c>
      <c r="B644" s="168">
        <v>45945</v>
      </c>
      <c r="C644" s="168">
        <v>45945</v>
      </c>
      <c r="D644" s="167" t="s">
        <v>5348</v>
      </c>
      <c r="E644" s="167" t="s">
        <v>5348</v>
      </c>
      <c r="F644" s="167" t="s">
        <v>1465</v>
      </c>
      <c r="G644" s="167" t="s">
        <v>1466</v>
      </c>
      <c r="I644" s="167" t="s">
        <v>1384</v>
      </c>
      <c r="J644" s="167" t="s">
        <v>1475</v>
      </c>
      <c r="K644" s="167" t="s">
        <v>1212</v>
      </c>
      <c r="L644" s="167" t="s">
        <v>1476</v>
      </c>
      <c r="M644" s="167" t="s">
        <v>1390</v>
      </c>
      <c r="O644" s="167">
        <v>11280</v>
      </c>
      <c r="P644" s="167" t="s">
        <v>4987</v>
      </c>
      <c r="Q644" s="167">
        <v>56.24</v>
      </c>
      <c r="S644" s="167">
        <f t="shared" si="10"/>
        <v>56.24</v>
      </c>
      <c r="T644" s="167" t="s">
        <v>1361</v>
      </c>
    </row>
    <row r="645" spans="1:20">
      <c r="A645" s="167">
        <v>50095</v>
      </c>
      <c r="B645" s="168">
        <v>45945</v>
      </c>
      <c r="C645" s="168">
        <v>45945</v>
      </c>
      <c r="D645" s="167" t="s">
        <v>5348</v>
      </c>
      <c r="E645" s="167" t="s">
        <v>5348</v>
      </c>
      <c r="F645" s="167" t="s">
        <v>1465</v>
      </c>
      <c r="G645" s="167" t="s">
        <v>1466</v>
      </c>
      <c r="I645" s="167" t="s">
        <v>1384</v>
      </c>
      <c r="J645" s="167" t="s">
        <v>2995</v>
      </c>
      <c r="K645" s="167" t="s">
        <v>1212</v>
      </c>
      <c r="L645" s="167" t="s">
        <v>2996</v>
      </c>
      <c r="M645" s="167" t="s">
        <v>1390</v>
      </c>
      <c r="O645" s="167">
        <v>11280</v>
      </c>
      <c r="P645" s="167" t="s">
        <v>4987</v>
      </c>
      <c r="Q645" s="167">
        <v>100</v>
      </c>
      <c r="S645" s="167">
        <f t="shared" si="10"/>
        <v>100</v>
      </c>
      <c r="T645" s="167" t="s">
        <v>1361</v>
      </c>
    </row>
    <row r="646" spans="1:20">
      <c r="A646" s="167">
        <v>50095</v>
      </c>
      <c r="B646" s="168">
        <v>45945</v>
      </c>
      <c r="C646" s="168">
        <v>45945</v>
      </c>
      <c r="D646" s="167" t="s">
        <v>5359</v>
      </c>
      <c r="E646" s="167" t="s">
        <v>5359</v>
      </c>
      <c r="F646" s="167" t="s">
        <v>1425</v>
      </c>
      <c r="G646" s="167" t="s">
        <v>1426</v>
      </c>
      <c r="I646" s="167" t="s">
        <v>1384</v>
      </c>
      <c r="J646" s="167" t="s">
        <v>3496</v>
      </c>
      <c r="K646" s="167" t="s">
        <v>1354</v>
      </c>
      <c r="L646" s="167" t="s">
        <v>3497</v>
      </c>
      <c r="M646" s="167" t="s">
        <v>1388</v>
      </c>
      <c r="O646" s="167">
        <v>11283</v>
      </c>
      <c r="P646" s="167" t="s">
        <v>4987</v>
      </c>
      <c r="Q646" s="167">
        <v>5</v>
      </c>
      <c r="S646" s="167">
        <f t="shared" si="10"/>
        <v>5</v>
      </c>
      <c r="T646" s="167" t="s">
        <v>1361</v>
      </c>
    </row>
    <row r="647" spans="1:20">
      <c r="A647" s="167">
        <v>50095</v>
      </c>
      <c r="B647" s="168">
        <v>45945</v>
      </c>
      <c r="C647" s="168">
        <v>45945</v>
      </c>
      <c r="D647" s="167" t="s">
        <v>5360</v>
      </c>
      <c r="E647" s="167" t="s">
        <v>5360</v>
      </c>
      <c r="F647" s="167" t="s">
        <v>1465</v>
      </c>
      <c r="G647" s="167" t="s">
        <v>1466</v>
      </c>
      <c r="I647" s="167" t="s">
        <v>1384</v>
      </c>
      <c r="J647" s="167" t="s">
        <v>1481</v>
      </c>
      <c r="K647" s="167" t="s">
        <v>1010</v>
      </c>
      <c r="L647" s="167" t="s">
        <v>1482</v>
      </c>
      <c r="M647" s="167" t="s">
        <v>1397</v>
      </c>
      <c r="O647" s="167">
        <v>11285</v>
      </c>
      <c r="P647" s="167" t="s">
        <v>4987</v>
      </c>
      <c r="Q647" s="167">
        <v>100</v>
      </c>
      <c r="S647" s="167">
        <f t="shared" si="10"/>
        <v>100</v>
      </c>
      <c r="T647" s="167" t="s">
        <v>1361</v>
      </c>
    </row>
    <row r="648" spans="1:20">
      <c r="A648" s="167">
        <v>50095</v>
      </c>
      <c r="B648" s="168">
        <v>45961</v>
      </c>
      <c r="C648" s="168">
        <v>45961</v>
      </c>
      <c r="E648" s="167" t="s">
        <v>1383</v>
      </c>
      <c r="I648" s="167" t="s">
        <v>1384</v>
      </c>
      <c r="K648" s="167" t="s">
        <v>1354</v>
      </c>
      <c r="M648" s="167" t="s">
        <v>1388</v>
      </c>
      <c r="O648" s="167">
        <v>24186</v>
      </c>
      <c r="P648" s="167" t="s">
        <v>1386</v>
      </c>
      <c r="R648" s="167">
        <v>5</v>
      </c>
      <c r="S648" s="167">
        <f t="shared" si="10"/>
        <v>-5</v>
      </c>
      <c r="T648" s="167" t="s">
        <v>1361</v>
      </c>
    </row>
    <row r="649" spans="1:20">
      <c r="A649" s="167">
        <v>50095</v>
      </c>
      <c r="B649" s="168">
        <v>45961</v>
      </c>
      <c r="C649" s="168">
        <v>45961</v>
      </c>
      <c r="E649" s="167" t="s">
        <v>1383</v>
      </c>
      <c r="I649" s="167" t="s">
        <v>1384</v>
      </c>
      <c r="K649" s="167" t="s">
        <v>1146</v>
      </c>
      <c r="M649" s="167" t="s">
        <v>1398</v>
      </c>
      <c r="O649" s="167">
        <v>24186</v>
      </c>
      <c r="P649" s="167" t="s">
        <v>1386</v>
      </c>
      <c r="R649" s="167">
        <v>10.5</v>
      </c>
      <c r="S649" s="167">
        <f t="shared" si="10"/>
        <v>-10.5</v>
      </c>
      <c r="T649" s="167" t="s">
        <v>1361</v>
      </c>
    </row>
    <row r="650" spans="1:20">
      <c r="A650" s="167">
        <v>50095</v>
      </c>
      <c r="B650" s="168">
        <v>45961</v>
      </c>
      <c r="C650" s="168">
        <v>45961</v>
      </c>
      <c r="E650" s="167" t="s">
        <v>1383</v>
      </c>
      <c r="I650" s="167" t="s">
        <v>1384</v>
      </c>
      <c r="K650" s="167" t="s">
        <v>1010</v>
      </c>
      <c r="M650" s="167" t="s">
        <v>1397</v>
      </c>
      <c r="O650" s="167">
        <v>24186</v>
      </c>
      <c r="P650" s="167" t="s">
        <v>1386</v>
      </c>
      <c r="R650" s="167">
        <v>100</v>
      </c>
      <c r="S650" s="167">
        <f t="shared" si="10"/>
        <v>-100</v>
      </c>
      <c r="T650" s="167" t="s">
        <v>1361</v>
      </c>
    </row>
    <row r="651" spans="1:20">
      <c r="A651" s="167">
        <v>50095</v>
      </c>
      <c r="B651" s="168">
        <v>45961</v>
      </c>
      <c r="C651" s="168">
        <v>45961</v>
      </c>
      <c r="E651" s="167" t="s">
        <v>1383</v>
      </c>
      <c r="I651" s="167" t="s">
        <v>1384</v>
      </c>
      <c r="K651" s="167" t="s">
        <v>1135</v>
      </c>
      <c r="M651" s="167" t="s">
        <v>1389</v>
      </c>
      <c r="O651" s="167">
        <v>24186</v>
      </c>
      <c r="P651" s="167" t="s">
        <v>1386</v>
      </c>
      <c r="R651" s="167">
        <v>100</v>
      </c>
      <c r="S651" s="167">
        <f t="shared" si="10"/>
        <v>-100</v>
      </c>
      <c r="T651" s="167" t="s">
        <v>1361</v>
      </c>
    </row>
    <row r="652" spans="1:20">
      <c r="A652" s="167">
        <v>50095</v>
      </c>
      <c r="B652" s="168">
        <v>45961</v>
      </c>
      <c r="C652" s="168">
        <v>45961</v>
      </c>
      <c r="E652" s="167" t="s">
        <v>1383</v>
      </c>
      <c r="I652" s="167" t="s">
        <v>1384</v>
      </c>
      <c r="K652" s="167" t="s">
        <v>798</v>
      </c>
      <c r="M652" s="167" t="s">
        <v>1385</v>
      </c>
      <c r="O652" s="167">
        <v>24186</v>
      </c>
      <c r="P652" s="167" t="s">
        <v>1386</v>
      </c>
      <c r="R652" s="167">
        <v>194.24</v>
      </c>
      <c r="S652" s="167">
        <f t="shared" si="10"/>
        <v>-194.24</v>
      </c>
      <c r="T652" s="167" t="s">
        <v>1361</v>
      </c>
    </row>
    <row r="653" spans="1:20">
      <c r="A653" s="167">
        <v>50095</v>
      </c>
      <c r="B653" s="168">
        <v>45961</v>
      </c>
      <c r="C653" s="168">
        <v>45961</v>
      </c>
      <c r="E653" s="167" t="s">
        <v>1383</v>
      </c>
      <c r="I653" s="167" t="s">
        <v>1384</v>
      </c>
      <c r="K653" s="167" t="s">
        <v>1212</v>
      </c>
      <c r="M653" s="167" t="s">
        <v>1390</v>
      </c>
      <c r="O653" s="167">
        <v>24186</v>
      </c>
      <c r="P653" s="167" t="s">
        <v>1386</v>
      </c>
      <c r="R653" s="167">
        <v>206.24</v>
      </c>
      <c r="S653" s="167">
        <f t="shared" si="10"/>
        <v>-206.24</v>
      </c>
      <c r="T653" s="167" t="s">
        <v>1361</v>
      </c>
    </row>
    <row r="654" spans="1:20">
      <c r="A654" s="167">
        <v>50095</v>
      </c>
      <c r="B654" s="168">
        <v>45961</v>
      </c>
      <c r="C654" s="168">
        <v>45961</v>
      </c>
      <c r="E654" s="167" t="s">
        <v>1383</v>
      </c>
      <c r="I654" s="167" t="s">
        <v>1384</v>
      </c>
      <c r="K654" s="167" t="s">
        <v>1086</v>
      </c>
      <c r="M654" s="167" t="s">
        <v>1399</v>
      </c>
      <c r="O654" s="167">
        <v>24186</v>
      </c>
      <c r="P654" s="167" t="s">
        <v>1386</v>
      </c>
      <c r="R654" s="167">
        <v>600</v>
      </c>
      <c r="S654" s="167">
        <f t="shared" si="10"/>
        <v>-600</v>
      </c>
      <c r="T654" s="167" t="s">
        <v>1361</v>
      </c>
    </row>
    <row r="655" spans="1:20">
      <c r="A655" s="167">
        <v>50095</v>
      </c>
      <c r="B655" s="168">
        <v>45961</v>
      </c>
      <c r="C655" s="168">
        <v>45961</v>
      </c>
      <c r="E655" s="167" t="s">
        <v>1383</v>
      </c>
      <c r="I655" s="167" t="s">
        <v>1384</v>
      </c>
      <c r="K655" s="167" t="s">
        <v>1203</v>
      </c>
      <c r="M655" s="167" t="s">
        <v>1387</v>
      </c>
      <c r="O655" s="167">
        <v>24186</v>
      </c>
      <c r="P655" s="167" t="s">
        <v>1386</v>
      </c>
      <c r="R655" s="167">
        <v>662.4</v>
      </c>
      <c r="S655" s="167">
        <f t="shared" si="10"/>
        <v>-662.4</v>
      </c>
      <c r="T655" s="167" t="s">
        <v>1361</v>
      </c>
    </row>
    <row r="656" spans="1:20">
      <c r="A656" s="167">
        <v>50100</v>
      </c>
      <c r="B656" s="168">
        <v>45901</v>
      </c>
      <c r="C656" s="168">
        <v>45901</v>
      </c>
      <c r="D656" s="167" t="s">
        <v>5361</v>
      </c>
      <c r="E656" s="167" t="s">
        <v>5053</v>
      </c>
      <c r="I656" s="167" t="s">
        <v>4956</v>
      </c>
      <c r="O656" s="167">
        <v>4251</v>
      </c>
      <c r="P656" s="167" t="s">
        <v>4981</v>
      </c>
      <c r="Q656" s="167">
        <v>31.73</v>
      </c>
      <c r="S656" s="167">
        <f t="shared" si="10"/>
        <v>31.73</v>
      </c>
      <c r="T656" s="167" t="s">
        <v>1361</v>
      </c>
    </row>
    <row r="657" spans="1:20">
      <c r="A657" s="167">
        <v>50100</v>
      </c>
      <c r="B657" s="168">
        <v>45902</v>
      </c>
      <c r="C657" s="168">
        <v>45902</v>
      </c>
      <c r="D657" s="167" t="s">
        <v>5362</v>
      </c>
      <c r="E657" s="167" t="s">
        <v>5053</v>
      </c>
      <c r="I657" s="167" t="s">
        <v>4956</v>
      </c>
      <c r="O657" s="167">
        <v>4255</v>
      </c>
      <c r="P657" s="167" t="s">
        <v>4981</v>
      </c>
      <c r="Q657" s="167">
        <v>31.73</v>
      </c>
      <c r="S657" s="167">
        <f t="shared" si="10"/>
        <v>31.73</v>
      </c>
      <c r="T657" s="167" t="s">
        <v>1361</v>
      </c>
    </row>
    <row r="658" spans="1:20">
      <c r="A658" s="167">
        <v>50100</v>
      </c>
      <c r="B658" s="168">
        <v>45904</v>
      </c>
      <c r="C658" s="168">
        <v>45904</v>
      </c>
      <c r="D658" s="167" t="s">
        <v>5363</v>
      </c>
      <c r="E658" s="167" t="s">
        <v>5053</v>
      </c>
      <c r="I658" s="167" t="s">
        <v>4956</v>
      </c>
      <c r="O658" s="167">
        <v>4275</v>
      </c>
      <c r="P658" s="167" t="s">
        <v>4981</v>
      </c>
      <c r="Q658" s="167">
        <v>31.73</v>
      </c>
      <c r="S658" s="167">
        <f t="shared" si="10"/>
        <v>31.73</v>
      </c>
      <c r="T658" s="167" t="s">
        <v>1361</v>
      </c>
    </row>
    <row r="659" spans="1:20">
      <c r="A659" s="167">
        <v>50100</v>
      </c>
      <c r="B659" s="168">
        <v>45908</v>
      </c>
      <c r="C659" s="168">
        <v>45908</v>
      </c>
      <c r="D659" s="167" t="s">
        <v>5364</v>
      </c>
      <c r="E659" s="167" t="s">
        <v>5365</v>
      </c>
      <c r="H659" s="167" t="s">
        <v>5366</v>
      </c>
      <c r="I659" s="167" t="s">
        <v>4956</v>
      </c>
      <c r="O659" s="167">
        <v>4279</v>
      </c>
      <c r="P659" s="167" t="s">
        <v>4981</v>
      </c>
      <c r="Q659" s="167">
        <v>10</v>
      </c>
      <c r="S659" s="167">
        <f t="shared" si="10"/>
        <v>10</v>
      </c>
      <c r="T659" s="167" t="s">
        <v>1361</v>
      </c>
    </row>
    <row r="660" spans="1:20">
      <c r="A660" s="167">
        <v>50100</v>
      </c>
      <c r="B660" s="168">
        <v>45910</v>
      </c>
      <c r="C660" s="168">
        <v>45910</v>
      </c>
      <c r="D660" s="167" t="s">
        <v>5367</v>
      </c>
      <c r="E660" s="167" t="s">
        <v>5053</v>
      </c>
      <c r="I660" s="167" t="s">
        <v>4956</v>
      </c>
      <c r="O660" s="167">
        <v>4278</v>
      </c>
      <c r="P660" s="167" t="s">
        <v>4981</v>
      </c>
      <c r="Q660" s="167">
        <v>31.73</v>
      </c>
      <c r="S660" s="167">
        <f t="shared" si="10"/>
        <v>31.73</v>
      </c>
      <c r="T660" s="167" t="s">
        <v>1361</v>
      </c>
    </row>
    <row r="661" spans="1:20">
      <c r="A661" s="167">
        <v>50100</v>
      </c>
      <c r="B661" s="168">
        <v>45912</v>
      </c>
      <c r="C661" s="168">
        <v>45912</v>
      </c>
      <c r="D661" s="167" t="s">
        <v>5368</v>
      </c>
      <c r="E661" s="167" t="s">
        <v>5369</v>
      </c>
      <c r="F661" s="167" t="s">
        <v>5087</v>
      </c>
      <c r="G661" s="167" t="s">
        <v>5088</v>
      </c>
      <c r="I661" s="167" t="s">
        <v>4959</v>
      </c>
      <c r="O661" s="167">
        <v>4272</v>
      </c>
      <c r="P661" s="167" t="s">
        <v>4981</v>
      </c>
      <c r="Q661" s="167">
        <v>102.83</v>
      </c>
      <c r="S661" s="167">
        <f t="shared" si="10"/>
        <v>102.83</v>
      </c>
      <c r="T661" s="167" t="s">
        <v>1361</v>
      </c>
    </row>
    <row r="662" spans="1:20">
      <c r="A662" s="167">
        <v>50100</v>
      </c>
      <c r="B662" s="168">
        <v>45914</v>
      </c>
      <c r="C662" s="168">
        <v>45914</v>
      </c>
      <c r="D662" s="167" t="s">
        <v>5370</v>
      </c>
      <c r="E662" s="167" t="s">
        <v>5371</v>
      </c>
      <c r="H662" s="167" t="s">
        <v>5372</v>
      </c>
      <c r="I662" s="167" t="s">
        <v>4956</v>
      </c>
      <c r="O662" s="167">
        <v>4276</v>
      </c>
      <c r="P662" s="167" t="s">
        <v>4981</v>
      </c>
      <c r="Q662" s="167">
        <v>37.380000000000003</v>
      </c>
      <c r="S662" s="167">
        <f t="shared" si="10"/>
        <v>37.380000000000003</v>
      </c>
      <c r="T662" s="167" t="s">
        <v>1361</v>
      </c>
    </row>
    <row r="663" spans="1:20">
      <c r="A663" s="167">
        <v>50100</v>
      </c>
      <c r="B663" s="168">
        <v>45915</v>
      </c>
      <c r="C663" s="168">
        <v>45915</v>
      </c>
      <c r="D663" s="167" t="s">
        <v>5373</v>
      </c>
      <c r="E663" s="167" t="s">
        <v>5053</v>
      </c>
      <c r="I663" s="167" t="s">
        <v>4956</v>
      </c>
      <c r="O663" s="167">
        <v>4274</v>
      </c>
      <c r="P663" s="167" t="s">
        <v>4981</v>
      </c>
      <c r="Q663" s="167">
        <v>31.73</v>
      </c>
      <c r="S663" s="167">
        <f t="shared" si="10"/>
        <v>31.73</v>
      </c>
      <c r="T663" s="167" t="s">
        <v>1361</v>
      </c>
    </row>
    <row r="664" spans="1:20">
      <c r="A664" s="167">
        <v>50100</v>
      </c>
      <c r="B664" s="168">
        <v>45918</v>
      </c>
      <c r="C664" s="168">
        <v>45918</v>
      </c>
      <c r="D664" s="167" t="s">
        <v>5374</v>
      </c>
      <c r="E664" s="167" t="s">
        <v>5375</v>
      </c>
      <c r="I664" s="167" t="s">
        <v>4959</v>
      </c>
      <c r="K664" s="167" t="s">
        <v>5376</v>
      </c>
      <c r="M664" s="167" t="s">
        <v>5377</v>
      </c>
      <c r="O664" s="167">
        <v>23647</v>
      </c>
      <c r="P664" s="167" t="s">
        <v>1386</v>
      </c>
      <c r="R664" s="167">
        <v>102.83</v>
      </c>
      <c r="S664" s="167">
        <f t="shared" si="10"/>
        <v>-102.83</v>
      </c>
      <c r="T664" s="167" t="s">
        <v>1361</v>
      </c>
    </row>
    <row r="665" spans="1:20">
      <c r="A665" s="167">
        <v>50100</v>
      </c>
      <c r="B665" s="168">
        <v>45920</v>
      </c>
      <c r="C665" s="168">
        <v>45920</v>
      </c>
      <c r="D665" s="167" t="s">
        <v>5378</v>
      </c>
      <c r="E665" s="167" t="s">
        <v>5379</v>
      </c>
      <c r="H665" s="167" t="s">
        <v>5372</v>
      </c>
      <c r="I665" s="167" t="s">
        <v>4956</v>
      </c>
      <c r="O665" s="167">
        <v>4303</v>
      </c>
      <c r="P665" s="167" t="s">
        <v>4981</v>
      </c>
      <c r="Q665" s="167">
        <v>37.380000000000003</v>
      </c>
      <c r="S665" s="167">
        <f t="shared" si="10"/>
        <v>37.380000000000003</v>
      </c>
      <c r="T665" s="167" t="s">
        <v>1361</v>
      </c>
    </row>
    <row r="666" spans="1:20">
      <c r="A666" s="167">
        <v>50100</v>
      </c>
      <c r="B666" s="168">
        <v>45921</v>
      </c>
      <c r="C666" s="168">
        <v>45921</v>
      </c>
      <c r="D666" s="167" t="s">
        <v>5380</v>
      </c>
      <c r="E666" s="167" t="s">
        <v>5053</v>
      </c>
      <c r="I666" s="167" t="s">
        <v>4956</v>
      </c>
      <c r="O666" s="167">
        <v>4301</v>
      </c>
      <c r="P666" s="167" t="s">
        <v>4981</v>
      </c>
      <c r="Q666" s="167">
        <v>31.73</v>
      </c>
      <c r="S666" s="167">
        <f t="shared" si="10"/>
        <v>31.73</v>
      </c>
      <c r="T666" s="167" t="s">
        <v>1361</v>
      </c>
    </row>
    <row r="667" spans="1:20">
      <c r="A667" s="167">
        <v>50100</v>
      </c>
      <c r="B667" s="168">
        <v>45922</v>
      </c>
      <c r="C667" s="168">
        <v>45922</v>
      </c>
      <c r="D667" s="167" t="s">
        <v>5381</v>
      </c>
      <c r="E667" s="167" t="s">
        <v>5053</v>
      </c>
      <c r="I667" s="167" t="s">
        <v>4956</v>
      </c>
      <c r="O667" s="167">
        <v>4299</v>
      </c>
      <c r="P667" s="167" t="s">
        <v>4981</v>
      </c>
      <c r="Q667" s="167">
        <v>31.73</v>
      </c>
      <c r="S667" s="167">
        <f t="shared" si="10"/>
        <v>31.73</v>
      </c>
      <c r="T667" s="167" t="s">
        <v>1361</v>
      </c>
    </row>
    <row r="668" spans="1:20">
      <c r="A668" s="167">
        <v>50100</v>
      </c>
      <c r="B668" s="168">
        <v>45923</v>
      </c>
      <c r="C668" s="168">
        <v>45923</v>
      </c>
      <c r="D668" s="167" t="s">
        <v>5382</v>
      </c>
      <c r="E668" s="167" t="s">
        <v>5053</v>
      </c>
      <c r="I668" s="167" t="s">
        <v>4956</v>
      </c>
      <c r="O668" s="167">
        <v>4300</v>
      </c>
      <c r="P668" s="167" t="s">
        <v>4981</v>
      </c>
      <c r="Q668" s="167">
        <v>267.91000000000003</v>
      </c>
      <c r="S668" s="167">
        <f t="shared" si="10"/>
        <v>267.91000000000003</v>
      </c>
      <c r="T668" s="167" t="s">
        <v>1361</v>
      </c>
    </row>
    <row r="669" spans="1:20">
      <c r="A669" s="167">
        <v>50100</v>
      </c>
      <c r="B669" s="168">
        <v>45930</v>
      </c>
      <c r="C669" s="168">
        <v>45930</v>
      </c>
      <c r="D669" s="167" t="s">
        <v>5383</v>
      </c>
      <c r="E669" s="167" t="s">
        <v>5053</v>
      </c>
      <c r="I669" s="167" t="s">
        <v>4956</v>
      </c>
      <c r="O669" s="167">
        <v>4321</v>
      </c>
      <c r="P669" s="167" t="s">
        <v>4981</v>
      </c>
      <c r="Q669" s="167">
        <v>31.73</v>
      </c>
      <c r="S669" s="167">
        <f t="shared" si="10"/>
        <v>31.73</v>
      </c>
      <c r="T669" s="167" t="s">
        <v>1361</v>
      </c>
    </row>
    <row r="670" spans="1:20">
      <c r="A670" s="167">
        <v>50100</v>
      </c>
      <c r="B670" s="168">
        <v>45931</v>
      </c>
      <c r="C670" s="168">
        <v>45931</v>
      </c>
      <c r="D670" s="167" t="s">
        <v>5384</v>
      </c>
      <c r="E670" s="167" t="s">
        <v>5385</v>
      </c>
      <c r="H670" s="167" t="s">
        <v>5372</v>
      </c>
      <c r="I670" s="167" t="s">
        <v>4956</v>
      </c>
      <c r="O670" s="167">
        <v>4318</v>
      </c>
      <c r="P670" s="167" t="s">
        <v>4981</v>
      </c>
      <c r="Q670" s="167">
        <v>18.190000000000001</v>
      </c>
      <c r="S670" s="167">
        <f t="shared" si="10"/>
        <v>18.190000000000001</v>
      </c>
      <c r="T670" s="167" t="s">
        <v>1361</v>
      </c>
    </row>
    <row r="671" spans="1:20">
      <c r="A671" s="167">
        <v>50100</v>
      </c>
      <c r="B671" s="168">
        <v>45932</v>
      </c>
      <c r="C671" s="168">
        <v>45932</v>
      </c>
      <c r="D671" s="167" t="s">
        <v>5386</v>
      </c>
      <c r="E671" s="167" t="s">
        <v>5053</v>
      </c>
      <c r="I671" s="167" t="s">
        <v>4956</v>
      </c>
      <c r="O671" s="167">
        <v>4322</v>
      </c>
      <c r="P671" s="167" t="s">
        <v>4981</v>
      </c>
      <c r="Q671" s="167">
        <v>31.73</v>
      </c>
      <c r="S671" s="167">
        <f t="shared" si="10"/>
        <v>31.73</v>
      </c>
      <c r="T671" s="167" t="s">
        <v>1361</v>
      </c>
    </row>
    <row r="672" spans="1:20">
      <c r="A672" s="167">
        <v>50100</v>
      </c>
      <c r="B672" s="168">
        <v>45933</v>
      </c>
      <c r="C672" s="168">
        <v>45933</v>
      </c>
      <c r="D672" s="167" t="s">
        <v>5387</v>
      </c>
      <c r="E672" s="167" t="s">
        <v>5385</v>
      </c>
      <c r="H672" s="167" t="s">
        <v>5372</v>
      </c>
      <c r="I672" s="167" t="s">
        <v>4956</v>
      </c>
      <c r="O672" s="167">
        <v>4323</v>
      </c>
      <c r="P672" s="167" t="s">
        <v>4981</v>
      </c>
      <c r="Q672" s="167">
        <v>18.190000000000001</v>
      </c>
      <c r="S672" s="167">
        <f t="shared" si="10"/>
        <v>18.190000000000001</v>
      </c>
      <c r="T672" s="167" t="s">
        <v>1361</v>
      </c>
    </row>
    <row r="673" spans="1:20">
      <c r="A673" s="167">
        <v>50100</v>
      </c>
      <c r="B673" s="168">
        <v>45934</v>
      </c>
      <c r="C673" s="168">
        <v>45934</v>
      </c>
      <c r="D673" s="167" t="s">
        <v>5388</v>
      </c>
      <c r="E673" s="167" t="s">
        <v>5053</v>
      </c>
      <c r="I673" s="167" t="s">
        <v>4956</v>
      </c>
      <c r="O673" s="167">
        <v>4329</v>
      </c>
      <c r="P673" s="167" t="s">
        <v>4981</v>
      </c>
      <c r="Q673" s="167">
        <v>63.46</v>
      </c>
      <c r="S673" s="167">
        <f t="shared" si="10"/>
        <v>63.46</v>
      </c>
      <c r="T673" s="167" t="s">
        <v>1361</v>
      </c>
    </row>
    <row r="674" spans="1:20">
      <c r="A674" s="167">
        <v>50100</v>
      </c>
      <c r="B674" s="168">
        <v>45938</v>
      </c>
      <c r="C674" s="168">
        <v>45938</v>
      </c>
      <c r="D674" s="167" t="s">
        <v>5389</v>
      </c>
      <c r="E674" s="167" t="s">
        <v>5390</v>
      </c>
      <c r="H674" s="167" t="s">
        <v>5366</v>
      </c>
      <c r="I674" s="167" t="s">
        <v>4956</v>
      </c>
      <c r="O674" s="167">
        <v>4339</v>
      </c>
      <c r="P674" s="167" t="s">
        <v>4981</v>
      </c>
      <c r="Q674" s="167">
        <v>10</v>
      </c>
      <c r="S674" s="167">
        <f t="shared" si="10"/>
        <v>10</v>
      </c>
      <c r="T674" s="167" t="s">
        <v>1361</v>
      </c>
    </row>
    <row r="675" spans="1:20">
      <c r="A675" s="167">
        <v>50100</v>
      </c>
      <c r="B675" s="168">
        <v>45940</v>
      </c>
      <c r="C675" s="168">
        <v>45940</v>
      </c>
      <c r="D675" s="167" t="s">
        <v>5391</v>
      </c>
      <c r="E675" s="167" t="s">
        <v>5385</v>
      </c>
      <c r="H675" s="167" t="s">
        <v>5372</v>
      </c>
      <c r="I675" s="167" t="s">
        <v>4956</v>
      </c>
      <c r="O675" s="167">
        <v>4337</v>
      </c>
      <c r="P675" s="167" t="s">
        <v>4981</v>
      </c>
      <c r="Q675" s="167">
        <v>33.380000000000003</v>
      </c>
      <c r="S675" s="167">
        <f t="shared" si="10"/>
        <v>33.380000000000003</v>
      </c>
      <c r="T675" s="167" t="s">
        <v>1361</v>
      </c>
    </row>
    <row r="676" spans="1:20">
      <c r="A676" s="167">
        <v>50100</v>
      </c>
      <c r="B676" s="168">
        <v>45943</v>
      </c>
      <c r="C676" s="168">
        <v>45943</v>
      </c>
      <c r="D676" s="167" t="s">
        <v>5392</v>
      </c>
      <c r="E676" s="167" t="s">
        <v>5053</v>
      </c>
      <c r="I676" s="167" t="s">
        <v>4956</v>
      </c>
      <c r="O676" s="167">
        <v>4345</v>
      </c>
      <c r="P676" s="167" t="s">
        <v>4981</v>
      </c>
      <c r="Q676" s="167">
        <v>31.73</v>
      </c>
      <c r="S676" s="167">
        <f t="shared" si="10"/>
        <v>31.73</v>
      </c>
      <c r="T676" s="167" t="s">
        <v>1361</v>
      </c>
    </row>
    <row r="677" spans="1:20">
      <c r="A677" s="167">
        <v>50100</v>
      </c>
      <c r="B677" s="168">
        <v>45944</v>
      </c>
      <c r="C677" s="168">
        <v>45944</v>
      </c>
      <c r="D677" s="167" t="s">
        <v>5393</v>
      </c>
      <c r="E677" s="167" t="s">
        <v>5053</v>
      </c>
      <c r="I677" s="167" t="s">
        <v>4956</v>
      </c>
      <c r="O677" s="167">
        <v>4358</v>
      </c>
      <c r="P677" s="167" t="s">
        <v>4981</v>
      </c>
      <c r="Q677" s="167">
        <v>95.19</v>
      </c>
      <c r="S677" s="167">
        <f t="shared" si="10"/>
        <v>95.19</v>
      </c>
      <c r="T677" s="167" t="s">
        <v>1361</v>
      </c>
    </row>
    <row r="678" spans="1:20">
      <c r="A678" s="167">
        <v>50100</v>
      </c>
      <c r="B678" s="168">
        <v>45947</v>
      </c>
      <c r="C678" s="168">
        <v>45947</v>
      </c>
      <c r="D678" s="167" t="s">
        <v>5394</v>
      </c>
      <c r="E678" s="167" t="s">
        <v>5053</v>
      </c>
      <c r="I678" s="167" t="s">
        <v>4956</v>
      </c>
      <c r="O678" s="167">
        <v>4370</v>
      </c>
      <c r="P678" s="167" t="s">
        <v>4981</v>
      </c>
      <c r="Q678" s="167">
        <v>31.73</v>
      </c>
      <c r="S678" s="167">
        <f t="shared" si="10"/>
        <v>31.73</v>
      </c>
      <c r="T678" s="167" t="s">
        <v>1361</v>
      </c>
    </row>
    <row r="679" spans="1:20">
      <c r="A679" s="167">
        <v>50100</v>
      </c>
      <c r="B679" s="168">
        <v>45948</v>
      </c>
      <c r="C679" s="168">
        <v>45948</v>
      </c>
      <c r="D679" s="167" t="s">
        <v>5395</v>
      </c>
      <c r="E679" s="167" t="s">
        <v>5053</v>
      </c>
      <c r="I679" s="167" t="s">
        <v>4956</v>
      </c>
      <c r="O679" s="167">
        <v>4372</v>
      </c>
      <c r="P679" s="167" t="s">
        <v>4981</v>
      </c>
      <c r="Q679" s="167">
        <v>95.19</v>
      </c>
      <c r="S679" s="167">
        <f t="shared" si="10"/>
        <v>95.19</v>
      </c>
      <c r="T679" s="167" t="s">
        <v>1361</v>
      </c>
    </row>
    <row r="680" spans="1:20">
      <c r="A680" s="167">
        <v>50100</v>
      </c>
      <c r="B680" s="168">
        <v>45952</v>
      </c>
      <c r="C680" s="168">
        <v>45952</v>
      </c>
      <c r="D680" s="167" t="s">
        <v>5396</v>
      </c>
      <c r="E680" s="167" t="s">
        <v>5053</v>
      </c>
      <c r="I680" s="167" t="s">
        <v>4956</v>
      </c>
      <c r="O680" s="167">
        <v>4389</v>
      </c>
      <c r="P680" s="167" t="s">
        <v>4981</v>
      </c>
      <c r="Q680" s="167">
        <v>31.73</v>
      </c>
      <c r="S680" s="167">
        <f t="shared" si="10"/>
        <v>31.73</v>
      </c>
      <c r="T680" s="167" t="s">
        <v>1361</v>
      </c>
    </row>
    <row r="681" spans="1:20">
      <c r="A681" s="167">
        <v>50100</v>
      </c>
      <c r="B681" s="168">
        <v>45958</v>
      </c>
      <c r="C681" s="168">
        <v>45958</v>
      </c>
      <c r="D681" s="167" t="s">
        <v>5397</v>
      </c>
      <c r="E681" s="167" t="s">
        <v>5053</v>
      </c>
      <c r="I681" s="167" t="s">
        <v>4956</v>
      </c>
      <c r="O681" s="167">
        <v>4395</v>
      </c>
      <c r="P681" s="167" t="s">
        <v>4981</v>
      </c>
      <c r="Q681" s="167">
        <v>44.38</v>
      </c>
      <c r="S681" s="167">
        <f t="shared" si="10"/>
        <v>44.38</v>
      </c>
      <c r="T681" s="167" t="s">
        <v>1361</v>
      </c>
    </row>
    <row r="682" spans="1:20">
      <c r="A682" s="167">
        <v>50100</v>
      </c>
      <c r="B682" s="168">
        <v>45959</v>
      </c>
      <c r="C682" s="168">
        <v>45959</v>
      </c>
      <c r="D682" s="167" t="s">
        <v>5398</v>
      </c>
      <c r="E682" s="167" t="s">
        <v>5053</v>
      </c>
      <c r="I682" s="167" t="s">
        <v>4956</v>
      </c>
      <c r="O682" s="167">
        <v>4390</v>
      </c>
      <c r="P682" s="167" t="s">
        <v>4981</v>
      </c>
      <c r="Q682" s="167">
        <v>22.19</v>
      </c>
      <c r="S682" s="167">
        <f t="shared" si="10"/>
        <v>22.19</v>
      </c>
      <c r="T682" s="167" t="s">
        <v>1361</v>
      </c>
    </row>
    <row r="683" spans="1:20">
      <c r="A683" s="167">
        <v>50150</v>
      </c>
      <c r="B683" s="168">
        <v>45901</v>
      </c>
      <c r="C683" s="168">
        <v>45901</v>
      </c>
      <c r="E683" s="167" t="s">
        <v>5399</v>
      </c>
      <c r="H683" s="167" t="s">
        <v>5400</v>
      </c>
      <c r="I683" s="167" t="s">
        <v>1405</v>
      </c>
      <c r="O683" s="167">
        <v>3249</v>
      </c>
      <c r="P683" s="167" t="s">
        <v>5401</v>
      </c>
      <c r="Q683" s="167">
        <v>35</v>
      </c>
      <c r="S683" s="167">
        <f t="shared" si="10"/>
        <v>35</v>
      </c>
      <c r="T683" s="167" t="s">
        <v>1361</v>
      </c>
    </row>
    <row r="684" spans="1:20">
      <c r="A684" s="167">
        <v>50150</v>
      </c>
      <c r="B684" s="168">
        <v>45901</v>
      </c>
      <c r="C684" s="168">
        <v>45901</v>
      </c>
      <c r="D684" s="167" t="s">
        <v>5402</v>
      </c>
      <c r="E684" s="167" t="s">
        <v>5179</v>
      </c>
      <c r="H684" s="167" t="s">
        <v>5180</v>
      </c>
      <c r="I684" s="167" t="s">
        <v>4956</v>
      </c>
      <c r="O684" s="167">
        <v>4251</v>
      </c>
      <c r="P684" s="167" t="s">
        <v>4981</v>
      </c>
      <c r="Q684" s="167">
        <v>921.81</v>
      </c>
      <c r="S684" s="167">
        <f t="shared" si="10"/>
        <v>921.81</v>
      </c>
      <c r="T684" s="167" t="s">
        <v>1361</v>
      </c>
    </row>
    <row r="685" spans="1:20">
      <c r="A685" s="167">
        <v>50150</v>
      </c>
      <c r="B685" s="168">
        <v>45901</v>
      </c>
      <c r="C685" s="168">
        <v>45901</v>
      </c>
      <c r="D685" s="167" t="s">
        <v>5403</v>
      </c>
      <c r="E685" s="167" t="s">
        <v>5404</v>
      </c>
      <c r="H685" s="167" t="s">
        <v>5405</v>
      </c>
      <c r="I685" s="167" t="s">
        <v>4956</v>
      </c>
      <c r="O685" s="167">
        <v>4251</v>
      </c>
      <c r="P685" s="167" t="s">
        <v>4981</v>
      </c>
      <c r="Q685" s="167">
        <v>199</v>
      </c>
      <c r="S685" s="167">
        <f t="shared" si="10"/>
        <v>199</v>
      </c>
      <c r="T685" s="167" t="s">
        <v>1361</v>
      </c>
    </row>
    <row r="686" spans="1:20">
      <c r="A686" s="167">
        <v>50150</v>
      </c>
      <c r="B686" s="168">
        <v>45901</v>
      </c>
      <c r="C686" s="168">
        <v>45901</v>
      </c>
      <c r="D686" s="167" t="s">
        <v>5406</v>
      </c>
      <c r="E686" s="167" t="s">
        <v>5407</v>
      </c>
      <c r="I686" s="167" t="s">
        <v>4956</v>
      </c>
      <c r="O686" s="167">
        <v>4251</v>
      </c>
      <c r="P686" s="167" t="s">
        <v>4981</v>
      </c>
      <c r="Q686" s="167">
        <v>11626.41</v>
      </c>
      <c r="S686" s="167">
        <f t="shared" si="10"/>
        <v>11626.41</v>
      </c>
      <c r="T686" s="167" t="s">
        <v>1361</v>
      </c>
    </row>
    <row r="687" spans="1:20">
      <c r="A687" s="167">
        <v>50150</v>
      </c>
      <c r="B687" s="168">
        <v>45901</v>
      </c>
      <c r="C687" s="168">
        <v>45901</v>
      </c>
      <c r="D687" s="167" t="s">
        <v>4986</v>
      </c>
      <c r="E687" s="167" t="s">
        <v>4986</v>
      </c>
      <c r="F687" s="167" t="s">
        <v>1425</v>
      </c>
      <c r="G687" s="167" t="s">
        <v>1426</v>
      </c>
      <c r="I687" s="167" t="s">
        <v>1618</v>
      </c>
      <c r="J687" s="167" t="s">
        <v>1430</v>
      </c>
      <c r="K687" s="167" t="s">
        <v>1615</v>
      </c>
      <c r="L687" s="167" t="s">
        <v>1430</v>
      </c>
      <c r="M687" s="167" t="s">
        <v>1616</v>
      </c>
      <c r="O687" s="167">
        <v>10674</v>
      </c>
      <c r="P687" s="167" t="s">
        <v>4987</v>
      </c>
      <c r="Q687" s="167">
        <v>83.94</v>
      </c>
      <c r="S687" s="167">
        <f t="shared" si="10"/>
        <v>83.94</v>
      </c>
      <c r="T687" s="167" t="s">
        <v>1361</v>
      </c>
    </row>
    <row r="688" spans="1:20">
      <c r="A688" s="167">
        <v>50150</v>
      </c>
      <c r="B688" s="168">
        <v>45901</v>
      </c>
      <c r="C688" s="168">
        <v>45901</v>
      </c>
      <c r="D688" s="167" t="s">
        <v>4988</v>
      </c>
      <c r="E688" s="167" t="s">
        <v>4988</v>
      </c>
      <c r="F688" s="167" t="s">
        <v>1425</v>
      </c>
      <c r="G688" s="167" t="s">
        <v>1426</v>
      </c>
      <c r="I688" s="167" t="s">
        <v>1618</v>
      </c>
      <c r="J688" s="167" t="s">
        <v>1592</v>
      </c>
      <c r="K688" s="167" t="s">
        <v>828</v>
      </c>
      <c r="L688" s="167" t="s">
        <v>1593</v>
      </c>
      <c r="M688" s="167" t="s">
        <v>1626</v>
      </c>
      <c r="O688" s="167">
        <v>10675</v>
      </c>
      <c r="P688" s="167" t="s">
        <v>4987</v>
      </c>
      <c r="Q688" s="167">
        <v>92.4</v>
      </c>
      <c r="S688" s="167">
        <f t="shared" si="10"/>
        <v>92.4</v>
      </c>
      <c r="T688" s="167" t="s">
        <v>1361</v>
      </c>
    </row>
    <row r="689" spans="1:20">
      <c r="A689" s="167">
        <v>50150</v>
      </c>
      <c r="B689" s="168">
        <v>45901</v>
      </c>
      <c r="C689" s="168">
        <v>45901</v>
      </c>
      <c r="D689" s="167" t="s">
        <v>4988</v>
      </c>
      <c r="E689" s="167" t="s">
        <v>4988</v>
      </c>
      <c r="F689" s="167" t="s">
        <v>1425</v>
      </c>
      <c r="G689" s="167" t="s">
        <v>1426</v>
      </c>
      <c r="I689" s="167" t="s">
        <v>1618</v>
      </c>
      <c r="J689" s="167" t="s">
        <v>1430</v>
      </c>
      <c r="K689" s="167" t="s">
        <v>828</v>
      </c>
      <c r="L689" s="167" t="s">
        <v>1430</v>
      </c>
      <c r="M689" s="167" t="s">
        <v>1626</v>
      </c>
      <c r="O689" s="167">
        <v>10675</v>
      </c>
      <c r="P689" s="167" t="s">
        <v>4987</v>
      </c>
      <c r="Q689" s="167">
        <v>128.35</v>
      </c>
      <c r="S689" s="167">
        <f t="shared" si="10"/>
        <v>128.35</v>
      </c>
      <c r="T689" s="167" t="s">
        <v>1361</v>
      </c>
    </row>
    <row r="690" spans="1:20">
      <c r="A690" s="167">
        <v>50150</v>
      </c>
      <c r="B690" s="168">
        <v>45901</v>
      </c>
      <c r="C690" s="168">
        <v>45901</v>
      </c>
      <c r="D690" s="167" t="s">
        <v>4989</v>
      </c>
      <c r="E690" s="167" t="s">
        <v>4989</v>
      </c>
      <c r="F690" s="167" t="s">
        <v>1425</v>
      </c>
      <c r="G690" s="167" t="s">
        <v>1426</v>
      </c>
      <c r="I690" s="167" t="s">
        <v>1618</v>
      </c>
      <c r="J690" s="167" t="s">
        <v>1592</v>
      </c>
      <c r="K690" s="167" t="s">
        <v>852</v>
      </c>
      <c r="L690" s="167" t="s">
        <v>1593</v>
      </c>
      <c r="M690" s="167" t="s">
        <v>1843</v>
      </c>
      <c r="O690" s="167">
        <v>10676</v>
      </c>
      <c r="P690" s="167" t="s">
        <v>4987</v>
      </c>
      <c r="Q690" s="167">
        <v>96.8</v>
      </c>
      <c r="S690" s="167">
        <f t="shared" si="10"/>
        <v>96.8</v>
      </c>
      <c r="T690" s="167" t="s">
        <v>1361</v>
      </c>
    </row>
    <row r="691" spans="1:20">
      <c r="A691" s="167">
        <v>50150</v>
      </c>
      <c r="B691" s="168">
        <v>45901</v>
      </c>
      <c r="C691" s="168">
        <v>45901</v>
      </c>
      <c r="D691" s="167" t="s">
        <v>4989</v>
      </c>
      <c r="E691" s="167" t="s">
        <v>4989</v>
      </c>
      <c r="F691" s="167" t="s">
        <v>1425</v>
      </c>
      <c r="G691" s="167" t="s">
        <v>1426</v>
      </c>
      <c r="I691" s="167" t="s">
        <v>1618</v>
      </c>
      <c r="J691" s="167" t="s">
        <v>1430</v>
      </c>
      <c r="K691" s="167" t="s">
        <v>852</v>
      </c>
      <c r="L691" s="167" t="s">
        <v>1430</v>
      </c>
      <c r="M691" s="167" t="s">
        <v>1843</v>
      </c>
      <c r="O691" s="167">
        <v>10676</v>
      </c>
      <c r="P691" s="167" t="s">
        <v>4987</v>
      </c>
      <c r="Q691" s="167">
        <v>148.05000000000001</v>
      </c>
      <c r="S691" s="167">
        <f t="shared" si="10"/>
        <v>148.05000000000001</v>
      </c>
      <c r="T691" s="167" t="s">
        <v>1361</v>
      </c>
    </row>
    <row r="692" spans="1:20">
      <c r="A692" s="167">
        <v>50150</v>
      </c>
      <c r="B692" s="168">
        <v>45901</v>
      </c>
      <c r="C692" s="168">
        <v>45901</v>
      </c>
      <c r="D692" s="167" t="s">
        <v>4990</v>
      </c>
      <c r="E692" s="167" t="s">
        <v>4990</v>
      </c>
      <c r="F692" s="167" t="s">
        <v>1425</v>
      </c>
      <c r="G692" s="167" t="s">
        <v>1426</v>
      </c>
      <c r="I692" s="167" t="s">
        <v>1618</v>
      </c>
      <c r="J692" s="167" t="s">
        <v>1592</v>
      </c>
      <c r="K692" s="167" t="s">
        <v>859</v>
      </c>
      <c r="L692" s="167" t="s">
        <v>1593</v>
      </c>
      <c r="M692" s="167" t="s">
        <v>1892</v>
      </c>
      <c r="O692" s="167">
        <v>10677</v>
      </c>
      <c r="P692" s="167" t="s">
        <v>4987</v>
      </c>
      <c r="Q692" s="167">
        <v>33</v>
      </c>
      <c r="S692" s="167">
        <f t="shared" si="10"/>
        <v>33</v>
      </c>
      <c r="T692" s="167" t="s">
        <v>1361</v>
      </c>
    </row>
    <row r="693" spans="1:20">
      <c r="A693" s="167">
        <v>50150</v>
      </c>
      <c r="B693" s="168">
        <v>45901</v>
      </c>
      <c r="C693" s="168">
        <v>45901</v>
      </c>
      <c r="D693" s="167" t="s">
        <v>4990</v>
      </c>
      <c r="E693" s="167" t="s">
        <v>4990</v>
      </c>
      <c r="F693" s="167" t="s">
        <v>1425</v>
      </c>
      <c r="G693" s="167" t="s">
        <v>1426</v>
      </c>
      <c r="I693" s="167" t="s">
        <v>1618</v>
      </c>
      <c r="J693" s="167" t="s">
        <v>1430</v>
      </c>
      <c r="K693" s="167" t="s">
        <v>859</v>
      </c>
      <c r="L693" s="167" t="s">
        <v>1430</v>
      </c>
      <c r="M693" s="167" t="s">
        <v>1892</v>
      </c>
      <c r="O693" s="167">
        <v>10677</v>
      </c>
      <c r="P693" s="167" t="s">
        <v>4987</v>
      </c>
      <c r="Q693" s="167">
        <v>51.41</v>
      </c>
      <c r="S693" s="167">
        <f t="shared" si="10"/>
        <v>51.41</v>
      </c>
      <c r="T693" s="167" t="s">
        <v>1361</v>
      </c>
    </row>
    <row r="694" spans="1:20">
      <c r="A694" s="167">
        <v>50150</v>
      </c>
      <c r="B694" s="168">
        <v>45901</v>
      </c>
      <c r="C694" s="168">
        <v>45901</v>
      </c>
      <c r="D694" s="167" t="s">
        <v>4991</v>
      </c>
      <c r="E694" s="167" t="s">
        <v>4991</v>
      </c>
      <c r="F694" s="167" t="s">
        <v>1425</v>
      </c>
      <c r="G694" s="167" t="s">
        <v>1426</v>
      </c>
      <c r="I694" s="167" t="s">
        <v>1618</v>
      </c>
      <c r="J694" s="167" t="s">
        <v>1430</v>
      </c>
      <c r="K694" s="167" t="s">
        <v>906</v>
      </c>
      <c r="L694" s="167" t="s">
        <v>1430</v>
      </c>
      <c r="M694" s="167" t="s">
        <v>2201</v>
      </c>
      <c r="O694" s="167">
        <v>10678</v>
      </c>
      <c r="P694" s="167" t="s">
        <v>4987</v>
      </c>
      <c r="Q694" s="167">
        <v>43.56</v>
      </c>
      <c r="S694" s="167">
        <f t="shared" si="10"/>
        <v>43.56</v>
      </c>
      <c r="T694" s="167" t="s">
        <v>1361</v>
      </c>
    </row>
    <row r="695" spans="1:20">
      <c r="A695" s="167">
        <v>50150</v>
      </c>
      <c r="B695" s="168">
        <v>45901</v>
      </c>
      <c r="C695" s="168">
        <v>45901</v>
      </c>
      <c r="D695" s="167" t="s">
        <v>4992</v>
      </c>
      <c r="E695" s="167" t="s">
        <v>4992</v>
      </c>
      <c r="F695" s="167" t="s">
        <v>1425</v>
      </c>
      <c r="G695" s="167" t="s">
        <v>1426</v>
      </c>
      <c r="I695" s="167" t="s">
        <v>1618</v>
      </c>
      <c r="J695" s="167" t="s">
        <v>1430</v>
      </c>
      <c r="K695" s="167" t="s">
        <v>915</v>
      </c>
      <c r="L695" s="167" t="s">
        <v>1430</v>
      </c>
      <c r="M695" s="167" t="s">
        <v>2286</v>
      </c>
      <c r="O695" s="167">
        <v>10680</v>
      </c>
      <c r="P695" s="167" t="s">
        <v>4987</v>
      </c>
      <c r="Q695" s="167">
        <v>285.7</v>
      </c>
      <c r="S695" s="167">
        <f t="shared" si="10"/>
        <v>285.7</v>
      </c>
      <c r="T695" s="167" t="s">
        <v>1361</v>
      </c>
    </row>
    <row r="696" spans="1:20">
      <c r="A696" s="167">
        <v>50150</v>
      </c>
      <c r="B696" s="168">
        <v>45901</v>
      </c>
      <c r="C696" s="168">
        <v>45901</v>
      </c>
      <c r="D696" s="167" t="s">
        <v>4992</v>
      </c>
      <c r="E696" s="167" t="s">
        <v>4992</v>
      </c>
      <c r="F696" s="167" t="s">
        <v>1425</v>
      </c>
      <c r="G696" s="167" t="s">
        <v>1426</v>
      </c>
      <c r="I696" s="167" t="s">
        <v>1618</v>
      </c>
      <c r="J696" s="167" t="s">
        <v>1592</v>
      </c>
      <c r="K696" s="167" t="s">
        <v>915</v>
      </c>
      <c r="L696" s="167" t="s">
        <v>1593</v>
      </c>
      <c r="M696" s="167" t="s">
        <v>2286</v>
      </c>
      <c r="O696" s="167">
        <v>10680</v>
      </c>
      <c r="P696" s="167" t="s">
        <v>4987</v>
      </c>
      <c r="Q696" s="167">
        <v>411.4</v>
      </c>
      <c r="S696" s="167">
        <f t="shared" si="10"/>
        <v>411.4</v>
      </c>
      <c r="T696" s="167" t="s">
        <v>1361</v>
      </c>
    </row>
    <row r="697" spans="1:20">
      <c r="A697" s="167">
        <v>50150</v>
      </c>
      <c r="B697" s="168">
        <v>45901</v>
      </c>
      <c r="C697" s="168">
        <v>45901</v>
      </c>
      <c r="D697" s="167" t="s">
        <v>4993</v>
      </c>
      <c r="E697" s="167" t="s">
        <v>4993</v>
      </c>
      <c r="F697" s="167" t="s">
        <v>1425</v>
      </c>
      <c r="G697" s="167" t="s">
        <v>1426</v>
      </c>
      <c r="I697" s="167" t="s">
        <v>1618</v>
      </c>
      <c r="J697" s="167" t="s">
        <v>1592</v>
      </c>
      <c r="K697" s="167" t="s">
        <v>922</v>
      </c>
      <c r="L697" s="167" t="s">
        <v>1593</v>
      </c>
      <c r="M697" s="167" t="s">
        <v>2309</v>
      </c>
      <c r="O697" s="167">
        <v>10681</v>
      </c>
      <c r="P697" s="167" t="s">
        <v>4987</v>
      </c>
      <c r="Q697" s="167">
        <v>35.200000000000003</v>
      </c>
      <c r="S697" s="167">
        <f t="shared" si="10"/>
        <v>35.200000000000003</v>
      </c>
      <c r="T697" s="167" t="s">
        <v>1361</v>
      </c>
    </row>
    <row r="698" spans="1:20">
      <c r="A698" s="167">
        <v>50150</v>
      </c>
      <c r="B698" s="168">
        <v>45901</v>
      </c>
      <c r="C698" s="168">
        <v>45901</v>
      </c>
      <c r="D698" s="167" t="s">
        <v>4993</v>
      </c>
      <c r="E698" s="167" t="s">
        <v>4993</v>
      </c>
      <c r="F698" s="167" t="s">
        <v>1425</v>
      </c>
      <c r="G698" s="167" t="s">
        <v>1426</v>
      </c>
      <c r="I698" s="167" t="s">
        <v>1618</v>
      </c>
      <c r="J698" s="167" t="s">
        <v>1430</v>
      </c>
      <c r="K698" s="167" t="s">
        <v>922</v>
      </c>
      <c r="L698" s="167" t="s">
        <v>1430</v>
      </c>
      <c r="M698" s="167" t="s">
        <v>2309</v>
      </c>
      <c r="O698" s="167">
        <v>10681</v>
      </c>
      <c r="P698" s="167" t="s">
        <v>4987</v>
      </c>
      <c r="Q698" s="167">
        <v>172.31</v>
      </c>
      <c r="S698" s="167">
        <f t="shared" si="10"/>
        <v>172.31</v>
      </c>
      <c r="T698" s="167" t="s">
        <v>1361</v>
      </c>
    </row>
    <row r="699" spans="1:20">
      <c r="A699" s="167">
        <v>50150</v>
      </c>
      <c r="B699" s="168">
        <v>45901</v>
      </c>
      <c r="C699" s="168">
        <v>45901</v>
      </c>
      <c r="D699" s="167" t="s">
        <v>4993</v>
      </c>
      <c r="E699" s="167" t="s">
        <v>4993</v>
      </c>
      <c r="F699" s="167" t="s">
        <v>1425</v>
      </c>
      <c r="G699" s="167" t="s">
        <v>1426</v>
      </c>
      <c r="I699" s="167" t="s">
        <v>1618</v>
      </c>
      <c r="J699" s="167" t="s">
        <v>2307</v>
      </c>
      <c r="K699" s="167" t="s">
        <v>922</v>
      </c>
      <c r="L699" s="167" t="s">
        <v>2308</v>
      </c>
      <c r="M699" s="167" t="s">
        <v>2309</v>
      </c>
      <c r="O699" s="167">
        <v>10681</v>
      </c>
      <c r="P699" s="167" t="s">
        <v>4987</v>
      </c>
      <c r="Q699" s="167">
        <v>245</v>
      </c>
      <c r="S699" s="167">
        <f t="shared" si="10"/>
        <v>245</v>
      </c>
      <c r="T699" s="167" t="s">
        <v>1361</v>
      </c>
    </row>
    <row r="700" spans="1:20">
      <c r="A700" s="167">
        <v>50150</v>
      </c>
      <c r="B700" s="168">
        <v>45901</v>
      </c>
      <c r="C700" s="168">
        <v>45901</v>
      </c>
      <c r="D700" s="167" t="s">
        <v>5227</v>
      </c>
      <c r="E700" s="167" t="s">
        <v>5227</v>
      </c>
      <c r="F700" s="167" t="s">
        <v>1425</v>
      </c>
      <c r="G700" s="167" t="s">
        <v>1426</v>
      </c>
      <c r="I700" s="167" t="s">
        <v>1618</v>
      </c>
      <c r="J700" s="167" t="s">
        <v>1430</v>
      </c>
      <c r="K700" s="167" t="s">
        <v>928</v>
      </c>
      <c r="L700" s="167" t="s">
        <v>1430</v>
      </c>
      <c r="M700" s="167" t="s">
        <v>2326</v>
      </c>
      <c r="O700" s="167">
        <v>10683</v>
      </c>
      <c r="P700" s="167" t="s">
        <v>4987</v>
      </c>
      <c r="Q700" s="167">
        <v>134.86000000000001</v>
      </c>
      <c r="S700" s="167">
        <f t="shared" si="10"/>
        <v>134.86000000000001</v>
      </c>
      <c r="T700" s="167" t="s">
        <v>1361</v>
      </c>
    </row>
    <row r="701" spans="1:20">
      <c r="A701" s="167">
        <v>50150</v>
      </c>
      <c r="B701" s="168">
        <v>45901</v>
      </c>
      <c r="C701" s="168">
        <v>45901</v>
      </c>
      <c r="D701" s="167" t="s">
        <v>5227</v>
      </c>
      <c r="E701" s="167" t="s">
        <v>5227</v>
      </c>
      <c r="F701" s="167" t="s">
        <v>1425</v>
      </c>
      <c r="G701" s="167" t="s">
        <v>1426</v>
      </c>
      <c r="I701" s="167" t="s">
        <v>1618</v>
      </c>
      <c r="J701" s="167" t="s">
        <v>1592</v>
      </c>
      <c r="K701" s="167" t="s">
        <v>928</v>
      </c>
      <c r="L701" s="167" t="s">
        <v>1593</v>
      </c>
      <c r="M701" s="167" t="s">
        <v>2326</v>
      </c>
      <c r="O701" s="167">
        <v>10683</v>
      </c>
      <c r="P701" s="167" t="s">
        <v>4987</v>
      </c>
      <c r="Q701" s="167">
        <v>814.68</v>
      </c>
      <c r="S701" s="167">
        <f t="shared" si="10"/>
        <v>814.68</v>
      </c>
      <c r="T701" s="167" t="s">
        <v>1361</v>
      </c>
    </row>
    <row r="702" spans="1:20">
      <c r="A702" s="167">
        <v>50150</v>
      </c>
      <c r="B702" s="168">
        <v>45901</v>
      </c>
      <c r="C702" s="168">
        <v>45901</v>
      </c>
      <c r="D702" s="167" t="s">
        <v>4995</v>
      </c>
      <c r="E702" s="167" t="s">
        <v>4995</v>
      </c>
      <c r="F702" s="167" t="s">
        <v>1425</v>
      </c>
      <c r="G702" s="167" t="s">
        <v>1426</v>
      </c>
      <c r="I702" s="167" t="s">
        <v>1618</v>
      </c>
      <c r="J702" s="167" t="s">
        <v>1430</v>
      </c>
      <c r="K702" s="167" t="s">
        <v>939</v>
      </c>
      <c r="L702" s="167" t="s">
        <v>1430</v>
      </c>
      <c r="M702" s="167" t="s">
        <v>2406</v>
      </c>
      <c r="O702" s="167">
        <v>10687</v>
      </c>
      <c r="P702" s="167" t="s">
        <v>4987</v>
      </c>
      <c r="Q702" s="167">
        <v>31.36</v>
      </c>
      <c r="S702" s="167">
        <f t="shared" si="10"/>
        <v>31.36</v>
      </c>
      <c r="T702" s="167" t="s">
        <v>1361</v>
      </c>
    </row>
    <row r="703" spans="1:20">
      <c r="A703" s="167">
        <v>50150</v>
      </c>
      <c r="B703" s="168">
        <v>45901</v>
      </c>
      <c r="C703" s="168">
        <v>45901</v>
      </c>
      <c r="D703" s="167" t="s">
        <v>5408</v>
      </c>
      <c r="E703" s="167" t="s">
        <v>5408</v>
      </c>
      <c r="F703" s="167" t="s">
        <v>1425</v>
      </c>
      <c r="G703" s="167" t="s">
        <v>1426</v>
      </c>
      <c r="I703" s="167" t="s">
        <v>1618</v>
      </c>
      <c r="J703" s="167" t="s">
        <v>1430</v>
      </c>
      <c r="K703" s="167" t="s">
        <v>998</v>
      </c>
      <c r="L703" s="167" t="s">
        <v>1430</v>
      </c>
      <c r="M703" s="167" t="s">
        <v>2678</v>
      </c>
      <c r="O703" s="167">
        <v>10688</v>
      </c>
      <c r="P703" s="167" t="s">
        <v>4987</v>
      </c>
      <c r="Q703" s="167">
        <v>13.4</v>
      </c>
      <c r="S703" s="167">
        <f t="shared" si="10"/>
        <v>13.4</v>
      </c>
      <c r="T703" s="167" t="s">
        <v>1361</v>
      </c>
    </row>
    <row r="704" spans="1:20">
      <c r="A704" s="167">
        <v>50150</v>
      </c>
      <c r="B704" s="168">
        <v>45901</v>
      </c>
      <c r="C704" s="168">
        <v>45901</v>
      </c>
      <c r="D704" s="167" t="s">
        <v>4996</v>
      </c>
      <c r="E704" s="167" t="s">
        <v>4996</v>
      </c>
      <c r="F704" s="167" t="s">
        <v>1425</v>
      </c>
      <c r="G704" s="167" t="s">
        <v>1426</v>
      </c>
      <c r="I704" s="167" t="s">
        <v>1618</v>
      </c>
      <c r="J704" s="167" t="s">
        <v>1430</v>
      </c>
      <c r="K704" s="167" t="s">
        <v>1007</v>
      </c>
      <c r="L704" s="167" t="s">
        <v>1430</v>
      </c>
      <c r="M704" s="167" t="s">
        <v>2740</v>
      </c>
      <c r="O704" s="167">
        <v>10689</v>
      </c>
      <c r="P704" s="167" t="s">
        <v>4987</v>
      </c>
      <c r="Q704" s="167">
        <v>32.81</v>
      </c>
      <c r="S704" s="167">
        <f t="shared" si="10"/>
        <v>32.81</v>
      </c>
      <c r="T704" s="167" t="s">
        <v>1361</v>
      </c>
    </row>
    <row r="705" spans="1:20">
      <c r="A705" s="167">
        <v>50150</v>
      </c>
      <c r="B705" s="168">
        <v>45901</v>
      </c>
      <c r="C705" s="168">
        <v>45901</v>
      </c>
      <c r="D705" s="167" t="s">
        <v>5228</v>
      </c>
      <c r="E705" s="167" t="s">
        <v>5228</v>
      </c>
      <c r="F705" s="167" t="s">
        <v>1425</v>
      </c>
      <c r="G705" s="167" t="s">
        <v>1426</v>
      </c>
      <c r="I705" s="167" t="s">
        <v>1618</v>
      </c>
      <c r="J705" s="167" t="s">
        <v>1430</v>
      </c>
      <c r="K705" s="167" t="s">
        <v>1013</v>
      </c>
      <c r="L705" s="167" t="s">
        <v>1430</v>
      </c>
      <c r="M705" s="167" t="s">
        <v>2798</v>
      </c>
      <c r="O705" s="167">
        <v>10690</v>
      </c>
      <c r="P705" s="167" t="s">
        <v>4987</v>
      </c>
      <c r="Q705" s="167">
        <v>41.51</v>
      </c>
      <c r="S705" s="167">
        <f t="shared" si="10"/>
        <v>41.51</v>
      </c>
      <c r="T705" s="167" t="s">
        <v>1361</v>
      </c>
    </row>
    <row r="706" spans="1:20">
      <c r="A706" s="167">
        <v>50150</v>
      </c>
      <c r="B706" s="168">
        <v>45901</v>
      </c>
      <c r="C706" s="168">
        <v>45901</v>
      </c>
      <c r="D706" s="167" t="s">
        <v>5229</v>
      </c>
      <c r="E706" s="167" t="s">
        <v>5229</v>
      </c>
      <c r="F706" s="167" t="s">
        <v>1425</v>
      </c>
      <c r="G706" s="167" t="s">
        <v>1426</v>
      </c>
      <c r="I706" s="167" t="s">
        <v>1618</v>
      </c>
      <c r="J706" s="167" t="s">
        <v>1430</v>
      </c>
      <c r="K706" s="167" t="s">
        <v>1079</v>
      </c>
      <c r="L706" s="167" t="s">
        <v>1430</v>
      </c>
      <c r="M706" s="167" t="s">
        <v>2948</v>
      </c>
      <c r="O706" s="167">
        <v>10691</v>
      </c>
      <c r="P706" s="167" t="s">
        <v>4987</v>
      </c>
      <c r="Q706" s="167">
        <v>110.58</v>
      </c>
      <c r="S706" s="167">
        <f t="shared" si="10"/>
        <v>110.58</v>
      </c>
      <c r="T706" s="167" t="s">
        <v>1361</v>
      </c>
    </row>
    <row r="707" spans="1:20">
      <c r="A707" s="167">
        <v>50150</v>
      </c>
      <c r="B707" s="168">
        <v>45901</v>
      </c>
      <c r="C707" s="168">
        <v>45901</v>
      </c>
      <c r="D707" s="167" t="s">
        <v>5238</v>
      </c>
      <c r="E707" s="167" t="s">
        <v>5238</v>
      </c>
      <c r="F707" s="167" t="s">
        <v>1425</v>
      </c>
      <c r="G707" s="167" t="s">
        <v>1426</v>
      </c>
      <c r="I707" s="167" t="s">
        <v>1618</v>
      </c>
      <c r="J707" s="167" t="s">
        <v>1430</v>
      </c>
      <c r="K707" s="167" t="s">
        <v>1112</v>
      </c>
      <c r="L707" s="167" t="s">
        <v>1430</v>
      </c>
      <c r="M707" s="167" t="s">
        <v>3346</v>
      </c>
      <c r="O707" s="167">
        <v>10693</v>
      </c>
      <c r="P707" s="167" t="s">
        <v>4987</v>
      </c>
      <c r="Q707" s="167">
        <v>153.57</v>
      </c>
      <c r="S707" s="167">
        <f t="shared" ref="S707:S770" si="11">Q707-R707</f>
        <v>153.57</v>
      </c>
      <c r="T707" s="167" t="s">
        <v>1361</v>
      </c>
    </row>
    <row r="708" spans="1:20">
      <c r="A708" s="167">
        <v>50150</v>
      </c>
      <c r="B708" s="168">
        <v>45901</v>
      </c>
      <c r="C708" s="168">
        <v>45901</v>
      </c>
      <c r="D708" s="167" t="s">
        <v>4997</v>
      </c>
      <c r="E708" s="167" t="s">
        <v>4997</v>
      </c>
      <c r="F708" s="167" t="s">
        <v>1425</v>
      </c>
      <c r="G708" s="167" t="s">
        <v>1426</v>
      </c>
      <c r="I708" s="167" t="s">
        <v>1618</v>
      </c>
      <c r="J708" s="167" t="s">
        <v>1430</v>
      </c>
      <c r="K708" s="167" t="s">
        <v>1126</v>
      </c>
      <c r="L708" s="167" t="s">
        <v>1430</v>
      </c>
      <c r="M708" s="167" t="s">
        <v>3430</v>
      </c>
      <c r="O708" s="167">
        <v>10694</v>
      </c>
      <c r="P708" s="167" t="s">
        <v>4987</v>
      </c>
      <c r="Q708" s="167">
        <v>81.73</v>
      </c>
      <c r="S708" s="167">
        <f t="shared" si="11"/>
        <v>81.73</v>
      </c>
      <c r="T708" s="167" t="s">
        <v>1361</v>
      </c>
    </row>
    <row r="709" spans="1:20">
      <c r="A709" s="167">
        <v>50150</v>
      </c>
      <c r="B709" s="168">
        <v>45901</v>
      </c>
      <c r="C709" s="168">
        <v>45901</v>
      </c>
      <c r="D709" s="167" t="s">
        <v>4997</v>
      </c>
      <c r="E709" s="167" t="s">
        <v>4997</v>
      </c>
      <c r="F709" s="167" t="s">
        <v>1425</v>
      </c>
      <c r="G709" s="167" t="s">
        <v>1426</v>
      </c>
      <c r="I709" s="167" t="s">
        <v>1618</v>
      </c>
      <c r="J709" s="167" t="s">
        <v>1592</v>
      </c>
      <c r="K709" s="167" t="s">
        <v>1126</v>
      </c>
      <c r="L709" s="167" t="s">
        <v>1593</v>
      </c>
      <c r="M709" s="167" t="s">
        <v>3430</v>
      </c>
      <c r="O709" s="167">
        <v>10694</v>
      </c>
      <c r="P709" s="167" t="s">
        <v>4987</v>
      </c>
      <c r="Q709" s="167">
        <v>283.8</v>
      </c>
      <c r="S709" s="167">
        <f t="shared" si="11"/>
        <v>283.8</v>
      </c>
      <c r="T709" s="167" t="s">
        <v>1361</v>
      </c>
    </row>
    <row r="710" spans="1:20">
      <c r="A710" s="167">
        <v>50150</v>
      </c>
      <c r="B710" s="168">
        <v>45901</v>
      </c>
      <c r="C710" s="168">
        <v>45901</v>
      </c>
      <c r="D710" s="167" t="s">
        <v>4998</v>
      </c>
      <c r="E710" s="167" t="s">
        <v>4998</v>
      </c>
      <c r="F710" s="167" t="s">
        <v>1425</v>
      </c>
      <c r="G710" s="167" t="s">
        <v>1426</v>
      </c>
      <c r="I710" s="167" t="s">
        <v>1618</v>
      </c>
      <c r="J710" s="167" t="s">
        <v>1430</v>
      </c>
      <c r="K710" s="167" t="s">
        <v>1167</v>
      </c>
      <c r="L710" s="167" t="s">
        <v>1430</v>
      </c>
      <c r="M710" s="167" t="s">
        <v>3592</v>
      </c>
      <c r="O710" s="167">
        <v>10695</v>
      </c>
      <c r="P710" s="167" t="s">
        <v>4987</v>
      </c>
      <c r="Q710" s="167">
        <v>45.38</v>
      </c>
      <c r="S710" s="167">
        <f t="shared" si="11"/>
        <v>45.38</v>
      </c>
      <c r="T710" s="167" t="s">
        <v>1361</v>
      </c>
    </row>
    <row r="711" spans="1:20">
      <c r="A711" s="167">
        <v>50150</v>
      </c>
      <c r="B711" s="168">
        <v>45901</v>
      </c>
      <c r="C711" s="168">
        <v>45901</v>
      </c>
      <c r="D711" s="167" t="s">
        <v>4999</v>
      </c>
      <c r="E711" s="167" t="s">
        <v>4999</v>
      </c>
      <c r="F711" s="167" t="s">
        <v>1425</v>
      </c>
      <c r="G711" s="167" t="s">
        <v>1426</v>
      </c>
      <c r="I711" s="167" t="s">
        <v>1618</v>
      </c>
      <c r="J711" s="167" t="s">
        <v>1430</v>
      </c>
      <c r="K711" s="167" t="s">
        <v>1196</v>
      </c>
      <c r="L711" s="167" t="s">
        <v>1430</v>
      </c>
      <c r="M711" s="167" t="s">
        <v>3780</v>
      </c>
      <c r="O711" s="167">
        <v>10696</v>
      </c>
      <c r="P711" s="167" t="s">
        <v>4987</v>
      </c>
      <c r="Q711" s="167">
        <v>66.59</v>
      </c>
      <c r="S711" s="167">
        <f t="shared" si="11"/>
        <v>66.59</v>
      </c>
      <c r="T711" s="167" t="s">
        <v>1361</v>
      </c>
    </row>
    <row r="712" spans="1:20">
      <c r="A712" s="167">
        <v>50150</v>
      </c>
      <c r="B712" s="168">
        <v>45901</v>
      </c>
      <c r="C712" s="168">
        <v>45901</v>
      </c>
      <c r="D712" s="167" t="s">
        <v>5000</v>
      </c>
      <c r="E712" s="167" t="s">
        <v>5000</v>
      </c>
      <c r="F712" s="167" t="s">
        <v>1425</v>
      </c>
      <c r="G712" s="167" t="s">
        <v>1426</v>
      </c>
      <c r="I712" s="167" t="s">
        <v>1618</v>
      </c>
      <c r="J712" s="167" t="s">
        <v>1592</v>
      </c>
      <c r="K712" s="167" t="s">
        <v>1219</v>
      </c>
      <c r="L712" s="167" t="s">
        <v>1593</v>
      </c>
      <c r="M712" s="167" t="s">
        <v>3934</v>
      </c>
      <c r="O712" s="167">
        <v>10697</v>
      </c>
      <c r="P712" s="167" t="s">
        <v>4987</v>
      </c>
      <c r="Q712" s="167">
        <v>255.2</v>
      </c>
      <c r="S712" s="167">
        <f t="shared" si="11"/>
        <v>255.2</v>
      </c>
      <c r="T712" s="167" t="s">
        <v>1361</v>
      </c>
    </row>
    <row r="713" spans="1:20">
      <c r="A713" s="167">
        <v>50150</v>
      </c>
      <c r="B713" s="168">
        <v>45901</v>
      </c>
      <c r="C713" s="168">
        <v>45901</v>
      </c>
      <c r="D713" s="167" t="s">
        <v>5000</v>
      </c>
      <c r="E713" s="167" t="s">
        <v>5000</v>
      </c>
      <c r="F713" s="167" t="s">
        <v>1425</v>
      </c>
      <c r="G713" s="167" t="s">
        <v>1426</v>
      </c>
      <c r="I713" s="167" t="s">
        <v>1618</v>
      </c>
      <c r="J713" s="167" t="s">
        <v>1430</v>
      </c>
      <c r="K713" s="167" t="s">
        <v>1219</v>
      </c>
      <c r="L713" s="167" t="s">
        <v>1430</v>
      </c>
      <c r="M713" s="167" t="s">
        <v>3934</v>
      </c>
      <c r="O713" s="167">
        <v>10697</v>
      </c>
      <c r="P713" s="167" t="s">
        <v>4987</v>
      </c>
      <c r="Q713" s="167">
        <v>315.56</v>
      </c>
      <c r="S713" s="167">
        <f t="shared" si="11"/>
        <v>315.56</v>
      </c>
      <c r="T713" s="167" t="s">
        <v>1361</v>
      </c>
    </row>
    <row r="714" spans="1:20">
      <c r="A714" s="167">
        <v>50150</v>
      </c>
      <c r="B714" s="168">
        <v>45901</v>
      </c>
      <c r="C714" s="168">
        <v>45901</v>
      </c>
      <c r="D714" s="167" t="s">
        <v>5001</v>
      </c>
      <c r="E714" s="167" t="s">
        <v>5001</v>
      </c>
      <c r="F714" s="167" t="s">
        <v>1425</v>
      </c>
      <c r="G714" s="167" t="s">
        <v>1426</v>
      </c>
      <c r="I714" s="167" t="s">
        <v>1618</v>
      </c>
      <c r="J714" s="167" t="s">
        <v>1430</v>
      </c>
      <c r="K714" s="167" t="s">
        <v>1301</v>
      </c>
      <c r="L714" s="167" t="s">
        <v>1430</v>
      </c>
      <c r="M714" s="167" t="s">
        <v>4429</v>
      </c>
      <c r="O714" s="167">
        <v>10698</v>
      </c>
      <c r="P714" s="167" t="s">
        <v>4987</v>
      </c>
      <c r="Q714" s="167">
        <v>23.33</v>
      </c>
      <c r="S714" s="167">
        <f t="shared" si="11"/>
        <v>23.33</v>
      </c>
      <c r="T714" s="167" t="s">
        <v>1361</v>
      </c>
    </row>
    <row r="715" spans="1:20">
      <c r="A715" s="167">
        <v>50150</v>
      </c>
      <c r="B715" s="168">
        <v>45901</v>
      </c>
      <c r="C715" s="168">
        <v>45901</v>
      </c>
      <c r="D715" s="167" t="s">
        <v>5001</v>
      </c>
      <c r="E715" s="167" t="s">
        <v>5001</v>
      </c>
      <c r="F715" s="167" t="s">
        <v>1425</v>
      </c>
      <c r="G715" s="167" t="s">
        <v>1426</v>
      </c>
      <c r="I715" s="167" t="s">
        <v>1618</v>
      </c>
      <c r="J715" s="167" t="s">
        <v>1592</v>
      </c>
      <c r="K715" s="167" t="s">
        <v>1301</v>
      </c>
      <c r="L715" s="167" t="s">
        <v>1593</v>
      </c>
      <c r="M715" s="167" t="s">
        <v>4429</v>
      </c>
      <c r="O715" s="167">
        <v>10698</v>
      </c>
      <c r="P715" s="167" t="s">
        <v>4987</v>
      </c>
      <c r="Q715" s="167">
        <v>39.6</v>
      </c>
      <c r="S715" s="167">
        <f t="shared" si="11"/>
        <v>39.6</v>
      </c>
      <c r="T715" s="167" t="s">
        <v>1361</v>
      </c>
    </row>
    <row r="716" spans="1:20">
      <c r="A716" s="167">
        <v>50150</v>
      </c>
      <c r="B716" s="168">
        <v>45901</v>
      </c>
      <c r="C716" s="168">
        <v>45901</v>
      </c>
      <c r="D716" s="167" t="s">
        <v>5239</v>
      </c>
      <c r="E716" s="167" t="s">
        <v>5239</v>
      </c>
      <c r="F716" s="167" t="s">
        <v>1425</v>
      </c>
      <c r="G716" s="167" t="s">
        <v>1426</v>
      </c>
      <c r="I716" s="167" t="s">
        <v>1618</v>
      </c>
      <c r="J716" s="167" t="s">
        <v>1430</v>
      </c>
      <c r="K716" s="167" t="s">
        <v>1307</v>
      </c>
      <c r="L716" s="167" t="s">
        <v>1430</v>
      </c>
      <c r="M716" s="167" t="s">
        <v>4601</v>
      </c>
      <c r="O716" s="167">
        <v>10699</v>
      </c>
      <c r="P716" s="167" t="s">
        <v>4987</v>
      </c>
      <c r="Q716" s="167">
        <v>193.5</v>
      </c>
      <c r="S716" s="167">
        <f t="shared" si="11"/>
        <v>193.5</v>
      </c>
      <c r="T716" s="167" t="s">
        <v>1361</v>
      </c>
    </row>
    <row r="717" spans="1:20">
      <c r="A717" s="167">
        <v>50150</v>
      </c>
      <c r="B717" s="168">
        <v>45901</v>
      </c>
      <c r="C717" s="168">
        <v>45901</v>
      </c>
      <c r="D717" s="167" t="s">
        <v>5002</v>
      </c>
      <c r="E717" s="167" t="s">
        <v>5002</v>
      </c>
      <c r="F717" s="167" t="s">
        <v>1425</v>
      </c>
      <c r="G717" s="167" t="s">
        <v>1426</v>
      </c>
      <c r="I717" s="167" t="s">
        <v>1618</v>
      </c>
      <c r="J717" s="167" t="s">
        <v>1430</v>
      </c>
      <c r="K717" s="167" t="s">
        <v>1311</v>
      </c>
      <c r="L717" s="167" t="s">
        <v>1430</v>
      </c>
      <c r="M717" s="167" t="s">
        <v>4624</v>
      </c>
      <c r="O717" s="167">
        <v>10700</v>
      </c>
      <c r="P717" s="167" t="s">
        <v>4987</v>
      </c>
      <c r="Q717" s="167">
        <v>52.42</v>
      </c>
      <c r="S717" s="167">
        <f t="shared" si="11"/>
        <v>52.42</v>
      </c>
      <c r="T717" s="167" t="s">
        <v>1361</v>
      </c>
    </row>
    <row r="718" spans="1:20">
      <c r="A718" s="167">
        <v>50150</v>
      </c>
      <c r="B718" s="168">
        <v>45901</v>
      </c>
      <c r="C718" s="168">
        <v>45901</v>
      </c>
      <c r="D718" s="167" t="s">
        <v>5003</v>
      </c>
      <c r="E718" s="167" t="s">
        <v>5003</v>
      </c>
      <c r="F718" s="167" t="s">
        <v>1425</v>
      </c>
      <c r="G718" s="167" t="s">
        <v>1426</v>
      </c>
      <c r="I718" s="167" t="s">
        <v>1618</v>
      </c>
      <c r="J718" s="167" t="s">
        <v>4635</v>
      </c>
      <c r="K718" s="167" t="s">
        <v>1315</v>
      </c>
      <c r="L718" s="167" t="s">
        <v>4636</v>
      </c>
      <c r="M718" s="167" t="s">
        <v>4630</v>
      </c>
      <c r="O718" s="167">
        <v>10701</v>
      </c>
      <c r="P718" s="167" t="s">
        <v>4987</v>
      </c>
      <c r="Q718" s="167">
        <v>3.9</v>
      </c>
      <c r="S718" s="167">
        <f t="shared" si="11"/>
        <v>3.9</v>
      </c>
      <c r="T718" s="167" t="s">
        <v>1361</v>
      </c>
    </row>
    <row r="719" spans="1:20">
      <c r="A719" s="167">
        <v>50150</v>
      </c>
      <c r="B719" s="168">
        <v>45901</v>
      </c>
      <c r="C719" s="168">
        <v>45901</v>
      </c>
      <c r="D719" s="167" t="s">
        <v>5003</v>
      </c>
      <c r="E719" s="167" t="s">
        <v>5003</v>
      </c>
      <c r="F719" s="167" t="s">
        <v>1425</v>
      </c>
      <c r="G719" s="167" t="s">
        <v>1426</v>
      </c>
      <c r="I719" s="167" t="s">
        <v>1618</v>
      </c>
      <c r="J719" s="167" t="s">
        <v>1430</v>
      </c>
      <c r="K719" s="167" t="s">
        <v>1315</v>
      </c>
      <c r="L719" s="167" t="s">
        <v>1430</v>
      </c>
      <c r="M719" s="167" t="s">
        <v>4630</v>
      </c>
      <c r="O719" s="167">
        <v>10701</v>
      </c>
      <c r="P719" s="167" t="s">
        <v>4987</v>
      </c>
      <c r="Q719" s="167">
        <v>46.65</v>
      </c>
      <c r="S719" s="167">
        <f t="shared" si="11"/>
        <v>46.65</v>
      </c>
      <c r="T719" s="167" t="s">
        <v>1361</v>
      </c>
    </row>
    <row r="720" spans="1:20">
      <c r="A720" s="167">
        <v>50150</v>
      </c>
      <c r="B720" s="168">
        <v>45901</v>
      </c>
      <c r="C720" s="168">
        <v>45901</v>
      </c>
      <c r="D720" s="167" t="s">
        <v>5003</v>
      </c>
      <c r="E720" s="167" t="s">
        <v>5003</v>
      </c>
      <c r="F720" s="167" t="s">
        <v>1425</v>
      </c>
      <c r="G720" s="167" t="s">
        <v>1426</v>
      </c>
      <c r="I720" s="167" t="s">
        <v>1618</v>
      </c>
      <c r="J720" s="167" t="s">
        <v>1592</v>
      </c>
      <c r="K720" s="167" t="s">
        <v>1315</v>
      </c>
      <c r="L720" s="167" t="s">
        <v>1593</v>
      </c>
      <c r="M720" s="167" t="s">
        <v>4630</v>
      </c>
      <c r="O720" s="167">
        <v>10701</v>
      </c>
      <c r="P720" s="167" t="s">
        <v>4987</v>
      </c>
      <c r="Q720" s="167">
        <v>90.2</v>
      </c>
      <c r="S720" s="167">
        <f t="shared" si="11"/>
        <v>90.2</v>
      </c>
      <c r="T720" s="167" t="s">
        <v>1361</v>
      </c>
    </row>
    <row r="721" spans="1:20">
      <c r="A721" s="167">
        <v>50150</v>
      </c>
      <c r="B721" s="168">
        <v>45901</v>
      </c>
      <c r="C721" s="168">
        <v>45901</v>
      </c>
      <c r="D721" s="167" t="s">
        <v>5004</v>
      </c>
      <c r="E721" s="167" t="s">
        <v>5004</v>
      </c>
      <c r="F721" s="167" t="s">
        <v>1425</v>
      </c>
      <c r="G721" s="167" t="s">
        <v>1426</v>
      </c>
      <c r="I721" s="167" t="s">
        <v>1618</v>
      </c>
      <c r="J721" s="167" t="s">
        <v>1592</v>
      </c>
      <c r="K721" s="167" t="s">
        <v>1324</v>
      </c>
      <c r="L721" s="167" t="s">
        <v>1593</v>
      </c>
      <c r="M721" s="167" t="s">
        <v>4823</v>
      </c>
      <c r="O721" s="167">
        <v>10702</v>
      </c>
      <c r="P721" s="167" t="s">
        <v>4987</v>
      </c>
      <c r="Q721" s="167">
        <v>35.200000000000003</v>
      </c>
      <c r="S721" s="167">
        <f t="shared" si="11"/>
        <v>35.200000000000003</v>
      </c>
      <c r="T721" s="167" t="s">
        <v>1361</v>
      </c>
    </row>
    <row r="722" spans="1:20">
      <c r="A722" s="167">
        <v>50150</v>
      </c>
      <c r="B722" s="168">
        <v>45901</v>
      </c>
      <c r="C722" s="168">
        <v>45901</v>
      </c>
      <c r="D722" s="167" t="s">
        <v>5004</v>
      </c>
      <c r="E722" s="167" t="s">
        <v>5004</v>
      </c>
      <c r="F722" s="167" t="s">
        <v>1425</v>
      </c>
      <c r="G722" s="167" t="s">
        <v>1426</v>
      </c>
      <c r="I722" s="167" t="s">
        <v>1618</v>
      </c>
      <c r="J722" s="167" t="s">
        <v>1430</v>
      </c>
      <c r="K722" s="167" t="s">
        <v>1324</v>
      </c>
      <c r="L722" s="167" t="s">
        <v>1430</v>
      </c>
      <c r="M722" s="167" t="s">
        <v>4823</v>
      </c>
      <c r="O722" s="167">
        <v>10702</v>
      </c>
      <c r="P722" s="167" t="s">
        <v>4987</v>
      </c>
      <c r="Q722" s="167">
        <v>85.51</v>
      </c>
      <c r="S722" s="167">
        <f t="shared" si="11"/>
        <v>85.51</v>
      </c>
      <c r="T722" s="167" t="s">
        <v>1361</v>
      </c>
    </row>
    <row r="723" spans="1:20">
      <c r="A723" s="167">
        <v>50150</v>
      </c>
      <c r="B723" s="168">
        <v>45901</v>
      </c>
      <c r="C723" s="168">
        <v>45901</v>
      </c>
      <c r="D723" s="167" t="s">
        <v>5005</v>
      </c>
      <c r="E723" s="167" t="s">
        <v>5005</v>
      </c>
      <c r="F723" s="167" t="s">
        <v>1425</v>
      </c>
      <c r="G723" s="167" t="s">
        <v>1426</v>
      </c>
      <c r="I723" s="167" t="s">
        <v>1618</v>
      </c>
      <c r="J723" s="167" t="s">
        <v>1592</v>
      </c>
      <c r="K723" s="167" t="s">
        <v>1329</v>
      </c>
      <c r="L723" s="167" t="s">
        <v>1593</v>
      </c>
      <c r="M723" s="167" t="s">
        <v>4829</v>
      </c>
      <c r="O723" s="167">
        <v>10703</v>
      </c>
      <c r="P723" s="167" t="s">
        <v>4987</v>
      </c>
      <c r="Q723" s="167">
        <v>52.8</v>
      </c>
      <c r="S723" s="167">
        <f t="shared" si="11"/>
        <v>52.8</v>
      </c>
      <c r="T723" s="167" t="s">
        <v>1361</v>
      </c>
    </row>
    <row r="724" spans="1:20">
      <c r="A724" s="167">
        <v>50150</v>
      </c>
      <c r="B724" s="168">
        <v>45901</v>
      </c>
      <c r="C724" s="168">
        <v>45901</v>
      </c>
      <c r="D724" s="167" t="s">
        <v>5005</v>
      </c>
      <c r="E724" s="167" t="s">
        <v>5005</v>
      </c>
      <c r="F724" s="167" t="s">
        <v>1425</v>
      </c>
      <c r="G724" s="167" t="s">
        <v>1426</v>
      </c>
      <c r="I724" s="167" t="s">
        <v>1618</v>
      </c>
      <c r="J724" s="167" t="s">
        <v>1430</v>
      </c>
      <c r="K724" s="167" t="s">
        <v>1329</v>
      </c>
      <c r="L724" s="167" t="s">
        <v>1430</v>
      </c>
      <c r="M724" s="167" t="s">
        <v>4829</v>
      </c>
      <c r="O724" s="167">
        <v>10703</v>
      </c>
      <c r="P724" s="167" t="s">
        <v>4987</v>
      </c>
      <c r="Q724" s="167">
        <v>179.89</v>
      </c>
      <c r="S724" s="167">
        <f t="shared" si="11"/>
        <v>179.89</v>
      </c>
      <c r="T724" s="167" t="s">
        <v>1361</v>
      </c>
    </row>
    <row r="725" spans="1:20">
      <c r="A725" s="167">
        <v>50150</v>
      </c>
      <c r="B725" s="168">
        <v>45901</v>
      </c>
      <c r="C725" s="168">
        <v>45901</v>
      </c>
      <c r="D725" s="167" t="s">
        <v>5005</v>
      </c>
      <c r="E725" s="167" t="s">
        <v>5005</v>
      </c>
      <c r="F725" s="167" t="s">
        <v>1425</v>
      </c>
      <c r="G725" s="167" t="s">
        <v>1426</v>
      </c>
      <c r="I725" s="167" t="s">
        <v>1618</v>
      </c>
      <c r="J725" s="167" t="s">
        <v>1550</v>
      </c>
      <c r="K725" s="167" t="s">
        <v>1329</v>
      </c>
      <c r="L725" s="167" t="s">
        <v>1551</v>
      </c>
      <c r="M725" s="167" t="s">
        <v>4829</v>
      </c>
      <c r="O725" s="167">
        <v>10703</v>
      </c>
      <c r="P725" s="167" t="s">
        <v>4987</v>
      </c>
      <c r="Q725" s="167">
        <v>413.35</v>
      </c>
      <c r="S725" s="167">
        <f t="shared" si="11"/>
        <v>413.35</v>
      </c>
      <c r="T725" s="167" t="s">
        <v>1361</v>
      </c>
    </row>
    <row r="726" spans="1:20">
      <c r="A726" s="167">
        <v>50150</v>
      </c>
      <c r="B726" s="168">
        <v>45901</v>
      </c>
      <c r="C726" s="168">
        <v>45901</v>
      </c>
      <c r="D726" s="167" t="s">
        <v>5240</v>
      </c>
      <c r="E726" s="167" t="s">
        <v>5240</v>
      </c>
      <c r="F726" s="167" t="s">
        <v>1425</v>
      </c>
      <c r="G726" s="167" t="s">
        <v>1426</v>
      </c>
      <c r="I726" s="167" t="s">
        <v>1405</v>
      </c>
      <c r="J726" s="167" t="s">
        <v>1430</v>
      </c>
      <c r="K726" s="167" t="s">
        <v>794</v>
      </c>
      <c r="L726" s="167" t="s">
        <v>1430</v>
      </c>
      <c r="M726" s="167" t="s">
        <v>1406</v>
      </c>
      <c r="O726" s="167">
        <v>10848</v>
      </c>
      <c r="P726" s="167" t="s">
        <v>4987</v>
      </c>
      <c r="Q726" s="167">
        <v>286.37</v>
      </c>
      <c r="S726" s="167">
        <f t="shared" si="11"/>
        <v>286.37</v>
      </c>
      <c r="T726" s="167" t="s">
        <v>1361</v>
      </c>
    </row>
    <row r="727" spans="1:20">
      <c r="A727" s="167">
        <v>50150</v>
      </c>
      <c r="B727" s="168">
        <v>45901</v>
      </c>
      <c r="C727" s="168">
        <v>45901</v>
      </c>
      <c r="D727" s="167" t="s">
        <v>5240</v>
      </c>
      <c r="E727" s="167" t="s">
        <v>5240</v>
      </c>
      <c r="F727" s="167" t="s">
        <v>1408</v>
      </c>
      <c r="G727" s="167" t="s">
        <v>1409</v>
      </c>
      <c r="I727" s="167" t="s">
        <v>1405</v>
      </c>
      <c r="J727" s="167" t="s">
        <v>1419</v>
      </c>
      <c r="K727" s="167" t="s">
        <v>794</v>
      </c>
      <c r="L727" s="167" t="s">
        <v>1420</v>
      </c>
      <c r="M727" s="167" t="s">
        <v>1406</v>
      </c>
      <c r="O727" s="167">
        <v>10848</v>
      </c>
      <c r="P727" s="167" t="s">
        <v>4987</v>
      </c>
      <c r="Q727" s="167">
        <v>970.2</v>
      </c>
      <c r="S727" s="167">
        <f t="shared" si="11"/>
        <v>970.2</v>
      </c>
      <c r="T727" s="167" t="s">
        <v>1361</v>
      </c>
    </row>
    <row r="728" spans="1:20">
      <c r="A728" s="167">
        <v>50150</v>
      </c>
      <c r="B728" s="168">
        <v>45901</v>
      </c>
      <c r="C728" s="168">
        <v>45901</v>
      </c>
      <c r="D728" s="167" t="s">
        <v>5241</v>
      </c>
      <c r="E728" s="167" t="s">
        <v>5241</v>
      </c>
      <c r="F728" s="167" t="s">
        <v>1425</v>
      </c>
      <c r="G728" s="167" t="s">
        <v>1426</v>
      </c>
      <c r="I728" s="167" t="s">
        <v>1405</v>
      </c>
      <c r="J728" s="167" t="s">
        <v>1419</v>
      </c>
      <c r="K728" s="167" t="s">
        <v>802</v>
      </c>
      <c r="L728" s="167" t="s">
        <v>1420</v>
      </c>
      <c r="M728" s="167" t="s">
        <v>1488</v>
      </c>
      <c r="O728" s="167">
        <v>10769</v>
      </c>
      <c r="P728" s="167" t="s">
        <v>4987</v>
      </c>
      <c r="Q728" s="167">
        <v>59.4</v>
      </c>
      <c r="S728" s="167">
        <f t="shared" si="11"/>
        <v>59.4</v>
      </c>
      <c r="T728" s="167" t="s">
        <v>1361</v>
      </c>
    </row>
    <row r="729" spans="1:20">
      <c r="A729" s="167">
        <v>50150</v>
      </c>
      <c r="B729" s="168">
        <v>45901</v>
      </c>
      <c r="C729" s="168">
        <v>45901</v>
      </c>
      <c r="D729" s="167" t="s">
        <v>5241</v>
      </c>
      <c r="E729" s="167" t="s">
        <v>5241</v>
      </c>
      <c r="F729" s="167" t="s">
        <v>1425</v>
      </c>
      <c r="G729" s="167" t="s">
        <v>1426</v>
      </c>
      <c r="I729" s="167" t="s">
        <v>1405</v>
      </c>
      <c r="J729" s="167" t="s">
        <v>1430</v>
      </c>
      <c r="K729" s="167" t="s">
        <v>802</v>
      </c>
      <c r="L729" s="167" t="s">
        <v>1430</v>
      </c>
      <c r="M729" s="167" t="s">
        <v>1488</v>
      </c>
      <c r="O729" s="167">
        <v>10769</v>
      </c>
      <c r="P729" s="167" t="s">
        <v>4987</v>
      </c>
      <c r="Q729" s="167">
        <v>146.36000000000001</v>
      </c>
      <c r="S729" s="167">
        <f t="shared" si="11"/>
        <v>146.36000000000001</v>
      </c>
      <c r="T729" s="167" t="s">
        <v>1361</v>
      </c>
    </row>
    <row r="730" spans="1:20">
      <c r="A730" s="167">
        <v>50150</v>
      </c>
      <c r="B730" s="168">
        <v>45901</v>
      </c>
      <c r="C730" s="168">
        <v>45901</v>
      </c>
      <c r="D730" s="167" t="s">
        <v>5409</v>
      </c>
      <c r="E730" s="167" t="s">
        <v>5409</v>
      </c>
      <c r="F730" s="167" t="s">
        <v>1504</v>
      </c>
      <c r="G730" s="167" t="s">
        <v>297</v>
      </c>
      <c r="I730" s="167" t="s">
        <v>1405</v>
      </c>
      <c r="J730" s="167" t="s">
        <v>1419</v>
      </c>
      <c r="K730" s="167" t="s">
        <v>809</v>
      </c>
      <c r="L730" s="167" t="s">
        <v>1420</v>
      </c>
      <c r="M730" s="167" t="s">
        <v>1505</v>
      </c>
      <c r="O730" s="167">
        <v>10844</v>
      </c>
      <c r="P730" s="167" t="s">
        <v>4987</v>
      </c>
      <c r="Q730" s="167">
        <v>367.4</v>
      </c>
      <c r="S730" s="167">
        <f t="shared" si="11"/>
        <v>367.4</v>
      </c>
      <c r="T730" s="167" t="s">
        <v>1361</v>
      </c>
    </row>
    <row r="731" spans="1:20">
      <c r="A731" s="167">
        <v>50150</v>
      </c>
      <c r="B731" s="168">
        <v>45901</v>
      </c>
      <c r="C731" s="168">
        <v>45901</v>
      </c>
      <c r="D731" s="167" t="s">
        <v>5242</v>
      </c>
      <c r="E731" s="167" t="s">
        <v>5242</v>
      </c>
      <c r="F731" s="167" t="s">
        <v>1425</v>
      </c>
      <c r="G731" s="167" t="s">
        <v>1426</v>
      </c>
      <c r="I731" s="167" t="s">
        <v>1405</v>
      </c>
      <c r="J731" s="167" t="s">
        <v>1419</v>
      </c>
      <c r="K731" s="167" t="s">
        <v>812</v>
      </c>
      <c r="L731" s="167" t="s">
        <v>1420</v>
      </c>
      <c r="M731" s="167" t="s">
        <v>1526</v>
      </c>
      <c r="O731" s="167">
        <v>10801</v>
      </c>
      <c r="P731" s="167" t="s">
        <v>4987</v>
      </c>
      <c r="Q731" s="167">
        <v>9</v>
      </c>
      <c r="S731" s="167">
        <f t="shared" si="11"/>
        <v>9</v>
      </c>
      <c r="T731" s="167" t="s">
        <v>1361</v>
      </c>
    </row>
    <row r="732" spans="1:20">
      <c r="A732" s="167">
        <v>50150</v>
      </c>
      <c r="B732" s="168">
        <v>45901</v>
      </c>
      <c r="C732" s="168">
        <v>45901</v>
      </c>
      <c r="D732" s="167" t="s">
        <v>5242</v>
      </c>
      <c r="E732" s="167" t="s">
        <v>5242</v>
      </c>
      <c r="F732" s="167" t="s">
        <v>1425</v>
      </c>
      <c r="G732" s="167" t="s">
        <v>1426</v>
      </c>
      <c r="I732" s="167" t="s">
        <v>1405</v>
      </c>
      <c r="J732" s="167" t="s">
        <v>1430</v>
      </c>
      <c r="K732" s="167" t="s">
        <v>812</v>
      </c>
      <c r="L732" s="167" t="s">
        <v>1430</v>
      </c>
      <c r="M732" s="167" t="s">
        <v>1526</v>
      </c>
      <c r="O732" s="167">
        <v>10801</v>
      </c>
      <c r="P732" s="167" t="s">
        <v>4987</v>
      </c>
      <c r="Q732" s="167">
        <v>148.03</v>
      </c>
      <c r="S732" s="167">
        <f t="shared" si="11"/>
        <v>148.03</v>
      </c>
      <c r="T732" s="167" t="s">
        <v>1361</v>
      </c>
    </row>
    <row r="733" spans="1:20">
      <c r="A733" s="167">
        <v>50150</v>
      </c>
      <c r="B733" s="168">
        <v>45901</v>
      </c>
      <c r="C733" s="168">
        <v>45901</v>
      </c>
      <c r="D733" s="167" t="s">
        <v>5006</v>
      </c>
      <c r="E733" s="167" t="s">
        <v>5006</v>
      </c>
      <c r="F733" s="167" t="s">
        <v>1425</v>
      </c>
      <c r="G733" s="167" t="s">
        <v>1426</v>
      </c>
      <c r="I733" s="167" t="s">
        <v>1405</v>
      </c>
      <c r="J733" s="167" t="s">
        <v>5410</v>
      </c>
      <c r="K733" s="167" t="s">
        <v>815</v>
      </c>
      <c r="L733" s="167" t="s">
        <v>5411</v>
      </c>
      <c r="M733" s="167" t="s">
        <v>1548</v>
      </c>
      <c r="O733" s="167">
        <v>10793</v>
      </c>
      <c r="P733" s="167" t="s">
        <v>4987</v>
      </c>
      <c r="Q733" s="167">
        <v>17.600000000000001</v>
      </c>
      <c r="S733" s="167">
        <f t="shared" si="11"/>
        <v>17.600000000000001</v>
      </c>
      <c r="T733" s="167" t="s">
        <v>1361</v>
      </c>
    </row>
    <row r="734" spans="1:20">
      <c r="A734" s="167">
        <v>50150</v>
      </c>
      <c r="B734" s="168">
        <v>45901</v>
      </c>
      <c r="C734" s="168">
        <v>45901</v>
      </c>
      <c r="D734" s="167" t="s">
        <v>5006</v>
      </c>
      <c r="E734" s="167" t="s">
        <v>5006</v>
      </c>
      <c r="F734" s="167" t="s">
        <v>1425</v>
      </c>
      <c r="G734" s="167" t="s">
        <v>1426</v>
      </c>
      <c r="I734" s="167" t="s">
        <v>1405</v>
      </c>
      <c r="J734" s="167" t="s">
        <v>1550</v>
      </c>
      <c r="K734" s="167" t="s">
        <v>815</v>
      </c>
      <c r="L734" s="167" t="s">
        <v>1551</v>
      </c>
      <c r="M734" s="167" t="s">
        <v>1548</v>
      </c>
      <c r="O734" s="167">
        <v>10793</v>
      </c>
      <c r="P734" s="167" t="s">
        <v>4987</v>
      </c>
      <c r="Q734" s="167">
        <v>22.2</v>
      </c>
      <c r="S734" s="167">
        <f t="shared" si="11"/>
        <v>22.2</v>
      </c>
      <c r="T734" s="167" t="s">
        <v>1361</v>
      </c>
    </row>
    <row r="735" spans="1:20">
      <c r="A735" s="167">
        <v>50150</v>
      </c>
      <c r="B735" s="168">
        <v>45901</v>
      </c>
      <c r="C735" s="168">
        <v>45901</v>
      </c>
      <c r="D735" s="167" t="s">
        <v>5006</v>
      </c>
      <c r="E735" s="167" t="s">
        <v>5006</v>
      </c>
      <c r="F735" s="167" t="s">
        <v>1425</v>
      </c>
      <c r="G735" s="167" t="s">
        <v>1426</v>
      </c>
      <c r="I735" s="167" t="s">
        <v>1405</v>
      </c>
      <c r="J735" s="167" t="s">
        <v>1592</v>
      </c>
      <c r="K735" s="167" t="s">
        <v>815</v>
      </c>
      <c r="L735" s="167" t="s">
        <v>1593</v>
      </c>
      <c r="M735" s="167" t="s">
        <v>1548</v>
      </c>
      <c r="O735" s="167">
        <v>10793</v>
      </c>
      <c r="P735" s="167" t="s">
        <v>4987</v>
      </c>
      <c r="Q735" s="167">
        <v>94.6</v>
      </c>
      <c r="S735" s="167">
        <f t="shared" si="11"/>
        <v>94.6</v>
      </c>
      <c r="T735" s="167" t="s">
        <v>1361</v>
      </c>
    </row>
    <row r="736" spans="1:20">
      <c r="A736" s="167">
        <v>50150</v>
      </c>
      <c r="B736" s="168">
        <v>45901</v>
      </c>
      <c r="C736" s="168">
        <v>45901</v>
      </c>
      <c r="D736" s="167" t="s">
        <v>5412</v>
      </c>
      <c r="E736" s="167" t="s">
        <v>5412</v>
      </c>
      <c r="F736" s="167" t="s">
        <v>1408</v>
      </c>
      <c r="G736" s="167" t="s">
        <v>1409</v>
      </c>
      <c r="I736" s="167" t="s">
        <v>1405</v>
      </c>
      <c r="J736" s="167" t="s">
        <v>1419</v>
      </c>
      <c r="K736" s="167" t="s">
        <v>822</v>
      </c>
      <c r="L736" s="167" t="s">
        <v>1420</v>
      </c>
      <c r="M736" s="167" t="s">
        <v>1605</v>
      </c>
      <c r="O736" s="167">
        <v>10840</v>
      </c>
      <c r="P736" s="167" t="s">
        <v>4987</v>
      </c>
      <c r="Q736" s="167">
        <v>442.2</v>
      </c>
      <c r="S736" s="167">
        <f t="shared" si="11"/>
        <v>442.2</v>
      </c>
      <c r="T736" s="167" t="s">
        <v>1361</v>
      </c>
    </row>
    <row r="737" spans="1:20">
      <c r="A737" s="167">
        <v>50150</v>
      </c>
      <c r="B737" s="168">
        <v>45901</v>
      </c>
      <c r="C737" s="168">
        <v>45901</v>
      </c>
      <c r="D737" s="167" t="s">
        <v>5243</v>
      </c>
      <c r="E737" s="167" t="s">
        <v>5243</v>
      </c>
      <c r="F737" s="167" t="s">
        <v>1425</v>
      </c>
      <c r="G737" s="167" t="s">
        <v>1426</v>
      </c>
      <c r="I737" s="167" t="s">
        <v>1405</v>
      </c>
      <c r="J737" s="167" t="s">
        <v>1592</v>
      </c>
      <c r="K737" s="167" t="s">
        <v>832</v>
      </c>
      <c r="L737" s="167" t="s">
        <v>1593</v>
      </c>
      <c r="M737" s="167" t="s">
        <v>1678</v>
      </c>
      <c r="O737" s="167">
        <v>10798</v>
      </c>
      <c r="P737" s="167" t="s">
        <v>4987</v>
      </c>
      <c r="Q737" s="167">
        <v>55</v>
      </c>
      <c r="S737" s="167">
        <f t="shared" si="11"/>
        <v>55</v>
      </c>
      <c r="T737" s="167" t="s">
        <v>1361</v>
      </c>
    </row>
    <row r="738" spans="1:20">
      <c r="A738" s="167">
        <v>50150</v>
      </c>
      <c r="B738" s="168">
        <v>45901</v>
      </c>
      <c r="C738" s="168">
        <v>45901</v>
      </c>
      <c r="D738" s="167" t="s">
        <v>5244</v>
      </c>
      <c r="E738" s="167" t="s">
        <v>5244</v>
      </c>
      <c r="F738" s="167" t="s">
        <v>1425</v>
      </c>
      <c r="G738" s="167" t="s">
        <v>1426</v>
      </c>
      <c r="I738" s="167" t="s">
        <v>1405</v>
      </c>
      <c r="J738" s="167" t="s">
        <v>1430</v>
      </c>
      <c r="K738" s="167" t="s">
        <v>835</v>
      </c>
      <c r="L738" s="167" t="s">
        <v>1430</v>
      </c>
      <c r="M738" s="167" t="s">
        <v>1699</v>
      </c>
      <c r="O738" s="167">
        <v>10843</v>
      </c>
      <c r="P738" s="167" t="s">
        <v>4987</v>
      </c>
      <c r="Q738" s="167">
        <v>31.73</v>
      </c>
      <c r="S738" s="167">
        <f t="shared" si="11"/>
        <v>31.73</v>
      </c>
      <c r="T738" s="167" t="s">
        <v>1361</v>
      </c>
    </row>
    <row r="739" spans="1:20">
      <c r="A739" s="167">
        <v>50150</v>
      </c>
      <c r="B739" s="168">
        <v>45901</v>
      </c>
      <c r="C739" s="168">
        <v>45901</v>
      </c>
      <c r="D739" s="167" t="s">
        <v>5244</v>
      </c>
      <c r="E739" s="167" t="s">
        <v>5244</v>
      </c>
      <c r="F739" s="167" t="s">
        <v>1408</v>
      </c>
      <c r="G739" s="167" t="s">
        <v>1409</v>
      </c>
      <c r="I739" s="167" t="s">
        <v>1405</v>
      </c>
      <c r="J739" s="167" t="s">
        <v>1419</v>
      </c>
      <c r="K739" s="167" t="s">
        <v>835</v>
      </c>
      <c r="L739" s="167" t="s">
        <v>1420</v>
      </c>
      <c r="M739" s="167" t="s">
        <v>1699</v>
      </c>
      <c r="O739" s="167">
        <v>10843</v>
      </c>
      <c r="P739" s="167" t="s">
        <v>4987</v>
      </c>
      <c r="Q739" s="167">
        <v>301.39999999999998</v>
      </c>
      <c r="S739" s="167">
        <f t="shared" si="11"/>
        <v>301.39999999999998</v>
      </c>
      <c r="T739" s="167" t="s">
        <v>1361</v>
      </c>
    </row>
    <row r="740" spans="1:20">
      <c r="A740" s="167">
        <v>50150</v>
      </c>
      <c r="B740" s="168">
        <v>45901</v>
      </c>
      <c r="C740" s="168">
        <v>45901</v>
      </c>
      <c r="D740" s="167" t="s">
        <v>5413</v>
      </c>
      <c r="E740" s="167" t="s">
        <v>5413</v>
      </c>
      <c r="F740" s="167" t="s">
        <v>1425</v>
      </c>
      <c r="G740" s="167" t="s">
        <v>1426</v>
      </c>
      <c r="I740" s="167" t="s">
        <v>1405</v>
      </c>
      <c r="J740" s="167" t="s">
        <v>1419</v>
      </c>
      <c r="K740" s="167" t="s">
        <v>838</v>
      </c>
      <c r="L740" s="167" t="s">
        <v>1420</v>
      </c>
      <c r="M740" s="167" t="s">
        <v>1744</v>
      </c>
      <c r="O740" s="167">
        <v>10772</v>
      </c>
      <c r="P740" s="167" t="s">
        <v>4987</v>
      </c>
      <c r="Q740" s="167">
        <v>28.6</v>
      </c>
      <c r="S740" s="167">
        <f t="shared" si="11"/>
        <v>28.6</v>
      </c>
      <c r="T740" s="167" t="s">
        <v>1361</v>
      </c>
    </row>
    <row r="741" spans="1:20">
      <c r="A741" s="167">
        <v>50150</v>
      </c>
      <c r="B741" s="168">
        <v>45901</v>
      </c>
      <c r="C741" s="168">
        <v>45901</v>
      </c>
      <c r="D741" s="167" t="s">
        <v>5007</v>
      </c>
      <c r="E741" s="167" t="s">
        <v>5007</v>
      </c>
      <c r="F741" s="167" t="s">
        <v>1425</v>
      </c>
      <c r="G741" s="167" t="s">
        <v>1426</v>
      </c>
      <c r="I741" s="167" t="s">
        <v>1405</v>
      </c>
      <c r="J741" s="167" t="s">
        <v>1430</v>
      </c>
      <c r="K741" s="167" t="s">
        <v>846</v>
      </c>
      <c r="L741" s="167" t="s">
        <v>1430</v>
      </c>
      <c r="M741" s="167" t="s">
        <v>1769</v>
      </c>
      <c r="O741" s="167">
        <v>10803</v>
      </c>
      <c r="P741" s="167" t="s">
        <v>4987</v>
      </c>
      <c r="Q741" s="167">
        <v>26.12</v>
      </c>
      <c r="S741" s="167">
        <f t="shared" si="11"/>
        <v>26.12</v>
      </c>
      <c r="T741" s="167" t="s">
        <v>1361</v>
      </c>
    </row>
    <row r="742" spans="1:20">
      <c r="A742" s="167">
        <v>50150</v>
      </c>
      <c r="B742" s="168">
        <v>45901</v>
      </c>
      <c r="C742" s="168">
        <v>45901</v>
      </c>
      <c r="D742" s="167" t="s">
        <v>5007</v>
      </c>
      <c r="E742" s="167" t="s">
        <v>5007</v>
      </c>
      <c r="F742" s="167" t="s">
        <v>1425</v>
      </c>
      <c r="G742" s="167" t="s">
        <v>1426</v>
      </c>
      <c r="I742" s="167" t="s">
        <v>1405</v>
      </c>
      <c r="J742" s="167" t="s">
        <v>1592</v>
      </c>
      <c r="K742" s="167" t="s">
        <v>846</v>
      </c>
      <c r="L742" s="167" t="s">
        <v>1593</v>
      </c>
      <c r="M742" s="167" t="s">
        <v>1769</v>
      </c>
      <c r="O742" s="167">
        <v>10803</v>
      </c>
      <c r="P742" s="167" t="s">
        <v>4987</v>
      </c>
      <c r="Q742" s="167">
        <v>37.229999999999997</v>
      </c>
      <c r="S742" s="167">
        <f t="shared" si="11"/>
        <v>37.229999999999997</v>
      </c>
      <c r="T742" s="167" t="s">
        <v>1361</v>
      </c>
    </row>
    <row r="743" spans="1:20">
      <c r="A743" s="167">
        <v>50150</v>
      </c>
      <c r="B743" s="168">
        <v>45901</v>
      </c>
      <c r="C743" s="168">
        <v>45901</v>
      </c>
      <c r="D743" s="167" t="s">
        <v>5008</v>
      </c>
      <c r="E743" s="167" t="s">
        <v>5008</v>
      </c>
      <c r="F743" s="167" t="s">
        <v>1425</v>
      </c>
      <c r="G743" s="167" t="s">
        <v>1426</v>
      </c>
      <c r="I743" s="167" t="s">
        <v>1405</v>
      </c>
      <c r="J743" s="167" t="s">
        <v>1430</v>
      </c>
      <c r="K743" s="167" t="s">
        <v>856</v>
      </c>
      <c r="L743" s="167" t="s">
        <v>1430</v>
      </c>
      <c r="M743" s="167" t="s">
        <v>1879</v>
      </c>
      <c r="O743" s="167">
        <v>10834</v>
      </c>
      <c r="P743" s="167" t="s">
        <v>4987</v>
      </c>
      <c r="Q743" s="167">
        <v>16.940000000000001</v>
      </c>
      <c r="S743" s="167">
        <f t="shared" si="11"/>
        <v>16.940000000000001</v>
      </c>
      <c r="T743" s="167" t="s">
        <v>1361</v>
      </c>
    </row>
    <row r="744" spans="1:20">
      <c r="A744" s="167">
        <v>50150</v>
      </c>
      <c r="B744" s="168">
        <v>45901</v>
      </c>
      <c r="C744" s="168">
        <v>45901</v>
      </c>
      <c r="D744" s="167" t="s">
        <v>5008</v>
      </c>
      <c r="E744" s="167" t="s">
        <v>5008</v>
      </c>
      <c r="F744" s="167" t="s">
        <v>1425</v>
      </c>
      <c r="G744" s="167" t="s">
        <v>1426</v>
      </c>
      <c r="I744" s="167" t="s">
        <v>1405</v>
      </c>
      <c r="J744" s="167" t="s">
        <v>1592</v>
      </c>
      <c r="K744" s="167" t="s">
        <v>856</v>
      </c>
      <c r="L744" s="167" t="s">
        <v>1593</v>
      </c>
      <c r="M744" s="167" t="s">
        <v>1879</v>
      </c>
      <c r="O744" s="167">
        <v>10834</v>
      </c>
      <c r="P744" s="167" t="s">
        <v>4987</v>
      </c>
      <c r="Q744" s="167">
        <v>231</v>
      </c>
      <c r="S744" s="167">
        <f t="shared" si="11"/>
        <v>231</v>
      </c>
      <c r="T744" s="167" t="s">
        <v>1361</v>
      </c>
    </row>
    <row r="745" spans="1:20">
      <c r="A745" s="167">
        <v>50150</v>
      </c>
      <c r="B745" s="168">
        <v>45901</v>
      </c>
      <c r="C745" s="168">
        <v>45901</v>
      </c>
      <c r="D745" s="167" t="s">
        <v>5009</v>
      </c>
      <c r="E745" s="167" t="s">
        <v>5009</v>
      </c>
      <c r="F745" s="167" t="s">
        <v>1425</v>
      </c>
      <c r="G745" s="167" t="s">
        <v>1426</v>
      </c>
      <c r="I745" s="167" t="s">
        <v>1405</v>
      </c>
      <c r="J745" s="167" t="s">
        <v>1550</v>
      </c>
      <c r="K745" s="167" t="s">
        <v>862</v>
      </c>
      <c r="L745" s="167" t="s">
        <v>1551</v>
      </c>
      <c r="M745" s="167" t="s">
        <v>1963</v>
      </c>
      <c r="O745" s="167">
        <v>10811</v>
      </c>
      <c r="P745" s="167" t="s">
        <v>4987</v>
      </c>
      <c r="Q745" s="167">
        <v>22.2</v>
      </c>
      <c r="S745" s="167">
        <f t="shared" si="11"/>
        <v>22.2</v>
      </c>
      <c r="T745" s="167" t="s">
        <v>1361</v>
      </c>
    </row>
    <row r="746" spans="1:20">
      <c r="A746" s="167">
        <v>50150</v>
      </c>
      <c r="B746" s="168">
        <v>45901</v>
      </c>
      <c r="C746" s="168">
        <v>45901</v>
      </c>
      <c r="D746" s="167" t="s">
        <v>5009</v>
      </c>
      <c r="E746" s="167" t="s">
        <v>5009</v>
      </c>
      <c r="F746" s="167" t="s">
        <v>1425</v>
      </c>
      <c r="G746" s="167" t="s">
        <v>1426</v>
      </c>
      <c r="I746" s="167" t="s">
        <v>1405</v>
      </c>
      <c r="J746" s="167" t="s">
        <v>1592</v>
      </c>
      <c r="K746" s="167" t="s">
        <v>862</v>
      </c>
      <c r="L746" s="167" t="s">
        <v>1593</v>
      </c>
      <c r="M746" s="167" t="s">
        <v>1963</v>
      </c>
      <c r="O746" s="167">
        <v>10811</v>
      </c>
      <c r="P746" s="167" t="s">
        <v>4987</v>
      </c>
      <c r="Q746" s="167">
        <v>37.4</v>
      </c>
      <c r="S746" s="167">
        <f t="shared" si="11"/>
        <v>37.4</v>
      </c>
      <c r="T746" s="167" t="s">
        <v>1361</v>
      </c>
    </row>
    <row r="747" spans="1:20">
      <c r="A747" s="167">
        <v>50150</v>
      </c>
      <c r="B747" s="168">
        <v>45901</v>
      </c>
      <c r="C747" s="168">
        <v>45901</v>
      </c>
      <c r="D747" s="167" t="s">
        <v>5009</v>
      </c>
      <c r="E747" s="167" t="s">
        <v>5009</v>
      </c>
      <c r="F747" s="167" t="s">
        <v>1425</v>
      </c>
      <c r="G747" s="167" t="s">
        <v>1426</v>
      </c>
      <c r="I747" s="167" t="s">
        <v>1405</v>
      </c>
      <c r="J747" s="167" t="s">
        <v>1430</v>
      </c>
      <c r="K747" s="167" t="s">
        <v>862</v>
      </c>
      <c r="L747" s="167" t="s">
        <v>1430</v>
      </c>
      <c r="M747" s="167" t="s">
        <v>1963</v>
      </c>
      <c r="O747" s="167">
        <v>10811</v>
      </c>
      <c r="P747" s="167" t="s">
        <v>4987</v>
      </c>
      <c r="Q747" s="167">
        <v>86.74</v>
      </c>
      <c r="S747" s="167">
        <f t="shared" si="11"/>
        <v>86.74</v>
      </c>
      <c r="T747" s="167" t="s">
        <v>1361</v>
      </c>
    </row>
    <row r="748" spans="1:20">
      <c r="A748" s="167">
        <v>50150</v>
      </c>
      <c r="B748" s="168">
        <v>45901</v>
      </c>
      <c r="C748" s="168">
        <v>45901</v>
      </c>
      <c r="D748" s="167" t="s">
        <v>5414</v>
      </c>
      <c r="E748" s="167" t="s">
        <v>5414</v>
      </c>
      <c r="F748" s="167" t="s">
        <v>1425</v>
      </c>
      <c r="G748" s="167" t="s">
        <v>1426</v>
      </c>
      <c r="I748" s="167" t="s">
        <v>1405</v>
      </c>
      <c r="J748" s="167" t="s">
        <v>1430</v>
      </c>
      <c r="K748" s="167" t="s">
        <v>872</v>
      </c>
      <c r="L748" s="167" t="s">
        <v>1430</v>
      </c>
      <c r="M748" s="167" t="s">
        <v>1985</v>
      </c>
      <c r="O748" s="167">
        <v>10831</v>
      </c>
      <c r="P748" s="167" t="s">
        <v>4987</v>
      </c>
      <c r="Q748" s="167">
        <v>276.05</v>
      </c>
      <c r="S748" s="167">
        <f t="shared" si="11"/>
        <v>276.05</v>
      </c>
      <c r="T748" s="167" t="s">
        <v>1361</v>
      </c>
    </row>
    <row r="749" spans="1:20">
      <c r="A749" s="167">
        <v>50150</v>
      </c>
      <c r="B749" s="168">
        <v>45901</v>
      </c>
      <c r="C749" s="168">
        <v>45901</v>
      </c>
      <c r="D749" s="167" t="s">
        <v>5010</v>
      </c>
      <c r="E749" s="167" t="s">
        <v>5010</v>
      </c>
      <c r="F749" s="167" t="s">
        <v>1425</v>
      </c>
      <c r="G749" s="167" t="s">
        <v>1426</v>
      </c>
      <c r="I749" s="167" t="s">
        <v>1405</v>
      </c>
      <c r="J749" s="167" t="s">
        <v>1430</v>
      </c>
      <c r="K749" s="167" t="s">
        <v>875</v>
      </c>
      <c r="L749" s="167" t="s">
        <v>1430</v>
      </c>
      <c r="M749" s="167" t="s">
        <v>1991</v>
      </c>
      <c r="O749" s="167">
        <v>10799</v>
      </c>
      <c r="P749" s="167" t="s">
        <v>4987</v>
      </c>
      <c r="Q749" s="167">
        <v>105.69</v>
      </c>
      <c r="S749" s="167">
        <f t="shared" si="11"/>
        <v>105.69</v>
      </c>
      <c r="T749" s="167" t="s">
        <v>1361</v>
      </c>
    </row>
    <row r="750" spans="1:20">
      <c r="A750" s="167">
        <v>50150</v>
      </c>
      <c r="B750" s="168">
        <v>45901</v>
      </c>
      <c r="C750" s="168">
        <v>45901</v>
      </c>
      <c r="D750" s="167" t="s">
        <v>5415</v>
      </c>
      <c r="E750" s="167" t="s">
        <v>5415</v>
      </c>
      <c r="F750" s="167" t="s">
        <v>1425</v>
      </c>
      <c r="G750" s="167" t="s">
        <v>1426</v>
      </c>
      <c r="I750" s="167" t="s">
        <v>1405</v>
      </c>
      <c r="J750" s="167" t="s">
        <v>1430</v>
      </c>
      <c r="K750" s="167" t="s">
        <v>882</v>
      </c>
      <c r="L750" s="167" t="s">
        <v>1430</v>
      </c>
      <c r="M750" s="167" t="s">
        <v>2008</v>
      </c>
      <c r="O750" s="167">
        <v>10804</v>
      </c>
      <c r="P750" s="167" t="s">
        <v>4987</v>
      </c>
      <c r="Q750" s="167">
        <v>100.68</v>
      </c>
      <c r="S750" s="167">
        <f t="shared" si="11"/>
        <v>100.68</v>
      </c>
      <c r="T750" s="167" t="s">
        <v>1361</v>
      </c>
    </row>
    <row r="751" spans="1:20">
      <c r="A751" s="167">
        <v>50150</v>
      </c>
      <c r="B751" s="168">
        <v>45901</v>
      </c>
      <c r="C751" s="168">
        <v>45901</v>
      </c>
      <c r="D751" s="167" t="s">
        <v>5245</v>
      </c>
      <c r="E751" s="167" t="s">
        <v>5245</v>
      </c>
      <c r="F751" s="167" t="s">
        <v>1425</v>
      </c>
      <c r="G751" s="167" t="s">
        <v>1426</v>
      </c>
      <c r="I751" s="167" t="s">
        <v>1405</v>
      </c>
      <c r="J751" s="167" t="s">
        <v>1592</v>
      </c>
      <c r="K751" s="167" t="s">
        <v>885</v>
      </c>
      <c r="L751" s="167" t="s">
        <v>1593</v>
      </c>
      <c r="M751" s="167" t="s">
        <v>2015</v>
      </c>
      <c r="O751" s="167">
        <v>10775</v>
      </c>
      <c r="P751" s="167" t="s">
        <v>4987</v>
      </c>
      <c r="Q751" s="167">
        <v>26.4</v>
      </c>
      <c r="S751" s="167">
        <f t="shared" si="11"/>
        <v>26.4</v>
      </c>
      <c r="T751" s="167" t="s">
        <v>1361</v>
      </c>
    </row>
    <row r="752" spans="1:20">
      <c r="A752" s="167">
        <v>50150</v>
      </c>
      <c r="B752" s="168">
        <v>45901</v>
      </c>
      <c r="C752" s="168">
        <v>45901</v>
      </c>
      <c r="D752" s="167" t="s">
        <v>5245</v>
      </c>
      <c r="E752" s="167" t="s">
        <v>5245</v>
      </c>
      <c r="F752" s="167" t="s">
        <v>1425</v>
      </c>
      <c r="G752" s="167" t="s">
        <v>1426</v>
      </c>
      <c r="I752" s="167" t="s">
        <v>1405</v>
      </c>
      <c r="J752" s="167" t="s">
        <v>1430</v>
      </c>
      <c r="K752" s="167" t="s">
        <v>885</v>
      </c>
      <c r="L752" s="167" t="s">
        <v>1430</v>
      </c>
      <c r="M752" s="167" t="s">
        <v>2015</v>
      </c>
      <c r="O752" s="167">
        <v>10775</v>
      </c>
      <c r="P752" s="167" t="s">
        <v>4987</v>
      </c>
      <c r="Q752" s="167">
        <v>51.65</v>
      </c>
      <c r="S752" s="167">
        <f t="shared" si="11"/>
        <v>51.65</v>
      </c>
      <c r="T752" s="167" t="s">
        <v>1361</v>
      </c>
    </row>
    <row r="753" spans="1:20">
      <c r="A753" s="167">
        <v>50150</v>
      </c>
      <c r="B753" s="168">
        <v>45901</v>
      </c>
      <c r="C753" s="168">
        <v>45901</v>
      </c>
      <c r="D753" s="167" t="s">
        <v>5416</v>
      </c>
      <c r="E753" s="167" t="s">
        <v>5416</v>
      </c>
      <c r="F753" s="167" t="s">
        <v>1425</v>
      </c>
      <c r="G753" s="167" t="s">
        <v>1426</v>
      </c>
      <c r="I753" s="167" t="s">
        <v>1405</v>
      </c>
      <c r="J753" s="167" t="s">
        <v>1592</v>
      </c>
      <c r="K753" s="167" t="s">
        <v>888</v>
      </c>
      <c r="L753" s="167" t="s">
        <v>1593</v>
      </c>
      <c r="M753" s="167" t="s">
        <v>2037</v>
      </c>
      <c r="O753" s="167">
        <v>10846</v>
      </c>
      <c r="P753" s="167" t="s">
        <v>4987</v>
      </c>
      <c r="Q753" s="167">
        <v>499.4</v>
      </c>
      <c r="S753" s="167">
        <f t="shared" si="11"/>
        <v>499.4</v>
      </c>
      <c r="T753" s="167" t="s">
        <v>1361</v>
      </c>
    </row>
    <row r="754" spans="1:20">
      <c r="A754" s="167">
        <v>50150</v>
      </c>
      <c r="B754" s="168">
        <v>45901</v>
      </c>
      <c r="C754" s="168">
        <v>45901</v>
      </c>
      <c r="D754" s="167" t="s">
        <v>5417</v>
      </c>
      <c r="E754" s="167" t="s">
        <v>5417</v>
      </c>
      <c r="F754" s="167" t="s">
        <v>1425</v>
      </c>
      <c r="G754" s="167" t="s">
        <v>1426</v>
      </c>
      <c r="I754" s="167" t="s">
        <v>1405</v>
      </c>
      <c r="J754" s="167" t="s">
        <v>2177</v>
      </c>
      <c r="K754" s="167" t="s">
        <v>892</v>
      </c>
      <c r="L754" s="167" t="s">
        <v>2178</v>
      </c>
      <c r="M754" s="167" t="s">
        <v>2124</v>
      </c>
      <c r="O754" s="167">
        <v>10762</v>
      </c>
      <c r="P754" s="167" t="s">
        <v>4987</v>
      </c>
      <c r="Q754" s="167">
        <v>102.96</v>
      </c>
      <c r="S754" s="167">
        <f t="shared" si="11"/>
        <v>102.96</v>
      </c>
      <c r="T754" s="167" t="s">
        <v>1361</v>
      </c>
    </row>
    <row r="755" spans="1:20">
      <c r="A755" s="167">
        <v>50150</v>
      </c>
      <c r="B755" s="168">
        <v>45901</v>
      </c>
      <c r="C755" s="168">
        <v>45901</v>
      </c>
      <c r="D755" s="167" t="s">
        <v>5417</v>
      </c>
      <c r="E755" s="167" t="s">
        <v>5417</v>
      </c>
      <c r="F755" s="167" t="s">
        <v>1425</v>
      </c>
      <c r="G755" s="167" t="s">
        <v>1426</v>
      </c>
      <c r="I755" s="167" t="s">
        <v>1405</v>
      </c>
      <c r="J755" s="167" t="s">
        <v>2174</v>
      </c>
      <c r="K755" s="167" t="s">
        <v>892</v>
      </c>
      <c r="L755" s="167" t="s">
        <v>2175</v>
      </c>
      <c r="M755" s="167" t="s">
        <v>2124</v>
      </c>
      <c r="O755" s="167">
        <v>10762</v>
      </c>
      <c r="P755" s="167" t="s">
        <v>4987</v>
      </c>
      <c r="Q755" s="167">
        <v>561.33000000000004</v>
      </c>
      <c r="S755" s="167">
        <f t="shared" si="11"/>
        <v>561.33000000000004</v>
      </c>
      <c r="T755" s="167" t="s">
        <v>1361</v>
      </c>
    </row>
    <row r="756" spans="1:20">
      <c r="A756" s="167">
        <v>50150</v>
      </c>
      <c r="B756" s="168">
        <v>45901</v>
      </c>
      <c r="C756" s="168">
        <v>45901</v>
      </c>
      <c r="D756" s="167" t="s">
        <v>5418</v>
      </c>
      <c r="E756" s="167" t="s">
        <v>5418</v>
      </c>
      <c r="F756" s="167" t="s">
        <v>1425</v>
      </c>
      <c r="G756" s="167" t="s">
        <v>1426</v>
      </c>
      <c r="I756" s="167" t="s">
        <v>1405</v>
      </c>
      <c r="J756" s="167" t="s">
        <v>1592</v>
      </c>
      <c r="K756" s="167" t="s">
        <v>892</v>
      </c>
      <c r="L756" s="167" t="s">
        <v>1593</v>
      </c>
      <c r="M756" s="167" t="s">
        <v>2124</v>
      </c>
      <c r="O756" s="167">
        <v>10757</v>
      </c>
      <c r="P756" s="167" t="s">
        <v>4987</v>
      </c>
      <c r="Q756" s="167">
        <v>334.4</v>
      </c>
      <c r="S756" s="167">
        <f t="shared" si="11"/>
        <v>334.4</v>
      </c>
      <c r="T756" s="167" t="s">
        <v>1361</v>
      </c>
    </row>
    <row r="757" spans="1:20">
      <c r="A757" s="167">
        <v>50150</v>
      </c>
      <c r="B757" s="168">
        <v>45901</v>
      </c>
      <c r="C757" s="168">
        <v>45901</v>
      </c>
      <c r="D757" s="167" t="s">
        <v>5246</v>
      </c>
      <c r="E757" s="167" t="s">
        <v>5246</v>
      </c>
      <c r="F757" s="167" t="s">
        <v>1425</v>
      </c>
      <c r="G757" s="167" t="s">
        <v>1426</v>
      </c>
      <c r="I757" s="167" t="s">
        <v>1405</v>
      </c>
      <c r="J757" s="167" t="s">
        <v>1550</v>
      </c>
      <c r="K757" s="167" t="s">
        <v>892</v>
      </c>
      <c r="L757" s="167" t="s">
        <v>1551</v>
      </c>
      <c r="M757" s="167" t="s">
        <v>2124</v>
      </c>
      <c r="O757" s="167">
        <v>10796</v>
      </c>
      <c r="P757" s="167" t="s">
        <v>4987</v>
      </c>
      <c r="Q757" s="167">
        <v>177.6</v>
      </c>
      <c r="S757" s="167">
        <f t="shared" si="11"/>
        <v>177.6</v>
      </c>
      <c r="T757" s="167" t="s">
        <v>1361</v>
      </c>
    </row>
    <row r="758" spans="1:20">
      <c r="A758" s="167">
        <v>50150</v>
      </c>
      <c r="B758" s="168">
        <v>45901</v>
      </c>
      <c r="C758" s="168">
        <v>45901</v>
      </c>
      <c r="D758" s="167" t="s">
        <v>5246</v>
      </c>
      <c r="E758" s="167" t="s">
        <v>5246</v>
      </c>
      <c r="F758" s="167" t="s">
        <v>1425</v>
      </c>
      <c r="G758" s="167" t="s">
        <v>1426</v>
      </c>
      <c r="I758" s="167" t="s">
        <v>1405</v>
      </c>
      <c r="J758" s="167" t="s">
        <v>1430</v>
      </c>
      <c r="K758" s="167" t="s">
        <v>892</v>
      </c>
      <c r="L758" s="167" t="s">
        <v>1430</v>
      </c>
      <c r="M758" s="167" t="s">
        <v>2124</v>
      </c>
      <c r="O758" s="167">
        <v>10796</v>
      </c>
      <c r="P758" s="167" t="s">
        <v>4987</v>
      </c>
      <c r="Q758" s="167">
        <v>424.95</v>
      </c>
      <c r="S758" s="167">
        <f t="shared" si="11"/>
        <v>424.95</v>
      </c>
      <c r="T758" s="167" t="s">
        <v>1361</v>
      </c>
    </row>
    <row r="759" spans="1:20">
      <c r="A759" s="167">
        <v>50150</v>
      </c>
      <c r="B759" s="168">
        <v>45901</v>
      </c>
      <c r="C759" s="168">
        <v>45901</v>
      </c>
      <c r="D759" s="167" t="s">
        <v>5247</v>
      </c>
      <c r="E759" s="167" t="s">
        <v>5247</v>
      </c>
      <c r="F759" s="167" t="s">
        <v>1425</v>
      </c>
      <c r="G759" s="167" t="s">
        <v>1426</v>
      </c>
      <c r="I759" s="167" t="s">
        <v>1405</v>
      </c>
      <c r="J759" s="167" t="s">
        <v>1430</v>
      </c>
      <c r="K759" s="167" t="s">
        <v>911</v>
      </c>
      <c r="L759" s="167" t="s">
        <v>1430</v>
      </c>
      <c r="M759" s="167" t="s">
        <v>2269</v>
      </c>
      <c r="O759" s="167">
        <v>10806</v>
      </c>
      <c r="P759" s="167" t="s">
        <v>4987</v>
      </c>
      <c r="Q759" s="167">
        <v>81.98</v>
      </c>
      <c r="S759" s="167">
        <f t="shared" si="11"/>
        <v>81.98</v>
      </c>
      <c r="T759" s="167" t="s">
        <v>1361</v>
      </c>
    </row>
    <row r="760" spans="1:20">
      <c r="A760" s="167">
        <v>50150</v>
      </c>
      <c r="B760" s="168">
        <v>45901</v>
      </c>
      <c r="C760" s="168">
        <v>45901</v>
      </c>
      <c r="D760" s="167" t="s">
        <v>5012</v>
      </c>
      <c r="E760" s="167" t="s">
        <v>5012</v>
      </c>
      <c r="F760" s="167" t="s">
        <v>1425</v>
      </c>
      <c r="G760" s="167" t="s">
        <v>1426</v>
      </c>
      <c r="I760" s="167" t="s">
        <v>1405</v>
      </c>
      <c r="J760" s="167" t="s">
        <v>5410</v>
      </c>
      <c r="K760" s="167" t="s">
        <v>934</v>
      </c>
      <c r="L760" s="167" t="s">
        <v>5411</v>
      </c>
      <c r="M760" s="167" t="s">
        <v>2360</v>
      </c>
      <c r="O760" s="167">
        <v>10857</v>
      </c>
      <c r="P760" s="167" t="s">
        <v>4987</v>
      </c>
      <c r="Q760" s="167">
        <v>26.4</v>
      </c>
      <c r="S760" s="167">
        <f t="shared" si="11"/>
        <v>26.4</v>
      </c>
      <c r="T760" s="167" t="s">
        <v>1361</v>
      </c>
    </row>
    <row r="761" spans="1:20">
      <c r="A761" s="167">
        <v>50150</v>
      </c>
      <c r="B761" s="168">
        <v>45901</v>
      </c>
      <c r="C761" s="168">
        <v>45901</v>
      </c>
      <c r="D761" s="167" t="s">
        <v>5012</v>
      </c>
      <c r="E761" s="167" t="s">
        <v>5012</v>
      </c>
      <c r="F761" s="167" t="s">
        <v>1425</v>
      </c>
      <c r="G761" s="167" t="s">
        <v>1426</v>
      </c>
      <c r="I761" s="167" t="s">
        <v>1405</v>
      </c>
      <c r="J761" s="167" t="s">
        <v>1592</v>
      </c>
      <c r="K761" s="167" t="s">
        <v>934</v>
      </c>
      <c r="L761" s="167" t="s">
        <v>1593</v>
      </c>
      <c r="M761" s="167" t="s">
        <v>2360</v>
      </c>
      <c r="O761" s="167">
        <v>10857</v>
      </c>
      <c r="P761" s="167" t="s">
        <v>4987</v>
      </c>
      <c r="Q761" s="167">
        <v>39.42</v>
      </c>
      <c r="S761" s="167">
        <f t="shared" si="11"/>
        <v>39.42</v>
      </c>
      <c r="T761" s="167" t="s">
        <v>1361</v>
      </c>
    </row>
    <row r="762" spans="1:20">
      <c r="A762" s="167">
        <v>50150</v>
      </c>
      <c r="B762" s="168">
        <v>45901</v>
      </c>
      <c r="C762" s="168">
        <v>45901</v>
      </c>
      <c r="D762" s="167" t="s">
        <v>5012</v>
      </c>
      <c r="E762" s="167" t="s">
        <v>5012</v>
      </c>
      <c r="F762" s="167" t="s">
        <v>1425</v>
      </c>
      <c r="G762" s="167" t="s">
        <v>1426</v>
      </c>
      <c r="I762" s="167" t="s">
        <v>1405</v>
      </c>
      <c r="J762" s="167" t="s">
        <v>1430</v>
      </c>
      <c r="K762" s="167" t="s">
        <v>934</v>
      </c>
      <c r="L762" s="167" t="s">
        <v>1430</v>
      </c>
      <c r="M762" s="167" t="s">
        <v>2360</v>
      </c>
      <c r="O762" s="167">
        <v>10857</v>
      </c>
      <c r="P762" s="167" t="s">
        <v>4987</v>
      </c>
      <c r="Q762" s="167">
        <v>162.63999999999999</v>
      </c>
      <c r="S762" s="167">
        <f t="shared" si="11"/>
        <v>162.63999999999999</v>
      </c>
      <c r="T762" s="167" t="s">
        <v>1361</v>
      </c>
    </row>
    <row r="763" spans="1:20">
      <c r="A763" s="167">
        <v>50150</v>
      </c>
      <c r="B763" s="168">
        <v>45901</v>
      </c>
      <c r="C763" s="168">
        <v>45901</v>
      </c>
      <c r="D763" s="167" t="s">
        <v>5419</v>
      </c>
      <c r="E763" s="167" t="s">
        <v>5419</v>
      </c>
      <c r="F763" s="167" t="s">
        <v>1425</v>
      </c>
      <c r="G763" s="167" t="s">
        <v>1426</v>
      </c>
      <c r="I763" s="167" t="s">
        <v>1405</v>
      </c>
      <c r="J763" s="167" t="s">
        <v>1419</v>
      </c>
      <c r="K763" s="167" t="s">
        <v>947</v>
      </c>
      <c r="L763" s="167" t="s">
        <v>1420</v>
      </c>
      <c r="M763" s="167" t="s">
        <v>2443</v>
      </c>
      <c r="O763" s="167">
        <v>10808</v>
      </c>
      <c r="P763" s="167" t="s">
        <v>4987</v>
      </c>
      <c r="Q763" s="167">
        <v>92.4</v>
      </c>
      <c r="S763" s="167">
        <f t="shared" si="11"/>
        <v>92.4</v>
      </c>
      <c r="T763" s="167" t="s">
        <v>1361</v>
      </c>
    </row>
    <row r="764" spans="1:20">
      <c r="A764" s="167">
        <v>50150</v>
      </c>
      <c r="B764" s="168">
        <v>45901</v>
      </c>
      <c r="C764" s="168">
        <v>45901</v>
      </c>
      <c r="D764" s="167" t="s">
        <v>5419</v>
      </c>
      <c r="E764" s="167" t="s">
        <v>5419</v>
      </c>
      <c r="F764" s="167" t="s">
        <v>1425</v>
      </c>
      <c r="G764" s="167" t="s">
        <v>1426</v>
      </c>
      <c r="I764" s="167" t="s">
        <v>1405</v>
      </c>
      <c r="J764" s="167" t="s">
        <v>2470</v>
      </c>
      <c r="K764" s="167" t="s">
        <v>947</v>
      </c>
      <c r="L764" s="167" t="s">
        <v>2471</v>
      </c>
      <c r="M764" s="167" t="s">
        <v>2443</v>
      </c>
      <c r="O764" s="167">
        <v>10808</v>
      </c>
      <c r="P764" s="167" t="s">
        <v>4987</v>
      </c>
      <c r="Q764" s="167">
        <v>199</v>
      </c>
      <c r="S764" s="167">
        <f t="shared" si="11"/>
        <v>199</v>
      </c>
      <c r="T764" s="167" t="s">
        <v>1361</v>
      </c>
    </row>
    <row r="765" spans="1:20">
      <c r="A765" s="167">
        <v>50150</v>
      </c>
      <c r="B765" s="168">
        <v>45901</v>
      </c>
      <c r="C765" s="168">
        <v>45901</v>
      </c>
      <c r="D765" s="167" t="s">
        <v>5013</v>
      </c>
      <c r="E765" s="167" t="s">
        <v>5013</v>
      </c>
      <c r="F765" s="167" t="s">
        <v>1425</v>
      </c>
      <c r="G765" s="167" t="s">
        <v>1426</v>
      </c>
      <c r="I765" s="167" t="s">
        <v>1405</v>
      </c>
      <c r="J765" s="167" t="s">
        <v>2307</v>
      </c>
      <c r="K765" s="167" t="s">
        <v>952</v>
      </c>
      <c r="L765" s="167" t="s">
        <v>2308</v>
      </c>
      <c r="M765" s="167" t="s">
        <v>2473</v>
      </c>
      <c r="O765" s="167">
        <v>10819</v>
      </c>
      <c r="P765" s="167" t="s">
        <v>4987</v>
      </c>
      <c r="Q765" s="167">
        <v>35</v>
      </c>
      <c r="S765" s="167">
        <f t="shared" si="11"/>
        <v>35</v>
      </c>
      <c r="T765" s="167" t="s">
        <v>1361</v>
      </c>
    </row>
    <row r="766" spans="1:20">
      <c r="A766" s="167">
        <v>50150</v>
      </c>
      <c r="B766" s="168">
        <v>45901</v>
      </c>
      <c r="C766" s="168">
        <v>45901</v>
      </c>
      <c r="D766" s="167" t="s">
        <v>5013</v>
      </c>
      <c r="E766" s="167" t="s">
        <v>5013</v>
      </c>
      <c r="F766" s="167" t="s">
        <v>1425</v>
      </c>
      <c r="G766" s="167" t="s">
        <v>1426</v>
      </c>
      <c r="I766" s="167" t="s">
        <v>1405</v>
      </c>
      <c r="J766" s="167" t="s">
        <v>1430</v>
      </c>
      <c r="K766" s="167" t="s">
        <v>952</v>
      </c>
      <c r="L766" s="167" t="s">
        <v>1430</v>
      </c>
      <c r="M766" s="167" t="s">
        <v>2473</v>
      </c>
      <c r="O766" s="167">
        <v>10819</v>
      </c>
      <c r="P766" s="167" t="s">
        <v>4987</v>
      </c>
      <c r="Q766" s="167">
        <v>80.510000000000005</v>
      </c>
      <c r="S766" s="167">
        <f t="shared" si="11"/>
        <v>80.510000000000005</v>
      </c>
      <c r="T766" s="167" t="s">
        <v>1361</v>
      </c>
    </row>
    <row r="767" spans="1:20">
      <c r="A767" s="167">
        <v>50150</v>
      </c>
      <c r="B767" s="168">
        <v>45901</v>
      </c>
      <c r="C767" s="168">
        <v>45901</v>
      </c>
      <c r="D767" s="167" t="s">
        <v>5351</v>
      </c>
      <c r="E767" s="167" t="s">
        <v>5351</v>
      </c>
      <c r="F767" s="167" t="s">
        <v>1425</v>
      </c>
      <c r="G767" s="167" t="s">
        <v>1426</v>
      </c>
      <c r="I767" s="167" t="s">
        <v>1405</v>
      </c>
      <c r="J767" s="167" t="s">
        <v>1430</v>
      </c>
      <c r="K767" s="167" t="s">
        <v>958</v>
      </c>
      <c r="L767" s="167" t="s">
        <v>1430</v>
      </c>
      <c r="M767" s="167" t="s">
        <v>2491</v>
      </c>
      <c r="O767" s="167">
        <v>10825</v>
      </c>
      <c r="P767" s="167" t="s">
        <v>4987</v>
      </c>
      <c r="Q767" s="167">
        <v>1.48</v>
      </c>
      <c r="S767" s="167">
        <f t="shared" si="11"/>
        <v>1.48</v>
      </c>
      <c r="T767" s="167" t="s">
        <v>1361</v>
      </c>
    </row>
    <row r="768" spans="1:20">
      <c r="A768" s="167">
        <v>50150</v>
      </c>
      <c r="B768" s="168">
        <v>45901</v>
      </c>
      <c r="C768" s="168">
        <v>45901</v>
      </c>
      <c r="D768" s="167" t="s">
        <v>5351</v>
      </c>
      <c r="E768" s="167" t="s">
        <v>5351</v>
      </c>
      <c r="F768" s="167" t="s">
        <v>1425</v>
      </c>
      <c r="G768" s="167" t="s">
        <v>1426</v>
      </c>
      <c r="I768" s="167" t="s">
        <v>1405</v>
      </c>
      <c r="J768" s="167" t="s">
        <v>1419</v>
      </c>
      <c r="K768" s="167" t="s">
        <v>958</v>
      </c>
      <c r="L768" s="167" t="s">
        <v>1420</v>
      </c>
      <c r="M768" s="167" t="s">
        <v>2491</v>
      </c>
      <c r="O768" s="167">
        <v>10825</v>
      </c>
      <c r="P768" s="167" t="s">
        <v>4987</v>
      </c>
      <c r="Q768" s="167">
        <v>116.6</v>
      </c>
      <c r="S768" s="167">
        <f t="shared" si="11"/>
        <v>116.6</v>
      </c>
      <c r="T768" s="167" t="s">
        <v>1361</v>
      </c>
    </row>
    <row r="769" spans="1:20">
      <c r="A769" s="167">
        <v>50150</v>
      </c>
      <c r="B769" s="168">
        <v>45901</v>
      </c>
      <c r="C769" s="168">
        <v>45901</v>
      </c>
      <c r="D769" s="167" t="s">
        <v>5248</v>
      </c>
      <c r="E769" s="167" t="s">
        <v>5248</v>
      </c>
      <c r="F769" s="167" t="s">
        <v>1425</v>
      </c>
      <c r="G769" s="167" t="s">
        <v>1426</v>
      </c>
      <c r="I769" s="167" t="s">
        <v>1405</v>
      </c>
      <c r="J769" s="167" t="s">
        <v>2393</v>
      </c>
      <c r="K769" s="167" t="s">
        <v>964</v>
      </c>
      <c r="L769" s="167" t="s">
        <v>2393</v>
      </c>
      <c r="M769" s="167" t="s">
        <v>2538</v>
      </c>
      <c r="O769" s="167">
        <v>10839</v>
      </c>
      <c r="P769" s="167" t="s">
        <v>4987</v>
      </c>
      <c r="Q769" s="167">
        <v>28.26</v>
      </c>
      <c r="S769" s="167">
        <f t="shared" si="11"/>
        <v>28.26</v>
      </c>
      <c r="T769" s="167" t="s">
        <v>1361</v>
      </c>
    </row>
    <row r="770" spans="1:20">
      <c r="A770" s="167">
        <v>50150</v>
      </c>
      <c r="B770" s="168">
        <v>45901</v>
      </c>
      <c r="C770" s="168">
        <v>45901</v>
      </c>
      <c r="D770" s="167" t="s">
        <v>5248</v>
      </c>
      <c r="E770" s="167" t="s">
        <v>5248</v>
      </c>
      <c r="F770" s="167" t="s">
        <v>1425</v>
      </c>
      <c r="G770" s="167" t="s">
        <v>1426</v>
      </c>
      <c r="I770" s="167" t="s">
        <v>1405</v>
      </c>
      <c r="J770" s="167" t="s">
        <v>1430</v>
      </c>
      <c r="K770" s="167" t="s">
        <v>964</v>
      </c>
      <c r="L770" s="167" t="s">
        <v>1430</v>
      </c>
      <c r="M770" s="167" t="s">
        <v>2538</v>
      </c>
      <c r="O770" s="167">
        <v>10839</v>
      </c>
      <c r="P770" s="167" t="s">
        <v>4987</v>
      </c>
      <c r="Q770" s="167">
        <v>47.67</v>
      </c>
      <c r="S770" s="167">
        <f t="shared" si="11"/>
        <v>47.67</v>
      </c>
      <c r="T770" s="167" t="s">
        <v>1361</v>
      </c>
    </row>
    <row r="771" spans="1:20">
      <c r="A771" s="167">
        <v>50150</v>
      </c>
      <c r="B771" s="168">
        <v>45901</v>
      </c>
      <c r="C771" s="168">
        <v>45901</v>
      </c>
      <c r="D771" s="167" t="s">
        <v>5248</v>
      </c>
      <c r="E771" s="167" t="s">
        <v>5248</v>
      </c>
      <c r="F771" s="167" t="s">
        <v>1425</v>
      </c>
      <c r="G771" s="167" t="s">
        <v>1426</v>
      </c>
      <c r="I771" s="167" t="s">
        <v>1405</v>
      </c>
      <c r="J771" s="167" t="s">
        <v>1419</v>
      </c>
      <c r="K771" s="167" t="s">
        <v>964</v>
      </c>
      <c r="L771" s="167" t="s">
        <v>1420</v>
      </c>
      <c r="M771" s="167" t="s">
        <v>2538</v>
      </c>
      <c r="O771" s="167">
        <v>10839</v>
      </c>
      <c r="P771" s="167" t="s">
        <v>4987</v>
      </c>
      <c r="Q771" s="167">
        <v>72.599999999999994</v>
      </c>
      <c r="S771" s="167">
        <f t="shared" ref="S771:S834" si="12">Q771-R771</f>
        <v>72.599999999999994</v>
      </c>
      <c r="T771" s="167" t="s">
        <v>1361</v>
      </c>
    </row>
    <row r="772" spans="1:20">
      <c r="A772" s="167">
        <v>50150</v>
      </c>
      <c r="B772" s="168">
        <v>45901</v>
      </c>
      <c r="C772" s="168">
        <v>45901</v>
      </c>
      <c r="D772" s="167" t="s">
        <v>5420</v>
      </c>
      <c r="E772" s="167" t="s">
        <v>5420</v>
      </c>
      <c r="F772" s="167" t="s">
        <v>1425</v>
      </c>
      <c r="G772" s="167" t="s">
        <v>1426</v>
      </c>
      <c r="I772" s="167" t="s">
        <v>1405</v>
      </c>
      <c r="J772" s="167" t="s">
        <v>1592</v>
      </c>
      <c r="K772" s="167" t="s">
        <v>970</v>
      </c>
      <c r="L772" s="167" t="s">
        <v>1593</v>
      </c>
      <c r="M772" s="167" t="s">
        <v>2568</v>
      </c>
      <c r="O772" s="167">
        <v>10795</v>
      </c>
      <c r="P772" s="167" t="s">
        <v>4987</v>
      </c>
      <c r="Q772" s="167">
        <v>48.4</v>
      </c>
      <c r="S772" s="167">
        <f t="shared" si="12"/>
        <v>48.4</v>
      </c>
      <c r="T772" s="167" t="s">
        <v>1361</v>
      </c>
    </row>
    <row r="773" spans="1:20">
      <c r="A773" s="167">
        <v>50150</v>
      </c>
      <c r="B773" s="168">
        <v>45901</v>
      </c>
      <c r="C773" s="168">
        <v>45901</v>
      </c>
      <c r="D773" s="167" t="s">
        <v>5014</v>
      </c>
      <c r="E773" s="167" t="s">
        <v>5014</v>
      </c>
      <c r="F773" s="167" t="s">
        <v>1425</v>
      </c>
      <c r="G773" s="167" t="s">
        <v>1426</v>
      </c>
      <c r="I773" s="167" t="s">
        <v>1405</v>
      </c>
      <c r="J773" s="167" t="s">
        <v>1430</v>
      </c>
      <c r="K773" s="167" t="s">
        <v>973</v>
      </c>
      <c r="L773" s="167" t="s">
        <v>1430</v>
      </c>
      <c r="M773" s="167" t="s">
        <v>2585</v>
      </c>
      <c r="O773" s="167">
        <v>10816</v>
      </c>
      <c r="P773" s="167" t="s">
        <v>4987</v>
      </c>
      <c r="Q773" s="167">
        <v>410.23</v>
      </c>
      <c r="S773" s="167">
        <f t="shared" si="12"/>
        <v>410.23</v>
      </c>
      <c r="T773" s="167" t="s">
        <v>1361</v>
      </c>
    </row>
    <row r="774" spans="1:20">
      <c r="A774" s="167">
        <v>50150</v>
      </c>
      <c r="B774" s="168">
        <v>45901</v>
      </c>
      <c r="C774" s="168">
        <v>45901</v>
      </c>
      <c r="D774" s="167" t="s">
        <v>5015</v>
      </c>
      <c r="E774" s="167" t="s">
        <v>5015</v>
      </c>
      <c r="F774" s="167" t="s">
        <v>1425</v>
      </c>
      <c r="G774" s="167" t="s">
        <v>1426</v>
      </c>
      <c r="I774" s="167" t="s">
        <v>1405</v>
      </c>
      <c r="J774" s="167" t="s">
        <v>1430</v>
      </c>
      <c r="K774" s="167" t="s">
        <v>977</v>
      </c>
      <c r="L774" s="167" t="s">
        <v>1430</v>
      </c>
      <c r="M774" s="167" t="s">
        <v>2599</v>
      </c>
      <c r="O774" s="167">
        <v>10794</v>
      </c>
      <c r="P774" s="167" t="s">
        <v>4987</v>
      </c>
      <c r="Q774" s="167">
        <v>6.77</v>
      </c>
      <c r="S774" s="167">
        <f t="shared" si="12"/>
        <v>6.77</v>
      </c>
      <c r="T774" s="167" t="s">
        <v>1361</v>
      </c>
    </row>
    <row r="775" spans="1:20">
      <c r="A775" s="167">
        <v>50150</v>
      </c>
      <c r="B775" s="168">
        <v>45901</v>
      </c>
      <c r="C775" s="168">
        <v>45901</v>
      </c>
      <c r="D775" s="167" t="s">
        <v>5015</v>
      </c>
      <c r="E775" s="167" t="s">
        <v>5015</v>
      </c>
      <c r="F775" s="167" t="s">
        <v>1425</v>
      </c>
      <c r="G775" s="167" t="s">
        <v>1426</v>
      </c>
      <c r="I775" s="167" t="s">
        <v>1405</v>
      </c>
      <c r="J775" s="167" t="s">
        <v>1592</v>
      </c>
      <c r="K775" s="167" t="s">
        <v>977</v>
      </c>
      <c r="L775" s="167" t="s">
        <v>1593</v>
      </c>
      <c r="M775" s="167" t="s">
        <v>2599</v>
      </c>
      <c r="O775" s="167">
        <v>10794</v>
      </c>
      <c r="P775" s="167" t="s">
        <v>4987</v>
      </c>
      <c r="Q775" s="167">
        <v>110</v>
      </c>
      <c r="S775" s="167">
        <f t="shared" si="12"/>
        <v>110</v>
      </c>
      <c r="T775" s="167" t="s">
        <v>1361</v>
      </c>
    </row>
    <row r="776" spans="1:20">
      <c r="A776" s="167">
        <v>50150</v>
      </c>
      <c r="B776" s="168">
        <v>45901</v>
      </c>
      <c r="C776" s="168">
        <v>45901</v>
      </c>
      <c r="D776" s="167" t="s">
        <v>5249</v>
      </c>
      <c r="E776" s="167" t="s">
        <v>5249</v>
      </c>
      <c r="F776" s="167" t="s">
        <v>1425</v>
      </c>
      <c r="G776" s="167" t="s">
        <v>1426</v>
      </c>
      <c r="I776" s="167" t="s">
        <v>1405</v>
      </c>
      <c r="J776" s="167" t="s">
        <v>1430</v>
      </c>
      <c r="K776" s="167" t="s">
        <v>981</v>
      </c>
      <c r="L776" s="167" t="s">
        <v>1430</v>
      </c>
      <c r="M776" s="167" t="s">
        <v>2615</v>
      </c>
      <c r="O776" s="167">
        <v>10792</v>
      </c>
      <c r="P776" s="167" t="s">
        <v>4987</v>
      </c>
      <c r="Q776" s="167">
        <v>60.11</v>
      </c>
      <c r="S776" s="167">
        <f t="shared" si="12"/>
        <v>60.11</v>
      </c>
      <c r="T776" s="167" t="s">
        <v>1361</v>
      </c>
    </row>
    <row r="777" spans="1:20">
      <c r="A777" s="167">
        <v>50150</v>
      </c>
      <c r="B777" s="168">
        <v>45901</v>
      </c>
      <c r="C777" s="168">
        <v>45901</v>
      </c>
      <c r="D777" s="167" t="s">
        <v>5249</v>
      </c>
      <c r="E777" s="167" t="s">
        <v>5249</v>
      </c>
      <c r="F777" s="167" t="s">
        <v>1425</v>
      </c>
      <c r="G777" s="167" t="s">
        <v>1426</v>
      </c>
      <c r="I777" s="167" t="s">
        <v>1405</v>
      </c>
      <c r="J777" s="167" t="s">
        <v>2621</v>
      </c>
      <c r="K777" s="167" t="s">
        <v>981</v>
      </c>
      <c r="L777" s="167" t="s">
        <v>2622</v>
      </c>
      <c r="M777" s="167" t="s">
        <v>2615</v>
      </c>
      <c r="O777" s="167">
        <v>10792</v>
      </c>
      <c r="P777" s="167" t="s">
        <v>4987</v>
      </c>
      <c r="Q777" s="167">
        <v>216.59</v>
      </c>
      <c r="S777" s="167">
        <f t="shared" si="12"/>
        <v>216.59</v>
      </c>
      <c r="T777" s="167" t="s">
        <v>1361</v>
      </c>
    </row>
    <row r="778" spans="1:20">
      <c r="A778" s="167">
        <v>50150</v>
      </c>
      <c r="B778" s="168">
        <v>45901</v>
      </c>
      <c r="C778" s="168">
        <v>45901</v>
      </c>
      <c r="D778" s="167" t="s">
        <v>5250</v>
      </c>
      <c r="E778" s="167" t="s">
        <v>5250</v>
      </c>
      <c r="F778" s="167" t="s">
        <v>1425</v>
      </c>
      <c r="G778" s="167" t="s">
        <v>1426</v>
      </c>
      <c r="I778" s="167" t="s">
        <v>1405</v>
      </c>
      <c r="J778" s="167" t="s">
        <v>1430</v>
      </c>
      <c r="K778" s="167" t="s">
        <v>987</v>
      </c>
      <c r="L778" s="167" t="s">
        <v>1430</v>
      </c>
      <c r="M778" s="167" t="s">
        <v>2637</v>
      </c>
      <c r="O778" s="167">
        <v>10823</v>
      </c>
      <c r="P778" s="167" t="s">
        <v>4987</v>
      </c>
      <c r="Q778" s="167">
        <v>200</v>
      </c>
      <c r="S778" s="167">
        <f t="shared" si="12"/>
        <v>200</v>
      </c>
      <c r="T778" s="167" t="s">
        <v>1361</v>
      </c>
    </row>
    <row r="779" spans="1:20">
      <c r="A779" s="167">
        <v>50150</v>
      </c>
      <c r="B779" s="168">
        <v>45901</v>
      </c>
      <c r="C779" s="168">
        <v>45901</v>
      </c>
      <c r="D779" s="167" t="s">
        <v>5016</v>
      </c>
      <c r="E779" s="167" t="s">
        <v>5016</v>
      </c>
      <c r="F779" s="167" t="s">
        <v>1425</v>
      </c>
      <c r="G779" s="167" t="s">
        <v>1426</v>
      </c>
      <c r="I779" s="167" t="s">
        <v>1405</v>
      </c>
      <c r="J779" s="167" t="s">
        <v>1430</v>
      </c>
      <c r="K779" s="167" t="s">
        <v>1001</v>
      </c>
      <c r="L779" s="167" t="s">
        <v>1430</v>
      </c>
      <c r="M779" s="167" t="s">
        <v>2681</v>
      </c>
      <c r="O779" s="167">
        <v>10781</v>
      </c>
      <c r="P779" s="167" t="s">
        <v>4987</v>
      </c>
      <c r="Q779" s="167">
        <v>11.2</v>
      </c>
      <c r="S779" s="167">
        <f t="shared" si="12"/>
        <v>11.2</v>
      </c>
      <c r="T779" s="167" t="s">
        <v>1361</v>
      </c>
    </row>
    <row r="780" spans="1:20">
      <c r="A780" s="167">
        <v>50150</v>
      </c>
      <c r="B780" s="168">
        <v>45901</v>
      </c>
      <c r="C780" s="168">
        <v>45901</v>
      </c>
      <c r="D780" s="167" t="s">
        <v>5016</v>
      </c>
      <c r="E780" s="167" t="s">
        <v>5016</v>
      </c>
      <c r="F780" s="167" t="s">
        <v>1425</v>
      </c>
      <c r="G780" s="167" t="s">
        <v>1426</v>
      </c>
      <c r="I780" s="167" t="s">
        <v>1405</v>
      </c>
      <c r="J780" s="167" t="s">
        <v>2621</v>
      </c>
      <c r="K780" s="167" t="s">
        <v>1001</v>
      </c>
      <c r="L780" s="167" t="s">
        <v>2622</v>
      </c>
      <c r="M780" s="167" t="s">
        <v>2681</v>
      </c>
      <c r="O780" s="167">
        <v>10781</v>
      </c>
      <c r="P780" s="167" t="s">
        <v>4987</v>
      </c>
      <c r="Q780" s="167">
        <v>16.89</v>
      </c>
      <c r="S780" s="167">
        <f t="shared" si="12"/>
        <v>16.89</v>
      </c>
      <c r="T780" s="167" t="s">
        <v>1361</v>
      </c>
    </row>
    <row r="781" spans="1:20">
      <c r="A781" s="167">
        <v>50150</v>
      </c>
      <c r="B781" s="168">
        <v>45901</v>
      </c>
      <c r="C781" s="168">
        <v>45901</v>
      </c>
      <c r="D781" s="167" t="s">
        <v>5016</v>
      </c>
      <c r="E781" s="167" t="s">
        <v>5016</v>
      </c>
      <c r="F781" s="167" t="s">
        <v>1425</v>
      </c>
      <c r="G781" s="167" t="s">
        <v>1426</v>
      </c>
      <c r="I781" s="167" t="s">
        <v>1405</v>
      </c>
      <c r="J781" s="167" t="s">
        <v>1592</v>
      </c>
      <c r="K781" s="167" t="s">
        <v>1001</v>
      </c>
      <c r="L781" s="167" t="s">
        <v>1593</v>
      </c>
      <c r="M781" s="167" t="s">
        <v>2681</v>
      </c>
      <c r="O781" s="167">
        <v>10781</v>
      </c>
      <c r="P781" s="167" t="s">
        <v>4987</v>
      </c>
      <c r="Q781" s="167">
        <v>33</v>
      </c>
      <c r="S781" s="167">
        <f t="shared" si="12"/>
        <v>33</v>
      </c>
      <c r="T781" s="167" t="s">
        <v>1361</v>
      </c>
    </row>
    <row r="782" spans="1:20">
      <c r="A782" s="167">
        <v>50150</v>
      </c>
      <c r="B782" s="168">
        <v>45901</v>
      </c>
      <c r="C782" s="168">
        <v>45901</v>
      </c>
      <c r="D782" s="167" t="s">
        <v>5017</v>
      </c>
      <c r="E782" s="167" t="s">
        <v>5017</v>
      </c>
      <c r="F782" s="167" t="s">
        <v>1425</v>
      </c>
      <c r="G782" s="167" t="s">
        <v>1426</v>
      </c>
      <c r="I782" s="167" t="s">
        <v>1405</v>
      </c>
      <c r="J782" s="167" t="s">
        <v>1550</v>
      </c>
      <c r="K782" s="167" t="s">
        <v>1004</v>
      </c>
      <c r="L782" s="167" t="s">
        <v>1551</v>
      </c>
      <c r="M782" s="167" t="s">
        <v>2722</v>
      </c>
      <c r="O782" s="167">
        <v>10807</v>
      </c>
      <c r="P782" s="167" t="s">
        <v>4987</v>
      </c>
      <c r="Q782" s="167">
        <v>22.2</v>
      </c>
      <c r="S782" s="167">
        <f t="shared" si="12"/>
        <v>22.2</v>
      </c>
      <c r="T782" s="167" t="s">
        <v>1361</v>
      </c>
    </row>
    <row r="783" spans="1:20">
      <c r="A783" s="167">
        <v>50150</v>
      </c>
      <c r="B783" s="168">
        <v>45901</v>
      </c>
      <c r="C783" s="168">
        <v>45901</v>
      </c>
      <c r="D783" s="167" t="s">
        <v>5017</v>
      </c>
      <c r="E783" s="167" t="s">
        <v>5017</v>
      </c>
      <c r="F783" s="167" t="s">
        <v>1425</v>
      </c>
      <c r="G783" s="167" t="s">
        <v>1426</v>
      </c>
      <c r="I783" s="167" t="s">
        <v>1405</v>
      </c>
      <c r="J783" s="167" t="s">
        <v>2393</v>
      </c>
      <c r="K783" s="167" t="s">
        <v>1004</v>
      </c>
      <c r="L783" s="167" t="s">
        <v>2393</v>
      </c>
      <c r="M783" s="167" t="s">
        <v>2722</v>
      </c>
      <c r="O783" s="167">
        <v>10807</v>
      </c>
      <c r="P783" s="167" t="s">
        <v>4987</v>
      </c>
      <c r="Q783" s="167">
        <v>45.54</v>
      </c>
      <c r="S783" s="167">
        <f t="shared" si="12"/>
        <v>45.54</v>
      </c>
      <c r="T783" s="167" t="s">
        <v>1361</v>
      </c>
    </row>
    <row r="784" spans="1:20">
      <c r="A784" s="167">
        <v>50150</v>
      </c>
      <c r="B784" s="168">
        <v>45901</v>
      </c>
      <c r="C784" s="168">
        <v>45901</v>
      </c>
      <c r="D784" s="167" t="s">
        <v>5017</v>
      </c>
      <c r="E784" s="167" t="s">
        <v>5017</v>
      </c>
      <c r="F784" s="167" t="s">
        <v>1425</v>
      </c>
      <c r="G784" s="167" t="s">
        <v>1426</v>
      </c>
      <c r="I784" s="167" t="s">
        <v>1405</v>
      </c>
      <c r="J784" s="167" t="s">
        <v>1430</v>
      </c>
      <c r="K784" s="167" t="s">
        <v>1004</v>
      </c>
      <c r="L784" s="167" t="s">
        <v>1430</v>
      </c>
      <c r="M784" s="167" t="s">
        <v>2722</v>
      </c>
      <c r="O784" s="167">
        <v>10807</v>
      </c>
      <c r="P784" s="167" t="s">
        <v>4987</v>
      </c>
      <c r="Q784" s="167">
        <v>51.01</v>
      </c>
      <c r="S784" s="167">
        <f t="shared" si="12"/>
        <v>51.01</v>
      </c>
      <c r="T784" s="167" t="s">
        <v>1361</v>
      </c>
    </row>
    <row r="785" spans="1:20">
      <c r="A785" s="167">
        <v>50150</v>
      </c>
      <c r="B785" s="168">
        <v>45901</v>
      </c>
      <c r="C785" s="168">
        <v>45901</v>
      </c>
      <c r="D785" s="167" t="s">
        <v>5017</v>
      </c>
      <c r="E785" s="167" t="s">
        <v>5017</v>
      </c>
      <c r="F785" s="167" t="s">
        <v>1425</v>
      </c>
      <c r="G785" s="167" t="s">
        <v>1426</v>
      </c>
      <c r="I785" s="167" t="s">
        <v>1405</v>
      </c>
      <c r="J785" s="167" t="s">
        <v>1592</v>
      </c>
      <c r="K785" s="167" t="s">
        <v>1004</v>
      </c>
      <c r="L785" s="167" t="s">
        <v>1593</v>
      </c>
      <c r="M785" s="167" t="s">
        <v>2722</v>
      </c>
      <c r="O785" s="167">
        <v>10807</v>
      </c>
      <c r="P785" s="167" t="s">
        <v>4987</v>
      </c>
      <c r="Q785" s="167">
        <v>68.2</v>
      </c>
      <c r="S785" s="167">
        <f t="shared" si="12"/>
        <v>68.2</v>
      </c>
      <c r="T785" s="167" t="s">
        <v>1361</v>
      </c>
    </row>
    <row r="786" spans="1:20">
      <c r="A786" s="167">
        <v>50150</v>
      </c>
      <c r="B786" s="168">
        <v>45901</v>
      </c>
      <c r="C786" s="168">
        <v>45901</v>
      </c>
      <c r="D786" s="167" t="s">
        <v>5252</v>
      </c>
      <c r="E786" s="167" t="s">
        <v>5252</v>
      </c>
      <c r="F786" s="167" t="s">
        <v>1425</v>
      </c>
      <c r="G786" s="167" t="s">
        <v>1426</v>
      </c>
      <c r="I786" s="167" t="s">
        <v>1405</v>
      </c>
      <c r="J786" s="167" t="s">
        <v>1430</v>
      </c>
      <c r="K786" s="167" t="s">
        <v>1072</v>
      </c>
      <c r="L786" s="167" t="s">
        <v>1430</v>
      </c>
      <c r="M786" s="167" t="s">
        <v>2919</v>
      </c>
      <c r="O786" s="167">
        <v>10774</v>
      </c>
      <c r="P786" s="167" t="s">
        <v>4987</v>
      </c>
      <c r="Q786" s="167">
        <v>20</v>
      </c>
      <c r="S786" s="167">
        <f t="shared" si="12"/>
        <v>20</v>
      </c>
      <c r="T786" s="167" t="s">
        <v>1361</v>
      </c>
    </row>
    <row r="787" spans="1:20">
      <c r="A787" s="167">
        <v>50150</v>
      </c>
      <c r="B787" s="168">
        <v>45901</v>
      </c>
      <c r="C787" s="168">
        <v>45901</v>
      </c>
      <c r="D787" s="167" t="s">
        <v>5253</v>
      </c>
      <c r="E787" s="167" t="s">
        <v>5253</v>
      </c>
      <c r="F787" s="167" t="s">
        <v>1425</v>
      </c>
      <c r="G787" s="167" t="s">
        <v>1426</v>
      </c>
      <c r="I787" s="167" t="s">
        <v>1405</v>
      </c>
      <c r="J787" s="167" t="s">
        <v>1419</v>
      </c>
      <c r="K787" s="167" t="s">
        <v>1093</v>
      </c>
      <c r="L787" s="167" t="s">
        <v>1420</v>
      </c>
      <c r="M787" s="167" t="s">
        <v>3005</v>
      </c>
      <c r="O787" s="167">
        <v>10842</v>
      </c>
      <c r="P787" s="167" t="s">
        <v>4987</v>
      </c>
      <c r="Q787" s="167">
        <v>140.80000000000001</v>
      </c>
      <c r="S787" s="167">
        <f t="shared" si="12"/>
        <v>140.80000000000001</v>
      </c>
      <c r="T787" s="167" t="s">
        <v>1361</v>
      </c>
    </row>
    <row r="788" spans="1:20">
      <c r="A788" s="167">
        <v>50150</v>
      </c>
      <c r="B788" s="168">
        <v>45901</v>
      </c>
      <c r="C788" s="168">
        <v>45901</v>
      </c>
      <c r="D788" s="167" t="s">
        <v>5253</v>
      </c>
      <c r="E788" s="167" t="s">
        <v>5253</v>
      </c>
      <c r="F788" s="167" t="s">
        <v>1425</v>
      </c>
      <c r="G788" s="167" t="s">
        <v>1426</v>
      </c>
      <c r="I788" s="167" t="s">
        <v>1405</v>
      </c>
      <c r="J788" s="167" t="s">
        <v>1430</v>
      </c>
      <c r="K788" s="167" t="s">
        <v>1093</v>
      </c>
      <c r="L788" s="167" t="s">
        <v>1430</v>
      </c>
      <c r="M788" s="167" t="s">
        <v>3005</v>
      </c>
      <c r="O788" s="167">
        <v>10842</v>
      </c>
      <c r="P788" s="167" t="s">
        <v>4987</v>
      </c>
      <c r="Q788" s="167">
        <v>147.35</v>
      </c>
      <c r="S788" s="167">
        <f t="shared" si="12"/>
        <v>147.35</v>
      </c>
      <c r="T788" s="167" t="s">
        <v>1361</v>
      </c>
    </row>
    <row r="789" spans="1:20">
      <c r="A789" s="167">
        <v>50150</v>
      </c>
      <c r="B789" s="168">
        <v>45901</v>
      </c>
      <c r="C789" s="168">
        <v>45901</v>
      </c>
      <c r="D789" s="167" t="s">
        <v>5018</v>
      </c>
      <c r="E789" s="167" t="s">
        <v>5018</v>
      </c>
      <c r="F789" s="167" t="s">
        <v>1425</v>
      </c>
      <c r="G789" s="167" t="s">
        <v>1426</v>
      </c>
      <c r="I789" s="167" t="s">
        <v>1405</v>
      </c>
      <c r="J789" s="167" t="s">
        <v>1592</v>
      </c>
      <c r="K789" s="167" t="s">
        <v>1096</v>
      </c>
      <c r="L789" s="167" t="s">
        <v>1593</v>
      </c>
      <c r="M789" s="167" t="s">
        <v>3052</v>
      </c>
      <c r="O789" s="167">
        <v>10832</v>
      </c>
      <c r="P789" s="167" t="s">
        <v>4987</v>
      </c>
      <c r="Q789" s="167">
        <v>350.4</v>
      </c>
      <c r="S789" s="167">
        <f t="shared" si="12"/>
        <v>350.4</v>
      </c>
      <c r="T789" s="167" t="s">
        <v>1361</v>
      </c>
    </row>
    <row r="790" spans="1:20">
      <c r="A790" s="167">
        <v>50150</v>
      </c>
      <c r="B790" s="168">
        <v>45901</v>
      </c>
      <c r="C790" s="168">
        <v>45901</v>
      </c>
      <c r="D790" s="167" t="s">
        <v>5421</v>
      </c>
      <c r="E790" s="167" t="s">
        <v>5421</v>
      </c>
      <c r="F790" s="167" t="s">
        <v>1408</v>
      </c>
      <c r="G790" s="167" t="s">
        <v>1409</v>
      </c>
      <c r="I790" s="167" t="s">
        <v>1405</v>
      </c>
      <c r="J790" s="167" t="s">
        <v>1419</v>
      </c>
      <c r="K790" s="167" t="s">
        <v>1101</v>
      </c>
      <c r="L790" s="167" t="s">
        <v>1420</v>
      </c>
      <c r="M790" s="167" t="s">
        <v>3329</v>
      </c>
      <c r="O790" s="167">
        <v>10805</v>
      </c>
      <c r="P790" s="167" t="s">
        <v>4987</v>
      </c>
      <c r="Q790" s="167">
        <v>72.599999999999994</v>
      </c>
      <c r="S790" s="167">
        <f t="shared" si="12"/>
        <v>72.599999999999994</v>
      </c>
      <c r="T790" s="167" t="s">
        <v>1361</v>
      </c>
    </row>
    <row r="791" spans="1:20">
      <c r="A791" s="167">
        <v>50150</v>
      </c>
      <c r="B791" s="168">
        <v>45901</v>
      </c>
      <c r="C791" s="168">
        <v>45901</v>
      </c>
      <c r="D791" s="167" t="s">
        <v>5254</v>
      </c>
      <c r="E791" s="167" t="s">
        <v>5254</v>
      </c>
      <c r="F791" s="167" t="s">
        <v>1425</v>
      </c>
      <c r="G791" s="167" t="s">
        <v>1426</v>
      </c>
      <c r="I791" s="167" t="s">
        <v>1405</v>
      </c>
      <c r="J791" s="167" t="s">
        <v>1430</v>
      </c>
      <c r="K791" s="167" t="s">
        <v>1120</v>
      </c>
      <c r="L791" s="167" t="s">
        <v>1430</v>
      </c>
      <c r="M791" s="167" t="s">
        <v>3366</v>
      </c>
      <c r="O791" s="167">
        <v>10826</v>
      </c>
      <c r="P791" s="167" t="s">
        <v>4987</v>
      </c>
      <c r="Q791" s="167">
        <v>15.16</v>
      </c>
      <c r="S791" s="167">
        <f t="shared" si="12"/>
        <v>15.16</v>
      </c>
      <c r="T791" s="167" t="s">
        <v>1361</v>
      </c>
    </row>
    <row r="792" spans="1:20">
      <c r="A792" s="167">
        <v>50150</v>
      </c>
      <c r="B792" s="168">
        <v>45901</v>
      </c>
      <c r="C792" s="168">
        <v>45901</v>
      </c>
      <c r="D792" s="167" t="s">
        <v>5254</v>
      </c>
      <c r="E792" s="167" t="s">
        <v>5254</v>
      </c>
      <c r="F792" s="167" t="s">
        <v>1425</v>
      </c>
      <c r="G792" s="167" t="s">
        <v>1426</v>
      </c>
      <c r="I792" s="167" t="s">
        <v>1405</v>
      </c>
      <c r="J792" s="167" t="s">
        <v>1419</v>
      </c>
      <c r="K792" s="167" t="s">
        <v>1120</v>
      </c>
      <c r="L792" s="167" t="s">
        <v>1420</v>
      </c>
      <c r="M792" s="167" t="s">
        <v>3366</v>
      </c>
      <c r="O792" s="167">
        <v>10826</v>
      </c>
      <c r="P792" s="167" t="s">
        <v>4987</v>
      </c>
      <c r="Q792" s="167">
        <v>198</v>
      </c>
      <c r="S792" s="167">
        <f t="shared" si="12"/>
        <v>198</v>
      </c>
      <c r="T792" s="167" t="s">
        <v>1361</v>
      </c>
    </row>
    <row r="793" spans="1:20">
      <c r="A793" s="167">
        <v>50150</v>
      </c>
      <c r="B793" s="168">
        <v>45901</v>
      </c>
      <c r="C793" s="168">
        <v>45901</v>
      </c>
      <c r="D793" s="167" t="s">
        <v>5019</v>
      </c>
      <c r="E793" s="167" t="s">
        <v>5019</v>
      </c>
      <c r="F793" s="167" t="s">
        <v>1425</v>
      </c>
      <c r="G793" s="167" t="s">
        <v>1426</v>
      </c>
      <c r="I793" s="167" t="s">
        <v>1405</v>
      </c>
      <c r="J793" s="167" t="s">
        <v>1430</v>
      </c>
      <c r="K793" s="167" t="s">
        <v>1131</v>
      </c>
      <c r="L793" s="167" t="s">
        <v>1430</v>
      </c>
      <c r="M793" s="167" t="s">
        <v>3445</v>
      </c>
      <c r="O793" s="167">
        <v>10790</v>
      </c>
      <c r="P793" s="167" t="s">
        <v>4987</v>
      </c>
      <c r="Q793" s="167">
        <v>17.760000000000002</v>
      </c>
      <c r="S793" s="167">
        <f t="shared" si="12"/>
        <v>17.760000000000002</v>
      </c>
      <c r="T793" s="167" t="s">
        <v>1361</v>
      </c>
    </row>
    <row r="794" spans="1:20">
      <c r="A794" s="167">
        <v>50150</v>
      </c>
      <c r="B794" s="168">
        <v>45901</v>
      </c>
      <c r="C794" s="168">
        <v>45901</v>
      </c>
      <c r="D794" s="167" t="s">
        <v>5255</v>
      </c>
      <c r="E794" s="167" t="s">
        <v>5255</v>
      </c>
      <c r="F794" s="167" t="s">
        <v>1425</v>
      </c>
      <c r="G794" s="167" t="s">
        <v>1426</v>
      </c>
      <c r="I794" s="167" t="s">
        <v>1405</v>
      </c>
      <c r="J794" s="167" t="s">
        <v>1430</v>
      </c>
      <c r="K794" s="167" t="s">
        <v>1138</v>
      </c>
      <c r="L794" s="167" t="s">
        <v>1430</v>
      </c>
      <c r="M794" s="167" t="s">
        <v>3467</v>
      </c>
      <c r="O794" s="167">
        <v>10814</v>
      </c>
      <c r="P794" s="167" t="s">
        <v>4987</v>
      </c>
      <c r="Q794" s="167">
        <v>164.92</v>
      </c>
      <c r="S794" s="167">
        <f t="shared" si="12"/>
        <v>164.92</v>
      </c>
      <c r="T794" s="167" t="s">
        <v>1361</v>
      </c>
    </row>
    <row r="795" spans="1:20">
      <c r="A795" s="167">
        <v>50150</v>
      </c>
      <c r="B795" s="168">
        <v>45901</v>
      </c>
      <c r="C795" s="168">
        <v>45901</v>
      </c>
      <c r="D795" s="167" t="s">
        <v>5255</v>
      </c>
      <c r="E795" s="167" t="s">
        <v>5255</v>
      </c>
      <c r="F795" s="167" t="s">
        <v>1408</v>
      </c>
      <c r="G795" s="167" t="s">
        <v>1409</v>
      </c>
      <c r="I795" s="167" t="s">
        <v>1405</v>
      </c>
      <c r="J795" s="167" t="s">
        <v>1419</v>
      </c>
      <c r="K795" s="167" t="s">
        <v>1138</v>
      </c>
      <c r="L795" s="167" t="s">
        <v>1420</v>
      </c>
      <c r="M795" s="167" t="s">
        <v>3467</v>
      </c>
      <c r="O795" s="167">
        <v>10814</v>
      </c>
      <c r="P795" s="167" t="s">
        <v>4987</v>
      </c>
      <c r="Q795" s="167">
        <v>114.4</v>
      </c>
      <c r="S795" s="167">
        <f t="shared" si="12"/>
        <v>114.4</v>
      </c>
      <c r="T795" s="167" t="s">
        <v>1361</v>
      </c>
    </row>
    <row r="796" spans="1:20">
      <c r="A796" s="167">
        <v>50150</v>
      </c>
      <c r="B796" s="168">
        <v>45901</v>
      </c>
      <c r="C796" s="168">
        <v>45901</v>
      </c>
      <c r="D796" s="167" t="s">
        <v>5256</v>
      </c>
      <c r="E796" s="167" t="s">
        <v>5256</v>
      </c>
      <c r="F796" s="167" t="s">
        <v>1425</v>
      </c>
      <c r="G796" s="167" t="s">
        <v>1426</v>
      </c>
      <c r="I796" s="167" t="s">
        <v>1405</v>
      </c>
      <c r="J796" s="167" t="s">
        <v>1430</v>
      </c>
      <c r="K796" s="167" t="s">
        <v>1141</v>
      </c>
      <c r="L796" s="167" t="s">
        <v>1430</v>
      </c>
      <c r="M796" s="167" t="s">
        <v>3483</v>
      </c>
      <c r="O796" s="167">
        <v>10764</v>
      </c>
      <c r="P796" s="167" t="s">
        <v>4987</v>
      </c>
      <c r="Q796" s="167">
        <v>79.290000000000006</v>
      </c>
      <c r="S796" s="167">
        <f t="shared" si="12"/>
        <v>79.290000000000006</v>
      </c>
      <c r="T796" s="167" t="s">
        <v>1361</v>
      </c>
    </row>
    <row r="797" spans="1:20">
      <c r="A797" s="167">
        <v>50150</v>
      </c>
      <c r="B797" s="168">
        <v>45901</v>
      </c>
      <c r="C797" s="168">
        <v>45901</v>
      </c>
      <c r="D797" s="167" t="s">
        <v>5422</v>
      </c>
      <c r="E797" s="167" t="s">
        <v>5422</v>
      </c>
      <c r="F797" s="167" t="s">
        <v>1425</v>
      </c>
      <c r="G797" s="167" t="s">
        <v>1426</v>
      </c>
      <c r="I797" s="167" t="s">
        <v>1405</v>
      </c>
      <c r="J797" s="167" t="s">
        <v>1419</v>
      </c>
      <c r="K797" s="167" t="s">
        <v>1151</v>
      </c>
      <c r="L797" s="167" t="s">
        <v>1420</v>
      </c>
      <c r="M797" s="167" t="s">
        <v>3534</v>
      </c>
      <c r="O797" s="167">
        <v>10817</v>
      </c>
      <c r="P797" s="167" t="s">
        <v>4987</v>
      </c>
      <c r="Q797" s="167">
        <v>136.4</v>
      </c>
      <c r="S797" s="167">
        <f t="shared" si="12"/>
        <v>136.4</v>
      </c>
      <c r="T797" s="167" t="s">
        <v>1361</v>
      </c>
    </row>
    <row r="798" spans="1:20">
      <c r="A798" s="167">
        <v>50150</v>
      </c>
      <c r="B798" s="168">
        <v>45901</v>
      </c>
      <c r="C798" s="168">
        <v>45901</v>
      </c>
      <c r="D798" s="167" t="s">
        <v>5020</v>
      </c>
      <c r="E798" s="167" t="s">
        <v>5020</v>
      </c>
      <c r="F798" s="167" t="s">
        <v>1425</v>
      </c>
      <c r="G798" s="167" t="s">
        <v>1426</v>
      </c>
      <c r="I798" s="167" t="s">
        <v>1405</v>
      </c>
      <c r="J798" s="167" t="s">
        <v>1430</v>
      </c>
      <c r="K798" s="167" t="s">
        <v>1172</v>
      </c>
      <c r="L798" s="167" t="s">
        <v>1430</v>
      </c>
      <c r="M798" s="167" t="s">
        <v>3616</v>
      </c>
      <c r="O798" s="167">
        <v>10788</v>
      </c>
      <c r="P798" s="167" t="s">
        <v>4987</v>
      </c>
      <c r="Q798" s="167">
        <v>25.1</v>
      </c>
      <c r="S798" s="167">
        <f t="shared" si="12"/>
        <v>25.1</v>
      </c>
      <c r="T798" s="167" t="s">
        <v>1361</v>
      </c>
    </row>
    <row r="799" spans="1:20">
      <c r="A799" s="167">
        <v>50150</v>
      </c>
      <c r="B799" s="168">
        <v>45901</v>
      </c>
      <c r="C799" s="168">
        <v>45901</v>
      </c>
      <c r="D799" s="167" t="s">
        <v>5021</v>
      </c>
      <c r="E799" s="167" t="s">
        <v>5021</v>
      </c>
      <c r="F799" s="167" t="s">
        <v>1425</v>
      </c>
      <c r="G799" s="167" t="s">
        <v>1426</v>
      </c>
      <c r="I799" s="167" t="s">
        <v>1405</v>
      </c>
      <c r="J799" s="167" t="s">
        <v>1430</v>
      </c>
      <c r="K799" s="167" t="s">
        <v>1181</v>
      </c>
      <c r="L799" s="167" t="s">
        <v>1430</v>
      </c>
      <c r="M799" s="167" t="s">
        <v>3687</v>
      </c>
      <c r="O799" s="167">
        <v>10835</v>
      </c>
      <c r="P799" s="167" t="s">
        <v>4987</v>
      </c>
      <c r="Q799" s="167">
        <v>291.57</v>
      </c>
      <c r="S799" s="167">
        <f t="shared" si="12"/>
        <v>291.57</v>
      </c>
      <c r="T799" s="167" t="s">
        <v>1361</v>
      </c>
    </row>
    <row r="800" spans="1:20">
      <c r="A800" s="167">
        <v>50150</v>
      </c>
      <c r="B800" s="168">
        <v>45901</v>
      </c>
      <c r="C800" s="168">
        <v>45901</v>
      </c>
      <c r="D800" s="167" t="s">
        <v>5257</v>
      </c>
      <c r="E800" s="167" t="s">
        <v>5257</v>
      </c>
      <c r="F800" s="167" t="s">
        <v>1425</v>
      </c>
      <c r="G800" s="167" t="s">
        <v>1426</v>
      </c>
      <c r="I800" s="167" t="s">
        <v>1405</v>
      </c>
      <c r="J800" s="167" t="s">
        <v>3835</v>
      </c>
      <c r="K800" s="167" t="s">
        <v>1199</v>
      </c>
      <c r="L800" s="167" t="s">
        <v>3836</v>
      </c>
      <c r="M800" s="167" t="s">
        <v>3808</v>
      </c>
      <c r="O800" s="167">
        <v>10847</v>
      </c>
      <c r="P800" s="167" t="s">
        <v>4987</v>
      </c>
      <c r="Q800" s="167">
        <v>133.25</v>
      </c>
      <c r="S800" s="167">
        <f t="shared" si="12"/>
        <v>133.25</v>
      </c>
      <c r="T800" s="167" t="s">
        <v>1361</v>
      </c>
    </row>
    <row r="801" spans="1:20">
      <c r="A801" s="167">
        <v>50150</v>
      </c>
      <c r="B801" s="168">
        <v>45901</v>
      </c>
      <c r="C801" s="168">
        <v>45901</v>
      </c>
      <c r="D801" s="167" t="s">
        <v>5257</v>
      </c>
      <c r="E801" s="167" t="s">
        <v>5257</v>
      </c>
      <c r="F801" s="167" t="s">
        <v>1425</v>
      </c>
      <c r="G801" s="167" t="s">
        <v>1426</v>
      </c>
      <c r="I801" s="167" t="s">
        <v>1405</v>
      </c>
      <c r="J801" s="167" t="s">
        <v>1430</v>
      </c>
      <c r="K801" s="167" t="s">
        <v>1199</v>
      </c>
      <c r="L801" s="167" t="s">
        <v>1430</v>
      </c>
      <c r="M801" s="167" t="s">
        <v>3808</v>
      </c>
      <c r="O801" s="167">
        <v>10847</v>
      </c>
      <c r="P801" s="167" t="s">
        <v>4987</v>
      </c>
      <c r="Q801" s="167">
        <v>133.43</v>
      </c>
      <c r="S801" s="167">
        <f t="shared" si="12"/>
        <v>133.43</v>
      </c>
      <c r="T801" s="167" t="s">
        <v>1361</v>
      </c>
    </row>
    <row r="802" spans="1:20">
      <c r="A802" s="167">
        <v>50150</v>
      </c>
      <c r="B802" s="168">
        <v>45901</v>
      </c>
      <c r="C802" s="168">
        <v>45901</v>
      </c>
      <c r="D802" s="167" t="s">
        <v>5257</v>
      </c>
      <c r="E802" s="167" t="s">
        <v>5257</v>
      </c>
      <c r="F802" s="167" t="s">
        <v>1408</v>
      </c>
      <c r="G802" s="167" t="s">
        <v>1409</v>
      </c>
      <c r="I802" s="167" t="s">
        <v>1405</v>
      </c>
      <c r="J802" s="167" t="s">
        <v>1419</v>
      </c>
      <c r="K802" s="167" t="s">
        <v>1199</v>
      </c>
      <c r="L802" s="167" t="s">
        <v>1420</v>
      </c>
      <c r="M802" s="167" t="s">
        <v>3808</v>
      </c>
      <c r="O802" s="167">
        <v>10847</v>
      </c>
      <c r="P802" s="167" t="s">
        <v>4987</v>
      </c>
      <c r="Q802" s="167">
        <v>530.20000000000005</v>
      </c>
      <c r="S802" s="167">
        <f t="shared" si="12"/>
        <v>530.20000000000005</v>
      </c>
      <c r="T802" s="167" t="s">
        <v>1361</v>
      </c>
    </row>
    <row r="803" spans="1:20">
      <c r="A803" s="167">
        <v>50150</v>
      </c>
      <c r="B803" s="168">
        <v>45901</v>
      </c>
      <c r="C803" s="168">
        <v>45901</v>
      </c>
      <c r="D803" s="167" t="s">
        <v>5423</v>
      </c>
      <c r="E803" s="167" t="s">
        <v>5423</v>
      </c>
      <c r="F803" s="167" t="s">
        <v>1425</v>
      </c>
      <c r="G803" s="167" t="s">
        <v>1426</v>
      </c>
      <c r="I803" s="167" t="s">
        <v>1405</v>
      </c>
      <c r="J803" s="167" t="s">
        <v>1592</v>
      </c>
      <c r="K803" s="167" t="s">
        <v>1206</v>
      </c>
      <c r="L803" s="167" t="s">
        <v>1593</v>
      </c>
      <c r="M803" s="167" t="s">
        <v>3851</v>
      </c>
      <c r="O803" s="167">
        <v>10791</v>
      </c>
      <c r="P803" s="167" t="s">
        <v>4987</v>
      </c>
      <c r="Q803" s="167">
        <v>61.6</v>
      </c>
      <c r="S803" s="167">
        <f t="shared" si="12"/>
        <v>61.6</v>
      </c>
      <c r="T803" s="167" t="s">
        <v>1361</v>
      </c>
    </row>
    <row r="804" spans="1:20">
      <c r="A804" s="167">
        <v>50150</v>
      </c>
      <c r="B804" s="168">
        <v>45901</v>
      </c>
      <c r="C804" s="168">
        <v>45901</v>
      </c>
      <c r="D804" s="167" t="s">
        <v>5424</v>
      </c>
      <c r="E804" s="167" t="s">
        <v>5424</v>
      </c>
      <c r="F804" s="167" t="s">
        <v>1425</v>
      </c>
      <c r="G804" s="167" t="s">
        <v>1426</v>
      </c>
      <c r="I804" s="167" t="s">
        <v>1405</v>
      </c>
      <c r="J804" s="167" t="s">
        <v>1419</v>
      </c>
      <c r="K804" s="167" t="s">
        <v>1209</v>
      </c>
      <c r="L804" s="167" t="s">
        <v>1420</v>
      </c>
      <c r="M804" s="167" t="s">
        <v>3879</v>
      </c>
      <c r="O804" s="167">
        <v>10818</v>
      </c>
      <c r="P804" s="167" t="s">
        <v>4987</v>
      </c>
      <c r="Q804" s="167">
        <v>112.2</v>
      </c>
      <c r="S804" s="167">
        <f t="shared" si="12"/>
        <v>112.2</v>
      </c>
      <c r="T804" s="167" t="s">
        <v>1361</v>
      </c>
    </row>
    <row r="805" spans="1:20">
      <c r="A805" s="167">
        <v>50150</v>
      </c>
      <c r="B805" s="168">
        <v>45901</v>
      </c>
      <c r="C805" s="168">
        <v>45901</v>
      </c>
      <c r="D805" s="167" t="s">
        <v>5258</v>
      </c>
      <c r="E805" s="167" t="s">
        <v>5258</v>
      </c>
      <c r="F805" s="167" t="s">
        <v>1425</v>
      </c>
      <c r="G805" s="167" t="s">
        <v>1426</v>
      </c>
      <c r="I805" s="167" t="s">
        <v>1405</v>
      </c>
      <c r="J805" s="167" t="s">
        <v>1430</v>
      </c>
      <c r="K805" s="167" t="s">
        <v>1222</v>
      </c>
      <c r="L805" s="167" t="s">
        <v>1430</v>
      </c>
      <c r="M805" s="167" t="s">
        <v>3966</v>
      </c>
      <c r="O805" s="167">
        <v>10821</v>
      </c>
      <c r="P805" s="167" t="s">
        <v>4987</v>
      </c>
      <c r="Q805" s="167">
        <v>136.19999999999999</v>
      </c>
      <c r="S805" s="167">
        <f t="shared" si="12"/>
        <v>136.19999999999999</v>
      </c>
      <c r="T805" s="167" t="s">
        <v>1361</v>
      </c>
    </row>
    <row r="806" spans="1:20">
      <c r="A806" s="167">
        <v>50150</v>
      </c>
      <c r="B806" s="168">
        <v>45901</v>
      </c>
      <c r="C806" s="168">
        <v>45901</v>
      </c>
      <c r="D806" s="167" t="s">
        <v>5259</v>
      </c>
      <c r="E806" s="167" t="s">
        <v>5259</v>
      </c>
      <c r="F806" s="167" t="s">
        <v>1425</v>
      </c>
      <c r="G806" s="167" t="s">
        <v>1426</v>
      </c>
      <c r="I806" s="167" t="s">
        <v>1405</v>
      </c>
      <c r="J806" s="167" t="s">
        <v>1430</v>
      </c>
      <c r="K806" s="167" t="s">
        <v>1227</v>
      </c>
      <c r="L806" s="167" t="s">
        <v>1430</v>
      </c>
      <c r="M806" s="167" t="s">
        <v>3982</v>
      </c>
      <c r="O806" s="167">
        <v>10841</v>
      </c>
      <c r="P806" s="167" t="s">
        <v>4987</v>
      </c>
      <c r="Q806" s="167">
        <v>175.58</v>
      </c>
      <c r="S806" s="167">
        <f t="shared" si="12"/>
        <v>175.58</v>
      </c>
      <c r="T806" s="167" t="s">
        <v>1361</v>
      </c>
    </row>
    <row r="807" spans="1:20">
      <c r="A807" s="167">
        <v>50150</v>
      </c>
      <c r="B807" s="168">
        <v>45901</v>
      </c>
      <c r="C807" s="168">
        <v>45901</v>
      </c>
      <c r="D807" s="167" t="s">
        <v>5259</v>
      </c>
      <c r="E807" s="167" t="s">
        <v>5259</v>
      </c>
      <c r="F807" s="167" t="s">
        <v>1425</v>
      </c>
      <c r="G807" s="167" t="s">
        <v>1426</v>
      </c>
      <c r="I807" s="167" t="s">
        <v>1405</v>
      </c>
      <c r="J807" s="167" t="s">
        <v>1550</v>
      </c>
      <c r="K807" s="167" t="s">
        <v>1227</v>
      </c>
      <c r="L807" s="167" t="s">
        <v>1551</v>
      </c>
      <c r="M807" s="167" t="s">
        <v>3982</v>
      </c>
      <c r="O807" s="167">
        <v>10841</v>
      </c>
      <c r="P807" s="167" t="s">
        <v>4987</v>
      </c>
      <c r="Q807" s="167">
        <v>354.3</v>
      </c>
      <c r="S807" s="167">
        <f t="shared" si="12"/>
        <v>354.3</v>
      </c>
      <c r="T807" s="167" t="s">
        <v>1361</v>
      </c>
    </row>
    <row r="808" spans="1:20">
      <c r="A808" s="167">
        <v>50150</v>
      </c>
      <c r="B808" s="168">
        <v>45901</v>
      </c>
      <c r="C808" s="168">
        <v>45901</v>
      </c>
      <c r="D808" s="167" t="s">
        <v>5260</v>
      </c>
      <c r="E808" s="167" t="s">
        <v>5260</v>
      </c>
      <c r="F808" s="167" t="s">
        <v>1425</v>
      </c>
      <c r="G808" s="167" t="s">
        <v>1426</v>
      </c>
      <c r="I808" s="167" t="s">
        <v>1405</v>
      </c>
      <c r="J808" s="167" t="s">
        <v>1430</v>
      </c>
      <c r="K808" s="167" t="s">
        <v>1232</v>
      </c>
      <c r="L808" s="167" t="s">
        <v>1430</v>
      </c>
      <c r="M808" s="167" t="s">
        <v>4046</v>
      </c>
      <c r="O808" s="167">
        <v>10810</v>
      </c>
      <c r="P808" s="167" t="s">
        <v>4987</v>
      </c>
      <c r="Q808" s="167">
        <v>154.69999999999999</v>
      </c>
      <c r="S808" s="167">
        <f t="shared" si="12"/>
        <v>154.69999999999999</v>
      </c>
      <c r="T808" s="167" t="s">
        <v>1361</v>
      </c>
    </row>
    <row r="809" spans="1:20">
      <c r="A809" s="167">
        <v>50150</v>
      </c>
      <c r="B809" s="168">
        <v>45901</v>
      </c>
      <c r="C809" s="168">
        <v>45901</v>
      </c>
      <c r="D809" s="167" t="s">
        <v>5022</v>
      </c>
      <c r="E809" s="167" t="s">
        <v>5022</v>
      </c>
      <c r="F809" s="167" t="s">
        <v>1425</v>
      </c>
      <c r="G809" s="167" t="s">
        <v>1426</v>
      </c>
      <c r="I809" s="167" t="s">
        <v>1405</v>
      </c>
      <c r="J809" s="167" t="s">
        <v>1430</v>
      </c>
      <c r="K809" s="167" t="s">
        <v>1235</v>
      </c>
      <c r="L809" s="167" t="s">
        <v>1430</v>
      </c>
      <c r="M809" s="167" t="s">
        <v>4056</v>
      </c>
      <c r="O809" s="167">
        <v>10829</v>
      </c>
      <c r="P809" s="167" t="s">
        <v>4987</v>
      </c>
      <c r="Q809" s="167">
        <v>357.37</v>
      </c>
      <c r="S809" s="167">
        <f t="shared" si="12"/>
        <v>357.37</v>
      </c>
      <c r="T809" s="167" t="s">
        <v>1361</v>
      </c>
    </row>
    <row r="810" spans="1:20">
      <c r="A810" s="167">
        <v>50150</v>
      </c>
      <c r="B810" s="168">
        <v>45901</v>
      </c>
      <c r="C810" s="168">
        <v>45901</v>
      </c>
      <c r="D810" s="167" t="s">
        <v>5023</v>
      </c>
      <c r="E810" s="167" t="s">
        <v>5023</v>
      </c>
      <c r="F810" s="167" t="s">
        <v>1425</v>
      </c>
      <c r="G810" s="167" t="s">
        <v>1426</v>
      </c>
      <c r="I810" s="167" t="s">
        <v>1405</v>
      </c>
      <c r="J810" s="167" t="s">
        <v>1430</v>
      </c>
      <c r="K810" s="167" t="s">
        <v>1240</v>
      </c>
      <c r="L810" s="167" t="s">
        <v>1430</v>
      </c>
      <c r="M810" s="167" t="s">
        <v>4088</v>
      </c>
      <c r="O810" s="167">
        <v>10815</v>
      </c>
      <c r="P810" s="167" t="s">
        <v>4987</v>
      </c>
      <c r="Q810" s="167">
        <v>100.78</v>
      </c>
      <c r="S810" s="167">
        <f t="shared" si="12"/>
        <v>100.78</v>
      </c>
      <c r="T810" s="167" t="s">
        <v>1361</v>
      </c>
    </row>
    <row r="811" spans="1:20">
      <c r="A811" s="167">
        <v>50150</v>
      </c>
      <c r="B811" s="168">
        <v>45901</v>
      </c>
      <c r="C811" s="168">
        <v>45901</v>
      </c>
      <c r="D811" s="167" t="s">
        <v>5024</v>
      </c>
      <c r="E811" s="167" t="s">
        <v>5024</v>
      </c>
      <c r="F811" s="167" t="s">
        <v>1425</v>
      </c>
      <c r="G811" s="167" t="s">
        <v>1426</v>
      </c>
      <c r="I811" s="167" t="s">
        <v>1405</v>
      </c>
      <c r="J811" s="167" t="s">
        <v>1592</v>
      </c>
      <c r="K811" s="167" t="s">
        <v>1244</v>
      </c>
      <c r="L811" s="167" t="s">
        <v>1593</v>
      </c>
      <c r="M811" s="167" t="s">
        <v>4103</v>
      </c>
      <c r="O811" s="167">
        <v>10780</v>
      </c>
      <c r="P811" s="167" t="s">
        <v>4987</v>
      </c>
      <c r="Q811" s="167">
        <v>22</v>
      </c>
      <c r="S811" s="167">
        <f t="shared" si="12"/>
        <v>22</v>
      </c>
      <c r="T811" s="167" t="s">
        <v>1361</v>
      </c>
    </row>
    <row r="812" spans="1:20">
      <c r="A812" s="167">
        <v>50150</v>
      </c>
      <c r="B812" s="168">
        <v>45901</v>
      </c>
      <c r="C812" s="168">
        <v>45901</v>
      </c>
      <c r="D812" s="167" t="s">
        <v>5024</v>
      </c>
      <c r="E812" s="167" t="s">
        <v>5024</v>
      </c>
      <c r="F812" s="167" t="s">
        <v>1425</v>
      </c>
      <c r="G812" s="167" t="s">
        <v>1426</v>
      </c>
      <c r="I812" s="167" t="s">
        <v>1405</v>
      </c>
      <c r="J812" s="167" t="s">
        <v>1430</v>
      </c>
      <c r="K812" s="167" t="s">
        <v>1244</v>
      </c>
      <c r="L812" s="167" t="s">
        <v>1430</v>
      </c>
      <c r="M812" s="167" t="s">
        <v>4103</v>
      </c>
      <c r="O812" s="167">
        <v>10780</v>
      </c>
      <c r="P812" s="167" t="s">
        <v>4987</v>
      </c>
      <c r="Q812" s="167">
        <v>33.85</v>
      </c>
      <c r="S812" s="167">
        <f t="shared" si="12"/>
        <v>33.85</v>
      </c>
      <c r="T812" s="167" t="s">
        <v>1361</v>
      </c>
    </row>
    <row r="813" spans="1:20">
      <c r="A813" s="167">
        <v>50150</v>
      </c>
      <c r="B813" s="168">
        <v>45901</v>
      </c>
      <c r="C813" s="168">
        <v>45901</v>
      </c>
      <c r="D813" s="167" t="s">
        <v>5024</v>
      </c>
      <c r="E813" s="167" t="s">
        <v>5024</v>
      </c>
      <c r="F813" s="167" t="s">
        <v>1425</v>
      </c>
      <c r="G813" s="167" t="s">
        <v>1426</v>
      </c>
      <c r="I813" s="167" t="s">
        <v>1405</v>
      </c>
      <c r="J813" s="167" t="s">
        <v>1550</v>
      </c>
      <c r="K813" s="167" t="s">
        <v>1244</v>
      </c>
      <c r="L813" s="167" t="s">
        <v>1551</v>
      </c>
      <c r="M813" s="167" t="s">
        <v>4103</v>
      </c>
      <c r="O813" s="167">
        <v>10780</v>
      </c>
      <c r="P813" s="167" t="s">
        <v>4987</v>
      </c>
      <c r="Q813" s="167">
        <v>59.05</v>
      </c>
      <c r="S813" s="167">
        <f t="shared" si="12"/>
        <v>59.05</v>
      </c>
      <c r="T813" s="167" t="s">
        <v>1361</v>
      </c>
    </row>
    <row r="814" spans="1:20">
      <c r="A814" s="167">
        <v>50150</v>
      </c>
      <c r="B814" s="168">
        <v>45901</v>
      </c>
      <c r="C814" s="168">
        <v>45901</v>
      </c>
      <c r="D814" s="167" t="s">
        <v>5024</v>
      </c>
      <c r="E814" s="167" t="s">
        <v>5024</v>
      </c>
      <c r="F814" s="167" t="s">
        <v>1425</v>
      </c>
      <c r="G814" s="167" t="s">
        <v>1426</v>
      </c>
      <c r="I814" s="167" t="s">
        <v>1405</v>
      </c>
      <c r="J814" s="167" t="s">
        <v>2307</v>
      </c>
      <c r="K814" s="167" t="s">
        <v>1244</v>
      </c>
      <c r="L814" s="167" t="s">
        <v>2308</v>
      </c>
      <c r="M814" s="167" t="s">
        <v>4103</v>
      </c>
      <c r="O814" s="167">
        <v>10780</v>
      </c>
      <c r="P814" s="167" t="s">
        <v>4987</v>
      </c>
      <c r="Q814" s="167">
        <v>70</v>
      </c>
      <c r="S814" s="167">
        <f t="shared" si="12"/>
        <v>70</v>
      </c>
      <c r="T814" s="167" t="s">
        <v>1361</v>
      </c>
    </row>
    <row r="815" spans="1:20">
      <c r="A815" s="167">
        <v>50150</v>
      </c>
      <c r="B815" s="168">
        <v>45901</v>
      </c>
      <c r="C815" s="168">
        <v>45901</v>
      </c>
      <c r="D815" s="167" t="s">
        <v>5025</v>
      </c>
      <c r="E815" s="167" t="s">
        <v>5025</v>
      </c>
      <c r="F815" s="167" t="s">
        <v>1425</v>
      </c>
      <c r="G815" s="167" t="s">
        <v>1426</v>
      </c>
      <c r="I815" s="167" t="s">
        <v>1405</v>
      </c>
      <c r="J815" s="167" t="s">
        <v>1550</v>
      </c>
      <c r="K815" s="167" t="s">
        <v>1248</v>
      </c>
      <c r="L815" s="167" t="s">
        <v>1551</v>
      </c>
      <c r="M815" s="167" t="s">
        <v>4110</v>
      </c>
      <c r="O815" s="167">
        <v>10789</v>
      </c>
      <c r="P815" s="167" t="s">
        <v>4987</v>
      </c>
      <c r="Q815" s="167">
        <v>22.2</v>
      </c>
      <c r="S815" s="167">
        <f t="shared" si="12"/>
        <v>22.2</v>
      </c>
      <c r="T815" s="167" t="s">
        <v>1361</v>
      </c>
    </row>
    <row r="816" spans="1:20">
      <c r="A816" s="167">
        <v>50150</v>
      </c>
      <c r="B816" s="168">
        <v>45901</v>
      </c>
      <c r="C816" s="168">
        <v>45901</v>
      </c>
      <c r="D816" s="167" t="s">
        <v>5025</v>
      </c>
      <c r="E816" s="167" t="s">
        <v>5025</v>
      </c>
      <c r="F816" s="167" t="s">
        <v>1425</v>
      </c>
      <c r="G816" s="167" t="s">
        <v>1426</v>
      </c>
      <c r="I816" s="167" t="s">
        <v>1405</v>
      </c>
      <c r="J816" s="167" t="s">
        <v>1430</v>
      </c>
      <c r="K816" s="167" t="s">
        <v>1248</v>
      </c>
      <c r="L816" s="167" t="s">
        <v>1430</v>
      </c>
      <c r="M816" s="167" t="s">
        <v>4110</v>
      </c>
      <c r="O816" s="167">
        <v>10789</v>
      </c>
      <c r="P816" s="167" t="s">
        <v>4987</v>
      </c>
      <c r="Q816" s="167">
        <v>59.97</v>
      </c>
      <c r="S816" s="167">
        <f t="shared" si="12"/>
        <v>59.97</v>
      </c>
      <c r="T816" s="167" t="s">
        <v>1361</v>
      </c>
    </row>
    <row r="817" spans="1:20">
      <c r="A817" s="167">
        <v>50150</v>
      </c>
      <c r="B817" s="168">
        <v>45901</v>
      </c>
      <c r="C817" s="168">
        <v>45901</v>
      </c>
      <c r="D817" s="167" t="s">
        <v>5026</v>
      </c>
      <c r="E817" s="167" t="s">
        <v>5026</v>
      </c>
      <c r="F817" s="167" t="s">
        <v>1425</v>
      </c>
      <c r="G817" s="167" t="s">
        <v>1426</v>
      </c>
      <c r="I817" s="167" t="s">
        <v>1405</v>
      </c>
      <c r="J817" s="167" t="s">
        <v>1550</v>
      </c>
      <c r="K817" s="167" t="s">
        <v>1251</v>
      </c>
      <c r="L817" s="167" t="s">
        <v>1551</v>
      </c>
      <c r="M817" s="167" t="s">
        <v>4197</v>
      </c>
      <c r="O817" s="167">
        <v>10822</v>
      </c>
      <c r="P817" s="167" t="s">
        <v>4987</v>
      </c>
      <c r="Q817" s="167">
        <v>88.8</v>
      </c>
      <c r="S817" s="167">
        <f t="shared" si="12"/>
        <v>88.8</v>
      </c>
      <c r="T817" s="167" t="s">
        <v>1361</v>
      </c>
    </row>
    <row r="818" spans="1:20">
      <c r="A818" s="167">
        <v>50150</v>
      </c>
      <c r="B818" s="168">
        <v>45901</v>
      </c>
      <c r="C818" s="168">
        <v>45901</v>
      </c>
      <c r="D818" s="167" t="s">
        <v>5026</v>
      </c>
      <c r="E818" s="167" t="s">
        <v>5026</v>
      </c>
      <c r="F818" s="167" t="s">
        <v>1425</v>
      </c>
      <c r="G818" s="167" t="s">
        <v>1426</v>
      </c>
      <c r="I818" s="167" t="s">
        <v>1405</v>
      </c>
      <c r="J818" s="167" t="s">
        <v>1430</v>
      </c>
      <c r="K818" s="167" t="s">
        <v>1251</v>
      </c>
      <c r="L818" s="167" t="s">
        <v>1430</v>
      </c>
      <c r="M818" s="167" t="s">
        <v>4197</v>
      </c>
      <c r="O818" s="167">
        <v>10822</v>
      </c>
      <c r="P818" s="167" t="s">
        <v>4987</v>
      </c>
      <c r="Q818" s="167">
        <v>239.31</v>
      </c>
      <c r="S818" s="167">
        <f t="shared" si="12"/>
        <v>239.31</v>
      </c>
      <c r="T818" s="167" t="s">
        <v>1361</v>
      </c>
    </row>
    <row r="819" spans="1:20">
      <c r="A819" s="167">
        <v>50150</v>
      </c>
      <c r="B819" s="168">
        <v>45901</v>
      </c>
      <c r="C819" s="168">
        <v>45901</v>
      </c>
      <c r="D819" s="167" t="s">
        <v>5027</v>
      </c>
      <c r="E819" s="167" t="s">
        <v>5027</v>
      </c>
      <c r="F819" s="167" t="s">
        <v>1425</v>
      </c>
      <c r="G819" s="167" t="s">
        <v>1426</v>
      </c>
      <c r="I819" s="167" t="s">
        <v>1405</v>
      </c>
      <c r="J819" s="167" t="s">
        <v>1430</v>
      </c>
      <c r="K819" s="167" t="s">
        <v>1255</v>
      </c>
      <c r="L819" s="167" t="s">
        <v>1430</v>
      </c>
      <c r="M819" s="167" t="s">
        <v>4204</v>
      </c>
      <c r="O819" s="167">
        <v>10777</v>
      </c>
      <c r="P819" s="167" t="s">
        <v>4987</v>
      </c>
      <c r="Q819" s="167">
        <v>61.93</v>
      </c>
      <c r="S819" s="167">
        <f t="shared" si="12"/>
        <v>61.93</v>
      </c>
      <c r="T819" s="167" t="s">
        <v>1361</v>
      </c>
    </row>
    <row r="820" spans="1:20">
      <c r="A820" s="167">
        <v>50150</v>
      </c>
      <c r="B820" s="168">
        <v>45901</v>
      </c>
      <c r="C820" s="168">
        <v>45901</v>
      </c>
      <c r="D820" s="167" t="s">
        <v>5027</v>
      </c>
      <c r="E820" s="167" t="s">
        <v>5027</v>
      </c>
      <c r="F820" s="167" t="s">
        <v>1425</v>
      </c>
      <c r="G820" s="167" t="s">
        <v>1426</v>
      </c>
      <c r="I820" s="167" t="s">
        <v>1405</v>
      </c>
      <c r="J820" s="167" t="s">
        <v>1550</v>
      </c>
      <c r="K820" s="167" t="s">
        <v>1255</v>
      </c>
      <c r="L820" s="167" t="s">
        <v>1551</v>
      </c>
      <c r="M820" s="167" t="s">
        <v>4204</v>
      </c>
      <c r="O820" s="167">
        <v>10777</v>
      </c>
      <c r="P820" s="167" t="s">
        <v>4987</v>
      </c>
      <c r="Q820" s="167">
        <v>118.1</v>
      </c>
      <c r="S820" s="167">
        <f t="shared" si="12"/>
        <v>118.1</v>
      </c>
      <c r="T820" s="167" t="s">
        <v>1361</v>
      </c>
    </row>
    <row r="821" spans="1:20">
      <c r="A821" s="167">
        <v>50150</v>
      </c>
      <c r="B821" s="168">
        <v>45901</v>
      </c>
      <c r="C821" s="168">
        <v>45901</v>
      </c>
      <c r="D821" s="167" t="s">
        <v>5028</v>
      </c>
      <c r="E821" s="167" t="s">
        <v>5028</v>
      </c>
      <c r="F821" s="167" t="s">
        <v>1425</v>
      </c>
      <c r="G821" s="167" t="s">
        <v>1426</v>
      </c>
      <c r="I821" s="167" t="s">
        <v>1405</v>
      </c>
      <c r="J821" s="167" t="s">
        <v>1550</v>
      </c>
      <c r="K821" s="167" t="s">
        <v>1259</v>
      </c>
      <c r="L821" s="167" t="s">
        <v>1551</v>
      </c>
      <c r="M821" s="167" t="s">
        <v>4213</v>
      </c>
      <c r="O821" s="167">
        <v>10785</v>
      </c>
      <c r="P821" s="167" t="s">
        <v>4987</v>
      </c>
      <c r="Q821" s="167">
        <v>22.2</v>
      </c>
      <c r="S821" s="167">
        <f t="shared" si="12"/>
        <v>22.2</v>
      </c>
      <c r="T821" s="167" t="s">
        <v>1361</v>
      </c>
    </row>
    <row r="822" spans="1:20">
      <c r="A822" s="167">
        <v>50150</v>
      </c>
      <c r="B822" s="168">
        <v>45901</v>
      </c>
      <c r="C822" s="168">
        <v>45901</v>
      </c>
      <c r="D822" s="167" t="s">
        <v>5028</v>
      </c>
      <c r="E822" s="167" t="s">
        <v>5028</v>
      </c>
      <c r="F822" s="167" t="s">
        <v>1425</v>
      </c>
      <c r="G822" s="167" t="s">
        <v>1426</v>
      </c>
      <c r="I822" s="167" t="s">
        <v>1405</v>
      </c>
      <c r="J822" s="167" t="s">
        <v>1592</v>
      </c>
      <c r="K822" s="167" t="s">
        <v>1259</v>
      </c>
      <c r="L822" s="167" t="s">
        <v>1593</v>
      </c>
      <c r="M822" s="167" t="s">
        <v>4213</v>
      </c>
      <c r="O822" s="167">
        <v>10785</v>
      </c>
      <c r="P822" s="167" t="s">
        <v>4987</v>
      </c>
      <c r="Q822" s="167">
        <v>39.42</v>
      </c>
      <c r="S822" s="167">
        <f t="shared" si="12"/>
        <v>39.42</v>
      </c>
      <c r="T822" s="167" t="s">
        <v>1361</v>
      </c>
    </row>
    <row r="823" spans="1:20">
      <c r="A823" s="167">
        <v>50150</v>
      </c>
      <c r="B823" s="168">
        <v>45901</v>
      </c>
      <c r="C823" s="168">
        <v>45901</v>
      </c>
      <c r="D823" s="167" t="s">
        <v>5028</v>
      </c>
      <c r="E823" s="167" t="s">
        <v>5028</v>
      </c>
      <c r="F823" s="167" t="s">
        <v>1425</v>
      </c>
      <c r="G823" s="167" t="s">
        <v>1426</v>
      </c>
      <c r="I823" s="167" t="s">
        <v>1405</v>
      </c>
      <c r="J823" s="167" t="s">
        <v>1430</v>
      </c>
      <c r="K823" s="167" t="s">
        <v>1259</v>
      </c>
      <c r="L823" s="167" t="s">
        <v>1430</v>
      </c>
      <c r="M823" s="167" t="s">
        <v>4213</v>
      </c>
      <c r="O823" s="167">
        <v>10785</v>
      </c>
      <c r="P823" s="167" t="s">
        <v>4987</v>
      </c>
      <c r="Q823" s="167">
        <v>137.44</v>
      </c>
      <c r="S823" s="167">
        <f t="shared" si="12"/>
        <v>137.44</v>
      </c>
      <c r="T823" s="167" t="s">
        <v>1361</v>
      </c>
    </row>
    <row r="824" spans="1:20">
      <c r="A824" s="167">
        <v>50150</v>
      </c>
      <c r="B824" s="168">
        <v>45901</v>
      </c>
      <c r="C824" s="168">
        <v>45901</v>
      </c>
      <c r="D824" s="167" t="s">
        <v>5029</v>
      </c>
      <c r="E824" s="167" t="s">
        <v>5029</v>
      </c>
      <c r="F824" s="167" t="s">
        <v>1425</v>
      </c>
      <c r="G824" s="167" t="s">
        <v>1426</v>
      </c>
      <c r="I824" s="167" t="s">
        <v>1405</v>
      </c>
      <c r="J824" s="167" t="s">
        <v>1430</v>
      </c>
      <c r="K824" s="167" t="s">
        <v>1264</v>
      </c>
      <c r="L824" s="167" t="s">
        <v>1430</v>
      </c>
      <c r="M824" s="167" t="s">
        <v>4256</v>
      </c>
      <c r="O824" s="167">
        <v>10802</v>
      </c>
      <c r="P824" s="167" t="s">
        <v>4987</v>
      </c>
      <c r="Q824" s="167">
        <v>55.55</v>
      </c>
      <c r="S824" s="167">
        <f t="shared" si="12"/>
        <v>55.55</v>
      </c>
      <c r="T824" s="167" t="s">
        <v>1361</v>
      </c>
    </row>
    <row r="825" spans="1:20">
      <c r="A825" s="167">
        <v>50150</v>
      </c>
      <c r="B825" s="168">
        <v>45901</v>
      </c>
      <c r="C825" s="168">
        <v>45901</v>
      </c>
      <c r="D825" s="167" t="s">
        <v>5261</v>
      </c>
      <c r="E825" s="167" t="s">
        <v>5261</v>
      </c>
      <c r="F825" s="167" t="s">
        <v>1425</v>
      </c>
      <c r="G825" s="167" t="s">
        <v>1426</v>
      </c>
      <c r="I825" s="167" t="s">
        <v>1405</v>
      </c>
      <c r="J825" s="167" t="s">
        <v>1430</v>
      </c>
      <c r="K825" s="167" t="s">
        <v>1270</v>
      </c>
      <c r="L825" s="167" t="s">
        <v>1430</v>
      </c>
      <c r="M825" s="167" t="s">
        <v>4304</v>
      </c>
      <c r="O825" s="167">
        <v>10749</v>
      </c>
      <c r="P825" s="167" t="s">
        <v>4987</v>
      </c>
      <c r="Q825" s="167">
        <v>95.05</v>
      </c>
      <c r="S825" s="167">
        <f t="shared" si="12"/>
        <v>95.05</v>
      </c>
      <c r="T825" s="167" t="s">
        <v>1361</v>
      </c>
    </row>
    <row r="826" spans="1:20">
      <c r="A826" s="167">
        <v>50150</v>
      </c>
      <c r="B826" s="168">
        <v>45901</v>
      </c>
      <c r="C826" s="168">
        <v>45901</v>
      </c>
      <c r="D826" s="167" t="s">
        <v>5030</v>
      </c>
      <c r="E826" s="167" t="s">
        <v>5030</v>
      </c>
      <c r="F826" s="167" t="s">
        <v>1425</v>
      </c>
      <c r="G826" s="167" t="s">
        <v>1426</v>
      </c>
      <c r="I826" s="167" t="s">
        <v>1405</v>
      </c>
      <c r="J826" s="167" t="s">
        <v>1592</v>
      </c>
      <c r="K826" s="167" t="s">
        <v>1279</v>
      </c>
      <c r="L826" s="167" t="s">
        <v>1593</v>
      </c>
      <c r="M826" s="167" t="s">
        <v>4313</v>
      </c>
      <c r="O826" s="167">
        <v>10827</v>
      </c>
      <c r="P826" s="167" t="s">
        <v>4987</v>
      </c>
      <c r="Q826" s="167">
        <v>105.12</v>
      </c>
      <c r="S826" s="167">
        <f t="shared" si="12"/>
        <v>105.12</v>
      </c>
      <c r="T826" s="167" t="s">
        <v>1361</v>
      </c>
    </row>
    <row r="827" spans="1:20">
      <c r="A827" s="167">
        <v>50150</v>
      </c>
      <c r="B827" s="168">
        <v>45901</v>
      </c>
      <c r="C827" s="168">
        <v>45901</v>
      </c>
      <c r="D827" s="167" t="s">
        <v>5030</v>
      </c>
      <c r="E827" s="167" t="s">
        <v>5030</v>
      </c>
      <c r="F827" s="167" t="s">
        <v>1425</v>
      </c>
      <c r="G827" s="167" t="s">
        <v>1426</v>
      </c>
      <c r="I827" s="167" t="s">
        <v>1405</v>
      </c>
      <c r="J827" s="167" t="s">
        <v>1430</v>
      </c>
      <c r="K827" s="167" t="s">
        <v>1279</v>
      </c>
      <c r="L827" s="167" t="s">
        <v>1430</v>
      </c>
      <c r="M827" s="167" t="s">
        <v>4313</v>
      </c>
      <c r="O827" s="167">
        <v>10827</v>
      </c>
      <c r="P827" s="167" t="s">
        <v>4987</v>
      </c>
      <c r="Q827" s="167">
        <v>197.42</v>
      </c>
      <c r="S827" s="167">
        <f t="shared" si="12"/>
        <v>197.42</v>
      </c>
      <c r="T827" s="167" t="s">
        <v>1361</v>
      </c>
    </row>
    <row r="828" spans="1:20">
      <c r="A828" s="167">
        <v>50150</v>
      </c>
      <c r="B828" s="168">
        <v>45901</v>
      </c>
      <c r="C828" s="168">
        <v>45901</v>
      </c>
      <c r="D828" s="167" t="s">
        <v>5031</v>
      </c>
      <c r="E828" s="167" t="s">
        <v>5031</v>
      </c>
      <c r="F828" s="167" t="s">
        <v>1425</v>
      </c>
      <c r="G828" s="167" t="s">
        <v>1426</v>
      </c>
      <c r="I828" s="167" t="s">
        <v>1405</v>
      </c>
      <c r="J828" s="167" t="s">
        <v>5410</v>
      </c>
      <c r="K828" s="167" t="s">
        <v>1284</v>
      </c>
      <c r="L828" s="167" t="s">
        <v>5411</v>
      </c>
      <c r="M828" s="167" t="s">
        <v>4375</v>
      </c>
      <c r="O828" s="167">
        <v>10787</v>
      </c>
      <c r="P828" s="167" t="s">
        <v>4987</v>
      </c>
      <c r="Q828" s="167">
        <v>13.2</v>
      </c>
      <c r="S828" s="167">
        <f t="shared" si="12"/>
        <v>13.2</v>
      </c>
      <c r="T828" s="167" t="s">
        <v>1361</v>
      </c>
    </row>
    <row r="829" spans="1:20">
      <c r="A829" s="167">
        <v>50150</v>
      </c>
      <c r="B829" s="168">
        <v>45901</v>
      </c>
      <c r="C829" s="168">
        <v>45901</v>
      </c>
      <c r="D829" s="167" t="s">
        <v>5031</v>
      </c>
      <c r="E829" s="167" t="s">
        <v>5031</v>
      </c>
      <c r="F829" s="167" t="s">
        <v>1425</v>
      </c>
      <c r="G829" s="167" t="s">
        <v>1426</v>
      </c>
      <c r="I829" s="167" t="s">
        <v>1405</v>
      </c>
      <c r="J829" s="167" t="s">
        <v>1592</v>
      </c>
      <c r="K829" s="167" t="s">
        <v>1284</v>
      </c>
      <c r="L829" s="167" t="s">
        <v>1593</v>
      </c>
      <c r="M829" s="167" t="s">
        <v>4375</v>
      </c>
      <c r="O829" s="167">
        <v>10787</v>
      </c>
      <c r="P829" s="167" t="s">
        <v>4987</v>
      </c>
      <c r="Q829" s="167">
        <v>43.8</v>
      </c>
      <c r="S829" s="167">
        <f t="shared" si="12"/>
        <v>43.8</v>
      </c>
      <c r="T829" s="167" t="s">
        <v>1361</v>
      </c>
    </row>
    <row r="830" spans="1:20">
      <c r="A830" s="167">
        <v>50150</v>
      </c>
      <c r="B830" s="168">
        <v>45901</v>
      </c>
      <c r="C830" s="168">
        <v>45901</v>
      </c>
      <c r="D830" s="167" t="s">
        <v>5031</v>
      </c>
      <c r="E830" s="167" t="s">
        <v>5031</v>
      </c>
      <c r="F830" s="167" t="s">
        <v>1425</v>
      </c>
      <c r="G830" s="167" t="s">
        <v>1426</v>
      </c>
      <c r="I830" s="167" t="s">
        <v>1405</v>
      </c>
      <c r="J830" s="167" t="s">
        <v>1430</v>
      </c>
      <c r="K830" s="167" t="s">
        <v>1284</v>
      </c>
      <c r="L830" s="167" t="s">
        <v>1430</v>
      </c>
      <c r="M830" s="167" t="s">
        <v>4375</v>
      </c>
      <c r="O830" s="167">
        <v>10787</v>
      </c>
      <c r="P830" s="167" t="s">
        <v>4987</v>
      </c>
      <c r="Q830" s="167">
        <v>236.26</v>
      </c>
      <c r="S830" s="167">
        <f t="shared" si="12"/>
        <v>236.26</v>
      </c>
      <c r="T830" s="167" t="s">
        <v>1361</v>
      </c>
    </row>
    <row r="831" spans="1:20">
      <c r="A831" s="167">
        <v>50150</v>
      </c>
      <c r="B831" s="168">
        <v>45901</v>
      </c>
      <c r="C831" s="168">
        <v>45901</v>
      </c>
      <c r="D831" s="167" t="s">
        <v>5262</v>
      </c>
      <c r="E831" s="167" t="s">
        <v>5262</v>
      </c>
      <c r="F831" s="167" t="s">
        <v>1425</v>
      </c>
      <c r="G831" s="167" t="s">
        <v>1426</v>
      </c>
      <c r="I831" s="167" t="s">
        <v>1405</v>
      </c>
      <c r="J831" s="167" t="s">
        <v>1430</v>
      </c>
      <c r="K831" s="167" t="s">
        <v>1286</v>
      </c>
      <c r="L831" s="167" t="s">
        <v>1430</v>
      </c>
      <c r="M831" s="167" t="s">
        <v>4390</v>
      </c>
      <c r="O831" s="167">
        <v>10758</v>
      </c>
      <c r="P831" s="167" t="s">
        <v>4987</v>
      </c>
      <c r="Q831" s="167">
        <v>180</v>
      </c>
      <c r="S831" s="167">
        <f t="shared" si="12"/>
        <v>180</v>
      </c>
      <c r="T831" s="167" t="s">
        <v>1361</v>
      </c>
    </row>
    <row r="832" spans="1:20">
      <c r="A832" s="167">
        <v>50150</v>
      </c>
      <c r="B832" s="168">
        <v>45901</v>
      </c>
      <c r="C832" s="168">
        <v>45901</v>
      </c>
      <c r="D832" s="167" t="s">
        <v>5033</v>
      </c>
      <c r="E832" s="167" t="s">
        <v>5033</v>
      </c>
      <c r="F832" s="167" t="s">
        <v>1425</v>
      </c>
      <c r="G832" s="167" t="s">
        <v>1426</v>
      </c>
      <c r="I832" s="167" t="s">
        <v>1405</v>
      </c>
      <c r="J832" s="167" t="s">
        <v>1430</v>
      </c>
      <c r="K832" s="167" t="s">
        <v>1294</v>
      </c>
      <c r="L832" s="167" t="s">
        <v>1430</v>
      </c>
      <c r="M832" s="167" t="s">
        <v>4401</v>
      </c>
      <c r="O832" s="167">
        <v>10812</v>
      </c>
      <c r="P832" s="167" t="s">
        <v>4987</v>
      </c>
      <c r="Q832" s="167">
        <v>86.52</v>
      </c>
      <c r="S832" s="167">
        <f t="shared" si="12"/>
        <v>86.52</v>
      </c>
      <c r="T832" s="167" t="s">
        <v>1361</v>
      </c>
    </row>
    <row r="833" spans="1:20">
      <c r="A833" s="167">
        <v>50150</v>
      </c>
      <c r="B833" s="168">
        <v>45901</v>
      </c>
      <c r="C833" s="168">
        <v>45901</v>
      </c>
      <c r="D833" s="167" t="s">
        <v>5033</v>
      </c>
      <c r="E833" s="167" t="s">
        <v>5033</v>
      </c>
      <c r="F833" s="167" t="s">
        <v>1425</v>
      </c>
      <c r="G833" s="167" t="s">
        <v>1426</v>
      </c>
      <c r="I833" s="167" t="s">
        <v>1405</v>
      </c>
      <c r="J833" s="167" t="s">
        <v>1592</v>
      </c>
      <c r="K833" s="167" t="s">
        <v>1294</v>
      </c>
      <c r="L833" s="167" t="s">
        <v>1593</v>
      </c>
      <c r="M833" s="167" t="s">
        <v>4401</v>
      </c>
      <c r="O833" s="167">
        <v>10812</v>
      </c>
      <c r="P833" s="167" t="s">
        <v>4987</v>
      </c>
      <c r="Q833" s="167">
        <v>88</v>
      </c>
      <c r="S833" s="167">
        <f t="shared" si="12"/>
        <v>88</v>
      </c>
      <c r="T833" s="167" t="s">
        <v>1361</v>
      </c>
    </row>
    <row r="834" spans="1:20">
      <c r="A834" s="167">
        <v>50150</v>
      </c>
      <c r="B834" s="168">
        <v>45901</v>
      </c>
      <c r="C834" s="168">
        <v>45901</v>
      </c>
      <c r="D834" s="167" t="s">
        <v>5033</v>
      </c>
      <c r="E834" s="167" t="s">
        <v>5033</v>
      </c>
      <c r="F834" s="167" t="s">
        <v>1425</v>
      </c>
      <c r="G834" s="167" t="s">
        <v>1426</v>
      </c>
      <c r="I834" s="167" t="s">
        <v>1405</v>
      </c>
      <c r="J834" s="167" t="s">
        <v>5410</v>
      </c>
      <c r="K834" s="167" t="s">
        <v>1294</v>
      </c>
      <c r="L834" s="167" t="s">
        <v>5411</v>
      </c>
      <c r="M834" s="167" t="s">
        <v>4401</v>
      </c>
      <c r="O834" s="167">
        <v>10812</v>
      </c>
      <c r="P834" s="167" t="s">
        <v>4987</v>
      </c>
      <c r="Q834" s="167">
        <v>140.80000000000001</v>
      </c>
      <c r="S834" s="167">
        <f t="shared" si="12"/>
        <v>140.80000000000001</v>
      </c>
      <c r="T834" s="167" t="s">
        <v>1361</v>
      </c>
    </row>
    <row r="835" spans="1:20">
      <c r="A835" s="167">
        <v>50150</v>
      </c>
      <c r="B835" s="168">
        <v>45901</v>
      </c>
      <c r="C835" s="168">
        <v>45901</v>
      </c>
      <c r="D835" s="167" t="s">
        <v>5425</v>
      </c>
      <c r="E835" s="167" t="s">
        <v>5425</v>
      </c>
      <c r="F835" s="167" t="s">
        <v>1425</v>
      </c>
      <c r="G835" s="167" t="s">
        <v>1426</v>
      </c>
      <c r="I835" s="167" t="s">
        <v>1405</v>
      </c>
      <c r="J835" s="167" t="s">
        <v>1419</v>
      </c>
      <c r="K835" s="167" t="s">
        <v>1318</v>
      </c>
      <c r="L835" s="167" t="s">
        <v>1420</v>
      </c>
      <c r="M835" s="167" t="s">
        <v>4701</v>
      </c>
      <c r="O835" s="167">
        <v>10833</v>
      </c>
      <c r="P835" s="167" t="s">
        <v>4987</v>
      </c>
      <c r="Q835" s="167">
        <v>171.6</v>
      </c>
      <c r="S835" s="167">
        <f t="shared" ref="S835:S898" si="13">Q835-R835</f>
        <v>171.6</v>
      </c>
      <c r="T835" s="167" t="s">
        <v>1361</v>
      </c>
    </row>
    <row r="836" spans="1:20">
      <c r="A836" s="167">
        <v>50150</v>
      </c>
      <c r="B836" s="168">
        <v>45901</v>
      </c>
      <c r="C836" s="168">
        <v>45901</v>
      </c>
      <c r="D836" s="167" t="s">
        <v>5034</v>
      </c>
      <c r="E836" s="167" t="s">
        <v>5034</v>
      </c>
      <c r="F836" s="167" t="s">
        <v>1425</v>
      </c>
      <c r="G836" s="167" t="s">
        <v>1426</v>
      </c>
      <c r="I836" s="167" t="s">
        <v>1405</v>
      </c>
      <c r="J836" s="167" t="s">
        <v>5410</v>
      </c>
      <c r="K836" s="167" t="s">
        <v>1321</v>
      </c>
      <c r="L836" s="167" t="s">
        <v>5411</v>
      </c>
      <c r="M836" s="167" t="s">
        <v>4801</v>
      </c>
      <c r="O836" s="167">
        <v>10800</v>
      </c>
      <c r="P836" s="167" t="s">
        <v>4987</v>
      </c>
      <c r="Q836" s="167">
        <v>22</v>
      </c>
      <c r="S836" s="167">
        <f t="shared" si="13"/>
        <v>22</v>
      </c>
      <c r="T836" s="167" t="s">
        <v>1361</v>
      </c>
    </row>
    <row r="837" spans="1:20">
      <c r="A837" s="167">
        <v>50150</v>
      </c>
      <c r="B837" s="168">
        <v>45901</v>
      </c>
      <c r="C837" s="168">
        <v>45901</v>
      </c>
      <c r="D837" s="167" t="s">
        <v>5034</v>
      </c>
      <c r="E837" s="167" t="s">
        <v>5034</v>
      </c>
      <c r="F837" s="167" t="s">
        <v>1425</v>
      </c>
      <c r="G837" s="167" t="s">
        <v>1426</v>
      </c>
      <c r="I837" s="167" t="s">
        <v>1405</v>
      </c>
      <c r="J837" s="167" t="s">
        <v>1550</v>
      </c>
      <c r="K837" s="167" t="s">
        <v>1321</v>
      </c>
      <c r="L837" s="167" t="s">
        <v>1551</v>
      </c>
      <c r="M837" s="167" t="s">
        <v>4801</v>
      </c>
      <c r="O837" s="167">
        <v>10800</v>
      </c>
      <c r="P837" s="167" t="s">
        <v>4987</v>
      </c>
      <c r="Q837" s="167">
        <v>22.2</v>
      </c>
      <c r="S837" s="167">
        <f t="shared" si="13"/>
        <v>22.2</v>
      </c>
      <c r="T837" s="167" t="s">
        <v>1361</v>
      </c>
    </row>
    <row r="838" spans="1:20">
      <c r="A838" s="167">
        <v>50150</v>
      </c>
      <c r="B838" s="168">
        <v>45901</v>
      </c>
      <c r="C838" s="168">
        <v>45901</v>
      </c>
      <c r="D838" s="167" t="s">
        <v>5034</v>
      </c>
      <c r="E838" s="167" t="s">
        <v>5034</v>
      </c>
      <c r="F838" s="167" t="s">
        <v>1425</v>
      </c>
      <c r="G838" s="167" t="s">
        <v>1426</v>
      </c>
      <c r="I838" s="167" t="s">
        <v>1405</v>
      </c>
      <c r="J838" s="167" t="s">
        <v>1592</v>
      </c>
      <c r="K838" s="167" t="s">
        <v>1321</v>
      </c>
      <c r="L838" s="167" t="s">
        <v>1593</v>
      </c>
      <c r="M838" s="167" t="s">
        <v>4801</v>
      </c>
      <c r="O838" s="167">
        <v>10800</v>
      </c>
      <c r="P838" s="167" t="s">
        <v>4987</v>
      </c>
      <c r="Q838" s="167">
        <v>50.6</v>
      </c>
      <c r="S838" s="167">
        <f t="shared" si="13"/>
        <v>50.6</v>
      </c>
      <c r="T838" s="167" t="s">
        <v>1361</v>
      </c>
    </row>
    <row r="839" spans="1:20">
      <c r="A839" s="167">
        <v>50150</v>
      </c>
      <c r="B839" s="168">
        <v>45901</v>
      </c>
      <c r="C839" s="168">
        <v>45901</v>
      </c>
      <c r="D839" s="167" t="s">
        <v>5034</v>
      </c>
      <c r="E839" s="167" t="s">
        <v>5034</v>
      </c>
      <c r="F839" s="167" t="s">
        <v>1425</v>
      </c>
      <c r="G839" s="167" t="s">
        <v>1426</v>
      </c>
      <c r="I839" s="167" t="s">
        <v>1405</v>
      </c>
      <c r="J839" s="167" t="s">
        <v>1430</v>
      </c>
      <c r="K839" s="167" t="s">
        <v>1321</v>
      </c>
      <c r="L839" s="167" t="s">
        <v>1430</v>
      </c>
      <c r="M839" s="167" t="s">
        <v>4801</v>
      </c>
      <c r="O839" s="167">
        <v>10800</v>
      </c>
      <c r="P839" s="167" t="s">
        <v>4987</v>
      </c>
      <c r="Q839" s="167">
        <v>59.51</v>
      </c>
      <c r="S839" s="167">
        <f t="shared" si="13"/>
        <v>59.51</v>
      </c>
      <c r="T839" s="167" t="s">
        <v>1361</v>
      </c>
    </row>
    <row r="840" spans="1:20">
      <c r="A840" s="167">
        <v>50150</v>
      </c>
      <c r="B840" s="168">
        <v>45901</v>
      </c>
      <c r="C840" s="168">
        <v>45901</v>
      </c>
      <c r="D840" s="167" t="s">
        <v>5035</v>
      </c>
      <c r="E840" s="167" t="s">
        <v>5035</v>
      </c>
      <c r="F840" s="167" t="s">
        <v>1425</v>
      </c>
      <c r="G840" s="167" t="s">
        <v>1426</v>
      </c>
      <c r="I840" s="167" t="s">
        <v>1405</v>
      </c>
      <c r="J840" s="167" t="s">
        <v>1430</v>
      </c>
      <c r="K840" s="167" t="s">
        <v>1335</v>
      </c>
      <c r="L840" s="167" t="s">
        <v>1430</v>
      </c>
      <c r="M840" s="167" t="s">
        <v>4846</v>
      </c>
      <c r="O840" s="167">
        <v>10820</v>
      </c>
      <c r="P840" s="167" t="s">
        <v>4987</v>
      </c>
      <c r="Q840" s="167">
        <v>12.16</v>
      </c>
      <c r="S840" s="167">
        <f t="shared" si="13"/>
        <v>12.16</v>
      </c>
      <c r="T840" s="167" t="s">
        <v>1361</v>
      </c>
    </row>
    <row r="841" spans="1:20">
      <c r="A841" s="167">
        <v>50150</v>
      </c>
      <c r="B841" s="168">
        <v>45901</v>
      </c>
      <c r="C841" s="168">
        <v>45901</v>
      </c>
      <c r="D841" s="167" t="s">
        <v>5035</v>
      </c>
      <c r="E841" s="167" t="s">
        <v>5035</v>
      </c>
      <c r="F841" s="167" t="s">
        <v>1425</v>
      </c>
      <c r="G841" s="167" t="s">
        <v>1426</v>
      </c>
      <c r="I841" s="167" t="s">
        <v>1405</v>
      </c>
      <c r="J841" s="167" t="s">
        <v>1419</v>
      </c>
      <c r="K841" s="167" t="s">
        <v>1335</v>
      </c>
      <c r="L841" s="167" t="s">
        <v>1420</v>
      </c>
      <c r="M841" s="167" t="s">
        <v>4846</v>
      </c>
      <c r="O841" s="167">
        <v>10820</v>
      </c>
      <c r="P841" s="167" t="s">
        <v>4987</v>
      </c>
      <c r="Q841" s="167">
        <v>70.400000000000006</v>
      </c>
      <c r="S841" s="167">
        <f t="shared" si="13"/>
        <v>70.400000000000006</v>
      </c>
      <c r="T841" s="167" t="s">
        <v>1361</v>
      </c>
    </row>
    <row r="842" spans="1:20">
      <c r="A842" s="167">
        <v>50150</v>
      </c>
      <c r="B842" s="168">
        <v>45901</v>
      </c>
      <c r="C842" s="168">
        <v>45901</v>
      </c>
      <c r="D842" s="167" t="s">
        <v>5036</v>
      </c>
      <c r="E842" s="167" t="s">
        <v>5036</v>
      </c>
      <c r="F842" s="167" t="s">
        <v>1425</v>
      </c>
      <c r="G842" s="167" t="s">
        <v>1426</v>
      </c>
      <c r="I842" s="167" t="s">
        <v>1405</v>
      </c>
      <c r="J842" s="167" t="s">
        <v>4877</v>
      </c>
      <c r="K842" s="167" t="s">
        <v>1338</v>
      </c>
      <c r="L842" s="167" t="s">
        <v>4878</v>
      </c>
      <c r="M842" s="167" t="s">
        <v>4858</v>
      </c>
      <c r="O842" s="167">
        <v>10837</v>
      </c>
      <c r="P842" s="167" t="s">
        <v>4987</v>
      </c>
      <c r="Q842" s="167">
        <v>210</v>
      </c>
      <c r="S842" s="167">
        <f t="shared" si="13"/>
        <v>210</v>
      </c>
      <c r="T842" s="167" t="s">
        <v>1361</v>
      </c>
    </row>
    <row r="843" spans="1:20">
      <c r="A843" s="167">
        <v>50150</v>
      </c>
      <c r="B843" s="168">
        <v>45901</v>
      </c>
      <c r="C843" s="168">
        <v>45901</v>
      </c>
      <c r="D843" s="167" t="s">
        <v>5036</v>
      </c>
      <c r="E843" s="167" t="s">
        <v>5036</v>
      </c>
      <c r="F843" s="167" t="s">
        <v>1425</v>
      </c>
      <c r="G843" s="167" t="s">
        <v>1426</v>
      </c>
      <c r="I843" s="167" t="s">
        <v>1405</v>
      </c>
      <c r="J843" s="167" t="s">
        <v>1430</v>
      </c>
      <c r="K843" s="167" t="s">
        <v>1338</v>
      </c>
      <c r="L843" s="167" t="s">
        <v>1430</v>
      </c>
      <c r="M843" s="167" t="s">
        <v>4858</v>
      </c>
      <c r="O843" s="167">
        <v>10837</v>
      </c>
      <c r="P843" s="167" t="s">
        <v>4987</v>
      </c>
      <c r="Q843" s="167">
        <v>970.46</v>
      </c>
      <c r="S843" s="167">
        <f t="shared" si="13"/>
        <v>970.46</v>
      </c>
      <c r="T843" s="167" t="s">
        <v>1361</v>
      </c>
    </row>
    <row r="844" spans="1:20">
      <c r="A844" s="167">
        <v>50150</v>
      </c>
      <c r="B844" s="168">
        <v>45901</v>
      </c>
      <c r="C844" s="168">
        <v>45901</v>
      </c>
      <c r="D844" s="167" t="s">
        <v>5426</v>
      </c>
      <c r="E844" s="167" t="s">
        <v>5426</v>
      </c>
      <c r="F844" s="167" t="s">
        <v>1425</v>
      </c>
      <c r="G844" s="167" t="s">
        <v>1426</v>
      </c>
      <c r="I844" s="167" t="s">
        <v>1650</v>
      </c>
      <c r="J844" s="167" t="s">
        <v>1430</v>
      </c>
      <c r="K844" s="167" t="s">
        <v>583</v>
      </c>
      <c r="L844" s="167" t="s">
        <v>1430</v>
      </c>
      <c r="M844" s="167" t="s">
        <v>2373</v>
      </c>
      <c r="O844" s="167">
        <v>10709</v>
      </c>
      <c r="P844" s="167" t="s">
        <v>4987</v>
      </c>
      <c r="Q844" s="167">
        <v>38.07</v>
      </c>
      <c r="S844" s="167">
        <f t="shared" si="13"/>
        <v>38.07</v>
      </c>
      <c r="T844" s="167" t="s">
        <v>1361</v>
      </c>
    </row>
    <row r="845" spans="1:20">
      <c r="A845" s="167">
        <v>50150</v>
      </c>
      <c r="B845" s="168">
        <v>45901</v>
      </c>
      <c r="C845" s="168">
        <v>45901</v>
      </c>
      <c r="D845" s="167" t="s">
        <v>5263</v>
      </c>
      <c r="E845" s="167" t="s">
        <v>5263</v>
      </c>
      <c r="F845" s="167" t="s">
        <v>1425</v>
      </c>
      <c r="G845" s="167" t="s">
        <v>1426</v>
      </c>
      <c r="I845" s="167" t="s">
        <v>1650</v>
      </c>
      <c r="J845" s="167" t="s">
        <v>1430</v>
      </c>
      <c r="K845" s="167" t="s">
        <v>682</v>
      </c>
      <c r="L845" s="167" t="s">
        <v>1430</v>
      </c>
      <c r="M845" s="167" t="s">
        <v>3214</v>
      </c>
      <c r="O845" s="167">
        <v>10718</v>
      </c>
      <c r="P845" s="167" t="s">
        <v>4987</v>
      </c>
      <c r="Q845" s="167">
        <v>6.93</v>
      </c>
      <c r="S845" s="167">
        <f t="shared" si="13"/>
        <v>6.93</v>
      </c>
      <c r="T845" s="167" t="s">
        <v>1361</v>
      </c>
    </row>
    <row r="846" spans="1:20">
      <c r="A846" s="167">
        <v>50150</v>
      </c>
      <c r="B846" s="168">
        <v>45901</v>
      </c>
      <c r="C846" s="168">
        <v>45901</v>
      </c>
      <c r="D846" s="167" t="s">
        <v>5264</v>
      </c>
      <c r="E846" s="167" t="s">
        <v>5264</v>
      </c>
      <c r="F846" s="167" t="s">
        <v>1425</v>
      </c>
      <c r="G846" s="167" t="s">
        <v>1426</v>
      </c>
      <c r="I846" s="167" t="s">
        <v>1650</v>
      </c>
      <c r="J846" s="167" t="s">
        <v>1430</v>
      </c>
      <c r="K846" s="167" t="s">
        <v>610</v>
      </c>
      <c r="L846" s="167" t="s">
        <v>1430</v>
      </c>
      <c r="M846" s="167" t="s">
        <v>2693</v>
      </c>
      <c r="O846" s="167">
        <v>10739</v>
      </c>
      <c r="P846" s="167" t="s">
        <v>4987</v>
      </c>
      <c r="Q846" s="167">
        <v>221.04</v>
      </c>
      <c r="S846" s="167">
        <f t="shared" si="13"/>
        <v>221.04</v>
      </c>
      <c r="T846" s="167" t="s">
        <v>1361</v>
      </c>
    </row>
    <row r="847" spans="1:20">
      <c r="A847" s="167">
        <v>50150</v>
      </c>
      <c r="B847" s="168">
        <v>45901</v>
      </c>
      <c r="C847" s="168">
        <v>45901</v>
      </c>
      <c r="D847" s="167" t="s">
        <v>5265</v>
      </c>
      <c r="E847" s="167" t="s">
        <v>5265</v>
      </c>
      <c r="F847" s="167" t="s">
        <v>1425</v>
      </c>
      <c r="G847" s="167" t="s">
        <v>1426</v>
      </c>
      <c r="I847" s="167" t="s">
        <v>1650</v>
      </c>
      <c r="J847" s="167" t="s">
        <v>1430</v>
      </c>
      <c r="K847" s="167" t="s">
        <v>671</v>
      </c>
      <c r="L847" s="167" t="s">
        <v>1430</v>
      </c>
      <c r="M847" s="167" t="s">
        <v>3166</v>
      </c>
      <c r="O847" s="167">
        <v>10716</v>
      </c>
      <c r="P847" s="167" t="s">
        <v>4987</v>
      </c>
      <c r="Q847" s="167">
        <v>87.9</v>
      </c>
      <c r="S847" s="167">
        <f t="shared" si="13"/>
        <v>87.9</v>
      </c>
      <c r="T847" s="167" t="s">
        <v>1361</v>
      </c>
    </row>
    <row r="848" spans="1:20">
      <c r="A848" s="167">
        <v>50150</v>
      </c>
      <c r="B848" s="168">
        <v>45901</v>
      </c>
      <c r="C848" s="168">
        <v>45901</v>
      </c>
      <c r="D848" s="167" t="s">
        <v>5266</v>
      </c>
      <c r="E848" s="167" t="s">
        <v>5266</v>
      </c>
      <c r="F848" s="167" t="s">
        <v>1425</v>
      </c>
      <c r="G848" s="167" t="s">
        <v>1426</v>
      </c>
      <c r="I848" s="167" t="s">
        <v>1650</v>
      </c>
      <c r="J848" s="167" t="s">
        <v>1430</v>
      </c>
      <c r="K848" s="167" t="s">
        <v>784</v>
      </c>
      <c r="L848" s="167" t="s">
        <v>1430</v>
      </c>
      <c r="M848" s="167" t="s">
        <v>4906</v>
      </c>
      <c r="O848" s="167">
        <v>10735</v>
      </c>
      <c r="P848" s="167" t="s">
        <v>4987</v>
      </c>
      <c r="Q848" s="167">
        <v>183</v>
      </c>
      <c r="S848" s="167">
        <f t="shared" si="13"/>
        <v>183</v>
      </c>
      <c r="T848" s="167" t="s">
        <v>1361</v>
      </c>
    </row>
    <row r="849" spans="1:20">
      <c r="A849" s="167">
        <v>50150</v>
      </c>
      <c r="B849" s="168">
        <v>45901</v>
      </c>
      <c r="C849" s="168">
        <v>45901</v>
      </c>
      <c r="D849" s="167" t="s">
        <v>5267</v>
      </c>
      <c r="E849" s="167" t="s">
        <v>5267</v>
      </c>
      <c r="F849" s="167" t="s">
        <v>1425</v>
      </c>
      <c r="G849" s="167" t="s">
        <v>1426</v>
      </c>
      <c r="I849" s="167" t="s">
        <v>1650</v>
      </c>
      <c r="J849" s="167" t="s">
        <v>1430</v>
      </c>
      <c r="K849" s="167" t="s">
        <v>692</v>
      </c>
      <c r="L849" s="167" t="s">
        <v>1430</v>
      </c>
      <c r="M849" s="167" t="s">
        <v>3381</v>
      </c>
      <c r="O849" s="167">
        <v>10720</v>
      </c>
      <c r="P849" s="167" t="s">
        <v>4987</v>
      </c>
      <c r="Q849" s="167">
        <v>30</v>
      </c>
      <c r="S849" s="167">
        <f t="shared" si="13"/>
        <v>30</v>
      </c>
      <c r="T849" s="167" t="s">
        <v>1361</v>
      </c>
    </row>
    <row r="850" spans="1:20">
      <c r="A850" s="167">
        <v>50150</v>
      </c>
      <c r="B850" s="168">
        <v>45901</v>
      </c>
      <c r="C850" s="168">
        <v>45901</v>
      </c>
      <c r="D850" s="167" t="s">
        <v>5268</v>
      </c>
      <c r="E850" s="167" t="s">
        <v>5268</v>
      </c>
      <c r="F850" s="167" t="s">
        <v>1425</v>
      </c>
      <c r="G850" s="167" t="s">
        <v>1426</v>
      </c>
      <c r="I850" s="167" t="s">
        <v>1650</v>
      </c>
      <c r="J850" s="167" t="s">
        <v>1430</v>
      </c>
      <c r="K850" s="167" t="s">
        <v>698</v>
      </c>
      <c r="L850" s="167" t="s">
        <v>1430</v>
      </c>
      <c r="M850" s="167" t="s">
        <v>3509</v>
      </c>
      <c r="O850" s="167">
        <v>10721</v>
      </c>
      <c r="P850" s="167" t="s">
        <v>4987</v>
      </c>
      <c r="Q850" s="167">
        <v>36</v>
      </c>
      <c r="S850" s="167">
        <f t="shared" si="13"/>
        <v>36</v>
      </c>
      <c r="T850" s="167" t="s">
        <v>1361</v>
      </c>
    </row>
    <row r="851" spans="1:20">
      <c r="A851" s="167">
        <v>50150</v>
      </c>
      <c r="B851" s="168">
        <v>45901</v>
      </c>
      <c r="C851" s="168">
        <v>45901</v>
      </c>
      <c r="D851" s="167" t="s">
        <v>5041</v>
      </c>
      <c r="E851" s="167" t="s">
        <v>5041</v>
      </c>
      <c r="F851" s="167" t="s">
        <v>1425</v>
      </c>
      <c r="G851" s="167" t="s">
        <v>1426</v>
      </c>
      <c r="I851" s="167" t="s">
        <v>1650</v>
      </c>
      <c r="J851" s="167" t="s">
        <v>1430</v>
      </c>
      <c r="K851" s="167" t="s">
        <v>764</v>
      </c>
      <c r="L851" s="167" t="s">
        <v>1430</v>
      </c>
      <c r="M851" s="167" t="s">
        <v>4457</v>
      </c>
      <c r="O851" s="167">
        <v>10733</v>
      </c>
      <c r="P851" s="167" t="s">
        <v>4987</v>
      </c>
      <c r="Q851" s="167">
        <v>18.489999999999998</v>
      </c>
      <c r="S851" s="167">
        <f t="shared" si="13"/>
        <v>18.489999999999998</v>
      </c>
      <c r="T851" s="167" t="s">
        <v>1361</v>
      </c>
    </row>
    <row r="852" spans="1:20">
      <c r="A852" s="167">
        <v>50150</v>
      </c>
      <c r="B852" s="168">
        <v>45901</v>
      </c>
      <c r="C852" s="168">
        <v>45901</v>
      </c>
      <c r="D852" s="167" t="s">
        <v>5427</v>
      </c>
      <c r="E852" s="167" t="s">
        <v>5427</v>
      </c>
      <c r="F852" s="167" t="s">
        <v>1425</v>
      </c>
      <c r="G852" s="167" t="s">
        <v>1426</v>
      </c>
      <c r="I852" s="167" t="s">
        <v>1650</v>
      </c>
      <c r="J852" s="167" t="s">
        <v>1430</v>
      </c>
      <c r="K852" s="167" t="s">
        <v>727</v>
      </c>
      <c r="L852" s="167" t="s">
        <v>1430</v>
      </c>
      <c r="M852" s="167" t="s">
        <v>3718</v>
      </c>
      <c r="O852" s="167">
        <v>10726</v>
      </c>
      <c r="P852" s="167" t="s">
        <v>4987</v>
      </c>
      <c r="Q852" s="167">
        <v>0.87</v>
      </c>
      <c r="S852" s="167">
        <f t="shared" si="13"/>
        <v>0.87</v>
      </c>
      <c r="T852" s="167" t="s">
        <v>1361</v>
      </c>
    </row>
    <row r="853" spans="1:20">
      <c r="A853" s="167">
        <v>50150</v>
      </c>
      <c r="B853" s="168">
        <v>45901</v>
      </c>
      <c r="C853" s="168">
        <v>45901</v>
      </c>
      <c r="D853" s="167" t="s">
        <v>5269</v>
      </c>
      <c r="E853" s="167" t="s">
        <v>5269</v>
      </c>
      <c r="F853" s="167" t="s">
        <v>1425</v>
      </c>
      <c r="G853" s="167" t="s">
        <v>1426</v>
      </c>
      <c r="I853" s="167" t="s">
        <v>1650</v>
      </c>
      <c r="J853" s="167" t="s">
        <v>1430</v>
      </c>
      <c r="K853" s="167" t="s">
        <v>620</v>
      </c>
      <c r="L853" s="167" t="s">
        <v>1430</v>
      </c>
      <c r="M853" s="167" t="s">
        <v>2814</v>
      </c>
      <c r="O853" s="167">
        <v>10882</v>
      </c>
      <c r="P853" s="167" t="s">
        <v>4987</v>
      </c>
      <c r="Q853" s="167">
        <v>5.25</v>
      </c>
      <c r="S853" s="167">
        <f t="shared" si="13"/>
        <v>5.25</v>
      </c>
      <c r="T853" s="167" t="s">
        <v>1361</v>
      </c>
    </row>
    <row r="854" spans="1:20">
      <c r="A854" s="167">
        <v>50150</v>
      </c>
      <c r="B854" s="168">
        <v>45901</v>
      </c>
      <c r="C854" s="168">
        <v>45901</v>
      </c>
      <c r="D854" s="167" t="s">
        <v>5270</v>
      </c>
      <c r="E854" s="167" t="s">
        <v>5270</v>
      </c>
      <c r="F854" s="167" t="s">
        <v>1425</v>
      </c>
      <c r="G854" s="167" t="s">
        <v>1426</v>
      </c>
      <c r="I854" s="167" t="s">
        <v>1650</v>
      </c>
      <c r="J854" s="167" t="s">
        <v>1430</v>
      </c>
      <c r="K854" s="167" t="s">
        <v>549</v>
      </c>
      <c r="L854" s="167" t="s">
        <v>1430</v>
      </c>
      <c r="M854" s="167" t="s">
        <v>1809</v>
      </c>
      <c r="O854" s="167">
        <v>10705</v>
      </c>
      <c r="P854" s="167" t="s">
        <v>4987</v>
      </c>
      <c r="Q854" s="167">
        <v>45</v>
      </c>
      <c r="S854" s="167">
        <f t="shared" si="13"/>
        <v>45</v>
      </c>
      <c r="T854" s="167" t="s">
        <v>1361</v>
      </c>
    </row>
    <row r="855" spans="1:20">
      <c r="A855" s="167">
        <v>50150</v>
      </c>
      <c r="B855" s="168">
        <v>45901</v>
      </c>
      <c r="C855" s="168">
        <v>45901</v>
      </c>
      <c r="D855" s="167" t="s">
        <v>5271</v>
      </c>
      <c r="E855" s="167" t="s">
        <v>5271</v>
      </c>
      <c r="F855" s="167" t="s">
        <v>1425</v>
      </c>
      <c r="G855" s="167" t="s">
        <v>1426</v>
      </c>
      <c r="I855" s="167" t="s">
        <v>1650</v>
      </c>
      <c r="J855" s="167" t="s">
        <v>1430</v>
      </c>
      <c r="K855" s="167" t="s">
        <v>653</v>
      </c>
      <c r="L855" s="167" t="s">
        <v>1430</v>
      </c>
      <c r="M855" s="167" t="s">
        <v>3097</v>
      </c>
      <c r="O855" s="167">
        <v>10740</v>
      </c>
      <c r="P855" s="167" t="s">
        <v>4987</v>
      </c>
      <c r="Q855" s="167">
        <v>24.9</v>
      </c>
      <c r="S855" s="167">
        <f t="shared" si="13"/>
        <v>24.9</v>
      </c>
      <c r="T855" s="167" t="s">
        <v>1361</v>
      </c>
    </row>
    <row r="856" spans="1:20">
      <c r="A856" s="167">
        <v>50150</v>
      </c>
      <c r="B856" s="168">
        <v>45901</v>
      </c>
      <c r="C856" s="168">
        <v>45901</v>
      </c>
      <c r="D856" s="167" t="s">
        <v>5042</v>
      </c>
      <c r="E856" s="167" t="s">
        <v>5042</v>
      </c>
      <c r="F856" s="167" t="s">
        <v>1425</v>
      </c>
      <c r="G856" s="167" t="s">
        <v>1426</v>
      </c>
      <c r="I856" s="167" t="s">
        <v>1650</v>
      </c>
      <c r="J856" s="167" t="s">
        <v>1430</v>
      </c>
      <c r="K856" s="167" t="s">
        <v>570</v>
      </c>
      <c r="L856" s="167" t="s">
        <v>1430</v>
      </c>
      <c r="M856" s="167" t="s">
        <v>2081</v>
      </c>
      <c r="O856" s="167">
        <v>10706</v>
      </c>
      <c r="P856" s="167" t="s">
        <v>4987</v>
      </c>
      <c r="Q856" s="167">
        <v>24.99</v>
      </c>
      <c r="S856" s="167">
        <f t="shared" si="13"/>
        <v>24.99</v>
      </c>
      <c r="T856" s="167" t="s">
        <v>1361</v>
      </c>
    </row>
    <row r="857" spans="1:20">
      <c r="A857" s="167">
        <v>50150</v>
      </c>
      <c r="B857" s="168">
        <v>45901</v>
      </c>
      <c r="C857" s="168">
        <v>45901</v>
      </c>
      <c r="D857" s="167" t="s">
        <v>5043</v>
      </c>
      <c r="E857" s="167" t="s">
        <v>5043</v>
      </c>
      <c r="F857" s="167" t="s">
        <v>1425</v>
      </c>
      <c r="G857" s="167" t="s">
        <v>1426</v>
      </c>
      <c r="I857" s="167" t="s">
        <v>1650</v>
      </c>
      <c r="J857" s="167" t="s">
        <v>1430</v>
      </c>
      <c r="K857" s="167" t="s">
        <v>732</v>
      </c>
      <c r="L857" s="167" t="s">
        <v>1430</v>
      </c>
      <c r="M857" s="167" t="s">
        <v>3792</v>
      </c>
      <c r="O857" s="167">
        <v>10727</v>
      </c>
      <c r="P857" s="167" t="s">
        <v>4987</v>
      </c>
      <c r="Q857" s="167">
        <v>0.6</v>
      </c>
      <c r="S857" s="167">
        <f t="shared" si="13"/>
        <v>0.6</v>
      </c>
      <c r="T857" s="167" t="s">
        <v>1361</v>
      </c>
    </row>
    <row r="858" spans="1:20">
      <c r="A858" s="167">
        <v>50150</v>
      </c>
      <c r="B858" s="168">
        <v>45901</v>
      </c>
      <c r="C858" s="168">
        <v>45901</v>
      </c>
      <c r="D858" s="167" t="s">
        <v>5272</v>
      </c>
      <c r="E858" s="167" t="s">
        <v>5272</v>
      </c>
      <c r="F858" s="167" t="s">
        <v>1425</v>
      </c>
      <c r="G858" s="167" t="s">
        <v>1426</v>
      </c>
      <c r="I858" s="167" t="s">
        <v>1650</v>
      </c>
      <c r="J858" s="167" t="s">
        <v>1430</v>
      </c>
      <c r="K858" s="167" t="s">
        <v>646</v>
      </c>
      <c r="L858" s="167" t="s">
        <v>1430</v>
      </c>
      <c r="M858" s="167" t="s">
        <v>3068</v>
      </c>
      <c r="O858" s="167">
        <v>10713</v>
      </c>
      <c r="P858" s="167" t="s">
        <v>4987</v>
      </c>
      <c r="Q858" s="167">
        <v>7.8</v>
      </c>
      <c r="S858" s="167">
        <f t="shared" si="13"/>
        <v>7.8</v>
      </c>
      <c r="T858" s="167" t="s">
        <v>1361</v>
      </c>
    </row>
    <row r="859" spans="1:20">
      <c r="A859" s="167">
        <v>50150</v>
      </c>
      <c r="B859" s="168">
        <v>45901</v>
      </c>
      <c r="C859" s="168">
        <v>45901</v>
      </c>
      <c r="D859" s="167" t="s">
        <v>5428</v>
      </c>
      <c r="E859" s="167" t="s">
        <v>5428</v>
      </c>
      <c r="F859" s="167" t="s">
        <v>1408</v>
      </c>
      <c r="G859" s="167" t="s">
        <v>1409</v>
      </c>
      <c r="I859" s="167" t="s">
        <v>1650</v>
      </c>
      <c r="J859" s="167" t="s">
        <v>1430</v>
      </c>
      <c r="K859" s="167" t="s">
        <v>674</v>
      </c>
      <c r="L859" s="167" t="s">
        <v>1430</v>
      </c>
      <c r="M859" s="167" t="s">
        <v>3191</v>
      </c>
      <c r="O859" s="167">
        <v>10717</v>
      </c>
      <c r="P859" s="167" t="s">
        <v>4987</v>
      </c>
      <c r="Q859" s="167">
        <v>20.93</v>
      </c>
      <c r="S859" s="167">
        <f t="shared" si="13"/>
        <v>20.93</v>
      </c>
      <c r="T859" s="167" t="s">
        <v>1361</v>
      </c>
    </row>
    <row r="860" spans="1:20">
      <c r="A860" s="167">
        <v>50150</v>
      </c>
      <c r="B860" s="168">
        <v>45901</v>
      </c>
      <c r="C860" s="168">
        <v>45901</v>
      </c>
      <c r="D860" s="167" t="s">
        <v>5273</v>
      </c>
      <c r="E860" s="167" t="s">
        <v>5273</v>
      </c>
      <c r="F860" s="167" t="s">
        <v>1425</v>
      </c>
      <c r="G860" s="167" t="s">
        <v>1426</v>
      </c>
      <c r="I860" s="167" t="s">
        <v>1650</v>
      </c>
      <c r="J860" s="167" t="s">
        <v>1430</v>
      </c>
      <c r="K860" s="167" t="s">
        <v>736</v>
      </c>
      <c r="L860" s="167" t="s">
        <v>1430</v>
      </c>
      <c r="M860" s="167" t="s">
        <v>4010</v>
      </c>
      <c r="O860" s="167">
        <v>10728</v>
      </c>
      <c r="P860" s="167" t="s">
        <v>4987</v>
      </c>
      <c r="Q860" s="167">
        <v>4</v>
      </c>
      <c r="S860" s="167">
        <f t="shared" si="13"/>
        <v>4</v>
      </c>
      <c r="T860" s="167" t="s">
        <v>1361</v>
      </c>
    </row>
    <row r="861" spans="1:20">
      <c r="A861" s="167">
        <v>50150</v>
      </c>
      <c r="B861" s="168">
        <v>45901</v>
      </c>
      <c r="C861" s="168">
        <v>45901</v>
      </c>
      <c r="D861" s="167" t="s">
        <v>5274</v>
      </c>
      <c r="E861" s="167" t="s">
        <v>5274</v>
      </c>
      <c r="F861" s="167" t="s">
        <v>1425</v>
      </c>
      <c r="G861" s="167" t="s">
        <v>1426</v>
      </c>
      <c r="I861" s="167" t="s">
        <v>1650</v>
      </c>
      <c r="J861" s="167" t="s">
        <v>1430</v>
      </c>
      <c r="K861" s="167" t="s">
        <v>745</v>
      </c>
      <c r="L861" s="167" t="s">
        <v>1430</v>
      </c>
      <c r="M861" s="167" t="s">
        <v>4226</v>
      </c>
      <c r="O861" s="167">
        <v>10730</v>
      </c>
      <c r="P861" s="167" t="s">
        <v>4987</v>
      </c>
      <c r="Q861" s="167">
        <v>2.2000000000000002</v>
      </c>
      <c r="S861" s="167">
        <f t="shared" si="13"/>
        <v>2.2000000000000002</v>
      </c>
      <c r="T861" s="167" t="s">
        <v>1361</v>
      </c>
    </row>
    <row r="862" spans="1:20">
      <c r="A862" s="167">
        <v>50150</v>
      </c>
      <c r="B862" s="168">
        <v>45901</v>
      </c>
      <c r="C862" s="168">
        <v>45901</v>
      </c>
      <c r="D862" s="167" t="s">
        <v>5274</v>
      </c>
      <c r="E862" s="167" t="s">
        <v>5274</v>
      </c>
      <c r="F862" s="167" t="s">
        <v>1425</v>
      </c>
      <c r="G862" s="167" t="s">
        <v>1426</v>
      </c>
      <c r="I862" s="167" t="s">
        <v>1650</v>
      </c>
      <c r="J862" s="167" t="s">
        <v>1430</v>
      </c>
      <c r="K862" s="167" t="s">
        <v>745</v>
      </c>
      <c r="L862" s="167" t="s">
        <v>1430</v>
      </c>
      <c r="M862" s="167" t="s">
        <v>4226</v>
      </c>
      <c r="O862" s="167">
        <v>10730</v>
      </c>
      <c r="P862" s="167" t="s">
        <v>4987</v>
      </c>
      <c r="Q862" s="167">
        <v>2.2000000000000002</v>
      </c>
      <c r="S862" s="167">
        <f t="shared" si="13"/>
        <v>2.2000000000000002</v>
      </c>
      <c r="T862" s="167" t="s">
        <v>1361</v>
      </c>
    </row>
    <row r="863" spans="1:20">
      <c r="A863" s="167">
        <v>50150</v>
      </c>
      <c r="B863" s="168">
        <v>45901</v>
      </c>
      <c r="C863" s="168">
        <v>45901</v>
      </c>
      <c r="D863" s="167" t="s">
        <v>5275</v>
      </c>
      <c r="E863" s="167" t="s">
        <v>5275</v>
      </c>
      <c r="F863" s="167" t="s">
        <v>1425</v>
      </c>
      <c r="G863" s="167" t="s">
        <v>1426</v>
      </c>
      <c r="I863" s="167" t="s">
        <v>1650</v>
      </c>
      <c r="J863" s="167" t="s">
        <v>1430</v>
      </c>
      <c r="K863" s="167" t="s">
        <v>720</v>
      </c>
      <c r="L863" s="167" t="s">
        <v>1430</v>
      </c>
      <c r="M863" s="167" t="s">
        <v>3635</v>
      </c>
      <c r="O863" s="167">
        <v>10724</v>
      </c>
      <c r="P863" s="167" t="s">
        <v>4987</v>
      </c>
      <c r="Q863" s="167">
        <v>11.84</v>
      </c>
      <c r="S863" s="167">
        <f t="shared" si="13"/>
        <v>11.84</v>
      </c>
      <c r="T863" s="167" t="s">
        <v>1361</v>
      </c>
    </row>
    <row r="864" spans="1:20">
      <c r="A864" s="167">
        <v>50150</v>
      </c>
      <c r="B864" s="168">
        <v>45901</v>
      </c>
      <c r="C864" s="168">
        <v>45901</v>
      </c>
      <c r="D864" s="167" t="s">
        <v>5276</v>
      </c>
      <c r="E864" s="167" t="s">
        <v>5276</v>
      </c>
      <c r="F864" s="167" t="s">
        <v>1425</v>
      </c>
      <c r="G864" s="167" t="s">
        <v>1426</v>
      </c>
      <c r="I864" s="167" t="s">
        <v>1650</v>
      </c>
      <c r="J864" s="167" t="s">
        <v>1430</v>
      </c>
      <c r="K864" s="167" t="s">
        <v>748</v>
      </c>
      <c r="L864" s="167" t="s">
        <v>1430</v>
      </c>
      <c r="M864" s="167" t="s">
        <v>4274</v>
      </c>
      <c r="O864" s="167">
        <v>10731</v>
      </c>
      <c r="P864" s="167" t="s">
        <v>4987</v>
      </c>
      <c r="Q864" s="167">
        <v>14.36</v>
      </c>
      <c r="S864" s="167">
        <f t="shared" si="13"/>
        <v>14.36</v>
      </c>
      <c r="T864" s="167" t="s">
        <v>1361</v>
      </c>
    </row>
    <row r="865" spans="1:20">
      <c r="A865" s="167">
        <v>50150</v>
      </c>
      <c r="B865" s="168">
        <v>45901</v>
      </c>
      <c r="C865" s="168">
        <v>45901</v>
      </c>
      <c r="D865" s="167" t="s">
        <v>5278</v>
      </c>
      <c r="E865" s="167" t="s">
        <v>5278</v>
      </c>
      <c r="F865" s="167" t="s">
        <v>1425</v>
      </c>
      <c r="G865" s="167" t="s">
        <v>1426</v>
      </c>
      <c r="I865" s="167" t="s">
        <v>1650</v>
      </c>
      <c r="J865" s="167" t="s">
        <v>1430</v>
      </c>
      <c r="K865" s="167" t="s">
        <v>597</v>
      </c>
      <c r="L865" s="167" t="s">
        <v>1430</v>
      </c>
      <c r="M865" s="167" t="s">
        <v>2607</v>
      </c>
      <c r="O865" s="167">
        <v>10711</v>
      </c>
      <c r="P865" s="167" t="s">
        <v>4987</v>
      </c>
      <c r="Q865" s="167">
        <v>64.33</v>
      </c>
      <c r="S865" s="167">
        <f t="shared" si="13"/>
        <v>64.33</v>
      </c>
      <c r="T865" s="167" t="s">
        <v>1361</v>
      </c>
    </row>
    <row r="866" spans="1:20">
      <c r="A866" s="167">
        <v>50150</v>
      </c>
      <c r="B866" s="168">
        <v>45901</v>
      </c>
      <c r="C866" s="168">
        <v>45901</v>
      </c>
      <c r="D866" s="167" t="s">
        <v>5429</v>
      </c>
      <c r="E866" s="167" t="s">
        <v>5429</v>
      </c>
      <c r="F866" s="167" t="s">
        <v>1425</v>
      </c>
      <c r="G866" s="167" t="s">
        <v>1426</v>
      </c>
      <c r="I866" s="167" t="s">
        <v>1650</v>
      </c>
      <c r="J866" s="167" t="s">
        <v>3142</v>
      </c>
      <c r="K866" s="167" t="s">
        <v>658</v>
      </c>
      <c r="L866" s="167" t="s">
        <v>3143</v>
      </c>
      <c r="M866" s="167" t="s">
        <v>3112</v>
      </c>
      <c r="O866" s="167">
        <v>10736</v>
      </c>
      <c r="P866" s="167" t="s">
        <v>4987</v>
      </c>
      <c r="Q866" s="167">
        <v>24.06</v>
      </c>
      <c r="S866" s="167">
        <f t="shared" si="13"/>
        <v>24.06</v>
      </c>
      <c r="T866" s="167" t="s">
        <v>1361</v>
      </c>
    </row>
    <row r="867" spans="1:20">
      <c r="A867" s="167">
        <v>50150</v>
      </c>
      <c r="B867" s="168">
        <v>45901</v>
      </c>
      <c r="C867" s="168">
        <v>45901</v>
      </c>
      <c r="D867" s="167" t="s">
        <v>5430</v>
      </c>
      <c r="E867" s="167" t="s">
        <v>5430</v>
      </c>
      <c r="F867" s="167" t="s">
        <v>1425</v>
      </c>
      <c r="G867" s="167" t="s">
        <v>1426</v>
      </c>
      <c r="I867" s="167" t="s">
        <v>1405</v>
      </c>
      <c r="J867" s="167" t="s">
        <v>1592</v>
      </c>
      <c r="K867" s="167" t="s">
        <v>961</v>
      </c>
      <c r="L867" s="167" t="s">
        <v>1593</v>
      </c>
      <c r="M867" s="167" t="s">
        <v>2511</v>
      </c>
      <c r="O867" s="167">
        <v>10836</v>
      </c>
      <c r="P867" s="167" t="s">
        <v>4987</v>
      </c>
      <c r="Q867" s="167">
        <v>173.8</v>
      </c>
      <c r="S867" s="167">
        <f t="shared" si="13"/>
        <v>173.8</v>
      </c>
      <c r="T867" s="167" t="s">
        <v>1361</v>
      </c>
    </row>
    <row r="868" spans="1:20">
      <c r="A868" s="167">
        <v>50150</v>
      </c>
      <c r="B868" s="168">
        <v>45901</v>
      </c>
      <c r="C868" s="168">
        <v>45901</v>
      </c>
      <c r="D868" s="167" t="s">
        <v>5431</v>
      </c>
      <c r="E868" s="167" t="s">
        <v>5431</v>
      </c>
      <c r="F868" s="167" t="s">
        <v>1425</v>
      </c>
      <c r="G868" s="167" t="s">
        <v>1426</v>
      </c>
      <c r="I868" s="167" t="s">
        <v>1650</v>
      </c>
      <c r="J868" s="167" t="s">
        <v>1430</v>
      </c>
      <c r="K868" s="167" t="s">
        <v>707</v>
      </c>
      <c r="L868" s="167" t="s">
        <v>1430</v>
      </c>
      <c r="M868" s="167" t="s">
        <v>3564</v>
      </c>
      <c r="O868" s="167">
        <v>10737</v>
      </c>
      <c r="P868" s="167" t="s">
        <v>4987</v>
      </c>
      <c r="Q868" s="167">
        <v>10</v>
      </c>
      <c r="S868" s="167">
        <f t="shared" si="13"/>
        <v>10</v>
      </c>
      <c r="T868" s="167" t="s">
        <v>1361</v>
      </c>
    </row>
    <row r="869" spans="1:20">
      <c r="A869" s="167">
        <v>50150</v>
      </c>
      <c r="B869" s="168">
        <v>45901</v>
      </c>
      <c r="C869" s="168">
        <v>45901</v>
      </c>
      <c r="D869" s="167" t="s">
        <v>5279</v>
      </c>
      <c r="E869" s="167" t="s">
        <v>5279</v>
      </c>
      <c r="F869" s="167" t="s">
        <v>1425</v>
      </c>
      <c r="G869" s="167" t="s">
        <v>1426</v>
      </c>
      <c r="I869" s="167" t="s">
        <v>1405</v>
      </c>
      <c r="J869" s="167" t="s">
        <v>1430</v>
      </c>
      <c r="K869" s="167" t="s">
        <v>1123</v>
      </c>
      <c r="L869" s="167" t="s">
        <v>1430</v>
      </c>
      <c r="M869" s="167" t="s">
        <v>3412</v>
      </c>
      <c r="O869" s="167">
        <v>10782</v>
      </c>
      <c r="P869" s="167" t="s">
        <v>4987</v>
      </c>
      <c r="Q869" s="167">
        <v>0.02</v>
      </c>
      <c r="S869" s="167">
        <f t="shared" si="13"/>
        <v>0.02</v>
      </c>
      <c r="T869" s="167" t="s">
        <v>1361</v>
      </c>
    </row>
    <row r="870" spans="1:20">
      <c r="A870" s="167">
        <v>50150</v>
      </c>
      <c r="B870" s="168">
        <v>45901</v>
      </c>
      <c r="C870" s="168">
        <v>45901</v>
      </c>
      <c r="D870" s="167" t="s">
        <v>5279</v>
      </c>
      <c r="E870" s="167" t="s">
        <v>5279</v>
      </c>
      <c r="F870" s="167" t="s">
        <v>1425</v>
      </c>
      <c r="G870" s="167" t="s">
        <v>1426</v>
      </c>
      <c r="I870" s="167" t="s">
        <v>1405</v>
      </c>
      <c r="J870" s="167" t="s">
        <v>1592</v>
      </c>
      <c r="K870" s="167" t="s">
        <v>1123</v>
      </c>
      <c r="L870" s="167" t="s">
        <v>1593</v>
      </c>
      <c r="M870" s="167" t="s">
        <v>3412</v>
      </c>
      <c r="O870" s="167">
        <v>10782</v>
      </c>
      <c r="P870" s="167" t="s">
        <v>4987</v>
      </c>
      <c r="Q870" s="167">
        <v>13.2</v>
      </c>
      <c r="S870" s="167">
        <f t="shared" si="13"/>
        <v>13.2</v>
      </c>
      <c r="T870" s="167" t="s">
        <v>1361</v>
      </c>
    </row>
    <row r="871" spans="1:20">
      <c r="A871" s="167">
        <v>50150</v>
      </c>
      <c r="B871" s="168">
        <v>45901</v>
      </c>
      <c r="C871" s="168">
        <v>45901</v>
      </c>
      <c r="D871" s="167" t="s">
        <v>5432</v>
      </c>
      <c r="E871" s="167" t="s">
        <v>5432</v>
      </c>
      <c r="F871" s="167" t="s">
        <v>1425</v>
      </c>
      <c r="G871" s="167" t="s">
        <v>1426</v>
      </c>
      <c r="I871" s="167" t="s">
        <v>1405</v>
      </c>
      <c r="J871" s="167" t="s">
        <v>2905</v>
      </c>
      <c r="K871" s="167" t="s">
        <v>1016</v>
      </c>
      <c r="L871" s="167" t="s">
        <v>2905</v>
      </c>
      <c r="M871" s="167" t="s">
        <v>2879</v>
      </c>
      <c r="O871" s="167">
        <v>10824</v>
      </c>
      <c r="P871" s="167" t="s">
        <v>4987</v>
      </c>
      <c r="Q871" s="167">
        <v>13</v>
      </c>
      <c r="S871" s="167">
        <f t="shared" si="13"/>
        <v>13</v>
      </c>
      <c r="T871" s="167" t="s">
        <v>1361</v>
      </c>
    </row>
    <row r="872" spans="1:20">
      <c r="A872" s="167">
        <v>50150</v>
      </c>
      <c r="B872" s="168">
        <v>45901</v>
      </c>
      <c r="C872" s="168">
        <v>45901</v>
      </c>
      <c r="D872" s="167" t="s">
        <v>5432</v>
      </c>
      <c r="E872" s="167" t="s">
        <v>5432</v>
      </c>
      <c r="F872" s="167" t="s">
        <v>1425</v>
      </c>
      <c r="G872" s="167" t="s">
        <v>1426</v>
      </c>
      <c r="I872" s="167" t="s">
        <v>1405</v>
      </c>
      <c r="J872" s="167" t="s">
        <v>1592</v>
      </c>
      <c r="K872" s="167" t="s">
        <v>1016</v>
      </c>
      <c r="L872" s="167" t="s">
        <v>1593</v>
      </c>
      <c r="M872" s="167" t="s">
        <v>2879</v>
      </c>
      <c r="O872" s="167">
        <v>10824</v>
      </c>
      <c r="P872" s="167" t="s">
        <v>4987</v>
      </c>
      <c r="Q872" s="167">
        <v>66</v>
      </c>
      <c r="S872" s="167">
        <f t="shared" si="13"/>
        <v>66</v>
      </c>
      <c r="T872" s="167" t="s">
        <v>1361</v>
      </c>
    </row>
    <row r="873" spans="1:20">
      <c r="A873" s="167">
        <v>50150</v>
      </c>
      <c r="B873" s="168">
        <v>45901</v>
      </c>
      <c r="C873" s="168">
        <v>45901</v>
      </c>
      <c r="D873" s="167" t="s">
        <v>5432</v>
      </c>
      <c r="E873" s="167" t="s">
        <v>5432</v>
      </c>
      <c r="F873" s="167" t="s">
        <v>1425</v>
      </c>
      <c r="G873" s="167" t="s">
        <v>1426</v>
      </c>
      <c r="I873" s="167" t="s">
        <v>1405</v>
      </c>
      <c r="J873" s="167" t="s">
        <v>2898</v>
      </c>
      <c r="K873" s="167" t="s">
        <v>1016</v>
      </c>
      <c r="L873" s="167" t="s">
        <v>2898</v>
      </c>
      <c r="M873" s="167" t="s">
        <v>2879</v>
      </c>
      <c r="O873" s="167">
        <v>10824</v>
      </c>
      <c r="P873" s="167" t="s">
        <v>4987</v>
      </c>
      <c r="Q873" s="167">
        <v>103.18</v>
      </c>
      <c r="S873" s="167">
        <f t="shared" si="13"/>
        <v>103.18</v>
      </c>
      <c r="T873" s="167" t="s">
        <v>1361</v>
      </c>
    </row>
    <row r="874" spans="1:20">
      <c r="A874" s="167">
        <v>50150</v>
      </c>
      <c r="B874" s="168">
        <v>45901</v>
      </c>
      <c r="C874" s="168">
        <v>45901</v>
      </c>
      <c r="D874" s="167" t="s">
        <v>5432</v>
      </c>
      <c r="E874" s="167" t="s">
        <v>5432</v>
      </c>
      <c r="F874" s="167" t="s">
        <v>1408</v>
      </c>
      <c r="G874" s="167" t="s">
        <v>1409</v>
      </c>
      <c r="I874" s="167" t="s">
        <v>1405</v>
      </c>
      <c r="J874" s="167" t="s">
        <v>1419</v>
      </c>
      <c r="K874" s="167" t="s">
        <v>1016</v>
      </c>
      <c r="L874" s="167" t="s">
        <v>1420</v>
      </c>
      <c r="M874" s="167" t="s">
        <v>2879</v>
      </c>
      <c r="O874" s="167">
        <v>10824</v>
      </c>
      <c r="P874" s="167" t="s">
        <v>4987</v>
      </c>
      <c r="Q874" s="167">
        <v>66</v>
      </c>
      <c r="S874" s="167">
        <f t="shared" si="13"/>
        <v>66</v>
      </c>
      <c r="T874" s="167" t="s">
        <v>1361</v>
      </c>
    </row>
    <row r="875" spans="1:20">
      <c r="A875" s="167">
        <v>50150</v>
      </c>
      <c r="B875" s="168">
        <v>45901</v>
      </c>
      <c r="C875" s="168">
        <v>45901</v>
      </c>
      <c r="D875" s="167" t="s">
        <v>5433</v>
      </c>
      <c r="E875" s="167" t="s">
        <v>5433</v>
      </c>
      <c r="F875" s="167" t="s">
        <v>1425</v>
      </c>
      <c r="G875" s="167" t="s">
        <v>1426</v>
      </c>
      <c r="I875" s="167" t="s">
        <v>1405</v>
      </c>
      <c r="J875" s="167" t="s">
        <v>2907</v>
      </c>
      <c r="K875" s="167" t="s">
        <v>1016</v>
      </c>
      <c r="L875" s="167" t="s">
        <v>2907</v>
      </c>
      <c r="M875" s="167" t="s">
        <v>2879</v>
      </c>
      <c r="O875" s="167">
        <v>10766</v>
      </c>
      <c r="P875" s="167" t="s">
        <v>4987</v>
      </c>
      <c r="Q875" s="167">
        <v>6.5</v>
      </c>
      <c r="S875" s="167">
        <f t="shared" si="13"/>
        <v>6.5</v>
      </c>
      <c r="T875" s="167" t="s">
        <v>1361</v>
      </c>
    </row>
    <row r="876" spans="1:20">
      <c r="A876" s="167">
        <v>50150</v>
      </c>
      <c r="B876" s="168">
        <v>45901</v>
      </c>
      <c r="C876" s="168">
        <v>45901</v>
      </c>
      <c r="D876" s="167" t="s">
        <v>5433</v>
      </c>
      <c r="E876" s="167" t="s">
        <v>5433</v>
      </c>
      <c r="F876" s="167" t="s">
        <v>1425</v>
      </c>
      <c r="G876" s="167" t="s">
        <v>1426</v>
      </c>
      <c r="I876" s="167" t="s">
        <v>1405</v>
      </c>
      <c r="J876" s="167" t="s">
        <v>2898</v>
      </c>
      <c r="K876" s="167" t="s">
        <v>1016</v>
      </c>
      <c r="L876" s="167" t="s">
        <v>2898</v>
      </c>
      <c r="M876" s="167" t="s">
        <v>2879</v>
      </c>
      <c r="O876" s="167">
        <v>10766</v>
      </c>
      <c r="P876" s="167" t="s">
        <v>4987</v>
      </c>
      <c r="Q876" s="167">
        <v>13.33</v>
      </c>
      <c r="S876" s="167">
        <f t="shared" si="13"/>
        <v>13.33</v>
      </c>
      <c r="T876" s="167" t="s">
        <v>1361</v>
      </c>
    </row>
    <row r="877" spans="1:20">
      <c r="A877" s="167">
        <v>50150</v>
      </c>
      <c r="B877" s="168">
        <v>45901</v>
      </c>
      <c r="C877" s="168">
        <v>45901</v>
      </c>
      <c r="D877" s="167" t="s">
        <v>5434</v>
      </c>
      <c r="E877" s="167" t="s">
        <v>5434</v>
      </c>
      <c r="F877" s="167" t="s">
        <v>1425</v>
      </c>
      <c r="G877" s="167" t="s">
        <v>1426</v>
      </c>
      <c r="I877" s="167" t="s">
        <v>1405</v>
      </c>
      <c r="J877" s="167" t="s">
        <v>1592</v>
      </c>
      <c r="K877" s="167" t="s">
        <v>1016</v>
      </c>
      <c r="L877" s="167" t="s">
        <v>1593</v>
      </c>
      <c r="M877" s="167" t="s">
        <v>2879</v>
      </c>
      <c r="O877" s="167">
        <v>10765</v>
      </c>
      <c r="P877" s="167" t="s">
        <v>4987</v>
      </c>
      <c r="Q877" s="167">
        <v>4.4000000000000004</v>
      </c>
      <c r="S877" s="167">
        <f t="shared" si="13"/>
        <v>4.4000000000000004</v>
      </c>
      <c r="T877" s="167" t="s">
        <v>1361</v>
      </c>
    </row>
    <row r="878" spans="1:20">
      <c r="A878" s="167">
        <v>50150</v>
      </c>
      <c r="B878" s="168">
        <v>45901</v>
      </c>
      <c r="C878" s="168">
        <v>45901</v>
      </c>
      <c r="D878" s="167" t="s">
        <v>5435</v>
      </c>
      <c r="E878" s="167" t="s">
        <v>5435</v>
      </c>
      <c r="F878" s="167" t="s">
        <v>1425</v>
      </c>
      <c r="G878" s="167" t="s">
        <v>1426</v>
      </c>
      <c r="I878" s="167" t="s">
        <v>1405</v>
      </c>
      <c r="J878" s="167" t="s">
        <v>2907</v>
      </c>
      <c r="K878" s="167" t="s">
        <v>1016</v>
      </c>
      <c r="L878" s="167" t="s">
        <v>2907</v>
      </c>
      <c r="M878" s="167" t="s">
        <v>2879</v>
      </c>
      <c r="O878" s="167">
        <v>10761</v>
      </c>
      <c r="P878" s="167" t="s">
        <v>4987</v>
      </c>
      <c r="Q878" s="167">
        <v>6.5</v>
      </c>
      <c r="S878" s="167">
        <f t="shared" si="13"/>
        <v>6.5</v>
      </c>
      <c r="T878" s="167" t="s">
        <v>1361</v>
      </c>
    </row>
    <row r="879" spans="1:20">
      <c r="A879" s="167">
        <v>50150</v>
      </c>
      <c r="B879" s="168">
        <v>45901</v>
      </c>
      <c r="C879" s="168">
        <v>45901</v>
      </c>
      <c r="D879" s="167" t="s">
        <v>5435</v>
      </c>
      <c r="E879" s="167" t="s">
        <v>5435</v>
      </c>
      <c r="F879" s="167" t="s">
        <v>1425</v>
      </c>
      <c r="G879" s="167" t="s">
        <v>1426</v>
      </c>
      <c r="I879" s="167" t="s">
        <v>1405</v>
      </c>
      <c r="J879" s="167" t="s">
        <v>1592</v>
      </c>
      <c r="K879" s="167" t="s">
        <v>1016</v>
      </c>
      <c r="L879" s="167" t="s">
        <v>1593</v>
      </c>
      <c r="M879" s="167" t="s">
        <v>2879</v>
      </c>
      <c r="O879" s="167">
        <v>10761</v>
      </c>
      <c r="P879" s="167" t="s">
        <v>4987</v>
      </c>
      <c r="Q879" s="167">
        <v>6.6</v>
      </c>
      <c r="S879" s="167">
        <f t="shared" si="13"/>
        <v>6.6</v>
      </c>
      <c r="T879" s="167" t="s">
        <v>1361</v>
      </c>
    </row>
    <row r="880" spans="1:20">
      <c r="A880" s="167">
        <v>50150</v>
      </c>
      <c r="B880" s="168">
        <v>45901</v>
      </c>
      <c r="C880" s="168">
        <v>45901</v>
      </c>
      <c r="D880" s="167" t="s">
        <v>5435</v>
      </c>
      <c r="E880" s="167" t="s">
        <v>5435</v>
      </c>
      <c r="F880" s="167" t="s">
        <v>1425</v>
      </c>
      <c r="G880" s="167" t="s">
        <v>1426</v>
      </c>
      <c r="I880" s="167" t="s">
        <v>1405</v>
      </c>
      <c r="J880" s="167" t="s">
        <v>2898</v>
      </c>
      <c r="K880" s="167" t="s">
        <v>1016</v>
      </c>
      <c r="L880" s="167" t="s">
        <v>2898</v>
      </c>
      <c r="M880" s="167" t="s">
        <v>2879</v>
      </c>
      <c r="O880" s="167">
        <v>10761</v>
      </c>
      <c r="P880" s="167" t="s">
        <v>4987</v>
      </c>
      <c r="Q880" s="167">
        <v>13.33</v>
      </c>
      <c r="S880" s="167">
        <f t="shared" si="13"/>
        <v>13.33</v>
      </c>
      <c r="T880" s="167" t="s">
        <v>1361</v>
      </c>
    </row>
    <row r="881" spans="1:20">
      <c r="A881" s="167">
        <v>50150</v>
      </c>
      <c r="B881" s="168">
        <v>45901</v>
      </c>
      <c r="C881" s="168">
        <v>45901</v>
      </c>
      <c r="D881" s="167" t="s">
        <v>5436</v>
      </c>
      <c r="E881" s="167" t="s">
        <v>5436</v>
      </c>
      <c r="F881" s="167" t="s">
        <v>1425</v>
      </c>
      <c r="G881" s="167" t="s">
        <v>1426</v>
      </c>
      <c r="I881" s="167" t="s">
        <v>1405</v>
      </c>
      <c r="J881" s="167" t="s">
        <v>1592</v>
      </c>
      <c r="K881" s="167" t="s">
        <v>1016</v>
      </c>
      <c r="L881" s="167" t="s">
        <v>1593</v>
      </c>
      <c r="M881" s="167" t="s">
        <v>2879</v>
      </c>
      <c r="O881" s="167">
        <v>10760</v>
      </c>
      <c r="P881" s="167" t="s">
        <v>4987</v>
      </c>
      <c r="Q881" s="167">
        <v>2.2000000000000002</v>
      </c>
      <c r="S881" s="167">
        <f t="shared" si="13"/>
        <v>2.2000000000000002</v>
      </c>
      <c r="T881" s="167" t="s">
        <v>1361</v>
      </c>
    </row>
    <row r="882" spans="1:20">
      <c r="A882" s="167">
        <v>50150</v>
      </c>
      <c r="B882" s="168">
        <v>45901</v>
      </c>
      <c r="C882" s="168">
        <v>45901</v>
      </c>
      <c r="D882" s="167" t="s">
        <v>5436</v>
      </c>
      <c r="E882" s="167" t="s">
        <v>5436</v>
      </c>
      <c r="F882" s="167" t="s">
        <v>1425</v>
      </c>
      <c r="G882" s="167" t="s">
        <v>1426</v>
      </c>
      <c r="I882" s="167" t="s">
        <v>1405</v>
      </c>
      <c r="J882" s="167" t="s">
        <v>2907</v>
      </c>
      <c r="K882" s="167" t="s">
        <v>1016</v>
      </c>
      <c r="L882" s="167" t="s">
        <v>2907</v>
      </c>
      <c r="M882" s="167" t="s">
        <v>2879</v>
      </c>
      <c r="O882" s="167">
        <v>10760</v>
      </c>
      <c r="P882" s="167" t="s">
        <v>4987</v>
      </c>
      <c r="Q882" s="167">
        <v>6.5</v>
      </c>
      <c r="S882" s="167">
        <f t="shared" si="13"/>
        <v>6.5</v>
      </c>
      <c r="T882" s="167" t="s">
        <v>1361</v>
      </c>
    </row>
    <row r="883" spans="1:20">
      <c r="A883" s="167">
        <v>50150</v>
      </c>
      <c r="B883" s="168">
        <v>45901</v>
      </c>
      <c r="C883" s="168">
        <v>45901</v>
      </c>
      <c r="D883" s="167" t="s">
        <v>5436</v>
      </c>
      <c r="E883" s="167" t="s">
        <v>5436</v>
      </c>
      <c r="F883" s="167" t="s">
        <v>1425</v>
      </c>
      <c r="G883" s="167" t="s">
        <v>1426</v>
      </c>
      <c r="I883" s="167" t="s">
        <v>1405</v>
      </c>
      <c r="J883" s="167" t="s">
        <v>2898</v>
      </c>
      <c r="K883" s="167" t="s">
        <v>1016</v>
      </c>
      <c r="L883" s="167" t="s">
        <v>2898</v>
      </c>
      <c r="M883" s="167" t="s">
        <v>2879</v>
      </c>
      <c r="O883" s="167">
        <v>10760</v>
      </c>
      <c r="P883" s="167" t="s">
        <v>4987</v>
      </c>
      <c r="Q883" s="167">
        <v>13.33</v>
      </c>
      <c r="S883" s="167">
        <f t="shared" si="13"/>
        <v>13.33</v>
      </c>
      <c r="T883" s="167" t="s">
        <v>1361</v>
      </c>
    </row>
    <row r="884" spans="1:20">
      <c r="A884" s="167">
        <v>50150</v>
      </c>
      <c r="B884" s="168">
        <v>45901</v>
      </c>
      <c r="C884" s="168">
        <v>45901</v>
      </c>
      <c r="D884" s="167" t="s">
        <v>5437</v>
      </c>
      <c r="E884" s="167" t="s">
        <v>5437</v>
      </c>
      <c r="F884" s="167" t="s">
        <v>1425</v>
      </c>
      <c r="G884" s="167" t="s">
        <v>1426</v>
      </c>
      <c r="I884" s="167" t="s">
        <v>1405</v>
      </c>
      <c r="J884" s="167" t="s">
        <v>1592</v>
      </c>
      <c r="K884" s="167" t="s">
        <v>1016</v>
      </c>
      <c r="L884" s="167" t="s">
        <v>1593</v>
      </c>
      <c r="M884" s="167" t="s">
        <v>2879</v>
      </c>
      <c r="O884" s="167">
        <v>10755</v>
      </c>
      <c r="P884" s="167" t="s">
        <v>4987</v>
      </c>
      <c r="Q884" s="167">
        <v>4.4000000000000004</v>
      </c>
      <c r="S884" s="167">
        <f t="shared" si="13"/>
        <v>4.4000000000000004</v>
      </c>
      <c r="T884" s="167" t="s">
        <v>1361</v>
      </c>
    </row>
    <row r="885" spans="1:20">
      <c r="A885" s="167">
        <v>50150</v>
      </c>
      <c r="B885" s="168">
        <v>45901</v>
      </c>
      <c r="C885" s="168">
        <v>45901</v>
      </c>
      <c r="D885" s="167" t="s">
        <v>5438</v>
      </c>
      <c r="E885" s="167" t="s">
        <v>5438</v>
      </c>
      <c r="F885" s="167" t="s">
        <v>1425</v>
      </c>
      <c r="G885" s="167" t="s">
        <v>1426</v>
      </c>
      <c r="I885" s="167" t="s">
        <v>1405</v>
      </c>
      <c r="J885" s="167" t="s">
        <v>1592</v>
      </c>
      <c r="K885" s="167" t="s">
        <v>1016</v>
      </c>
      <c r="L885" s="167" t="s">
        <v>1593</v>
      </c>
      <c r="M885" s="167" t="s">
        <v>2879</v>
      </c>
      <c r="O885" s="167">
        <v>10754</v>
      </c>
      <c r="P885" s="167" t="s">
        <v>4987</v>
      </c>
      <c r="Q885" s="167">
        <v>2.2000000000000002</v>
      </c>
      <c r="S885" s="167">
        <f t="shared" si="13"/>
        <v>2.2000000000000002</v>
      </c>
      <c r="T885" s="167" t="s">
        <v>1361</v>
      </c>
    </row>
    <row r="886" spans="1:20">
      <c r="A886" s="167">
        <v>50150</v>
      </c>
      <c r="B886" s="168">
        <v>45901</v>
      </c>
      <c r="C886" s="168">
        <v>45901</v>
      </c>
      <c r="D886" s="167" t="s">
        <v>5438</v>
      </c>
      <c r="E886" s="167" t="s">
        <v>5438</v>
      </c>
      <c r="F886" s="167" t="s">
        <v>1425</v>
      </c>
      <c r="G886" s="167" t="s">
        <v>1426</v>
      </c>
      <c r="I886" s="167" t="s">
        <v>1405</v>
      </c>
      <c r="J886" s="167" t="s">
        <v>2907</v>
      </c>
      <c r="K886" s="167" t="s">
        <v>1016</v>
      </c>
      <c r="L886" s="167" t="s">
        <v>2907</v>
      </c>
      <c r="M886" s="167" t="s">
        <v>2879</v>
      </c>
      <c r="O886" s="167">
        <v>10754</v>
      </c>
      <c r="P886" s="167" t="s">
        <v>4987</v>
      </c>
      <c r="Q886" s="167">
        <v>6.5</v>
      </c>
      <c r="S886" s="167">
        <f t="shared" si="13"/>
        <v>6.5</v>
      </c>
      <c r="T886" s="167" t="s">
        <v>1361</v>
      </c>
    </row>
    <row r="887" spans="1:20">
      <c r="A887" s="167">
        <v>50150</v>
      </c>
      <c r="B887" s="168">
        <v>45901</v>
      </c>
      <c r="C887" s="168">
        <v>45901</v>
      </c>
      <c r="D887" s="167" t="s">
        <v>5438</v>
      </c>
      <c r="E887" s="167" t="s">
        <v>5438</v>
      </c>
      <c r="F887" s="167" t="s">
        <v>1425</v>
      </c>
      <c r="G887" s="167" t="s">
        <v>1426</v>
      </c>
      <c r="I887" s="167" t="s">
        <v>1405</v>
      </c>
      <c r="J887" s="167" t="s">
        <v>2896</v>
      </c>
      <c r="K887" s="167" t="s">
        <v>1016</v>
      </c>
      <c r="L887" s="167" t="s">
        <v>2896</v>
      </c>
      <c r="M887" s="167" t="s">
        <v>2879</v>
      </c>
      <c r="O887" s="167">
        <v>10754</v>
      </c>
      <c r="P887" s="167" t="s">
        <v>4987</v>
      </c>
      <c r="Q887" s="167">
        <v>8</v>
      </c>
      <c r="S887" s="167">
        <f t="shared" si="13"/>
        <v>8</v>
      </c>
      <c r="T887" s="167" t="s">
        <v>1361</v>
      </c>
    </row>
    <row r="888" spans="1:20">
      <c r="A888" s="167">
        <v>50150</v>
      </c>
      <c r="B888" s="168">
        <v>45901</v>
      </c>
      <c r="C888" s="168">
        <v>45901</v>
      </c>
      <c r="D888" s="167" t="s">
        <v>5439</v>
      </c>
      <c r="E888" s="167" t="s">
        <v>5439</v>
      </c>
      <c r="F888" s="167" t="s">
        <v>1425</v>
      </c>
      <c r="G888" s="167" t="s">
        <v>1426</v>
      </c>
      <c r="I888" s="167" t="s">
        <v>1405</v>
      </c>
      <c r="J888" s="167" t="s">
        <v>1592</v>
      </c>
      <c r="K888" s="167" t="s">
        <v>1016</v>
      </c>
      <c r="L888" s="167" t="s">
        <v>1593</v>
      </c>
      <c r="M888" s="167" t="s">
        <v>2879</v>
      </c>
      <c r="O888" s="167">
        <v>10753</v>
      </c>
      <c r="P888" s="167" t="s">
        <v>4987</v>
      </c>
      <c r="Q888" s="167">
        <v>2.2000000000000002</v>
      </c>
      <c r="S888" s="167">
        <f t="shared" si="13"/>
        <v>2.2000000000000002</v>
      </c>
      <c r="T888" s="167" t="s">
        <v>1361</v>
      </c>
    </row>
    <row r="889" spans="1:20">
      <c r="A889" s="167">
        <v>50150</v>
      </c>
      <c r="B889" s="168">
        <v>45901</v>
      </c>
      <c r="C889" s="168">
        <v>45901</v>
      </c>
      <c r="D889" s="167" t="s">
        <v>5044</v>
      </c>
      <c r="E889" s="167" t="s">
        <v>5044</v>
      </c>
      <c r="F889" s="167" t="s">
        <v>1425</v>
      </c>
      <c r="G889" s="167" t="s">
        <v>1426</v>
      </c>
      <c r="I889" s="167" t="s">
        <v>1405</v>
      </c>
      <c r="J889" s="167" t="s">
        <v>1592</v>
      </c>
      <c r="K889" s="167" t="s">
        <v>1304</v>
      </c>
      <c r="L889" s="167" t="s">
        <v>1593</v>
      </c>
      <c r="M889" s="167" t="s">
        <v>4528</v>
      </c>
      <c r="O889" s="167">
        <v>10773</v>
      </c>
      <c r="P889" s="167" t="s">
        <v>4987</v>
      </c>
      <c r="Q889" s="167">
        <v>28.47</v>
      </c>
      <c r="S889" s="167">
        <f t="shared" si="13"/>
        <v>28.47</v>
      </c>
      <c r="T889" s="167" t="s">
        <v>1361</v>
      </c>
    </row>
    <row r="890" spans="1:20">
      <c r="A890" s="167">
        <v>50150</v>
      </c>
      <c r="B890" s="168">
        <v>45901</v>
      </c>
      <c r="C890" s="168">
        <v>45901</v>
      </c>
      <c r="D890" s="167" t="s">
        <v>5044</v>
      </c>
      <c r="E890" s="167" t="s">
        <v>5044</v>
      </c>
      <c r="F890" s="167" t="s">
        <v>1425</v>
      </c>
      <c r="G890" s="167" t="s">
        <v>1426</v>
      </c>
      <c r="I890" s="167" t="s">
        <v>1405</v>
      </c>
      <c r="J890" s="167" t="s">
        <v>5410</v>
      </c>
      <c r="K890" s="167" t="s">
        <v>1304</v>
      </c>
      <c r="L890" s="167" t="s">
        <v>5411</v>
      </c>
      <c r="M890" s="167" t="s">
        <v>4528</v>
      </c>
      <c r="O890" s="167">
        <v>10773</v>
      </c>
      <c r="P890" s="167" t="s">
        <v>4987</v>
      </c>
      <c r="Q890" s="167">
        <v>44</v>
      </c>
      <c r="S890" s="167">
        <f t="shared" si="13"/>
        <v>44</v>
      </c>
      <c r="T890" s="167" t="s">
        <v>1361</v>
      </c>
    </row>
    <row r="891" spans="1:20">
      <c r="A891" s="167">
        <v>50150</v>
      </c>
      <c r="B891" s="168">
        <v>45901</v>
      </c>
      <c r="C891" s="168">
        <v>45901</v>
      </c>
      <c r="D891" s="167" t="s">
        <v>5280</v>
      </c>
      <c r="E891" s="167" t="s">
        <v>5280</v>
      </c>
      <c r="F891" s="167" t="s">
        <v>1425</v>
      </c>
      <c r="G891" s="167" t="s">
        <v>1426</v>
      </c>
      <c r="I891" s="167" t="s">
        <v>1650</v>
      </c>
      <c r="J891" s="167" t="s">
        <v>1430</v>
      </c>
      <c r="K891" s="167" t="s">
        <v>687</v>
      </c>
      <c r="L891" s="167" t="s">
        <v>1430</v>
      </c>
      <c r="M891" s="167" t="s">
        <v>3302</v>
      </c>
      <c r="O891" s="167">
        <v>10719</v>
      </c>
      <c r="P891" s="167" t="s">
        <v>4987</v>
      </c>
      <c r="Q891" s="167">
        <v>5.28</v>
      </c>
      <c r="S891" s="167">
        <f t="shared" si="13"/>
        <v>5.28</v>
      </c>
      <c r="T891" s="167" t="s">
        <v>1361</v>
      </c>
    </row>
    <row r="892" spans="1:20">
      <c r="A892" s="167">
        <v>50150</v>
      </c>
      <c r="B892" s="168">
        <v>45903</v>
      </c>
      <c r="C892" s="168">
        <v>45903</v>
      </c>
      <c r="D892" s="167" t="s">
        <v>5440</v>
      </c>
      <c r="E892" s="167" t="s">
        <v>5441</v>
      </c>
      <c r="H892" s="167" t="s">
        <v>5442</v>
      </c>
      <c r="I892" s="167" t="s">
        <v>4956</v>
      </c>
      <c r="O892" s="167">
        <v>4256</v>
      </c>
      <c r="P892" s="167" t="s">
        <v>4981</v>
      </c>
      <c r="Q892" s="167">
        <v>89.95</v>
      </c>
      <c r="S892" s="167">
        <f t="shared" si="13"/>
        <v>89.95</v>
      </c>
      <c r="T892" s="167" t="s">
        <v>1361</v>
      </c>
    </row>
    <row r="893" spans="1:20">
      <c r="A893" s="167">
        <v>50150</v>
      </c>
      <c r="B893" s="168">
        <v>45904</v>
      </c>
      <c r="C893" s="168">
        <v>45904</v>
      </c>
      <c r="D893" s="167" t="s">
        <v>5443</v>
      </c>
      <c r="E893" s="167" t="s">
        <v>5444</v>
      </c>
      <c r="I893" s="167" t="s">
        <v>4956</v>
      </c>
      <c r="O893" s="167">
        <v>4275</v>
      </c>
      <c r="P893" s="167" t="s">
        <v>4981</v>
      </c>
      <c r="Q893" s="167">
        <v>24.97</v>
      </c>
      <c r="S893" s="167">
        <f t="shared" si="13"/>
        <v>24.97</v>
      </c>
      <c r="T893" s="167" t="s">
        <v>1361</v>
      </c>
    </row>
    <row r="894" spans="1:20">
      <c r="A894" s="167">
        <v>50150</v>
      </c>
      <c r="B894" s="168">
        <v>45905</v>
      </c>
      <c r="C894" s="168">
        <v>45905</v>
      </c>
      <c r="D894" s="167" t="s">
        <v>5445</v>
      </c>
      <c r="E894" s="167" t="s">
        <v>5446</v>
      </c>
      <c r="I894" s="167" t="s">
        <v>4956</v>
      </c>
      <c r="O894" s="167">
        <v>4277</v>
      </c>
      <c r="P894" s="167" t="s">
        <v>4981</v>
      </c>
      <c r="Q894" s="167">
        <v>2457</v>
      </c>
      <c r="S894" s="167">
        <f t="shared" si="13"/>
        <v>2457</v>
      </c>
      <c r="T894" s="167" t="s">
        <v>1361</v>
      </c>
    </row>
    <row r="895" spans="1:20">
      <c r="A895" s="167">
        <v>50150</v>
      </c>
      <c r="B895" s="168">
        <v>45905</v>
      </c>
      <c r="C895" s="168">
        <v>45905</v>
      </c>
      <c r="D895" s="167" t="s">
        <v>5447</v>
      </c>
      <c r="E895" s="167" t="s">
        <v>5053</v>
      </c>
      <c r="I895" s="167" t="s">
        <v>4956</v>
      </c>
      <c r="O895" s="167">
        <v>4277</v>
      </c>
      <c r="P895" s="167" t="s">
        <v>4981</v>
      </c>
      <c r="Q895" s="167">
        <v>0.13</v>
      </c>
      <c r="S895" s="167">
        <f t="shared" si="13"/>
        <v>0.13</v>
      </c>
      <c r="T895" s="167" t="s">
        <v>1361</v>
      </c>
    </row>
    <row r="896" spans="1:20">
      <c r="A896" s="167">
        <v>50150</v>
      </c>
      <c r="B896" s="168">
        <v>45908</v>
      </c>
      <c r="C896" s="168">
        <v>45908</v>
      </c>
      <c r="D896" s="167" t="s">
        <v>5448</v>
      </c>
      <c r="E896" s="167" t="s">
        <v>5449</v>
      </c>
      <c r="I896" s="167" t="s">
        <v>4956</v>
      </c>
      <c r="O896" s="167">
        <v>4279</v>
      </c>
      <c r="P896" s="167" t="s">
        <v>4981</v>
      </c>
      <c r="Q896" s="167">
        <v>1228.5</v>
      </c>
      <c r="S896" s="167">
        <f t="shared" si="13"/>
        <v>1228.5</v>
      </c>
      <c r="T896" s="167" t="s">
        <v>1361</v>
      </c>
    </row>
    <row r="897" spans="1:20">
      <c r="A897" s="167">
        <v>50150</v>
      </c>
      <c r="B897" s="168">
        <v>45908</v>
      </c>
      <c r="C897" s="168">
        <v>45908</v>
      </c>
      <c r="D897" s="167" t="s">
        <v>5450</v>
      </c>
      <c r="E897" s="167" t="s">
        <v>5451</v>
      </c>
      <c r="H897" s="167" t="s">
        <v>5452</v>
      </c>
      <c r="I897" s="167" t="s">
        <v>4956</v>
      </c>
      <c r="O897" s="167">
        <v>4279</v>
      </c>
      <c r="P897" s="167" t="s">
        <v>4981</v>
      </c>
      <c r="Q897" s="167">
        <v>3658.42</v>
      </c>
      <c r="S897" s="167">
        <f t="shared" si="13"/>
        <v>3658.42</v>
      </c>
      <c r="T897" s="167" t="s">
        <v>1361</v>
      </c>
    </row>
    <row r="898" spans="1:20">
      <c r="A898" s="167">
        <v>50150</v>
      </c>
      <c r="B898" s="168">
        <v>45908</v>
      </c>
      <c r="C898" s="168">
        <v>45908</v>
      </c>
      <c r="D898" s="167" t="s">
        <v>5453</v>
      </c>
      <c r="E898" s="167" t="s">
        <v>5454</v>
      </c>
      <c r="H898" s="167" t="s">
        <v>5455</v>
      </c>
      <c r="I898" s="167" t="s">
        <v>4956</v>
      </c>
      <c r="O898" s="167">
        <v>4279</v>
      </c>
      <c r="P898" s="167" t="s">
        <v>4981</v>
      </c>
      <c r="Q898" s="167">
        <v>600</v>
      </c>
      <c r="S898" s="167">
        <f t="shared" si="13"/>
        <v>600</v>
      </c>
      <c r="T898" s="167" t="s">
        <v>1361</v>
      </c>
    </row>
    <row r="899" spans="1:20">
      <c r="A899" s="167">
        <v>50150</v>
      </c>
      <c r="B899" s="168">
        <v>45909</v>
      </c>
      <c r="C899" s="168">
        <v>45909</v>
      </c>
      <c r="D899" s="167" t="s">
        <v>5456</v>
      </c>
      <c r="E899" s="167" t="s">
        <v>5457</v>
      </c>
      <c r="F899" s="167" t="s">
        <v>5458</v>
      </c>
      <c r="G899" s="167" t="s">
        <v>5459</v>
      </c>
      <c r="I899" s="167" t="s">
        <v>4956</v>
      </c>
      <c r="O899" s="167">
        <v>4273</v>
      </c>
      <c r="P899" s="167" t="s">
        <v>4981</v>
      </c>
      <c r="Q899" s="167">
        <v>67.88</v>
      </c>
      <c r="S899" s="167">
        <f t="shared" ref="S899:S962" si="14">Q899-R899</f>
        <v>67.88</v>
      </c>
      <c r="T899" s="167" t="s">
        <v>1361</v>
      </c>
    </row>
    <row r="900" spans="1:20">
      <c r="A900" s="167">
        <v>50150</v>
      </c>
      <c r="B900" s="168">
        <v>45911</v>
      </c>
      <c r="C900" s="168">
        <v>45911</v>
      </c>
      <c r="D900" s="167" t="s">
        <v>5460</v>
      </c>
      <c r="E900" s="167" t="s">
        <v>5461</v>
      </c>
      <c r="F900" s="167" t="s">
        <v>5462</v>
      </c>
      <c r="G900" s="167" t="s">
        <v>5463</v>
      </c>
      <c r="H900" s="167" t="s">
        <v>5464</v>
      </c>
      <c r="I900" s="167" t="s">
        <v>4956</v>
      </c>
      <c r="O900" s="167">
        <v>4271</v>
      </c>
      <c r="P900" s="167" t="s">
        <v>4981</v>
      </c>
      <c r="Q900" s="167">
        <v>6174</v>
      </c>
      <c r="S900" s="167">
        <f t="shared" si="14"/>
        <v>6174</v>
      </c>
      <c r="T900" s="167" t="s">
        <v>1361</v>
      </c>
    </row>
    <row r="901" spans="1:20">
      <c r="A901" s="167">
        <v>50150</v>
      </c>
      <c r="B901" s="168">
        <v>45911</v>
      </c>
      <c r="C901" s="168">
        <v>45911</v>
      </c>
      <c r="D901" s="167" t="s">
        <v>5465</v>
      </c>
      <c r="E901" s="167" t="s">
        <v>5466</v>
      </c>
      <c r="H901" s="167" t="s">
        <v>5467</v>
      </c>
      <c r="I901" s="167" t="s">
        <v>4956</v>
      </c>
      <c r="O901" s="167">
        <v>4271</v>
      </c>
      <c r="P901" s="167" t="s">
        <v>4981</v>
      </c>
      <c r="Q901" s="167">
        <v>24.51</v>
      </c>
      <c r="S901" s="167">
        <f t="shared" si="14"/>
        <v>24.51</v>
      </c>
      <c r="T901" s="167" t="s">
        <v>1361</v>
      </c>
    </row>
    <row r="902" spans="1:20">
      <c r="A902" s="167">
        <v>50150</v>
      </c>
      <c r="B902" s="168">
        <v>45915</v>
      </c>
      <c r="C902" s="168">
        <v>45915</v>
      </c>
      <c r="D902" s="167" t="s">
        <v>5281</v>
      </c>
      <c r="E902" s="167" t="s">
        <v>5281</v>
      </c>
      <c r="F902" s="167" t="s">
        <v>1425</v>
      </c>
      <c r="G902" s="167" t="s">
        <v>1426</v>
      </c>
      <c r="I902" s="167" t="s">
        <v>1384</v>
      </c>
      <c r="J902" s="167" t="s">
        <v>1430</v>
      </c>
      <c r="K902" s="167" t="s">
        <v>798</v>
      </c>
      <c r="L902" s="167" t="s">
        <v>1430</v>
      </c>
      <c r="M902" s="167" t="s">
        <v>1385</v>
      </c>
      <c r="O902" s="167">
        <v>10904</v>
      </c>
      <c r="P902" s="167" t="s">
        <v>4987</v>
      </c>
      <c r="Q902" s="167">
        <v>11.96</v>
      </c>
      <c r="S902" s="167">
        <f t="shared" si="14"/>
        <v>11.96</v>
      </c>
      <c r="T902" s="167" t="s">
        <v>1361</v>
      </c>
    </row>
    <row r="903" spans="1:20">
      <c r="A903" s="167">
        <v>50150</v>
      </c>
      <c r="B903" s="168">
        <v>45915</v>
      </c>
      <c r="C903" s="168">
        <v>45915</v>
      </c>
      <c r="D903" s="167" t="s">
        <v>5281</v>
      </c>
      <c r="E903" s="167" t="s">
        <v>5281</v>
      </c>
      <c r="F903" s="167" t="s">
        <v>1408</v>
      </c>
      <c r="G903" s="167" t="s">
        <v>1409</v>
      </c>
      <c r="I903" s="167" t="s">
        <v>1384</v>
      </c>
      <c r="J903" s="167" t="s">
        <v>1469</v>
      </c>
      <c r="K903" s="167" t="s">
        <v>798</v>
      </c>
      <c r="L903" s="167" t="s">
        <v>1469</v>
      </c>
      <c r="M903" s="167" t="s">
        <v>1385</v>
      </c>
      <c r="O903" s="167">
        <v>10904</v>
      </c>
      <c r="P903" s="167" t="s">
        <v>4987</v>
      </c>
      <c r="Q903" s="167">
        <v>5.2</v>
      </c>
      <c r="S903" s="167">
        <f t="shared" si="14"/>
        <v>5.2</v>
      </c>
      <c r="T903" s="167" t="s">
        <v>1361</v>
      </c>
    </row>
    <row r="904" spans="1:20">
      <c r="A904" s="167">
        <v>50150</v>
      </c>
      <c r="B904" s="168">
        <v>45915</v>
      </c>
      <c r="C904" s="168">
        <v>45915</v>
      </c>
      <c r="D904" s="167" t="s">
        <v>5281</v>
      </c>
      <c r="E904" s="167" t="s">
        <v>5281</v>
      </c>
      <c r="F904" s="167" t="s">
        <v>1465</v>
      </c>
      <c r="G904" s="167" t="s">
        <v>1466</v>
      </c>
      <c r="I904" s="167" t="s">
        <v>1384</v>
      </c>
      <c r="J904" s="167" t="s">
        <v>1467</v>
      </c>
      <c r="K904" s="167" t="s">
        <v>798</v>
      </c>
      <c r="L904" s="167" t="s">
        <v>1467</v>
      </c>
      <c r="M904" s="167" t="s">
        <v>1385</v>
      </c>
      <c r="O904" s="167">
        <v>10904</v>
      </c>
      <c r="P904" s="167" t="s">
        <v>4987</v>
      </c>
      <c r="Q904" s="167">
        <v>392.08</v>
      </c>
      <c r="S904" s="167">
        <f t="shared" si="14"/>
        <v>392.08</v>
      </c>
      <c r="T904" s="167" t="s">
        <v>1361</v>
      </c>
    </row>
    <row r="905" spans="1:20">
      <c r="A905" s="167">
        <v>50150</v>
      </c>
      <c r="B905" s="168">
        <v>45915</v>
      </c>
      <c r="C905" s="168">
        <v>45915</v>
      </c>
      <c r="D905" s="167" t="s">
        <v>5282</v>
      </c>
      <c r="E905" s="167" t="s">
        <v>5282</v>
      </c>
      <c r="F905" s="167" t="s">
        <v>1425</v>
      </c>
      <c r="G905" s="167" t="s">
        <v>1426</v>
      </c>
      <c r="I905" s="167" t="s">
        <v>1384</v>
      </c>
      <c r="J905" s="167" t="s">
        <v>1430</v>
      </c>
      <c r="K905" s="167" t="s">
        <v>842</v>
      </c>
      <c r="L905" s="167" t="s">
        <v>1430</v>
      </c>
      <c r="M905" s="167" t="s">
        <v>1395</v>
      </c>
      <c r="O905" s="167">
        <v>10905</v>
      </c>
      <c r="P905" s="167" t="s">
        <v>4987</v>
      </c>
      <c r="Q905" s="167">
        <v>208.23</v>
      </c>
      <c r="S905" s="167">
        <f t="shared" si="14"/>
        <v>208.23</v>
      </c>
      <c r="T905" s="167" t="s">
        <v>1361</v>
      </c>
    </row>
    <row r="906" spans="1:20">
      <c r="A906" s="167">
        <v>50150</v>
      </c>
      <c r="B906" s="168">
        <v>45915</v>
      </c>
      <c r="C906" s="168">
        <v>45915</v>
      </c>
      <c r="D906" s="167" t="s">
        <v>5282</v>
      </c>
      <c r="E906" s="167" t="s">
        <v>5282</v>
      </c>
      <c r="F906" s="167" t="s">
        <v>1425</v>
      </c>
      <c r="G906" s="167" t="s">
        <v>1426</v>
      </c>
      <c r="I906" s="167" t="s">
        <v>1384</v>
      </c>
      <c r="J906" s="167" t="s">
        <v>1758</v>
      </c>
      <c r="K906" s="167" t="s">
        <v>842</v>
      </c>
      <c r="L906" s="167" t="s">
        <v>1759</v>
      </c>
      <c r="M906" s="167" t="s">
        <v>1395</v>
      </c>
      <c r="O906" s="167">
        <v>10905</v>
      </c>
      <c r="P906" s="167" t="s">
        <v>4987</v>
      </c>
      <c r="Q906" s="167">
        <v>1232</v>
      </c>
      <c r="S906" s="167">
        <f t="shared" si="14"/>
        <v>1232</v>
      </c>
      <c r="T906" s="167" t="s">
        <v>1361</v>
      </c>
    </row>
    <row r="907" spans="1:20">
      <c r="A907" s="167">
        <v>50150</v>
      </c>
      <c r="B907" s="168">
        <v>45915</v>
      </c>
      <c r="C907" s="168">
        <v>45915</v>
      </c>
      <c r="D907" s="167" t="s">
        <v>5282</v>
      </c>
      <c r="E907" s="167" t="s">
        <v>5282</v>
      </c>
      <c r="F907" s="167" t="s">
        <v>1465</v>
      </c>
      <c r="G907" s="167" t="s">
        <v>1466</v>
      </c>
      <c r="I907" s="167" t="s">
        <v>1384</v>
      </c>
      <c r="J907" s="167" t="s">
        <v>1765</v>
      </c>
      <c r="K907" s="167" t="s">
        <v>842</v>
      </c>
      <c r="L907" s="167" t="s">
        <v>1766</v>
      </c>
      <c r="M907" s="167" t="s">
        <v>1395</v>
      </c>
      <c r="O907" s="167">
        <v>10905</v>
      </c>
      <c r="P907" s="167" t="s">
        <v>4987</v>
      </c>
      <c r="Q907" s="167">
        <v>247.5</v>
      </c>
      <c r="S907" s="167">
        <f t="shared" si="14"/>
        <v>247.5</v>
      </c>
      <c r="T907" s="167" t="s">
        <v>1361</v>
      </c>
    </row>
    <row r="908" spans="1:20">
      <c r="A908" s="167">
        <v>50150</v>
      </c>
      <c r="B908" s="168">
        <v>45915</v>
      </c>
      <c r="C908" s="168">
        <v>45915</v>
      </c>
      <c r="D908" s="167" t="s">
        <v>5283</v>
      </c>
      <c r="E908" s="167" t="s">
        <v>5283</v>
      </c>
      <c r="F908" s="167" t="s">
        <v>1425</v>
      </c>
      <c r="G908" s="167" t="s">
        <v>1426</v>
      </c>
      <c r="I908" s="167" t="s">
        <v>1384</v>
      </c>
      <c r="J908" s="167" t="s">
        <v>1430</v>
      </c>
      <c r="K908" s="167" t="s">
        <v>867</v>
      </c>
      <c r="L908" s="167" t="s">
        <v>1430</v>
      </c>
      <c r="M908" s="167" t="s">
        <v>1392</v>
      </c>
      <c r="O908" s="167">
        <v>10906</v>
      </c>
      <c r="P908" s="167" t="s">
        <v>4987</v>
      </c>
      <c r="Q908" s="167">
        <v>34.15</v>
      </c>
      <c r="S908" s="167">
        <f t="shared" si="14"/>
        <v>34.15</v>
      </c>
      <c r="T908" s="167" t="s">
        <v>1361</v>
      </c>
    </row>
    <row r="909" spans="1:20">
      <c r="A909" s="167">
        <v>50150</v>
      </c>
      <c r="B909" s="168">
        <v>45915</v>
      </c>
      <c r="C909" s="168">
        <v>45915</v>
      </c>
      <c r="D909" s="167" t="s">
        <v>5354</v>
      </c>
      <c r="E909" s="167" t="s">
        <v>5354</v>
      </c>
      <c r="F909" s="167" t="s">
        <v>1425</v>
      </c>
      <c r="G909" s="167" t="s">
        <v>1426</v>
      </c>
      <c r="I909" s="167" t="s">
        <v>1384</v>
      </c>
      <c r="J909" s="167" t="s">
        <v>1430</v>
      </c>
      <c r="K909" s="167" t="s">
        <v>1010</v>
      </c>
      <c r="L909" s="167" t="s">
        <v>1430</v>
      </c>
      <c r="M909" s="167" t="s">
        <v>1397</v>
      </c>
      <c r="O909" s="167">
        <v>10907</v>
      </c>
      <c r="P909" s="167" t="s">
        <v>4987</v>
      </c>
      <c r="Q909" s="167">
        <v>44.71</v>
      </c>
      <c r="S909" s="167">
        <f t="shared" si="14"/>
        <v>44.71</v>
      </c>
      <c r="T909" s="167" t="s">
        <v>1361</v>
      </c>
    </row>
    <row r="910" spans="1:20">
      <c r="A910" s="167">
        <v>50150</v>
      </c>
      <c r="B910" s="168">
        <v>45915</v>
      </c>
      <c r="C910" s="168">
        <v>45915</v>
      </c>
      <c r="D910" s="167" t="s">
        <v>5354</v>
      </c>
      <c r="E910" s="167" t="s">
        <v>5354</v>
      </c>
      <c r="F910" s="167" t="s">
        <v>1425</v>
      </c>
      <c r="G910" s="167" t="s">
        <v>1426</v>
      </c>
      <c r="I910" s="167" t="s">
        <v>1384</v>
      </c>
      <c r="J910" s="167" t="s">
        <v>1592</v>
      </c>
      <c r="K910" s="167" t="s">
        <v>1010</v>
      </c>
      <c r="L910" s="167" t="s">
        <v>1593</v>
      </c>
      <c r="M910" s="167" t="s">
        <v>1397</v>
      </c>
      <c r="O910" s="167">
        <v>10907</v>
      </c>
      <c r="P910" s="167" t="s">
        <v>4987</v>
      </c>
      <c r="Q910" s="167">
        <v>101.2</v>
      </c>
      <c r="S910" s="167">
        <f t="shared" si="14"/>
        <v>101.2</v>
      </c>
      <c r="T910" s="167" t="s">
        <v>1361</v>
      </c>
    </row>
    <row r="911" spans="1:20">
      <c r="A911" s="167">
        <v>50150</v>
      </c>
      <c r="B911" s="168">
        <v>45915</v>
      </c>
      <c r="C911" s="168">
        <v>45915</v>
      </c>
      <c r="D911" s="167" t="s">
        <v>5354</v>
      </c>
      <c r="E911" s="167" t="s">
        <v>5354</v>
      </c>
      <c r="F911" s="167" t="s">
        <v>1425</v>
      </c>
      <c r="G911" s="167" t="s">
        <v>1426</v>
      </c>
      <c r="I911" s="167" t="s">
        <v>1384</v>
      </c>
      <c r="J911" s="167" t="s">
        <v>5410</v>
      </c>
      <c r="K911" s="167" t="s">
        <v>1010</v>
      </c>
      <c r="L911" s="167" t="s">
        <v>5411</v>
      </c>
      <c r="M911" s="167" t="s">
        <v>1397</v>
      </c>
      <c r="O911" s="167">
        <v>10907</v>
      </c>
      <c r="P911" s="167" t="s">
        <v>4987</v>
      </c>
      <c r="Q911" s="167">
        <v>558.79999999999995</v>
      </c>
      <c r="S911" s="167">
        <f t="shared" si="14"/>
        <v>558.79999999999995</v>
      </c>
      <c r="T911" s="167" t="s">
        <v>1361</v>
      </c>
    </row>
    <row r="912" spans="1:20">
      <c r="A912" s="167">
        <v>50150</v>
      </c>
      <c r="B912" s="168">
        <v>45915</v>
      </c>
      <c r="C912" s="168">
        <v>45915</v>
      </c>
      <c r="D912" s="167" t="s">
        <v>5284</v>
      </c>
      <c r="E912" s="167" t="s">
        <v>5284</v>
      </c>
      <c r="F912" s="167" t="s">
        <v>1425</v>
      </c>
      <c r="G912" s="167" t="s">
        <v>1426</v>
      </c>
      <c r="I912" s="167" t="s">
        <v>1384</v>
      </c>
      <c r="J912" s="167" t="s">
        <v>1592</v>
      </c>
      <c r="K912" s="167" t="s">
        <v>1086</v>
      </c>
      <c r="L912" s="167" t="s">
        <v>1593</v>
      </c>
      <c r="M912" s="167" t="s">
        <v>1399</v>
      </c>
      <c r="O912" s="167">
        <v>10908</v>
      </c>
      <c r="P912" s="167" t="s">
        <v>4987</v>
      </c>
      <c r="Q912" s="167">
        <v>292.60000000000002</v>
      </c>
      <c r="S912" s="167">
        <f t="shared" si="14"/>
        <v>292.60000000000002</v>
      </c>
      <c r="T912" s="167" t="s">
        <v>1361</v>
      </c>
    </row>
    <row r="913" spans="1:20">
      <c r="A913" s="167">
        <v>50150</v>
      </c>
      <c r="B913" s="168">
        <v>45915</v>
      </c>
      <c r="C913" s="168">
        <v>45915</v>
      </c>
      <c r="D913" s="167" t="s">
        <v>5284</v>
      </c>
      <c r="E913" s="167" t="s">
        <v>5284</v>
      </c>
      <c r="F913" s="167" t="s">
        <v>1425</v>
      </c>
      <c r="G913" s="167" t="s">
        <v>1426</v>
      </c>
      <c r="I913" s="167" t="s">
        <v>1384</v>
      </c>
      <c r="J913" s="167" t="s">
        <v>5468</v>
      </c>
      <c r="K913" s="167" t="s">
        <v>1086</v>
      </c>
      <c r="L913" s="167" t="s">
        <v>5469</v>
      </c>
      <c r="M913" s="167" t="s">
        <v>1399</v>
      </c>
      <c r="O913" s="167">
        <v>10908</v>
      </c>
      <c r="P913" s="167" t="s">
        <v>4987</v>
      </c>
      <c r="Q913" s="167">
        <v>512.20000000000005</v>
      </c>
      <c r="S913" s="167">
        <f t="shared" si="14"/>
        <v>512.20000000000005</v>
      </c>
      <c r="T913" s="167" t="s">
        <v>1361</v>
      </c>
    </row>
    <row r="914" spans="1:20">
      <c r="A914" s="167">
        <v>50150</v>
      </c>
      <c r="B914" s="168">
        <v>45915</v>
      </c>
      <c r="C914" s="168">
        <v>45915</v>
      </c>
      <c r="D914" s="167" t="s">
        <v>5284</v>
      </c>
      <c r="E914" s="167" t="s">
        <v>5284</v>
      </c>
      <c r="F914" s="167" t="s">
        <v>1425</v>
      </c>
      <c r="G914" s="167" t="s">
        <v>1426</v>
      </c>
      <c r="I914" s="167" t="s">
        <v>1384</v>
      </c>
      <c r="J914" s="167" t="s">
        <v>1430</v>
      </c>
      <c r="K914" s="167" t="s">
        <v>1086</v>
      </c>
      <c r="L914" s="167" t="s">
        <v>1430</v>
      </c>
      <c r="M914" s="167" t="s">
        <v>1399</v>
      </c>
      <c r="O914" s="167">
        <v>10908</v>
      </c>
      <c r="P914" s="167" t="s">
        <v>4987</v>
      </c>
      <c r="Q914" s="167">
        <v>735.11</v>
      </c>
      <c r="S914" s="167">
        <f t="shared" si="14"/>
        <v>735.11</v>
      </c>
      <c r="T914" s="167" t="s">
        <v>1361</v>
      </c>
    </row>
    <row r="915" spans="1:20">
      <c r="A915" s="167">
        <v>50150</v>
      </c>
      <c r="B915" s="168">
        <v>45915</v>
      </c>
      <c r="C915" s="168">
        <v>45915</v>
      </c>
      <c r="D915" s="167" t="s">
        <v>5284</v>
      </c>
      <c r="E915" s="167" t="s">
        <v>5284</v>
      </c>
      <c r="F915" s="167" t="s">
        <v>1465</v>
      </c>
      <c r="G915" s="167" t="s">
        <v>1466</v>
      </c>
      <c r="I915" s="167" t="s">
        <v>1384</v>
      </c>
      <c r="J915" s="167" t="s">
        <v>1765</v>
      </c>
      <c r="K915" s="167" t="s">
        <v>1086</v>
      </c>
      <c r="L915" s="167" t="s">
        <v>1766</v>
      </c>
      <c r="M915" s="167" t="s">
        <v>1399</v>
      </c>
      <c r="O915" s="167">
        <v>10908</v>
      </c>
      <c r="P915" s="167" t="s">
        <v>4987</v>
      </c>
      <c r="Q915" s="167">
        <v>41.25</v>
      </c>
      <c r="S915" s="167">
        <f t="shared" si="14"/>
        <v>41.25</v>
      </c>
      <c r="T915" s="167" t="s">
        <v>1361</v>
      </c>
    </row>
    <row r="916" spans="1:20">
      <c r="A916" s="167">
        <v>50150</v>
      </c>
      <c r="B916" s="168">
        <v>45915</v>
      </c>
      <c r="C916" s="168">
        <v>45915</v>
      </c>
      <c r="D916" s="167" t="s">
        <v>5285</v>
      </c>
      <c r="E916" s="167" t="s">
        <v>5285</v>
      </c>
      <c r="F916" s="167" t="s">
        <v>1425</v>
      </c>
      <c r="G916" s="167" t="s">
        <v>1426</v>
      </c>
      <c r="I916" s="167" t="s">
        <v>1384</v>
      </c>
      <c r="J916" s="167" t="s">
        <v>1765</v>
      </c>
      <c r="K916" s="167" t="s">
        <v>1135</v>
      </c>
      <c r="L916" s="167" t="s">
        <v>1766</v>
      </c>
      <c r="M916" s="167" t="s">
        <v>1389</v>
      </c>
      <c r="O916" s="167">
        <v>10909</v>
      </c>
      <c r="P916" s="167" t="s">
        <v>4987</v>
      </c>
      <c r="Q916" s="167">
        <v>30.24</v>
      </c>
      <c r="S916" s="167">
        <f t="shared" si="14"/>
        <v>30.24</v>
      </c>
      <c r="T916" s="167" t="s">
        <v>1361</v>
      </c>
    </row>
    <row r="917" spans="1:20">
      <c r="A917" s="167">
        <v>50150</v>
      </c>
      <c r="B917" s="168">
        <v>45915</v>
      </c>
      <c r="C917" s="168">
        <v>45915</v>
      </c>
      <c r="D917" s="167" t="s">
        <v>5285</v>
      </c>
      <c r="E917" s="167" t="s">
        <v>5285</v>
      </c>
      <c r="F917" s="167" t="s">
        <v>1425</v>
      </c>
      <c r="G917" s="167" t="s">
        <v>1426</v>
      </c>
      <c r="I917" s="167" t="s">
        <v>1384</v>
      </c>
      <c r="J917" s="167" t="s">
        <v>1430</v>
      </c>
      <c r="K917" s="167" t="s">
        <v>1135</v>
      </c>
      <c r="L917" s="167" t="s">
        <v>1430</v>
      </c>
      <c r="M917" s="167" t="s">
        <v>1389</v>
      </c>
      <c r="O917" s="167">
        <v>10909</v>
      </c>
      <c r="P917" s="167" t="s">
        <v>4987</v>
      </c>
      <c r="Q917" s="167">
        <v>45.45</v>
      </c>
      <c r="S917" s="167">
        <f t="shared" si="14"/>
        <v>45.45</v>
      </c>
      <c r="T917" s="167" t="s">
        <v>1361</v>
      </c>
    </row>
    <row r="918" spans="1:20">
      <c r="A918" s="167">
        <v>50150</v>
      </c>
      <c r="B918" s="168">
        <v>45915</v>
      </c>
      <c r="C918" s="168">
        <v>45915</v>
      </c>
      <c r="D918" s="167" t="s">
        <v>5285</v>
      </c>
      <c r="E918" s="167" t="s">
        <v>5285</v>
      </c>
      <c r="F918" s="167" t="s">
        <v>1425</v>
      </c>
      <c r="G918" s="167" t="s">
        <v>1426</v>
      </c>
      <c r="I918" s="167" t="s">
        <v>1384</v>
      </c>
      <c r="J918" s="167" t="s">
        <v>1467</v>
      </c>
      <c r="K918" s="167" t="s">
        <v>1135</v>
      </c>
      <c r="L918" s="167" t="s">
        <v>1467</v>
      </c>
      <c r="M918" s="167" t="s">
        <v>1389</v>
      </c>
      <c r="O918" s="167">
        <v>10909</v>
      </c>
      <c r="P918" s="167" t="s">
        <v>4987</v>
      </c>
      <c r="Q918" s="167">
        <v>55.86</v>
      </c>
      <c r="S918" s="167">
        <f t="shared" si="14"/>
        <v>55.86</v>
      </c>
      <c r="T918" s="167" t="s">
        <v>1361</v>
      </c>
    </row>
    <row r="919" spans="1:20">
      <c r="A919" s="167">
        <v>50150</v>
      </c>
      <c r="B919" s="168">
        <v>45915</v>
      </c>
      <c r="C919" s="168">
        <v>45915</v>
      </c>
      <c r="D919" s="167" t="s">
        <v>5286</v>
      </c>
      <c r="E919" s="167" t="s">
        <v>5286</v>
      </c>
      <c r="F919" s="167" t="s">
        <v>1425</v>
      </c>
      <c r="G919" s="167" t="s">
        <v>1426</v>
      </c>
      <c r="I919" s="167" t="s">
        <v>1384</v>
      </c>
      <c r="J919" s="167" t="s">
        <v>3502</v>
      </c>
      <c r="K919" s="167" t="s">
        <v>1146</v>
      </c>
      <c r="L919" s="167" t="s">
        <v>3503</v>
      </c>
      <c r="M919" s="167" t="s">
        <v>1398</v>
      </c>
      <c r="O919" s="167">
        <v>10910</v>
      </c>
      <c r="P919" s="167" t="s">
        <v>4987</v>
      </c>
      <c r="Q919" s="167">
        <v>204.48</v>
      </c>
      <c r="S919" s="167">
        <f t="shared" si="14"/>
        <v>204.48</v>
      </c>
      <c r="T919" s="167" t="s">
        <v>1361</v>
      </c>
    </row>
    <row r="920" spans="1:20">
      <c r="A920" s="167">
        <v>50150</v>
      </c>
      <c r="B920" s="168">
        <v>45915</v>
      </c>
      <c r="C920" s="168">
        <v>45915</v>
      </c>
      <c r="D920" s="167" t="s">
        <v>5286</v>
      </c>
      <c r="E920" s="167" t="s">
        <v>5286</v>
      </c>
      <c r="F920" s="167" t="s">
        <v>1425</v>
      </c>
      <c r="G920" s="167" t="s">
        <v>1426</v>
      </c>
      <c r="I920" s="167" t="s">
        <v>1384</v>
      </c>
      <c r="J920" s="167" t="s">
        <v>1430</v>
      </c>
      <c r="K920" s="167" t="s">
        <v>1146</v>
      </c>
      <c r="L920" s="167" t="s">
        <v>1430</v>
      </c>
      <c r="M920" s="167" t="s">
        <v>1398</v>
      </c>
      <c r="O920" s="167">
        <v>10910</v>
      </c>
      <c r="P920" s="167" t="s">
        <v>4987</v>
      </c>
      <c r="Q920" s="167">
        <v>619.35</v>
      </c>
      <c r="S920" s="167">
        <f t="shared" si="14"/>
        <v>619.35</v>
      </c>
      <c r="T920" s="167" t="s">
        <v>1361</v>
      </c>
    </row>
    <row r="921" spans="1:20">
      <c r="A921" s="167">
        <v>50150</v>
      </c>
      <c r="B921" s="168">
        <v>45915</v>
      </c>
      <c r="C921" s="168">
        <v>45915</v>
      </c>
      <c r="D921" s="167" t="s">
        <v>5287</v>
      </c>
      <c r="E921" s="167" t="s">
        <v>5287</v>
      </c>
      <c r="F921" s="167" t="s">
        <v>1425</v>
      </c>
      <c r="G921" s="167" t="s">
        <v>1426</v>
      </c>
      <c r="I921" s="167" t="s">
        <v>1384</v>
      </c>
      <c r="J921" s="167" t="s">
        <v>1430</v>
      </c>
      <c r="K921" s="167" t="s">
        <v>1159</v>
      </c>
      <c r="L921" s="167" t="s">
        <v>1430</v>
      </c>
      <c r="M921" s="167" t="s">
        <v>1393</v>
      </c>
      <c r="O921" s="167">
        <v>10911</v>
      </c>
      <c r="P921" s="167" t="s">
        <v>4987</v>
      </c>
      <c r="Q921" s="167">
        <v>108.44</v>
      </c>
      <c r="S921" s="167">
        <f t="shared" si="14"/>
        <v>108.44</v>
      </c>
      <c r="T921" s="167" t="s">
        <v>1361</v>
      </c>
    </row>
    <row r="922" spans="1:20">
      <c r="A922" s="167">
        <v>50150</v>
      </c>
      <c r="B922" s="168">
        <v>45915</v>
      </c>
      <c r="C922" s="168">
        <v>45915</v>
      </c>
      <c r="D922" s="167" t="s">
        <v>5288</v>
      </c>
      <c r="E922" s="167" t="s">
        <v>5288</v>
      </c>
      <c r="F922" s="167" t="s">
        <v>1425</v>
      </c>
      <c r="G922" s="167" t="s">
        <v>1426</v>
      </c>
      <c r="I922" s="167" t="s">
        <v>1384</v>
      </c>
      <c r="J922" s="167" t="s">
        <v>1592</v>
      </c>
      <c r="K922" s="167" t="s">
        <v>1177</v>
      </c>
      <c r="L922" s="167" t="s">
        <v>1593</v>
      </c>
      <c r="M922" s="167" t="s">
        <v>1391</v>
      </c>
      <c r="O922" s="167">
        <v>10912</v>
      </c>
      <c r="P922" s="167" t="s">
        <v>4987</v>
      </c>
      <c r="Q922" s="167">
        <v>19.8</v>
      </c>
      <c r="S922" s="167">
        <f t="shared" si="14"/>
        <v>19.8</v>
      </c>
      <c r="T922" s="167" t="s">
        <v>1361</v>
      </c>
    </row>
    <row r="923" spans="1:20">
      <c r="A923" s="167">
        <v>50150</v>
      </c>
      <c r="B923" s="168">
        <v>45915</v>
      </c>
      <c r="C923" s="168">
        <v>45915</v>
      </c>
      <c r="D923" s="167" t="s">
        <v>5288</v>
      </c>
      <c r="E923" s="167" t="s">
        <v>5288</v>
      </c>
      <c r="F923" s="167" t="s">
        <v>1425</v>
      </c>
      <c r="G923" s="167" t="s">
        <v>1426</v>
      </c>
      <c r="I923" s="167" t="s">
        <v>1384</v>
      </c>
      <c r="J923" s="167" t="s">
        <v>1430</v>
      </c>
      <c r="K923" s="167" t="s">
        <v>1177</v>
      </c>
      <c r="L923" s="167" t="s">
        <v>1430</v>
      </c>
      <c r="M923" s="167" t="s">
        <v>1391</v>
      </c>
      <c r="O923" s="167">
        <v>10912</v>
      </c>
      <c r="P923" s="167" t="s">
        <v>4987</v>
      </c>
      <c r="Q923" s="167">
        <v>33.4</v>
      </c>
      <c r="S923" s="167">
        <f t="shared" si="14"/>
        <v>33.4</v>
      </c>
      <c r="T923" s="167" t="s">
        <v>1361</v>
      </c>
    </row>
    <row r="924" spans="1:20">
      <c r="A924" s="167">
        <v>50150</v>
      </c>
      <c r="B924" s="168">
        <v>45915</v>
      </c>
      <c r="C924" s="168">
        <v>45915</v>
      </c>
      <c r="D924" s="167" t="s">
        <v>5288</v>
      </c>
      <c r="E924" s="167" t="s">
        <v>5288</v>
      </c>
      <c r="F924" s="167" t="s">
        <v>1425</v>
      </c>
      <c r="G924" s="167" t="s">
        <v>1426</v>
      </c>
      <c r="I924" s="167" t="s">
        <v>1384</v>
      </c>
      <c r="J924" s="167" t="s">
        <v>5410</v>
      </c>
      <c r="K924" s="167" t="s">
        <v>1177</v>
      </c>
      <c r="L924" s="167" t="s">
        <v>5411</v>
      </c>
      <c r="M924" s="167" t="s">
        <v>1391</v>
      </c>
      <c r="O924" s="167">
        <v>10912</v>
      </c>
      <c r="P924" s="167" t="s">
        <v>4987</v>
      </c>
      <c r="Q924" s="167">
        <v>92.4</v>
      </c>
      <c r="S924" s="167">
        <f t="shared" si="14"/>
        <v>92.4</v>
      </c>
      <c r="T924" s="167" t="s">
        <v>1361</v>
      </c>
    </row>
    <row r="925" spans="1:20">
      <c r="A925" s="167">
        <v>50150</v>
      </c>
      <c r="B925" s="168">
        <v>45915</v>
      </c>
      <c r="C925" s="168">
        <v>45915</v>
      </c>
      <c r="D925" s="167" t="s">
        <v>5470</v>
      </c>
      <c r="E925" s="167" t="s">
        <v>5470</v>
      </c>
      <c r="F925" s="167" t="s">
        <v>1425</v>
      </c>
      <c r="G925" s="167" t="s">
        <v>1426</v>
      </c>
      <c r="I925" s="167" t="s">
        <v>1384</v>
      </c>
      <c r="J925" s="167" t="s">
        <v>1765</v>
      </c>
      <c r="K925" s="167" t="s">
        <v>1188</v>
      </c>
      <c r="L925" s="167" t="s">
        <v>1766</v>
      </c>
      <c r="M925" s="167" t="s">
        <v>1400</v>
      </c>
      <c r="O925" s="167">
        <v>10913</v>
      </c>
      <c r="P925" s="167" t="s">
        <v>4987</v>
      </c>
      <c r="Q925" s="167">
        <v>107.25</v>
      </c>
      <c r="S925" s="167">
        <f t="shared" si="14"/>
        <v>107.25</v>
      </c>
      <c r="T925" s="167" t="s">
        <v>1361</v>
      </c>
    </row>
    <row r="926" spans="1:20">
      <c r="A926" s="167">
        <v>50150</v>
      </c>
      <c r="B926" s="168">
        <v>45915</v>
      </c>
      <c r="C926" s="168">
        <v>45915</v>
      </c>
      <c r="D926" s="167" t="s">
        <v>5470</v>
      </c>
      <c r="E926" s="167" t="s">
        <v>5470</v>
      </c>
      <c r="F926" s="167" t="s">
        <v>1425</v>
      </c>
      <c r="G926" s="167" t="s">
        <v>1426</v>
      </c>
      <c r="I926" s="167" t="s">
        <v>1384</v>
      </c>
      <c r="J926" s="167" t="s">
        <v>3768</v>
      </c>
      <c r="K926" s="167" t="s">
        <v>1188</v>
      </c>
      <c r="L926" s="167" t="s">
        <v>3769</v>
      </c>
      <c r="M926" s="167" t="s">
        <v>1400</v>
      </c>
      <c r="O926" s="167">
        <v>10913</v>
      </c>
      <c r="P926" s="167" t="s">
        <v>4987</v>
      </c>
      <c r="Q926" s="167">
        <v>137.28</v>
      </c>
      <c r="S926" s="167">
        <f t="shared" si="14"/>
        <v>137.28</v>
      </c>
      <c r="T926" s="167" t="s">
        <v>1361</v>
      </c>
    </row>
    <row r="927" spans="1:20">
      <c r="A927" s="167">
        <v>50150</v>
      </c>
      <c r="B927" s="168">
        <v>45915</v>
      </c>
      <c r="C927" s="168">
        <v>45915</v>
      </c>
      <c r="D927" s="167" t="s">
        <v>5289</v>
      </c>
      <c r="E927" s="167" t="s">
        <v>5289</v>
      </c>
      <c r="F927" s="167" t="s">
        <v>1425</v>
      </c>
      <c r="G927" s="167" t="s">
        <v>1426</v>
      </c>
      <c r="I927" s="167" t="s">
        <v>1384</v>
      </c>
      <c r="J927" s="167" t="s">
        <v>1592</v>
      </c>
      <c r="K927" s="167" t="s">
        <v>1076</v>
      </c>
      <c r="L927" s="167" t="s">
        <v>1593</v>
      </c>
      <c r="M927" s="167" t="s">
        <v>1396</v>
      </c>
      <c r="O927" s="167">
        <v>10914</v>
      </c>
      <c r="P927" s="167" t="s">
        <v>4987</v>
      </c>
      <c r="Q927" s="167">
        <v>77</v>
      </c>
      <c r="S927" s="167">
        <f t="shared" si="14"/>
        <v>77</v>
      </c>
      <c r="T927" s="167" t="s">
        <v>1361</v>
      </c>
    </row>
    <row r="928" spans="1:20">
      <c r="A928" s="167">
        <v>50150</v>
      </c>
      <c r="B928" s="168">
        <v>45915</v>
      </c>
      <c r="C928" s="168">
        <v>45915</v>
      </c>
      <c r="D928" s="167" t="s">
        <v>5289</v>
      </c>
      <c r="E928" s="167" t="s">
        <v>5289</v>
      </c>
      <c r="F928" s="167" t="s">
        <v>1425</v>
      </c>
      <c r="G928" s="167" t="s">
        <v>1426</v>
      </c>
      <c r="I928" s="167" t="s">
        <v>1384</v>
      </c>
      <c r="J928" s="167" t="s">
        <v>1430</v>
      </c>
      <c r="K928" s="167" t="s">
        <v>1076</v>
      </c>
      <c r="L928" s="167" t="s">
        <v>1430</v>
      </c>
      <c r="M928" s="167" t="s">
        <v>1396</v>
      </c>
      <c r="O928" s="167">
        <v>10914</v>
      </c>
      <c r="P928" s="167" t="s">
        <v>4987</v>
      </c>
      <c r="Q928" s="167">
        <v>84.38</v>
      </c>
      <c r="S928" s="167">
        <f t="shared" si="14"/>
        <v>84.38</v>
      </c>
      <c r="T928" s="167" t="s">
        <v>1361</v>
      </c>
    </row>
    <row r="929" spans="1:20">
      <c r="A929" s="167">
        <v>50150</v>
      </c>
      <c r="B929" s="168">
        <v>45915</v>
      </c>
      <c r="C929" s="168">
        <v>45915</v>
      </c>
      <c r="D929" s="167" t="s">
        <v>5290</v>
      </c>
      <c r="E929" s="167" t="s">
        <v>5290</v>
      </c>
      <c r="F929" s="167" t="s">
        <v>1425</v>
      </c>
      <c r="G929" s="167" t="s">
        <v>1426</v>
      </c>
      <c r="I929" s="167" t="s">
        <v>1384</v>
      </c>
      <c r="J929" s="167" t="s">
        <v>1430</v>
      </c>
      <c r="K929" s="167" t="s">
        <v>1203</v>
      </c>
      <c r="L929" s="167" t="s">
        <v>1430</v>
      </c>
      <c r="M929" s="167" t="s">
        <v>1387</v>
      </c>
      <c r="O929" s="167">
        <v>10915</v>
      </c>
      <c r="P929" s="167" t="s">
        <v>4987</v>
      </c>
      <c r="Q929" s="167">
        <v>54.92</v>
      </c>
      <c r="S929" s="167">
        <f t="shared" si="14"/>
        <v>54.92</v>
      </c>
      <c r="T929" s="167" t="s">
        <v>1361</v>
      </c>
    </row>
    <row r="930" spans="1:20">
      <c r="A930" s="167">
        <v>50150</v>
      </c>
      <c r="B930" s="168">
        <v>45915</v>
      </c>
      <c r="C930" s="168">
        <v>45915</v>
      </c>
      <c r="D930" s="167" t="s">
        <v>5291</v>
      </c>
      <c r="E930" s="167" t="s">
        <v>5291</v>
      </c>
      <c r="F930" s="167" t="s">
        <v>1425</v>
      </c>
      <c r="G930" s="167" t="s">
        <v>1426</v>
      </c>
      <c r="I930" s="167" t="s">
        <v>1384</v>
      </c>
      <c r="J930" s="167" t="s">
        <v>1430</v>
      </c>
      <c r="K930" s="167" t="s">
        <v>1212</v>
      </c>
      <c r="L930" s="167" t="s">
        <v>1430</v>
      </c>
      <c r="M930" s="167" t="s">
        <v>1390</v>
      </c>
      <c r="O930" s="167">
        <v>10916</v>
      </c>
      <c r="P930" s="167" t="s">
        <v>4987</v>
      </c>
      <c r="Q930" s="167">
        <v>15.59</v>
      </c>
      <c r="S930" s="167">
        <f t="shared" si="14"/>
        <v>15.59</v>
      </c>
      <c r="T930" s="167" t="s">
        <v>1361</v>
      </c>
    </row>
    <row r="931" spans="1:20">
      <c r="A931" s="167">
        <v>50150</v>
      </c>
      <c r="B931" s="168">
        <v>45915</v>
      </c>
      <c r="C931" s="168">
        <v>45915</v>
      </c>
      <c r="D931" s="167" t="s">
        <v>5291</v>
      </c>
      <c r="E931" s="167" t="s">
        <v>5291</v>
      </c>
      <c r="F931" s="167" t="s">
        <v>1425</v>
      </c>
      <c r="G931" s="167" t="s">
        <v>1426</v>
      </c>
      <c r="I931" s="167" t="s">
        <v>1384</v>
      </c>
      <c r="J931" s="167" t="s">
        <v>3903</v>
      </c>
      <c r="K931" s="167" t="s">
        <v>1212</v>
      </c>
      <c r="L931" s="167" t="s">
        <v>3904</v>
      </c>
      <c r="M931" s="167" t="s">
        <v>1390</v>
      </c>
      <c r="O931" s="167">
        <v>10916</v>
      </c>
      <c r="P931" s="167" t="s">
        <v>4987</v>
      </c>
      <c r="Q931" s="167">
        <v>30</v>
      </c>
      <c r="S931" s="167">
        <f t="shared" si="14"/>
        <v>30</v>
      </c>
      <c r="T931" s="167" t="s">
        <v>1361</v>
      </c>
    </row>
    <row r="932" spans="1:20">
      <c r="A932" s="167">
        <v>50150</v>
      </c>
      <c r="B932" s="168">
        <v>45915</v>
      </c>
      <c r="C932" s="168">
        <v>45915</v>
      </c>
      <c r="D932" s="167" t="s">
        <v>5291</v>
      </c>
      <c r="E932" s="167" t="s">
        <v>5291</v>
      </c>
      <c r="F932" s="167" t="s">
        <v>1425</v>
      </c>
      <c r="G932" s="167" t="s">
        <v>1426</v>
      </c>
      <c r="I932" s="167" t="s">
        <v>1384</v>
      </c>
      <c r="J932" s="167" t="s">
        <v>1765</v>
      </c>
      <c r="K932" s="167" t="s">
        <v>1212</v>
      </c>
      <c r="L932" s="167" t="s">
        <v>1766</v>
      </c>
      <c r="M932" s="167" t="s">
        <v>1390</v>
      </c>
      <c r="O932" s="167">
        <v>10916</v>
      </c>
      <c r="P932" s="167" t="s">
        <v>4987</v>
      </c>
      <c r="Q932" s="167">
        <v>43.2</v>
      </c>
      <c r="S932" s="167">
        <f t="shared" si="14"/>
        <v>43.2</v>
      </c>
      <c r="T932" s="167" t="s">
        <v>1361</v>
      </c>
    </row>
    <row r="933" spans="1:20">
      <c r="A933" s="167">
        <v>50150</v>
      </c>
      <c r="B933" s="168">
        <v>45915</v>
      </c>
      <c r="C933" s="168">
        <v>45915</v>
      </c>
      <c r="D933" s="167" t="s">
        <v>5291</v>
      </c>
      <c r="E933" s="167" t="s">
        <v>5291</v>
      </c>
      <c r="F933" s="167" t="s">
        <v>1425</v>
      </c>
      <c r="G933" s="167" t="s">
        <v>1426</v>
      </c>
      <c r="I933" s="167" t="s">
        <v>1384</v>
      </c>
      <c r="J933" s="167" t="s">
        <v>1469</v>
      </c>
      <c r="K933" s="167" t="s">
        <v>1212</v>
      </c>
      <c r="L933" s="167" t="s">
        <v>1469</v>
      </c>
      <c r="M933" s="167" t="s">
        <v>1390</v>
      </c>
      <c r="O933" s="167">
        <v>10916</v>
      </c>
      <c r="P933" s="167" t="s">
        <v>4987</v>
      </c>
      <c r="Q933" s="167">
        <v>60</v>
      </c>
      <c r="S933" s="167">
        <f t="shared" si="14"/>
        <v>60</v>
      </c>
      <c r="T933" s="167" t="s">
        <v>1361</v>
      </c>
    </row>
    <row r="934" spans="1:20">
      <c r="A934" s="167">
        <v>50150</v>
      </c>
      <c r="B934" s="168">
        <v>45915</v>
      </c>
      <c r="C934" s="168">
        <v>45915</v>
      </c>
      <c r="D934" s="167" t="s">
        <v>5291</v>
      </c>
      <c r="E934" s="167" t="s">
        <v>5291</v>
      </c>
      <c r="F934" s="167" t="s">
        <v>1425</v>
      </c>
      <c r="G934" s="167" t="s">
        <v>1426</v>
      </c>
      <c r="I934" s="167" t="s">
        <v>1384</v>
      </c>
      <c r="J934" s="167" t="s">
        <v>1467</v>
      </c>
      <c r="K934" s="167" t="s">
        <v>1212</v>
      </c>
      <c r="L934" s="167" t="s">
        <v>1467</v>
      </c>
      <c r="M934" s="167" t="s">
        <v>1390</v>
      </c>
      <c r="O934" s="167">
        <v>10916</v>
      </c>
      <c r="P934" s="167" t="s">
        <v>4987</v>
      </c>
      <c r="Q934" s="167">
        <v>110.5</v>
      </c>
      <c r="S934" s="167">
        <f t="shared" si="14"/>
        <v>110.5</v>
      </c>
      <c r="T934" s="167" t="s">
        <v>1361</v>
      </c>
    </row>
    <row r="935" spans="1:20">
      <c r="A935" s="167">
        <v>50150</v>
      </c>
      <c r="B935" s="168">
        <v>45915</v>
      </c>
      <c r="C935" s="168">
        <v>45915</v>
      </c>
      <c r="D935" s="167" t="s">
        <v>5292</v>
      </c>
      <c r="E935" s="167" t="s">
        <v>5292</v>
      </c>
      <c r="F935" s="167" t="s">
        <v>1425</v>
      </c>
      <c r="G935" s="167" t="s">
        <v>1426</v>
      </c>
      <c r="I935" s="167" t="s">
        <v>1384</v>
      </c>
      <c r="J935" s="167" t="s">
        <v>1430</v>
      </c>
      <c r="K935" s="167" t="s">
        <v>1215</v>
      </c>
      <c r="L935" s="167" t="s">
        <v>1430</v>
      </c>
      <c r="M935" s="167" t="s">
        <v>1394</v>
      </c>
      <c r="O935" s="167">
        <v>10921</v>
      </c>
      <c r="P935" s="167" t="s">
        <v>4987</v>
      </c>
      <c r="Q935" s="167">
        <v>67.62</v>
      </c>
      <c r="S935" s="167">
        <f t="shared" si="14"/>
        <v>67.62</v>
      </c>
      <c r="T935" s="167" t="s">
        <v>1361</v>
      </c>
    </row>
    <row r="936" spans="1:20">
      <c r="A936" s="167">
        <v>50150</v>
      </c>
      <c r="B936" s="168">
        <v>45915</v>
      </c>
      <c r="C936" s="168">
        <v>45915</v>
      </c>
      <c r="D936" s="167" t="s">
        <v>5292</v>
      </c>
      <c r="E936" s="167" t="s">
        <v>5292</v>
      </c>
      <c r="F936" s="167" t="s">
        <v>1425</v>
      </c>
      <c r="G936" s="167" t="s">
        <v>1426</v>
      </c>
      <c r="I936" s="167" t="s">
        <v>1384</v>
      </c>
      <c r="J936" s="167" t="s">
        <v>1592</v>
      </c>
      <c r="K936" s="167" t="s">
        <v>1215</v>
      </c>
      <c r="L936" s="167" t="s">
        <v>1593</v>
      </c>
      <c r="M936" s="167" t="s">
        <v>1394</v>
      </c>
      <c r="O936" s="167">
        <v>10921</v>
      </c>
      <c r="P936" s="167" t="s">
        <v>4987</v>
      </c>
      <c r="Q936" s="167">
        <v>83.6</v>
      </c>
      <c r="S936" s="167">
        <f t="shared" si="14"/>
        <v>83.6</v>
      </c>
      <c r="T936" s="167" t="s">
        <v>1361</v>
      </c>
    </row>
    <row r="937" spans="1:20">
      <c r="A937" s="167">
        <v>50150</v>
      </c>
      <c r="B937" s="168">
        <v>45915</v>
      </c>
      <c r="C937" s="168">
        <v>45915</v>
      </c>
      <c r="D937" s="167" t="s">
        <v>5355</v>
      </c>
      <c r="E937" s="167" t="s">
        <v>5355</v>
      </c>
      <c r="F937" s="167" t="s">
        <v>1425</v>
      </c>
      <c r="G937" s="167" t="s">
        <v>1426</v>
      </c>
      <c r="I937" s="167" t="s">
        <v>1384</v>
      </c>
      <c r="J937" s="167" t="s">
        <v>4948</v>
      </c>
      <c r="K937" s="167" t="s">
        <v>1354</v>
      </c>
      <c r="L937" s="167" t="s">
        <v>4948</v>
      </c>
      <c r="M937" s="167" t="s">
        <v>1388</v>
      </c>
      <c r="O937" s="167">
        <v>10918</v>
      </c>
      <c r="P937" s="167" t="s">
        <v>4987</v>
      </c>
      <c r="Q937" s="167">
        <v>8.89</v>
      </c>
      <c r="S937" s="167">
        <f t="shared" si="14"/>
        <v>8.89</v>
      </c>
      <c r="T937" s="167" t="s">
        <v>1361</v>
      </c>
    </row>
    <row r="938" spans="1:20">
      <c r="A938" s="167">
        <v>50150</v>
      </c>
      <c r="B938" s="168">
        <v>45915</v>
      </c>
      <c r="C938" s="168">
        <v>45915</v>
      </c>
      <c r="D938" s="167" t="s">
        <v>5355</v>
      </c>
      <c r="E938" s="167" t="s">
        <v>5355</v>
      </c>
      <c r="F938" s="167" t="s">
        <v>1425</v>
      </c>
      <c r="G938" s="167" t="s">
        <v>1426</v>
      </c>
      <c r="I938" s="167" t="s">
        <v>1384</v>
      </c>
      <c r="J938" s="167" t="s">
        <v>1469</v>
      </c>
      <c r="K938" s="167" t="s">
        <v>1354</v>
      </c>
      <c r="L938" s="167" t="s">
        <v>1469</v>
      </c>
      <c r="M938" s="167" t="s">
        <v>1388</v>
      </c>
      <c r="O938" s="167">
        <v>10918</v>
      </c>
      <c r="P938" s="167" t="s">
        <v>4987</v>
      </c>
      <c r="Q938" s="167">
        <v>19.2</v>
      </c>
      <c r="S938" s="167">
        <f t="shared" si="14"/>
        <v>19.2</v>
      </c>
      <c r="T938" s="167" t="s">
        <v>1361</v>
      </c>
    </row>
    <row r="939" spans="1:20">
      <c r="A939" s="167">
        <v>50150</v>
      </c>
      <c r="B939" s="168">
        <v>45915</v>
      </c>
      <c r="C939" s="168">
        <v>45915</v>
      </c>
      <c r="D939" s="167" t="s">
        <v>5355</v>
      </c>
      <c r="E939" s="167" t="s">
        <v>5355</v>
      </c>
      <c r="F939" s="167" t="s">
        <v>1425</v>
      </c>
      <c r="G939" s="167" t="s">
        <v>1426</v>
      </c>
      <c r="I939" s="167" t="s">
        <v>1384</v>
      </c>
      <c r="J939" s="167" t="s">
        <v>3903</v>
      </c>
      <c r="K939" s="167" t="s">
        <v>1354</v>
      </c>
      <c r="L939" s="167" t="s">
        <v>3904</v>
      </c>
      <c r="M939" s="167" t="s">
        <v>1388</v>
      </c>
      <c r="O939" s="167">
        <v>10918</v>
      </c>
      <c r="P939" s="167" t="s">
        <v>4987</v>
      </c>
      <c r="Q939" s="167">
        <v>24</v>
      </c>
      <c r="S939" s="167">
        <f t="shared" si="14"/>
        <v>24</v>
      </c>
      <c r="T939" s="167" t="s">
        <v>1361</v>
      </c>
    </row>
    <row r="940" spans="1:20">
      <c r="A940" s="167">
        <v>50150</v>
      </c>
      <c r="B940" s="168">
        <v>45915</v>
      </c>
      <c r="C940" s="168">
        <v>45915</v>
      </c>
      <c r="D940" s="167" t="s">
        <v>5355</v>
      </c>
      <c r="E940" s="167" t="s">
        <v>5355</v>
      </c>
      <c r="F940" s="167" t="s">
        <v>1425</v>
      </c>
      <c r="G940" s="167" t="s">
        <v>1426</v>
      </c>
      <c r="I940" s="167" t="s">
        <v>1384</v>
      </c>
      <c r="J940" s="167" t="s">
        <v>1467</v>
      </c>
      <c r="K940" s="167" t="s">
        <v>1354</v>
      </c>
      <c r="L940" s="167" t="s">
        <v>1467</v>
      </c>
      <c r="M940" s="167" t="s">
        <v>1388</v>
      </c>
      <c r="O940" s="167">
        <v>10918</v>
      </c>
      <c r="P940" s="167" t="s">
        <v>4987</v>
      </c>
      <c r="Q940" s="167">
        <v>63.84</v>
      </c>
      <c r="S940" s="167">
        <f t="shared" si="14"/>
        <v>63.84</v>
      </c>
      <c r="T940" s="167" t="s">
        <v>1361</v>
      </c>
    </row>
    <row r="941" spans="1:20">
      <c r="A941" s="167">
        <v>50150</v>
      </c>
      <c r="B941" s="168">
        <v>45918</v>
      </c>
      <c r="C941" s="168">
        <v>45918</v>
      </c>
      <c r="D941" s="167" t="s">
        <v>5471</v>
      </c>
      <c r="E941" s="167" t="s">
        <v>5472</v>
      </c>
      <c r="F941" s="167" t="s">
        <v>5458</v>
      </c>
      <c r="G941" s="167" t="s">
        <v>5459</v>
      </c>
      <c r="H941" s="167" t="s">
        <v>5467</v>
      </c>
      <c r="I941" s="167" t="s">
        <v>4956</v>
      </c>
      <c r="O941" s="167">
        <v>4295</v>
      </c>
      <c r="P941" s="167" t="s">
        <v>4981</v>
      </c>
      <c r="Q941" s="167">
        <v>15.03</v>
      </c>
      <c r="S941" s="167">
        <f t="shared" si="14"/>
        <v>15.03</v>
      </c>
      <c r="T941" s="167" t="s">
        <v>1361</v>
      </c>
    </row>
    <row r="942" spans="1:20">
      <c r="A942" s="167">
        <v>50150</v>
      </c>
      <c r="B942" s="168">
        <v>45918</v>
      </c>
      <c r="C942" s="168">
        <v>45918</v>
      </c>
      <c r="D942" s="167" t="s">
        <v>5473</v>
      </c>
      <c r="E942" s="167" t="s">
        <v>5474</v>
      </c>
      <c r="I942" s="167" t="s">
        <v>4956</v>
      </c>
      <c r="O942" s="167">
        <v>4296</v>
      </c>
      <c r="P942" s="167" t="s">
        <v>4981</v>
      </c>
      <c r="Q942" s="167">
        <v>227.5</v>
      </c>
      <c r="S942" s="167">
        <f t="shared" si="14"/>
        <v>227.5</v>
      </c>
      <c r="T942" s="167" t="s">
        <v>1361</v>
      </c>
    </row>
    <row r="943" spans="1:20">
      <c r="A943" s="167">
        <v>50150</v>
      </c>
      <c r="B943" s="168">
        <v>45919</v>
      </c>
      <c r="C943" s="168">
        <v>45919</v>
      </c>
      <c r="D943" s="167" t="s">
        <v>5475</v>
      </c>
      <c r="E943" s="167" t="s">
        <v>5476</v>
      </c>
      <c r="I943" s="167" t="s">
        <v>4956</v>
      </c>
      <c r="O943" s="167">
        <v>4297</v>
      </c>
      <c r="P943" s="167" t="s">
        <v>4981</v>
      </c>
      <c r="Q943" s="167">
        <v>2457</v>
      </c>
      <c r="S943" s="167">
        <f t="shared" si="14"/>
        <v>2457</v>
      </c>
      <c r="T943" s="167" t="s">
        <v>1361</v>
      </c>
    </row>
    <row r="944" spans="1:20">
      <c r="A944" s="167">
        <v>50150</v>
      </c>
      <c r="B944" s="168">
        <v>45919</v>
      </c>
      <c r="C944" s="168">
        <v>45919</v>
      </c>
      <c r="D944" s="167" t="s">
        <v>5477</v>
      </c>
      <c r="E944" s="167" t="s">
        <v>5478</v>
      </c>
      <c r="I944" s="167" t="s">
        <v>4956</v>
      </c>
      <c r="O944" s="167">
        <v>4297</v>
      </c>
      <c r="P944" s="167" t="s">
        <v>4981</v>
      </c>
      <c r="Q944" s="167">
        <v>578</v>
      </c>
      <c r="S944" s="167">
        <f t="shared" si="14"/>
        <v>578</v>
      </c>
      <c r="T944" s="167" t="s">
        <v>1361</v>
      </c>
    </row>
    <row r="945" spans="1:20">
      <c r="A945" s="167">
        <v>50150</v>
      </c>
      <c r="B945" s="168">
        <v>45919</v>
      </c>
      <c r="C945" s="168">
        <v>45919</v>
      </c>
      <c r="D945" s="167" t="s">
        <v>5479</v>
      </c>
      <c r="E945" s="167" t="s">
        <v>5466</v>
      </c>
      <c r="H945" s="167" t="s">
        <v>5467</v>
      </c>
      <c r="I945" s="167" t="s">
        <v>4956</v>
      </c>
      <c r="O945" s="167">
        <v>4297</v>
      </c>
      <c r="P945" s="167" t="s">
        <v>4981</v>
      </c>
      <c r="Q945" s="167">
        <v>492.88</v>
      </c>
      <c r="S945" s="167">
        <f t="shared" si="14"/>
        <v>492.88</v>
      </c>
      <c r="T945" s="167" t="s">
        <v>1361</v>
      </c>
    </row>
    <row r="946" spans="1:20">
      <c r="A946" s="167">
        <v>50150</v>
      </c>
      <c r="B946" s="168">
        <v>45922</v>
      </c>
      <c r="C946" s="168">
        <v>45922</v>
      </c>
      <c r="D946" s="167" t="s">
        <v>5480</v>
      </c>
      <c r="E946" s="167" t="s">
        <v>5481</v>
      </c>
      <c r="F946" s="167" t="s">
        <v>4984</v>
      </c>
      <c r="G946" s="167" t="s">
        <v>4985</v>
      </c>
      <c r="I946" s="167" t="s">
        <v>4956</v>
      </c>
      <c r="O946" s="167">
        <v>4298</v>
      </c>
      <c r="P946" s="167" t="s">
        <v>4981</v>
      </c>
      <c r="Q946" s="167">
        <v>81.319999999999993</v>
      </c>
      <c r="S946" s="167">
        <f t="shared" si="14"/>
        <v>81.319999999999993</v>
      </c>
      <c r="T946" s="167" t="s">
        <v>1361</v>
      </c>
    </row>
    <row r="947" spans="1:20">
      <c r="A947" s="167">
        <v>50150</v>
      </c>
      <c r="B947" s="168">
        <v>45922</v>
      </c>
      <c r="C947" s="168">
        <v>45922</v>
      </c>
      <c r="D947" s="167" t="s">
        <v>5482</v>
      </c>
      <c r="E947" s="167" t="s">
        <v>5482</v>
      </c>
      <c r="F947" s="167" t="s">
        <v>1557</v>
      </c>
      <c r="G947" s="167" t="s">
        <v>134</v>
      </c>
      <c r="I947" s="167" t="s">
        <v>1650</v>
      </c>
      <c r="J947" s="167" t="s">
        <v>1660</v>
      </c>
      <c r="K947" s="167" t="s">
        <v>540</v>
      </c>
      <c r="L947" s="167" t="s">
        <v>1661</v>
      </c>
      <c r="M947" s="167" t="s">
        <v>1651</v>
      </c>
      <c r="O947" s="167">
        <v>10952</v>
      </c>
      <c r="P947" s="167" t="s">
        <v>4987</v>
      </c>
      <c r="Q947" s="167">
        <v>63.7</v>
      </c>
      <c r="S947" s="167">
        <f t="shared" si="14"/>
        <v>63.7</v>
      </c>
      <c r="T947" s="167" t="s">
        <v>1361</v>
      </c>
    </row>
    <row r="948" spans="1:20">
      <c r="A948" s="167">
        <v>50150</v>
      </c>
      <c r="B948" s="168">
        <v>45922</v>
      </c>
      <c r="C948" s="168">
        <v>45922</v>
      </c>
      <c r="D948" s="167" t="s">
        <v>5483</v>
      </c>
      <c r="E948" s="167" t="s">
        <v>5484</v>
      </c>
      <c r="I948" s="167" t="s">
        <v>4956</v>
      </c>
      <c r="O948" s="167">
        <v>4298</v>
      </c>
      <c r="P948" s="167" t="s">
        <v>4981</v>
      </c>
      <c r="Q948" s="167">
        <v>374.92</v>
      </c>
      <c r="S948" s="167">
        <f t="shared" si="14"/>
        <v>374.92</v>
      </c>
      <c r="T948" s="167" t="s">
        <v>1361</v>
      </c>
    </row>
    <row r="949" spans="1:20">
      <c r="A949" s="167">
        <v>50150</v>
      </c>
      <c r="B949" s="168">
        <v>45923</v>
      </c>
      <c r="C949" s="168">
        <v>45923</v>
      </c>
      <c r="D949" s="167" t="s">
        <v>5485</v>
      </c>
      <c r="E949" s="167" t="s">
        <v>5486</v>
      </c>
      <c r="F949" s="167" t="s">
        <v>4984</v>
      </c>
      <c r="G949" s="167" t="s">
        <v>4985</v>
      </c>
      <c r="H949" s="167" t="s">
        <v>5487</v>
      </c>
      <c r="I949" s="167" t="s">
        <v>4956</v>
      </c>
      <c r="O949" s="167">
        <v>4300</v>
      </c>
      <c r="P949" s="167" t="s">
        <v>4981</v>
      </c>
      <c r="Q949" s="167">
        <v>126.82</v>
      </c>
      <c r="S949" s="167">
        <f t="shared" si="14"/>
        <v>126.82</v>
      </c>
      <c r="T949" s="167" t="s">
        <v>1361</v>
      </c>
    </row>
    <row r="950" spans="1:20">
      <c r="A950" s="167">
        <v>50150</v>
      </c>
      <c r="B950" s="168">
        <v>45924</v>
      </c>
      <c r="C950" s="168">
        <v>45924</v>
      </c>
      <c r="D950" s="169" t="s">
        <v>5488</v>
      </c>
      <c r="E950" s="167" t="s">
        <v>5489</v>
      </c>
      <c r="F950" s="167" t="s">
        <v>5458</v>
      </c>
      <c r="G950" s="167" t="s">
        <v>5459</v>
      </c>
      <c r="H950" s="167" t="s">
        <v>5467</v>
      </c>
      <c r="I950" s="167" t="s">
        <v>4956</v>
      </c>
      <c r="O950" s="167">
        <v>4325</v>
      </c>
      <c r="P950" s="167" t="s">
        <v>4981</v>
      </c>
      <c r="Q950" s="167">
        <v>15.06</v>
      </c>
      <c r="S950" s="167">
        <f t="shared" si="14"/>
        <v>15.06</v>
      </c>
      <c r="T950" s="167" t="s">
        <v>1361</v>
      </c>
    </row>
    <row r="951" spans="1:20">
      <c r="A951" s="167">
        <v>50150</v>
      </c>
      <c r="B951" s="168">
        <v>45925</v>
      </c>
      <c r="C951" s="168">
        <v>45925</v>
      </c>
      <c r="D951" s="167" t="s">
        <v>5490</v>
      </c>
      <c r="E951" s="167" t="s">
        <v>5491</v>
      </c>
      <c r="I951" s="167" t="s">
        <v>4956</v>
      </c>
      <c r="O951" s="167">
        <v>4304</v>
      </c>
      <c r="P951" s="167" t="s">
        <v>4981</v>
      </c>
      <c r="Q951" s="167">
        <v>153.05000000000001</v>
      </c>
      <c r="S951" s="167">
        <f t="shared" si="14"/>
        <v>153.05000000000001</v>
      </c>
      <c r="T951" s="167" t="s">
        <v>1361</v>
      </c>
    </row>
    <row r="952" spans="1:20">
      <c r="A952" s="167">
        <v>50150</v>
      </c>
      <c r="B952" s="168">
        <v>45926</v>
      </c>
      <c r="C952" s="168">
        <v>45926</v>
      </c>
      <c r="D952" s="167" t="s">
        <v>5492</v>
      </c>
      <c r="E952" s="167" t="s">
        <v>5493</v>
      </c>
      <c r="I952" s="167" t="s">
        <v>4956</v>
      </c>
      <c r="O952" s="167">
        <v>4319</v>
      </c>
      <c r="P952" s="167" t="s">
        <v>4981</v>
      </c>
      <c r="Q952" s="167">
        <v>1053</v>
      </c>
      <c r="S952" s="167">
        <f t="shared" si="14"/>
        <v>1053</v>
      </c>
      <c r="T952" s="167" t="s">
        <v>1361</v>
      </c>
    </row>
    <row r="953" spans="1:20">
      <c r="A953" s="167">
        <v>50150</v>
      </c>
      <c r="B953" s="168">
        <v>45926</v>
      </c>
      <c r="C953" s="168">
        <v>45926</v>
      </c>
      <c r="D953" s="167" t="s">
        <v>5494</v>
      </c>
      <c r="E953" s="167" t="s">
        <v>5495</v>
      </c>
      <c r="F953" s="167" t="s">
        <v>4984</v>
      </c>
      <c r="G953" s="167" t="s">
        <v>4985</v>
      </c>
      <c r="I953" s="167" t="s">
        <v>4956</v>
      </c>
      <c r="O953" s="167">
        <v>4319</v>
      </c>
      <c r="P953" s="167" t="s">
        <v>4981</v>
      </c>
      <c r="Q953" s="167">
        <v>790</v>
      </c>
      <c r="S953" s="167">
        <f t="shared" si="14"/>
        <v>790</v>
      </c>
      <c r="T953" s="167" t="s">
        <v>1361</v>
      </c>
    </row>
    <row r="954" spans="1:20">
      <c r="A954" s="167">
        <v>50150</v>
      </c>
      <c r="B954" s="168">
        <v>45926</v>
      </c>
      <c r="C954" s="168">
        <v>45926</v>
      </c>
      <c r="D954" s="167" t="s">
        <v>5496</v>
      </c>
      <c r="E954" s="167" t="s">
        <v>5497</v>
      </c>
      <c r="F954" s="167" t="s">
        <v>5498</v>
      </c>
      <c r="G954" s="167" t="s">
        <v>5499</v>
      </c>
      <c r="H954" s="167" t="s">
        <v>5467</v>
      </c>
      <c r="I954" s="167" t="s">
        <v>4959</v>
      </c>
      <c r="O954" s="167">
        <v>4319</v>
      </c>
      <c r="P954" s="167" t="s">
        <v>4981</v>
      </c>
      <c r="Q954" s="167">
        <v>20</v>
      </c>
      <c r="S954" s="167">
        <f t="shared" si="14"/>
        <v>20</v>
      </c>
      <c r="T954" s="167" t="s">
        <v>1361</v>
      </c>
    </row>
    <row r="955" spans="1:20">
      <c r="A955" s="167">
        <v>50150</v>
      </c>
      <c r="B955" s="168">
        <v>45926</v>
      </c>
      <c r="C955" s="168">
        <v>45926</v>
      </c>
      <c r="D955" s="167" t="s">
        <v>5500</v>
      </c>
      <c r="E955" s="167" t="s">
        <v>5501</v>
      </c>
      <c r="I955" s="167" t="s">
        <v>4956</v>
      </c>
      <c r="O955" s="167">
        <v>4319</v>
      </c>
      <c r="P955" s="167" t="s">
        <v>4981</v>
      </c>
      <c r="Q955" s="167">
        <v>1228.5</v>
      </c>
      <c r="S955" s="167">
        <f t="shared" si="14"/>
        <v>1228.5</v>
      </c>
      <c r="T955" s="167" t="s">
        <v>1361</v>
      </c>
    </row>
    <row r="956" spans="1:20">
      <c r="A956" s="167">
        <v>50150</v>
      </c>
      <c r="B956" s="168">
        <v>45929</v>
      </c>
      <c r="C956" s="168">
        <v>45929</v>
      </c>
      <c r="D956" s="167" t="s">
        <v>5502</v>
      </c>
      <c r="E956" s="167" t="s">
        <v>5503</v>
      </c>
      <c r="F956" s="167" t="s">
        <v>5458</v>
      </c>
      <c r="G956" s="167" t="s">
        <v>5459</v>
      </c>
      <c r="H956" s="167" t="s">
        <v>5504</v>
      </c>
      <c r="I956" s="167" t="s">
        <v>4956</v>
      </c>
      <c r="O956" s="167">
        <v>4320</v>
      </c>
      <c r="P956" s="167" t="s">
        <v>4981</v>
      </c>
      <c r="Q956" s="167">
        <v>15.2</v>
      </c>
      <c r="S956" s="167">
        <f t="shared" si="14"/>
        <v>15.2</v>
      </c>
      <c r="T956" s="167" t="s">
        <v>1361</v>
      </c>
    </row>
    <row r="957" spans="1:20">
      <c r="A957" s="167">
        <v>50150</v>
      </c>
      <c r="B957" s="168">
        <v>45929</v>
      </c>
      <c r="C957" s="168">
        <v>45929</v>
      </c>
      <c r="D957" s="167" t="s">
        <v>5505</v>
      </c>
      <c r="E957" s="167" t="s">
        <v>5506</v>
      </c>
      <c r="F957" s="167" t="s">
        <v>5087</v>
      </c>
      <c r="G957" s="167" t="s">
        <v>5088</v>
      </c>
      <c r="I957" s="167" t="s">
        <v>4959</v>
      </c>
      <c r="O957" s="167">
        <v>4320</v>
      </c>
      <c r="P957" s="167" t="s">
        <v>4981</v>
      </c>
      <c r="Q957" s="167">
        <v>5.36</v>
      </c>
      <c r="S957" s="167">
        <f t="shared" si="14"/>
        <v>5.36</v>
      </c>
      <c r="T957" s="167" t="s">
        <v>1361</v>
      </c>
    </row>
    <row r="958" spans="1:20">
      <c r="A958" s="167">
        <v>50150</v>
      </c>
      <c r="B958" s="168">
        <v>45930</v>
      </c>
      <c r="C958" s="168">
        <v>45930</v>
      </c>
      <c r="E958" s="167" t="s">
        <v>5507</v>
      </c>
      <c r="I958" s="167" t="s">
        <v>4956</v>
      </c>
      <c r="O958" s="167">
        <v>2528</v>
      </c>
      <c r="P958" s="167" t="s">
        <v>4974</v>
      </c>
      <c r="R958" s="167">
        <v>34706.22</v>
      </c>
      <c r="S958" s="167">
        <f t="shared" si="14"/>
        <v>-34706.22</v>
      </c>
      <c r="T958" s="167" t="s">
        <v>1361</v>
      </c>
    </row>
    <row r="959" spans="1:20">
      <c r="A959" s="167">
        <v>50150</v>
      </c>
      <c r="B959" s="168">
        <v>45930</v>
      </c>
      <c r="C959" s="168">
        <v>45930</v>
      </c>
      <c r="E959" s="167" t="s">
        <v>1401</v>
      </c>
      <c r="I959" s="167" t="s">
        <v>1384</v>
      </c>
      <c r="K959" s="167" t="s">
        <v>867</v>
      </c>
      <c r="M959" s="167" t="s">
        <v>1392</v>
      </c>
      <c r="O959" s="167">
        <v>24080</v>
      </c>
      <c r="P959" s="167" t="s">
        <v>1386</v>
      </c>
      <c r="R959" s="167">
        <v>34.15</v>
      </c>
      <c r="S959" s="167">
        <f t="shared" si="14"/>
        <v>-34.15</v>
      </c>
      <c r="T959" s="167" t="s">
        <v>1361</v>
      </c>
    </row>
    <row r="960" spans="1:20">
      <c r="A960" s="167">
        <v>50150</v>
      </c>
      <c r="B960" s="168">
        <v>45930</v>
      </c>
      <c r="C960" s="168">
        <v>45930</v>
      </c>
      <c r="E960" s="167" t="s">
        <v>1401</v>
      </c>
      <c r="I960" s="167" t="s">
        <v>1384</v>
      </c>
      <c r="K960" s="167" t="s">
        <v>1203</v>
      </c>
      <c r="M960" s="167" t="s">
        <v>1387</v>
      </c>
      <c r="O960" s="167">
        <v>24080</v>
      </c>
      <c r="P960" s="167" t="s">
        <v>1386</v>
      </c>
      <c r="R960" s="167">
        <v>54.92</v>
      </c>
      <c r="S960" s="167">
        <f t="shared" si="14"/>
        <v>-54.92</v>
      </c>
      <c r="T960" s="167" t="s">
        <v>1361</v>
      </c>
    </row>
    <row r="961" spans="1:20">
      <c r="A961" s="167">
        <v>50150</v>
      </c>
      <c r="B961" s="168">
        <v>45930</v>
      </c>
      <c r="C961" s="168">
        <v>45930</v>
      </c>
      <c r="E961" s="167" t="s">
        <v>1401</v>
      </c>
      <c r="I961" s="167" t="s">
        <v>1384</v>
      </c>
      <c r="K961" s="167" t="s">
        <v>1159</v>
      </c>
      <c r="M961" s="167" t="s">
        <v>1393</v>
      </c>
      <c r="O961" s="167">
        <v>24080</v>
      </c>
      <c r="P961" s="167" t="s">
        <v>1386</v>
      </c>
      <c r="R961" s="167">
        <v>108.44</v>
      </c>
      <c r="S961" s="167">
        <f t="shared" si="14"/>
        <v>-108.44</v>
      </c>
      <c r="T961" s="167" t="s">
        <v>1361</v>
      </c>
    </row>
    <row r="962" spans="1:20">
      <c r="A962" s="167">
        <v>50150</v>
      </c>
      <c r="B962" s="168">
        <v>45930</v>
      </c>
      <c r="C962" s="168">
        <v>45930</v>
      </c>
      <c r="E962" s="167" t="s">
        <v>1401</v>
      </c>
      <c r="I962" s="167" t="s">
        <v>1384</v>
      </c>
      <c r="K962" s="167" t="s">
        <v>1354</v>
      </c>
      <c r="M962" s="167" t="s">
        <v>1388</v>
      </c>
      <c r="O962" s="167">
        <v>24080</v>
      </c>
      <c r="P962" s="167" t="s">
        <v>1386</v>
      </c>
      <c r="R962" s="167">
        <v>115.93</v>
      </c>
      <c r="S962" s="167">
        <f t="shared" si="14"/>
        <v>-115.93</v>
      </c>
      <c r="T962" s="167" t="s">
        <v>1361</v>
      </c>
    </row>
    <row r="963" spans="1:20">
      <c r="A963" s="167">
        <v>50150</v>
      </c>
      <c r="B963" s="168">
        <v>45930</v>
      </c>
      <c r="C963" s="168">
        <v>45930</v>
      </c>
      <c r="E963" s="167" t="s">
        <v>1401</v>
      </c>
      <c r="I963" s="167" t="s">
        <v>1384</v>
      </c>
      <c r="K963" s="167" t="s">
        <v>1135</v>
      </c>
      <c r="M963" s="167" t="s">
        <v>1389</v>
      </c>
      <c r="O963" s="167">
        <v>24080</v>
      </c>
      <c r="P963" s="167" t="s">
        <v>1386</v>
      </c>
      <c r="R963" s="167">
        <v>131.55000000000001</v>
      </c>
      <c r="S963" s="167">
        <f t="shared" ref="S963:S1026" si="15">Q963-R963</f>
        <v>-131.55000000000001</v>
      </c>
      <c r="T963" s="167" t="s">
        <v>1361</v>
      </c>
    </row>
    <row r="964" spans="1:20">
      <c r="A964" s="167">
        <v>50150</v>
      </c>
      <c r="B964" s="168">
        <v>45930</v>
      </c>
      <c r="C964" s="168">
        <v>45930</v>
      </c>
      <c r="E964" s="167" t="s">
        <v>1401</v>
      </c>
      <c r="I964" s="167" t="s">
        <v>1384</v>
      </c>
      <c r="K964" s="167" t="s">
        <v>1177</v>
      </c>
      <c r="M964" s="167" t="s">
        <v>1391</v>
      </c>
      <c r="O964" s="167">
        <v>24080</v>
      </c>
      <c r="P964" s="167" t="s">
        <v>1386</v>
      </c>
      <c r="R964" s="167">
        <v>145.6</v>
      </c>
      <c r="S964" s="167">
        <f t="shared" si="15"/>
        <v>-145.6</v>
      </c>
      <c r="T964" s="167" t="s">
        <v>1361</v>
      </c>
    </row>
    <row r="965" spans="1:20">
      <c r="A965" s="167">
        <v>50150</v>
      </c>
      <c r="B965" s="168">
        <v>45930</v>
      </c>
      <c r="C965" s="168">
        <v>45930</v>
      </c>
      <c r="E965" s="167" t="s">
        <v>1401</v>
      </c>
      <c r="I965" s="167" t="s">
        <v>1384</v>
      </c>
      <c r="K965" s="167" t="s">
        <v>1215</v>
      </c>
      <c r="M965" s="167" t="s">
        <v>1394</v>
      </c>
      <c r="O965" s="167">
        <v>24080</v>
      </c>
      <c r="P965" s="167" t="s">
        <v>1386</v>
      </c>
      <c r="R965" s="167">
        <v>151.22</v>
      </c>
      <c r="S965" s="167">
        <f t="shared" si="15"/>
        <v>-151.22</v>
      </c>
      <c r="T965" s="167" t="s">
        <v>1361</v>
      </c>
    </row>
    <row r="966" spans="1:20">
      <c r="A966" s="167">
        <v>50150</v>
      </c>
      <c r="B966" s="168">
        <v>45930</v>
      </c>
      <c r="C966" s="168">
        <v>45930</v>
      </c>
      <c r="E966" s="167" t="s">
        <v>1401</v>
      </c>
      <c r="I966" s="167" t="s">
        <v>1384</v>
      </c>
      <c r="K966" s="167" t="s">
        <v>1076</v>
      </c>
      <c r="M966" s="167" t="s">
        <v>1396</v>
      </c>
      <c r="O966" s="167">
        <v>24080</v>
      </c>
      <c r="P966" s="167" t="s">
        <v>1386</v>
      </c>
      <c r="R966" s="167">
        <v>161.38</v>
      </c>
      <c r="S966" s="167">
        <f t="shared" si="15"/>
        <v>-161.38</v>
      </c>
      <c r="T966" s="167" t="s">
        <v>1361</v>
      </c>
    </row>
    <row r="967" spans="1:20">
      <c r="A967" s="167">
        <v>50150</v>
      </c>
      <c r="B967" s="168">
        <v>45930</v>
      </c>
      <c r="C967" s="168">
        <v>45930</v>
      </c>
      <c r="E967" s="167" t="s">
        <v>1401</v>
      </c>
      <c r="I967" s="167" t="s">
        <v>1384</v>
      </c>
      <c r="K967" s="167" t="s">
        <v>1188</v>
      </c>
      <c r="M967" s="167" t="s">
        <v>1400</v>
      </c>
      <c r="O967" s="167">
        <v>24080</v>
      </c>
      <c r="P967" s="167" t="s">
        <v>1386</v>
      </c>
      <c r="R967" s="167">
        <v>244.53</v>
      </c>
      <c r="S967" s="167">
        <f t="shared" si="15"/>
        <v>-244.53</v>
      </c>
      <c r="T967" s="167" t="s">
        <v>1361</v>
      </c>
    </row>
    <row r="968" spans="1:20">
      <c r="A968" s="167">
        <v>50150</v>
      </c>
      <c r="B968" s="168">
        <v>45930</v>
      </c>
      <c r="C968" s="168">
        <v>45930</v>
      </c>
      <c r="E968" s="167" t="s">
        <v>1401</v>
      </c>
      <c r="I968" s="167" t="s">
        <v>1384</v>
      </c>
      <c r="K968" s="167" t="s">
        <v>1212</v>
      </c>
      <c r="M968" s="167" t="s">
        <v>1390</v>
      </c>
      <c r="O968" s="167">
        <v>24080</v>
      </c>
      <c r="P968" s="167" t="s">
        <v>1386</v>
      </c>
      <c r="R968" s="167">
        <v>259.29000000000002</v>
      </c>
      <c r="S968" s="167">
        <f t="shared" si="15"/>
        <v>-259.29000000000002</v>
      </c>
      <c r="T968" s="167" t="s">
        <v>1361</v>
      </c>
    </row>
    <row r="969" spans="1:20">
      <c r="A969" s="167">
        <v>50150</v>
      </c>
      <c r="B969" s="168">
        <v>45930</v>
      </c>
      <c r="C969" s="168">
        <v>45930</v>
      </c>
      <c r="E969" s="167" t="s">
        <v>1401</v>
      </c>
      <c r="I969" s="167" t="s">
        <v>1384</v>
      </c>
      <c r="K969" s="167" t="s">
        <v>798</v>
      </c>
      <c r="M969" s="167" t="s">
        <v>1385</v>
      </c>
      <c r="O969" s="167">
        <v>24080</v>
      </c>
      <c r="P969" s="167" t="s">
        <v>1386</v>
      </c>
      <c r="R969" s="167">
        <v>409.24</v>
      </c>
      <c r="S969" s="167">
        <f t="shared" si="15"/>
        <v>-409.24</v>
      </c>
      <c r="T969" s="167" t="s">
        <v>1361</v>
      </c>
    </row>
    <row r="970" spans="1:20">
      <c r="A970" s="167">
        <v>50150</v>
      </c>
      <c r="B970" s="168">
        <v>45930</v>
      </c>
      <c r="C970" s="168">
        <v>45930</v>
      </c>
      <c r="E970" s="167" t="s">
        <v>1401</v>
      </c>
      <c r="I970" s="167" t="s">
        <v>1384</v>
      </c>
      <c r="K970" s="167" t="s">
        <v>1010</v>
      </c>
      <c r="M970" s="167" t="s">
        <v>1397</v>
      </c>
      <c r="O970" s="167">
        <v>24080</v>
      </c>
      <c r="P970" s="167" t="s">
        <v>1386</v>
      </c>
      <c r="R970" s="167">
        <v>704.71</v>
      </c>
      <c r="S970" s="167">
        <f t="shared" si="15"/>
        <v>-704.71</v>
      </c>
      <c r="T970" s="167" t="s">
        <v>1361</v>
      </c>
    </row>
    <row r="971" spans="1:20">
      <c r="A971" s="167">
        <v>50150</v>
      </c>
      <c r="B971" s="168">
        <v>45930</v>
      </c>
      <c r="C971" s="168">
        <v>45930</v>
      </c>
      <c r="E971" s="167" t="s">
        <v>1401</v>
      </c>
      <c r="I971" s="167" t="s">
        <v>1384</v>
      </c>
      <c r="K971" s="167" t="s">
        <v>1146</v>
      </c>
      <c r="M971" s="167" t="s">
        <v>1398</v>
      </c>
      <c r="O971" s="167">
        <v>24080</v>
      </c>
      <c r="P971" s="167" t="s">
        <v>1386</v>
      </c>
      <c r="R971" s="167">
        <v>823.83</v>
      </c>
      <c r="S971" s="167">
        <f t="shared" si="15"/>
        <v>-823.83</v>
      </c>
      <c r="T971" s="167" t="s">
        <v>1361</v>
      </c>
    </row>
    <row r="972" spans="1:20">
      <c r="A972" s="167">
        <v>50150</v>
      </c>
      <c r="B972" s="168">
        <v>45930</v>
      </c>
      <c r="C972" s="168">
        <v>45930</v>
      </c>
      <c r="E972" s="167" t="s">
        <v>1401</v>
      </c>
      <c r="I972" s="167" t="s">
        <v>1384</v>
      </c>
      <c r="K972" s="167" t="s">
        <v>1086</v>
      </c>
      <c r="M972" s="167" t="s">
        <v>1399</v>
      </c>
      <c r="O972" s="167">
        <v>24080</v>
      </c>
      <c r="P972" s="167" t="s">
        <v>1386</v>
      </c>
      <c r="R972" s="167">
        <v>1581.16</v>
      </c>
      <c r="S972" s="167">
        <f t="shared" si="15"/>
        <v>-1581.16</v>
      </c>
      <c r="T972" s="167" t="s">
        <v>1361</v>
      </c>
    </row>
    <row r="973" spans="1:20">
      <c r="A973" s="167">
        <v>50150</v>
      </c>
      <c r="B973" s="168">
        <v>45930</v>
      </c>
      <c r="C973" s="168">
        <v>45930</v>
      </c>
      <c r="E973" s="167" t="s">
        <v>1401</v>
      </c>
      <c r="I973" s="167" t="s">
        <v>1384</v>
      </c>
      <c r="K973" s="167" t="s">
        <v>842</v>
      </c>
      <c r="M973" s="167" t="s">
        <v>1395</v>
      </c>
      <c r="O973" s="167">
        <v>24080</v>
      </c>
      <c r="P973" s="167" t="s">
        <v>1386</v>
      </c>
      <c r="R973" s="167">
        <v>1687.73</v>
      </c>
      <c r="S973" s="167">
        <f t="shared" si="15"/>
        <v>-1687.73</v>
      </c>
      <c r="T973" s="167" t="s">
        <v>1361</v>
      </c>
    </row>
    <row r="974" spans="1:20">
      <c r="A974" s="167">
        <v>50150</v>
      </c>
      <c r="B974" s="168">
        <v>45930</v>
      </c>
      <c r="C974" s="168">
        <v>45930</v>
      </c>
      <c r="D974" s="167" t="s">
        <v>5508</v>
      </c>
      <c r="E974" s="167" t="s">
        <v>5508</v>
      </c>
      <c r="F974" s="167" t="s">
        <v>1504</v>
      </c>
      <c r="G974" s="167" t="s">
        <v>297</v>
      </c>
      <c r="I974" s="167" t="s">
        <v>1405</v>
      </c>
      <c r="J974" s="167" t="s">
        <v>2459</v>
      </c>
      <c r="K974" s="167" t="s">
        <v>1016</v>
      </c>
      <c r="L974" s="167" t="s">
        <v>2460</v>
      </c>
      <c r="M974" s="167" t="s">
        <v>2879</v>
      </c>
      <c r="O974" s="167">
        <v>10976</v>
      </c>
      <c r="P974" s="167" t="s">
        <v>4987</v>
      </c>
      <c r="R974" s="167">
        <v>324</v>
      </c>
      <c r="S974" s="167">
        <f t="shared" si="15"/>
        <v>-324</v>
      </c>
      <c r="T974" s="167" t="s">
        <v>1361</v>
      </c>
    </row>
    <row r="975" spans="1:20">
      <c r="A975" s="167">
        <v>50150</v>
      </c>
      <c r="B975" s="168">
        <v>45930</v>
      </c>
      <c r="C975" s="168">
        <v>45930</v>
      </c>
      <c r="D975" s="167" t="s">
        <v>5509</v>
      </c>
      <c r="E975" s="167" t="s">
        <v>5509</v>
      </c>
      <c r="F975" s="167" t="s">
        <v>1557</v>
      </c>
      <c r="G975" s="167" t="s">
        <v>134</v>
      </c>
      <c r="I975" s="167" t="s">
        <v>1650</v>
      </c>
      <c r="J975" s="167" t="s">
        <v>1660</v>
      </c>
      <c r="K975" s="167" t="s">
        <v>754</v>
      </c>
      <c r="L975" s="167" t="s">
        <v>1661</v>
      </c>
      <c r="M975" s="167" t="s">
        <v>4347</v>
      </c>
      <c r="O975" s="167">
        <v>10977</v>
      </c>
      <c r="P975" s="167" t="s">
        <v>4987</v>
      </c>
      <c r="Q975" s="167">
        <v>63.7</v>
      </c>
      <c r="S975" s="167">
        <f t="shared" si="15"/>
        <v>63.7</v>
      </c>
      <c r="T975" s="167" t="s">
        <v>1361</v>
      </c>
    </row>
    <row r="976" spans="1:20">
      <c r="A976" s="167">
        <v>50150</v>
      </c>
      <c r="B976" s="168">
        <v>45931</v>
      </c>
      <c r="C976" s="168">
        <v>45931</v>
      </c>
      <c r="E976" s="167" t="s">
        <v>4969</v>
      </c>
      <c r="I976" s="167" t="s">
        <v>1384</v>
      </c>
      <c r="K976" s="167" t="s">
        <v>867</v>
      </c>
      <c r="M976" s="167" t="s">
        <v>1392</v>
      </c>
      <c r="O976" s="167">
        <v>24081</v>
      </c>
      <c r="P976" s="167" t="s">
        <v>1386</v>
      </c>
      <c r="Q976" s="167">
        <v>34.15</v>
      </c>
      <c r="S976" s="167">
        <f t="shared" si="15"/>
        <v>34.15</v>
      </c>
      <c r="T976" s="167" t="s">
        <v>1361</v>
      </c>
    </row>
    <row r="977" spans="1:20">
      <c r="A977" s="167">
        <v>50150</v>
      </c>
      <c r="B977" s="168">
        <v>45931</v>
      </c>
      <c r="C977" s="168">
        <v>45931</v>
      </c>
      <c r="E977" s="167" t="s">
        <v>4969</v>
      </c>
      <c r="I977" s="167" t="s">
        <v>1384</v>
      </c>
      <c r="K977" s="167" t="s">
        <v>1203</v>
      </c>
      <c r="M977" s="167" t="s">
        <v>1387</v>
      </c>
      <c r="O977" s="167">
        <v>24081</v>
      </c>
      <c r="P977" s="167" t="s">
        <v>1386</v>
      </c>
      <c r="Q977" s="167">
        <v>54.92</v>
      </c>
      <c r="S977" s="167">
        <f t="shared" si="15"/>
        <v>54.92</v>
      </c>
      <c r="T977" s="167" t="s">
        <v>1361</v>
      </c>
    </row>
    <row r="978" spans="1:20">
      <c r="A978" s="167">
        <v>50150</v>
      </c>
      <c r="B978" s="168">
        <v>45931</v>
      </c>
      <c r="C978" s="168">
        <v>45931</v>
      </c>
      <c r="E978" s="167" t="s">
        <v>4969</v>
      </c>
      <c r="I978" s="167" t="s">
        <v>1384</v>
      </c>
      <c r="K978" s="167" t="s">
        <v>1159</v>
      </c>
      <c r="M978" s="167" t="s">
        <v>1393</v>
      </c>
      <c r="O978" s="167">
        <v>24081</v>
      </c>
      <c r="P978" s="167" t="s">
        <v>1386</v>
      </c>
      <c r="Q978" s="167">
        <v>108.44</v>
      </c>
      <c r="S978" s="167">
        <f t="shared" si="15"/>
        <v>108.44</v>
      </c>
      <c r="T978" s="167" t="s">
        <v>1361</v>
      </c>
    </row>
    <row r="979" spans="1:20">
      <c r="A979" s="167">
        <v>50150</v>
      </c>
      <c r="B979" s="168">
        <v>45931</v>
      </c>
      <c r="C979" s="168">
        <v>45931</v>
      </c>
      <c r="E979" s="167" t="s">
        <v>4969</v>
      </c>
      <c r="I979" s="167" t="s">
        <v>1384</v>
      </c>
      <c r="K979" s="167" t="s">
        <v>1354</v>
      </c>
      <c r="M979" s="167" t="s">
        <v>1388</v>
      </c>
      <c r="O979" s="167">
        <v>24081</v>
      </c>
      <c r="P979" s="167" t="s">
        <v>1386</v>
      </c>
      <c r="Q979" s="167">
        <v>115.93</v>
      </c>
      <c r="S979" s="167">
        <f t="shared" si="15"/>
        <v>115.93</v>
      </c>
      <c r="T979" s="167" t="s">
        <v>1361</v>
      </c>
    </row>
    <row r="980" spans="1:20">
      <c r="A980" s="167">
        <v>50150</v>
      </c>
      <c r="B980" s="168">
        <v>45931</v>
      </c>
      <c r="C980" s="168">
        <v>45931</v>
      </c>
      <c r="E980" s="167" t="s">
        <v>4969</v>
      </c>
      <c r="I980" s="167" t="s">
        <v>1384</v>
      </c>
      <c r="K980" s="167" t="s">
        <v>1135</v>
      </c>
      <c r="M980" s="167" t="s">
        <v>1389</v>
      </c>
      <c r="O980" s="167">
        <v>24081</v>
      </c>
      <c r="P980" s="167" t="s">
        <v>1386</v>
      </c>
      <c r="Q980" s="167">
        <v>131.55000000000001</v>
      </c>
      <c r="S980" s="167">
        <f t="shared" si="15"/>
        <v>131.55000000000001</v>
      </c>
      <c r="T980" s="167" t="s">
        <v>1361</v>
      </c>
    </row>
    <row r="981" spans="1:20">
      <c r="A981" s="167">
        <v>50150</v>
      </c>
      <c r="B981" s="168">
        <v>45931</v>
      </c>
      <c r="C981" s="168">
        <v>45931</v>
      </c>
      <c r="E981" s="167" t="s">
        <v>4969</v>
      </c>
      <c r="I981" s="167" t="s">
        <v>1384</v>
      </c>
      <c r="K981" s="167" t="s">
        <v>1177</v>
      </c>
      <c r="M981" s="167" t="s">
        <v>1391</v>
      </c>
      <c r="O981" s="167">
        <v>24081</v>
      </c>
      <c r="P981" s="167" t="s">
        <v>1386</v>
      </c>
      <c r="Q981" s="167">
        <v>145.6</v>
      </c>
      <c r="S981" s="167">
        <f t="shared" si="15"/>
        <v>145.6</v>
      </c>
      <c r="T981" s="167" t="s">
        <v>1361</v>
      </c>
    </row>
    <row r="982" spans="1:20">
      <c r="A982" s="167">
        <v>50150</v>
      </c>
      <c r="B982" s="168">
        <v>45931</v>
      </c>
      <c r="C982" s="168">
        <v>45931</v>
      </c>
      <c r="E982" s="167" t="s">
        <v>4969</v>
      </c>
      <c r="I982" s="167" t="s">
        <v>1384</v>
      </c>
      <c r="K982" s="167" t="s">
        <v>1215</v>
      </c>
      <c r="M982" s="167" t="s">
        <v>1394</v>
      </c>
      <c r="O982" s="167">
        <v>24081</v>
      </c>
      <c r="P982" s="167" t="s">
        <v>1386</v>
      </c>
      <c r="Q982" s="167">
        <v>151.22</v>
      </c>
      <c r="S982" s="167">
        <f t="shared" si="15"/>
        <v>151.22</v>
      </c>
      <c r="T982" s="167" t="s">
        <v>1361</v>
      </c>
    </row>
    <row r="983" spans="1:20">
      <c r="A983" s="167">
        <v>50150</v>
      </c>
      <c r="B983" s="168">
        <v>45931</v>
      </c>
      <c r="C983" s="168">
        <v>45931</v>
      </c>
      <c r="E983" s="167" t="s">
        <v>4969</v>
      </c>
      <c r="I983" s="167" t="s">
        <v>1384</v>
      </c>
      <c r="K983" s="167" t="s">
        <v>1076</v>
      </c>
      <c r="M983" s="167" t="s">
        <v>1396</v>
      </c>
      <c r="O983" s="167">
        <v>24081</v>
      </c>
      <c r="P983" s="167" t="s">
        <v>1386</v>
      </c>
      <c r="Q983" s="167">
        <v>161.38</v>
      </c>
      <c r="S983" s="167">
        <f t="shared" si="15"/>
        <v>161.38</v>
      </c>
      <c r="T983" s="167" t="s">
        <v>1361</v>
      </c>
    </row>
    <row r="984" spans="1:20">
      <c r="A984" s="167">
        <v>50150</v>
      </c>
      <c r="B984" s="168">
        <v>45931</v>
      </c>
      <c r="C984" s="168">
        <v>45931</v>
      </c>
      <c r="E984" s="167" t="s">
        <v>4969</v>
      </c>
      <c r="I984" s="167" t="s">
        <v>1384</v>
      </c>
      <c r="K984" s="167" t="s">
        <v>1188</v>
      </c>
      <c r="M984" s="167" t="s">
        <v>1400</v>
      </c>
      <c r="O984" s="167">
        <v>24081</v>
      </c>
      <c r="P984" s="167" t="s">
        <v>1386</v>
      </c>
      <c r="Q984" s="167">
        <v>244.53</v>
      </c>
      <c r="S984" s="167">
        <f t="shared" si="15"/>
        <v>244.53</v>
      </c>
      <c r="T984" s="167" t="s">
        <v>1361</v>
      </c>
    </row>
    <row r="985" spans="1:20">
      <c r="A985" s="167">
        <v>50150</v>
      </c>
      <c r="B985" s="168">
        <v>45931</v>
      </c>
      <c r="C985" s="168">
        <v>45931</v>
      </c>
      <c r="E985" s="167" t="s">
        <v>4969</v>
      </c>
      <c r="I985" s="167" t="s">
        <v>1384</v>
      </c>
      <c r="K985" s="167" t="s">
        <v>1212</v>
      </c>
      <c r="M985" s="167" t="s">
        <v>1390</v>
      </c>
      <c r="O985" s="167">
        <v>24081</v>
      </c>
      <c r="P985" s="167" t="s">
        <v>1386</v>
      </c>
      <c r="Q985" s="167">
        <v>259.29000000000002</v>
      </c>
      <c r="S985" s="167">
        <f t="shared" si="15"/>
        <v>259.29000000000002</v>
      </c>
      <c r="T985" s="167" t="s">
        <v>1361</v>
      </c>
    </row>
    <row r="986" spans="1:20">
      <c r="A986" s="167">
        <v>50150</v>
      </c>
      <c r="B986" s="168">
        <v>45931</v>
      </c>
      <c r="C986" s="168">
        <v>45931</v>
      </c>
      <c r="E986" s="167" t="s">
        <v>4969</v>
      </c>
      <c r="I986" s="167" t="s">
        <v>1384</v>
      </c>
      <c r="K986" s="167" t="s">
        <v>798</v>
      </c>
      <c r="M986" s="167" t="s">
        <v>1385</v>
      </c>
      <c r="O986" s="167">
        <v>24081</v>
      </c>
      <c r="P986" s="167" t="s">
        <v>1386</v>
      </c>
      <c r="Q986" s="167">
        <v>409.24</v>
      </c>
      <c r="S986" s="167">
        <f t="shared" si="15"/>
        <v>409.24</v>
      </c>
      <c r="T986" s="167" t="s">
        <v>1361</v>
      </c>
    </row>
    <row r="987" spans="1:20">
      <c r="A987" s="167">
        <v>50150</v>
      </c>
      <c r="B987" s="168">
        <v>45931</v>
      </c>
      <c r="C987" s="168">
        <v>45931</v>
      </c>
      <c r="E987" s="167" t="s">
        <v>4969</v>
      </c>
      <c r="I987" s="167" t="s">
        <v>1384</v>
      </c>
      <c r="K987" s="167" t="s">
        <v>1010</v>
      </c>
      <c r="M987" s="167" t="s">
        <v>1397</v>
      </c>
      <c r="O987" s="167">
        <v>24081</v>
      </c>
      <c r="P987" s="167" t="s">
        <v>1386</v>
      </c>
      <c r="Q987" s="167">
        <v>704.71</v>
      </c>
      <c r="S987" s="167">
        <f t="shared" si="15"/>
        <v>704.71</v>
      </c>
      <c r="T987" s="167" t="s">
        <v>1361</v>
      </c>
    </row>
    <row r="988" spans="1:20">
      <c r="A988" s="167">
        <v>50150</v>
      </c>
      <c r="B988" s="168">
        <v>45931</v>
      </c>
      <c r="C988" s="168">
        <v>45931</v>
      </c>
      <c r="E988" s="167" t="s">
        <v>4969</v>
      </c>
      <c r="I988" s="167" t="s">
        <v>1384</v>
      </c>
      <c r="K988" s="167" t="s">
        <v>1146</v>
      </c>
      <c r="M988" s="167" t="s">
        <v>1398</v>
      </c>
      <c r="O988" s="167">
        <v>24081</v>
      </c>
      <c r="P988" s="167" t="s">
        <v>1386</v>
      </c>
      <c r="Q988" s="167">
        <v>823.83</v>
      </c>
      <c r="S988" s="167">
        <f t="shared" si="15"/>
        <v>823.83</v>
      </c>
      <c r="T988" s="167" t="s">
        <v>1361</v>
      </c>
    </row>
    <row r="989" spans="1:20">
      <c r="A989" s="167">
        <v>50150</v>
      </c>
      <c r="B989" s="168">
        <v>45931</v>
      </c>
      <c r="C989" s="168">
        <v>45931</v>
      </c>
      <c r="E989" s="167" t="s">
        <v>4969</v>
      </c>
      <c r="I989" s="167" t="s">
        <v>1384</v>
      </c>
      <c r="K989" s="167" t="s">
        <v>1086</v>
      </c>
      <c r="M989" s="167" t="s">
        <v>1399</v>
      </c>
      <c r="O989" s="167">
        <v>24081</v>
      </c>
      <c r="P989" s="167" t="s">
        <v>1386</v>
      </c>
      <c r="Q989" s="167">
        <v>1581.16</v>
      </c>
      <c r="S989" s="167">
        <f t="shared" si="15"/>
        <v>1581.16</v>
      </c>
      <c r="T989" s="167" t="s">
        <v>1361</v>
      </c>
    </row>
    <row r="990" spans="1:20">
      <c r="A990" s="167">
        <v>50150</v>
      </c>
      <c r="B990" s="168">
        <v>45931</v>
      </c>
      <c r="C990" s="168">
        <v>45931</v>
      </c>
      <c r="E990" s="167" t="s">
        <v>4969</v>
      </c>
      <c r="I990" s="167" t="s">
        <v>1384</v>
      </c>
      <c r="K990" s="167" t="s">
        <v>842</v>
      </c>
      <c r="M990" s="167" t="s">
        <v>1395</v>
      </c>
      <c r="O990" s="167">
        <v>24081</v>
      </c>
      <c r="P990" s="167" t="s">
        <v>1386</v>
      </c>
      <c r="Q990" s="167">
        <v>1687.73</v>
      </c>
      <c r="S990" s="167">
        <f t="shared" si="15"/>
        <v>1687.73</v>
      </c>
      <c r="T990" s="167" t="s">
        <v>1361</v>
      </c>
    </row>
    <row r="991" spans="1:20">
      <c r="A991" s="167">
        <v>50150</v>
      </c>
      <c r="B991" s="168">
        <v>45931</v>
      </c>
      <c r="C991" s="168">
        <v>45931</v>
      </c>
      <c r="D991" s="167" t="s">
        <v>5510</v>
      </c>
      <c r="E991" s="167" t="s">
        <v>4980</v>
      </c>
      <c r="I991" s="167" t="s">
        <v>4956</v>
      </c>
      <c r="O991" s="167">
        <v>4318</v>
      </c>
      <c r="P991" s="167" t="s">
        <v>4981</v>
      </c>
      <c r="Q991" s="167">
        <v>1491.17</v>
      </c>
      <c r="S991" s="167">
        <f t="shared" si="15"/>
        <v>1491.17</v>
      </c>
      <c r="T991" s="167" t="s">
        <v>1361</v>
      </c>
    </row>
    <row r="992" spans="1:20">
      <c r="A992" s="167">
        <v>50150</v>
      </c>
      <c r="B992" s="168">
        <v>45931</v>
      </c>
      <c r="C992" s="168">
        <v>45931</v>
      </c>
      <c r="D992" s="169" t="s">
        <v>5511</v>
      </c>
      <c r="E992" s="167" t="s">
        <v>5512</v>
      </c>
      <c r="F992" s="167" t="s">
        <v>4984</v>
      </c>
      <c r="G992" s="167" t="s">
        <v>4985</v>
      </c>
      <c r="H992" s="167" t="s">
        <v>5513</v>
      </c>
      <c r="I992" s="167" t="s">
        <v>4956</v>
      </c>
      <c r="O992" s="167">
        <v>4318</v>
      </c>
      <c r="P992" s="167" t="s">
        <v>4981</v>
      </c>
      <c r="Q992" s="167">
        <v>27.19</v>
      </c>
      <c r="S992" s="167">
        <f t="shared" si="15"/>
        <v>27.19</v>
      </c>
      <c r="T992" s="167" t="s">
        <v>1361</v>
      </c>
    </row>
    <row r="993" spans="1:20">
      <c r="A993" s="167">
        <v>50150</v>
      </c>
      <c r="B993" s="168">
        <v>45931</v>
      </c>
      <c r="C993" s="168">
        <v>45931</v>
      </c>
      <c r="D993" s="167" t="s">
        <v>5514</v>
      </c>
      <c r="E993" s="167" t="s">
        <v>5407</v>
      </c>
      <c r="I993" s="167" t="s">
        <v>4956</v>
      </c>
      <c r="O993" s="167">
        <v>4318</v>
      </c>
      <c r="P993" s="167" t="s">
        <v>4981</v>
      </c>
      <c r="Q993" s="167">
        <v>11778.03</v>
      </c>
      <c r="S993" s="167">
        <f t="shared" si="15"/>
        <v>11778.03</v>
      </c>
      <c r="T993" s="167" t="s">
        <v>1361</v>
      </c>
    </row>
    <row r="994" spans="1:20">
      <c r="A994" s="167">
        <v>50150</v>
      </c>
      <c r="B994" s="168">
        <v>45931</v>
      </c>
      <c r="C994" s="168">
        <v>45931</v>
      </c>
      <c r="D994" s="167" t="s">
        <v>5515</v>
      </c>
      <c r="E994" s="167" t="s">
        <v>5516</v>
      </c>
      <c r="I994" s="167" t="s">
        <v>4956</v>
      </c>
      <c r="O994" s="167">
        <v>4318</v>
      </c>
      <c r="P994" s="167" t="s">
        <v>4981</v>
      </c>
      <c r="Q994" s="167">
        <v>3018</v>
      </c>
      <c r="S994" s="167">
        <f t="shared" si="15"/>
        <v>3018</v>
      </c>
      <c r="T994" s="167" t="s">
        <v>1361</v>
      </c>
    </row>
    <row r="995" spans="1:20">
      <c r="A995" s="167">
        <v>50150</v>
      </c>
      <c r="B995" s="168">
        <v>45931</v>
      </c>
      <c r="C995" s="168">
        <v>45931</v>
      </c>
      <c r="D995" s="167" t="s">
        <v>5517</v>
      </c>
      <c r="E995" s="167" t="s">
        <v>5518</v>
      </c>
      <c r="I995" s="167" t="s">
        <v>4956</v>
      </c>
      <c r="O995" s="167">
        <v>4318</v>
      </c>
      <c r="P995" s="167" t="s">
        <v>4981</v>
      </c>
      <c r="Q995" s="167">
        <v>64</v>
      </c>
      <c r="S995" s="167">
        <f t="shared" si="15"/>
        <v>64</v>
      </c>
      <c r="T995" s="167" t="s">
        <v>1361</v>
      </c>
    </row>
    <row r="996" spans="1:20">
      <c r="A996" s="167">
        <v>50150</v>
      </c>
      <c r="B996" s="168">
        <v>45931</v>
      </c>
      <c r="C996" s="168">
        <v>45931</v>
      </c>
      <c r="D996" s="167" t="s">
        <v>5519</v>
      </c>
      <c r="E996" s="167" t="s">
        <v>5404</v>
      </c>
      <c r="H996" s="167" t="s">
        <v>5405</v>
      </c>
      <c r="I996" s="167" t="s">
        <v>4956</v>
      </c>
      <c r="O996" s="167">
        <v>4318</v>
      </c>
      <c r="P996" s="167" t="s">
        <v>4981</v>
      </c>
      <c r="Q996" s="167">
        <v>199</v>
      </c>
      <c r="S996" s="167">
        <f t="shared" si="15"/>
        <v>199</v>
      </c>
      <c r="T996" s="167" t="s">
        <v>1361</v>
      </c>
    </row>
    <row r="997" spans="1:20">
      <c r="A997" s="167">
        <v>50150</v>
      </c>
      <c r="B997" s="168">
        <v>45931</v>
      </c>
      <c r="C997" s="168">
        <v>45931</v>
      </c>
      <c r="D997" s="167" t="s">
        <v>5122</v>
      </c>
      <c r="E997" s="167" t="s">
        <v>5122</v>
      </c>
      <c r="F997" s="167" t="s">
        <v>1425</v>
      </c>
      <c r="G997" s="167" t="s">
        <v>1426</v>
      </c>
      <c r="I997" s="167" t="s">
        <v>1618</v>
      </c>
      <c r="J997" s="167" t="s">
        <v>1430</v>
      </c>
      <c r="K997" s="167" t="s">
        <v>1615</v>
      </c>
      <c r="L997" s="167" t="s">
        <v>1430</v>
      </c>
      <c r="M997" s="167" t="s">
        <v>1616</v>
      </c>
      <c r="O997" s="167">
        <v>10982</v>
      </c>
      <c r="P997" s="167" t="s">
        <v>4987</v>
      </c>
      <c r="Q997" s="167">
        <v>84.67</v>
      </c>
      <c r="S997" s="167">
        <f t="shared" si="15"/>
        <v>84.67</v>
      </c>
      <c r="T997" s="167" t="s">
        <v>1361</v>
      </c>
    </row>
    <row r="998" spans="1:20">
      <c r="A998" s="167">
        <v>50150</v>
      </c>
      <c r="B998" s="168">
        <v>45931</v>
      </c>
      <c r="C998" s="168">
        <v>45931</v>
      </c>
      <c r="D998" s="167" t="s">
        <v>5123</v>
      </c>
      <c r="E998" s="167" t="s">
        <v>5123</v>
      </c>
      <c r="F998" s="167" t="s">
        <v>1425</v>
      </c>
      <c r="G998" s="167" t="s">
        <v>1426</v>
      </c>
      <c r="I998" s="167" t="s">
        <v>1618</v>
      </c>
      <c r="J998" s="167" t="s">
        <v>1592</v>
      </c>
      <c r="K998" s="167" t="s">
        <v>828</v>
      </c>
      <c r="L998" s="167" t="s">
        <v>1593</v>
      </c>
      <c r="M998" s="167" t="s">
        <v>1626</v>
      </c>
      <c r="O998" s="167">
        <v>10983</v>
      </c>
      <c r="P998" s="167" t="s">
        <v>4987</v>
      </c>
      <c r="Q998" s="167">
        <v>92.4</v>
      </c>
      <c r="S998" s="167">
        <f t="shared" si="15"/>
        <v>92.4</v>
      </c>
      <c r="T998" s="167" t="s">
        <v>1361</v>
      </c>
    </row>
    <row r="999" spans="1:20">
      <c r="A999" s="167">
        <v>50150</v>
      </c>
      <c r="B999" s="168">
        <v>45931</v>
      </c>
      <c r="C999" s="168">
        <v>45931</v>
      </c>
      <c r="D999" s="167" t="s">
        <v>5123</v>
      </c>
      <c r="E999" s="167" t="s">
        <v>5123</v>
      </c>
      <c r="F999" s="167" t="s">
        <v>1425</v>
      </c>
      <c r="G999" s="167" t="s">
        <v>1426</v>
      </c>
      <c r="I999" s="167" t="s">
        <v>1618</v>
      </c>
      <c r="J999" s="167" t="s">
        <v>1430</v>
      </c>
      <c r="K999" s="167" t="s">
        <v>828</v>
      </c>
      <c r="L999" s="167" t="s">
        <v>1430</v>
      </c>
      <c r="M999" s="167" t="s">
        <v>1626</v>
      </c>
      <c r="O999" s="167">
        <v>10983</v>
      </c>
      <c r="P999" s="167" t="s">
        <v>4987</v>
      </c>
      <c r="Q999" s="167">
        <v>132.46</v>
      </c>
      <c r="S999" s="167">
        <f t="shared" si="15"/>
        <v>132.46</v>
      </c>
      <c r="T999" s="167" t="s">
        <v>1361</v>
      </c>
    </row>
    <row r="1000" spans="1:20">
      <c r="A1000" s="167">
        <v>50150</v>
      </c>
      <c r="B1000" s="168">
        <v>45931</v>
      </c>
      <c r="C1000" s="168">
        <v>45931</v>
      </c>
      <c r="D1000" s="167" t="s">
        <v>5124</v>
      </c>
      <c r="E1000" s="167" t="s">
        <v>5124</v>
      </c>
      <c r="F1000" s="167" t="s">
        <v>1425</v>
      </c>
      <c r="G1000" s="167" t="s">
        <v>1426</v>
      </c>
      <c r="I1000" s="167" t="s">
        <v>1618</v>
      </c>
      <c r="J1000" s="167" t="s">
        <v>1592</v>
      </c>
      <c r="K1000" s="167" t="s">
        <v>852</v>
      </c>
      <c r="L1000" s="167" t="s">
        <v>1593</v>
      </c>
      <c r="M1000" s="167" t="s">
        <v>1843</v>
      </c>
      <c r="O1000" s="167">
        <v>10984</v>
      </c>
      <c r="P1000" s="167" t="s">
        <v>4987</v>
      </c>
      <c r="Q1000" s="167">
        <v>96.8</v>
      </c>
      <c r="S1000" s="167">
        <f t="shared" si="15"/>
        <v>96.8</v>
      </c>
      <c r="T1000" s="167" t="s">
        <v>1361</v>
      </c>
    </row>
    <row r="1001" spans="1:20">
      <c r="A1001" s="167">
        <v>50150</v>
      </c>
      <c r="B1001" s="168">
        <v>45931</v>
      </c>
      <c r="C1001" s="168">
        <v>45931</v>
      </c>
      <c r="D1001" s="167" t="s">
        <v>5124</v>
      </c>
      <c r="E1001" s="167" t="s">
        <v>5124</v>
      </c>
      <c r="F1001" s="167" t="s">
        <v>1425</v>
      </c>
      <c r="G1001" s="167" t="s">
        <v>1426</v>
      </c>
      <c r="I1001" s="167" t="s">
        <v>1618</v>
      </c>
      <c r="J1001" s="167" t="s">
        <v>1430</v>
      </c>
      <c r="K1001" s="167" t="s">
        <v>852</v>
      </c>
      <c r="L1001" s="167" t="s">
        <v>1430</v>
      </c>
      <c r="M1001" s="167" t="s">
        <v>1843</v>
      </c>
      <c r="O1001" s="167">
        <v>10984</v>
      </c>
      <c r="P1001" s="167" t="s">
        <v>4987</v>
      </c>
      <c r="Q1001" s="167">
        <v>149.47</v>
      </c>
      <c r="S1001" s="167">
        <f t="shared" si="15"/>
        <v>149.47</v>
      </c>
      <c r="T1001" s="167" t="s">
        <v>1361</v>
      </c>
    </row>
    <row r="1002" spans="1:20">
      <c r="A1002" s="167">
        <v>50150</v>
      </c>
      <c r="B1002" s="168">
        <v>45931</v>
      </c>
      <c r="C1002" s="168">
        <v>45931</v>
      </c>
      <c r="D1002" s="167" t="s">
        <v>5125</v>
      </c>
      <c r="E1002" s="167" t="s">
        <v>5125</v>
      </c>
      <c r="F1002" s="167" t="s">
        <v>1425</v>
      </c>
      <c r="G1002" s="167" t="s">
        <v>1426</v>
      </c>
      <c r="I1002" s="167" t="s">
        <v>1618</v>
      </c>
      <c r="J1002" s="167" t="s">
        <v>1592</v>
      </c>
      <c r="K1002" s="167" t="s">
        <v>859</v>
      </c>
      <c r="L1002" s="167" t="s">
        <v>1593</v>
      </c>
      <c r="M1002" s="167" t="s">
        <v>1892</v>
      </c>
      <c r="O1002" s="167">
        <v>10985</v>
      </c>
      <c r="P1002" s="167" t="s">
        <v>4987</v>
      </c>
      <c r="Q1002" s="167">
        <v>33</v>
      </c>
      <c r="S1002" s="167">
        <f t="shared" si="15"/>
        <v>33</v>
      </c>
      <c r="T1002" s="167" t="s">
        <v>1361</v>
      </c>
    </row>
    <row r="1003" spans="1:20">
      <c r="A1003" s="167">
        <v>50150</v>
      </c>
      <c r="B1003" s="168">
        <v>45931</v>
      </c>
      <c r="C1003" s="168">
        <v>45931</v>
      </c>
      <c r="D1003" s="167" t="s">
        <v>5125</v>
      </c>
      <c r="E1003" s="167" t="s">
        <v>5125</v>
      </c>
      <c r="F1003" s="167" t="s">
        <v>1425</v>
      </c>
      <c r="G1003" s="167" t="s">
        <v>1426</v>
      </c>
      <c r="I1003" s="167" t="s">
        <v>1618</v>
      </c>
      <c r="J1003" s="167" t="s">
        <v>1430</v>
      </c>
      <c r="K1003" s="167" t="s">
        <v>859</v>
      </c>
      <c r="L1003" s="167" t="s">
        <v>1430</v>
      </c>
      <c r="M1003" s="167" t="s">
        <v>1892</v>
      </c>
      <c r="O1003" s="167">
        <v>10985</v>
      </c>
      <c r="P1003" s="167" t="s">
        <v>4987</v>
      </c>
      <c r="Q1003" s="167">
        <v>51.9</v>
      </c>
      <c r="S1003" s="167">
        <f t="shared" si="15"/>
        <v>51.9</v>
      </c>
      <c r="T1003" s="167" t="s">
        <v>1361</v>
      </c>
    </row>
    <row r="1004" spans="1:20">
      <c r="A1004" s="167">
        <v>50150</v>
      </c>
      <c r="B1004" s="168">
        <v>45931</v>
      </c>
      <c r="C1004" s="168">
        <v>45931</v>
      </c>
      <c r="D1004" s="167" t="s">
        <v>5126</v>
      </c>
      <c r="E1004" s="167" t="s">
        <v>5126</v>
      </c>
      <c r="F1004" s="167" t="s">
        <v>1425</v>
      </c>
      <c r="G1004" s="167" t="s">
        <v>1426</v>
      </c>
      <c r="I1004" s="167" t="s">
        <v>1618</v>
      </c>
      <c r="J1004" s="167" t="s">
        <v>1430</v>
      </c>
      <c r="K1004" s="167" t="s">
        <v>906</v>
      </c>
      <c r="L1004" s="167" t="s">
        <v>1430</v>
      </c>
      <c r="M1004" s="167" t="s">
        <v>2201</v>
      </c>
      <c r="O1004" s="167">
        <v>10986</v>
      </c>
      <c r="P1004" s="167" t="s">
        <v>4987</v>
      </c>
      <c r="Q1004" s="167">
        <v>44.45</v>
      </c>
      <c r="S1004" s="167">
        <f t="shared" si="15"/>
        <v>44.45</v>
      </c>
      <c r="T1004" s="167" t="s">
        <v>1361</v>
      </c>
    </row>
    <row r="1005" spans="1:20">
      <c r="A1005" s="167">
        <v>50150</v>
      </c>
      <c r="B1005" s="168">
        <v>45931</v>
      </c>
      <c r="C1005" s="168">
        <v>45931</v>
      </c>
      <c r="D1005" s="167" t="s">
        <v>5127</v>
      </c>
      <c r="E1005" s="167" t="s">
        <v>5127</v>
      </c>
      <c r="F1005" s="167" t="s">
        <v>1425</v>
      </c>
      <c r="G1005" s="167" t="s">
        <v>1426</v>
      </c>
      <c r="I1005" s="167" t="s">
        <v>1618</v>
      </c>
      <c r="J1005" s="167" t="s">
        <v>1430</v>
      </c>
      <c r="K1005" s="167" t="s">
        <v>915</v>
      </c>
      <c r="L1005" s="167" t="s">
        <v>1430</v>
      </c>
      <c r="M1005" s="167" t="s">
        <v>2286</v>
      </c>
      <c r="O1005" s="167">
        <v>10988</v>
      </c>
      <c r="P1005" s="167" t="s">
        <v>4987</v>
      </c>
      <c r="Q1005" s="167">
        <v>285.7</v>
      </c>
      <c r="S1005" s="167">
        <f t="shared" si="15"/>
        <v>285.7</v>
      </c>
      <c r="T1005" s="167" t="s">
        <v>1361</v>
      </c>
    </row>
    <row r="1006" spans="1:20">
      <c r="A1006" s="167">
        <v>50150</v>
      </c>
      <c r="B1006" s="168">
        <v>45931</v>
      </c>
      <c r="C1006" s="168">
        <v>45931</v>
      </c>
      <c r="D1006" s="167" t="s">
        <v>5127</v>
      </c>
      <c r="E1006" s="167" t="s">
        <v>5127</v>
      </c>
      <c r="F1006" s="167" t="s">
        <v>1425</v>
      </c>
      <c r="G1006" s="167" t="s">
        <v>1426</v>
      </c>
      <c r="I1006" s="167" t="s">
        <v>1618</v>
      </c>
      <c r="J1006" s="167" t="s">
        <v>1592</v>
      </c>
      <c r="K1006" s="167" t="s">
        <v>915</v>
      </c>
      <c r="L1006" s="167" t="s">
        <v>1593</v>
      </c>
      <c r="M1006" s="167" t="s">
        <v>2286</v>
      </c>
      <c r="O1006" s="167">
        <v>10988</v>
      </c>
      <c r="P1006" s="167" t="s">
        <v>4987</v>
      </c>
      <c r="Q1006" s="167">
        <v>411.4</v>
      </c>
      <c r="S1006" s="167">
        <f t="shared" si="15"/>
        <v>411.4</v>
      </c>
      <c r="T1006" s="167" t="s">
        <v>1361</v>
      </c>
    </row>
    <row r="1007" spans="1:20">
      <c r="A1007" s="167">
        <v>50150</v>
      </c>
      <c r="B1007" s="168">
        <v>45931</v>
      </c>
      <c r="C1007" s="168">
        <v>45931</v>
      </c>
      <c r="D1007" s="167" t="s">
        <v>5128</v>
      </c>
      <c r="E1007" s="167" t="s">
        <v>5128</v>
      </c>
      <c r="F1007" s="167" t="s">
        <v>1425</v>
      </c>
      <c r="G1007" s="167" t="s">
        <v>1426</v>
      </c>
      <c r="I1007" s="167" t="s">
        <v>1618</v>
      </c>
      <c r="J1007" s="167" t="s">
        <v>1592</v>
      </c>
      <c r="K1007" s="167" t="s">
        <v>922</v>
      </c>
      <c r="L1007" s="167" t="s">
        <v>1593</v>
      </c>
      <c r="M1007" s="167" t="s">
        <v>2309</v>
      </c>
      <c r="O1007" s="167">
        <v>10989</v>
      </c>
      <c r="P1007" s="167" t="s">
        <v>4987</v>
      </c>
      <c r="Q1007" s="167">
        <v>35.200000000000003</v>
      </c>
      <c r="S1007" s="167">
        <f t="shared" si="15"/>
        <v>35.200000000000003</v>
      </c>
      <c r="T1007" s="167" t="s">
        <v>1361</v>
      </c>
    </row>
    <row r="1008" spans="1:20">
      <c r="A1008" s="167">
        <v>50150</v>
      </c>
      <c r="B1008" s="168">
        <v>45931</v>
      </c>
      <c r="C1008" s="168">
        <v>45931</v>
      </c>
      <c r="D1008" s="167" t="s">
        <v>5128</v>
      </c>
      <c r="E1008" s="167" t="s">
        <v>5128</v>
      </c>
      <c r="F1008" s="167" t="s">
        <v>1425</v>
      </c>
      <c r="G1008" s="167" t="s">
        <v>1426</v>
      </c>
      <c r="I1008" s="167" t="s">
        <v>1618</v>
      </c>
      <c r="J1008" s="167" t="s">
        <v>1430</v>
      </c>
      <c r="K1008" s="167" t="s">
        <v>922</v>
      </c>
      <c r="L1008" s="167" t="s">
        <v>1430</v>
      </c>
      <c r="M1008" s="167" t="s">
        <v>2309</v>
      </c>
      <c r="O1008" s="167">
        <v>10989</v>
      </c>
      <c r="P1008" s="167" t="s">
        <v>4987</v>
      </c>
      <c r="Q1008" s="167">
        <v>173.82</v>
      </c>
      <c r="S1008" s="167">
        <f t="shared" si="15"/>
        <v>173.82</v>
      </c>
      <c r="T1008" s="167" t="s">
        <v>1361</v>
      </c>
    </row>
    <row r="1009" spans="1:20">
      <c r="A1009" s="167">
        <v>50150</v>
      </c>
      <c r="B1009" s="168">
        <v>45931</v>
      </c>
      <c r="C1009" s="168">
        <v>45931</v>
      </c>
      <c r="D1009" s="167" t="s">
        <v>5128</v>
      </c>
      <c r="E1009" s="167" t="s">
        <v>5128</v>
      </c>
      <c r="F1009" s="167" t="s">
        <v>1425</v>
      </c>
      <c r="G1009" s="167" t="s">
        <v>1426</v>
      </c>
      <c r="I1009" s="167" t="s">
        <v>1618</v>
      </c>
      <c r="J1009" s="167" t="s">
        <v>2307</v>
      </c>
      <c r="K1009" s="167" t="s">
        <v>922</v>
      </c>
      <c r="L1009" s="167" t="s">
        <v>2308</v>
      </c>
      <c r="M1009" s="167" t="s">
        <v>2309</v>
      </c>
      <c r="O1009" s="167">
        <v>10989</v>
      </c>
      <c r="P1009" s="167" t="s">
        <v>4987</v>
      </c>
      <c r="Q1009" s="167">
        <v>245</v>
      </c>
      <c r="S1009" s="167">
        <f t="shared" si="15"/>
        <v>245</v>
      </c>
      <c r="T1009" s="167" t="s">
        <v>1361</v>
      </c>
    </row>
    <row r="1010" spans="1:20">
      <c r="A1010" s="167">
        <v>50150</v>
      </c>
      <c r="B1010" s="168">
        <v>45931</v>
      </c>
      <c r="C1010" s="168">
        <v>45931</v>
      </c>
      <c r="D1010" s="167" t="s">
        <v>5293</v>
      </c>
      <c r="E1010" s="167" t="s">
        <v>5293</v>
      </c>
      <c r="F1010" s="167" t="s">
        <v>1425</v>
      </c>
      <c r="G1010" s="167" t="s">
        <v>1426</v>
      </c>
      <c r="I1010" s="167" t="s">
        <v>1618</v>
      </c>
      <c r="J1010" s="167" t="s">
        <v>1430</v>
      </c>
      <c r="K1010" s="167" t="s">
        <v>928</v>
      </c>
      <c r="L1010" s="167" t="s">
        <v>1430</v>
      </c>
      <c r="M1010" s="167" t="s">
        <v>2326</v>
      </c>
      <c r="O1010" s="167">
        <v>10991</v>
      </c>
      <c r="P1010" s="167" t="s">
        <v>4987</v>
      </c>
      <c r="Q1010" s="167">
        <v>137.18</v>
      </c>
      <c r="S1010" s="167">
        <f t="shared" si="15"/>
        <v>137.18</v>
      </c>
      <c r="T1010" s="167" t="s">
        <v>1361</v>
      </c>
    </row>
    <row r="1011" spans="1:20">
      <c r="A1011" s="167">
        <v>50150</v>
      </c>
      <c r="B1011" s="168">
        <v>45931</v>
      </c>
      <c r="C1011" s="168">
        <v>45931</v>
      </c>
      <c r="D1011" s="167" t="s">
        <v>5293</v>
      </c>
      <c r="E1011" s="167" t="s">
        <v>5293</v>
      </c>
      <c r="F1011" s="167" t="s">
        <v>1425</v>
      </c>
      <c r="G1011" s="167" t="s">
        <v>1426</v>
      </c>
      <c r="I1011" s="167" t="s">
        <v>1618</v>
      </c>
      <c r="J1011" s="167" t="s">
        <v>1592</v>
      </c>
      <c r="K1011" s="167" t="s">
        <v>928</v>
      </c>
      <c r="L1011" s="167" t="s">
        <v>1593</v>
      </c>
      <c r="M1011" s="167" t="s">
        <v>2326</v>
      </c>
      <c r="O1011" s="167">
        <v>10991</v>
      </c>
      <c r="P1011" s="167" t="s">
        <v>4987</v>
      </c>
      <c r="Q1011" s="167">
        <v>808.11</v>
      </c>
      <c r="S1011" s="167">
        <f t="shared" si="15"/>
        <v>808.11</v>
      </c>
      <c r="T1011" s="167" t="s">
        <v>1361</v>
      </c>
    </row>
    <row r="1012" spans="1:20">
      <c r="A1012" s="167">
        <v>50150</v>
      </c>
      <c r="B1012" s="168">
        <v>45931</v>
      </c>
      <c r="C1012" s="168">
        <v>45931</v>
      </c>
      <c r="D1012" s="167" t="s">
        <v>5130</v>
      </c>
      <c r="E1012" s="167" t="s">
        <v>5130</v>
      </c>
      <c r="F1012" s="167" t="s">
        <v>1425</v>
      </c>
      <c r="G1012" s="167" t="s">
        <v>1426</v>
      </c>
      <c r="I1012" s="167" t="s">
        <v>1618</v>
      </c>
      <c r="J1012" s="167" t="s">
        <v>1430</v>
      </c>
      <c r="K1012" s="167" t="s">
        <v>939</v>
      </c>
      <c r="L1012" s="167" t="s">
        <v>1430</v>
      </c>
      <c r="M1012" s="167" t="s">
        <v>2406</v>
      </c>
      <c r="O1012" s="167">
        <v>10995</v>
      </c>
      <c r="P1012" s="167" t="s">
        <v>4987</v>
      </c>
      <c r="Q1012" s="167">
        <v>33.04</v>
      </c>
      <c r="S1012" s="167">
        <f t="shared" si="15"/>
        <v>33.04</v>
      </c>
      <c r="T1012" s="167" t="s">
        <v>1361</v>
      </c>
    </row>
    <row r="1013" spans="1:20">
      <c r="A1013" s="167">
        <v>50150</v>
      </c>
      <c r="B1013" s="168">
        <v>45931</v>
      </c>
      <c r="C1013" s="168">
        <v>45931</v>
      </c>
      <c r="D1013" s="167" t="s">
        <v>5520</v>
      </c>
      <c r="E1013" s="167" t="s">
        <v>5520</v>
      </c>
      <c r="F1013" s="167" t="s">
        <v>1425</v>
      </c>
      <c r="G1013" s="167" t="s">
        <v>1426</v>
      </c>
      <c r="I1013" s="167" t="s">
        <v>1618</v>
      </c>
      <c r="J1013" s="167" t="s">
        <v>1430</v>
      </c>
      <c r="K1013" s="167" t="s">
        <v>998</v>
      </c>
      <c r="L1013" s="167" t="s">
        <v>1430</v>
      </c>
      <c r="M1013" s="167" t="s">
        <v>2678</v>
      </c>
      <c r="O1013" s="167">
        <v>10996</v>
      </c>
      <c r="P1013" s="167" t="s">
        <v>4987</v>
      </c>
      <c r="Q1013" s="167">
        <v>13.4</v>
      </c>
      <c r="S1013" s="167">
        <f t="shared" si="15"/>
        <v>13.4</v>
      </c>
      <c r="T1013" s="167" t="s">
        <v>1361</v>
      </c>
    </row>
    <row r="1014" spans="1:20">
      <c r="A1014" s="167">
        <v>50150</v>
      </c>
      <c r="B1014" s="168">
        <v>45931</v>
      </c>
      <c r="C1014" s="168">
        <v>45931</v>
      </c>
      <c r="D1014" s="167" t="s">
        <v>5131</v>
      </c>
      <c r="E1014" s="167" t="s">
        <v>5131</v>
      </c>
      <c r="F1014" s="167" t="s">
        <v>1425</v>
      </c>
      <c r="G1014" s="167" t="s">
        <v>1426</v>
      </c>
      <c r="I1014" s="167" t="s">
        <v>1618</v>
      </c>
      <c r="J1014" s="167" t="s">
        <v>1430</v>
      </c>
      <c r="K1014" s="167" t="s">
        <v>1007</v>
      </c>
      <c r="L1014" s="167" t="s">
        <v>1430</v>
      </c>
      <c r="M1014" s="167" t="s">
        <v>2740</v>
      </c>
      <c r="O1014" s="167">
        <v>10997</v>
      </c>
      <c r="P1014" s="167" t="s">
        <v>4987</v>
      </c>
      <c r="Q1014" s="167">
        <v>32.840000000000003</v>
      </c>
      <c r="S1014" s="167">
        <f t="shared" si="15"/>
        <v>32.840000000000003</v>
      </c>
      <c r="T1014" s="167" t="s">
        <v>1361</v>
      </c>
    </row>
    <row r="1015" spans="1:20">
      <c r="A1015" s="167">
        <v>50150</v>
      </c>
      <c r="B1015" s="168">
        <v>45931</v>
      </c>
      <c r="C1015" s="168">
        <v>45931</v>
      </c>
      <c r="D1015" s="167" t="s">
        <v>5294</v>
      </c>
      <c r="E1015" s="167" t="s">
        <v>5294</v>
      </c>
      <c r="F1015" s="167" t="s">
        <v>1425</v>
      </c>
      <c r="G1015" s="167" t="s">
        <v>1426</v>
      </c>
      <c r="I1015" s="167" t="s">
        <v>1618</v>
      </c>
      <c r="J1015" s="167" t="s">
        <v>1430</v>
      </c>
      <c r="K1015" s="167" t="s">
        <v>1013</v>
      </c>
      <c r="L1015" s="167" t="s">
        <v>1430</v>
      </c>
      <c r="M1015" s="167" t="s">
        <v>2798</v>
      </c>
      <c r="O1015" s="167">
        <v>10998</v>
      </c>
      <c r="P1015" s="167" t="s">
        <v>4987</v>
      </c>
      <c r="Q1015" s="167">
        <v>41.82</v>
      </c>
      <c r="S1015" s="167">
        <f t="shared" si="15"/>
        <v>41.82</v>
      </c>
      <c r="T1015" s="167" t="s">
        <v>1361</v>
      </c>
    </row>
    <row r="1016" spans="1:20">
      <c r="A1016" s="167">
        <v>50150</v>
      </c>
      <c r="B1016" s="168">
        <v>45931</v>
      </c>
      <c r="C1016" s="168">
        <v>45931</v>
      </c>
      <c r="D1016" s="167" t="s">
        <v>5295</v>
      </c>
      <c r="E1016" s="167" t="s">
        <v>5295</v>
      </c>
      <c r="F1016" s="167" t="s">
        <v>1425</v>
      </c>
      <c r="G1016" s="167" t="s">
        <v>1426</v>
      </c>
      <c r="I1016" s="167" t="s">
        <v>1618</v>
      </c>
      <c r="J1016" s="167" t="s">
        <v>1430</v>
      </c>
      <c r="K1016" s="167" t="s">
        <v>1079</v>
      </c>
      <c r="L1016" s="167" t="s">
        <v>1430</v>
      </c>
      <c r="M1016" s="167" t="s">
        <v>2948</v>
      </c>
      <c r="O1016" s="167">
        <v>10999</v>
      </c>
      <c r="P1016" s="167" t="s">
        <v>4987</v>
      </c>
      <c r="Q1016" s="167">
        <v>112.91</v>
      </c>
      <c r="S1016" s="167">
        <f t="shared" si="15"/>
        <v>112.91</v>
      </c>
      <c r="T1016" s="167" t="s">
        <v>1361</v>
      </c>
    </row>
    <row r="1017" spans="1:20">
      <c r="A1017" s="167">
        <v>50150</v>
      </c>
      <c r="B1017" s="168">
        <v>45931</v>
      </c>
      <c r="C1017" s="168">
        <v>45931</v>
      </c>
      <c r="D1017" s="167" t="s">
        <v>5296</v>
      </c>
      <c r="E1017" s="167" t="s">
        <v>5296</v>
      </c>
      <c r="F1017" s="167" t="s">
        <v>1425</v>
      </c>
      <c r="G1017" s="167" t="s">
        <v>1426</v>
      </c>
      <c r="I1017" s="167" t="s">
        <v>1618</v>
      </c>
      <c r="J1017" s="167" t="s">
        <v>1430</v>
      </c>
      <c r="K1017" s="167" t="s">
        <v>1112</v>
      </c>
      <c r="L1017" s="167" t="s">
        <v>1430</v>
      </c>
      <c r="M1017" s="167" t="s">
        <v>3346</v>
      </c>
      <c r="O1017" s="167">
        <v>11001</v>
      </c>
      <c r="P1017" s="167" t="s">
        <v>4987</v>
      </c>
      <c r="Q1017" s="167">
        <v>155.97999999999999</v>
      </c>
      <c r="S1017" s="167">
        <f t="shared" si="15"/>
        <v>155.97999999999999</v>
      </c>
      <c r="T1017" s="167" t="s">
        <v>1361</v>
      </c>
    </row>
    <row r="1018" spans="1:20">
      <c r="A1018" s="167">
        <v>50150</v>
      </c>
      <c r="B1018" s="168">
        <v>45931</v>
      </c>
      <c r="C1018" s="168">
        <v>45931</v>
      </c>
      <c r="D1018" s="167" t="s">
        <v>5132</v>
      </c>
      <c r="E1018" s="167" t="s">
        <v>5132</v>
      </c>
      <c r="F1018" s="167" t="s">
        <v>1425</v>
      </c>
      <c r="G1018" s="167" t="s">
        <v>1426</v>
      </c>
      <c r="I1018" s="167" t="s">
        <v>1618</v>
      </c>
      <c r="J1018" s="167" t="s">
        <v>1430</v>
      </c>
      <c r="K1018" s="167" t="s">
        <v>1126</v>
      </c>
      <c r="L1018" s="167" t="s">
        <v>1430</v>
      </c>
      <c r="M1018" s="167" t="s">
        <v>3430</v>
      </c>
      <c r="O1018" s="167">
        <v>11002</v>
      </c>
      <c r="P1018" s="167" t="s">
        <v>4987</v>
      </c>
      <c r="Q1018" s="167">
        <v>82.47</v>
      </c>
      <c r="S1018" s="167">
        <f t="shared" si="15"/>
        <v>82.47</v>
      </c>
      <c r="T1018" s="167" t="s">
        <v>1361</v>
      </c>
    </row>
    <row r="1019" spans="1:20">
      <c r="A1019" s="167">
        <v>50150</v>
      </c>
      <c r="B1019" s="168">
        <v>45931</v>
      </c>
      <c r="C1019" s="168">
        <v>45931</v>
      </c>
      <c r="D1019" s="167" t="s">
        <v>5132</v>
      </c>
      <c r="E1019" s="167" t="s">
        <v>5132</v>
      </c>
      <c r="F1019" s="167" t="s">
        <v>1425</v>
      </c>
      <c r="G1019" s="167" t="s">
        <v>1426</v>
      </c>
      <c r="I1019" s="167" t="s">
        <v>1618</v>
      </c>
      <c r="J1019" s="167" t="s">
        <v>1592</v>
      </c>
      <c r="K1019" s="167" t="s">
        <v>1126</v>
      </c>
      <c r="L1019" s="167" t="s">
        <v>1593</v>
      </c>
      <c r="M1019" s="167" t="s">
        <v>3430</v>
      </c>
      <c r="O1019" s="167">
        <v>11002</v>
      </c>
      <c r="P1019" s="167" t="s">
        <v>4987</v>
      </c>
      <c r="Q1019" s="167">
        <v>286</v>
      </c>
      <c r="S1019" s="167">
        <f t="shared" si="15"/>
        <v>286</v>
      </c>
      <c r="T1019" s="167" t="s">
        <v>1361</v>
      </c>
    </row>
    <row r="1020" spans="1:20">
      <c r="A1020" s="167">
        <v>50150</v>
      </c>
      <c r="B1020" s="168">
        <v>45931</v>
      </c>
      <c r="C1020" s="168">
        <v>45931</v>
      </c>
      <c r="D1020" s="167" t="s">
        <v>5133</v>
      </c>
      <c r="E1020" s="167" t="s">
        <v>5133</v>
      </c>
      <c r="F1020" s="167" t="s">
        <v>1425</v>
      </c>
      <c r="G1020" s="167" t="s">
        <v>1426</v>
      </c>
      <c r="I1020" s="167" t="s">
        <v>1618</v>
      </c>
      <c r="J1020" s="167" t="s">
        <v>1430</v>
      </c>
      <c r="K1020" s="167" t="s">
        <v>1167</v>
      </c>
      <c r="L1020" s="167" t="s">
        <v>1430</v>
      </c>
      <c r="M1020" s="167" t="s">
        <v>3592</v>
      </c>
      <c r="O1020" s="167">
        <v>11003</v>
      </c>
      <c r="P1020" s="167" t="s">
        <v>4987</v>
      </c>
      <c r="Q1020" s="167">
        <v>46.27</v>
      </c>
      <c r="S1020" s="167">
        <f t="shared" si="15"/>
        <v>46.27</v>
      </c>
      <c r="T1020" s="167" t="s">
        <v>1361</v>
      </c>
    </row>
    <row r="1021" spans="1:20">
      <c r="A1021" s="167">
        <v>50150</v>
      </c>
      <c r="B1021" s="168">
        <v>45931</v>
      </c>
      <c r="C1021" s="168">
        <v>45931</v>
      </c>
      <c r="D1021" s="167" t="s">
        <v>5134</v>
      </c>
      <c r="E1021" s="167" t="s">
        <v>5134</v>
      </c>
      <c r="F1021" s="167" t="s">
        <v>1425</v>
      </c>
      <c r="G1021" s="167" t="s">
        <v>1426</v>
      </c>
      <c r="I1021" s="167" t="s">
        <v>1618</v>
      </c>
      <c r="J1021" s="167" t="s">
        <v>1430</v>
      </c>
      <c r="K1021" s="167" t="s">
        <v>1196</v>
      </c>
      <c r="L1021" s="167" t="s">
        <v>1430</v>
      </c>
      <c r="M1021" s="167" t="s">
        <v>3780</v>
      </c>
      <c r="O1021" s="167">
        <v>11004</v>
      </c>
      <c r="P1021" s="167" t="s">
        <v>4987</v>
      </c>
      <c r="Q1021" s="167">
        <v>67.790000000000006</v>
      </c>
      <c r="S1021" s="167">
        <f t="shared" si="15"/>
        <v>67.790000000000006</v>
      </c>
      <c r="T1021" s="167" t="s">
        <v>1361</v>
      </c>
    </row>
    <row r="1022" spans="1:20">
      <c r="A1022" s="167">
        <v>50150</v>
      </c>
      <c r="B1022" s="168">
        <v>45931</v>
      </c>
      <c r="C1022" s="168">
        <v>45931</v>
      </c>
      <c r="D1022" s="167" t="s">
        <v>5135</v>
      </c>
      <c r="E1022" s="167" t="s">
        <v>5135</v>
      </c>
      <c r="F1022" s="167" t="s">
        <v>1425</v>
      </c>
      <c r="G1022" s="167" t="s">
        <v>1426</v>
      </c>
      <c r="I1022" s="167" t="s">
        <v>1618</v>
      </c>
      <c r="J1022" s="167" t="s">
        <v>1592</v>
      </c>
      <c r="K1022" s="167" t="s">
        <v>1219</v>
      </c>
      <c r="L1022" s="167" t="s">
        <v>1593</v>
      </c>
      <c r="M1022" s="167" t="s">
        <v>3934</v>
      </c>
      <c r="O1022" s="167">
        <v>11005</v>
      </c>
      <c r="P1022" s="167" t="s">
        <v>4987</v>
      </c>
      <c r="Q1022" s="167">
        <v>248.6</v>
      </c>
      <c r="S1022" s="167">
        <f t="shared" si="15"/>
        <v>248.6</v>
      </c>
      <c r="T1022" s="167" t="s">
        <v>1361</v>
      </c>
    </row>
    <row r="1023" spans="1:20">
      <c r="A1023" s="167">
        <v>50150</v>
      </c>
      <c r="B1023" s="168">
        <v>45931</v>
      </c>
      <c r="C1023" s="168">
        <v>45931</v>
      </c>
      <c r="D1023" s="167" t="s">
        <v>5135</v>
      </c>
      <c r="E1023" s="167" t="s">
        <v>5135</v>
      </c>
      <c r="F1023" s="167" t="s">
        <v>1425</v>
      </c>
      <c r="G1023" s="167" t="s">
        <v>1426</v>
      </c>
      <c r="I1023" s="167" t="s">
        <v>1618</v>
      </c>
      <c r="J1023" s="167" t="s">
        <v>1430</v>
      </c>
      <c r="K1023" s="167" t="s">
        <v>1219</v>
      </c>
      <c r="L1023" s="167" t="s">
        <v>1430</v>
      </c>
      <c r="M1023" s="167" t="s">
        <v>3934</v>
      </c>
      <c r="O1023" s="167">
        <v>11005</v>
      </c>
      <c r="P1023" s="167" t="s">
        <v>4987</v>
      </c>
      <c r="Q1023" s="167">
        <v>316.97000000000003</v>
      </c>
      <c r="S1023" s="167">
        <f t="shared" si="15"/>
        <v>316.97000000000003</v>
      </c>
      <c r="T1023" s="167" t="s">
        <v>1361</v>
      </c>
    </row>
    <row r="1024" spans="1:20">
      <c r="A1024" s="167">
        <v>50150</v>
      </c>
      <c r="B1024" s="168">
        <v>45931</v>
      </c>
      <c r="C1024" s="168">
        <v>45931</v>
      </c>
      <c r="D1024" s="167" t="s">
        <v>5136</v>
      </c>
      <c r="E1024" s="167" t="s">
        <v>5136</v>
      </c>
      <c r="F1024" s="167" t="s">
        <v>1425</v>
      </c>
      <c r="G1024" s="167" t="s">
        <v>1426</v>
      </c>
      <c r="I1024" s="167" t="s">
        <v>1618</v>
      </c>
      <c r="J1024" s="167" t="s">
        <v>1430</v>
      </c>
      <c r="K1024" s="167" t="s">
        <v>1301</v>
      </c>
      <c r="L1024" s="167" t="s">
        <v>1430</v>
      </c>
      <c r="M1024" s="167" t="s">
        <v>4429</v>
      </c>
      <c r="O1024" s="167">
        <v>11006</v>
      </c>
      <c r="P1024" s="167" t="s">
        <v>4987</v>
      </c>
      <c r="Q1024" s="167">
        <v>24.68</v>
      </c>
      <c r="S1024" s="167">
        <f t="shared" si="15"/>
        <v>24.68</v>
      </c>
      <c r="T1024" s="167" t="s">
        <v>1361</v>
      </c>
    </row>
    <row r="1025" spans="1:20">
      <c r="A1025" s="167">
        <v>50150</v>
      </c>
      <c r="B1025" s="168">
        <v>45931</v>
      </c>
      <c r="C1025" s="168">
        <v>45931</v>
      </c>
      <c r="D1025" s="167" t="s">
        <v>5136</v>
      </c>
      <c r="E1025" s="167" t="s">
        <v>5136</v>
      </c>
      <c r="F1025" s="167" t="s">
        <v>1425</v>
      </c>
      <c r="G1025" s="167" t="s">
        <v>1426</v>
      </c>
      <c r="I1025" s="167" t="s">
        <v>1618</v>
      </c>
      <c r="J1025" s="167" t="s">
        <v>1592</v>
      </c>
      <c r="K1025" s="167" t="s">
        <v>1301</v>
      </c>
      <c r="L1025" s="167" t="s">
        <v>1593</v>
      </c>
      <c r="M1025" s="167" t="s">
        <v>4429</v>
      </c>
      <c r="O1025" s="167">
        <v>11006</v>
      </c>
      <c r="P1025" s="167" t="s">
        <v>4987</v>
      </c>
      <c r="Q1025" s="167">
        <v>39.6</v>
      </c>
      <c r="S1025" s="167">
        <f t="shared" si="15"/>
        <v>39.6</v>
      </c>
      <c r="T1025" s="167" t="s">
        <v>1361</v>
      </c>
    </row>
    <row r="1026" spans="1:20">
      <c r="A1026" s="167">
        <v>50150</v>
      </c>
      <c r="B1026" s="168">
        <v>45931</v>
      </c>
      <c r="C1026" s="168">
        <v>45931</v>
      </c>
      <c r="D1026" s="167" t="s">
        <v>5297</v>
      </c>
      <c r="E1026" s="167" t="s">
        <v>5297</v>
      </c>
      <c r="F1026" s="167" t="s">
        <v>1425</v>
      </c>
      <c r="G1026" s="167" t="s">
        <v>1426</v>
      </c>
      <c r="I1026" s="167" t="s">
        <v>1618</v>
      </c>
      <c r="J1026" s="167" t="s">
        <v>1430</v>
      </c>
      <c r="K1026" s="167" t="s">
        <v>1307</v>
      </c>
      <c r="L1026" s="167" t="s">
        <v>1430</v>
      </c>
      <c r="M1026" s="167" t="s">
        <v>4601</v>
      </c>
      <c r="O1026" s="167">
        <v>11007</v>
      </c>
      <c r="P1026" s="167" t="s">
        <v>4987</v>
      </c>
      <c r="Q1026" s="167">
        <v>213.43</v>
      </c>
      <c r="S1026" s="167">
        <f t="shared" si="15"/>
        <v>213.43</v>
      </c>
      <c r="T1026" s="167" t="s">
        <v>1361</v>
      </c>
    </row>
    <row r="1027" spans="1:20">
      <c r="A1027" s="167">
        <v>50150</v>
      </c>
      <c r="B1027" s="168">
        <v>45931</v>
      </c>
      <c r="C1027" s="168">
        <v>45931</v>
      </c>
      <c r="D1027" s="167" t="s">
        <v>5137</v>
      </c>
      <c r="E1027" s="167" t="s">
        <v>5137</v>
      </c>
      <c r="F1027" s="167" t="s">
        <v>1425</v>
      </c>
      <c r="G1027" s="167" t="s">
        <v>1426</v>
      </c>
      <c r="I1027" s="167" t="s">
        <v>1618</v>
      </c>
      <c r="J1027" s="167" t="s">
        <v>1430</v>
      </c>
      <c r="K1027" s="167" t="s">
        <v>1311</v>
      </c>
      <c r="L1027" s="167" t="s">
        <v>1430</v>
      </c>
      <c r="M1027" s="167" t="s">
        <v>4624</v>
      </c>
      <c r="O1027" s="167">
        <v>11008</v>
      </c>
      <c r="P1027" s="167" t="s">
        <v>4987</v>
      </c>
      <c r="Q1027" s="167">
        <v>54.12</v>
      </c>
      <c r="S1027" s="167">
        <f t="shared" ref="S1027:S1090" si="16">Q1027-R1027</f>
        <v>54.12</v>
      </c>
      <c r="T1027" s="167" t="s">
        <v>1361</v>
      </c>
    </row>
    <row r="1028" spans="1:20">
      <c r="A1028" s="167">
        <v>50150</v>
      </c>
      <c r="B1028" s="168">
        <v>45931</v>
      </c>
      <c r="C1028" s="168">
        <v>45931</v>
      </c>
      <c r="D1028" s="167" t="s">
        <v>5138</v>
      </c>
      <c r="E1028" s="167" t="s">
        <v>5138</v>
      </c>
      <c r="F1028" s="167" t="s">
        <v>1425</v>
      </c>
      <c r="G1028" s="167" t="s">
        <v>1426</v>
      </c>
      <c r="I1028" s="167" t="s">
        <v>1618</v>
      </c>
      <c r="J1028" s="167" t="s">
        <v>4635</v>
      </c>
      <c r="K1028" s="167" t="s">
        <v>1315</v>
      </c>
      <c r="L1028" s="167" t="s">
        <v>4636</v>
      </c>
      <c r="M1028" s="167" t="s">
        <v>4630</v>
      </c>
      <c r="O1028" s="167">
        <v>11009</v>
      </c>
      <c r="P1028" s="167" t="s">
        <v>4987</v>
      </c>
      <c r="Q1028" s="167">
        <v>3.9</v>
      </c>
      <c r="S1028" s="167">
        <f t="shared" si="16"/>
        <v>3.9</v>
      </c>
      <c r="T1028" s="167" t="s">
        <v>1361</v>
      </c>
    </row>
    <row r="1029" spans="1:20">
      <c r="A1029" s="167">
        <v>50150</v>
      </c>
      <c r="B1029" s="168">
        <v>45931</v>
      </c>
      <c r="C1029" s="168">
        <v>45931</v>
      </c>
      <c r="D1029" s="167" t="s">
        <v>5138</v>
      </c>
      <c r="E1029" s="167" t="s">
        <v>5138</v>
      </c>
      <c r="F1029" s="167" t="s">
        <v>1425</v>
      </c>
      <c r="G1029" s="167" t="s">
        <v>1426</v>
      </c>
      <c r="I1029" s="167" t="s">
        <v>1618</v>
      </c>
      <c r="J1029" s="167" t="s">
        <v>1430</v>
      </c>
      <c r="K1029" s="167" t="s">
        <v>1315</v>
      </c>
      <c r="L1029" s="167" t="s">
        <v>1430</v>
      </c>
      <c r="M1029" s="167" t="s">
        <v>4630</v>
      </c>
      <c r="O1029" s="167">
        <v>11009</v>
      </c>
      <c r="P1029" s="167" t="s">
        <v>4987</v>
      </c>
      <c r="Q1029" s="167">
        <v>47.28</v>
      </c>
      <c r="S1029" s="167">
        <f t="shared" si="16"/>
        <v>47.28</v>
      </c>
      <c r="T1029" s="167" t="s">
        <v>1361</v>
      </c>
    </row>
    <row r="1030" spans="1:20">
      <c r="A1030" s="167">
        <v>50150</v>
      </c>
      <c r="B1030" s="168">
        <v>45931</v>
      </c>
      <c r="C1030" s="168">
        <v>45931</v>
      </c>
      <c r="D1030" s="167" t="s">
        <v>5138</v>
      </c>
      <c r="E1030" s="167" t="s">
        <v>5138</v>
      </c>
      <c r="F1030" s="167" t="s">
        <v>1425</v>
      </c>
      <c r="G1030" s="167" t="s">
        <v>1426</v>
      </c>
      <c r="I1030" s="167" t="s">
        <v>1618</v>
      </c>
      <c r="J1030" s="167" t="s">
        <v>1592</v>
      </c>
      <c r="K1030" s="167" t="s">
        <v>1315</v>
      </c>
      <c r="L1030" s="167" t="s">
        <v>1593</v>
      </c>
      <c r="M1030" s="167" t="s">
        <v>4630</v>
      </c>
      <c r="O1030" s="167">
        <v>11009</v>
      </c>
      <c r="P1030" s="167" t="s">
        <v>4987</v>
      </c>
      <c r="Q1030" s="167">
        <v>90.2</v>
      </c>
      <c r="S1030" s="167">
        <f t="shared" si="16"/>
        <v>90.2</v>
      </c>
      <c r="T1030" s="167" t="s">
        <v>1361</v>
      </c>
    </row>
    <row r="1031" spans="1:20">
      <c r="A1031" s="167">
        <v>50150</v>
      </c>
      <c r="B1031" s="168">
        <v>45931</v>
      </c>
      <c r="C1031" s="168">
        <v>45931</v>
      </c>
      <c r="D1031" s="167" t="s">
        <v>5139</v>
      </c>
      <c r="E1031" s="167" t="s">
        <v>5139</v>
      </c>
      <c r="F1031" s="167" t="s">
        <v>1425</v>
      </c>
      <c r="G1031" s="167" t="s">
        <v>1426</v>
      </c>
      <c r="I1031" s="167" t="s">
        <v>1618</v>
      </c>
      <c r="J1031" s="167" t="s">
        <v>1592</v>
      </c>
      <c r="K1031" s="167" t="s">
        <v>1324</v>
      </c>
      <c r="L1031" s="167" t="s">
        <v>1593</v>
      </c>
      <c r="M1031" s="167" t="s">
        <v>4823</v>
      </c>
      <c r="O1031" s="167">
        <v>11010</v>
      </c>
      <c r="P1031" s="167" t="s">
        <v>4987</v>
      </c>
      <c r="Q1031" s="167">
        <v>35.200000000000003</v>
      </c>
      <c r="S1031" s="167">
        <f t="shared" si="16"/>
        <v>35.200000000000003</v>
      </c>
      <c r="T1031" s="167" t="s">
        <v>1361</v>
      </c>
    </row>
    <row r="1032" spans="1:20">
      <c r="A1032" s="167">
        <v>50150</v>
      </c>
      <c r="B1032" s="168">
        <v>45931</v>
      </c>
      <c r="C1032" s="168">
        <v>45931</v>
      </c>
      <c r="D1032" s="167" t="s">
        <v>5139</v>
      </c>
      <c r="E1032" s="167" t="s">
        <v>5139</v>
      </c>
      <c r="F1032" s="167" t="s">
        <v>1425</v>
      </c>
      <c r="G1032" s="167" t="s">
        <v>1426</v>
      </c>
      <c r="I1032" s="167" t="s">
        <v>1618</v>
      </c>
      <c r="J1032" s="167" t="s">
        <v>1430</v>
      </c>
      <c r="K1032" s="167" t="s">
        <v>1324</v>
      </c>
      <c r="L1032" s="167" t="s">
        <v>1430</v>
      </c>
      <c r="M1032" s="167" t="s">
        <v>4823</v>
      </c>
      <c r="O1032" s="167">
        <v>11010</v>
      </c>
      <c r="P1032" s="167" t="s">
        <v>4987</v>
      </c>
      <c r="Q1032" s="167">
        <v>87.01</v>
      </c>
      <c r="S1032" s="167">
        <f t="shared" si="16"/>
        <v>87.01</v>
      </c>
      <c r="T1032" s="167" t="s">
        <v>1361</v>
      </c>
    </row>
    <row r="1033" spans="1:20">
      <c r="A1033" s="167">
        <v>50150</v>
      </c>
      <c r="B1033" s="168">
        <v>45931</v>
      </c>
      <c r="C1033" s="168">
        <v>45931</v>
      </c>
      <c r="D1033" s="167" t="s">
        <v>5140</v>
      </c>
      <c r="E1033" s="167" t="s">
        <v>5140</v>
      </c>
      <c r="F1033" s="167" t="s">
        <v>1425</v>
      </c>
      <c r="G1033" s="167" t="s">
        <v>1426</v>
      </c>
      <c r="I1033" s="167" t="s">
        <v>1618</v>
      </c>
      <c r="J1033" s="167" t="s">
        <v>1592</v>
      </c>
      <c r="K1033" s="167" t="s">
        <v>1329</v>
      </c>
      <c r="L1033" s="167" t="s">
        <v>1593</v>
      </c>
      <c r="M1033" s="167" t="s">
        <v>4829</v>
      </c>
      <c r="O1033" s="167">
        <v>11011</v>
      </c>
      <c r="P1033" s="167" t="s">
        <v>4987</v>
      </c>
      <c r="Q1033" s="167">
        <v>52.8</v>
      </c>
      <c r="S1033" s="167">
        <f t="shared" si="16"/>
        <v>52.8</v>
      </c>
      <c r="T1033" s="167" t="s">
        <v>1361</v>
      </c>
    </row>
    <row r="1034" spans="1:20">
      <c r="A1034" s="167">
        <v>50150</v>
      </c>
      <c r="B1034" s="168">
        <v>45931</v>
      </c>
      <c r="C1034" s="168">
        <v>45931</v>
      </c>
      <c r="D1034" s="167" t="s">
        <v>5140</v>
      </c>
      <c r="E1034" s="167" t="s">
        <v>5140</v>
      </c>
      <c r="F1034" s="167" t="s">
        <v>1425</v>
      </c>
      <c r="G1034" s="167" t="s">
        <v>1426</v>
      </c>
      <c r="I1034" s="167" t="s">
        <v>1618</v>
      </c>
      <c r="J1034" s="167" t="s">
        <v>1430</v>
      </c>
      <c r="K1034" s="167" t="s">
        <v>1329</v>
      </c>
      <c r="L1034" s="167" t="s">
        <v>1430</v>
      </c>
      <c r="M1034" s="167" t="s">
        <v>4829</v>
      </c>
      <c r="O1034" s="167">
        <v>11011</v>
      </c>
      <c r="P1034" s="167" t="s">
        <v>4987</v>
      </c>
      <c r="Q1034" s="167">
        <v>181.25</v>
      </c>
      <c r="S1034" s="167">
        <f t="shared" si="16"/>
        <v>181.25</v>
      </c>
      <c r="T1034" s="167" t="s">
        <v>1361</v>
      </c>
    </row>
    <row r="1035" spans="1:20">
      <c r="A1035" s="167">
        <v>50150</v>
      </c>
      <c r="B1035" s="168">
        <v>45931</v>
      </c>
      <c r="C1035" s="168">
        <v>45931</v>
      </c>
      <c r="D1035" s="167" t="s">
        <v>5140</v>
      </c>
      <c r="E1035" s="167" t="s">
        <v>5140</v>
      </c>
      <c r="F1035" s="167" t="s">
        <v>1425</v>
      </c>
      <c r="G1035" s="167" t="s">
        <v>1426</v>
      </c>
      <c r="I1035" s="167" t="s">
        <v>1618</v>
      </c>
      <c r="J1035" s="167" t="s">
        <v>1550</v>
      </c>
      <c r="K1035" s="167" t="s">
        <v>1329</v>
      </c>
      <c r="L1035" s="167" t="s">
        <v>1551</v>
      </c>
      <c r="M1035" s="167" t="s">
        <v>4829</v>
      </c>
      <c r="O1035" s="167">
        <v>11011</v>
      </c>
      <c r="P1035" s="167" t="s">
        <v>4987</v>
      </c>
      <c r="Q1035" s="167">
        <v>413.35</v>
      </c>
      <c r="S1035" s="167">
        <f t="shared" si="16"/>
        <v>413.35</v>
      </c>
      <c r="T1035" s="167" t="s">
        <v>1361</v>
      </c>
    </row>
    <row r="1036" spans="1:20">
      <c r="A1036" s="167">
        <v>50150</v>
      </c>
      <c r="B1036" s="168">
        <v>45931</v>
      </c>
      <c r="C1036" s="168">
        <v>45931</v>
      </c>
      <c r="D1036" s="167" t="s">
        <v>5298</v>
      </c>
      <c r="E1036" s="167" t="s">
        <v>5298</v>
      </c>
      <c r="F1036" s="167" t="s">
        <v>1425</v>
      </c>
      <c r="G1036" s="167" t="s">
        <v>1426</v>
      </c>
      <c r="I1036" s="167" t="s">
        <v>1405</v>
      </c>
      <c r="J1036" s="167" t="s">
        <v>1430</v>
      </c>
      <c r="K1036" s="167" t="s">
        <v>794</v>
      </c>
      <c r="L1036" s="167" t="s">
        <v>1430</v>
      </c>
      <c r="M1036" s="167" t="s">
        <v>1406</v>
      </c>
      <c r="O1036" s="167">
        <v>11013</v>
      </c>
      <c r="P1036" s="167" t="s">
        <v>4987</v>
      </c>
      <c r="Q1036" s="167">
        <v>290.86</v>
      </c>
      <c r="S1036" s="167">
        <f t="shared" si="16"/>
        <v>290.86</v>
      </c>
      <c r="T1036" s="167" t="s">
        <v>1361</v>
      </c>
    </row>
    <row r="1037" spans="1:20">
      <c r="A1037" s="167">
        <v>50150</v>
      </c>
      <c r="B1037" s="168">
        <v>45931</v>
      </c>
      <c r="C1037" s="168">
        <v>45931</v>
      </c>
      <c r="D1037" s="167" t="s">
        <v>5298</v>
      </c>
      <c r="E1037" s="167" t="s">
        <v>5298</v>
      </c>
      <c r="F1037" s="167" t="s">
        <v>1408</v>
      </c>
      <c r="G1037" s="167" t="s">
        <v>1409</v>
      </c>
      <c r="I1037" s="167" t="s">
        <v>1405</v>
      </c>
      <c r="J1037" s="167" t="s">
        <v>1419</v>
      </c>
      <c r="K1037" s="167" t="s">
        <v>794</v>
      </c>
      <c r="L1037" s="167" t="s">
        <v>1420</v>
      </c>
      <c r="M1037" s="167" t="s">
        <v>1406</v>
      </c>
      <c r="O1037" s="167">
        <v>11013</v>
      </c>
      <c r="P1037" s="167" t="s">
        <v>4987</v>
      </c>
      <c r="Q1037" s="167">
        <v>981.2</v>
      </c>
      <c r="S1037" s="167">
        <f t="shared" si="16"/>
        <v>981.2</v>
      </c>
      <c r="T1037" s="167" t="s">
        <v>1361</v>
      </c>
    </row>
    <row r="1038" spans="1:20">
      <c r="A1038" s="167">
        <v>50150</v>
      </c>
      <c r="B1038" s="168">
        <v>45931</v>
      </c>
      <c r="C1038" s="168">
        <v>45931</v>
      </c>
      <c r="D1038" s="167" t="s">
        <v>5299</v>
      </c>
      <c r="E1038" s="167" t="s">
        <v>5299</v>
      </c>
      <c r="F1038" s="167" t="s">
        <v>1425</v>
      </c>
      <c r="G1038" s="167" t="s">
        <v>1426</v>
      </c>
      <c r="I1038" s="167" t="s">
        <v>1405</v>
      </c>
      <c r="J1038" s="167" t="s">
        <v>1419</v>
      </c>
      <c r="K1038" s="167" t="s">
        <v>802</v>
      </c>
      <c r="L1038" s="167" t="s">
        <v>1420</v>
      </c>
      <c r="M1038" s="167" t="s">
        <v>1488</v>
      </c>
      <c r="O1038" s="167">
        <v>11015</v>
      </c>
      <c r="P1038" s="167" t="s">
        <v>4987</v>
      </c>
      <c r="Q1038" s="167">
        <v>59.4</v>
      </c>
      <c r="S1038" s="167">
        <f t="shared" si="16"/>
        <v>59.4</v>
      </c>
      <c r="T1038" s="167" t="s">
        <v>1361</v>
      </c>
    </row>
    <row r="1039" spans="1:20">
      <c r="A1039" s="167">
        <v>50150</v>
      </c>
      <c r="B1039" s="168">
        <v>45931</v>
      </c>
      <c r="C1039" s="168">
        <v>45931</v>
      </c>
      <c r="D1039" s="167" t="s">
        <v>5299</v>
      </c>
      <c r="E1039" s="167" t="s">
        <v>5299</v>
      </c>
      <c r="F1039" s="167" t="s">
        <v>1425</v>
      </c>
      <c r="G1039" s="167" t="s">
        <v>1426</v>
      </c>
      <c r="I1039" s="167" t="s">
        <v>1405</v>
      </c>
      <c r="J1039" s="167" t="s">
        <v>1430</v>
      </c>
      <c r="K1039" s="167" t="s">
        <v>802</v>
      </c>
      <c r="L1039" s="167" t="s">
        <v>1430</v>
      </c>
      <c r="M1039" s="167" t="s">
        <v>1488</v>
      </c>
      <c r="O1039" s="167">
        <v>11015</v>
      </c>
      <c r="P1039" s="167" t="s">
        <v>4987</v>
      </c>
      <c r="Q1039" s="167">
        <v>144.68</v>
      </c>
      <c r="S1039" s="167">
        <f t="shared" si="16"/>
        <v>144.68</v>
      </c>
      <c r="T1039" s="167" t="s">
        <v>1361</v>
      </c>
    </row>
    <row r="1040" spans="1:20">
      <c r="A1040" s="167">
        <v>50150</v>
      </c>
      <c r="B1040" s="168">
        <v>45931</v>
      </c>
      <c r="C1040" s="168">
        <v>45931</v>
      </c>
      <c r="D1040" s="167" t="s">
        <v>5521</v>
      </c>
      <c r="E1040" s="167" t="s">
        <v>5521</v>
      </c>
      <c r="F1040" s="167" t="s">
        <v>1504</v>
      </c>
      <c r="G1040" s="167" t="s">
        <v>297</v>
      </c>
      <c r="I1040" s="167" t="s">
        <v>1405</v>
      </c>
      <c r="J1040" s="167" t="s">
        <v>1419</v>
      </c>
      <c r="K1040" s="167" t="s">
        <v>809</v>
      </c>
      <c r="L1040" s="167" t="s">
        <v>1420</v>
      </c>
      <c r="M1040" s="167" t="s">
        <v>1505</v>
      </c>
      <c r="O1040" s="167">
        <v>11016</v>
      </c>
      <c r="P1040" s="167" t="s">
        <v>4987</v>
      </c>
      <c r="Q1040" s="167">
        <v>367.4</v>
      </c>
      <c r="S1040" s="167">
        <f t="shared" si="16"/>
        <v>367.4</v>
      </c>
      <c r="T1040" s="167" t="s">
        <v>1361</v>
      </c>
    </row>
    <row r="1041" spans="1:20">
      <c r="A1041" s="167">
        <v>50150</v>
      </c>
      <c r="B1041" s="168">
        <v>45931</v>
      </c>
      <c r="C1041" s="168">
        <v>45931</v>
      </c>
      <c r="D1041" s="167" t="s">
        <v>5300</v>
      </c>
      <c r="E1041" s="167" t="s">
        <v>5300</v>
      </c>
      <c r="F1041" s="167" t="s">
        <v>1425</v>
      </c>
      <c r="G1041" s="167" t="s">
        <v>1426</v>
      </c>
      <c r="I1041" s="167" t="s">
        <v>1405</v>
      </c>
      <c r="J1041" s="167" t="s">
        <v>1419</v>
      </c>
      <c r="K1041" s="167" t="s">
        <v>812</v>
      </c>
      <c r="L1041" s="167" t="s">
        <v>1420</v>
      </c>
      <c r="M1041" s="167" t="s">
        <v>1526</v>
      </c>
      <c r="O1041" s="167">
        <v>11017</v>
      </c>
      <c r="P1041" s="167" t="s">
        <v>4987</v>
      </c>
      <c r="Q1041" s="167">
        <v>9</v>
      </c>
      <c r="S1041" s="167">
        <f t="shared" si="16"/>
        <v>9</v>
      </c>
      <c r="T1041" s="167" t="s">
        <v>1361</v>
      </c>
    </row>
    <row r="1042" spans="1:20">
      <c r="A1042" s="167">
        <v>50150</v>
      </c>
      <c r="B1042" s="168">
        <v>45931</v>
      </c>
      <c r="C1042" s="168">
        <v>45931</v>
      </c>
      <c r="D1042" s="167" t="s">
        <v>5300</v>
      </c>
      <c r="E1042" s="167" t="s">
        <v>5300</v>
      </c>
      <c r="F1042" s="167" t="s">
        <v>1425</v>
      </c>
      <c r="G1042" s="167" t="s">
        <v>1426</v>
      </c>
      <c r="I1042" s="167" t="s">
        <v>1405</v>
      </c>
      <c r="J1042" s="167" t="s">
        <v>1430</v>
      </c>
      <c r="K1042" s="167" t="s">
        <v>812</v>
      </c>
      <c r="L1042" s="167" t="s">
        <v>1430</v>
      </c>
      <c r="M1042" s="167" t="s">
        <v>1526</v>
      </c>
      <c r="O1042" s="167">
        <v>11017</v>
      </c>
      <c r="P1042" s="167" t="s">
        <v>4987</v>
      </c>
      <c r="Q1042" s="167">
        <v>153.24</v>
      </c>
      <c r="S1042" s="167">
        <f t="shared" si="16"/>
        <v>153.24</v>
      </c>
      <c r="T1042" s="167" t="s">
        <v>1361</v>
      </c>
    </row>
    <row r="1043" spans="1:20">
      <c r="A1043" s="167">
        <v>50150</v>
      </c>
      <c r="B1043" s="168">
        <v>45931</v>
      </c>
      <c r="C1043" s="168">
        <v>45931</v>
      </c>
      <c r="D1043" s="167" t="s">
        <v>5141</v>
      </c>
      <c r="E1043" s="167" t="s">
        <v>5141</v>
      </c>
      <c r="F1043" s="167" t="s">
        <v>1425</v>
      </c>
      <c r="G1043" s="167" t="s">
        <v>1426</v>
      </c>
      <c r="I1043" s="167" t="s">
        <v>1405</v>
      </c>
      <c r="J1043" s="167" t="s">
        <v>5410</v>
      </c>
      <c r="K1043" s="167" t="s">
        <v>815</v>
      </c>
      <c r="L1043" s="167" t="s">
        <v>5411</v>
      </c>
      <c r="M1043" s="167" t="s">
        <v>1548</v>
      </c>
      <c r="O1043" s="167">
        <v>11019</v>
      </c>
      <c r="P1043" s="167" t="s">
        <v>4987</v>
      </c>
      <c r="Q1043" s="167">
        <v>17.600000000000001</v>
      </c>
      <c r="S1043" s="167">
        <f t="shared" si="16"/>
        <v>17.600000000000001</v>
      </c>
      <c r="T1043" s="167" t="s">
        <v>1361</v>
      </c>
    </row>
    <row r="1044" spans="1:20">
      <c r="A1044" s="167">
        <v>50150</v>
      </c>
      <c r="B1044" s="168">
        <v>45931</v>
      </c>
      <c r="C1044" s="168">
        <v>45931</v>
      </c>
      <c r="D1044" s="167" t="s">
        <v>5141</v>
      </c>
      <c r="E1044" s="167" t="s">
        <v>5141</v>
      </c>
      <c r="F1044" s="167" t="s">
        <v>1425</v>
      </c>
      <c r="G1044" s="167" t="s">
        <v>1426</v>
      </c>
      <c r="I1044" s="167" t="s">
        <v>1405</v>
      </c>
      <c r="J1044" s="167" t="s">
        <v>1550</v>
      </c>
      <c r="K1044" s="167" t="s">
        <v>815</v>
      </c>
      <c r="L1044" s="167" t="s">
        <v>1551</v>
      </c>
      <c r="M1044" s="167" t="s">
        <v>1548</v>
      </c>
      <c r="O1044" s="167">
        <v>11019</v>
      </c>
      <c r="P1044" s="167" t="s">
        <v>4987</v>
      </c>
      <c r="Q1044" s="167">
        <v>22.2</v>
      </c>
      <c r="S1044" s="167">
        <f t="shared" si="16"/>
        <v>22.2</v>
      </c>
      <c r="T1044" s="167" t="s">
        <v>1361</v>
      </c>
    </row>
    <row r="1045" spans="1:20">
      <c r="A1045" s="167">
        <v>50150</v>
      </c>
      <c r="B1045" s="168">
        <v>45931</v>
      </c>
      <c r="C1045" s="168">
        <v>45931</v>
      </c>
      <c r="D1045" s="167" t="s">
        <v>5141</v>
      </c>
      <c r="E1045" s="167" t="s">
        <v>5141</v>
      </c>
      <c r="F1045" s="167" t="s">
        <v>1425</v>
      </c>
      <c r="G1045" s="167" t="s">
        <v>1426</v>
      </c>
      <c r="I1045" s="167" t="s">
        <v>1405</v>
      </c>
      <c r="J1045" s="167" t="s">
        <v>1592</v>
      </c>
      <c r="K1045" s="167" t="s">
        <v>815</v>
      </c>
      <c r="L1045" s="167" t="s">
        <v>1593</v>
      </c>
      <c r="M1045" s="167" t="s">
        <v>1548</v>
      </c>
      <c r="O1045" s="167">
        <v>11019</v>
      </c>
      <c r="P1045" s="167" t="s">
        <v>4987</v>
      </c>
      <c r="Q1045" s="167">
        <v>94.6</v>
      </c>
      <c r="S1045" s="167">
        <f t="shared" si="16"/>
        <v>94.6</v>
      </c>
      <c r="T1045" s="167" t="s">
        <v>1361</v>
      </c>
    </row>
    <row r="1046" spans="1:20">
      <c r="A1046" s="167">
        <v>50150</v>
      </c>
      <c r="B1046" s="168">
        <v>45931</v>
      </c>
      <c r="C1046" s="168">
        <v>45931</v>
      </c>
      <c r="D1046" s="167" t="s">
        <v>5522</v>
      </c>
      <c r="E1046" s="167" t="s">
        <v>5522</v>
      </c>
      <c r="F1046" s="167" t="s">
        <v>1408</v>
      </c>
      <c r="G1046" s="167" t="s">
        <v>1409</v>
      </c>
      <c r="I1046" s="167" t="s">
        <v>1405</v>
      </c>
      <c r="J1046" s="167" t="s">
        <v>1419</v>
      </c>
      <c r="K1046" s="167" t="s">
        <v>822</v>
      </c>
      <c r="L1046" s="167" t="s">
        <v>1420</v>
      </c>
      <c r="M1046" s="167" t="s">
        <v>1605</v>
      </c>
      <c r="O1046" s="167">
        <v>11020</v>
      </c>
      <c r="P1046" s="167" t="s">
        <v>4987</v>
      </c>
      <c r="Q1046" s="167">
        <v>442.2</v>
      </c>
      <c r="S1046" s="167">
        <f t="shared" si="16"/>
        <v>442.2</v>
      </c>
      <c r="T1046" s="167" t="s">
        <v>1361</v>
      </c>
    </row>
    <row r="1047" spans="1:20">
      <c r="A1047" s="167">
        <v>50150</v>
      </c>
      <c r="B1047" s="168">
        <v>45931</v>
      </c>
      <c r="C1047" s="168">
        <v>45931</v>
      </c>
      <c r="D1047" s="167" t="s">
        <v>5301</v>
      </c>
      <c r="E1047" s="167" t="s">
        <v>5301</v>
      </c>
      <c r="F1047" s="167" t="s">
        <v>1425</v>
      </c>
      <c r="G1047" s="167" t="s">
        <v>1426</v>
      </c>
      <c r="I1047" s="167" t="s">
        <v>1405</v>
      </c>
      <c r="J1047" s="167" t="s">
        <v>1592</v>
      </c>
      <c r="K1047" s="167" t="s">
        <v>832</v>
      </c>
      <c r="L1047" s="167" t="s">
        <v>1593</v>
      </c>
      <c r="M1047" s="167" t="s">
        <v>1678</v>
      </c>
      <c r="O1047" s="167">
        <v>11021</v>
      </c>
      <c r="P1047" s="167" t="s">
        <v>4987</v>
      </c>
      <c r="Q1047" s="167">
        <v>57.2</v>
      </c>
      <c r="S1047" s="167">
        <f t="shared" si="16"/>
        <v>57.2</v>
      </c>
      <c r="T1047" s="167" t="s">
        <v>1361</v>
      </c>
    </row>
    <row r="1048" spans="1:20">
      <c r="A1048" s="167">
        <v>50150</v>
      </c>
      <c r="B1048" s="168">
        <v>45931</v>
      </c>
      <c r="C1048" s="168">
        <v>45931</v>
      </c>
      <c r="D1048" s="167" t="s">
        <v>5302</v>
      </c>
      <c r="E1048" s="167" t="s">
        <v>5302</v>
      </c>
      <c r="F1048" s="167" t="s">
        <v>1425</v>
      </c>
      <c r="G1048" s="167" t="s">
        <v>1426</v>
      </c>
      <c r="I1048" s="167" t="s">
        <v>1405</v>
      </c>
      <c r="J1048" s="167" t="s">
        <v>1430</v>
      </c>
      <c r="K1048" s="167" t="s">
        <v>835</v>
      </c>
      <c r="L1048" s="167" t="s">
        <v>1430</v>
      </c>
      <c r="M1048" s="167" t="s">
        <v>1699</v>
      </c>
      <c r="O1048" s="167">
        <v>11022</v>
      </c>
      <c r="P1048" s="167" t="s">
        <v>4987</v>
      </c>
      <c r="Q1048" s="167">
        <v>33.450000000000003</v>
      </c>
      <c r="S1048" s="167">
        <f t="shared" si="16"/>
        <v>33.450000000000003</v>
      </c>
      <c r="T1048" s="167" t="s">
        <v>1361</v>
      </c>
    </row>
    <row r="1049" spans="1:20">
      <c r="A1049" s="167">
        <v>50150</v>
      </c>
      <c r="B1049" s="168">
        <v>45931</v>
      </c>
      <c r="C1049" s="168">
        <v>45931</v>
      </c>
      <c r="D1049" s="167" t="s">
        <v>5302</v>
      </c>
      <c r="E1049" s="167" t="s">
        <v>5302</v>
      </c>
      <c r="F1049" s="167" t="s">
        <v>1408</v>
      </c>
      <c r="G1049" s="167" t="s">
        <v>1409</v>
      </c>
      <c r="I1049" s="167" t="s">
        <v>1405</v>
      </c>
      <c r="J1049" s="167" t="s">
        <v>1419</v>
      </c>
      <c r="K1049" s="167" t="s">
        <v>835</v>
      </c>
      <c r="L1049" s="167" t="s">
        <v>1420</v>
      </c>
      <c r="M1049" s="167" t="s">
        <v>1699</v>
      </c>
      <c r="O1049" s="167">
        <v>11022</v>
      </c>
      <c r="P1049" s="167" t="s">
        <v>4987</v>
      </c>
      <c r="Q1049" s="167">
        <v>325.60000000000002</v>
      </c>
      <c r="S1049" s="167">
        <f t="shared" si="16"/>
        <v>325.60000000000002</v>
      </c>
      <c r="T1049" s="167" t="s">
        <v>1361</v>
      </c>
    </row>
    <row r="1050" spans="1:20">
      <c r="A1050" s="167">
        <v>50150</v>
      </c>
      <c r="B1050" s="168">
        <v>45931</v>
      </c>
      <c r="C1050" s="168">
        <v>45931</v>
      </c>
      <c r="D1050" s="167" t="s">
        <v>5523</v>
      </c>
      <c r="E1050" s="167" t="s">
        <v>5523</v>
      </c>
      <c r="F1050" s="167" t="s">
        <v>1425</v>
      </c>
      <c r="G1050" s="167" t="s">
        <v>1426</v>
      </c>
      <c r="I1050" s="167" t="s">
        <v>1405</v>
      </c>
      <c r="J1050" s="167" t="s">
        <v>1419</v>
      </c>
      <c r="K1050" s="167" t="s">
        <v>838</v>
      </c>
      <c r="L1050" s="167" t="s">
        <v>1420</v>
      </c>
      <c r="M1050" s="167" t="s">
        <v>1744</v>
      </c>
      <c r="O1050" s="167">
        <v>11023</v>
      </c>
      <c r="P1050" s="167" t="s">
        <v>4987</v>
      </c>
      <c r="Q1050" s="167">
        <v>28.6</v>
      </c>
      <c r="S1050" s="167">
        <f t="shared" si="16"/>
        <v>28.6</v>
      </c>
      <c r="T1050" s="167" t="s">
        <v>1361</v>
      </c>
    </row>
    <row r="1051" spans="1:20">
      <c r="A1051" s="167">
        <v>50150</v>
      </c>
      <c r="B1051" s="168">
        <v>45931</v>
      </c>
      <c r="C1051" s="168">
        <v>45931</v>
      </c>
      <c r="D1051" s="167" t="s">
        <v>5142</v>
      </c>
      <c r="E1051" s="167" t="s">
        <v>5142</v>
      </c>
      <c r="F1051" s="167" t="s">
        <v>1425</v>
      </c>
      <c r="G1051" s="167" t="s">
        <v>1426</v>
      </c>
      <c r="I1051" s="167" t="s">
        <v>1405</v>
      </c>
      <c r="J1051" s="167" t="s">
        <v>1430</v>
      </c>
      <c r="K1051" s="167" t="s">
        <v>846</v>
      </c>
      <c r="L1051" s="167" t="s">
        <v>1430</v>
      </c>
      <c r="M1051" s="167" t="s">
        <v>1769</v>
      </c>
      <c r="O1051" s="167">
        <v>11024</v>
      </c>
      <c r="P1051" s="167" t="s">
        <v>4987</v>
      </c>
      <c r="Q1051" s="167">
        <v>26.8</v>
      </c>
      <c r="S1051" s="167">
        <f t="shared" si="16"/>
        <v>26.8</v>
      </c>
      <c r="T1051" s="167" t="s">
        <v>1361</v>
      </c>
    </row>
    <row r="1052" spans="1:20">
      <c r="A1052" s="167">
        <v>50150</v>
      </c>
      <c r="B1052" s="168">
        <v>45931</v>
      </c>
      <c r="C1052" s="168">
        <v>45931</v>
      </c>
      <c r="D1052" s="167" t="s">
        <v>5142</v>
      </c>
      <c r="E1052" s="167" t="s">
        <v>5142</v>
      </c>
      <c r="F1052" s="167" t="s">
        <v>1425</v>
      </c>
      <c r="G1052" s="167" t="s">
        <v>1426</v>
      </c>
      <c r="I1052" s="167" t="s">
        <v>1405</v>
      </c>
      <c r="J1052" s="167" t="s">
        <v>1592</v>
      </c>
      <c r="K1052" s="167" t="s">
        <v>846</v>
      </c>
      <c r="L1052" s="167" t="s">
        <v>1593</v>
      </c>
      <c r="M1052" s="167" t="s">
        <v>1769</v>
      </c>
      <c r="O1052" s="167">
        <v>11024</v>
      </c>
      <c r="P1052" s="167" t="s">
        <v>4987</v>
      </c>
      <c r="Q1052" s="167">
        <v>37.229999999999997</v>
      </c>
      <c r="S1052" s="167">
        <f t="shared" si="16"/>
        <v>37.229999999999997</v>
      </c>
      <c r="T1052" s="167" t="s">
        <v>1361</v>
      </c>
    </row>
    <row r="1053" spans="1:20">
      <c r="A1053" s="167">
        <v>50150</v>
      </c>
      <c r="B1053" s="168">
        <v>45931</v>
      </c>
      <c r="C1053" s="168">
        <v>45931</v>
      </c>
      <c r="D1053" s="167" t="s">
        <v>5143</v>
      </c>
      <c r="E1053" s="167" t="s">
        <v>5143</v>
      </c>
      <c r="F1053" s="167" t="s">
        <v>1425</v>
      </c>
      <c r="G1053" s="167" t="s">
        <v>1426</v>
      </c>
      <c r="I1053" s="167" t="s">
        <v>1405</v>
      </c>
      <c r="J1053" s="167" t="s">
        <v>1430</v>
      </c>
      <c r="K1053" s="167" t="s">
        <v>856</v>
      </c>
      <c r="L1053" s="167" t="s">
        <v>1430</v>
      </c>
      <c r="M1053" s="167" t="s">
        <v>1879</v>
      </c>
      <c r="O1053" s="167">
        <v>11026</v>
      </c>
      <c r="P1053" s="167" t="s">
        <v>4987</v>
      </c>
      <c r="Q1053" s="167">
        <v>16.920000000000002</v>
      </c>
      <c r="S1053" s="167">
        <f t="shared" si="16"/>
        <v>16.920000000000002</v>
      </c>
      <c r="T1053" s="167" t="s">
        <v>1361</v>
      </c>
    </row>
    <row r="1054" spans="1:20">
      <c r="A1054" s="167">
        <v>50150</v>
      </c>
      <c r="B1054" s="168">
        <v>45931</v>
      </c>
      <c r="C1054" s="168">
        <v>45931</v>
      </c>
      <c r="D1054" s="167" t="s">
        <v>5143</v>
      </c>
      <c r="E1054" s="167" t="s">
        <v>5143</v>
      </c>
      <c r="F1054" s="167" t="s">
        <v>1425</v>
      </c>
      <c r="G1054" s="167" t="s">
        <v>1426</v>
      </c>
      <c r="I1054" s="167" t="s">
        <v>1405</v>
      </c>
      <c r="J1054" s="167" t="s">
        <v>1592</v>
      </c>
      <c r="K1054" s="167" t="s">
        <v>856</v>
      </c>
      <c r="L1054" s="167" t="s">
        <v>1593</v>
      </c>
      <c r="M1054" s="167" t="s">
        <v>1879</v>
      </c>
      <c r="O1054" s="167">
        <v>11026</v>
      </c>
      <c r="P1054" s="167" t="s">
        <v>4987</v>
      </c>
      <c r="Q1054" s="167">
        <v>226.6</v>
      </c>
      <c r="S1054" s="167">
        <f t="shared" si="16"/>
        <v>226.6</v>
      </c>
      <c r="T1054" s="167" t="s">
        <v>1361</v>
      </c>
    </row>
    <row r="1055" spans="1:20">
      <c r="A1055" s="167">
        <v>50150</v>
      </c>
      <c r="B1055" s="168">
        <v>45931</v>
      </c>
      <c r="C1055" s="168">
        <v>45931</v>
      </c>
      <c r="D1055" s="167" t="s">
        <v>5144</v>
      </c>
      <c r="E1055" s="167" t="s">
        <v>5144</v>
      </c>
      <c r="F1055" s="167" t="s">
        <v>1425</v>
      </c>
      <c r="G1055" s="167" t="s">
        <v>1426</v>
      </c>
      <c r="I1055" s="167" t="s">
        <v>1405</v>
      </c>
      <c r="J1055" s="167" t="s">
        <v>1550</v>
      </c>
      <c r="K1055" s="167" t="s">
        <v>862</v>
      </c>
      <c r="L1055" s="167" t="s">
        <v>1551</v>
      </c>
      <c r="M1055" s="167" t="s">
        <v>1963</v>
      </c>
      <c r="O1055" s="167">
        <v>11027</v>
      </c>
      <c r="P1055" s="167" t="s">
        <v>4987</v>
      </c>
      <c r="Q1055" s="167">
        <v>22.2</v>
      </c>
      <c r="S1055" s="167">
        <f t="shared" si="16"/>
        <v>22.2</v>
      </c>
      <c r="T1055" s="167" t="s">
        <v>1361</v>
      </c>
    </row>
    <row r="1056" spans="1:20">
      <c r="A1056" s="167">
        <v>50150</v>
      </c>
      <c r="B1056" s="168">
        <v>45931</v>
      </c>
      <c r="C1056" s="168">
        <v>45931</v>
      </c>
      <c r="D1056" s="167" t="s">
        <v>5144</v>
      </c>
      <c r="E1056" s="167" t="s">
        <v>5144</v>
      </c>
      <c r="F1056" s="167" t="s">
        <v>1425</v>
      </c>
      <c r="G1056" s="167" t="s">
        <v>1426</v>
      </c>
      <c r="I1056" s="167" t="s">
        <v>1405</v>
      </c>
      <c r="J1056" s="167" t="s">
        <v>1592</v>
      </c>
      <c r="K1056" s="167" t="s">
        <v>862</v>
      </c>
      <c r="L1056" s="167" t="s">
        <v>1593</v>
      </c>
      <c r="M1056" s="167" t="s">
        <v>1963</v>
      </c>
      <c r="O1056" s="167">
        <v>11027</v>
      </c>
      <c r="P1056" s="167" t="s">
        <v>4987</v>
      </c>
      <c r="Q1056" s="167">
        <v>37.4</v>
      </c>
      <c r="S1056" s="167">
        <f t="shared" si="16"/>
        <v>37.4</v>
      </c>
      <c r="T1056" s="167" t="s">
        <v>1361</v>
      </c>
    </row>
    <row r="1057" spans="1:20">
      <c r="A1057" s="167">
        <v>50150</v>
      </c>
      <c r="B1057" s="168">
        <v>45931</v>
      </c>
      <c r="C1057" s="168">
        <v>45931</v>
      </c>
      <c r="D1057" s="167" t="s">
        <v>5144</v>
      </c>
      <c r="E1057" s="167" t="s">
        <v>5144</v>
      </c>
      <c r="F1057" s="167" t="s">
        <v>1425</v>
      </c>
      <c r="G1057" s="167" t="s">
        <v>1426</v>
      </c>
      <c r="I1057" s="167" t="s">
        <v>1405</v>
      </c>
      <c r="J1057" s="167" t="s">
        <v>1430</v>
      </c>
      <c r="K1057" s="167" t="s">
        <v>862</v>
      </c>
      <c r="L1057" s="167" t="s">
        <v>1430</v>
      </c>
      <c r="M1057" s="167" t="s">
        <v>1963</v>
      </c>
      <c r="O1057" s="167">
        <v>11027</v>
      </c>
      <c r="P1057" s="167" t="s">
        <v>4987</v>
      </c>
      <c r="Q1057" s="167">
        <v>87.23</v>
      </c>
      <c r="S1057" s="167">
        <f t="shared" si="16"/>
        <v>87.23</v>
      </c>
      <c r="T1057" s="167" t="s">
        <v>1361</v>
      </c>
    </row>
    <row r="1058" spans="1:20">
      <c r="A1058" s="167">
        <v>50150</v>
      </c>
      <c r="B1058" s="168">
        <v>45931</v>
      </c>
      <c r="C1058" s="168">
        <v>45931</v>
      </c>
      <c r="D1058" s="167" t="s">
        <v>5524</v>
      </c>
      <c r="E1058" s="167" t="s">
        <v>5524</v>
      </c>
      <c r="F1058" s="167" t="s">
        <v>1425</v>
      </c>
      <c r="G1058" s="167" t="s">
        <v>1426</v>
      </c>
      <c r="I1058" s="167" t="s">
        <v>1405</v>
      </c>
      <c r="J1058" s="167" t="s">
        <v>1430</v>
      </c>
      <c r="K1058" s="167" t="s">
        <v>872</v>
      </c>
      <c r="L1058" s="167" t="s">
        <v>1430</v>
      </c>
      <c r="M1058" s="167" t="s">
        <v>1985</v>
      </c>
      <c r="O1058" s="167">
        <v>11028</v>
      </c>
      <c r="P1058" s="167" t="s">
        <v>4987</v>
      </c>
      <c r="Q1058" s="167">
        <v>286.27999999999997</v>
      </c>
      <c r="S1058" s="167">
        <f t="shared" si="16"/>
        <v>286.27999999999997</v>
      </c>
      <c r="T1058" s="167" t="s">
        <v>1361</v>
      </c>
    </row>
    <row r="1059" spans="1:20">
      <c r="A1059" s="167">
        <v>50150</v>
      </c>
      <c r="B1059" s="168">
        <v>45931</v>
      </c>
      <c r="C1059" s="168">
        <v>45931</v>
      </c>
      <c r="D1059" s="167" t="s">
        <v>5145</v>
      </c>
      <c r="E1059" s="167" t="s">
        <v>5145</v>
      </c>
      <c r="F1059" s="167" t="s">
        <v>1425</v>
      </c>
      <c r="G1059" s="167" t="s">
        <v>1426</v>
      </c>
      <c r="I1059" s="167" t="s">
        <v>1405</v>
      </c>
      <c r="J1059" s="167" t="s">
        <v>1430</v>
      </c>
      <c r="K1059" s="167" t="s">
        <v>875</v>
      </c>
      <c r="L1059" s="167" t="s">
        <v>1430</v>
      </c>
      <c r="M1059" s="167" t="s">
        <v>1991</v>
      </c>
      <c r="O1059" s="167">
        <v>11029</v>
      </c>
      <c r="P1059" s="167" t="s">
        <v>4987</v>
      </c>
      <c r="Q1059" s="167">
        <v>103.82</v>
      </c>
      <c r="S1059" s="167">
        <f t="shared" si="16"/>
        <v>103.82</v>
      </c>
      <c r="T1059" s="167" t="s">
        <v>1361</v>
      </c>
    </row>
    <row r="1060" spans="1:20">
      <c r="A1060" s="167">
        <v>50150</v>
      </c>
      <c r="B1060" s="168">
        <v>45931</v>
      </c>
      <c r="C1060" s="168">
        <v>45931</v>
      </c>
      <c r="D1060" s="167" t="s">
        <v>5525</v>
      </c>
      <c r="E1060" s="167" t="s">
        <v>5525</v>
      </c>
      <c r="F1060" s="167" t="s">
        <v>1425</v>
      </c>
      <c r="G1060" s="167" t="s">
        <v>1426</v>
      </c>
      <c r="I1060" s="167" t="s">
        <v>1405</v>
      </c>
      <c r="J1060" s="167" t="s">
        <v>1430</v>
      </c>
      <c r="K1060" s="167" t="s">
        <v>882</v>
      </c>
      <c r="L1060" s="167" t="s">
        <v>1430</v>
      </c>
      <c r="M1060" s="167" t="s">
        <v>2008</v>
      </c>
      <c r="O1060" s="167">
        <v>11031</v>
      </c>
      <c r="P1060" s="167" t="s">
        <v>4987</v>
      </c>
      <c r="Q1060" s="167">
        <v>100.8</v>
      </c>
      <c r="S1060" s="167">
        <f t="shared" si="16"/>
        <v>100.8</v>
      </c>
      <c r="T1060" s="167" t="s">
        <v>1361</v>
      </c>
    </row>
    <row r="1061" spans="1:20">
      <c r="A1061" s="167">
        <v>50150</v>
      </c>
      <c r="B1061" s="168">
        <v>45931</v>
      </c>
      <c r="C1061" s="168">
        <v>45931</v>
      </c>
      <c r="D1061" s="167" t="s">
        <v>5303</v>
      </c>
      <c r="E1061" s="167" t="s">
        <v>5303</v>
      </c>
      <c r="F1061" s="167" t="s">
        <v>1425</v>
      </c>
      <c r="G1061" s="167" t="s">
        <v>1426</v>
      </c>
      <c r="I1061" s="167" t="s">
        <v>1405</v>
      </c>
      <c r="J1061" s="167" t="s">
        <v>1592</v>
      </c>
      <c r="K1061" s="167" t="s">
        <v>885</v>
      </c>
      <c r="L1061" s="167" t="s">
        <v>1593</v>
      </c>
      <c r="M1061" s="167" t="s">
        <v>2015</v>
      </c>
      <c r="O1061" s="167">
        <v>11032</v>
      </c>
      <c r="P1061" s="167" t="s">
        <v>4987</v>
      </c>
      <c r="Q1061" s="167">
        <v>26.4</v>
      </c>
      <c r="S1061" s="167">
        <f t="shared" si="16"/>
        <v>26.4</v>
      </c>
      <c r="T1061" s="167" t="s">
        <v>1361</v>
      </c>
    </row>
    <row r="1062" spans="1:20">
      <c r="A1062" s="167">
        <v>50150</v>
      </c>
      <c r="B1062" s="168">
        <v>45931</v>
      </c>
      <c r="C1062" s="168">
        <v>45931</v>
      </c>
      <c r="D1062" s="167" t="s">
        <v>5303</v>
      </c>
      <c r="E1062" s="167" t="s">
        <v>5303</v>
      </c>
      <c r="F1062" s="167" t="s">
        <v>1425</v>
      </c>
      <c r="G1062" s="167" t="s">
        <v>1426</v>
      </c>
      <c r="I1062" s="167" t="s">
        <v>1405</v>
      </c>
      <c r="J1062" s="167" t="s">
        <v>1430</v>
      </c>
      <c r="K1062" s="167" t="s">
        <v>885</v>
      </c>
      <c r="L1062" s="167" t="s">
        <v>1430</v>
      </c>
      <c r="M1062" s="167" t="s">
        <v>2015</v>
      </c>
      <c r="O1062" s="167">
        <v>11032</v>
      </c>
      <c r="P1062" s="167" t="s">
        <v>4987</v>
      </c>
      <c r="Q1062" s="167">
        <v>51.65</v>
      </c>
      <c r="S1062" s="167">
        <f t="shared" si="16"/>
        <v>51.65</v>
      </c>
      <c r="T1062" s="167" t="s">
        <v>1361</v>
      </c>
    </row>
    <row r="1063" spans="1:20">
      <c r="A1063" s="167">
        <v>50150</v>
      </c>
      <c r="B1063" s="168">
        <v>45931</v>
      </c>
      <c r="C1063" s="168">
        <v>45931</v>
      </c>
      <c r="D1063" s="167" t="s">
        <v>5526</v>
      </c>
      <c r="E1063" s="167" t="s">
        <v>5526</v>
      </c>
      <c r="F1063" s="167" t="s">
        <v>1425</v>
      </c>
      <c r="G1063" s="167" t="s">
        <v>1426</v>
      </c>
      <c r="I1063" s="167" t="s">
        <v>1405</v>
      </c>
      <c r="J1063" s="167" t="s">
        <v>1592</v>
      </c>
      <c r="K1063" s="167" t="s">
        <v>888</v>
      </c>
      <c r="L1063" s="167" t="s">
        <v>1593</v>
      </c>
      <c r="M1063" s="167" t="s">
        <v>2037</v>
      </c>
      <c r="O1063" s="167">
        <v>11033</v>
      </c>
      <c r="P1063" s="167" t="s">
        <v>4987</v>
      </c>
      <c r="Q1063" s="167">
        <v>508.2</v>
      </c>
      <c r="S1063" s="167">
        <f t="shared" si="16"/>
        <v>508.2</v>
      </c>
      <c r="T1063" s="167" t="s">
        <v>1361</v>
      </c>
    </row>
    <row r="1064" spans="1:20">
      <c r="A1064" s="167">
        <v>50150</v>
      </c>
      <c r="B1064" s="168">
        <v>45931</v>
      </c>
      <c r="C1064" s="168">
        <v>45931</v>
      </c>
      <c r="D1064" s="167" t="s">
        <v>5527</v>
      </c>
      <c r="E1064" s="167" t="s">
        <v>5527</v>
      </c>
      <c r="F1064" s="167" t="s">
        <v>1425</v>
      </c>
      <c r="G1064" s="167" t="s">
        <v>1426</v>
      </c>
      <c r="I1064" s="167" t="s">
        <v>1405</v>
      </c>
      <c r="J1064" s="167" t="s">
        <v>2177</v>
      </c>
      <c r="K1064" s="167" t="s">
        <v>892</v>
      </c>
      <c r="L1064" s="167" t="s">
        <v>2178</v>
      </c>
      <c r="M1064" s="167" t="s">
        <v>2124</v>
      </c>
      <c r="O1064" s="167">
        <v>11035</v>
      </c>
      <c r="P1064" s="167" t="s">
        <v>4987</v>
      </c>
      <c r="Q1064" s="167">
        <v>102.96</v>
      </c>
      <c r="S1064" s="167">
        <f t="shared" si="16"/>
        <v>102.96</v>
      </c>
      <c r="T1064" s="167" t="s">
        <v>1361</v>
      </c>
    </row>
    <row r="1065" spans="1:20">
      <c r="A1065" s="167">
        <v>50150</v>
      </c>
      <c r="B1065" s="168">
        <v>45931</v>
      </c>
      <c r="C1065" s="168">
        <v>45931</v>
      </c>
      <c r="D1065" s="167" t="s">
        <v>5527</v>
      </c>
      <c r="E1065" s="167" t="s">
        <v>5527</v>
      </c>
      <c r="F1065" s="167" t="s">
        <v>1425</v>
      </c>
      <c r="G1065" s="167" t="s">
        <v>1426</v>
      </c>
      <c r="I1065" s="167" t="s">
        <v>1405</v>
      </c>
      <c r="J1065" s="167" t="s">
        <v>2174</v>
      </c>
      <c r="K1065" s="167" t="s">
        <v>892</v>
      </c>
      <c r="L1065" s="167" t="s">
        <v>2175</v>
      </c>
      <c r="M1065" s="167" t="s">
        <v>2124</v>
      </c>
      <c r="O1065" s="167">
        <v>11035</v>
      </c>
      <c r="P1065" s="167" t="s">
        <v>4987</v>
      </c>
      <c r="Q1065" s="167">
        <v>561.33000000000004</v>
      </c>
      <c r="S1065" s="167">
        <f t="shared" si="16"/>
        <v>561.33000000000004</v>
      </c>
      <c r="T1065" s="167" t="s">
        <v>1361</v>
      </c>
    </row>
    <row r="1066" spans="1:20">
      <c r="A1066" s="167">
        <v>50150</v>
      </c>
      <c r="B1066" s="168">
        <v>45931</v>
      </c>
      <c r="C1066" s="168">
        <v>45931</v>
      </c>
      <c r="D1066" s="167" t="s">
        <v>5528</v>
      </c>
      <c r="E1066" s="167" t="s">
        <v>5528</v>
      </c>
      <c r="F1066" s="167" t="s">
        <v>1425</v>
      </c>
      <c r="G1066" s="167" t="s">
        <v>1426</v>
      </c>
      <c r="I1066" s="167" t="s">
        <v>1405</v>
      </c>
      <c r="J1066" s="167" t="s">
        <v>1592</v>
      </c>
      <c r="K1066" s="167" t="s">
        <v>892</v>
      </c>
      <c r="L1066" s="167" t="s">
        <v>1593</v>
      </c>
      <c r="M1066" s="167" t="s">
        <v>2124</v>
      </c>
      <c r="O1066" s="167">
        <v>11036</v>
      </c>
      <c r="P1066" s="167" t="s">
        <v>4987</v>
      </c>
      <c r="Q1066" s="167">
        <v>334.4</v>
      </c>
      <c r="S1066" s="167">
        <f t="shared" si="16"/>
        <v>334.4</v>
      </c>
      <c r="T1066" s="167" t="s">
        <v>1361</v>
      </c>
    </row>
    <row r="1067" spans="1:20">
      <c r="A1067" s="167">
        <v>50150</v>
      </c>
      <c r="B1067" s="168">
        <v>45931</v>
      </c>
      <c r="C1067" s="168">
        <v>45931</v>
      </c>
      <c r="D1067" s="167" t="s">
        <v>5304</v>
      </c>
      <c r="E1067" s="167" t="s">
        <v>5304</v>
      </c>
      <c r="F1067" s="167" t="s">
        <v>1425</v>
      </c>
      <c r="G1067" s="167" t="s">
        <v>1426</v>
      </c>
      <c r="I1067" s="167" t="s">
        <v>1405</v>
      </c>
      <c r="J1067" s="167" t="s">
        <v>1550</v>
      </c>
      <c r="K1067" s="167" t="s">
        <v>892</v>
      </c>
      <c r="L1067" s="167" t="s">
        <v>1551</v>
      </c>
      <c r="M1067" s="167" t="s">
        <v>2124</v>
      </c>
      <c r="O1067" s="167">
        <v>11038</v>
      </c>
      <c r="P1067" s="167" t="s">
        <v>4987</v>
      </c>
      <c r="Q1067" s="167">
        <v>177.6</v>
      </c>
      <c r="S1067" s="167">
        <f t="shared" si="16"/>
        <v>177.6</v>
      </c>
      <c r="T1067" s="167" t="s">
        <v>1361</v>
      </c>
    </row>
    <row r="1068" spans="1:20">
      <c r="A1068" s="167">
        <v>50150</v>
      </c>
      <c r="B1068" s="168">
        <v>45931</v>
      </c>
      <c r="C1068" s="168">
        <v>45931</v>
      </c>
      <c r="D1068" s="167" t="s">
        <v>5304</v>
      </c>
      <c r="E1068" s="167" t="s">
        <v>5304</v>
      </c>
      <c r="F1068" s="167" t="s">
        <v>1425</v>
      </c>
      <c r="G1068" s="167" t="s">
        <v>1426</v>
      </c>
      <c r="I1068" s="167" t="s">
        <v>1405</v>
      </c>
      <c r="J1068" s="167" t="s">
        <v>1430</v>
      </c>
      <c r="K1068" s="167" t="s">
        <v>892</v>
      </c>
      <c r="L1068" s="167" t="s">
        <v>1430</v>
      </c>
      <c r="M1068" s="167" t="s">
        <v>2124</v>
      </c>
      <c r="O1068" s="167">
        <v>11038</v>
      </c>
      <c r="P1068" s="167" t="s">
        <v>4987</v>
      </c>
      <c r="Q1068" s="167">
        <v>426.83</v>
      </c>
      <c r="S1068" s="167">
        <f t="shared" si="16"/>
        <v>426.83</v>
      </c>
      <c r="T1068" s="167" t="s">
        <v>1361</v>
      </c>
    </row>
    <row r="1069" spans="1:20">
      <c r="A1069" s="167">
        <v>50150</v>
      </c>
      <c r="B1069" s="168">
        <v>45931</v>
      </c>
      <c r="C1069" s="168">
        <v>45931</v>
      </c>
      <c r="D1069" s="167" t="s">
        <v>5305</v>
      </c>
      <c r="E1069" s="167" t="s">
        <v>5305</v>
      </c>
      <c r="F1069" s="167" t="s">
        <v>1425</v>
      </c>
      <c r="G1069" s="167" t="s">
        <v>1426</v>
      </c>
      <c r="I1069" s="167" t="s">
        <v>1405</v>
      </c>
      <c r="J1069" s="167" t="s">
        <v>1430</v>
      </c>
      <c r="K1069" s="167" t="s">
        <v>911</v>
      </c>
      <c r="L1069" s="167" t="s">
        <v>1430</v>
      </c>
      <c r="M1069" s="167" t="s">
        <v>2269</v>
      </c>
      <c r="O1069" s="167">
        <v>11040</v>
      </c>
      <c r="P1069" s="167" t="s">
        <v>4987</v>
      </c>
      <c r="Q1069" s="167">
        <v>84.04</v>
      </c>
      <c r="S1069" s="167">
        <f t="shared" si="16"/>
        <v>84.04</v>
      </c>
      <c r="T1069" s="167" t="s">
        <v>1361</v>
      </c>
    </row>
    <row r="1070" spans="1:20">
      <c r="A1070" s="167">
        <v>50150</v>
      </c>
      <c r="B1070" s="168">
        <v>45931</v>
      </c>
      <c r="C1070" s="168">
        <v>45931</v>
      </c>
      <c r="D1070" s="167" t="s">
        <v>5147</v>
      </c>
      <c r="E1070" s="167" t="s">
        <v>5147</v>
      </c>
      <c r="F1070" s="167" t="s">
        <v>1425</v>
      </c>
      <c r="G1070" s="167" t="s">
        <v>1426</v>
      </c>
      <c r="I1070" s="167" t="s">
        <v>1405</v>
      </c>
      <c r="J1070" s="167" t="s">
        <v>5410</v>
      </c>
      <c r="K1070" s="167" t="s">
        <v>934</v>
      </c>
      <c r="L1070" s="167" t="s">
        <v>5411</v>
      </c>
      <c r="M1070" s="167" t="s">
        <v>2360</v>
      </c>
      <c r="O1070" s="167">
        <v>11242</v>
      </c>
      <c r="P1070" s="167" t="s">
        <v>4987</v>
      </c>
      <c r="Q1070" s="167">
        <v>26.4</v>
      </c>
      <c r="S1070" s="167">
        <f t="shared" si="16"/>
        <v>26.4</v>
      </c>
      <c r="T1070" s="167" t="s">
        <v>1361</v>
      </c>
    </row>
    <row r="1071" spans="1:20">
      <c r="A1071" s="167">
        <v>50150</v>
      </c>
      <c r="B1071" s="168">
        <v>45931</v>
      </c>
      <c r="C1071" s="168">
        <v>45931</v>
      </c>
      <c r="D1071" s="167" t="s">
        <v>5147</v>
      </c>
      <c r="E1071" s="167" t="s">
        <v>5147</v>
      </c>
      <c r="F1071" s="167" t="s">
        <v>1425</v>
      </c>
      <c r="G1071" s="167" t="s">
        <v>1426</v>
      </c>
      <c r="I1071" s="167" t="s">
        <v>1405</v>
      </c>
      <c r="J1071" s="167" t="s">
        <v>1592</v>
      </c>
      <c r="K1071" s="167" t="s">
        <v>934</v>
      </c>
      <c r="L1071" s="167" t="s">
        <v>1593</v>
      </c>
      <c r="M1071" s="167" t="s">
        <v>2360</v>
      </c>
      <c r="O1071" s="167">
        <v>11242</v>
      </c>
      <c r="P1071" s="167" t="s">
        <v>4987</v>
      </c>
      <c r="Q1071" s="167">
        <v>39.42</v>
      </c>
      <c r="S1071" s="167">
        <f t="shared" si="16"/>
        <v>39.42</v>
      </c>
      <c r="T1071" s="167" t="s">
        <v>1361</v>
      </c>
    </row>
    <row r="1072" spans="1:20">
      <c r="A1072" s="167">
        <v>50150</v>
      </c>
      <c r="B1072" s="168">
        <v>45931</v>
      </c>
      <c r="C1072" s="168">
        <v>45931</v>
      </c>
      <c r="D1072" s="167" t="s">
        <v>5147</v>
      </c>
      <c r="E1072" s="167" t="s">
        <v>5147</v>
      </c>
      <c r="F1072" s="167" t="s">
        <v>1425</v>
      </c>
      <c r="G1072" s="167" t="s">
        <v>1426</v>
      </c>
      <c r="I1072" s="167" t="s">
        <v>1405</v>
      </c>
      <c r="J1072" s="167" t="s">
        <v>1430</v>
      </c>
      <c r="K1072" s="167" t="s">
        <v>934</v>
      </c>
      <c r="L1072" s="167" t="s">
        <v>1430</v>
      </c>
      <c r="M1072" s="167" t="s">
        <v>2360</v>
      </c>
      <c r="O1072" s="167">
        <v>11242</v>
      </c>
      <c r="P1072" s="167" t="s">
        <v>4987</v>
      </c>
      <c r="Q1072" s="167">
        <v>165.46</v>
      </c>
      <c r="S1072" s="167">
        <f t="shared" si="16"/>
        <v>165.46</v>
      </c>
      <c r="T1072" s="167" t="s">
        <v>1361</v>
      </c>
    </row>
    <row r="1073" spans="1:20">
      <c r="A1073" s="167">
        <v>50150</v>
      </c>
      <c r="B1073" s="168">
        <v>45931</v>
      </c>
      <c r="C1073" s="168">
        <v>45931</v>
      </c>
      <c r="D1073" s="167" t="s">
        <v>5529</v>
      </c>
      <c r="E1073" s="167" t="s">
        <v>5529</v>
      </c>
      <c r="F1073" s="167" t="s">
        <v>1425</v>
      </c>
      <c r="G1073" s="167" t="s">
        <v>1426</v>
      </c>
      <c r="I1073" s="167" t="s">
        <v>1405</v>
      </c>
      <c r="J1073" s="167" t="s">
        <v>1419</v>
      </c>
      <c r="K1073" s="167" t="s">
        <v>947</v>
      </c>
      <c r="L1073" s="167" t="s">
        <v>1420</v>
      </c>
      <c r="M1073" s="167" t="s">
        <v>2443</v>
      </c>
      <c r="O1073" s="167">
        <v>11043</v>
      </c>
      <c r="P1073" s="167" t="s">
        <v>4987</v>
      </c>
      <c r="Q1073" s="167">
        <v>92.4</v>
      </c>
      <c r="S1073" s="167">
        <f t="shared" si="16"/>
        <v>92.4</v>
      </c>
      <c r="T1073" s="167" t="s">
        <v>1361</v>
      </c>
    </row>
    <row r="1074" spans="1:20">
      <c r="A1074" s="167">
        <v>50150</v>
      </c>
      <c r="B1074" s="168">
        <v>45931</v>
      </c>
      <c r="C1074" s="168">
        <v>45931</v>
      </c>
      <c r="D1074" s="167" t="s">
        <v>5529</v>
      </c>
      <c r="E1074" s="167" t="s">
        <v>5529</v>
      </c>
      <c r="F1074" s="167" t="s">
        <v>1425</v>
      </c>
      <c r="G1074" s="167" t="s">
        <v>1426</v>
      </c>
      <c r="I1074" s="167" t="s">
        <v>1405</v>
      </c>
      <c r="J1074" s="167" t="s">
        <v>2470</v>
      </c>
      <c r="K1074" s="167" t="s">
        <v>947</v>
      </c>
      <c r="L1074" s="167" t="s">
        <v>2471</v>
      </c>
      <c r="M1074" s="167" t="s">
        <v>2443</v>
      </c>
      <c r="O1074" s="167">
        <v>11043</v>
      </c>
      <c r="P1074" s="167" t="s">
        <v>4987</v>
      </c>
      <c r="Q1074" s="167">
        <v>199</v>
      </c>
      <c r="S1074" s="167">
        <f t="shared" si="16"/>
        <v>199</v>
      </c>
      <c r="T1074" s="167" t="s">
        <v>1361</v>
      </c>
    </row>
    <row r="1075" spans="1:20">
      <c r="A1075" s="167">
        <v>50150</v>
      </c>
      <c r="B1075" s="168">
        <v>45931</v>
      </c>
      <c r="C1075" s="168">
        <v>45931</v>
      </c>
      <c r="D1075" s="167" t="s">
        <v>5148</v>
      </c>
      <c r="E1075" s="167" t="s">
        <v>5148</v>
      </c>
      <c r="F1075" s="167" t="s">
        <v>1425</v>
      </c>
      <c r="G1075" s="167" t="s">
        <v>1426</v>
      </c>
      <c r="I1075" s="167" t="s">
        <v>1405</v>
      </c>
      <c r="J1075" s="167" t="s">
        <v>2307</v>
      </c>
      <c r="K1075" s="167" t="s">
        <v>952</v>
      </c>
      <c r="L1075" s="167" t="s">
        <v>2308</v>
      </c>
      <c r="M1075" s="167" t="s">
        <v>2473</v>
      </c>
      <c r="O1075" s="167">
        <v>11044</v>
      </c>
      <c r="P1075" s="167" t="s">
        <v>4987</v>
      </c>
      <c r="Q1075" s="167">
        <v>35</v>
      </c>
      <c r="S1075" s="167">
        <f t="shared" si="16"/>
        <v>35</v>
      </c>
      <c r="T1075" s="167" t="s">
        <v>1361</v>
      </c>
    </row>
    <row r="1076" spans="1:20">
      <c r="A1076" s="167">
        <v>50150</v>
      </c>
      <c r="B1076" s="168">
        <v>45931</v>
      </c>
      <c r="C1076" s="168">
        <v>45931</v>
      </c>
      <c r="D1076" s="167" t="s">
        <v>5148</v>
      </c>
      <c r="E1076" s="167" t="s">
        <v>5148</v>
      </c>
      <c r="F1076" s="167" t="s">
        <v>1425</v>
      </c>
      <c r="G1076" s="167" t="s">
        <v>1426</v>
      </c>
      <c r="I1076" s="167" t="s">
        <v>1405</v>
      </c>
      <c r="J1076" s="167" t="s">
        <v>1430</v>
      </c>
      <c r="K1076" s="167" t="s">
        <v>952</v>
      </c>
      <c r="L1076" s="167" t="s">
        <v>1430</v>
      </c>
      <c r="M1076" s="167" t="s">
        <v>2473</v>
      </c>
      <c r="O1076" s="167">
        <v>11044</v>
      </c>
      <c r="P1076" s="167" t="s">
        <v>4987</v>
      </c>
      <c r="Q1076" s="167">
        <v>80.83</v>
      </c>
      <c r="S1076" s="167">
        <f t="shared" si="16"/>
        <v>80.83</v>
      </c>
      <c r="T1076" s="167" t="s">
        <v>1361</v>
      </c>
    </row>
    <row r="1077" spans="1:20">
      <c r="A1077" s="167">
        <v>50150</v>
      </c>
      <c r="B1077" s="168">
        <v>45931</v>
      </c>
      <c r="C1077" s="168">
        <v>45931</v>
      </c>
      <c r="D1077" s="167" t="s">
        <v>5356</v>
      </c>
      <c r="E1077" s="167" t="s">
        <v>5356</v>
      </c>
      <c r="F1077" s="167" t="s">
        <v>1425</v>
      </c>
      <c r="G1077" s="167" t="s">
        <v>1426</v>
      </c>
      <c r="I1077" s="167" t="s">
        <v>1405</v>
      </c>
      <c r="J1077" s="167" t="s">
        <v>1430</v>
      </c>
      <c r="K1077" s="167" t="s">
        <v>958</v>
      </c>
      <c r="L1077" s="167" t="s">
        <v>1430</v>
      </c>
      <c r="M1077" s="167" t="s">
        <v>2491</v>
      </c>
      <c r="O1077" s="167">
        <v>11045</v>
      </c>
      <c r="P1077" s="167" t="s">
        <v>4987</v>
      </c>
      <c r="Q1077" s="167">
        <v>1.48</v>
      </c>
      <c r="S1077" s="167">
        <f t="shared" si="16"/>
        <v>1.48</v>
      </c>
      <c r="T1077" s="167" t="s">
        <v>1361</v>
      </c>
    </row>
    <row r="1078" spans="1:20">
      <c r="A1078" s="167">
        <v>50150</v>
      </c>
      <c r="B1078" s="168">
        <v>45931</v>
      </c>
      <c r="C1078" s="168">
        <v>45931</v>
      </c>
      <c r="D1078" s="167" t="s">
        <v>5356</v>
      </c>
      <c r="E1078" s="167" t="s">
        <v>5356</v>
      </c>
      <c r="F1078" s="167" t="s">
        <v>1425</v>
      </c>
      <c r="G1078" s="167" t="s">
        <v>1426</v>
      </c>
      <c r="I1078" s="167" t="s">
        <v>1405</v>
      </c>
      <c r="J1078" s="167" t="s">
        <v>1419</v>
      </c>
      <c r="K1078" s="167" t="s">
        <v>958</v>
      </c>
      <c r="L1078" s="167" t="s">
        <v>1420</v>
      </c>
      <c r="M1078" s="167" t="s">
        <v>2491</v>
      </c>
      <c r="O1078" s="167">
        <v>11045</v>
      </c>
      <c r="P1078" s="167" t="s">
        <v>4987</v>
      </c>
      <c r="Q1078" s="167">
        <v>121</v>
      </c>
      <c r="S1078" s="167">
        <f t="shared" si="16"/>
        <v>121</v>
      </c>
      <c r="T1078" s="167" t="s">
        <v>1361</v>
      </c>
    </row>
    <row r="1079" spans="1:20">
      <c r="A1079" s="167">
        <v>50150</v>
      </c>
      <c r="B1079" s="168">
        <v>45931</v>
      </c>
      <c r="C1079" s="168">
        <v>45931</v>
      </c>
      <c r="D1079" s="167" t="s">
        <v>5530</v>
      </c>
      <c r="E1079" s="167" t="s">
        <v>5530</v>
      </c>
      <c r="F1079" s="167" t="s">
        <v>1425</v>
      </c>
      <c r="G1079" s="167" t="s">
        <v>1426</v>
      </c>
      <c r="I1079" s="167" t="s">
        <v>1405</v>
      </c>
      <c r="J1079" s="167" t="s">
        <v>1592</v>
      </c>
      <c r="K1079" s="167" t="s">
        <v>961</v>
      </c>
      <c r="L1079" s="167" t="s">
        <v>1593</v>
      </c>
      <c r="M1079" s="167" t="s">
        <v>2511</v>
      </c>
      <c r="O1079" s="167">
        <v>11046</v>
      </c>
      <c r="P1079" s="167" t="s">
        <v>4987</v>
      </c>
      <c r="Q1079" s="167">
        <v>173.8</v>
      </c>
      <c r="S1079" s="167">
        <f t="shared" si="16"/>
        <v>173.8</v>
      </c>
      <c r="T1079" s="167" t="s">
        <v>1361</v>
      </c>
    </row>
    <row r="1080" spans="1:20">
      <c r="A1080" s="167">
        <v>50150</v>
      </c>
      <c r="B1080" s="168">
        <v>45931</v>
      </c>
      <c r="C1080" s="168">
        <v>45931</v>
      </c>
      <c r="D1080" s="167" t="s">
        <v>5306</v>
      </c>
      <c r="E1080" s="167" t="s">
        <v>5306</v>
      </c>
      <c r="F1080" s="167" t="s">
        <v>1425</v>
      </c>
      <c r="G1080" s="167" t="s">
        <v>1426</v>
      </c>
      <c r="I1080" s="167" t="s">
        <v>1405</v>
      </c>
      <c r="J1080" s="167" t="s">
        <v>2393</v>
      </c>
      <c r="K1080" s="167" t="s">
        <v>964</v>
      </c>
      <c r="L1080" s="167" t="s">
        <v>2393</v>
      </c>
      <c r="M1080" s="167" t="s">
        <v>2538</v>
      </c>
      <c r="O1080" s="167">
        <v>11047</v>
      </c>
      <c r="P1080" s="167" t="s">
        <v>4987</v>
      </c>
      <c r="Q1080" s="167">
        <v>28.26</v>
      </c>
      <c r="S1080" s="167">
        <f t="shared" si="16"/>
        <v>28.26</v>
      </c>
      <c r="T1080" s="167" t="s">
        <v>1361</v>
      </c>
    </row>
    <row r="1081" spans="1:20">
      <c r="A1081" s="167">
        <v>50150</v>
      </c>
      <c r="B1081" s="168">
        <v>45931</v>
      </c>
      <c r="C1081" s="168">
        <v>45931</v>
      </c>
      <c r="D1081" s="167" t="s">
        <v>5306</v>
      </c>
      <c r="E1081" s="167" t="s">
        <v>5306</v>
      </c>
      <c r="F1081" s="167" t="s">
        <v>1425</v>
      </c>
      <c r="G1081" s="167" t="s">
        <v>1426</v>
      </c>
      <c r="I1081" s="167" t="s">
        <v>1405</v>
      </c>
      <c r="J1081" s="167" t="s">
        <v>1430</v>
      </c>
      <c r="K1081" s="167" t="s">
        <v>964</v>
      </c>
      <c r="L1081" s="167" t="s">
        <v>1430</v>
      </c>
      <c r="M1081" s="167" t="s">
        <v>2538</v>
      </c>
      <c r="O1081" s="167">
        <v>11047</v>
      </c>
      <c r="P1081" s="167" t="s">
        <v>4987</v>
      </c>
      <c r="Q1081" s="167">
        <v>47.67</v>
      </c>
      <c r="S1081" s="167">
        <f t="shared" si="16"/>
        <v>47.67</v>
      </c>
      <c r="T1081" s="167" t="s">
        <v>1361</v>
      </c>
    </row>
    <row r="1082" spans="1:20">
      <c r="A1082" s="167">
        <v>50150</v>
      </c>
      <c r="B1082" s="168">
        <v>45931</v>
      </c>
      <c r="C1082" s="168">
        <v>45931</v>
      </c>
      <c r="D1082" s="167" t="s">
        <v>5306</v>
      </c>
      <c r="E1082" s="167" t="s">
        <v>5306</v>
      </c>
      <c r="F1082" s="167" t="s">
        <v>1425</v>
      </c>
      <c r="G1082" s="167" t="s">
        <v>1426</v>
      </c>
      <c r="I1082" s="167" t="s">
        <v>1405</v>
      </c>
      <c r="J1082" s="167" t="s">
        <v>1419</v>
      </c>
      <c r="K1082" s="167" t="s">
        <v>964</v>
      </c>
      <c r="L1082" s="167" t="s">
        <v>1420</v>
      </c>
      <c r="M1082" s="167" t="s">
        <v>2538</v>
      </c>
      <c r="O1082" s="167">
        <v>11047</v>
      </c>
      <c r="P1082" s="167" t="s">
        <v>4987</v>
      </c>
      <c r="Q1082" s="167">
        <v>72.599999999999994</v>
      </c>
      <c r="S1082" s="167">
        <f t="shared" si="16"/>
        <v>72.599999999999994</v>
      </c>
      <c r="T1082" s="167" t="s">
        <v>1361</v>
      </c>
    </row>
    <row r="1083" spans="1:20">
      <c r="A1083" s="167">
        <v>50150</v>
      </c>
      <c r="B1083" s="168">
        <v>45931</v>
      </c>
      <c r="C1083" s="168">
        <v>45931</v>
      </c>
      <c r="D1083" s="167" t="s">
        <v>5531</v>
      </c>
      <c r="E1083" s="167" t="s">
        <v>5531</v>
      </c>
      <c r="F1083" s="167" t="s">
        <v>1425</v>
      </c>
      <c r="G1083" s="167" t="s">
        <v>1426</v>
      </c>
      <c r="I1083" s="167" t="s">
        <v>1405</v>
      </c>
      <c r="J1083" s="167" t="s">
        <v>1592</v>
      </c>
      <c r="K1083" s="167" t="s">
        <v>970</v>
      </c>
      <c r="L1083" s="167" t="s">
        <v>1593</v>
      </c>
      <c r="M1083" s="167" t="s">
        <v>2568</v>
      </c>
      <c r="O1083" s="167">
        <v>11048</v>
      </c>
      <c r="P1083" s="167" t="s">
        <v>4987</v>
      </c>
      <c r="Q1083" s="167">
        <v>48.4</v>
      </c>
      <c r="S1083" s="167">
        <f t="shared" si="16"/>
        <v>48.4</v>
      </c>
      <c r="T1083" s="167" t="s">
        <v>1361</v>
      </c>
    </row>
    <row r="1084" spans="1:20">
      <c r="A1084" s="167">
        <v>50150</v>
      </c>
      <c r="B1084" s="168">
        <v>45931</v>
      </c>
      <c r="C1084" s="168">
        <v>45931</v>
      </c>
      <c r="D1084" s="167" t="s">
        <v>5149</v>
      </c>
      <c r="E1084" s="167" t="s">
        <v>5149</v>
      </c>
      <c r="F1084" s="167" t="s">
        <v>1425</v>
      </c>
      <c r="G1084" s="167" t="s">
        <v>1426</v>
      </c>
      <c r="I1084" s="167" t="s">
        <v>1405</v>
      </c>
      <c r="J1084" s="167" t="s">
        <v>1430</v>
      </c>
      <c r="K1084" s="167" t="s">
        <v>973</v>
      </c>
      <c r="L1084" s="167" t="s">
        <v>1430</v>
      </c>
      <c r="M1084" s="167" t="s">
        <v>2585</v>
      </c>
      <c r="O1084" s="167">
        <v>11049</v>
      </c>
      <c r="P1084" s="167" t="s">
        <v>4987</v>
      </c>
      <c r="Q1084" s="167">
        <v>412.09</v>
      </c>
      <c r="S1084" s="167">
        <f t="shared" si="16"/>
        <v>412.09</v>
      </c>
      <c r="T1084" s="167" t="s">
        <v>1361</v>
      </c>
    </row>
    <row r="1085" spans="1:20">
      <c r="A1085" s="167">
        <v>50150</v>
      </c>
      <c r="B1085" s="168">
        <v>45931</v>
      </c>
      <c r="C1085" s="168">
        <v>45931</v>
      </c>
      <c r="D1085" s="167" t="s">
        <v>5150</v>
      </c>
      <c r="E1085" s="167" t="s">
        <v>5150</v>
      </c>
      <c r="F1085" s="167" t="s">
        <v>1425</v>
      </c>
      <c r="G1085" s="167" t="s">
        <v>1426</v>
      </c>
      <c r="I1085" s="167" t="s">
        <v>1405</v>
      </c>
      <c r="J1085" s="167" t="s">
        <v>1430</v>
      </c>
      <c r="K1085" s="167" t="s">
        <v>977</v>
      </c>
      <c r="L1085" s="167" t="s">
        <v>1430</v>
      </c>
      <c r="M1085" s="167" t="s">
        <v>2599</v>
      </c>
      <c r="O1085" s="167">
        <v>11050</v>
      </c>
      <c r="P1085" s="167" t="s">
        <v>4987</v>
      </c>
      <c r="Q1085" s="167">
        <v>6.58</v>
      </c>
      <c r="S1085" s="167">
        <f t="shared" si="16"/>
        <v>6.58</v>
      </c>
      <c r="T1085" s="167" t="s">
        <v>1361</v>
      </c>
    </row>
    <row r="1086" spans="1:20">
      <c r="A1086" s="167">
        <v>50150</v>
      </c>
      <c r="B1086" s="168">
        <v>45931</v>
      </c>
      <c r="C1086" s="168">
        <v>45931</v>
      </c>
      <c r="D1086" s="167" t="s">
        <v>5150</v>
      </c>
      <c r="E1086" s="167" t="s">
        <v>5150</v>
      </c>
      <c r="F1086" s="167" t="s">
        <v>1425</v>
      </c>
      <c r="G1086" s="167" t="s">
        <v>1426</v>
      </c>
      <c r="I1086" s="167" t="s">
        <v>1405</v>
      </c>
      <c r="J1086" s="167" t="s">
        <v>1592</v>
      </c>
      <c r="K1086" s="167" t="s">
        <v>977</v>
      </c>
      <c r="L1086" s="167" t="s">
        <v>1593</v>
      </c>
      <c r="M1086" s="167" t="s">
        <v>2599</v>
      </c>
      <c r="O1086" s="167">
        <v>11050</v>
      </c>
      <c r="P1086" s="167" t="s">
        <v>4987</v>
      </c>
      <c r="Q1086" s="167">
        <v>112.2</v>
      </c>
      <c r="S1086" s="167">
        <f t="shared" si="16"/>
        <v>112.2</v>
      </c>
      <c r="T1086" s="167" t="s">
        <v>1361</v>
      </c>
    </row>
    <row r="1087" spans="1:20">
      <c r="A1087" s="167">
        <v>50150</v>
      </c>
      <c r="B1087" s="168">
        <v>45931</v>
      </c>
      <c r="C1087" s="168">
        <v>45931</v>
      </c>
      <c r="D1087" s="167" t="s">
        <v>5307</v>
      </c>
      <c r="E1087" s="167" t="s">
        <v>5307</v>
      </c>
      <c r="F1087" s="167" t="s">
        <v>1425</v>
      </c>
      <c r="G1087" s="167" t="s">
        <v>1426</v>
      </c>
      <c r="I1087" s="167" t="s">
        <v>1405</v>
      </c>
      <c r="J1087" s="167" t="s">
        <v>1430</v>
      </c>
      <c r="K1087" s="167" t="s">
        <v>981</v>
      </c>
      <c r="L1087" s="167" t="s">
        <v>1430</v>
      </c>
      <c r="M1087" s="167" t="s">
        <v>2615</v>
      </c>
      <c r="O1087" s="167">
        <v>11051</v>
      </c>
      <c r="P1087" s="167" t="s">
        <v>4987</v>
      </c>
      <c r="Q1087" s="167">
        <v>62.75</v>
      </c>
      <c r="S1087" s="167">
        <f t="shared" si="16"/>
        <v>62.75</v>
      </c>
      <c r="T1087" s="167" t="s">
        <v>1361</v>
      </c>
    </row>
    <row r="1088" spans="1:20">
      <c r="A1088" s="167">
        <v>50150</v>
      </c>
      <c r="B1088" s="168">
        <v>45931</v>
      </c>
      <c r="C1088" s="168">
        <v>45931</v>
      </c>
      <c r="D1088" s="167" t="s">
        <v>5307</v>
      </c>
      <c r="E1088" s="167" t="s">
        <v>5307</v>
      </c>
      <c r="F1088" s="167" t="s">
        <v>1425</v>
      </c>
      <c r="G1088" s="167" t="s">
        <v>1426</v>
      </c>
      <c r="I1088" s="167" t="s">
        <v>1405</v>
      </c>
      <c r="J1088" s="167" t="s">
        <v>2621</v>
      </c>
      <c r="K1088" s="167" t="s">
        <v>981</v>
      </c>
      <c r="L1088" s="167" t="s">
        <v>2622</v>
      </c>
      <c r="M1088" s="167" t="s">
        <v>2615</v>
      </c>
      <c r="O1088" s="167">
        <v>11051</v>
      </c>
      <c r="P1088" s="167" t="s">
        <v>4987</v>
      </c>
      <c r="Q1088" s="167">
        <v>216.59</v>
      </c>
      <c r="S1088" s="167">
        <f t="shared" si="16"/>
        <v>216.59</v>
      </c>
      <c r="T1088" s="167" t="s">
        <v>1361</v>
      </c>
    </row>
    <row r="1089" spans="1:20">
      <c r="A1089" s="167">
        <v>50150</v>
      </c>
      <c r="B1089" s="168">
        <v>45931</v>
      </c>
      <c r="C1089" s="168">
        <v>45931</v>
      </c>
      <c r="D1089" s="167" t="s">
        <v>5308</v>
      </c>
      <c r="E1089" s="167" t="s">
        <v>5308</v>
      </c>
      <c r="F1089" s="167" t="s">
        <v>1425</v>
      </c>
      <c r="G1089" s="167" t="s">
        <v>1426</v>
      </c>
      <c r="I1089" s="167" t="s">
        <v>1405</v>
      </c>
      <c r="J1089" s="167" t="s">
        <v>1430</v>
      </c>
      <c r="K1089" s="167" t="s">
        <v>987</v>
      </c>
      <c r="L1089" s="167" t="s">
        <v>1430</v>
      </c>
      <c r="M1089" s="167" t="s">
        <v>2637</v>
      </c>
      <c r="O1089" s="167">
        <v>11053</v>
      </c>
      <c r="P1089" s="167" t="s">
        <v>4987</v>
      </c>
      <c r="Q1089" s="167">
        <v>200</v>
      </c>
      <c r="S1089" s="167">
        <f t="shared" si="16"/>
        <v>200</v>
      </c>
      <c r="T1089" s="167" t="s">
        <v>1361</v>
      </c>
    </row>
    <row r="1090" spans="1:20">
      <c r="A1090" s="167">
        <v>50150</v>
      </c>
      <c r="B1090" s="168">
        <v>45931</v>
      </c>
      <c r="C1090" s="168">
        <v>45931</v>
      </c>
      <c r="D1090" s="167" t="s">
        <v>5151</v>
      </c>
      <c r="E1090" s="167" t="s">
        <v>5151</v>
      </c>
      <c r="F1090" s="167" t="s">
        <v>1425</v>
      </c>
      <c r="G1090" s="167" t="s">
        <v>1426</v>
      </c>
      <c r="I1090" s="167" t="s">
        <v>1405</v>
      </c>
      <c r="J1090" s="167" t="s">
        <v>1430</v>
      </c>
      <c r="K1090" s="167" t="s">
        <v>1001</v>
      </c>
      <c r="L1090" s="167" t="s">
        <v>1430</v>
      </c>
      <c r="M1090" s="167" t="s">
        <v>2681</v>
      </c>
      <c r="O1090" s="167">
        <v>11057</v>
      </c>
      <c r="P1090" s="167" t="s">
        <v>4987</v>
      </c>
      <c r="Q1090" s="167">
        <v>11.2</v>
      </c>
      <c r="S1090" s="167">
        <f t="shared" si="16"/>
        <v>11.2</v>
      </c>
      <c r="T1090" s="167" t="s">
        <v>1361</v>
      </c>
    </row>
    <row r="1091" spans="1:20">
      <c r="A1091" s="167">
        <v>50150</v>
      </c>
      <c r="B1091" s="168">
        <v>45931</v>
      </c>
      <c r="C1091" s="168">
        <v>45931</v>
      </c>
      <c r="D1091" s="167" t="s">
        <v>5151</v>
      </c>
      <c r="E1091" s="167" t="s">
        <v>5151</v>
      </c>
      <c r="F1091" s="167" t="s">
        <v>1425</v>
      </c>
      <c r="G1091" s="167" t="s">
        <v>1426</v>
      </c>
      <c r="I1091" s="167" t="s">
        <v>1405</v>
      </c>
      <c r="J1091" s="167" t="s">
        <v>2621</v>
      </c>
      <c r="K1091" s="167" t="s">
        <v>1001</v>
      </c>
      <c r="L1091" s="167" t="s">
        <v>2622</v>
      </c>
      <c r="M1091" s="167" t="s">
        <v>2681</v>
      </c>
      <c r="O1091" s="167">
        <v>11057</v>
      </c>
      <c r="P1091" s="167" t="s">
        <v>4987</v>
      </c>
      <c r="Q1091" s="167">
        <v>16.89</v>
      </c>
      <c r="S1091" s="167">
        <f t="shared" ref="S1091:S1154" si="17">Q1091-R1091</f>
        <v>16.89</v>
      </c>
      <c r="T1091" s="167" t="s">
        <v>1361</v>
      </c>
    </row>
    <row r="1092" spans="1:20">
      <c r="A1092" s="167">
        <v>50150</v>
      </c>
      <c r="B1092" s="168">
        <v>45931</v>
      </c>
      <c r="C1092" s="168">
        <v>45931</v>
      </c>
      <c r="D1092" s="167" t="s">
        <v>5151</v>
      </c>
      <c r="E1092" s="167" t="s">
        <v>5151</v>
      </c>
      <c r="F1092" s="167" t="s">
        <v>1425</v>
      </c>
      <c r="G1092" s="167" t="s">
        <v>1426</v>
      </c>
      <c r="I1092" s="167" t="s">
        <v>1405</v>
      </c>
      <c r="J1092" s="167" t="s">
        <v>1592</v>
      </c>
      <c r="K1092" s="167" t="s">
        <v>1001</v>
      </c>
      <c r="L1092" s="167" t="s">
        <v>1593</v>
      </c>
      <c r="M1092" s="167" t="s">
        <v>2681</v>
      </c>
      <c r="O1092" s="167">
        <v>11057</v>
      </c>
      <c r="P1092" s="167" t="s">
        <v>4987</v>
      </c>
      <c r="Q1092" s="167">
        <v>33</v>
      </c>
      <c r="S1092" s="167">
        <f t="shared" si="17"/>
        <v>33</v>
      </c>
      <c r="T1092" s="167" t="s">
        <v>1361</v>
      </c>
    </row>
    <row r="1093" spans="1:20">
      <c r="A1093" s="167">
        <v>50150</v>
      </c>
      <c r="B1093" s="168">
        <v>45931</v>
      </c>
      <c r="C1093" s="168">
        <v>45931</v>
      </c>
      <c r="D1093" s="167" t="s">
        <v>5152</v>
      </c>
      <c r="E1093" s="167" t="s">
        <v>5152</v>
      </c>
      <c r="F1093" s="167" t="s">
        <v>1425</v>
      </c>
      <c r="G1093" s="167" t="s">
        <v>1426</v>
      </c>
      <c r="I1093" s="167" t="s">
        <v>1405</v>
      </c>
      <c r="J1093" s="167" t="s">
        <v>1550</v>
      </c>
      <c r="K1093" s="167" t="s">
        <v>1004</v>
      </c>
      <c r="L1093" s="167" t="s">
        <v>1551</v>
      </c>
      <c r="M1093" s="167" t="s">
        <v>2722</v>
      </c>
      <c r="O1093" s="167">
        <v>11058</v>
      </c>
      <c r="P1093" s="167" t="s">
        <v>4987</v>
      </c>
      <c r="Q1093" s="167">
        <v>22.2</v>
      </c>
      <c r="S1093" s="167">
        <f t="shared" si="17"/>
        <v>22.2</v>
      </c>
      <c r="T1093" s="167" t="s">
        <v>1361</v>
      </c>
    </row>
    <row r="1094" spans="1:20">
      <c r="A1094" s="167">
        <v>50150</v>
      </c>
      <c r="B1094" s="168">
        <v>45931</v>
      </c>
      <c r="C1094" s="168">
        <v>45931</v>
      </c>
      <c r="D1094" s="167" t="s">
        <v>5152</v>
      </c>
      <c r="E1094" s="167" t="s">
        <v>5152</v>
      </c>
      <c r="F1094" s="167" t="s">
        <v>1425</v>
      </c>
      <c r="G1094" s="167" t="s">
        <v>1426</v>
      </c>
      <c r="I1094" s="167" t="s">
        <v>1405</v>
      </c>
      <c r="J1094" s="167" t="s">
        <v>2393</v>
      </c>
      <c r="K1094" s="167" t="s">
        <v>1004</v>
      </c>
      <c r="L1094" s="167" t="s">
        <v>2393</v>
      </c>
      <c r="M1094" s="167" t="s">
        <v>2722</v>
      </c>
      <c r="O1094" s="167">
        <v>11058</v>
      </c>
      <c r="P1094" s="167" t="s">
        <v>4987</v>
      </c>
      <c r="Q1094" s="167">
        <v>50.58</v>
      </c>
      <c r="S1094" s="167">
        <f t="shared" si="17"/>
        <v>50.58</v>
      </c>
      <c r="T1094" s="167" t="s">
        <v>1361</v>
      </c>
    </row>
    <row r="1095" spans="1:20">
      <c r="A1095" s="167">
        <v>50150</v>
      </c>
      <c r="B1095" s="168">
        <v>45931</v>
      </c>
      <c r="C1095" s="168">
        <v>45931</v>
      </c>
      <c r="D1095" s="167" t="s">
        <v>5152</v>
      </c>
      <c r="E1095" s="167" t="s">
        <v>5152</v>
      </c>
      <c r="F1095" s="167" t="s">
        <v>1425</v>
      </c>
      <c r="G1095" s="167" t="s">
        <v>1426</v>
      </c>
      <c r="I1095" s="167" t="s">
        <v>1405</v>
      </c>
      <c r="J1095" s="167" t="s">
        <v>1430</v>
      </c>
      <c r="K1095" s="167" t="s">
        <v>1004</v>
      </c>
      <c r="L1095" s="167" t="s">
        <v>1430</v>
      </c>
      <c r="M1095" s="167" t="s">
        <v>2722</v>
      </c>
      <c r="O1095" s="167">
        <v>11058</v>
      </c>
      <c r="P1095" s="167" t="s">
        <v>4987</v>
      </c>
      <c r="Q1095" s="167">
        <v>55.22</v>
      </c>
      <c r="S1095" s="167">
        <f t="shared" si="17"/>
        <v>55.22</v>
      </c>
      <c r="T1095" s="167" t="s">
        <v>1361</v>
      </c>
    </row>
    <row r="1096" spans="1:20">
      <c r="A1096" s="167">
        <v>50150</v>
      </c>
      <c r="B1096" s="168">
        <v>45931</v>
      </c>
      <c r="C1096" s="168">
        <v>45931</v>
      </c>
      <c r="D1096" s="167" t="s">
        <v>5152</v>
      </c>
      <c r="E1096" s="167" t="s">
        <v>5152</v>
      </c>
      <c r="F1096" s="167" t="s">
        <v>1425</v>
      </c>
      <c r="G1096" s="167" t="s">
        <v>1426</v>
      </c>
      <c r="I1096" s="167" t="s">
        <v>1405</v>
      </c>
      <c r="J1096" s="167" t="s">
        <v>1592</v>
      </c>
      <c r="K1096" s="167" t="s">
        <v>1004</v>
      </c>
      <c r="L1096" s="167" t="s">
        <v>1593</v>
      </c>
      <c r="M1096" s="167" t="s">
        <v>2722</v>
      </c>
      <c r="O1096" s="167">
        <v>11058</v>
      </c>
      <c r="P1096" s="167" t="s">
        <v>4987</v>
      </c>
      <c r="Q1096" s="167">
        <v>68.2</v>
      </c>
      <c r="S1096" s="167">
        <f t="shared" si="17"/>
        <v>68.2</v>
      </c>
      <c r="T1096" s="167" t="s">
        <v>1361</v>
      </c>
    </row>
    <row r="1097" spans="1:20">
      <c r="A1097" s="167">
        <v>50150</v>
      </c>
      <c r="B1097" s="168">
        <v>45931</v>
      </c>
      <c r="C1097" s="168">
        <v>45931</v>
      </c>
      <c r="D1097" s="167" t="s">
        <v>5310</v>
      </c>
      <c r="E1097" s="167" t="s">
        <v>5310</v>
      </c>
      <c r="F1097" s="167" t="s">
        <v>1425</v>
      </c>
      <c r="G1097" s="167" t="s">
        <v>1426</v>
      </c>
      <c r="I1097" s="167" t="s">
        <v>1405</v>
      </c>
      <c r="J1097" s="167" t="s">
        <v>1430</v>
      </c>
      <c r="K1097" s="167" t="s">
        <v>1072</v>
      </c>
      <c r="L1097" s="167" t="s">
        <v>1430</v>
      </c>
      <c r="M1097" s="167" t="s">
        <v>2919</v>
      </c>
      <c r="O1097" s="167">
        <v>11059</v>
      </c>
      <c r="P1097" s="167" t="s">
        <v>4987</v>
      </c>
      <c r="Q1097" s="167">
        <v>20</v>
      </c>
      <c r="S1097" s="167">
        <f t="shared" si="17"/>
        <v>20</v>
      </c>
      <c r="T1097" s="167" t="s">
        <v>1361</v>
      </c>
    </row>
    <row r="1098" spans="1:20">
      <c r="A1098" s="167">
        <v>50150</v>
      </c>
      <c r="B1098" s="168">
        <v>45931</v>
      </c>
      <c r="C1098" s="168">
        <v>45931</v>
      </c>
      <c r="D1098" s="167" t="s">
        <v>5311</v>
      </c>
      <c r="E1098" s="167" t="s">
        <v>5311</v>
      </c>
      <c r="F1098" s="167" t="s">
        <v>1425</v>
      </c>
      <c r="G1098" s="167" t="s">
        <v>1426</v>
      </c>
      <c r="I1098" s="167" t="s">
        <v>1405</v>
      </c>
      <c r="J1098" s="167" t="s">
        <v>1419</v>
      </c>
      <c r="K1098" s="167" t="s">
        <v>1093</v>
      </c>
      <c r="L1098" s="167" t="s">
        <v>1420</v>
      </c>
      <c r="M1098" s="167" t="s">
        <v>3005</v>
      </c>
      <c r="O1098" s="167">
        <v>11060</v>
      </c>
      <c r="P1098" s="167" t="s">
        <v>4987</v>
      </c>
      <c r="Q1098" s="167">
        <v>140.80000000000001</v>
      </c>
      <c r="S1098" s="167">
        <f t="shared" si="17"/>
        <v>140.80000000000001</v>
      </c>
      <c r="T1098" s="167" t="s">
        <v>1361</v>
      </c>
    </row>
    <row r="1099" spans="1:20">
      <c r="A1099" s="167">
        <v>50150</v>
      </c>
      <c r="B1099" s="168">
        <v>45931</v>
      </c>
      <c r="C1099" s="168">
        <v>45931</v>
      </c>
      <c r="D1099" s="167" t="s">
        <v>5311</v>
      </c>
      <c r="E1099" s="167" t="s">
        <v>5311</v>
      </c>
      <c r="F1099" s="167" t="s">
        <v>1425</v>
      </c>
      <c r="G1099" s="167" t="s">
        <v>1426</v>
      </c>
      <c r="I1099" s="167" t="s">
        <v>1405</v>
      </c>
      <c r="J1099" s="167" t="s">
        <v>1430</v>
      </c>
      <c r="K1099" s="167" t="s">
        <v>1093</v>
      </c>
      <c r="L1099" s="167" t="s">
        <v>1430</v>
      </c>
      <c r="M1099" s="167" t="s">
        <v>3005</v>
      </c>
      <c r="O1099" s="167">
        <v>11060</v>
      </c>
      <c r="P1099" s="167" t="s">
        <v>4987</v>
      </c>
      <c r="Q1099" s="167">
        <v>151.41999999999999</v>
      </c>
      <c r="S1099" s="167">
        <f t="shared" si="17"/>
        <v>151.41999999999999</v>
      </c>
      <c r="T1099" s="167" t="s">
        <v>1361</v>
      </c>
    </row>
    <row r="1100" spans="1:20">
      <c r="A1100" s="167">
        <v>50150</v>
      </c>
      <c r="B1100" s="168">
        <v>45931</v>
      </c>
      <c r="C1100" s="168">
        <v>45931</v>
      </c>
      <c r="D1100" s="167" t="s">
        <v>5153</v>
      </c>
      <c r="E1100" s="167" t="s">
        <v>5153</v>
      </c>
      <c r="F1100" s="167" t="s">
        <v>1425</v>
      </c>
      <c r="G1100" s="167" t="s">
        <v>1426</v>
      </c>
      <c r="I1100" s="167" t="s">
        <v>1405</v>
      </c>
      <c r="J1100" s="167" t="s">
        <v>1592</v>
      </c>
      <c r="K1100" s="167" t="s">
        <v>1096</v>
      </c>
      <c r="L1100" s="167" t="s">
        <v>1593</v>
      </c>
      <c r="M1100" s="167" t="s">
        <v>3052</v>
      </c>
      <c r="O1100" s="167">
        <v>11061</v>
      </c>
      <c r="P1100" s="167" t="s">
        <v>4987</v>
      </c>
      <c r="Q1100" s="167">
        <v>356.97</v>
      </c>
      <c r="S1100" s="167">
        <f t="shared" si="17"/>
        <v>356.97</v>
      </c>
      <c r="T1100" s="167" t="s">
        <v>1361</v>
      </c>
    </row>
    <row r="1101" spans="1:20">
      <c r="A1101" s="167">
        <v>50150</v>
      </c>
      <c r="B1101" s="168">
        <v>45931</v>
      </c>
      <c r="C1101" s="168">
        <v>45931</v>
      </c>
      <c r="D1101" s="167" t="s">
        <v>5532</v>
      </c>
      <c r="E1101" s="167" t="s">
        <v>5532</v>
      </c>
      <c r="F1101" s="167" t="s">
        <v>1408</v>
      </c>
      <c r="G1101" s="167" t="s">
        <v>1409</v>
      </c>
      <c r="I1101" s="167" t="s">
        <v>1405</v>
      </c>
      <c r="J1101" s="167" t="s">
        <v>1419</v>
      </c>
      <c r="K1101" s="167" t="s">
        <v>1101</v>
      </c>
      <c r="L1101" s="167" t="s">
        <v>1420</v>
      </c>
      <c r="M1101" s="167" t="s">
        <v>3329</v>
      </c>
      <c r="O1101" s="167">
        <v>11062</v>
      </c>
      <c r="P1101" s="167" t="s">
        <v>4987</v>
      </c>
      <c r="Q1101" s="167">
        <v>72.599999999999994</v>
      </c>
      <c r="S1101" s="167">
        <f t="shared" si="17"/>
        <v>72.599999999999994</v>
      </c>
      <c r="T1101" s="167" t="s">
        <v>1361</v>
      </c>
    </row>
    <row r="1102" spans="1:20">
      <c r="A1102" s="167">
        <v>50150</v>
      </c>
      <c r="B1102" s="168">
        <v>45931</v>
      </c>
      <c r="C1102" s="168">
        <v>45931</v>
      </c>
      <c r="D1102" s="167" t="s">
        <v>5312</v>
      </c>
      <c r="E1102" s="167" t="s">
        <v>5312</v>
      </c>
      <c r="F1102" s="167" t="s">
        <v>1425</v>
      </c>
      <c r="G1102" s="167" t="s">
        <v>1426</v>
      </c>
      <c r="I1102" s="167" t="s">
        <v>1405</v>
      </c>
      <c r="J1102" s="167" t="s">
        <v>1430</v>
      </c>
      <c r="K1102" s="167" t="s">
        <v>1120</v>
      </c>
      <c r="L1102" s="167" t="s">
        <v>1430</v>
      </c>
      <c r="M1102" s="167" t="s">
        <v>3366</v>
      </c>
      <c r="O1102" s="167">
        <v>11063</v>
      </c>
      <c r="P1102" s="167" t="s">
        <v>4987</v>
      </c>
      <c r="Q1102" s="167">
        <v>16.28</v>
      </c>
      <c r="S1102" s="167">
        <f t="shared" si="17"/>
        <v>16.28</v>
      </c>
      <c r="T1102" s="167" t="s">
        <v>1361</v>
      </c>
    </row>
    <row r="1103" spans="1:20">
      <c r="A1103" s="167">
        <v>50150</v>
      </c>
      <c r="B1103" s="168">
        <v>45931</v>
      </c>
      <c r="C1103" s="168">
        <v>45931</v>
      </c>
      <c r="D1103" s="167" t="s">
        <v>5312</v>
      </c>
      <c r="E1103" s="167" t="s">
        <v>5312</v>
      </c>
      <c r="F1103" s="167" t="s">
        <v>1425</v>
      </c>
      <c r="G1103" s="167" t="s">
        <v>1426</v>
      </c>
      <c r="I1103" s="167" t="s">
        <v>1405</v>
      </c>
      <c r="J1103" s="167" t="s">
        <v>1419</v>
      </c>
      <c r="K1103" s="167" t="s">
        <v>1120</v>
      </c>
      <c r="L1103" s="167" t="s">
        <v>1420</v>
      </c>
      <c r="M1103" s="167" t="s">
        <v>3366</v>
      </c>
      <c r="O1103" s="167">
        <v>11063</v>
      </c>
      <c r="P1103" s="167" t="s">
        <v>4987</v>
      </c>
      <c r="Q1103" s="167">
        <v>198</v>
      </c>
      <c r="S1103" s="167">
        <f t="shared" si="17"/>
        <v>198</v>
      </c>
      <c r="T1103" s="167" t="s">
        <v>1361</v>
      </c>
    </row>
    <row r="1104" spans="1:20">
      <c r="A1104" s="167">
        <v>50150</v>
      </c>
      <c r="B1104" s="168">
        <v>45931</v>
      </c>
      <c r="C1104" s="168">
        <v>45931</v>
      </c>
      <c r="D1104" s="167" t="s">
        <v>5313</v>
      </c>
      <c r="E1104" s="167" t="s">
        <v>5313</v>
      </c>
      <c r="F1104" s="167" t="s">
        <v>1425</v>
      </c>
      <c r="G1104" s="167" t="s">
        <v>1426</v>
      </c>
      <c r="I1104" s="167" t="s">
        <v>1405</v>
      </c>
      <c r="J1104" s="167" t="s">
        <v>1430</v>
      </c>
      <c r="K1104" s="167" t="s">
        <v>1123</v>
      </c>
      <c r="L1104" s="167" t="s">
        <v>1430</v>
      </c>
      <c r="M1104" s="167" t="s">
        <v>3412</v>
      </c>
      <c r="O1104" s="167">
        <v>11064</v>
      </c>
      <c r="P1104" s="167" t="s">
        <v>4987</v>
      </c>
      <c r="Q1104" s="167">
        <v>0.02</v>
      </c>
      <c r="S1104" s="167">
        <f t="shared" si="17"/>
        <v>0.02</v>
      </c>
      <c r="T1104" s="167" t="s">
        <v>1361</v>
      </c>
    </row>
    <row r="1105" spans="1:20">
      <c r="A1105" s="167">
        <v>50150</v>
      </c>
      <c r="B1105" s="168">
        <v>45931</v>
      </c>
      <c r="C1105" s="168">
        <v>45931</v>
      </c>
      <c r="D1105" s="167" t="s">
        <v>5313</v>
      </c>
      <c r="E1105" s="167" t="s">
        <v>5313</v>
      </c>
      <c r="F1105" s="167" t="s">
        <v>1425</v>
      </c>
      <c r="G1105" s="167" t="s">
        <v>1426</v>
      </c>
      <c r="I1105" s="167" t="s">
        <v>1405</v>
      </c>
      <c r="J1105" s="167" t="s">
        <v>1592</v>
      </c>
      <c r="K1105" s="167" t="s">
        <v>1123</v>
      </c>
      <c r="L1105" s="167" t="s">
        <v>1593</v>
      </c>
      <c r="M1105" s="167" t="s">
        <v>3412</v>
      </c>
      <c r="O1105" s="167">
        <v>11064</v>
      </c>
      <c r="P1105" s="167" t="s">
        <v>4987</v>
      </c>
      <c r="Q1105" s="167">
        <v>13.2</v>
      </c>
      <c r="S1105" s="167">
        <f t="shared" si="17"/>
        <v>13.2</v>
      </c>
      <c r="T1105" s="167" t="s">
        <v>1361</v>
      </c>
    </row>
    <row r="1106" spans="1:20">
      <c r="A1106" s="167">
        <v>50150</v>
      </c>
      <c r="B1106" s="168">
        <v>45931</v>
      </c>
      <c r="C1106" s="168">
        <v>45931</v>
      </c>
      <c r="D1106" s="167" t="s">
        <v>5154</v>
      </c>
      <c r="E1106" s="167" t="s">
        <v>5154</v>
      </c>
      <c r="F1106" s="167" t="s">
        <v>1425</v>
      </c>
      <c r="G1106" s="167" t="s">
        <v>1426</v>
      </c>
      <c r="I1106" s="167" t="s">
        <v>1405</v>
      </c>
      <c r="J1106" s="167" t="s">
        <v>1430</v>
      </c>
      <c r="K1106" s="167" t="s">
        <v>1131</v>
      </c>
      <c r="L1106" s="167" t="s">
        <v>1430</v>
      </c>
      <c r="M1106" s="167" t="s">
        <v>3445</v>
      </c>
      <c r="O1106" s="167">
        <v>11065</v>
      </c>
      <c r="P1106" s="167" t="s">
        <v>4987</v>
      </c>
      <c r="Q1106" s="167">
        <v>18.440000000000001</v>
      </c>
      <c r="S1106" s="167">
        <f t="shared" si="17"/>
        <v>18.440000000000001</v>
      </c>
      <c r="T1106" s="167" t="s">
        <v>1361</v>
      </c>
    </row>
    <row r="1107" spans="1:20">
      <c r="A1107" s="167">
        <v>50150</v>
      </c>
      <c r="B1107" s="168">
        <v>45931</v>
      </c>
      <c r="C1107" s="168">
        <v>45931</v>
      </c>
      <c r="D1107" s="167" t="s">
        <v>5314</v>
      </c>
      <c r="E1107" s="167" t="s">
        <v>5314</v>
      </c>
      <c r="F1107" s="167" t="s">
        <v>1425</v>
      </c>
      <c r="G1107" s="167" t="s">
        <v>1426</v>
      </c>
      <c r="I1107" s="167" t="s">
        <v>1405</v>
      </c>
      <c r="J1107" s="167" t="s">
        <v>1430</v>
      </c>
      <c r="K1107" s="167" t="s">
        <v>1138</v>
      </c>
      <c r="L1107" s="167" t="s">
        <v>1430</v>
      </c>
      <c r="M1107" s="167" t="s">
        <v>3467</v>
      </c>
      <c r="O1107" s="167">
        <v>11066</v>
      </c>
      <c r="P1107" s="167" t="s">
        <v>4987</v>
      </c>
      <c r="Q1107" s="167">
        <v>165.37</v>
      </c>
      <c r="S1107" s="167">
        <f t="shared" si="17"/>
        <v>165.37</v>
      </c>
      <c r="T1107" s="167" t="s">
        <v>1361</v>
      </c>
    </row>
    <row r="1108" spans="1:20">
      <c r="A1108" s="167">
        <v>50150</v>
      </c>
      <c r="B1108" s="168">
        <v>45931</v>
      </c>
      <c r="C1108" s="168">
        <v>45931</v>
      </c>
      <c r="D1108" s="167" t="s">
        <v>5314</v>
      </c>
      <c r="E1108" s="167" t="s">
        <v>5314</v>
      </c>
      <c r="F1108" s="167" t="s">
        <v>1408</v>
      </c>
      <c r="G1108" s="167" t="s">
        <v>1409</v>
      </c>
      <c r="I1108" s="167" t="s">
        <v>1405</v>
      </c>
      <c r="J1108" s="167" t="s">
        <v>1419</v>
      </c>
      <c r="K1108" s="167" t="s">
        <v>1138</v>
      </c>
      <c r="L1108" s="167" t="s">
        <v>1420</v>
      </c>
      <c r="M1108" s="167" t="s">
        <v>3467</v>
      </c>
      <c r="O1108" s="167">
        <v>11066</v>
      </c>
      <c r="P1108" s="167" t="s">
        <v>4987</v>
      </c>
      <c r="Q1108" s="167">
        <v>114.4</v>
      </c>
      <c r="S1108" s="167">
        <f t="shared" si="17"/>
        <v>114.4</v>
      </c>
      <c r="T1108" s="167" t="s">
        <v>1361</v>
      </c>
    </row>
    <row r="1109" spans="1:20">
      <c r="A1109" s="167">
        <v>50150</v>
      </c>
      <c r="B1109" s="168">
        <v>45931</v>
      </c>
      <c r="C1109" s="168">
        <v>45931</v>
      </c>
      <c r="D1109" s="167" t="s">
        <v>5315</v>
      </c>
      <c r="E1109" s="167" t="s">
        <v>5315</v>
      </c>
      <c r="F1109" s="167" t="s">
        <v>1425</v>
      </c>
      <c r="G1109" s="167" t="s">
        <v>1426</v>
      </c>
      <c r="I1109" s="167" t="s">
        <v>1405</v>
      </c>
      <c r="J1109" s="167" t="s">
        <v>1430</v>
      </c>
      <c r="K1109" s="167" t="s">
        <v>1141</v>
      </c>
      <c r="L1109" s="167" t="s">
        <v>1430</v>
      </c>
      <c r="M1109" s="167" t="s">
        <v>3483</v>
      </c>
      <c r="O1109" s="167">
        <v>11067</v>
      </c>
      <c r="P1109" s="167" t="s">
        <v>4987</v>
      </c>
      <c r="Q1109" s="167">
        <v>80.959999999999994</v>
      </c>
      <c r="S1109" s="167">
        <f t="shared" si="17"/>
        <v>80.959999999999994</v>
      </c>
      <c r="T1109" s="167" t="s">
        <v>1361</v>
      </c>
    </row>
    <row r="1110" spans="1:20">
      <c r="A1110" s="167">
        <v>50150</v>
      </c>
      <c r="B1110" s="168">
        <v>45931</v>
      </c>
      <c r="C1110" s="168">
        <v>45931</v>
      </c>
      <c r="D1110" s="167" t="s">
        <v>5533</v>
      </c>
      <c r="E1110" s="167" t="s">
        <v>5533</v>
      </c>
      <c r="F1110" s="167" t="s">
        <v>1425</v>
      </c>
      <c r="G1110" s="167" t="s">
        <v>1426</v>
      </c>
      <c r="I1110" s="167" t="s">
        <v>1405</v>
      </c>
      <c r="J1110" s="167" t="s">
        <v>1419</v>
      </c>
      <c r="K1110" s="167" t="s">
        <v>1151</v>
      </c>
      <c r="L1110" s="167" t="s">
        <v>1420</v>
      </c>
      <c r="M1110" s="167" t="s">
        <v>3534</v>
      </c>
      <c r="O1110" s="167">
        <v>11068</v>
      </c>
      <c r="P1110" s="167" t="s">
        <v>4987</v>
      </c>
      <c r="Q1110" s="167">
        <v>143</v>
      </c>
      <c r="S1110" s="167">
        <f t="shared" si="17"/>
        <v>143</v>
      </c>
      <c r="T1110" s="167" t="s">
        <v>1361</v>
      </c>
    </row>
    <row r="1111" spans="1:20">
      <c r="A1111" s="167">
        <v>50150</v>
      </c>
      <c r="B1111" s="168">
        <v>45931</v>
      </c>
      <c r="C1111" s="168">
        <v>45931</v>
      </c>
      <c r="D1111" s="167" t="s">
        <v>5155</v>
      </c>
      <c r="E1111" s="167" t="s">
        <v>5155</v>
      </c>
      <c r="F1111" s="167" t="s">
        <v>1425</v>
      </c>
      <c r="G1111" s="167" t="s">
        <v>1426</v>
      </c>
      <c r="I1111" s="167" t="s">
        <v>1405</v>
      </c>
      <c r="J1111" s="167" t="s">
        <v>1430</v>
      </c>
      <c r="K1111" s="167" t="s">
        <v>1172</v>
      </c>
      <c r="L1111" s="167" t="s">
        <v>1430</v>
      </c>
      <c r="M1111" s="167" t="s">
        <v>3616</v>
      </c>
      <c r="O1111" s="167">
        <v>11072</v>
      </c>
      <c r="P1111" s="167" t="s">
        <v>4987</v>
      </c>
      <c r="Q1111" s="167">
        <v>25.6</v>
      </c>
      <c r="S1111" s="167">
        <f t="shared" si="17"/>
        <v>25.6</v>
      </c>
      <c r="T1111" s="167" t="s">
        <v>1361</v>
      </c>
    </row>
    <row r="1112" spans="1:20">
      <c r="A1112" s="167">
        <v>50150</v>
      </c>
      <c r="B1112" s="168">
        <v>45931</v>
      </c>
      <c r="C1112" s="168">
        <v>45931</v>
      </c>
      <c r="D1112" s="167" t="s">
        <v>5156</v>
      </c>
      <c r="E1112" s="167" t="s">
        <v>5156</v>
      </c>
      <c r="F1112" s="167" t="s">
        <v>1425</v>
      </c>
      <c r="G1112" s="167" t="s">
        <v>1426</v>
      </c>
      <c r="I1112" s="167" t="s">
        <v>1405</v>
      </c>
      <c r="J1112" s="167" t="s">
        <v>1430</v>
      </c>
      <c r="K1112" s="167" t="s">
        <v>1181</v>
      </c>
      <c r="L1112" s="167" t="s">
        <v>1430</v>
      </c>
      <c r="M1112" s="167" t="s">
        <v>3687</v>
      </c>
      <c r="O1112" s="167">
        <v>11074</v>
      </c>
      <c r="P1112" s="167" t="s">
        <v>4987</v>
      </c>
      <c r="Q1112" s="167">
        <v>293.58999999999997</v>
      </c>
      <c r="S1112" s="167">
        <f t="shared" si="17"/>
        <v>293.58999999999997</v>
      </c>
      <c r="T1112" s="167" t="s">
        <v>1361</v>
      </c>
    </row>
    <row r="1113" spans="1:20">
      <c r="A1113" s="167">
        <v>50150</v>
      </c>
      <c r="B1113" s="168">
        <v>45931</v>
      </c>
      <c r="C1113" s="168">
        <v>45931</v>
      </c>
      <c r="D1113" s="167" t="s">
        <v>5316</v>
      </c>
      <c r="E1113" s="167" t="s">
        <v>5316</v>
      </c>
      <c r="F1113" s="167" t="s">
        <v>1425</v>
      </c>
      <c r="G1113" s="167" t="s">
        <v>1426</v>
      </c>
      <c r="I1113" s="167" t="s">
        <v>1405</v>
      </c>
      <c r="J1113" s="167" t="s">
        <v>3835</v>
      </c>
      <c r="K1113" s="167" t="s">
        <v>1199</v>
      </c>
      <c r="L1113" s="167" t="s">
        <v>3836</v>
      </c>
      <c r="M1113" s="167" t="s">
        <v>3808</v>
      </c>
      <c r="O1113" s="167">
        <v>11077</v>
      </c>
      <c r="P1113" s="167" t="s">
        <v>4987</v>
      </c>
      <c r="Q1113" s="167">
        <v>133.25</v>
      </c>
      <c r="S1113" s="167">
        <f t="shared" si="17"/>
        <v>133.25</v>
      </c>
      <c r="T1113" s="167" t="s">
        <v>1361</v>
      </c>
    </row>
    <row r="1114" spans="1:20">
      <c r="A1114" s="167">
        <v>50150</v>
      </c>
      <c r="B1114" s="168">
        <v>45931</v>
      </c>
      <c r="C1114" s="168">
        <v>45931</v>
      </c>
      <c r="D1114" s="167" t="s">
        <v>5316</v>
      </c>
      <c r="E1114" s="167" t="s">
        <v>5316</v>
      </c>
      <c r="F1114" s="167" t="s">
        <v>1425</v>
      </c>
      <c r="G1114" s="167" t="s">
        <v>1426</v>
      </c>
      <c r="I1114" s="167" t="s">
        <v>1405</v>
      </c>
      <c r="J1114" s="167" t="s">
        <v>1430</v>
      </c>
      <c r="K1114" s="167" t="s">
        <v>1199</v>
      </c>
      <c r="L1114" s="167" t="s">
        <v>1430</v>
      </c>
      <c r="M1114" s="167" t="s">
        <v>3808</v>
      </c>
      <c r="O1114" s="167">
        <v>11077</v>
      </c>
      <c r="P1114" s="167" t="s">
        <v>4987</v>
      </c>
      <c r="Q1114" s="167">
        <v>147.49</v>
      </c>
      <c r="S1114" s="167">
        <f t="shared" si="17"/>
        <v>147.49</v>
      </c>
      <c r="T1114" s="167" t="s">
        <v>1361</v>
      </c>
    </row>
    <row r="1115" spans="1:20">
      <c r="A1115" s="167">
        <v>50150</v>
      </c>
      <c r="B1115" s="168">
        <v>45931</v>
      </c>
      <c r="C1115" s="168">
        <v>45931</v>
      </c>
      <c r="D1115" s="167" t="s">
        <v>5316</v>
      </c>
      <c r="E1115" s="167" t="s">
        <v>5316</v>
      </c>
      <c r="F1115" s="167" t="s">
        <v>1408</v>
      </c>
      <c r="G1115" s="167" t="s">
        <v>1409</v>
      </c>
      <c r="I1115" s="167" t="s">
        <v>1405</v>
      </c>
      <c r="J1115" s="167" t="s">
        <v>1419</v>
      </c>
      <c r="K1115" s="167" t="s">
        <v>1199</v>
      </c>
      <c r="L1115" s="167" t="s">
        <v>1420</v>
      </c>
      <c r="M1115" s="167" t="s">
        <v>3808</v>
      </c>
      <c r="O1115" s="167">
        <v>11077</v>
      </c>
      <c r="P1115" s="167" t="s">
        <v>4987</v>
      </c>
      <c r="Q1115" s="167">
        <v>539</v>
      </c>
      <c r="S1115" s="167">
        <f t="shared" si="17"/>
        <v>539</v>
      </c>
      <c r="T1115" s="167" t="s">
        <v>1361</v>
      </c>
    </row>
    <row r="1116" spans="1:20">
      <c r="A1116" s="167">
        <v>50150</v>
      </c>
      <c r="B1116" s="168">
        <v>45931</v>
      </c>
      <c r="C1116" s="168">
        <v>45931</v>
      </c>
      <c r="D1116" s="167" t="s">
        <v>5534</v>
      </c>
      <c r="E1116" s="167" t="s">
        <v>5534</v>
      </c>
      <c r="F1116" s="167" t="s">
        <v>1425</v>
      </c>
      <c r="G1116" s="167" t="s">
        <v>1426</v>
      </c>
      <c r="I1116" s="167" t="s">
        <v>1405</v>
      </c>
      <c r="J1116" s="167" t="s">
        <v>1592</v>
      </c>
      <c r="K1116" s="167" t="s">
        <v>1206</v>
      </c>
      <c r="L1116" s="167" t="s">
        <v>1593</v>
      </c>
      <c r="M1116" s="167" t="s">
        <v>3851</v>
      </c>
      <c r="O1116" s="167">
        <v>11079</v>
      </c>
      <c r="P1116" s="167" t="s">
        <v>4987</v>
      </c>
      <c r="Q1116" s="167">
        <v>61.6</v>
      </c>
      <c r="S1116" s="167">
        <f t="shared" si="17"/>
        <v>61.6</v>
      </c>
      <c r="T1116" s="167" t="s">
        <v>1361</v>
      </c>
    </row>
    <row r="1117" spans="1:20">
      <c r="A1117" s="167">
        <v>50150</v>
      </c>
      <c r="B1117" s="168">
        <v>45931</v>
      </c>
      <c r="C1117" s="168">
        <v>45931</v>
      </c>
      <c r="D1117" s="167" t="s">
        <v>5535</v>
      </c>
      <c r="E1117" s="167" t="s">
        <v>5535</v>
      </c>
      <c r="F1117" s="167" t="s">
        <v>1425</v>
      </c>
      <c r="G1117" s="167" t="s">
        <v>1426</v>
      </c>
      <c r="I1117" s="167" t="s">
        <v>1405</v>
      </c>
      <c r="J1117" s="167" t="s">
        <v>1419</v>
      </c>
      <c r="K1117" s="167" t="s">
        <v>1209</v>
      </c>
      <c r="L1117" s="167" t="s">
        <v>1420</v>
      </c>
      <c r="M1117" s="167" t="s">
        <v>3879</v>
      </c>
      <c r="O1117" s="167">
        <v>11080</v>
      </c>
      <c r="P1117" s="167" t="s">
        <v>4987</v>
      </c>
      <c r="Q1117" s="167">
        <v>114.4</v>
      </c>
      <c r="S1117" s="167">
        <f t="shared" si="17"/>
        <v>114.4</v>
      </c>
      <c r="T1117" s="167" t="s">
        <v>1361</v>
      </c>
    </row>
    <row r="1118" spans="1:20">
      <c r="A1118" s="167">
        <v>50150</v>
      </c>
      <c r="B1118" s="168">
        <v>45931</v>
      </c>
      <c r="C1118" s="168">
        <v>45931</v>
      </c>
      <c r="D1118" s="167" t="s">
        <v>5317</v>
      </c>
      <c r="E1118" s="167" t="s">
        <v>5317</v>
      </c>
      <c r="F1118" s="167" t="s">
        <v>1425</v>
      </c>
      <c r="G1118" s="167" t="s">
        <v>1426</v>
      </c>
      <c r="I1118" s="167" t="s">
        <v>1405</v>
      </c>
      <c r="J1118" s="167" t="s">
        <v>1430</v>
      </c>
      <c r="K1118" s="167" t="s">
        <v>1227</v>
      </c>
      <c r="L1118" s="167" t="s">
        <v>1430</v>
      </c>
      <c r="M1118" s="167" t="s">
        <v>3982</v>
      </c>
      <c r="O1118" s="167">
        <v>11082</v>
      </c>
      <c r="P1118" s="167" t="s">
        <v>4987</v>
      </c>
      <c r="Q1118" s="167">
        <v>180.1</v>
      </c>
      <c r="S1118" s="167">
        <f t="shared" si="17"/>
        <v>180.1</v>
      </c>
      <c r="T1118" s="167" t="s">
        <v>1361</v>
      </c>
    </row>
    <row r="1119" spans="1:20">
      <c r="A1119" s="167">
        <v>50150</v>
      </c>
      <c r="B1119" s="168">
        <v>45931</v>
      </c>
      <c r="C1119" s="168">
        <v>45931</v>
      </c>
      <c r="D1119" s="167" t="s">
        <v>5317</v>
      </c>
      <c r="E1119" s="167" t="s">
        <v>5317</v>
      </c>
      <c r="F1119" s="167" t="s">
        <v>1425</v>
      </c>
      <c r="G1119" s="167" t="s">
        <v>1426</v>
      </c>
      <c r="I1119" s="167" t="s">
        <v>1405</v>
      </c>
      <c r="J1119" s="167" t="s">
        <v>1550</v>
      </c>
      <c r="K1119" s="167" t="s">
        <v>1227</v>
      </c>
      <c r="L1119" s="167" t="s">
        <v>1551</v>
      </c>
      <c r="M1119" s="167" t="s">
        <v>3982</v>
      </c>
      <c r="O1119" s="167">
        <v>11082</v>
      </c>
      <c r="P1119" s="167" t="s">
        <v>4987</v>
      </c>
      <c r="Q1119" s="167">
        <v>354.3</v>
      </c>
      <c r="S1119" s="167">
        <f t="shared" si="17"/>
        <v>354.3</v>
      </c>
      <c r="T1119" s="167" t="s">
        <v>1361</v>
      </c>
    </row>
    <row r="1120" spans="1:20">
      <c r="A1120" s="167">
        <v>50150</v>
      </c>
      <c r="B1120" s="168">
        <v>45931</v>
      </c>
      <c r="C1120" s="168">
        <v>45931</v>
      </c>
      <c r="D1120" s="167" t="s">
        <v>5318</v>
      </c>
      <c r="E1120" s="167" t="s">
        <v>5318</v>
      </c>
      <c r="F1120" s="167" t="s">
        <v>1425</v>
      </c>
      <c r="G1120" s="167" t="s">
        <v>1426</v>
      </c>
      <c r="I1120" s="167" t="s">
        <v>1405</v>
      </c>
      <c r="J1120" s="167" t="s">
        <v>1430</v>
      </c>
      <c r="K1120" s="167" t="s">
        <v>1232</v>
      </c>
      <c r="L1120" s="167" t="s">
        <v>1430</v>
      </c>
      <c r="M1120" s="167" t="s">
        <v>4046</v>
      </c>
      <c r="O1120" s="167">
        <v>11083</v>
      </c>
      <c r="P1120" s="167" t="s">
        <v>4987</v>
      </c>
      <c r="Q1120" s="167">
        <v>154.69999999999999</v>
      </c>
      <c r="S1120" s="167">
        <f t="shared" si="17"/>
        <v>154.69999999999999</v>
      </c>
      <c r="T1120" s="167" t="s">
        <v>1361</v>
      </c>
    </row>
    <row r="1121" spans="1:20">
      <c r="A1121" s="167">
        <v>50150</v>
      </c>
      <c r="B1121" s="168">
        <v>45931</v>
      </c>
      <c r="C1121" s="168">
        <v>45931</v>
      </c>
      <c r="D1121" s="167" t="s">
        <v>5157</v>
      </c>
      <c r="E1121" s="167" t="s">
        <v>5157</v>
      </c>
      <c r="F1121" s="167" t="s">
        <v>1425</v>
      </c>
      <c r="G1121" s="167" t="s">
        <v>1426</v>
      </c>
      <c r="I1121" s="167" t="s">
        <v>1405</v>
      </c>
      <c r="J1121" s="167" t="s">
        <v>1430</v>
      </c>
      <c r="K1121" s="167" t="s">
        <v>1235</v>
      </c>
      <c r="L1121" s="167" t="s">
        <v>1430</v>
      </c>
      <c r="M1121" s="167" t="s">
        <v>4056</v>
      </c>
      <c r="O1121" s="167">
        <v>11084</v>
      </c>
      <c r="P1121" s="167" t="s">
        <v>4987</v>
      </c>
      <c r="Q1121" s="167">
        <v>370.72</v>
      </c>
      <c r="S1121" s="167">
        <f t="shared" si="17"/>
        <v>370.72</v>
      </c>
      <c r="T1121" s="167" t="s">
        <v>1361</v>
      </c>
    </row>
    <row r="1122" spans="1:20">
      <c r="A1122" s="167">
        <v>50150</v>
      </c>
      <c r="B1122" s="168">
        <v>45931</v>
      </c>
      <c r="C1122" s="168">
        <v>45931</v>
      </c>
      <c r="D1122" s="167" t="s">
        <v>5158</v>
      </c>
      <c r="E1122" s="167" t="s">
        <v>5158</v>
      </c>
      <c r="F1122" s="167" t="s">
        <v>1425</v>
      </c>
      <c r="G1122" s="167" t="s">
        <v>1426</v>
      </c>
      <c r="I1122" s="167" t="s">
        <v>1405</v>
      </c>
      <c r="J1122" s="167" t="s">
        <v>1430</v>
      </c>
      <c r="K1122" s="167" t="s">
        <v>1240</v>
      </c>
      <c r="L1122" s="167" t="s">
        <v>1430</v>
      </c>
      <c r="M1122" s="167" t="s">
        <v>4088</v>
      </c>
      <c r="O1122" s="167">
        <v>11085</v>
      </c>
      <c r="P1122" s="167" t="s">
        <v>4987</v>
      </c>
      <c r="Q1122" s="167">
        <v>102.3</v>
      </c>
      <c r="S1122" s="167">
        <f t="shared" si="17"/>
        <v>102.3</v>
      </c>
      <c r="T1122" s="167" t="s">
        <v>1361</v>
      </c>
    </row>
    <row r="1123" spans="1:20">
      <c r="A1123" s="167">
        <v>50150</v>
      </c>
      <c r="B1123" s="168">
        <v>45931</v>
      </c>
      <c r="C1123" s="168">
        <v>45931</v>
      </c>
      <c r="D1123" s="167" t="s">
        <v>5159</v>
      </c>
      <c r="E1123" s="167" t="s">
        <v>5159</v>
      </c>
      <c r="F1123" s="167" t="s">
        <v>1425</v>
      </c>
      <c r="G1123" s="167" t="s">
        <v>1426</v>
      </c>
      <c r="I1123" s="167" t="s">
        <v>1405</v>
      </c>
      <c r="J1123" s="167" t="s">
        <v>1592</v>
      </c>
      <c r="K1123" s="167" t="s">
        <v>1244</v>
      </c>
      <c r="L1123" s="167" t="s">
        <v>1593</v>
      </c>
      <c r="M1123" s="167" t="s">
        <v>4103</v>
      </c>
      <c r="O1123" s="167">
        <v>11086</v>
      </c>
      <c r="P1123" s="167" t="s">
        <v>4987</v>
      </c>
      <c r="Q1123" s="167">
        <v>22</v>
      </c>
      <c r="S1123" s="167">
        <f t="shared" si="17"/>
        <v>22</v>
      </c>
      <c r="T1123" s="167" t="s">
        <v>1361</v>
      </c>
    </row>
    <row r="1124" spans="1:20">
      <c r="A1124" s="167">
        <v>50150</v>
      </c>
      <c r="B1124" s="168">
        <v>45931</v>
      </c>
      <c r="C1124" s="168">
        <v>45931</v>
      </c>
      <c r="D1124" s="167" t="s">
        <v>5159</v>
      </c>
      <c r="E1124" s="167" t="s">
        <v>5159</v>
      </c>
      <c r="F1124" s="167" t="s">
        <v>1425</v>
      </c>
      <c r="G1124" s="167" t="s">
        <v>1426</v>
      </c>
      <c r="I1124" s="167" t="s">
        <v>1405</v>
      </c>
      <c r="J1124" s="167" t="s">
        <v>1430</v>
      </c>
      <c r="K1124" s="167" t="s">
        <v>1244</v>
      </c>
      <c r="L1124" s="167" t="s">
        <v>1430</v>
      </c>
      <c r="M1124" s="167" t="s">
        <v>4103</v>
      </c>
      <c r="O1124" s="167">
        <v>11086</v>
      </c>
      <c r="P1124" s="167" t="s">
        <v>4987</v>
      </c>
      <c r="Q1124" s="167">
        <v>34.29</v>
      </c>
      <c r="S1124" s="167">
        <f t="shared" si="17"/>
        <v>34.29</v>
      </c>
      <c r="T1124" s="167" t="s">
        <v>1361</v>
      </c>
    </row>
    <row r="1125" spans="1:20">
      <c r="A1125" s="167">
        <v>50150</v>
      </c>
      <c r="B1125" s="168">
        <v>45931</v>
      </c>
      <c r="C1125" s="168">
        <v>45931</v>
      </c>
      <c r="D1125" s="167" t="s">
        <v>5159</v>
      </c>
      <c r="E1125" s="167" t="s">
        <v>5159</v>
      </c>
      <c r="F1125" s="167" t="s">
        <v>1425</v>
      </c>
      <c r="G1125" s="167" t="s">
        <v>1426</v>
      </c>
      <c r="I1125" s="167" t="s">
        <v>1405</v>
      </c>
      <c r="J1125" s="167" t="s">
        <v>1550</v>
      </c>
      <c r="K1125" s="167" t="s">
        <v>1244</v>
      </c>
      <c r="L1125" s="167" t="s">
        <v>1551</v>
      </c>
      <c r="M1125" s="167" t="s">
        <v>4103</v>
      </c>
      <c r="O1125" s="167">
        <v>11086</v>
      </c>
      <c r="P1125" s="167" t="s">
        <v>4987</v>
      </c>
      <c r="Q1125" s="167">
        <v>59.05</v>
      </c>
      <c r="S1125" s="167">
        <f t="shared" si="17"/>
        <v>59.05</v>
      </c>
      <c r="T1125" s="167" t="s">
        <v>1361</v>
      </c>
    </row>
    <row r="1126" spans="1:20">
      <c r="A1126" s="167">
        <v>50150</v>
      </c>
      <c r="B1126" s="168">
        <v>45931</v>
      </c>
      <c r="C1126" s="168">
        <v>45931</v>
      </c>
      <c r="D1126" s="167" t="s">
        <v>5159</v>
      </c>
      <c r="E1126" s="167" t="s">
        <v>5159</v>
      </c>
      <c r="F1126" s="167" t="s">
        <v>1425</v>
      </c>
      <c r="G1126" s="167" t="s">
        <v>1426</v>
      </c>
      <c r="I1126" s="167" t="s">
        <v>1405</v>
      </c>
      <c r="J1126" s="167" t="s">
        <v>2307</v>
      </c>
      <c r="K1126" s="167" t="s">
        <v>1244</v>
      </c>
      <c r="L1126" s="167" t="s">
        <v>2308</v>
      </c>
      <c r="M1126" s="167" t="s">
        <v>4103</v>
      </c>
      <c r="O1126" s="167">
        <v>11086</v>
      </c>
      <c r="P1126" s="167" t="s">
        <v>4987</v>
      </c>
      <c r="Q1126" s="167">
        <v>70</v>
      </c>
      <c r="S1126" s="167">
        <f t="shared" si="17"/>
        <v>70</v>
      </c>
      <c r="T1126" s="167" t="s">
        <v>1361</v>
      </c>
    </row>
    <row r="1127" spans="1:20">
      <c r="A1127" s="167">
        <v>50150</v>
      </c>
      <c r="B1127" s="168">
        <v>45931</v>
      </c>
      <c r="C1127" s="168">
        <v>45931</v>
      </c>
      <c r="D1127" s="167" t="s">
        <v>5160</v>
      </c>
      <c r="E1127" s="167" t="s">
        <v>5160</v>
      </c>
      <c r="F1127" s="167" t="s">
        <v>1425</v>
      </c>
      <c r="G1127" s="167" t="s">
        <v>1426</v>
      </c>
      <c r="I1127" s="167" t="s">
        <v>1405</v>
      </c>
      <c r="J1127" s="167" t="s">
        <v>1550</v>
      </c>
      <c r="K1127" s="167" t="s">
        <v>1248</v>
      </c>
      <c r="L1127" s="167" t="s">
        <v>1551</v>
      </c>
      <c r="M1127" s="167" t="s">
        <v>4110</v>
      </c>
      <c r="O1127" s="167">
        <v>11087</v>
      </c>
      <c r="P1127" s="167" t="s">
        <v>4987</v>
      </c>
      <c r="Q1127" s="167">
        <v>22.2</v>
      </c>
      <c r="S1127" s="167">
        <f t="shared" si="17"/>
        <v>22.2</v>
      </c>
      <c r="T1127" s="167" t="s">
        <v>1361</v>
      </c>
    </row>
    <row r="1128" spans="1:20">
      <c r="A1128" s="167">
        <v>50150</v>
      </c>
      <c r="B1128" s="168">
        <v>45931</v>
      </c>
      <c r="C1128" s="168">
        <v>45931</v>
      </c>
      <c r="D1128" s="167" t="s">
        <v>5160</v>
      </c>
      <c r="E1128" s="167" t="s">
        <v>5160</v>
      </c>
      <c r="F1128" s="167" t="s">
        <v>1425</v>
      </c>
      <c r="G1128" s="167" t="s">
        <v>1426</v>
      </c>
      <c r="I1128" s="167" t="s">
        <v>1405</v>
      </c>
      <c r="J1128" s="167" t="s">
        <v>1430</v>
      </c>
      <c r="K1128" s="167" t="s">
        <v>1248</v>
      </c>
      <c r="L1128" s="167" t="s">
        <v>1430</v>
      </c>
      <c r="M1128" s="167" t="s">
        <v>4110</v>
      </c>
      <c r="O1128" s="167">
        <v>11087</v>
      </c>
      <c r="P1128" s="167" t="s">
        <v>4987</v>
      </c>
      <c r="Q1128" s="167">
        <v>60.15</v>
      </c>
      <c r="S1128" s="167">
        <f t="shared" si="17"/>
        <v>60.15</v>
      </c>
      <c r="T1128" s="167" t="s">
        <v>1361</v>
      </c>
    </row>
    <row r="1129" spans="1:20">
      <c r="A1129" s="167">
        <v>50150</v>
      </c>
      <c r="B1129" s="168">
        <v>45931</v>
      </c>
      <c r="C1129" s="168">
        <v>45931</v>
      </c>
      <c r="D1129" s="167" t="s">
        <v>5161</v>
      </c>
      <c r="E1129" s="167" t="s">
        <v>5161</v>
      </c>
      <c r="F1129" s="167" t="s">
        <v>1425</v>
      </c>
      <c r="G1129" s="167" t="s">
        <v>1426</v>
      </c>
      <c r="I1129" s="167" t="s">
        <v>1405</v>
      </c>
      <c r="J1129" s="167" t="s">
        <v>1550</v>
      </c>
      <c r="K1129" s="167" t="s">
        <v>1251</v>
      </c>
      <c r="L1129" s="167" t="s">
        <v>1551</v>
      </c>
      <c r="M1129" s="167" t="s">
        <v>4197</v>
      </c>
      <c r="O1129" s="167">
        <v>11088</v>
      </c>
      <c r="P1129" s="167" t="s">
        <v>4987</v>
      </c>
      <c r="Q1129" s="167">
        <v>88.8</v>
      </c>
      <c r="S1129" s="167">
        <f t="shared" si="17"/>
        <v>88.8</v>
      </c>
      <c r="T1129" s="167" t="s">
        <v>1361</v>
      </c>
    </row>
    <row r="1130" spans="1:20">
      <c r="A1130" s="167">
        <v>50150</v>
      </c>
      <c r="B1130" s="168">
        <v>45931</v>
      </c>
      <c r="C1130" s="168">
        <v>45931</v>
      </c>
      <c r="D1130" s="167" t="s">
        <v>5161</v>
      </c>
      <c r="E1130" s="167" t="s">
        <v>5161</v>
      </c>
      <c r="F1130" s="167" t="s">
        <v>1425</v>
      </c>
      <c r="G1130" s="167" t="s">
        <v>1426</v>
      </c>
      <c r="I1130" s="167" t="s">
        <v>1405</v>
      </c>
      <c r="J1130" s="167" t="s">
        <v>1430</v>
      </c>
      <c r="K1130" s="167" t="s">
        <v>1251</v>
      </c>
      <c r="L1130" s="167" t="s">
        <v>1430</v>
      </c>
      <c r="M1130" s="167" t="s">
        <v>4197</v>
      </c>
      <c r="O1130" s="167">
        <v>11088</v>
      </c>
      <c r="P1130" s="167" t="s">
        <v>4987</v>
      </c>
      <c r="Q1130" s="167">
        <v>242</v>
      </c>
      <c r="S1130" s="167">
        <f t="shared" si="17"/>
        <v>242</v>
      </c>
      <c r="T1130" s="167" t="s">
        <v>1361</v>
      </c>
    </row>
    <row r="1131" spans="1:20">
      <c r="A1131" s="167">
        <v>50150</v>
      </c>
      <c r="B1131" s="168">
        <v>45931</v>
      </c>
      <c r="C1131" s="168">
        <v>45931</v>
      </c>
      <c r="D1131" s="167" t="s">
        <v>5162</v>
      </c>
      <c r="E1131" s="167" t="s">
        <v>5162</v>
      </c>
      <c r="F1131" s="167" t="s">
        <v>1425</v>
      </c>
      <c r="G1131" s="167" t="s">
        <v>1426</v>
      </c>
      <c r="I1131" s="167" t="s">
        <v>1405</v>
      </c>
      <c r="J1131" s="167" t="s">
        <v>1430</v>
      </c>
      <c r="K1131" s="167" t="s">
        <v>1255</v>
      </c>
      <c r="L1131" s="167" t="s">
        <v>1430</v>
      </c>
      <c r="M1131" s="167" t="s">
        <v>4204</v>
      </c>
      <c r="O1131" s="167">
        <v>11089</v>
      </c>
      <c r="P1131" s="167" t="s">
        <v>4987</v>
      </c>
      <c r="Q1131" s="167">
        <v>64.16</v>
      </c>
      <c r="S1131" s="167">
        <f t="shared" si="17"/>
        <v>64.16</v>
      </c>
      <c r="T1131" s="167" t="s">
        <v>1361</v>
      </c>
    </row>
    <row r="1132" spans="1:20">
      <c r="A1132" s="167">
        <v>50150</v>
      </c>
      <c r="B1132" s="168">
        <v>45931</v>
      </c>
      <c r="C1132" s="168">
        <v>45931</v>
      </c>
      <c r="D1132" s="167" t="s">
        <v>5162</v>
      </c>
      <c r="E1132" s="167" t="s">
        <v>5162</v>
      </c>
      <c r="F1132" s="167" t="s">
        <v>1425</v>
      </c>
      <c r="G1132" s="167" t="s">
        <v>1426</v>
      </c>
      <c r="I1132" s="167" t="s">
        <v>1405</v>
      </c>
      <c r="J1132" s="167" t="s">
        <v>1550</v>
      </c>
      <c r="K1132" s="167" t="s">
        <v>1255</v>
      </c>
      <c r="L1132" s="167" t="s">
        <v>1551</v>
      </c>
      <c r="M1132" s="167" t="s">
        <v>4204</v>
      </c>
      <c r="O1132" s="167">
        <v>11089</v>
      </c>
      <c r="P1132" s="167" t="s">
        <v>4987</v>
      </c>
      <c r="Q1132" s="167">
        <v>118.1</v>
      </c>
      <c r="S1132" s="167">
        <f t="shared" si="17"/>
        <v>118.1</v>
      </c>
      <c r="T1132" s="167" t="s">
        <v>1361</v>
      </c>
    </row>
    <row r="1133" spans="1:20">
      <c r="A1133" s="167">
        <v>50150</v>
      </c>
      <c r="B1133" s="168">
        <v>45931</v>
      </c>
      <c r="C1133" s="168">
        <v>45931</v>
      </c>
      <c r="D1133" s="167" t="s">
        <v>5163</v>
      </c>
      <c r="E1133" s="167" t="s">
        <v>5163</v>
      </c>
      <c r="F1133" s="167" t="s">
        <v>1425</v>
      </c>
      <c r="G1133" s="167" t="s">
        <v>1426</v>
      </c>
      <c r="I1133" s="167" t="s">
        <v>1405</v>
      </c>
      <c r="J1133" s="167" t="s">
        <v>1550</v>
      </c>
      <c r="K1133" s="167" t="s">
        <v>1259</v>
      </c>
      <c r="L1133" s="167" t="s">
        <v>1551</v>
      </c>
      <c r="M1133" s="167" t="s">
        <v>4213</v>
      </c>
      <c r="O1133" s="167">
        <v>11090</v>
      </c>
      <c r="P1133" s="167" t="s">
        <v>4987</v>
      </c>
      <c r="Q1133" s="167">
        <v>22.2</v>
      </c>
      <c r="S1133" s="167">
        <f t="shared" si="17"/>
        <v>22.2</v>
      </c>
      <c r="T1133" s="167" t="s">
        <v>1361</v>
      </c>
    </row>
    <row r="1134" spans="1:20">
      <c r="A1134" s="167">
        <v>50150</v>
      </c>
      <c r="B1134" s="168">
        <v>45931</v>
      </c>
      <c r="C1134" s="168">
        <v>45931</v>
      </c>
      <c r="D1134" s="167" t="s">
        <v>5163</v>
      </c>
      <c r="E1134" s="167" t="s">
        <v>5163</v>
      </c>
      <c r="F1134" s="167" t="s">
        <v>1425</v>
      </c>
      <c r="G1134" s="167" t="s">
        <v>1426</v>
      </c>
      <c r="I1134" s="167" t="s">
        <v>1405</v>
      </c>
      <c r="J1134" s="167" t="s">
        <v>1592</v>
      </c>
      <c r="K1134" s="167" t="s">
        <v>1259</v>
      </c>
      <c r="L1134" s="167" t="s">
        <v>1593</v>
      </c>
      <c r="M1134" s="167" t="s">
        <v>4213</v>
      </c>
      <c r="O1134" s="167">
        <v>11090</v>
      </c>
      <c r="P1134" s="167" t="s">
        <v>4987</v>
      </c>
      <c r="Q1134" s="167">
        <v>39.42</v>
      </c>
      <c r="S1134" s="167">
        <f t="shared" si="17"/>
        <v>39.42</v>
      </c>
      <c r="T1134" s="167" t="s">
        <v>1361</v>
      </c>
    </row>
    <row r="1135" spans="1:20">
      <c r="A1135" s="167">
        <v>50150</v>
      </c>
      <c r="B1135" s="168">
        <v>45931</v>
      </c>
      <c r="C1135" s="168">
        <v>45931</v>
      </c>
      <c r="D1135" s="167" t="s">
        <v>5163</v>
      </c>
      <c r="E1135" s="167" t="s">
        <v>5163</v>
      </c>
      <c r="F1135" s="167" t="s">
        <v>1425</v>
      </c>
      <c r="G1135" s="167" t="s">
        <v>1426</v>
      </c>
      <c r="I1135" s="167" t="s">
        <v>1405</v>
      </c>
      <c r="J1135" s="167" t="s">
        <v>1430</v>
      </c>
      <c r="K1135" s="167" t="s">
        <v>1259</v>
      </c>
      <c r="L1135" s="167" t="s">
        <v>1430</v>
      </c>
      <c r="M1135" s="167" t="s">
        <v>4213</v>
      </c>
      <c r="O1135" s="167">
        <v>11090</v>
      </c>
      <c r="P1135" s="167" t="s">
        <v>4987</v>
      </c>
      <c r="Q1135" s="167">
        <v>138.22</v>
      </c>
      <c r="S1135" s="167">
        <f t="shared" si="17"/>
        <v>138.22</v>
      </c>
      <c r="T1135" s="167" t="s">
        <v>1361</v>
      </c>
    </row>
    <row r="1136" spans="1:20">
      <c r="A1136" s="167">
        <v>50150</v>
      </c>
      <c r="B1136" s="168">
        <v>45931</v>
      </c>
      <c r="C1136" s="168">
        <v>45931</v>
      </c>
      <c r="D1136" s="167" t="s">
        <v>5164</v>
      </c>
      <c r="E1136" s="167" t="s">
        <v>5164</v>
      </c>
      <c r="F1136" s="167" t="s">
        <v>1425</v>
      </c>
      <c r="G1136" s="167" t="s">
        <v>1426</v>
      </c>
      <c r="I1136" s="167" t="s">
        <v>1405</v>
      </c>
      <c r="J1136" s="167" t="s">
        <v>1430</v>
      </c>
      <c r="K1136" s="167" t="s">
        <v>1264</v>
      </c>
      <c r="L1136" s="167" t="s">
        <v>1430</v>
      </c>
      <c r="M1136" s="167" t="s">
        <v>4256</v>
      </c>
      <c r="O1136" s="167">
        <v>11091</v>
      </c>
      <c r="P1136" s="167" t="s">
        <v>4987</v>
      </c>
      <c r="Q1136" s="167">
        <v>60.4</v>
      </c>
      <c r="S1136" s="167">
        <f t="shared" si="17"/>
        <v>60.4</v>
      </c>
      <c r="T1136" s="167" t="s">
        <v>1361</v>
      </c>
    </row>
    <row r="1137" spans="1:20">
      <c r="A1137" s="167">
        <v>50150</v>
      </c>
      <c r="B1137" s="168">
        <v>45931</v>
      </c>
      <c r="C1137" s="168">
        <v>45931</v>
      </c>
      <c r="D1137" s="167" t="s">
        <v>5319</v>
      </c>
      <c r="E1137" s="167" t="s">
        <v>5319</v>
      </c>
      <c r="F1137" s="167" t="s">
        <v>1425</v>
      </c>
      <c r="G1137" s="167" t="s">
        <v>1426</v>
      </c>
      <c r="I1137" s="167" t="s">
        <v>1405</v>
      </c>
      <c r="J1137" s="167" t="s">
        <v>1430</v>
      </c>
      <c r="K1137" s="167" t="s">
        <v>1270</v>
      </c>
      <c r="L1137" s="167" t="s">
        <v>1430</v>
      </c>
      <c r="M1137" s="167" t="s">
        <v>4304</v>
      </c>
      <c r="O1137" s="167">
        <v>11093</v>
      </c>
      <c r="P1137" s="167" t="s">
        <v>4987</v>
      </c>
      <c r="Q1137" s="167">
        <v>95.98</v>
      </c>
      <c r="S1137" s="167">
        <f t="shared" si="17"/>
        <v>95.98</v>
      </c>
      <c r="T1137" s="167" t="s">
        <v>1361</v>
      </c>
    </row>
    <row r="1138" spans="1:20">
      <c r="A1138" s="167">
        <v>50150</v>
      </c>
      <c r="B1138" s="168">
        <v>45931</v>
      </c>
      <c r="C1138" s="168">
        <v>45931</v>
      </c>
      <c r="D1138" s="167" t="s">
        <v>5165</v>
      </c>
      <c r="E1138" s="167" t="s">
        <v>5165</v>
      </c>
      <c r="F1138" s="167" t="s">
        <v>1425</v>
      </c>
      <c r="G1138" s="167" t="s">
        <v>1426</v>
      </c>
      <c r="I1138" s="167" t="s">
        <v>1405</v>
      </c>
      <c r="J1138" s="167" t="s">
        <v>1592</v>
      </c>
      <c r="K1138" s="167" t="s">
        <v>1279</v>
      </c>
      <c r="L1138" s="167" t="s">
        <v>1593</v>
      </c>
      <c r="M1138" s="167" t="s">
        <v>4313</v>
      </c>
      <c r="O1138" s="167">
        <v>11095</v>
      </c>
      <c r="P1138" s="167" t="s">
        <v>4987</v>
      </c>
      <c r="Q1138" s="167">
        <v>105.12</v>
      </c>
      <c r="S1138" s="167">
        <f t="shared" si="17"/>
        <v>105.12</v>
      </c>
      <c r="T1138" s="167" t="s">
        <v>1361</v>
      </c>
    </row>
    <row r="1139" spans="1:20">
      <c r="A1139" s="167">
        <v>50150</v>
      </c>
      <c r="B1139" s="168">
        <v>45931</v>
      </c>
      <c r="C1139" s="168">
        <v>45931</v>
      </c>
      <c r="D1139" s="167" t="s">
        <v>5165</v>
      </c>
      <c r="E1139" s="167" t="s">
        <v>5165</v>
      </c>
      <c r="F1139" s="167" t="s">
        <v>1425</v>
      </c>
      <c r="G1139" s="167" t="s">
        <v>1426</v>
      </c>
      <c r="I1139" s="167" t="s">
        <v>1405</v>
      </c>
      <c r="J1139" s="167" t="s">
        <v>1430</v>
      </c>
      <c r="K1139" s="167" t="s">
        <v>1279</v>
      </c>
      <c r="L1139" s="167" t="s">
        <v>1430</v>
      </c>
      <c r="M1139" s="167" t="s">
        <v>4313</v>
      </c>
      <c r="O1139" s="167">
        <v>11095</v>
      </c>
      <c r="P1139" s="167" t="s">
        <v>4987</v>
      </c>
      <c r="Q1139" s="167">
        <v>202.86</v>
      </c>
      <c r="S1139" s="167">
        <f t="shared" si="17"/>
        <v>202.86</v>
      </c>
      <c r="T1139" s="167" t="s">
        <v>1361</v>
      </c>
    </row>
    <row r="1140" spans="1:20">
      <c r="A1140" s="167">
        <v>50150</v>
      </c>
      <c r="B1140" s="168">
        <v>45931</v>
      </c>
      <c r="C1140" s="168">
        <v>45931</v>
      </c>
      <c r="D1140" s="167" t="s">
        <v>5320</v>
      </c>
      <c r="E1140" s="167" t="s">
        <v>5320</v>
      </c>
      <c r="F1140" s="167" t="s">
        <v>1425</v>
      </c>
      <c r="G1140" s="167" t="s">
        <v>1426</v>
      </c>
      <c r="I1140" s="167" t="s">
        <v>1405</v>
      </c>
      <c r="J1140" s="167" t="s">
        <v>1430</v>
      </c>
      <c r="K1140" s="167" t="s">
        <v>1286</v>
      </c>
      <c r="L1140" s="167" t="s">
        <v>1430</v>
      </c>
      <c r="M1140" s="167" t="s">
        <v>4390</v>
      </c>
      <c r="O1140" s="167">
        <v>11098</v>
      </c>
      <c r="P1140" s="167" t="s">
        <v>4987</v>
      </c>
      <c r="Q1140" s="167">
        <v>180</v>
      </c>
      <c r="S1140" s="167">
        <f t="shared" si="17"/>
        <v>180</v>
      </c>
      <c r="T1140" s="167" t="s">
        <v>1361</v>
      </c>
    </row>
    <row r="1141" spans="1:20">
      <c r="A1141" s="167">
        <v>50150</v>
      </c>
      <c r="B1141" s="168">
        <v>45931</v>
      </c>
      <c r="C1141" s="168">
        <v>45931</v>
      </c>
      <c r="D1141" s="167" t="s">
        <v>5167</v>
      </c>
      <c r="E1141" s="167" t="s">
        <v>5167</v>
      </c>
      <c r="F1141" s="167" t="s">
        <v>1425</v>
      </c>
      <c r="G1141" s="167" t="s">
        <v>1426</v>
      </c>
      <c r="I1141" s="167" t="s">
        <v>1405</v>
      </c>
      <c r="J1141" s="167" t="s">
        <v>1592</v>
      </c>
      <c r="K1141" s="167" t="s">
        <v>1294</v>
      </c>
      <c r="L1141" s="167" t="s">
        <v>1593</v>
      </c>
      <c r="M1141" s="167" t="s">
        <v>4401</v>
      </c>
      <c r="O1141" s="167">
        <v>11101</v>
      </c>
      <c r="P1141" s="167" t="s">
        <v>4987</v>
      </c>
      <c r="Q1141" s="167">
        <v>85.8</v>
      </c>
      <c r="S1141" s="167">
        <f t="shared" si="17"/>
        <v>85.8</v>
      </c>
      <c r="T1141" s="167" t="s">
        <v>1361</v>
      </c>
    </row>
    <row r="1142" spans="1:20">
      <c r="A1142" s="167">
        <v>50150</v>
      </c>
      <c r="B1142" s="168">
        <v>45931</v>
      </c>
      <c r="C1142" s="168">
        <v>45931</v>
      </c>
      <c r="D1142" s="167" t="s">
        <v>5167</v>
      </c>
      <c r="E1142" s="167" t="s">
        <v>5167</v>
      </c>
      <c r="F1142" s="167" t="s">
        <v>1425</v>
      </c>
      <c r="G1142" s="167" t="s">
        <v>1426</v>
      </c>
      <c r="I1142" s="167" t="s">
        <v>1405</v>
      </c>
      <c r="J1142" s="167" t="s">
        <v>1430</v>
      </c>
      <c r="K1142" s="167" t="s">
        <v>1294</v>
      </c>
      <c r="L1142" s="167" t="s">
        <v>1430</v>
      </c>
      <c r="M1142" s="167" t="s">
        <v>4401</v>
      </c>
      <c r="O1142" s="167">
        <v>11101</v>
      </c>
      <c r="P1142" s="167" t="s">
        <v>4987</v>
      </c>
      <c r="Q1142" s="167">
        <v>88.72</v>
      </c>
      <c r="S1142" s="167">
        <f t="shared" si="17"/>
        <v>88.72</v>
      </c>
      <c r="T1142" s="167" t="s">
        <v>1361</v>
      </c>
    </row>
    <row r="1143" spans="1:20">
      <c r="A1143" s="167">
        <v>50150</v>
      </c>
      <c r="B1143" s="168">
        <v>45931</v>
      </c>
      <c r="C1143" s="168">
        <v>45931</v>
      </c>
      <c r="D1143" s="167" t="s">
        <v>5167</v>
      </c>
      <c r="E1143" s="167" t="s">
        <v>5167</v>
      </c>
      <c r="F1143" s="167" t="s">
        <v>1425</v>
      </c>
      <c r="G1143" s="167" t="s">
        <v>1426</v>
      </c>
      <c r="I1143" s="167" t="s">
        <v>1405</v>
      </c>
      <c r="J1143" s="167" t="s">
        <v>5410</v>
      </c>
      <c r="K1143" s="167" t="s">
        <v>1294</v>
      </c>
      <c r="L1143" s="167" t="s">
        <v>5411</v>
      </c>
      <c r="M1143" s="167" t="s">
        <v>4401</v>
      </c>
      <c r="O1143" s="167">
        <v>11101</v>
      </c>
      <c r="P1143" s="167" t="s">
        <v>4987</v>
      </c>
      <c r="Q1143" s="167">
        <v>140.80000000000001</v>
      </c>
      <c r="S1143" s="167">
        <f t="shared" si="17"/>
        <v>140.80000000000001</v>
      </c>
      <c r="T1143" s="167" t="s">
        <v>1361</v>
      </c>
    </row>
    <row r="1144" spans="1:20">
      <c r="A1144" s="167">
        <v>50150</v>
      </c>
      <c r="B1144" s="168">
        <v>45931</v>
      </c>
      <c r="C1144" s="168">
        <v>45931</v>
      </c>
      <c r="D1144" s="167" t="s">
        <v>5168</v>
      </c>
      <c r="E1144" s="167" t="s">
        <v>5168</v>
      </c>
      <c r="F1144" s="167" t="s">
        <v>1425</v>
      </c>
      <c r="G1144" s="167" t="s">
        <v>1426</v>
      </c>
      <c r="I1144" s="167" t="s">
        <v>1405</v>
      </c>
      <c r="J1144" s="167" t="s">
        <v>1592</v>
      </c>
      <c r="K1144" s="167" t="s">
        <v>1304</v>
      </c>
      <c r="L1144" s="167" t="s">
        <v>1593</v>
      </c>
      <c r="M1144" s="167" t="s">
        <v>4528</v>
      </c>
      <c r="O1144" s="167">
        <v>11102</v>
      </c>
      <c r="P1144" s="167" t="s">
        <v>4987</v>
      </c>
      <c r="Q1144" s="167">
        <v>28.47</v>
      </c>
      <c r="S1144" s="167">
        <f t="shared" si="17"/>
        <v>28.47</v>
      </c>
      <c r="T1144" s="167" t="s">
        <v>1361</v>
      </c>
    </row>
    <row r="1145" spans="1:20">
      <c r="A1145" s="167">
        <v>50150</v>
      </c>
      <c r="B1145" s="168">
        <v>45931</v>
      </c>
      <c r="C1145" s="168">
        <v>45931</v>
      </c>
      <c r="D1145" s="167" t="s">
        <v>5168</v>
      </c>
      <c r="E1145" s="167" t="s">
        <v>5168</v>
      </c>
      <c r="F1145" s="167" t="s">
        <v>1425</v>
      </c>
      <c r="G1145" s="167" t="s">
        <v>1426</v>
      </c>
      <c r="I1145" s="167" t="s">
        <v>1405</v>
      </c>
      <c r="J1145" s="167" t="s">
        <v>5410</v>
      </c>
      <c r="K1145" s="167" t="s">
        <v>1304</v>
      </c>
      <c r="L1145" s="167" t="s">
        <v>5411</v>
      </c>
      <c r="M1145" s="167" t="s">
        <v>4528</v>
      </c>
      <c r="O1145" s="167">
        <v>11102</v>
      </c>
      <c r="P1145" s="167" t="s">
        <v>4987</v>
      </c>
      <c r="Q1145" s="167">
        <v>44</v>
      </c>
      <c r="S1145" s="167">
        <f t="shared" si="17"/>
        <v>44</v>
      </c>
      <c r="T1145" s="167" t="s">
        <v>1361</v>
      </c>
    </row>
    <row r="1146" spans="1:20">
      <c r="A1146" s="167">
        <v>50150</v>
      </c>
      <c r="B1146" s="168">
        <v>45931</v>
      </c>
      <c r="C1146" s="168">
        <v>45931</v>
      </c>
      <c r="D1146" s="167" t="s">
        <v>5536</v>
      </c>
      <c r="E1146" s="167" t="s">
        <v>5536</v>
      </c>
      <c r="F1146" s="167" t="s">
        <v>1425</v>
      </c>
      <c r="G1146" s="167" t="s">
        <v>1426</v>
      </c>
      <c r="I1146" s="167" t="s">
        <v>1405</v>
      </c>
      <c r="J1146" s="167" t="s">
        <v>1419</v>
      </c>
      <c r="K1146" s="167" t="s">
        <v>1318</v>
      </c>
      <c r="L1146" s="167" t="s">
        <v>1420</v>
      </c>
      <c r="M1146" s="167" t="s">
        <v>4701</v>
      </c>
      <c r="O1146" s="167">
        <v>11103</v>
      </c>
      <c r="P1146" s="167" t="s">
        <v>4987</v>
      </c>
      <c r="Q1146" s="167">
        <v>167.2</v>
      </c>
      <c r="S1146" s="167">
        <f t="shared" si="17"/>
        <v>167.2</v>
      </c>
      <c r="T1146" s="167" t="s">
        <v>1361</v>
      </c>
    </row>
    <row r="1147" spans="1:20">
      <c r="A1147" s="167">
        <v>50150</v>
      </c>
      <c r="B1147" s="168">
        <v>45931</v>
      </c>
      <c r="C1147" s="168">
        <v>45931</v>
      </c>
      <c r="D1147" s="167" t="s">
        <v>5169</v>
      </c>
      <c r="E1147" s="167" t="s">
        <v>5169</v>
      </c>
      <c r="F1147" s="167" t="s">
        <v>1425</v>
      </c>
      <c r="G1147" s="167" t="s">
        <v>1426</v>
      </c>
      <c r="I1147" s="167" t="s">
        <v>1405</v>
      </c>
      <c r="J1147" s="167" t="s">
        <v>5410</v>
      </c>
      <c r="K1147" s="167" t="s">
        <v>1321</v>
      </c>
      <c r="L1147" s="167" t="s">
        <v>5411</v>
      </c>
      <c r="M1147" s="167" t="s">
        <v>4801</v>
      </c>
      <c r="O1147" s="167">
        <v>11104</v>
      </c>
      <c r="P1147" s="167" t="s">
        <v>4987</v>
      </c>
      <c r="Q1147" s="167">
        <v>22</v>
      </c>
      <c r="S1147" s="167">
        <f t="shared" si="17"/>
        <v>22</v>
      </c>
      <c r="T1147" s="167" t="s">
        <v>1361</v>
      </c>
    </row>
    <row r="1148" spans="1:20">
      <c r="A1148" s="167">
        <v>50150</v>
      </c>
      <c r="B1148" s="168">
        <v>45931</v>
      </c>
      <c r="C1148" s="168">
        <v>45931</v>
      </c>
      <c r="D1148" s="167" t="s">
        <v>5169</v>
      </c>
      <c r="E1148" s="167" t="s">
        <v>5169</v>
      </c>
      <c r="F1148" s="167" t="s">
        <v>1425</v>
      </c>
      <c r="G1148" s="167" t="s">
        <v>1426</v>
      </c>
      <c r="I1148" s="167" t="s">
        <v>1405</v>
      </c>
      <c r="J1148" s="167" t="s">
        <v>1550</v>
      </c>
      <c r="K1148" s="167" t="s">
        <v>1321</v>
      </c>
      <c r="L1148" s="167" t="s">
        <v>1551</v>
      </c>
      <c r="M1148" s="167" t="s">
        <v>4801</v>
      </c>
      <c r="O1148" s="167">
        <v>11104</v>
      </c>
      <c r="P1148" s="167" t="s">
        <v>4987</v>
      </c>
      <c r="Q1148" s="167">
        <v>22.2</v>
      </c>
      <c r="S1148" s="167">
        <f t="shared" si="17"/>
        <v>22.2</v>
      </c>
      <c r="T1148" s="167" t="s">
        <v>1361</v>
      </c>
    </row>
    <row r="1149" spans="1:20">
      <c r="A1149" s="167">
        <v>50150</v>
      </c>
      <c r="B1149" s="168">
        <v>45931</v>
      </c>
      <c r="C1149" s="168">
        <v>45931</v>
      </c>
      <c r="D1149" s="167" t="s">
        <v>5169</v>
      </c>
      <c r="E1149" s="167" t="s">
        <v>5169</v>
      </c>
      <c r="F1149" s="167" t="s">
        <v>1425</v>
      </c>
      <c r="G1149" s="167" t="s">
        <v>1426</v>
      </c>
      <c r="I1149" s="167" t="s">
        <v>1405</v>
      </c>
      <c r="J1149" s="167" t="s">
        <v>1592</v>
      </c>
      <c r="K1149" s="167" t="s">
        <v>1321</v>
      </c>
      <c r="L1149" s="167" t="s">
        <v>1593</v>
      </c>
      <c r="M1149" s="167" t="s">
        <v>4801</v>
      </c>
      <c r="O1149" s="167">
        <v>11104</v>
      </c>
      <c r="P1149" s="167" t="s">
        <v>4987</v>
      </c>
      <c r="Q1149" s="167">
        <v>50.6</v>
      </c>
      <c r="S1149" s="167">
        <f t="shared" si="17"/>
        <v>50.6</v>
      </c>
      <c r="T1149" s="167" t="s">
        <v>1361</v>
      </c>
    </row>
    <row r="1150" spans="1:20">
      <c r="A1150" s="167">
        <v>50150</v>
      </c>
      <c r="B1150" s="168">
        <v>45931</v>
      </c>
      <c r="C1150" s="168">
        <v>45931</v>
      </c>
      <c r="D1150" s="167" t="s">
        <v>5169</v>
      </c>
      <c r="E1150" s="167" t="s">
        <v>5169</v>
      </c>
      <c r="F1150" s="167" t="s">
        <v>1425</v>
      </c>
      <c r="G1150" s="167" t="s">
        <v>1426</v>
      </c>
      <c r="I1150" s="167" t="s">
        <v>1405</v>
      </c>
      <c r="J1150" s="167" t="s">
        <v>1430</v>
      </c>
      <c r="K1150" s="167" t="s">
        <v>1321</v>
      </c>
      <c r="L1150" s="167" t="s">
        <v>1430</v>
      </c>
      <c r="M1150" s="167" t="s">
        <v>4801</v>
      </c>
      <c r="O1150" s="167">
        <v>11104</v>
      </c>
      <c r="P1150" s="167" t="s">
        <v>4987</v>
      </c>
      <c r="Q1150" s="167">
        <v>59.44</v>
      </c>
      <c r="S1150" s="167">
        <f t="shared" si="17"/>
        <v>59.44</v>
      </c>
      <c r="T1150" s="167" t="s">
        <v>1361</v>
      </c>
    </row>
    <row r="1151" spans="1:20">
      <c r="A1151" s="167">
        <v>50150</v>
      </c>
      <c r="B1151" s="168">
        <v>45931</v>
      </c>
      <c r="C1151" s="168">
        <v>45931</v>
      </c>
      <c r="D1151" s="167" t="s">
        <v>5170</v>
      </c>
      <c r="E1151" s="167" t="s">
        <v>5170</v>
      </c>
      <c r="F1151" s="167" t="s">
        <v>1425</v>
      </c>
      <c r="G1151" s="167" t="s">
        <v>1426</v>
      </c>
      <c r="I1151" s="167" t="s">
        <v>1405</v>
      </c>
      <c r="J1151" s="167" t="s">
        <v>1430</v>
      </c>
      <c r="K1151" s="167" t="s">
        <v>1335</v>
      </c>
      <c r="L1151" s="167" t="s">
        <v>1430</v>
      </c>
      <c r="M1151" s="167" t="s">
        <v>4846</v>
      </c>
      <c r="O1151" s="167">
        <v>11105</v>
      </c>
      <c r="P1151" s="167" t="s">
        <v>4987</v>
      </c>
      <c r="Q1151" s="167">
        <v>11.98</v>
      </c>
      <c r="S1151" s="167">
        <f t="shared" si="17"/>
        <v>11.98</v>
      </c>
      <c r="T1151" s="167" t="s">
        <v>1361</v>
      </c>
    </row>
    <row r="1152" spans="1:20">
      <c r="A1152" s="167">
        <v>50150</v>
      </c>
      <c r="B1152" s="168">
        <v>45931</v>
      </c>
      <c r="C1152" s="168">
        <v>45931</v>
      </c>
      <c r="D1152" s="167" t="s">
        <v>5170</v>
      </c>
      <c r="E1152" s="167" t="s">
        <v>5170</v>
      </c>
      <c r="F1152" s="167" t="s">
        <v>1425</v>
      </c>
      <c r="G1152" s="167" t="s">
        <v>1426</v>
      </c>
      <c r="I1152" s="167" t="s">
        <v>1405</v>
      </c>
      <c r="J1152" s="167" t="s">
        <v>1419</v>
      </c>
      <c r="K1152" s="167" t="s">
        <v>1335</v>
      </c>
      <c r="L1152" s="167" t="s">
        <v>1420</v>
      </c>
      <c r="M1152" s="167" t="s">
        <v>4846</v>
      </c>
      <c r="O1152" s="167">
        <v>11105</v>
      </c>
      <c r="P1152" s="167" t="s">
        <v>4987</v>
      </c>
      <c r="Q1152" s="167">
        <v>70.400000000000006</v>
      </c>
      <c r="S1152" s="167">
        <f t="shared" si="17"/>
        <v>70.400000000000006</v>
      </c>
      <c r="T1152" s="167" t="s">
        <v>1361</v>
      </c>
    </row>
    <row r="1153" spans="1:20">
      <c r="A1153" s="167">
        <v>50150</v>
      </c>
      <c r="B1153" s="168">
        <v>45931</v>
      </c>
      <c r="C1153" s="168">
        <v>45931</v>
      </c>
      <c r="D1153" s="167" t="s">
        <v>5321</v>
      </c>
      <c r="E1153" s="167" t="s">
        <v>5321</v>
      </c>
      <c r="F1153" s="167" t="s">
        <v>1425</v>
      </c>
      <c r="G1153" s="167" t="s">
        <v>1426</v>
      </c>
      <c r="I1153" s="167" t="s">
        <v>1650</v>
      </c>
      <c r="J1153" s="167" t="s">
        <v>1430</v>
      </c>
      <c r="K1153" s="167" t="s">
        <v>549</v>
      </c>
      <c r="L1153" s="167" t="s">
        <v>1430</v>
      </c>
      <c r="M1153" s="167" t="s">
        <v>1809</v>
      </c>
      <c r="O1153" s="167">
        <v>11124</v>
      </c>
      <c r="P1153" s="167" t="s">
        <v>4987</v>
      </c>
      <c r="Q1153" s="167">
        <v>45</v>
      </c>
      <c r="S1153" s="167">
        <f t="shared" si="17"/>
        <v>45</v>
      </c>
      <c r="T1153" s="167" t="s">
        <v>1361</v>
      </c>
    </row>
    <row r="1154" spans="1:20">
      <c r="A1154" s="167">
        <v>50150</v>
      </c>
      <c r="B1154" s="168">
        <v>45931</v>
      </c>
      <c r="C1154" s="168">
        <v>45931</v>
      </c>
      <c r="D1154" s="167" t="s">
        <v>5172</v>
      </c>
      <c r="E1154" s="167" t="s">
        <v>5172</v>
      </c>
      <c r="F1154" s="167" t="s">
        <v>1425</v>
      </c>
      <c r="G1154" s="167" t="s">
        <v>1426</v>
      </c>
      <c r="I1154" s="167" t="s">
        <v>1650</v>
      </c>
      <c r="J1154" s="167" t="s">
        <v>1430</v>
      </c>
      <c r="K1154" s="167" t="s">
        <v>570</v>
      </c>
      <c r="L1154" s="167" t="s">
        <v>1430</v>
      </c>
      <c r="M1154" s="167" t="s">
        <v>2081</v>
      </c>
      <c r="O1154" s="167">
        <v>11125</v>
      </c>
      <c r="P1154" s="167" t="s">
        <v>4987</v>
      </c>
      <c r="Q1154" s="167">
        <v>24.99</v>
      </c>
      <c r="S1154" s="167">
        <f t="shared" si="17"/>
        <v>24.99</v>
      </c>
      <c r="T1154" s="167" t="s">
        <v>1361</v>
      </c>
    </row>
    <row r="1155" spans="1:20">
      <c r="A1155" s="167">
        <v>50150</v>
      </c>
      <c r="B1155" s="168">
        <v>45931</v>
      </c>
      <c r="C1155" s="168">
        <v>45931</v>
      </c>
      <c r="D1155" s="167" t="s">
        <v>5537</v>
      </c>
      <c r="E1155" s="167" t="s">
        <v>5537</v>
      </c>
      <c r="F1155" s="167" t="s">
        <v>1425</v>
      </c>
      <c r="G1155" s="167" t="s">
        <v>1426</v>
      </c>
      <c r="I1155" s="167" t="s">
        <v>1650</v>
      </c>
      <c r="J1155" s="167" t="s">
        <v>1430</v>
      </c>
      <c r="K1155" s="167" t="s">
        <v>583</v>
      </c>
      <c r="L1155" s="167" t="s">
        <v>1430</v>
      </c>
      <c r="M1155" s="167" t="s">
        <v>2373</v>
      </c>
      <c r="O1155" s="167">
        <v>11128</v>
      </c>
      <c r="P1155" s="167" t="s">
        <v>4987</v>
      </c>
      <c r="Q1155" s="167">
        <v>38.07</v>
      </c>
      <c r="S1155" s="167">
        <f t="shared" ref="S1155:S1218" si="18">Q1155-R1155</f>
        <v>38.07</v>
      </c>
      <c r="T1155" s="167" t="s">
        <v>1361</v>
      </c>
    </row>
    <row r="1156" spans="1:20">
      <c r="A1156" s="167">
        <v>50150</v>
      </c>
      <c r="B1156" s="168">
        <v>45931</v>
      </c>
      <c r="C1156" s="168">
        <v>45931</v>
      </c>
      <c r="D1156" s="167" t="s">
        <v>5322</v>
      </c>
      <c r="E1156" s="167" t="s">
        <v>5322</v>
      </c>
      <c r="F1156" s="167" t="s">
        <v>1425</v>
      </c>
      <c r="G1156" s="167" t="s">
        <v>1426</v>
      </c>
      <c r="I1156" s="167" t="s">
        <v>1650</v>
      </c>
      <c r="J1156" s="167" t="s">
        <v>1430</v>
      </c>
      <c r="K1156" s="167" t="s">
        <v>597</v>
      </c>
      <c r="L1156" s="167" t="s">
        <v>1430</v>
      </c>
      <c r="M1156" s="167" t="s">
        <v>2607</v>
      </c>
      <c r="O1156" s="167">
        <v>11130</v>
      </c>
      <c r="P1156" s="167" t="s">
        <v>4987</v>
      </c>
      <c r="Q1156" s="167">
        <v>66.349999999999994</v>
      </c>
      <c r="S1156" s="167">
        <f t="shared" si="18"/>
        <v>66.349999999999994</v>
      </c>
      <c r="T1156" s="167" t="s">
        <v>1361</v>
      </c>
    </row>
    <row r="1157" spans="1:20">
      <c r="A1157" s="167">
        <v>50150</v>
      </c>
      <c r="B1157" s="168">
        <v>45931</v>
      </c>
      <c r="C1157" s="168">
        <v>45931</v>
      </c>
      <c r="D1157" s="167" t="s">
        <v>5323</v>
      </c>
      <c r="E1157" s="167" t="s">
        <v>5323</v>
      </c>
      <c r="F1157" s="167" t="s">
        <v>1425</v>
      </c>
      <c r="G1157" s="167" t="s">
        <v>1426</v>
      </c>
      <c r="I1157" s="167" t="s">
        <v>1650</v>
      </c>
      <c r="J1157" s="167" t="s">
        <v>1430</v>
      </c>
      <c r="K1157" s="167" t="s">
        <v>610</v>
      </c>
      <c r="L1157" s="167" t="s">
        <v>1430</v>
      </c>
      <c r="M1157" s="167" t="s">
        <v>2693</v>
      </c>
      <c r="O1157" s="167">
        <v>11132</v>
      </c>
      <c r="P1157" s="167" t="s">
        <v>4987</v>
      </c>
      <c r="Q1157" s="167">
        <v>221.04</v>
      </c>
      <c r="S1157" s="167">
        <f t="shared" si="18"/>
        <v>221.04</v>
      </c>
      <c r="T1157" s="167" t="s">
        <v>1361</v>
      </c>
    </row>
    <row r="1158" spans="1:20">
      <c r="A1158" s="167">
        <v>50150</v>
      </c>
      <c r="B1158" s="168">
        <v>45931</v>
      </c>
      <c r="C1158" s="168">
        <v>45931</v>
      </c>
      <c r="D1158" s="167" t="s">
        <v>5324</v>
      </c>
      <c r="E1158" s="167" t="s">
        <v>5324</v>
      </c>
      <c r="F1158" s="167" t="s">
        <v>1425</v>
      </c>
      <c r="G1158" s="167" t="s">
        <v>1426</v>
      </c>
      <c r="I1158" s="167" t="s">
        <v>1650</v>
      </c>
      <c r="J1158" s="167" t="s">
        <v>1430</v>
      </c>
      <c r="K1158" s="167" t="s">
        <v>620</v>
      </c>
      <c r="L1158" s="167" t="s">
        <v>1430</v>
      </c>
      <c r="M1158" s="167" t="s">
        <v>2814</v>
      </c>
      <c r="O1158" s="167">
        <v>11163</v>
      </c>
      <c r="P1158" s="167" t="s">
        <v>4987</v>
      </c>
      <c r="Q1158" s="167">
        <v>5.25</v>
      </c>
      <c r="S1158" s="167">
        <f t="shared" si="18"/>
        <v>5.25</v>
      </c>
      <c r="T1158" s="167" t="s">
        <v>1361</v>
      </c>
    </row>
    <row r="1159" spans="1:20">
      <c r="A1159" s="167">
        <v>50150</v>
      </c>
      <c r="B1159" s="168">
        <v>45931</v>
      </c>
      <c r="C1159" s="168">
        <v>45931</v>
      </c>
      <c r="D1159" s="167" t="s">
        <v>5325</v>
      </c>
      <c r="E1159" s="167" t="s">
        <v>5325</v>
      </c>
      <c r="F1159" s="167" t="s">
        <v>1425</v>
      </c>
      <c r="G1159" s="167" t="s">
        <v>1426</v>
      </c>
      <c r="I1159" s="167" t="s">
        <v>1650</v>
      </c>
      <c r="J1159" s="167" t="s">
        <v>1430</v>
      </c>
      <c r="K1159" s="167" t="s">
        <v>646</v>
      </c>
      <c r="L1159" s="167" t="s">
        <v>1430</v>
      </c>
      <c r="M1159" s="167" t="s">
        <v>3068</v>
      </c>
      <c r="O1159" s="167">
        <v>11133</v>
      </c>
      <c r="P1159" s="167" t="s">
        <v>4987</v>
      </c>
      <c r="Q1159" s="167">
        <v>8.2899999999999991</v>
      </c>
      <c r="S1159" s="167">
        <f t="shared" si="18"/>
        <v>8.2899999999999991</v>
      </c>
      <c r="T1159" s="167" t="s">
        <v>1361</v>
      </c>
    </row>
    <row r="1160" spans="1:20">
      <c r="A1160" s="167">
        <v>50150</v>
      </c>
      <c r="B1160" s="168">
        <v>45931</v>
      </c>
      <c r="C1160" s="168">
        <v>45931</v>
      </c>
      <c r="D1160" s="167" t="s">
        <v>5326</v>
      </c>
      <c r="E1160" s="167" t="s">
        <v>5326</v>
      </c>
      <c r="F1160" s="167" t="s">
        <v>1425</v>
      </c>
      <c r="G1160" s="167" t="s">
        <v>1426</v>
      </c>
      <c r="I1160" s="167" t="s">
        <v>1650</v>
      </c>
      <c r="J1160" s="167" t="s">
        <v>1430</v>
      </c>
      <c r="K1160" s="167" t="s">
        <v>653</v>
      </c>
      <c r="L1160" s="167" t="s">
        <v>1430</v>
      </c>
      <c r="M1160" s="167" t="s">
        <v>3097</v>
      </c>
      <c r="O1160" s="167">
        <v>11134</v>
      </c>
      <c r="P1160" s="167" t="s">
        <v>4987</v>
      </c>
      <c r="Q1160" s="167">
        <v>24.9</v>
      </c>
      <c r="S1160" s="167">
        <f t="shared" si="18"/>
        <v>24.9</v>
      </c>
      <c r="T1160" s="167" t="s">
        <v>1361</v>
      </c>
    </row>
    <row r="1161" spans="1:20">
      <c r="A1161" s="167">
        <v>50150</v>
      </c>
      <c r="B1161" s="168">
        <v>45931</v>
      </c>
      <c r="C1161" s="168">
        <v>45931</v>
      </c>
      <c r="D1161" s="167" t="s">
        <v>5538</v>
      </c>
      <c r="E1161" s="167" t="s">
        <v>5538</v>
      </c>
      <c r="F1161" s="167" t="s">
        <v>1425</v>
      </c>
      <c r="G1161" s="167" t="s">
        <v>1426</v>
      </c>
      <c r="I1161" s="167" t="s">
        <v>1650</v>
      </c>
      <c r="J1161" s="167" t="s">
        <v>3142</v>
      </c>
      <c r="K1161" s="167" t="s">
        <v>658</v>
      </c>
      <c r="L1161" s="167" t="s">
        <v>3143</v>
      </c>
      <c r="M1161" s="167" t="s">
        <v>3112</v>
      </c>
      <c r="O1161" s="167">
        <v>11161</v>
      </c>
      <c r="P1161" s="167" t="s">
        <v>4987</v>
      </c>
      <c r="Q1161" s="167">
        <v>24.06</v>
      </c>
      <c r="S1161" s="167">
        <f t="shared" si="18"/>
        <v>24.06</v>
      </c>
      <c r="T1161" s="167" t="s">
        <v>1361</v>
      </c>
    </row>
    <row r="1162" spans="1:20">
      <c r="A1162" s="167">
        <v>50150</v>
      </c>
      <c r="B1162" s="168">
        <v>45931</v>
      </c>
      <c r="C1162" s="168">
        <v>45931</v>
      </c>
      <c r="D1162" s="167" t="s">
        <v>5327</v>
      </c>
      <c r="E1162" s="167" t="s">
        <v>5327</v>
      </c>
      <c r="F1162" s="167" t="s">
        <v>1425</v>
      </c>
      <c r="G1162" s="167" t="s">
        <v>1426</v>
      </c>
      <c r="I1162" s="167" t="s">
        <v>1650</v>
      </c>
      <c r="J1162" s="167" t="s">
        <v>1430</v>
      </c>
      <c r="K1162" s="167" t="s">
        <v>671</v>
      </c>
      <c r="L1162" s="167" t="s">
        <v>1430</v>
      </c>
      <c r="M1162" s="167" t="s">
        <v>3166</v>
      </c>
      <c r="O1162" s="167">
        <v>11137</v>
      </c>
      <c r="P1162" s="167" t="s">
        <v>4987</v>
      </c>
      <c r="Q1162" s="167">
        <v>87.9</v>
      </c>
      <c r="S1162" s="167">
        <f t="shared" si="18"/>
        <v>87.9</v>
      </c>
      <c r="T1162" s="167" t="s">
        <v>1361</v>
      </c>
    </row>
    <row r="1163" spans="1:20">
      <c r="A1163" s="167">
        <v>50150</v>
      </c>
      <c r="B1163" s="168">
        <v>45931</v>
      </c>
      <c r="C1163" s="168">
        <v>45931</v>
      </c>
      <c r="D1163" s="167" t="s">
        <v>5328</v>
      </c>
      <c r="E1163" s="167" t="s">
        <v>5328</v>
      </c>
      <c r="F1163" s="167" t="s">
        <v>1408</v>
      </c>
      <c r="G1163" s="167" t="s">
        <v>1409</v>
      </c>
      <c r="I1163" s="167" t="s">
        <v>1650</v>
      </c>
      <c r="J1163" s="167" t="s">
        <v>1430</v>
      </c>
      <c r="K1163" s="167" t="s">
        <v>674</v>
      </c>
      <c r="L1163" s="167" t="s">
        <v>1430</v>
      </c>
      <c r="M1163" s="167" t="s">
        <v>3191</v>
      </c>
      <c r="O1163" s="167">
        <v>11138</v>
      </c>
      <c r="P1163" s="167" t="s">
        <v>4987</v>
      </c>
      <c r="Q1163" s="167">
        <v>25.39</v>
      </c>
      <c r="S1163" s="167">
        <f t="shared" si="18"/>
        <v>25.39</v>
      </c>
      <c r="T1163" s="167" t="s">
        <v>1361</v>
      </c>
    </row>
    <row r="1164" spans="1:20">
      <c r="A1164" s="167">
        <v>50150</v>
      </c>
      <c r="B1164" s="168">
        <v>45931</v>
      </c>
      <c r="C1164" s="168">
        <v>45931</v>
      </c>
      <c r="D1164" s="167" t="s">
        <v>5329</v>
      </c>
      <c r="E1164" s="167" t="s">
        <v>5329</v>
      </c>
      <c r="F1164" s="167" t="s">
        <v>1425</v>
      </c>
      <c r="G1164" s="167" t="s">
        <v>1426</v>
      </c>
      <c r="I1164" s="167" t="s">
        <v>1650</v>
      </c>
      <c r="J1164" s="167" t="s">
        <v>1430</v>
      </c>
      <c r="K1164" s="167" t="s">
        <v>687</v>
      </c>
      <c r="L1164" s="167" t="s">
        <v>1430</v>
      </c>
      <c r="M1164" s="167" t="s">
        <v>3302</v>
      </c>
      <c r="O1164" s="167">
        <v>11139</v>
      </c>
      <c r="P1164" s="167" t="s">
        <v>4987</v>
      </c>
      <c r="Q1164" s="167">
        <v>5.28</v>
      </c>
      <c r="S1164" s="167">
        <f t="shared" si="18"/>
        <v>5.28</v>
      </c>
      <c r="T1164" s="167" t="s">
        <v>1361</v>
      </c>
    </row>
    <row r="1165" spans="1:20">
      <c r="A1165" s="167">
        <v>50150</v>
      </c>
      <c r="B1165" s="168">
        <v>45931</v>
      </c>
      <c r="C1165" s="168">
        <v>45931</v>
      </c>
      <c r="D1165" s="167" t="s">
        <v>5330</v>
      </c>
      <c r="E1165" s="167" t="s">
        <v>5330</v>
      </c>
      <c r="F1165" s="167" t="s">
        <v>1425</v>
      </c>
      <c r="G1165" s="167" t="s">
        <v>1426</v>
      </c>
      <c r="I1165" s="167" t="s">
        <v>1650</v>
      </c>
      <c r="J1165" s="167" t="s">
        <v>1430</v>
      </c>
      <c r="K1165" s="167" t="s">
        <v>692</v>
      </c>
      <c r="L1165" s="167" t="s">
        <v>1430</v>
      </c>
      <c r="M1165" s="167" t="s">
        <v>3381</v>
      </c>
      <c r="O1165" s="167">
        <v>11140</v>
      </c>
      <c r="P1165" s="167" t="s">
        <v>4987</v>
      </c>
      <c r="Q1165" s="167">
        <v>30</v>
      </c>
      <c r="S1165" s="167">
        <f t="shared" si="18"/>
        <v>30</v>
      </c>
      <c r="T1165" s="167" t="s">
        <v>1361</v>
      </c>
    </row>
    <row r="1166" spans="1:20">
      <c r="A1166" s="167">
        <v>50150</v>
      </c>
      <c r="B1166" s="168">
        <v>45931</v>
      </c>
      <c r="C1166" s="168">
        <v>45931</v>
      </c>
      <c r="D1166" s="167" t="s">
        <v>5331</v>
      </c>
      <c r="E1166" s="167" t="s">
        <v>5331</v>
      </c>
      <c r="F1166" s="167" t="s">
        <v>1425</v>
      </c>
      <c r="G1166" s="167" t="s">
        <v>1426</v>
      </c>
      <c r="I1166" s="167" t="s">
        <v>1650</v>
      </c>
      <c r="J1166" s="167" t="s">
        <v>1430</v>
      </c>
      <c r="K1166" s="167" t="s">
        <v>698</v>
      </c>
      <c r="L1166" s="167" t="s">
        <v>1430</v>
      </c>
      <c r="M1166" s="167" t="s">
        <v>3509</v>
      </c>
      <c r="O1166" s="167">
        <v>11141</v>
      </c>
      <c r="P1166" s="167" t="s">
        <v>4987</v>
      </c>
      <c r="Q1166" s="167">
        <v>36</v>
      </c>
      <c r="S1166" s="167">
        <f t="shared" si="18"/>
        <v>36</v>
      </c>
      <c r="T1166" s="167" t="s">
        <v>1361</v>
      </c>
    </row>
    <row r="1167" spans="1:20">
      <c r="A1167" s="167">
        <v>50150</v>
      </c>
      <c r="B1167" s="168">
        <v>45931</v>
      </c>
      <c r="C1167" s="168">
        <v>45931</v>
      </c>
      <c r="D1167" s="167" t="s">
        <v>5539</v>
      </c>
      <c r="E1167" s="167" t="s">
        <v>5539</v>
      </c>
      <c r="F1167" s="167" t="s">
        <v>1425</v>
      </c>
      <c r="G1167" s="167" t="s">
        <v>1426</v>
      </c>
      <c r="I1167" s="167" t="s">
        <v>1650</v>
      </c>
      <c r="J1167" s="167" t="s">
        <v>1430</v>
      </c>
      <c r="K1167" s="167" t="s">
        <v>707</v>
      </c>
      <c r="L1167" s="167" t="s">
        <v>1430</v>
      </c>
      <c r="M1167" s="167" t="s">
        <v>3564</v>
      </c>
      <c r="O1167" s="167">
        <v>11162</v>
      </c>
      <c r="P1167" s="167" t="s">
        <v>4987</v>
      </c>
      <c r="Q1167" s="167">
        <v>10</v>
      </c>
      <c r="S1167" s="167">
        <f t="shared" si="18"/>
        <v>10</v>
      </c>
      <c r="T1167" s="167" t="s">
        <v>1361</v>
      </c>
    </row>
    <row r="1168" spans="1:20">
      <c r="A1168" s="167">
        <v>50150</v>
      </c>
      <c r="B1168" s="168">
        <v>45931</v>
      </c>
      <c r="C1168" s="168">
        <v>45931</v>
      </c>
      <c r="D1168" s="167" t="s">
        <v>5332</v>
      </c>
      <c r="E1168" s="167" t="s">
        <v>5332</v>
      </c>
      <c r="F1168" s="167" t="s">
        <v>1425</v>
      </c>
      <c r="G1168" s="167" t="s">
        <v>1426</v>
      </c>
      <c r="I1168" s="167" t="s">
        <v>1650</v>
      </c>
      <c r="J1168" s="167" t="s">
        <v>1430</v>
      </c>
      <c r="K1168" s="167" t="s">
        <v>720</v>
      </c>
      <c r="L1168" s="167" t="s">
        <v>1430</v>
      </c>
      <c r="M1168" s="167" t="s">
        <v>3635</v>
      </c>
      <c r="O1168" s="167">
        <v>11146</v>
      </c>
      <c r="P1168" s="167" t="s">
        <v>4987</v>
      </c>
      <c r="Q1168" s="167">
        <v>13.39</v>
      </c>
      <c r="S1168" s="167">
        <f t="shared" si="18"/>
        <v>13.39</v>
      </c>
      <c r="T1168" s="167" t="s">
        <v>1361</v>
      </c>
    </row>
    <row r="1169" spans="1:20">
      <c r="A1169" s="167">
        <v>50150</v>
      </c>
      <c r="B1169" s="168">
        <v>45931</v>
      </c>
      <c r="C1169" s="168">
        <v>45931</v>
      </c>
      <c r="D1169" s="167" t="s">
        <v>5540</v>
      </c>
      <c r="E1169" s="167" t="s">
        <v>5540</v>
      </c>
      <c r="F1169" s="167" t="s">
        <v>1425</v>
      </c>
      <c r="G1169" s="167" t="s">
        <v>1426</v>
      </c>
      <c r="I1169" s="167" t="s">
        <v>1650</v>
      </c>
      <c r="J1169" s="167" t="s">
        <v>1430</v>
      </c>
      <c r="K1169" s="167" t="s">
        <v>727</v>
      </c>
      <c r="L1169" s="167" t="s">
        <v>1430</v>
      </c>
      <c r="M1169" s="167" t="s">
        <v>3718</v>
      </c>
      <c r="O1169" s="167">
        <v>11147</v>
      </c>
      <c r="P1169" s="167" t="s">
        <v>4987</v>
      </c>
      <c r="Q1169" s="167">
        <v>0.87</v>
      </c>
      <c r="S1169" s="167">
        <f t="shared" si="18"/>
        <v>0.87</v>
      </c>
      <c r="T1169" s="167" t="s">
        <v>1361</v>
      </c>
    </row>
    <row r="1170" spans="1:20">
      <c r="A1170" s="167">
        <v>50150</v>
      </c>
      <c r="B1170" s="168">
        <v>45931</v>
      </c>
      <c r="C1170" s="168">
        <v>45931</v>
      </c>
      <c r="D1170" s="167" t="s">
        <v>5176</v>
      </c>
      <c r="E1170" s="167" t="s">
        <v>5176</v>
      </c>
      <c r="F1170" s="167" t="s">
        <v>1425</v>
      </c>
      <c r="G1170" s="167" t="s">
        <v>1426</v>
      </c>
      <c r="I1170" s="167" t="s">
        <v>1650</v>
      </c>
      <c r="J1170" s="167" t="s">
        <v>1430</v>
      </c>
      <c r="K1170" s="167" t="s">
        <v>732</v>
      </c>
      <c r="L1170" s="167" t="s">
        <v>1430</v>
      </c>
      <c r="M1170" s="167" t="s">
        <v>3792</v>
      </c>
      <c r="O1170" s="167">
        <v>11148</v>
      </c>
      <c r="P1170" s="167" t="s">
        <v>4987</v>
      </c>
      <c r="Q1170" s="167">
        <v>0.6</v>
      </c>
      <c r="S1170" s="167">
        <f t="shared" si="18"/>
        <v>0.6</v>
      </c>
      <c r="T1170" s="167" t="s">
        <v>1361</v>
      </c>
    </row>
    <row r="1171" spans="1:20">
      <c r="A1171" s="167">
        <v>50150</v>
      </c>
      <c r="B1171" s="168">
        <v>45931</v>
      </c>
      <c r="C1171" s="168">
        <v>45931</v>
      </c>
      <c r="D1171" s="167" t="s">
        <v>5333</v>
      </c>
      <c r="E1171" s="167" t="s">
        <v>5333</v>
      </c>
      <c r="F1171" s="167" t="s">
        <v>1425</v>
      </c>
      <c r="G1171" s="167" t="s">
        <v>1426</v>
      </c>
      <c r="I1171" s="167" t="s">
        <v>1650</v>
      </c>
      <c r="J1171" s="167" t="s">
        <v>1430</v>
      </c>
      <c r="K1171" s="167" t="s">
        <v>736</v>
      </c>
      <c r="L1171" s="167" t="s">
        <v>1430</v>
      </c>
      <c r="M1171" s="167" t="s">
        <v>4010</v>
      </c>
      <c r="O1171" s="167">
        <v>11149</v>
      </c>
      <c r="P1171" s="167" t="s">
        <v>4987</v>
      </c>
      <c r="Q1171" s="167">
        <v>4</v>
      </c>
      <c r="S1171" s="167">
        <f t="shared" si="18"/>
        <v>4</v>
      </c>
      <c r="T1171" s="167" t="s">
        <v>1361</v>
      </c>
    </row>
    <row r="1172" spans="1:20">
      <c r="A1172" s="167">
        <v>50150</v>
      </c>
      <c r="B1172" s="168">
        <v>45931</v>
      </c>
      <c r="C1172" s="168">
        <v>45931</v>
      </c>
      <c r="D1172" s="167" t="s">
        <v>5334</v>
      </c>
      <c r="E1172" s="167" t="s">
        <v>5334</v>
      </c>
      <c r="F1172" s="167" t="s">
        <v>1425</v>
      </c>
      <c r="G1172" s="167" t="s">
        <v>1426</v>
      </c>
      <c r="I1172" s="167" t="s">
        <v>1650</v>
      </c>
      <c r="J1172" s="167" t="s">
        <v>1430</v>
      </c>
      <c r="K1172" s="167" t="s">
        <v>745</v>
      </c>
      <c r="L1172" s="167" t="s">
        <v>1430</v>
      </c>
      <c r="M1172" s="167" t="s">
        <v>4226</v>
      </c>
      <c r="O1172" s="167">
        <v>11151</v>
      </c>
      <c r="P1172" s="167" t="s">
        <v>4987</v>
      </c>
      <c r="Q1172" s="167">
        <v>2.23</v>
      </c>
      <c r="S1172" s="167">
        <f t="shared" si="18"/>
        <v>2.23</v>
      </c>
      <c r="T1172" s="167" t="s">
        <v>1361</v>
      </c>
    </row>
    <row r="1173" spans="1:20">
      <c r="A1173" s="167">
        <v>50150</v>
      </c>
      <c r="B1173" s="168">
        <v>45931</v>
      </c>
      <c r="C1173" s="168">
        <v>45931</v>
      </c>
      <c r="D1173" s="167" t="s">
        <v>5334</v>
      </c>
      <c r="E1173" s="167" t="s">
        <v>5334</v>
      </c>
      <c r="F1173" s="167" t="s">
        <v>1425</v>
      </c>
      <c r="G1173" s="167" t="s">
        <v>1426</v>
      </c>
      <c r="I1173" s="167" t="s">
        <v>1650</v>
      </c>
      <c r="J1173" s="167" t="s">
        <v>1430</v>
      </c>
      <c r="K1173" s="167" t="s">
        <v>745</v>
      </c>
      <c r="L1173" s="167" t="s">
        <v>1430</v>
      </c>
      <c r="M1173" s="167" t="s">
        <v>4226</v>
      </c>
      <c r="O1173" s="167">
        <v>11151</v>
      </c>
      <c r="P1173" s="167" t="s">
        <v>4987</v>
      </c>
      <c r="Q1173" s="167">
        <v>2.23</v>
      </c>
      <c r="S1173" s="167">
        <f t="shared" si="18"/>
        <v>2.23</v>
      </c>
      <c r="T1173" s="167" t="s">
        <v>1361</v>
      </c>
    </row>
    <row r="1174" spans="1:20">
      <c r="A1174" s="167">
        <v>50150</v>
      </c>
      <c r="B1174" s="168">
        <v>45931</v>
      </c>
      <c r="C1174" s="168">
        <v>45931</v>
      </c>
      <c r="D1174" s="167" t="s">
        <v>5335</v>
      </c>
      <c r="E1174" s="167" t="s">
        <v>5335</v>
      </c>
      <c r="F1174" s="167" t="s">
        <v>1425</v>
      </c>
      <c r="G1174" s="167" t="s">
        <v>1426</v>
      </c>
      <c r="I1174" s="167" t="s">
        <v>1650</v>
      </c>
      <c r="J1174" s="167" t="s">
        <v>1430</v>
      </c>
      <c r="K1174" s="167" t="s">
        <v>748</v>
      </c>
      <c r="L1174" s="167" t="s">
        <v>1430</v>
      </c>
      <c r="M1174" s="167" t="s">
        <v>4274</v>
      </c>
      <c r="O1174" s="167">
        <v>11152</v>
      </c>
      <c r="P1174" s="167" t="s">
        <v>4987</v>
      </c>
      <c r="Q1174" s="167">
        <v>14.67</v>
      </c>
      <c r="S1174" s="167">
        <f t="shared" si="18"/>
        <v>14.67</v>
      </c>
      <c r="T1174" s="167" t="s">
        <v>1361</v>
      </c>
    </row>
    <row r="1175" spans="1:20">
      <c r="A1175" s="167">
        <v>50150</v>
      </c>
      <c r="B1175" s="168">
        <v>45931</v>
      </c>
      <c r="C1175" s="168">
        <v>45931</v>
      </c>
      <c r="D1175" s="167" t="s">
        <v>5177</v>
      </c>
      <c r="E1175" s="167" t="s">
        <v>5177</v>
      </c>
      <c r="F1175" s="167" t="s">
        <v>1425</v>
      </c>
      <c r="G1175" s="167" t="s">
        <v>1426</v>
      </c>
      <c r="I1175" s="167" t="s">
        <v>1650</v>
      </c>
      <c r="J1175" s="167" t="s">
        <v>1430</v>
      </c>
      <c r="K1175" s="167" t="s">
        <v>764</v>
      </c>
      <c r="L1175" s="167" t="s">
        <v>1430</v>
      </c>
      <c r="M1175" s="167" t="s">
        <v>4457</v>
      </c>
      <c r="O1175" s="167">
        <v>11154</v>
      </c>
      <c r="P1175" s="167" t="s">
        <v>4987</v>
      </c>
      <c r="Q1175" s="167">
        <v>18.920000000000002</v>
      </c>
      <c r="S1175" s="167">
        <f t="shared" si="18"/>
        <v>18.920000000000002</v>
      </c>
      <c r="T1175" s="167" t="s">
        <v>1361</v>
      </c>
    </row>
    <row r="1176" spans="1:20">
      <c r="A1176" s="167">
        <v>50150</v>
      </c>
      <c r="B1176" s="168">
        <v>45931</v>
      </c>
      <c r="C1176" s="168">
        <v>45931</v>
      </c>
      <c r="D1176" s="167" t="s">
        <v>5337</v>
      </c>
      <c r="E1176" s="167" t="s">
        <v>5337</v>
      </c>
      <c r="F1176" s="167" t="s">
        <v>1425</v>
      </c>
      <c r="G1176" s="167" t="s">
        <v>1426</v>
      </c>
      <c r="I1176" s="167" t="s">
        <v>1650</v>
      </c>
      <c r="J1176" s="167" t="s">
        <v>1430</v>
      </c>
      <c r="K1176" s="167" t="s">
        <v>784</v>
      </c>
      <c r="L1176" s="167" t="s">
        <v>1430</v>
      </c>
      <c r="M1176" s="167" t="s">
        <v>4906</v>
      </c>
      <c r="O1176" s="167">
        <v>11156</v>
      </c>
      <c r="P1176" s="167" t="s">
        <v>4987</v>
      </c>
      <c r="Q1176" s="167">
        <v>183</v>
      </c>
      <c r="S1176" s="167">
        <f t="shared" si="18"/>
        <v>183</v>
      </c>
      <c r="T1176" s="167" t="s">
        <v>1361</v>
      </c>
    </row>
    <row r="1177" spans="1:20">
      <c r="A1177" s="167">
        <v>50150</v>
      </c>
      <c r="B1177" s="168">
        <v>45931</v>
      </c>
      <c r="C1177" s="168">
        <v>45931</v>
      </c>
      <c r="D1177" s="167" t="s">
        <v>5541</v>
      </c>
      <c r="E1177" s="167" t="s">
        <v>5541</v>
      </c>
      <c r="F1177" s="167" t="s">
        <v>1425</v>
      </c>
      <c r="G1177" s="167" t="s">
        <v>1426</v>
      </c>
      <c r="I1177" s="167" t="s">
        <v>1405</v>
      </c>
      <c r="J1177" s="167" t="s">
        <v>1419</v>
      </c>
      <c r="K1177" s="167" t="s">
        <v>984</v>
      </c>
      <c r="L1177" s="167" t="s">
        <v>1420</v>
      </c>
      <c r="M1177" s="167" t="s">
        <v>2624</v>
      </c>
      <c r="O1177" s="167">
        <v>11107</v>
      </c>
      <c r="P1177" s="167" t="s">
        <v>4987</v>
      </c>
      <c r="Q1177" s="167">
        <v>15.4</v>
      </c>
      <c r="S1177" s="167">
        <f t="shared" si="18"/>
        <v>15.4</v>
      </c>
      <c r="T1177" s="167" t="s">
        <v>1361</v>
      </c>
    </row>
    <row r="1178" spans="1:20">
      <c r="A1178" s="167">
        <v>50150</v>
      </c>
      <c r="B1178" s="168">
        <v>45931</v>
      </c>
      <c r="C1178" s="168">
        <v>45931</v>
      </c>
      <c r="D1178" s="167" t="s">
        <v>5542</v>
      </c>
      <c r="E1178" s="167" t="s">
        <v>5542</v>
      </c>
      <c r="F1178" s="167" t="s">
        <v>1425</v>
      </c>
      <c r="G1178" s="167" t="s">
        <v>1426</v>
      </c>
      <c r="I1178" s="167" t="s">
        <v>1405</v>
      </c>
      <c r="J1178" s="167" t="s">
        <v>2905</v>
      </c>
      <c r="K1178" s="167" t="s">
        <v>1016</v>
      </c>
      <c r="L1178" s="167" t="s">
        <v>2905</v>
      </c>
      <c r="M1178" s="167" t="s">
        <v>2879</v>
      </c>
      <c r="O1178" s="167">
        <v>11108</v>
      </c>
      <c r="P1178" s="167" t="s">
        <v>4987</v>
      </c>
      <c r="Q1178" s="167">
        <v>13</v>
      </c>
      <c r="S1178" s="167">
        <f t="shared" si="18"/>
        <v>13</v>
      </c>
      <c r="T1178" s="167" t="s">
        <v>1361</v>
      </c>
    </row>
    <row r="1179" spans="1:20">
      <c r="A1179" s="167">
        <v>50150</v>
      </c>
      <c r="B1179" s="168">
        <v>45931</v>
      </c>
      <c r="C1179" s="168">
        <v>45931</v>
      </c>
      <c r="D1179" s="167" t="s">
        <v>5542</v>
      </c>
      <c r="E1179" s="167" t="s">
        <v>5542</v>
      </c>
      <c r="F1179" s="167" t="s">
        <v>1425</v>
      </c>
      <c r="G1179" s="167" t="s">
        <v>1426</v>
      </c>
      <c r="I1179" s="167" t="s">
        <v>1405</v>
      </c>
      <c r="J1179" s="167" t="s">
        <v>1592</v>
      </c>
      <c r="K1179" s="167" t="s">
        <v>1016</v>
      </c>
      <c r="L1179" s="167" t="s">
        <v>1593</v>
      </c>
      <c r="M1179" s="167" t="s">
        <v>2879</v>
      </c>
      <c r="O1179" s="167">
        <v>11108</v>
      </c>
      <c r="P1179" s="167" t="s">
        <v>4987</v>
      </c>
      <c r="Q1179" s="167">
        <v>70.400000000000006</v>
      </c>
      <c r="S1179" s="167">
        <f t="shared" si="18"/>
        <v>70.400000000000006</v>
      </c>
      <c r="T1179" s="167" t="s">
        <v>1361</v>
      </c>
    </row>
    <row r="1180" spans="1:20">
      <c r="A1180" s="167">
        <v>50150</v>
      </c>
      <c r="B1180" s="168">
        <v>45931</v>
      </c>
      <c r="C1180" s="168">
        <v>45931</v>
      </c>
      <c r="D1180" s="167" t="s">
        <v>5542</v>
      </c>
      <c r="E1180" s="167" t="s">
        <v>5542</v>
      </c>
      <c r="F1180" s="167" t="s">
        <v>1425</v>
      </c>
      <c r="G1180" s="167" t="s">
        <v>1426</v>
      </c>
      <c r="I1180" s="167" t="s">
        <v>1405</v>
      </c>
      <c r="J1180" s="167" t="s">
        <v>2898</v>
      </c>
      <c r="K1180" s="167" t="s">
        <v>1016</v>
      </c>
      <c r="L1180" s="167" t="s">
        <v>2898</v>
      </c>
      <c r="M1180" s="167" t="s">
        <v>2879</v>
      </c>
      <c r="O1180" s="167">
        <v>11108</v>
      </c>
      <c r="P1180" s="167" t="s">
        <v>4987</v>
      </c>
      <c r="Q1180" s="167">
        <v>103.18</v>
      </c>
      <c r="S1180" s="167">
        <f t="shared" si="18"/>
        <v>103.18</v>
      </c>
      <c r="T1180" s="167" t="s">
        <v>1361</v>
      </c>
    </row>
    <row r="1181" spans="1:20">
      <c r="A1181" s="167">
        <v>50150</v>
      </c>
      <c r="B1181" s="168">
        <v>45931</v>
      </c>
      <c r="C1181" s="168">
        <v>45931</v>
      </c>
      <c r="D1181" s="167" t="s">
        <v>5542</v>
      </c>
      <c r="E1181" s="167" t="s">
        <v>5542</v>
      </c>
      <c r="F1181" s="167" t="s">
        <v>1408</v>
      </c>
      <c r="G1181" s="167" t="s">
        <v>1409</v>
      </c>
      <c r="I1181" s="167" t="s">
        <v>1405</v>
      </c>
      <c r="J1181" s="167" t="s">
        <v>1419</v>
      </c>
      <c r="K1181" s="167" t="s">
        <v>1016</v>
      </c>
      <c r="L1181" s="167" t="s">
        <v>1420</v>
      </c>
      <c r="M1181" s="167" t="s">
        <v>2879</v>
      </c>
      <c r="O1181" s="167">
        <v>11108</v>
      </c>
      <c r="P1181" s="167" t="s">
        <v>4987</v>
      </c>
      <c r="Q1181" s="167">
        <v>66</v>
      </c>
      <c r="S1181" s="167">
        <f t="shared" si="18"/>
        <v>66</v>
      </c>
      <c r="T1181" s="167" t="s">
        <v>1361</v>
      </c>
    </row>
    <row r="1182" spans="1:20">
      <c r="A1182" s="167">
        <v>50150</v>
      </c>
      <c r="B1182" s="168">
        <v>45931</v>
      </c>
      <c r="C1182" s="168">
        <v>45931</v>
      </c>
      <c r="D1182" s="167" t="s">
        <v>5543</v>
      </c>
      <c r="E1182" s="167" t="s">
        <v>5543</v>
      </c>
      <c r="F1182" s="167" t="s">
        <v>1425</v>
      </c>
      <c r="G1182" s="167" t="s">
        <v>1426</v>
      </c>
      <c r="I1182" s="167" t="s">
        <v>1405</v>
      </c>
      <c r="J1182" s="167" t="s">
        <v>2907</v>
      </c>
      <c r="K1182" s="167" t="s">
        <v>1016</v>
      </c>
      <c r="L1182" s="167" t="s">
        <v>2907</v>
      </c>
      <c r="M1182" s="167" t="s">
        <v>2879</v>
      </c>
      <c r="O1182" s="167">
        <v>11109</v>
      </c>
      <c r="P1182" s="167" t="s">
        <v>4987</v>
      </c>
      <c r="Q1182" s="167">
        <v>6.5</v>
      </c>
      <c r="S1182" s="167">
        <f t="shared" si="18"/>
        <v>6.5</v>
      </c>
      <c r="T1182" s="167" t="s">
        <v>1361</v>
      </c>
    </row>
    <row r="1183" spans="1:20">
      <c r="A1183" s="167">
        <v>50150</v>
      </c>
      <c r="B1183" s="168">
        <v>45931</v>
      </c>
      <c r="C1183" s="168">
        <v>45931</v>
      </c>
      <c r="D1183" s="167" t="s">
        <v>5543</v>
      </c>
      <c r="E1183" s="167" t="s">
        <v>5543</v>
      </c>
      <c r="F1183" s="167" t="s">
        <v>1425</v>
      </c>
      <c r="G1183" s="167" t="s">
        <v>1426</v>
      </c>
      <c r="I1183" s="167" t="s">
        <v>1405</v>
      </c>
      <c r="J1183" s="167" t="s">
        <v>1592</v>
      </c>
      <c r="K1183" s="167" t="s">
        <v>1016</v>
      </c>
      <c r="L1183" s="167" t="s">
        <v>1593</v>
      </c>
      <c r="M1183" s="167" t="s">
        <v>2879</v>
      </c>
      <c r="O1183" s="167">
        <v>11109</v>
      </c>
      <c r="P1183" s="167" t="s">
        <v>4987</v>
      </c>
      <c r="Q1183" s="167">
        <v>6.6</v>
      </c>
      <c r="S1183" s="167">
        <f t="shared" si="18"/>
        <v>6.6</v>
      </c>
      <c r="T1183" s="167" t="s">
        <v>1361</v>
      </c>
    </row>
    <row r="1184" spans="1:20">
      <c r="A1184" s="167">
        <v>50150</v>
      </c>
      <c r="B1184" s="168">
        <v>45931</v>
      </c>
      <c r="C1184" s="168">
        <v>45931</v>
      </c>
      <c r="D1184" s="167" t="s">
        <v>5543</v>
      </c>
      <c r="E1184" s="167" t="s">
        <v>5543</v>
      </c>
      <c r="F1184" s="167" t="s">
        <v>1425</v>
      </c>
      <c r="G1184" s="167" t="s">
        <v>1426</v>
      </c>
      <c r="I1184" s="167" t="s">
        <v>1405</v>
      </c>
      <c r="J1184" s="167" t="s">
        <v>2898</v>
      </c>
      <c r="K1184" s="167" t="s">
        <v>1016</v>
      </c>
      <c r="L1184" s="167" t="s">
        <v>2898</v>
      </c>
      <c r="M1184" s="167" t="s">
        <v>2879</v>
      </c>
      <c r="O1184" s="167">
        <v>11109</v>
      </c>
      <c r="P1184" s="167" t="s">
        <v>4987</v>
      </c>
      <c r="Q1184" s="167">
        <v>13.33</v>
      </c>
      <c r="S1184" s="167">
        <f t="shared" si="18"/>
        <v>13.33</v>
      </c>
      <c r="T1184" s="167" t="s">
        <v>1361</v>
      </c>
    </row>
    <row r="1185" spans="1:20">
      <c r="A1185" s="167">
        <v>50150</v>
      </c>
      <c r="B1185" s="168">
        <v>45931</v>
      </c>
      <c r="C1185" s="168">
        <v>45931</v>
      </c>
      <c r="D1185" s="167" t="s">
        <v>5544</v>
      </c>
      <c r="E1185" s="167" t="s">
        <v>5544</v>
      </c>
      <c r="F1185" s="167" t="s">
        <v>1425</v>
      </c>
      <c r="G1185" s="167" t="s">
        <v>1426</v>
      </c>
      <c r="I1185" s="167" t="s">
        <v>1405</v>
      </c>
      <c r="J1185" s="167" t="s">
        <v>1592</v>
      </c>
      <c r="K1185" s="167" t="s">
        <v>1016</v>
      </c>
      <c r="L1185" s="167" t="s">
        <v>1593</v>
      </c>
      <c r="M1185" s="167" t="s">
        <v>2879</v>
      </c>
      <c r="O1185" s="167">
        <v>11110</v>
      </c>
      <c r="P1185" s="167" t="s">
        <v>4987</v>
      </c>
      <c r="Q1185" s="167">
        <v>2.2000000000000002</v>
      </c>
      <c r="S1185" s="167">
        <f t="shared" si="18"/>
        <v>2.2000000000000002</v>
      </c>
      <c r="T1185" s="167" t="s">
        <v>1361</v>
      </c>
    </row>
    <row r="1186" spans="1:20">
      <c r="A1186" s="167">
        <v>50150</v>
      </c>
      <c r="B1186" s="168">
        <v>45931</v>
      </c>
      <c r="C1186" s="168">
        <v>45931</v>
      </c>
      <c r="D1186" s="167" t="s">
        <v>5545</v>
      </c>
      <c r="E1186" s="167" t="s">
        <v>5545</v>
      </c>
      <c r="F1186" s="167" t="s">
        <v>1425</v>
      </c>
      <c r="G1186" s="167" t="s">
        <v>1426</v>
      </c>
      <c r="I1186" s="167" t="s">
        <v>1405</v>
      </c>
      <c r="J1186" s="167" t="s">
        <v>1592</v>
      </c>
      <c r="K1186" s="167" t="s">
        <v>1016</v>
      </c>
      <c r="L1186" s="167" t="s">
        <v>1593</v>
      </c>
      <c r="M1186" s="167" t="s">
        <v>2879</v>
      </c>
      <c r="O1186" s="167">
        <v>11111</v>
      </c>
      <c r="P1186" s="167" t="s">
        <v>4987</v>
      </c>
      <c r="Q1186" s="167">
        <v>2.2000000000000002</v>
      </c>
      <c r="S1186" s="167">
        <f t="shared" si="18"/>
        <v>2.2000000000000002</v>
      </c>
      <c r="T1186" s="167" t="s">
        <v>1361</v>
      </c>
    </row>
    <row r="1187" spans="1:20">
      <c r="A1187" s="167">
        <v>50150</v>
      </c>
      <c r="B1187" s="168">
        <v>45931</v>
      </c>
      <c r="C1187" s="168">
        <v>45931</v>
      </c>
      <c r="D1187" s="167" t="s">
        <v>5545</v>
      </c>
      <c r="E1187" s="167" t="s">
        <v>5545</v>
      </c>
      <c r="F1187" s="167" t="s">
        <v>1425</v>
      </c>
      <c r="G1187" s="167" t="s">
        <v>1426</v>
      </c>
      <c r="I1187" s="167" t="s">
        <v>1405</v>
      </c>
      <c r="J1187" s="167" t="s">
        <v>2907</v>
      </c>
      <c r="K1187" s="167" t="s">
        <v>1016</v>
      </c>
      <c r="L1187" s="167" t="s">
        <v>2907</v>
      </c>
      <c r="M1187" s="167" t="s">
        <v>2879</v>
      </c>
      <c r="O1187" s="167">
        <v>11111</v>
      </c>
      <c r="P1187" s="167" t="s">
        <v>4987</v>
      </c>
      <c r="Q1187" s="167">
        <v>6.5</v>
      </c>
      <c r="S1187" s="167">
        <f t="shared" si="18"/>
        <v>6.5</v>
      </c>
      <c r="T1187" s="167" t="s">
        <v>1361</v>
      </c>
    </row>
    <row r="1188" spans="1:20">
      <c r="A1188" s="167">
        <v>50150</v>
      </c>
      <c r="B1188" s="168">
        <v>45931</v>
      </c>
      <c r="C1188" s="168">
        <v>45931</v>
      </c>
      <c r="D1188" s="167" t="s">
        <v>5545</v>
      </c>
      <c r="E1188" s="167" t="s">
        <v>5545</v>
      </c>
      <c r="F1188" s="167" t="s">
        <v>1425</v>
      </c>
      <c r="G1188" s="167" t="s">
        <v>1426</v>
      </c>
      <c r="I1188" s="167" t="s">
        <v>1405</v>
      </c>
      <c r="J1188" s="167" t="s">
        <v>2898</v>
      </c>
      <c r="K1188" s="167" t="s">
        <v>1016</v>
      </c>
      <c r="L1188" s="167" t="s">
        <v>2898</v>
      </c>
      <c r="M1188" s="167" t="s">
        <v>2879</v>
      </c>
      <c r="O1188" s="167">
        <v>11111</v>
      </c>
      <c r="P1188" s="167" t="s">
        <v>4987</v>
      </c>
      <c r="Q1188" s="167">
        <v>13.33</v>
      </c>
      <c r="S1188" s="167">
        <f t="shared" si="18"/>
        <v>13.33</v>
      </c>
      <c r="T1188" s="167" t="s">
        <v>1361</v>
      </c>
    </row>
    <row r="1189" spans="1:20">
      <c r="A1189" s="167">
        <v>50150</v>
      </c>
      <c r="B1189" s="168">
        <v>45931</v>
      </c>
      <c r="C1189" s="168">
        <v>45931</v>
      </c>
      <c r="D1189" s="167" t="s">
        <v>5546</v>
      </c>
      <c r="E1189" s="167" t="s">
        <v>5546</v>
      </c>
      <c r="F1189" s="167" t="s">
        <v>1425</v>
      </c>
      <c r="G1189" s="167" t="s">
        <v>1426</v>
      </c>
      <c r="I1189" s="167" t="s">
        <v>1405</v>
      </c>
      <c r="J1189" s="167" t="s">
        <v>2907</v>
      </c>
      <c r="K1189" s="167" t="s">
        <v>1016</v>
      </c>
      <c r="L1189" s="167" t="s">
        <v>2907</v>
      </c>
      <c r="M1189" s="167" t="s">
        <v>2879</v>
      </c>
      <c r="O1189" s="167">
        <v>11112</v>
      </c>
      <c r="P1189" s="167" t="s">
        <v>4987</v>
      </c>
      <c r="Q1189" s="167">
        <v>6.5</v>
      </c>
      <c r="S1189" s="167">
        <f t="shared" si="18"/>
        <v>6.5</v>
      </c>
      <c r="T1189" s="167" t="s">
        <v>1361</v>
      </c>
    </row>
    <row r="1190" spans="1:20">
      <c r="A1190" s="167">
        <v>50150</v>
      </c>
      <c r="B1190" s="168">
        <v>45931</v>
      </c>
      <c r="C1190" s="168">
        <v>45931</v>
      </c>
      <c r="D1190" s="167" t="s">
        <v>5546</v>
      </c>
      <c r="E1190" s="167" t="s">
        <v>5546</v>
      </c>
      <c r="F1190" s="167" t="s">
        <v>1425</v>
      </c>
      <c r="G1190" s="167" t="s">
        <v>1426</v>
      </c>
      <c r="I1190" s="167" t="s">
        <v>1405</v>
      </c>
      <c r="J1190" s="167" t="s">
        <v>2898</v>
      </c>
      <c r="K1190" s="167" t="s">
        <v>1016</v>
      </c>
      <c r="L1190" s="167" t="s">
        <v>2898</v>
      </c>
      <c r="M1190" s="167" t="s">
        <v>2879</v>
      </c>
      <c r="O1190" s="167">
        <v>11112</v>
      </c>
      <c r="P1190" s="167" t="s">
        <v>4987</v>
      </c>
      <c r="Q1190" s="167">
        <v>13.33</v>
      </c>
      <c r="S1190" s="167">
        <f t="shared" si="18"/>
        <v>13.33</v>
      </c>
      <c r="T1190" s="167" t="s">
        <v>1361</v>
      </c>
    </row>
    <row r="1191" spans="1:20">
      <c r="A1191" s="167">
        <v>50150</v>
      </c>
      <c r="B1191" s="168">
        <v>45931</v>
      </c>
      <c r="C1191" s="168">
        <v>45931</v>
      </c>
      <c r="D1191" s="167" t="s">
        <v>5547</v>
      </c>
      <c r="E1191" s="167" t="s">
        <v>5547</v>
      </c>
      <c r="F1191" s="167" t="s">
        <v>1425</v>
      </c>
      <c r="G1191" s="167" t="s">
        <v>1426</v>
      </c>
      <c r="I1191" s="167" t="s">
        <v>1405</v>
      </c>
      <c r="J1191" s="167" t="s">
        <v>1592</v>
      </c>
      <c r="K1191" s="167" t="s">
        <v>1016</v>
      </c>
      <c r="L1191" s="167" t="s">
        <v>1593</v>
      </c>
      <c r="M1191" s="167" t="s">
        <v>2879</v>
      </c>
      <c r="O1191" s="167">
        <v>11113</v>
      </c>
      <c r="P1191" s="167" t="s">
        <v>4987</v>
      </c>
      <c r="Q1191" s="167">
        <v>4.4000000000000004</v>
      </c>
      <c r="S1191" s="167">
        <f t="shared" si="18"/>
        <v>4.4000000000000004</v>
      </c>
      <c r="T1191" s="167" t="s">
        <v>1361</v>
      </c>
    </row>
    <row r="1192" spans="1:20">
      <c r="A1192" s="167">
        <v>50150</v>
      </c>
      <c r="B1192" s="168">
        <v>45931</v>
      </c>
      <c r="C1192" s="168">
        <v>45931</v>
      </c>
      <c r="D1192" s="167" t="s">
        <v>5548</v>
      </c>
      <c r="E1192" s="167" t="s">
        <v>5548</v>
      </c>
      <c r="F1192" s="167" t="s">
        <v>1425</v>
      </c>
      <c r="G1192" s="167" t="s">
        <v>1426</v>
      </c>
      <c r="I1192" s="167" t="s">
        <v>1405</v>
      </c>
      <c r="J1192" s="167" t="s">
        <v>1592</v>
      </c>
      <c r="K1192" s="167" t="s">
        <v>1016</v>
      </c>
      <c r="L1192" s="167" t="s">
        <v>1593</v>
      </c>
      <c r="M1192" s="167" t="s">
        <v>2879</v>
      </c>
      <c r="O1192" s="167">
        <v>11114</v>
      </c>
      <c r="P1192" s="167" t="s">
        <v>4987</v>
      </c>
      <c r="Q1192" s="167">
        <v>2.2000000000000002</v>
      </c>
      <c r="S1192" s="167">
        <f t="shared" si="18"/>
        <v>2.2000000000000002</v>
      </c>
      <c r="T1192" s="167" t="s">
        <v>1361</v>
      </c>
    </row>
    <row r="1193" spans="1:20">
      <c r="A1193" s="167">
        <v>50150</v>
      </c>
      <c r="B1193" s="168">
        <v>45931</v>
      </c>
      <c r="C1193" s="168">
        <v>45931</v>
      </c>
      <c r="D1193" s="167" t="s">
        <v>5548</v>
      </c>
      <c r="E1193" s="167" t="s">
        <v>5548</v>
      </c>
      <c r="F1193" s="167" t="s">
        <v>1425</v>
      </c>
      <c r="G1193" s="167" t="s">
        <v>1426</v>
      </c>
      <c r="I1193" s="167" t="s">
        <v>1405</v>
      </c>
      <c r="J1193" s="167" t="s">
        <v>2907</v>
      </c>
      <c r="K1193" s="167" t="s">
        <v>1016</v>
      </c>
      <c r="L1193" s="167" t="s">
        <v>2907</v>
      </c>
      <c r="M1193" s="167" t="s">
        <v>2879</v>
      </c>
      <c r="O1193" s="167">
        <v>11114</v>
      </c>
      <c r="P1193" s="167" t="s">
        <v>4987</v>
      </c>
      <c r="Q1193" s="167">
        <v>6.5</v>
      </c>
      <c r="S1193" s="167">
        <f t="shared" si="18"/>
        <v>6.5</v>
      </c>
      <c r="T1193" s="167" t="s">
        <v>1361</v>
      </c>
    </row>
    <row r="1194" spans="1:20">
      <c r="A1194" s="167">
        <v>50150</v>
      </c>
      <c r="B1194" s="168">
        <v>45931</v>
      </c>
      <c r="C1194" s="168">
        <v>45931</v>
      </c>
      <c r="D1194" s="167" t="s">
        <v>5548</v>
      </c>
      <c r="E1194" s="167" t="s">
        <v>5548</v>
      </c>
      <c r="F1194" s="167" t="s">
        <v>1425</v>
      </c>
      <c r="G1194" s="167" t="s">
        <v>1426</v>
      </c>
      <c r="I1194" s="167" t="s">
        <v>1405</v>
      </c>
      <c r="J1194" s="167" t="s">
        <v>2896</v>
      </c>
      <c r="K1194" s="167" t="s">
        <v>1016</v>
      </c>
      <c r="L1194" s="167" t="s">
        <v>2896</v>
      </c>
      <c r="M1194" s="167" t="s">
        <v>2879</v>
      </c>
      <c r="O1194" s="167">
        <v>11114</v>
      </c>
      <c r="P1194" s="167" t="s">
        <v>4987</v>
      </c>
      <c r="Q1194" s="167">
        <v>8</v>
      </c>
      <c r="S1194" s="167">
        <f t="shared" si="18"/>
        <v>8</v>
      </c>
      <c r="T1194" s="167" t="s">
        <v>1361</v>
      </c>
    </row>
    <row r="1195" spans="1:20">
      <c r="A1195" s="167">
        <v>50150</v>
      </c>
      <c r="B1195" s="168">
        <v>45931</v>
      </c>
      <c r="C1195" s="168">
        <v>45931</v>
      </c>
      <c r="D1195" s="167" t="s">
        <v>5549</v>
      </c>
      <c r="E1195" s="167" t="s">
        <v>5549</v>
      </c>
      <c r="F1195" s="167" t="s">
        <v>1425</v>
      </c>
      <c r="G1195" s="167" t="s">
        <v>1426</v>
      </c>
      <c r="I1195" s="167" t="s">
        <v>1405</v>
      </c>
      <c r="J1195" s="167" t="s">
        <v>1592</v>
      </c>
      <c r="K1195" s="167" t="s">
        <v>1016</v>
      </c>
      <c r="L1195" s="167" t="s">
        <v>1593</v>
      </c>
      <c r="M1195" s="167" t="s">
        <v>2879</v>
      </c>
      <c r="O1195" s="167">
        <v>11115</v>
      </c>
      <c r="P1195" s="167" t="s">
        <v>4987</v>
      </c>
      <c r="Q1195" s="167">
        <v>2.2000000000000002</v>
      </c>
      <c r="S1195" s="167">
        <f t="shared" si="18"/>
        <v>2.2000000000000002</v>
      </c>
      <c r="T1195" s="167" t="s">
        <v>1361</v>
      </c>
    </row>
    <row r="1196" spans="1:20">
      <c r="A1196" s="167">
        <v>50150</v>
      </c>
      <c r="B1196" s="168">
        <v>45931</v>
      </c>
      <c r="C1196" s="168">
        <v>45931</v>
      </c>
      <c r="D1196" s="167" t="s">
        <v>5338</v>
      </c>
      <c r="E1196" s="167" t="s">
        <v>5338</v>
      </c>
      <c r="F1196" s="167" t="s">
        <v>1425</v>
      </c>
      <c r="G1196" s="167" t="s">
        <v>1426</v>
      </c>
      <c r="I1196" s="167" t="s">
        <v>1650</v>
      </c>
      <c r="J1196" s="167" t="s">
        <v>1430</v>
      </c>
      <c r="K1196" s="167" t="s">
        <v>682</v>
      </c>
      <c r="L1196" s="167" t="s">
        <v>1430</v>
      </c>
      <c r="M1196" s="167" t="s">
        <v>3214</v>
      </c>
      <c r="O1196" s="167">
        <v>11158</v>
      </c>
      <c r="P1196" s="167" t="s">
        <v>4987</v>
      </c>
      <c r="Q1196" s="167">
        <v>7.11</v>
      </c>
      <c r="S1196" s="167">
        <f t="shared" si="18"/>
        <v>7.11</v>
      </c>
      <c r="T1196" s="167" t="s">
        <v>1361</v>
      </c>
    </row>
    <row r="1197" spans="1:20">
      <c r="A1197" s="167">
        <v>50150</v>
      </c>
      <c r="B1197" s="168">
        <v>45931</v>
      </c>
      <c r="C1197" s="168">
        <v>45931</v>
      </c>
      <c r="D1197" s="167" t="s">
        <v>5550</v>
      </c>
      <c r="E1197" s="167" t="s">
        <v>5550</v>
      </c>
      <c r="F1197" s="167" t="s">
        <v>1425</v>
      </c>
      <c r="G1197" s="167" t="s">
        <v>1426</v>
      </c>
      <c r="I1197" s="167" t="s">
        <v>1405</v>
      </c>
      <c r="J1197" s="167" t="s">
        <v>5551</v>
      </c>
      <c r="K1197" s="167" t="s">
        <v>1016</v>
      </c>
      <c r="L1197" s="167" t="s">
        <v>5552</v>
      </c>
      <c r="M1197" s="167" t="s">
        <v>2879</v>
      </c>
      <c r="O1197" s="167">
        <v>11122</v>
      </c>
      <c r="P1197" s="167" t="s">
        <v>4987</v>
      </c>
      <c r="Q1197" s="167">
        <v>150</v>
      </c>
      <c r="S1197" s="167">
        <f t="shared" si="18"/>
        <v>150</v>
      </c>
      <c r="T1197" s="167" t="s">
        <v>1361</v>
      </c>
    </row>
    <row r="1198" spans="1:20">
      <c r="A1198" s="167">
        <v>50150</v>
      </c>
      <c r="B1198" s="168">
        <v>45931</v>
      </c>
      <c r="C1198" s="168">
        <v>45931</v>
      </c>
      <c r="D1198" s="167" t="s">
        <v>5550</v>
      </c>
      <c r="E1198" s="167" t="s">
        <v>5550</v>
      </c>
      <c r="F1198" s="167" t="s">
        <v>1425</v>
      </c>
      <c r="G1198" s="167" t="s">
        <v>1426</v>
      </c>
      <c r="I1198" s="167" t="s">
        <v>1405</v>
      </c>
      <c r="J1198" s="167" t="s">
        <v>5553</v>
      </c>
      <c r="K1198" s="167" t="s">
        <v>1016</v>
      </c>
      <c r="L1198" s="167" t="s">
        <v>5554</v>
      </c>
      <c r="M1198" s="167" t="s">
        <v>2879</v>
      </c>
      <c r="O1198" s="167">
        <v>11122</v>
      </c>
      <c r="P1198" s="167" t="s">
        <v>4987</v>
      </c>
      <c r="Q1198" s="167">
        <v>305.25</v>
      </c>
      <c r="S1198" s="167">
        <f t="shared" si="18"/>
        <v>305.25</v>
      </c>
      <c r="T1198" s="167" t="s">
        <v>1361</v>
      </c>
    </row>
    <row r="1199" spans="1:20">
      <c r="A1199" s="167">
        <v>50150</v>
      </c>
      <c r="B1199" s="168">
        <v>45931</v>
      </c>
      <c r="C1199" s="168">
        <v>45931</v>
      </c>
      <c r="D1199" s="167" t="s">
        <v>5357</v>
      </c>
      <c r="E1199" s="167" t="s">
        <v>5357</v>
      </c>
      <c r="F1199" s="167" t="s">
        <v>1425</v>
      </c>
      <c r="G1199" s="167" t="s">
        <v>1426</v>
      </c>
      <c r="I1199" s="167" t="s">
        <v>1405</v>
      </c>
      <c r="J1199" s="167" t="s">
        <v>4877</v>
      </c>
      <c r="K1199" s="167" t="s">
        <v>1338</v>
      </c>
      <c r="L1199" s="167" t="s">
        <v>4878</v>
      </c>
      <c r="M1199" s="167" t="s">
        <v>4858</v>
      </c>
      <c r="O1199" s="167">
        <v>11252</v>
      </c>
      <c r="P1199" s="167" t="s">
        <v>4987</v>
      </c>
      <c r="Q1199" s="167">
        <v>210</v>
      </c>
      <c r="S1199" s="167">
        <f t="shared" si="18"/>
        <v>210</v>
      </c>
      <c r="T1199" s="167" t="s">
        <v>1361</v>
      </c>
    </row>
    <row r="1200" spans="1:20">
      <c r="A1200" s="167">
        <v>50150</v>
      </c>
      <c r="B1200" s="168">
        <v>45931</v>
      </c>
      <c r="C1200" s="168">
        <v>45931</v>
      </c>
      <c r="D1200" s="167" t="s">
        <v>5357</v>
      </c>
      <c r="E1200" s="167" t="s">
        <v>5357</v>
      </c>
      <c r="F1200" s="167" t="s">
        <v>1425</v>
      </c>
      <c r="G1200" s="167" t="s">
        <v>1426</v>
      </c>
      <c r="I1200" s="167" t="s">
        <v>1405</v>
      </c>
      <c r="J1200" s="167" t="s">
        <v>1430</v>
      </c>
      <c r="K1200" s="167" t="s">
        <v>1338</v>
      </c>
      <c r="L1200" s="167" t="s">
        <v>1430</v>
      </c>
      <c r="M1200" s="167" t="s">
        <v>4858</v>
      </c>
      <c r="O1200" s="167">
        <v>11252</v>
      </c>
      <c r="P1200" s="167" t="s">
        <v>4987</v>
      </c>
      <c r="Q1200" s="167">
        <v>970.46</v>
      </c>
      <c r="S1200" s="167">
        <f t="shared" si="18"/>
        <v>970.46</v>
      </c>
      <c r="T1200" s="167" t="s">
        <v>1361</v>
      </c>
    </row>
    <row r="1201" spans="1:20">
      <c r="A1201" s="167">
        <v>50150</v>
      </c>
      <c r="B1201" s="168">
        <v>45933</v>
      </c>
      <c r="C1201" s="168">
        <v>45933</v>
      </c>
      <c r="D1201" s="167" t="s">
        <v>5555</v>
      </c>
      <c r="E1201" s="167" t="s">
        <v>5556</v>
      </c>
      <c r="H1201" s="167" t="s">
        <v>5442</v>
      </c>
      <c r="I1201" s="167" t="s">
        <v>4956</v>
      </c>
      <c r="O1201" s="167">
        <v>4323</v>
      </c>
      <c r="P1201" s="167" t="s">
        <v>4981</v>
      </c>
      <c r="Q1201" s="167">
        <v>89.95</v>
      </c>
      <c r="S1201" s="167">
        <f t="shared" si="18"/>
        <v>89.95</v>
      </c>
      <c r="T1201" s="167" t="s">
        <v>1361</v>
      </c>
    </row>
    <row r="1202" spans="1:20">
      <c r="A1202" s="167">
        <v>50150</v>
      </c>
      <c r="B1202" s="168">
        <v>45933</v>
      </c>
      <c r="C1202" s="168">
        <v>45933</v>
      </c>
      <c r="D1202" s="167" t="s">
        <v>5557</v>
      </c>
      <c r="E1202" s="167" t="s">
        <v>5558</v>
      </c>
      <c r="I1202" s="167" t="s">
        <v>4956</v>
      </c>
      <c r="O1202" s="167">
        <v>4323</v>
      </c>
      <c r="P1202" s="167" t="s">
        <v>4981</v>
      </c>
      <c r="Q1202" s="167">
        <v>178.54</v>
      </c>
      <c r="S1202" s="167">
        <f t="shared" si="18"/>
        <v>178.54</v>
      </c>
      <c r="T1202" s="167" t="s">
        <v>1361</v>
      </c>
    </row>
    <row r="1203" spans="1:20">
      <c r="A1203" s="167">
        <v>50150</v>
      </c>
      <c r="B1203" s="168">
        <v>45934</v>
      </c>
      <c r="C1203" s="168">
        <v>45934</v>
      </c>
      <c r="D1203" s="167" t="s">
        <v>5559</v>
      </c>
      <c r="E1203" s="167" t="s">
        <v>5560</v>
      </c>
      <c r="I1203" s="167" t="s">
        <v>4956</v>
      </c>
      <c r="O1203" s="167">
        <v>4329</v>
      </c>
      <c r="P1203" s="167" t="s">
        <v>4981</v>
      </c>
      <c r="Q1203" s="167">
        <v>24.97</v>
      </c>
      <c r="S1203" s="167">
        <f t="shared" si="18"/>
        <v>24.97</v>
      </c>
      <c r="T1203" s="167" t="s">
        <v>1361</v>
      </c>
    </row>
    <row r="1204" spans="1:20">
      <c r="A1204" s="167">
        <v>50150</v>
      </c>
      <c r="B1204" s="168">
        <v>45935</v>
      </c>
      <c r="C1204" s="168">
        <v>45935</v>
      </c>
      <c r="D1204" s="167" t="s">
        <v>5561</v>
      </c>
      <c r="E1204" s="167" t="s">
        <v>5560</v>
      </c>
      <c r="I1204" s="167" t="s">
        <v>4956</v>
      </c>
      <c r="O1204" s="167">
        <v>4328</v>
      </c>
      <c r="P1204" s="167" t="s">
        <v>4981</v>
      </c>
      <c r="Q1204" s="167">
        <v>0.05</v>
      </c>
      <c r="S1204" s="167">
        <f t="shared" si="18"/>
        <v>0.05</v>
      </c>
      <c r="T1204" s="167" t="s">
        <v>1361</v>
      </c>
    </row>
    <row r="1205" spans="1:20">
      <c r="A1205" s="167">
        <v>50150</v>
      </c>
      <c r="B1205" s="168">
        <v>45936</v>
      </c>
      <c r="C1205" s="168">
        <v>45936</v>
      </c>
      <c r="D1205" s="167" t="s">
        <v>5562</v>
      </c>
      <c r="E1205" s="167" t="s">
        <v>5451</v>
      </c>
      <c r="H1205" s="167" t="s">
        <v>5452</v>
      </c>
      <c r="I1205" s="167" t="s">
        <v>4956</v>
      </c>
      <c r="O1205" s="167">
        <v>4324</v>
      </c>
      <c r="P1205" s="167" t="s">
        <v>4981</v>
      </c>
      <c r="Q1205" s="167">
        <v>3658.42</v>
      </c>
      <c r="S1205" s="167">
        <f t="shared" si="18"/>
        <v>3658.42</v>
      </c>
      <c r="T1205" s="167" t="s">
        <v>1361</v>
      </c>
    </row>
    <row r="1206" spans="1:20">
      <c r="A1206" s="167">
        <v>50150</v>
      </c>
      <c r="B1206" s="168">
        <v>45939</v>
      </c>
      <c r="C1206" s="168">
        <v>45939</v>
      </c>
      <c r="D1206" s="167" t="s">
        <v>5563</v>
      </c>
      <c r="E1206" s="167" t="s">
        <v>5457</v>
      </c>
      <c r="F1206" s="167" t="s">
        <v>5458</v>
      </c>
      <c r="G1206" s="167" t="s">
        <v>5459</v>
      </c>
      <c r="I1206" s="167" t="s">
        <v>4956</v>
      </c>
      <c r="O1206" s="167">
        <v>4346</v>
      </c>
      <c r="P1206" s="167" t="s">
        <v>4981</v>
      </c>
      <c r="Q1206" s="167">
        <v>65.569999999999993</v>
      </c>
      <c r="S1206" s="167">
        <f t="shared" si="18"/>
        <v>65.569999999999993</v>
      </c>
      <c r="T1206" s="167" t="s">
        <v>1361</v>
      </c>
    </row>
    <row r="1207" spans="1:20">
      <c r="A1207" s="167">
        <v>50150</v>
      </c>
      <c r="B1207" s="168">
        <v>45945</v>
      </c>
      <c r="C1207" s="168">
        <v>45945</v>
      </c>
      <c r="D1207" s="167" t="s">
        <v>5339</v>
      </c>
      <c r="E1207" s="167" t="s">
        <v>5339</v>
      </c>
      <c r="F1207" s="167" t="s">
        <v>1425</v>
      </c>
      <c r="G1207" s="167" t="s">
        <v>1426</v>
      </c>
      <c r="I1207" s="167" t="s">
        <v>1384</v>
      </c>
      <c r="J1207" s="167" t="s">
        <v>1430</v>
      </c>
      <c r="K1207" s="167" t="s">
        <v>798</v>
      </c>
      <c r="L1207" s="167" t="s">
        <v>1430</v>
      </c>
      <c r="M1207" s="167" t="s">
        <v>1385</v>
      </c>
      <c r="O1207" s="167">
        <v>11270</v>
      </c>
      <c r="P1207" s="167" t="s">
        <v>4987</v>
      </c>
      <c r="Q1207" s="167">
        <v>12.66</v>
      </c>
      <c r="S1207" s="167">
        <f t="shared" si="18"/>
        <v>12.66</v>
      </c>
      <c r="T1207" s="167" t="s">
        <v>1361</v>
      </c>
    </row>
    <row r="1208" spans="1:20">
      <c r="A1208" s="167">
        <v>50150</v>
      </c>
      <c r="B1208" s="168">
        <v>45945</v>
      </c>
      <c r="C1208" s="168">
        <v>45945</v>
      </c>
      <c r="D1208" s="167" t="s">
        <v>5339</v>
      </c>
      <c r="E1208" s="167" t="s">
        <v>5339</v>
      </c>
      <c r="F1208" s="167" t="s">
        <v>1408</v>
      </c>
      <c r="G1208" s="167" t="s">
        <v>1409</v>
      </c>
      <c r="I1208" s="167" t="s">
        <v>1384</v>
      </c>
      <c r="J1208" s="167" t="s">
        <v>1469</v>
      </c>
      <c r="K1208" s="167" t="s">
        <v>798</v>
      </c>
      <c r="L1208" s="167" t="s">
        <v>1469</v>
      </c>
      <c r="M1208" s="167" t="s">
        <v>1385</v>
      </c>
      <c r="O1208" s="167">
        <v>11270</v>
      </c>
      <c r="P1208" s="167" t="s">
        <v>4987</v>
      </c>
      <c r="Q1208" s="167">
        <v>5.2</v>
      </c>
      <c r="S1208" s="167">
        <f t="shared" si="18"/>
        <v>5.2</v>
      </c>
      <c r="T1208" s="167" t="s">
        <v>1361</v>
      </c>
    </row>
    <row r="1209" spans="1:20">
      <c r="A1209" s="167">
        <v>50150</v>
      </c>
      <c r="B1209" s="168">
        <v>45945</v>
      </c>
      <c r="C1209" s="168">
        <v>45945</v>
      </c>
      <c r="D1209" s="167" t="s">
        <v>5339</v>
      </c>
      <c r="E1209" s="167" t="s">
        <v>5339</v>
      </c>
      <c r="F1209" s="167" t="s">
        <v>1465</v>
      </c>
      <c r="G1209" s="167" t="s">
        <v>1466</v>
      </c>
      <c r="I1209" s="167" t="s">
        <v>1384</v>
      </c>
      <c r="J1209" s="167" t="s">
        <v>1467</v>
      </c>
      <c r="K1209" s="167" t="s">
        <v>798</v>
      </c>
      <c r="L1209" s="167" t="s">
        <v>1467</v>
      </c>
      <c r="M1209" s="167" t="s">
        <v>1385</v>
      </c>
      <c r="O1209" s="167">
        <v>11270</v>
      </c>
      <c r="P1209" s="167" t="s">
        <v>4987</v>
      </c>
      <c r="Q1209" s="167">
        <v>392.08</v>
      </c>
      <c r="S1209" s="167">
        <f t="shared" si="18"/>
        <v>392.08</v>
      </c>
      <c r="T1209" s="167" t="s">
        <v>1361</v>
      </c>
    </row>
    <row r="1210" spans="1:20">
      <c r="A1210" s="167">
        <v>50150</v>
      </c>
      <c r="B1210" s="168">
        <v>45945</v>
      </c>
      <c r="C1210" s="168">
        <v>45945</v>
      </c>
      <c r="D1210" s="167" t="s">
        <v>5340</v>
      </c>
      <c r="E1210" s="167" t="s">
        <v>5340</v>
      </c>
      <c r="F1210" s="167" t="s">
        <v>1425</v>
      </c>
      <c r="G1210" s="167" t="s">
        <v>1426</v>
      </c>
      <c r="I1210" s="167" t="s">
        <v>1384</v>
      </c>
      <c r="J1210" s="167" t="s">
        <v>1430</v>
      </c>
      <c r="K1210" s="167" t="s">
        <v>842</v>
      </c>
      <c r="L1210" s="167" t="s">
        <v>1430</v>
      </c>
      <c r="M1210" s="167" t="s">
        <v>1395</v>
      </c>
      <c r="O1210" s="167">
        <v>11271</v>
      </c>
      <c r="P1210" s="167" t="s">
        <v>4987</v>
      </c>
      <c r="Q1210" s="167">
        <v>213.04</v>
      </c>
      <c r="S1210" s="167">
        <f t="shared" si="18"/>
        <v>213.04</v>
      </c>
      <c r="T1210" s="167" t="s">
        <v>1361</v>
      </c>
    </row>
    <row r="1211" spans="1:20">
      <c r="A1211" s="167">
        <v>50150</v>
      </c>
      <c r="B1211" s="168">
        <v>45945</v>
      </c>
      <c r="C1211" s="168">
        <v>45945</v>
      </c>
      <c r="D1211" s="167" t="s">
        <v>5340</v>
      </c>
      <c r="E1211" s="167" t="s">
        <v>5340</v>
      </c>
      <c r="F1211" s="167" t="s">
        <v>1425</v>
      </c>
      <c r="G1211" s="167" t="s">
        <v>1426</v>
      </c>
      <c r="I1211" s="167" t="s">
        <v>1384</v>
      </c>
      <c r="J1211" s="167" t="s">
        <v>1758</v>
      </c>
      <c r="K1211" s="167" t="s">
        <v>842</v>
      </c>
      <c r="L1211" s="167" t="s">
        <v>1759</v>
      </c>
      <c r="M1211" s="167" t="s">
        <v>1395</v>
      </c>
      <c r="O1211" s="167">
        <v>11271</v>
      </c>
      <c r="P1211" s="167" t="s">
        <v>4987</v>
      </c>
      <c r="Q1211" s="167">
        <v>1232</v>
      </c>
      <c r="S1211" s="167">
        <f t="shared" si="18"/>
        <v>1232</v>
      </c>
      <c r="T1211" s="167" t="s">
        <v>1361</v>
      </c>
    </row>
    <row r="1212" spans="1:20">
      <c r="A1212" s="167">
        <v>50150</v>
      </c>
      <c r="B1212" s="168">
        <v>45945</v>
      </c>
      <c r="C1212" s="168">
        <v>45945</v>
      </c>
      <c r="D1212" s="167" t="s">
        <v>5340</v>
      </c>
      <c r="E1212" s="167" t="s">
        <v>5340</v>
      </c>
      <c r="F1212" s="167" t="s">
        <v>1465</v>
      </c>
      <c r="G1212" s="167" t="s">
        <v>1466</v>
      </c>
      <c r="I1212" s="167" t="s">
        <v>1384</v>
      </c>
      <c r="J1212" s="167" t="s">
        <v>1765</v>
      </c>
      <c r="K1212" s="167" t="s">
        <v>842</v>
      </c>
      <c r="L1212" s="167" t="s">
        <v>1766</v>
      </c>
      <c r="M1212" s="167" t="s">
        <v>1395</v>
      </c>
      <c r="O1212" s="167">
        <v>11271</v>
      </c>
      <c r="P1212" s="167" t="s">
        <v>4987</v>
      </c>
      <c r="Q1212" s="167">
        <v>247.5</v>
      </c>
      <c r="S1212" s="167">
        <f t="shared" si="18"/>
        <v>247.5</v>
      </c>
      <c r="T1212" s="167" t="s">
        <v>1361</v>
      </c>
    </row>
    <row r="1213" spans="1:20">
      <c r="A1213" s="167">
        <v>50150</v>
      </c>
      <c r="B1213" s="168">
        <v>45945</v>
      </c>
      <c r="C1213" s="168">
        <v>45945</v>
      </c>
      <c r="D1213" s="167" t="s">
        <v>5341</v>
      </c>
      <c r="E1213" s="167" t="s">
        <v>5341</v>
      </c>
      <c r="F1213" s="167" t="s">
        <v>1425</v>
      </c>
      <c r="G1213" s="167" t="s">
        <v>1426</v>
      </c>
      <c r="I1213" s="167" t="s">
        <v>1384</v>
      </c>
      <c r="J1213" s="167" t="s">
        <v>1430</v>
      </c>
      <c r="K1213" s="167" t="s">
        <v>867</v>
      </c>
      <c r="L1213" s="167" t="s">
        <v>1430</v>
      </c>
      <c r="M1213" s="167" t="s">
        <v>1392</v>
      </c>
      <c r="O1213" s="167">
        <v>11272</v>
      </c>
      <c r="P1213" s="167" t="s">
        <v>4987</v>
      </c>
      <c r="Q1213" s="167">
        <v>37.42</v>
      </c>
      <c r="S1213" s="167">
        <f t="shared" si="18"/>
        <v>37.42</v>
      </c>
      <c r="T1213" s="167" t="s">
        <v>1361</v>
      </c>
    </row>
    <row r="1214" spans="1:20">
      <c r="A1214" s="167">
        <v>50150</v>
      </c>
      <c r="B1214" s="168">
        <v>45945</v>
      </c>
      <c r="C1214" s="168">
        <v>45945</v>
      </c>
      <c r="D1214" s="167" t="s">
        <v>5342</v>
      </c>
      <c r="E1214" s="167" t="s">
        <v>5342</v>
      </c>
      <c r="F1214" s="167" t="s">
        <v>1425</v>
      </c>
      <c r="G1214" s="167" t="s">
        <v>1426</v>
      </c>
      <c r="I1214" s="167" t="s">
        <v>1384</v>
      </c>
      <c r="J1214" s="167" t="s">
        <v>1592</v>
      </c>
      <c r="K1214" s="167" t="s">
        <v>1076</v>
      </c>
      <c r="L1214" s="167" t="s">
        <v>1593</v>
      </c>
      <c r="M1214" s="167" t="s">
        <v>1396</v>
      </c>
      <c r="O1214" s="167">
        <v>11273</v>
      </c>
      <c r="P1214" s="167" t="s">
        <v>4987</v>
      </c>
      <c r="Q1214" s="167">
        <v>79.2</v>
      </c>
      <c r="S1214" s="167">
        <f t="shared" si="18"/>
        <v>79.2</v>
      </c>
      <c r="T1214" s="167" t="s">
        <v>1361</v>
      </c>
    </row>
    <row r="1215" spans="1:20">
      <c r="A1215" s="167">
        <v>50150</v>
      </c>
      <c r="B1215" s="168">
        <v>45945</v>
      </c>
      <c r="C1215" s="168">
        <v>45945</v>
      </c>
      <c r="D1215" s="167" t="s">
        <v>5342</v>
      </c>
      <c r="E1215" s="167" t="s">
        <v>5342</v>
      </c>
      <c r="F1215" s="167" t="s">
        <v>1425</v>
      </c>
      <c r="G1215" s="167" t="s">
        <v>1426</v>
      </c>
      <c r="I1215" s="167" t="s">
        <v>1384</v>
      </c>
      <c r="J1215" s="167" t="s">
        <v>1430</v>
      </c>
      <c r="K1215" s="167" t="s">
        <v>1076</v>
      </c>
      <c r="L1215" s="167" t="s">
        <v>1430</v>
      </c>
      <c r="M1215" s="167" t="s">
        <v>1396</v>
      </c>
      <c r="O1215" s="167">
        <v>11273</v>
      </c>
      <c r="P1215" s="167" t="s">
        <v>4987</v>
      </c>
      <c r="Q1215" s="167">
        <v>86.95</v>
      </c>
      <c r="S1215" s="167">
        <f t="shared" si="18"/>
        <v>86.95</v>
      </c>
      <c r="T1215" s="167" t="s">
        <v>1361</v>
      </c>
    </row>
    <row r="1216" spans="1:20">
      <c r="A1216" s="167">
        <v>50150</v>
      </c>
      <c r="B1216" s="168">
        <v>45945</v>
      </c>
      <c r="C1216" s="168">
        <v>45945</v>
      </c>
      <c r="D1216" s="167" t="s">
        <v>5343</v>
      </c>
      <c r="E1216" s="167" t="s">
        <v>5343</v>
      </c>
      <c r="F1216" s="167" t="s">
        <v>1425</v>
      </c>
      <c r="G1216" s="167" t="s">
        <v>1426</v>
      </c>
      <c r="I1216" s="167" t="s">
        <v>1384</v>
      </c>
      <c r="J1216" s="167" t="s">
        <v>1592</v>
      </c>
      <c r="K1216" s="167" t="s">
        <v>1086</v>
      </c>
      <c r="L1216" s="167" t="s">
        <v>1593</v>
      </c>
      <c r="M1216" s="167" t="s">
        <v>1399</v>
      </c>
      <c r="O1216" s="167">
        <v>11274</v>
      </c>
      <c r="P1216" s="167" t="s">
        <v>4987</v>
      </c>
      <c r="Q1216" s="167">
        <v>299.2</v>
      </c>
      <c r="S1216" s="167">
        <f t="shared" si="18"/>
        <v>299.2</v>
      </c>
      <c r="T1216" s="167" t="s">
        <v>1361</v>
      </c>
    </row>
    <row r="1217" spans="1:20">
      <c r="A1217" s="167">
        <v>50150</v>
      </c>
      <c r="B1217" s="168">
        <v>45945</v>
      </c>
      <c r="C1217" s="168">
        <v>45945</v>
      </c>
      <c r="D1217" s="167" t="s">
        <v>5343</v>
      </c>
      <c r="E1217" s="167" t="s">
        <v>5343</v>
      </c>
      <c r="F1217" s="167" t="s">
        <v>1425</v>
      </c>
      <c r="G1217" s="167" t="s">
        <v>1426</v>
      </c>
      <c r="I1217" s="167" t="s">
        <v>1384</v>
      </c>
      <c r="J1217" s="167" t="s">
        <v>5468</v>
      </c>
      <c r="K1217" s="167" t="s">
        <v>1086</v>
      </c>
      <c r="L1217" s="167" t="s">
        <v>5469</v>
      </c>
      <c r="M1217" s="167" t="s">
        <v>1399</v>
      </c>
      <c r="O1217" s="167">
        <v>11274</v>
      </c>
      <c r="P1217" s="167" t="s">
        <v>4987</v>
      </c>
      <c r="Q1217" s="167">
        <v>512.20000000000005</v>
      </c>
      <c r="S1217" s="167">
        <f t="shared" si="18"/>
        <v>512.20000000000005</v>
      </c>
      <c r="T1217" s="167" t="s">
        <v>1361</v>
      </c>
    </row>
    <row r="1218" spans="1:20">
      <c r="A1218" s="167">
        <v>50150</v>
      </c>
      <c r="B1218" s="168">
        <v>45945</v>
      </c>
      <c r="C1218" s="168">
        <v>45945</v>
      </c>
      <c r="D1218" s="167" t="s">
        <v>5343</v>
      </c>
      <c r="E1218" s="167" t="s">
        <v>5343</v>
      </c>
      <c r="F1218" s="167" t="s">
        <v>1425</v>
      </c>
      <c r="G1218" s="167" t="s">
        <v>1426</v>
      </c>
      <c r="I1218" s="167" t="s">
        <v>1384</v>
      </c>
      <c r="J1218" s="167" t="s">
        <v>1430</v>
      </c>
      <c r="K1218" s="167" t="s">
        <v>1086</v>
      </c>
      <c r="L1218" s="167" t="s">
        <v>1430</v>
      </c>
      <c r="M1218" s="167" t="s">
        <v>1399</v>
      </c>
      <c r="O1218" s="167">
        <v>11274</v>
      </c>
      <c r="P1218" s="167" t="s">
        <v>4987</v>
      </c>
      <c r="Q1218" s="167">
        <v>754.86</v>
      </c>
      <c r="S1218" s="167">
        <f t="shared" si="18"/>
        <v>754.86</v>
      </c>
      <c r="T1218" s="167" t="s">
        <v>1361</v>
      </c>
    </row>
    <row r="1219" spans="1:20">
      <c r="A1219" s="167">
        <v>50150</v>
      </c>
      <c r="B1219" s="168">
        <v>45945</v>
      </c>
      <c r="C1219" s="168">
        <v>45945</v>
      </c>
      <c r="D1219" s="167" t="s">
        <v>5343</v>
      </c>
      <c r="E1219" s="167" t="s">
        <v>5343</v>
      </c>
      <c r="F1219" s="167" t="s">
        <v>1465</v>
      </c>
      <c r="G1219" s="167" t="s">
        <v>1466</v>
      </c>
      <c r="I1219" s="167" t="s">
        <v>1384</v>
      </c>
      <c r="J1219" s="167" t="s">
        <v>1765</v>
      </c>
      <c r="K1219" s="167" t="s">
        <v>1086</v>
      </c>
      <c r="L1219" s="167" t="s">
        <v>1766</v>
      </c>
      <c r="M1219" s="167" t="s">
        <v>1399</v>
      </c>
      <c r="O1219" s="167">
        <v>11274</v>
      </c>
      <c r="P1219" s="167" t="s">
        <v>4987</v>
      </c>
      <c r="Q1219" s="167">
        <v>41.25</v>
      </c>
      <c r="S1219" s="167">
        <f t="shared" ref="S1219:S1282" si="19">Q1219-R1219</f>
        <v>41.25</v>
      </c>
      <c r="T1219" s="167" t="s">
        <v>1361</v>
      </c>
    </row>
    <row r="1220" spans="1:20">
      <c r="A1220" s="167">
        <v>50150</v>
      </c>
      <c r="B1220" s="168">
        <v>45945</v>
      </c>
      <c r="C1220" s="168">
        <v>45945</v>
      </c>
      <c r="D1220" s="167" t="s">
        <v>5344</v>
      </c>
      <c r="E1220" s="167" t="s">
        <v>5344</v>
      </c>
      <c r="F1220" s="167" t="s">
        <v>1425</v>
      </c>
      <c r="G1220" s="167" t="s">
        <v>1426</v>
      </c>
      <c r="I1220" s="167" t="s">
        <v>1384</v>
      </c>
      <c r="J1220" s="167" t="s">
        <v>1765</v>
      </c>
      <c r="K1220" s="167" t="s">
        <v>1135</v>
      </c>
      <c r="L1220" s="167" t="s">
        <v>1766</v>
      </c>
      <c r="M1220" s="167" t="s">
        <v>1389</v>
      </c>
      <c r="O1220" s="167">
        <v>11275</v>
      </c>
      <c r="P1220" s="167" t="s">
        <v>4987</v>
      </c>
      <c r="Q1220" s="167">
        <v>30.24</v>
      </c>
      <c r="S1220" s="167">
        <f t="shared" si="19"/>
        <v>30.24</v>
      </c>
      <c r="T1220" s="167" t="s">
        <v>1361</v>
      </c>
    </row>
    <row r="1221" spans="1:20">
      <c r="A1221" s="167">
        <v>50150</v>
      </c>
      <c r="B1221" s="168">
        <v>45945</v>
      </c>
      <c r="C1221" s="168">
        <v>45945</v>
      </c>
      <c r="D1221" s="167" t="s">
        <v>5344</v>
      </c>
      <c r="E1221" s="167" t="s">
        <v>5344</v>
      </c>
      <c r="F1221" s="167" t="s">
        <v>1425</v>
      </c>
      <c r="G1221" s="167" t="s">
        <v>1426</v>
      </c>
      <c r="I1221" s="167" t="s">
        <v>1384</v>
      </c>
      <c r="J1221" s="167" t="s">
        <v>1430</v>
      </c>
      <c r="K1221" s="167" t="s">
        <v>1135</v>
      </c>
      <c r="L1221" s="167" t="s">
        <v>1430</v>
      </c>
      <c r="M1221" s="167" t="s">
        <v>1389</v>
      </c>
      <c r="O1221" s="167">
        <v>11275</v>
      </c>
      <c r="P1221" s="167" t="s">
        <v>4987</v>
      </c>
      <c r="Q1221" s="167">
        <v>46.54</v>
      </c>
      <c r="S1221" s="167">
        <f t="shared" si="19"/>
        <v>46.54</v>
      </c>
      <c r="T1221" s="167" t="s">
        <v>1361</v>
      </c>
    </row>
    <row r="1222" spans="1:20">
      <c r="A1222" s="167">
        <v>50150</v>
      </c>
      <c r="B1222" s="168">
        <v>45945</v>
      </c>
      <c r="C1222" s="168">
        <v>45945</v>
      </c>
      <c r="D1222" s="167" t="s">
        <v>5344</v>
      </c>
      <c r="E1222" s="167" t="s">
        <v>5344</v>
      </c>
      <c r="F1222" s="167" t="s">
        <v>1425</v>
      </c>
      <c r="G1222" s="167" t="s">
        <v>1426</v>
      </c>
      <c r="I1222" s="167" t="s">
        <v>1384</v>
      </c>
      <c r="J1222" s="167" t="s">
        <v>1467</v>
      </c>
      <c r="K1222" s="167" t="s">
        <v>1135</v>
      </c>
      <c r="L1222" s="167" t="s">
        <v>1467</v>
      </c>
      <c r="M1222" s="167" t="s">
        <v>1389</v>
      </c>
      <c r="O1222" s="167">
        <v>11275</v>
      </c>
      <c r="P1222" s="167" t="s">
        <v>4987</v>
      </c>
      <c r="Q1222" s="167">
        <v>55.86</v>
      </c>
      <c r="S1222" s="167">
        <f t="shared" si="19"/>
        <v>55.86</v>
      </c>
      <c r="T1222" s="167" t="s">
        <v>1361</v>
      </c>
    </row>
    <row r="1223" spans="1:20">
      <c r="A1223" s="167">
        <v>50150</v>
      </c>
      <c r="B1223" s="168">
        <v>45945</v>
      </c>
      <c r="C1223" s="168">
        <v>45945</v>
      </c>
      <c r="D1223" s="167" t="s">
        <v>5345</v>
      </c>
      <c r="E1223" s="167" t="s">
        <v>5345</v>
      </c>
      <c r="F1223" s="167" t="s">
        <v>1425</v>
      </c>
      <c r="G1223" s="167" t="s">
        <v>1426</v>
      </c>
      <c r="I1223" s="167" t="s">
        <v>1384</v>
      </c>
      <c r="J1223" s="167" t="s">
        <v>3502</v>
      </c>
      <c r="K1223" s="167" t="s">
        <v>1146</v>
      </c>
      <c r="L1223" s="167" t="s">
        <v>3503</v>
      </c>
      <c r="M1223" s="167" t="s">
        <v>1398</v>
      </c>
      <c r="O1223" s="167">
        <v>11276</v>
      </c>
      <c r="P1223" s="167" t="s">
        <v>4987</v>
      </c>
      <c r="Q1223" s="167">
        <v>210.16</v>
      </c>
      <c r="S1223" s="167">
        <f t="shared" si="19"/>
        <v>210.16</v>
      </c>
      <c r="T1223" s="167" t="s">
        <v>1361</v>
      </c>
    </row>
    <row r="1224" spans="1:20">
      <c r="A1224" s="167">
        <v>50150</v>
      </c>
      <c r="B1224" s="168">
        <v>45945</v>
      </c>
      <c r="C1224" s="168">
        <v>45945</v>
      </c>
      <c r="D1224" s="167" t="s">
        <v>5345</v>
      </c>
      <c r="E1224" s="167" t="s">
        <v>5345</v>
      </c>
      <c r="F1224" s="167" t="s">
        <v>1425</v>
      </c>
      <c r="G1224" s="167" t="s">
        <v>1426</v>
      </c>
      <c r="I1224" s="167" t="s">
        <v>1384</v>
      </c>
      <c r="J1224" s="167" t="s">
        <v>1430</v>
      </c>
      <c r="K1224" s="167" t="s">
        <v>1146</v>
      </c>
      <c r="L1224" s="167" t="s">
        <v>1430</v>
      </c>
      <c r="M1224" s="167" t="s">
        <v>1398</v>
      </c>
      <c r="O1224" s="167">
        <v>11276</v>
      </c>
      <c r="P1224" s="167" t="s">
        <v>4987</v>
      </c>
      <c r="Q1224" s="167">
        <v>631.54999999999995</v>
      </c>
      <c r="S1224" s="167">
        <f t="shared" si="19"/>
        <v>631.54999999999995</v>
      </c>
      <c r="T1224" s="167" t="s">
        <v>1361</v>
      </c>
    </row>
    <row r="1225" spans="1:20">
      <c r="A1225" s="167">
        <v>50150</v>
      </c>
      <c r="B1225" s="168">
        <v>45945</v>
      </c>
      <c r="C1225" s="168">
        <v>45945</v>
      </c>
      <c r="D1225" s="167" t="s">
        <v>5346</v>
      </c>
      <c r="E1225" s="167" t="s">
        <v>5346</v>
      </c>
      <c r="F1225" s="167" t="s">
        <v>1425</v>
      </c>
      <c r="G1225" s="167" t="s">
        <v>1426</v>
      </c>
      <c r="I1225" s="167" t="s">
        <v>1384</v>
      </c>
      <c r="J1225" s="167" t="s">
        <v>1592</v>
      </c>
      <c r="K1225" s="167" t="s">
        <v>1177</v>
      </c>
      <c r="L1225" s="167" t="s">
        <v>1593</v>
      </c>
      <c r="M1225" s="167" t="s">
        <v>1391</v>
      </c>
      <c r="O1225" s="167">
        <v>11277</v>
      </c>
      <c r="P1225" s="167" t="s">
        <v>4987</v>
      </c>
      <c r="Q1225" s="167">
        <v>19.8</v>
      </c>
      <c r="S1225" s="167">
        <f t="shared" si="19"/>
        <v>19.8</v>
      </c>
      <c r="T1225" s="167" t="s">
        <v>1361</v>
      </c>
    </row>
    <row r="1226" spans="1:20">
      <c r="A1226" s="167">
        <v>50150</v>
      </c>
      <c r="B1226" s="168">
        <v>45945</v>
      </c>
      <c r="C1226" s="168">
        <v>45945</v>
      </c>
      <c r="D1226" s="167" t="s">
        <v>5346</v>
      </c>
      <c r="E1226" s="167" t="s">
        <v>5346</v>
      </c>
      <c r="F1226" s="167" t="s">
        <v>1425</v>
      </c>
      <c r="G1226" s="167" t="s">
        <v>1426</v>
      </c>
      <c r="I1226" s="167" t="s">
        <v>1384</v>
      </c>
      <c r="J1226" s="167" t="s">
        <v>1430</v>
      </c>
      <c r="K1226" s="167" t="s">
        <v>1177</v>
      </c>
      <c r="L1226" s="167" t="s">
        <v>1430</v>
      </c>
      <c r="M1226" s="167" t="s">
        <v>1391</v>
      </c>
      <c r="O1226" s="167">
        <v>11277</v>
      </c>
      <c r="P1226" s="167" t="s">
        <v>4987</v>
      </c>
      <c r="Q1226" s="167">
        <v>34.47</v>
      </c>
      <c r="S1226" s="167">
        <f t="shared" si="19"/>
        <v>34.47</v>
      </c>
      <c r="T1226" s="167" t="s">
        <v>1361</v>
      </c>
    </row>
    <row r="1227" spans="1:20">
      <c r="A1227" s="167">
        <v>50150</v>
      </c>
      <c r="B1227" s="168">
        <v>45945</v>
      </c>
      <c r="C1227" s="168">
        <v>45945</v>
      </c>
      <c r="D1227" s="167" t="s">
        <v>5346</v>
      </c>
      <c r="E1227" s="167" t="s">
        <v>5346</v>
      </c>
      <c r="F1227" s="167" t="s">
        <v>1425</v>
      </c>
      <c r="G1227" s="167" t="s">
        <v>1426</v>
      </c>
      <c r="I1227" s="167" t="s">
        <v>1384</v>
      </c>
      <c r="J1227" s="167" t="s">
        <v>5410</v>
      </c>
      <c r="K1227" s="167" t="s">
        <v>1177</v>
      </c>
      <c r="L1227" s="167" t="s">
        <v>5411</v>
      </c>
      <c r="M1227" s="167" t="s">
        <v>1391</v>
      </c>
      <c r="O1227" s="167">
        <v>11277</v>
      </c>
      <c r="P1227" s="167" t="s">
        <v>4987</v>
      </c>
      <c r="Q1227" s="167">
        <v>92.4</v>
      </c>
      <c r="S1227" s="167">
        <f t="shared" si="19"/>
        <v>92.4</v>
      </c>
      <c r="T1227" s="167" t="s">
        <v>1361</v>
      </c>
    </row>
    <row r="1228" spans="1:20">
      <c r="A1228" s="167">
        <v>50150</v>
      </c>
      <c r="B1228" s="168">
        <v>45945</v>
      </c>
      <c r="C1228" s="168">
        <v>45945</v>
      </c>
      <c r="D1228" s="167" t="s">
        <v>5564</v>
      </c>
      <c r="E1228" s="167" t="s">
        <v>5564</v>
      </c>
      <c r="F1228" s="167" t="s">
        <v>1425</v>
      </c>
      <c r="G1228" s="167" t="s">
        <v>1426</v>
      </c>
      <c r="I1228" s="167" t="s">
        <v>1384</v>
      </c>
      <c r="J1228" s="167" t="s">
        <v>1765</v>
      </c>
      <c r="K1228" s="167" t="s">
        <v>1188</v>
      </c>
      <c r="L1228" s="167" t="s">
        <v>1766</v>
      </c>
      <c r="M1228" s="167" t="s">
        <v>1400</v>
      </c>
      <c r="O1228" s="167">
        <v>11278</v>
      </c>
      <c r="P1228" s="167" t="s">
        <v>4987</v>
      </c>
      <c r="Q1228" s="167">
        <v>107.25</v>
      </c>
      <c r="S1228" s="167">
        <f t="shared" si="19"/>
        <v>107.25</v>
      </c>
      <c r="T1228" s="167" t="s">
        <v>1361</v>
      </c>
    </row>
    <row r="1229" spans="1:20">
      <c r="A1229" s="167">
        <v>50150</v>
      </c>
      <c r="B1229" s="168">
        <v>45945</v>
      </c>
      <c r="C1229" s="168">
        <v>45945</v>
      </c>
      <c r="D1229" s="167" t="s">
        <v>5564</v>
      </c>
      <c r="E1229" s="167" t="s">
        <v>5564</v>
      </c>
      <c r="F1229" s="167" t="s">
        <v>1425</v>
      </c>
      <c r="G1229" s="167" t="s">
        <v>1426</v>
      </c>
      <c r="I1229" s="167" t="s">
        <v>1384</v>
      </c>
      <c r="J1229" s="167" t="s">
        <v>3768</v>
      </c>
      <c r="K1229" s="167" t="s">
        <v>1188</v>
      </c>
      <c r="L1229" s="167" t="s">
        <v>3769</v>
      </c>
      <c r="M1229" s="167" t="s">
        <v>1400</v>
      </c>
      <c r="O1229" s="167">
        <v>11278</v>
      </c>
      <c r="P1229" s="167" t="s">
        <v>4987</v>
      </c>
      <c r="Q1229" s="167">
        <v>137.28</v>
      </c>
      <c r="S1229" s="167">
        <f t="shared" si="19"/>
        <v>137.28</v>
      </c>
      <c r="T1229" s="167" t="s">
        <v>1361</v>
      </c>
    </row>
    <row r="1230" spans="1:20">
      <c r="A1230" s="167">
        <v>50150</v>
      </c>
      <c r="B1230" s="168">
        <v>45945</v>
      </c>
      <c r="C1230" s="168">
        <v>45945</v>
      </c>
      <c r="D1230" s="167" t="s">
        <v>5347</v>
      </c>
      <c r="E1230" s="167" t="s">
        <v>5347</v>
      </c>
      <c r="F1230" s="167" t="s">
        <v>1425</v>
      </c>
      <c r="G1230" s="167" t="s">
        <v>1426</v>
      </c>
      <c r="I1230" s="167" t="s">
        <v>1384</v>
      </c>
      <c r="J1230" s="167" t="s">
        <v>1430</v>
      </c>
      <c r="K1230" s="167" t="s">
        <v>1203</v>
      </c>
      <c r="L1230" s="167" t="s">
        <v>1430</v>
      </c>
      <c r="M1230" s="167" t="s">
        <v>1387</v>
      </c>
      <c r="O1230" s="167">
        <v>11279</v>
      </c>
      <c r="P1230" s="167" t="s">
        <v>4987</v>
      </c>
      <c r="Q1230" s="167">
        <v>56.79</v>
      </c>
      <c r="S1230" s="167">
        <f t="shared" si="19"/>
        <v>56.79</v>
      </c>
      <c r="T1230" s="167" t="s">
        <v>1361</v>
      </c>
    </row>
    <row r="1231" spans="1:20">
      <c r="A1231" s="167">
        <v>50150</v>
      </c>
      <c r="B1231" s="168">
        <v>45945</v>
      </c>
      <c r="C1231" s="168">
        <v>45945</v>
      </c>
      <c r="D1231" s="167" t="s">
        <v>5348</v>
      </c>
      <c r="E1231" s="167" t="s">
        <v>5348</v>
      </c>
      <c r="F1231" s="167" t="s">
        <v>1425</v>
      </c>
      <c r="G1231" s="167" t="s">
        <v>1426</v>
      </c>
      <c r="I1231" s="167" t="s">
        <v>1384</v>
      </c>
      <c r="J1231" s="167" t="s">
        <v>1430</v>
      </c>
      <c r="K1231" s="167" t="s">
        <v>1212</v>
      </c>
      <c r="L1231" s="167" t="s">
        <v>1430</v>
      </c>
      <c r="M1231" s="167" t="s">
        <v>1390</v>
      </c>
      <c r="O1231" s="167">
        <v>11280</v>
      </c>
      <c r="P1231" s="167" t="s">
        <v>4987</v>
      </c>
      <c r="Q1231" s="167">
        <v>16.170000000000002</v>
      </c>
      <c r="S1231" s="167">
        <f t="shared" si="19"/>
        <v>16.170000000000002</v>
      </c>
      <c r="T1231" s="167" t="s">
        <v>1361</v>
      </c>
    </row>
    <row r="1232" spans="1:20">
      <c r="A1232" s="167">
        <v>50150</v>
      </c>
      <c r="B1232" s="168">
        <v>45945</v>
      </c>
      <c r="C1232" s="168">
        <v>45945</v>
      </c>
      <c r="D1232" s="167" t="s">
        <v>5348</v>
      </c>
      <c r="E1232" s="167" t="s">
        <v>5348</v>
      </c>
      <c r="F1232" s="167" t="s">
        <v>1425</v>
      </c>
      <c r="G1232" s="167" t="s">
        <v>1426</v>
      </c>
      <c r="I1232" s="167" t="s">
        <v>1384</v>
      </c>
      <c r="J1232" s="167" t="s">
        <v>3903</v>
      </c>
      <c r="K1232" s="167" t="s">
        <v>1212</v>
      </c>
      <c r="L1232" s="167" t="s">
        <v>3904</v>
      </c>
      <c r="M1232" s="167" t="s">
        <v>1390</v>
      </c>
      <c r="O1232" s="167">
        <v>11280</v>
      </c>
      <c r="P1232" s="167" t="s">
        <v>4987</v>
      </c>
      <c r="Q1232" s="167">
        <v>30</v>
      </c>
      <c r="S1232" s="167">
        <f t="shared" si="19"/>
        <v>30</v>
      </c>
      <c r="T1232" s="167" t="s">
        <v>1361</v>
      </c>
    </row>
    <row r="1233" spans="1:20">
      <c r="A1233" s="167">
        <v>50150</v>
      </c>
      <c r="B1233" s="168">
        <v>45945</v>
      </c>
      <c r="C1233" s="168">
        <v>45945</v>
      </c>
      <c r="D1233" s="167" t="s">
        <v>5348</v>
      </c>
      <c r="E1233" s="167" t="s">
        <v>5348</v>
      </c>
      <c r="F1233" s="167" t="s">
        <v>1425</v>
      </c>
      <c r="G1233" s="167" t="s">
        <v>1426</v>
      </c>
      <c r="I1233" s="167" t="s">
        <v>1384</v>
      </c>
      <c r="J1233" s="167" t="s">
        <v>1765</v>
      </c>
      <c r="K1233" s="167" t="s">
        <v>1212</v>
      </c>
      <c r="L1233" s="167" t="s">
        <v>1766</v>
      </c>
      <c r="M1233" s="167" t="s">
        <v>1390</v>
      </c>
      <c r="O1233" s="167">
        <v>11280</v>
      </c>
      <c r="P1233" s="167" t="s">
        <v>4987</v>
      </c>
      <c r="Q1233" s="167">
        <v>43.2</v>
      </c>
      <c r="S1233" s="167">
        <f t="shared" si="19"/>
        <v>43.2</v>
      </c>
      <c r="T1233" s="167" t="s">
        <v>1361</v>
      </c>
    </row>
    <row r="1234" spans="1:20">
      <c r="A1234" s="167">
        <v>50150</v>
      </c>
      <c r="B1234" s="168">
        <v>45945</v>
      </c>
      <c r="C1234" s="168">
        <v>45945</v>
      </c>
      <c r="D1234" s="167" t="s">
        <v>5348</v>
      </c>
      <c r="E1234" s="167" t="s">
        <v>5348</v>
      </c>
      <c r="F1234" s="167" t="s">
        <v>1425</v>
      </c>
      <c r="G1234" s="167" t="s">
        <v>1426</v>
      </c>
      <c r="I1234" s="167" t="s">
        <v>1384</v>
      </c>
      <c r="J1234" s="167" t="s">
        <v>1469</v>
      </c>
      <c r="K1234" s="167" t="s">
        <v>1212</v>
      </c>
      <c r="L1234" s="167" t="s">
        <v>1469</v>
      </c>
      <c r="M1234" s="167" t="s">
        <v>1390</v>
      </c>
      <c r="O1234" s="167">
        <v>11280</v>
      </c>
      <c r="P1234" s="167" t="s">
        <v>4987</v>
      </c>
      <c r="Q1234" s="167">
        <v>60</v>
      </c>
      <c r="S1234" s="167">
        <f t="shared" si="19"/>
        <v>60</v>
      </c>
      <c r="T1234" s="167" t="s">
        <v>1361</v>
      </c>
    </row>
    <row r="1235" spans="1:20">
      <c r="A1235" s="167">
        <v>50150</v>
      </c>
      <c r="B1235" s="168">
        <v>45945</v>
      </c>
      <c r="C1235" s="168">
        <v>45945</v>
      </c>
      <c r="D1235" s="167" t="s">
        <v>5348</v>
      </c>
      <c r="E1235" s="167" t="s">
        <v>5348</v>
      </c>
      <c r="F1235" s="167" t="s">
        <v>1425</v>
      </c>
      <c r="G1235" s="167" t="s">
        <v>1426</v>
      </c>
      <c r="I1235" s="167" t="s">
        <v>1384</v>
      </c>
      <c r="J1235" s="167" t="s">
        <v>1467</v>
      </c>
      <c r="K1235" s="167" t="s">
        <v>1212</v>
      </c>
      <c r="L1235" s="167" t="s">
        <v>1467</v>
      </c>
      <c r="M1235" s="167" t="s">
        <v>1390</v>
      </c>
      <c r="O1235" s="167">
        <v>11280</v>
      </c>
      <c r="P1235" s="167" t="s">
        <v>4987</v>
      </c>
      <c r="Q1235" s="167">
        <v>110.5</v>
      </c>
      <c r="S1235" s="167">
        <f t="shared" si="19"/>
        <v>110.5</v>
      </c>
      <c r="T1235" s="167" t="s">
        <v>1361</v>
      </c>
    </row>
    <row r="1236" spans="1:20">
      <c r="A1236" s="167">
        <v>50150</v>
      </c>
      <c r="B1236" s="168">
        <v>45945</v>
      </c>
      <c r="C1236" s="168">
        <v>45945</v>
      </c>
      <c r="D1236" s="167" t="s">
        <v>5349</v>
      </c>
      <c r="E1236" s="167" t="s">
        <v>5349</v>
      </c>
      <c r="F1236" s="167" t="s">
        <v>1425</v>
      </c>
      <c r="G1236" s="167" t="s">
        <v>1426</v>
      </c>
      <c r="I1236" s="167" t="s">
        <v>1384</v>
      </c>
      <c r="J1236" s="167" t="s">
        <v>1430</v>
      </c>
      <c r="K1236" s="167" t="s">
        <v>1215</v>
      </c>
      <c r="L1236" s="167" t="s">
        <v>1430</v>
      </c>
      <c r="M1236" s="167" t="s">
        <v>1394</v>
      </c>
      <c r="O1236" s="167">
        <v>11281</v>
      </c>
      <c r="P1236" s="167" t="s">
        <v>4987</v>
      </c>
      <c r="Q1236" s="167">
        <v>70.38</v>
      </c>
      <c r="S1236" s="167">
        <f t="shared" si="19"/>
        <v>70.38</v>
      </c>
      <c r="T1236" s="167" t="s">
        <v>1361</v>
      </c>
    </row>
    <row r="1237" spans="1:20">
      <c r="A1237" s="167">
        <v>50150</v>
      </c>
      <c r="B1237" s="168">
        <v>45945</v>
      </c>
      <c r="C1237" s="168">
        <v>45945</v>
      </c>
      <c r="D1237" s="167" t="s">
        <v>5349</v>
      </c>
      <c r="E1237" s="167" t="s">
        <v>5349</v>
      </c>
      <c r="F1237" s="167" t="s">
        <v>1425</v>
      </c>
      <c r="G1237" s="167" t="s">
        <v>1426</v>
      </c>
      <c r="I1237" s="167" t="s">
        <v>1384</v>
      </c>
      <c r="J1237" s="167" t="s">
        <v>1592</v>
      </c>
      <c r="K1237" s="167" t="s">
        <v>1215</v>
      </c>
      <c r="L1237" s="167" t="s">
        <v>1593</v>
      </c>
      <c r="M1237" s="167" t="s">
        <v>1394</v>
      </c>
      <c r="O1237" s="167">
        <v>11281</v>
      </c>
      <c r="P1237" s="167" t="s">
        <v>4987</v>
      </c>
      <c r="Q1237" s="167">
        <v>85.8</v>
      </c>
      <c r="S1237" s="167">
        <f t="shared" si="19"/>
        <v>85.8</v>
      </c>
      <c r="T1237" s="167" t="s">
        <v>1361</v>
      </c>
    </row>
    <row r="1238" spans="1:20">
      <c r="A1238" s="167">
        <v>50150</v>
      </c>
      <c r="B1238" s="168">
        <v>45945</v>
      </c>
      <c r="C1238" s="168">
        <v>45945</v>
      </c>
      <c r="D1238" s="167" t="s">
        <v>5359</v>
      </c>
      <c r="E1238" s="167" t="s">
        <v>5359</v>
      </c>
      <c r="F1238" s="167" t="s">
        <v>1425</v>
      </c>
      <c r="G1238" s="167" t="s">
        <v>1426</v>
      </c>
      <c r="I1238" s="167" t="s">
        <v>1384</v>
      </c>
      <c r="J1238" s="167" t="s">
        <v>4948</v>
      </c>
      <c r="K1238" s="167" t="s">
        <v>1354</v>
      </c>
      <c r="L1238" s="167" t="s">
        <v>4948</v>
      </c>
      <c r="M1238" s="167" t="s">
        <v>1388</v>
      </c>
      <c r="O1238" s="167">
        <v>11283</v>
      </c>
      <c r="P1238" s="167" t="s">
        <v>4987</v>
      </c>
      <c r="Q1238" s="167">
        <v>8.89</v>
      </c>
      <c r="S1238" s="167">
        <f t="shared" si="19"/>
        <v>8.89</v>
      </c>
      <c r="T1238" s="167" t="s">
        <v>1361</v>
      </c>
    </row>
    <row r="1239" spans="1:20">
      <c r="A1239" s="167">
        <v>50150</v>
      </c>
      <c r="B1239" s="168">
        <v>45945</v>
      </c>
      <c r="C1239" s="168">
        <v>45945</v>
      </c>
      <c r="D1239" s="167" t="s">
        <v>5359</v>
      </c>
      <c r="E1239" s="167" t="s">
        <v>5359</v>
      </c>
      <c r="F1239" s="167" t="s">
        <v>1425</v>
      </c>
      <c r="G1239" s="167" t="s">
        <v>1426</v>
      </c>
      <c r="I1239" s="167" t="s">
        <v>1384</v>
      </c>
      <c r="J1239" s="167" t="s">
        <v>1469</v>
      </c>
      <c r="K1239" s="167" t="s">
        <v>1354</v>
      </c>
      <c r="L1239" s="167" t="s">
        <v>1469</v>
      </c>
      <c r="M1239" s="167" t="s">
        <v>1388</v>
      </c>
      <c r="O1239" s="167">
        <v>11283</v>
      </c>
      <c r="P1239" s="167" t="s">
        <v>4987</v>
      </c>
      <c r="Q1239" s="167">
        <v>19.2</v>
      </c>
      <c r="S1239" s="167">
        <f t="shared" si="19"/>
        <v>19.2</v>
      </c>
      <c r="T1239" s="167" t="s">
        <v>1361</v>
      </c>
    </row>
    <row r="1240" spans="1:20">
      <c r="A1240" s="167">
        <v>50150</v>
      </c>
      <c r="B1240" s="168">
        <v>45945</v>
      </c>
      <c r="C1240" s="168">
        <v>45945</v>
      </c>
      <c r="D1240" s="167" t="s">
        <v>5359</v>
      </c>
      <c r="E1240" s="167" t="s">
        <v>5359</v>
      </c>
      <c r="F1240" s="167" t="s">
        <v>1425</v>
      </c>
      <c r="G1240" s="167" t="s">
        <v>1426</v>
      </c>
      <c r="I1240" s="167" t="s">
        <v>1384</v>
      </c>
      <c r="J1240" s="167" t="s">
        <v>3903</v>
      </c>
      <c r="K1240" s="167" t="s">
        <v>1354</v>
      </c>
      <c r="L1240" s="167" t="s">
        <v>3904</v>
      </c>
      <c r="M1240" s="167" t="s">
        <v>1388</v>
      </c>
      <c r="O1240" s="167">
        <v>11283</v>
      </c>
      <c r="P1240" s="167" t="s">
        <v>4987</v>
      </c>
      <c r="Q1240" s="167">
        <v>24</v>
      </c>
      <c r="S1240" s="167">
        <f t="shared" si="19"/>
        <v>24</v>
      </c>
      <c r="T1240" s="167" t="s">
        <v>1361</v>
      </c>
    </row>
    <row r="1241" spans="1:20">
      <c r="A1241" s="167">
        <v>50150</v>
      </c>
      <c r="B1241" s="168">
        <v>45945</v>
      </c>
      <c r="C1241" s="168">
        <v>45945</v>
      </c>
      <c r="D1241" s="167" t="s">
        <v>5359</v>
      </c>
      <c r="E1241" s="167" t="s">
        <v>5359</v>
      </c>
      <c r="F1241" s="167" t="s">
        <v>1425</v>
      </c>
      <c r="G1241" s="167" t="s">
        <v>1426</v>
      </c>
      <c r="I1241" s="167" t="s">
        <v>1384</v>
      </c>
      <c r="J1241" s="167" t="s">
        <v>1467</v>
      </c>
      <c r="K1241" s="167" t="s">
        <v>1354</v>
      </c>
      <c r="L1241" s="167" t="s">
        <v>1467</v>
      </c>
      <c r="M1241" s="167" t="s">
        <v>1388</v>
      </c>
      <c r="O1241" s="167">
        <v>11283</v>
      </c>
      <c r="P1241" s="167" t="s">
        <v>4987</v>
      </c>
      <c r="Q1241" s="167">
        <v>63.84</v>
      </c>
      <c r="S1241" s="167">
        <f t="shared" si="19"/>
        <v>63.84</v>
      </c>
      <c r="T1241" s="167" t="s">
        <v>1361</v>
      </c>
    </row>
    <row r="1242" spans="1:20">
      <c r="A1242" s="167">
        <v>50150</v>
      </c>
      <c r="B1242" s="168">
        <v>45945</v>
      </c>
      <c r="C1242" s="168">
        <v>45945</v>
      </c>
      <c r="D1242" s="167" t="s">
        <v>5350</v>
      </c>
      <c r="E1242" s="167" t="s">
        <v>5350</v>
      </c>
      <c r="F1242" s="167" t="s">
        <v>1425</v>
      </c>
      <c r="G1242" s="167" t="s">
        <v>1426</v>
      </c>
      <c r="I1242" s="167" t="s">
        <v>1384</v>
      </c>
      <c r="J1242" s="167" t="s">
        <v>1430</v>
      </c>
      <c r="K1242" s="167" t="s">
        <v>1159</v>
      </c>
      <c r="L1242" s="167" t="s">
        <v>1430</v>
      </c>
      <c r="M1242" s="167" t="s">
        <v>1393</v>
      </c>
      <c r="O1242" s="167">
        <v>11284</v>
      </c>
      <c r="P1242" s="167" t="s">
        <v>4987</v>
      </c>
      <c r="Q1242" s="167">
        <v>109.73</v>
      </c>
      <c r="S1242" s="167">
        <f t="shared" si="19"/>
        <v>109.73</v>
      </c>
      <c r="T1242" s="167" t="s">
        <v>1361</v>
      </c>
    </row>
    <row r="1243" spans="1:20">
      <c r="A1243" s="167">
        <v>50150</v>
      </c>
      <c r="B1243" s="168">
        <v>45945</v>
      </c>
      <c r="C1243" s="168">
        <v>45945</v>
      </c>
      <c r="D1243" s="167" t="s">
        <v>5360</v>
      </c>
      <c r="E1243" s="167" t="s">
        <v>5360</v>
      </c>
      <c r="F1243" s="167" t="s">
        <v>1425</v>
      </c>
      <c r="G1243" s="167" t="s">
        <v>1426</v>
      </c>
      <c r="I1243" s="167" t="s">
        <v>1384</v>
      </c>
      <c r="J1243" s="167" t="s">
        <v>1430</v>
      </c>
      <c r="K1243" s="167" t="s">
        <v>1010</v>
      </c>
      <c r="L1243" s="167" t="s">
        <v>1430</v>
      </c>
      <c r="M1243" s="167" t="s">
        <v>1397</v>
      </c>
      <c r="O1243" s="167">
        <v>11285</v>
      </c>
      <c r="P1243" s="167" t="s">
        <v>4987</v>
      </c>
      <c r="Q1243" s="167">
        <v>44.94</v>
      </c>
      <c r="S1243" s="167">
        <f t="shared" si="19"/>
        <v>44.94</v>
      </c>
      <c r="T1243" s="167" t="s">
        <v>1361</v>
      </c>
    </row>
    <row r="1244" spans="1:20">
      <c r="A1244" s="167">
        <v>50150</v>
      </c>
      <c r="B1244" s="168">
        <v>45945</v>
      </c>
      <c r="C1244" s="168">
        <v>45945</v>
      </c>
      <c r="D1244" s="167" t="s">
        <v>5360</v>
      </c>
      <c r="E1244" s="167" t="s">
        <v>5360</v>
      </c>
      <c r="F1244" s="167" t="s">
        <v>1425</v>
      </c>
      <c r="G1244" s="167" t="s">
        <v>1426</v>
      </c>
      <c r="I1244" s="167" t="s">
        <v>1384</v>
      </c>
      <c r="J1244" s="167" t="s">
        <v>1592</v>
      </c>
      <c r="K1244" s="167" t="s">
        <v>1010</v>
      </c>
      <c r="L1244" s="167" t="s">
        <v>1593</v>
      </c>
      <c r="M1244" s="167" t="s">
        <v>1397</v>
      </c>
      <c r="O1244" s="167">
        <v>11285</v>
      </c>
      <c r="P1244" s="167" t="s">
        <v>4987</v>
      </c>
      <c r="Q1244" s="167">
        <v>101.2</v>
      </c>
      <c r="S1244" s="167">
        <f t="shared" si="19"/>
        <v>101.2</v>
      </c>
      <c r="T1244" s="167" t="s">
        <v>1361</v>
      </c>
    </row>
    <row r="1245" spans="1:20">
      <c r="A1245" s="167">
        <v>50150</v>
      </c>
      <c r="B1245" s="168">
        <v>45945</v>
      </c>
      <c r="C1245" s="168">
        <v>45945</v>
      </c>
      <c r="D1245" s="167" t="s">
        <v>5360</v>
      </c>
      <c r="E1245" s="167" t="s">
        <v>5360</v>
      </c>
      <c r="F1245" s="167" t="s">
        <v>1425</v>
      </c>
      <c r="G1245" s="167" t="s">
        <v>1426</v>
      </c>
      <c r="I1245" s="167" t="s">
        <v>1384</v>
      </c>
      <c r="J1245" s="167" t="s">
        <v>5410</v>
      </c>
      <c r="K1245" s="167" t="s">
        <v>1010</v>
      </c>
      <c r="L1245" s="167" t="s">
        <v>5411</v>
      </c>
      <c r="M1245" s="167" t="s">
        <v>1397</v>
      </c>
      <c r="O1245" s="167">
        <v>11285</v>
      </c>
      <c r="P1245" s="167" t="s">
        <v>4987</v>
      </c>
      <c r="Q1245" s="167">
        <v>558.79999999999995</v>
      </c>
      <c r="S1245" s="167">
        <f t="shared" si="19"/>
        <v>558.79999999999995</v>
      </c>
      <c r="T1245" s="167" t="s">
        <v>1361</v>
      </c>
    </row>
    <row r="1246" spans="1:20">
      <c r="A1246" s="167">
        <v>50150</v>
      </c>
      <c r="B1246" s="168">
        <v>45961</v>
      </c>
      <c r="C1246" s="168">
        <v>45961</v>
      </c>
      <c r="E1246" s="167" t="s">
        <v>5224</v>
      </c>
      <c r="I1246" s="167" t="s">
        <v>4956</v>
      </c>
      <c r="O1246" s="167">
        <v>2564</v>
      </c>
      <c r="P1246" s="167" t="s">
        <v>4974</v>
      </c>
      <c r="R1246" s="167">
        <v>16845.93</v>
      </c>
      <c r="S1246" s="167">
        <f t="shared" si="19"/>
        <v>-16845.93</v>
      </c>
      <c r="T1246" s="167" t="s">
        <v>1361</v>
      </c>
    </row>
    <row r="1247" spans="1:20">
      <c r="A1247" s="167">
        <v>50150</v>
      </c>
      <c r="B1247" s="168">
        <v>45961</v>
      </c>
      <c r="C1247" s="168">
        <v>45961</v>
      </c>
      <c r="E1247" s="167" t="s">
        <v>1383</v>
      </c>
      <c r="I1247" s="167" t="s">
        <v>1384</v>
      </c>
      <c r="K1247" s="167" t="s">
        <v>867</v>
      </c>
      <c r="M1247" s="167" t="s">
        <v>1392</v>
      </c>
      <c r="O1247" s="167">
        <v>24186</v>
      </c>
      <c r="P1247" s="167" t="s">
        <v>1386</v>
      </c>
      <c r="R1247" s="167">
        <v>37.42</v>
      </c>
      <c r="S1247" s="167">
        <f t="shared" si="19"/>
        <v>-37.42</v>
      </c>
      <c r="T1247" s="167" t="s">
        <v>1361</v>
      </c>
    </row>
    <row r="1248" spans="1:20">
      <c r="A1248" s="167">
        <v>50150</v>
      </c>
      <c r="B1248" s="168">
        <v>45961</v>
      </c>
      <c r="C1248" s="168">
        <v>45961</v>
      </c>
      <c r="E1248" s="167" t="s">
        <v>1383</v>
      </c>
      <c r="I1248" s="167" t="s">
        <v>1384</v>
      </c>
      <c r="K1248" s="167" t="s">
        <v>1203</v>
      </c>
      <c r="M1248" s="167" t="s">
        <v>1387</v>
      </c>
      <c r="O1248" s="167">
        <v>24186</v>
      </c>
      <c r="P1248" s="167" t="s">
        <v>1386</v>
      </c>
      <c r="R1248" s="167">
        <v>56.79</v>
      </c>
      <c r="S1248" s="167">
        <f t="shared" si="19"/>
        <v>-56.79</v>
      </c>
      <c r="T1248" s="167" t="s">
        <v>1361</v>
      </c>
    </row>
    <row r="1249" spans="1:20">
      <c r="A1249" s="167">
        <v>50150</v>
      </c>
      <c r="B1249" s="168">
        <v>45961</v>
      </c>
      <c r="C1249" s="168">
        <v>45961</v>
      </c>
      <c r="E1249" s="167" t="s">
        <v>1383</v>
      </c>
      <c r="I1249" s="167" t="s">
        <v>1384</v>
      </c>
      <c r="K1249" s="167" t="s">
        <v>1159</v>
      </c>
      <c r="M1249" s="167" t="s">
        <v>1393</v>
      </c>
      <c r="O1249" s="167">
        <v>24186</v>
      </c>
      <c r="P1249" s="167" t="s">
        <v>1386</v>
      </c>
      <c r="R1249" s="167">
        <v>109.73</v>
      </c>
      <c r="S1249" s="167">
        <f t="shared" si="19"/>
        <v>-109.73</v>
      </c>
      <c r="T1249" s="167" t="s">
        <v>1361</v>
      </c>
    </row>
    <row r="1250" spans="1:20">
      <c r="A1250" s="167">
        <v>50150</v>
      </c>
      <c r="B1250" s="168">
        <v>45961</v>
      </c>
      <c r="C1250" s="168">
        <v>45961</v>
      </c>
      <c r="E1250" s="167" t="s">
        <v>1383</v>
      </c>
      <c r="I1250" s="167" t="s">
        <v>1384</v>
      </c>
      <c r="K1250" s="167" t="s">
        <v>1354</v>
      </c>
      <c r="M1250" s="167" t="s">
        <v>1388</v>
      </c>
      <c r="O1250" s="167">
        <v>24186</v>
      </c>
      <c r="P1250" s="167" t="s">
        <v>1386</v>
      </c>
      <c r="R1250" s="167">
        <v>115.93</v>
      </c>
      <c r="S1250" s="167">
        <f t="shared" si="19"/>
        <v>-115.93</v>
      </c>
      <c r="T1250" s="167" t="s">
        <v>1361</v>
      </c>
    </row>
    <row r="1251" spans="1:20">
      <c r="A1251" s="167">
        <v>50150</v>
      </c>
      <c r="B1251" s="168">
        <v>45961</v>
      </c>
      <c r="C1251" s="168">
        <v>45961</v>
      </c>
      <c r="E1251" s="167" t="s">
        <v>1383</v>
      </c>
      <c r="I1251" s="167" t="s">
        <v>1384</v>
      </c>
      <c r="K1251" s="167" t="s">
        <v>1135</v>
      </c>
      <c r="M1251" s="167" t="s">
        <v>1389</v>
      </c>
      <c r="O1251" s="167">
        <v>24186</v>
      </c>
      <c r="P1251" s="167" t="s">
        <v>1386</v>
      </c>
      <c r="R1251" s="167">
        <v>132.63999999999999</v>
      </c>
      <c r="S1251" s="167">
        <f t="shared" si="19"/>
        <v>-132.63999999999999</v>
      </c>
      <c r="T1251" s="167" t="s">
        <v>1361</v>
      </c>
    </row>
    <row r="1252" spans="1:20">
      <c r="A1252" s="167">
        <v>50150</v>
      </c>
      <c r="B1252" s="168">
        <v>45961</v>
      </c>
      <c r="C1252" s="168">
        <v>45961</v>
      </c>
      <c r="E1252" s="167" t="s">
        <v>1383</v>
      </c>
      <c r="I1252" s="167" t="s">
        <v>1384</v>
      </c>
      <c r="K1252" s="167" t="s">
        <v>1177</v>
      </c>
      <c r="M1252" s="167" t="s">
        <v>1391</v>
      </c>
      <c r="O1252" s="167">
        <v>24186</v>
      </c>
      <c r="P1252" s="167" t="s">
        <v>1386</v>
      </c>
      <c r="R1252" s="167">
        <v>146.66999999999999</v>
      </c>
      <c r="S1252" s="167">
        <f t="shared" si="19"/>
        <v>-146.66999999999999</v>
      </c>
      <c r="T1252" s="167" t="s">
        <v>1361</v>
      </c>
    </row>
    <row r="1253" spans="1:20">
      <c r="A1253" s="167">
        <v>50150</v>
      </c>
      <c r="B1253" s="168">
        <v>45961</v>
      </c>
      <c r="C1253" s="168">
        <v>45961</v>
      </c>
      <c r="E1253" s="167" t="s">
        <v>1383</v>
      </c>
      <c r="I1253" s="167" t="s">
        <v>1384</v>
      </c>
      <c r="K1253" s="167" t="s">
        <v>1215</v>
      </c>
      <c r="M1253" s="167" t="s">
        <v>1394</v>
      </c>
      <c r="O1253" s="167">
        <v>24186</v>
      </c>
      <c r="P1253" s="167" t="s">
        <v>1386</v>
      </c>
      <c r="R1253" s="167">
        <v>156.18</v>
      </c>
      <c r="S1253" s="167">
        <f t="shared" si="19"/>
        <v>-156.18</v>
      </c>
      <c r="T1253" s="167" t="s">
        <v>1361</v>
      </c>
    </row>
    <row r="1254" spans="1:20">
      <c r="A1254" s="167">
        <v>50150</v>
      </c>
      <c r="B1254" s="168">
        <v>45961</v>
      </c>
      <c r="C1254" s="168">
        <v>45961</v>
      </c>
      <c r="E1254" s="167" t="s">
        <v>1383</v>
      </c>
      <c r="I1254" s="167" t="s">
        <v>1384</v>
      </c>
      <c r="K1254" s="167" t="s">
        <v>1076</v>
      </c>
      <c r="M1254" s="167" t="s">
        <v>1396</v>
      </c>
      <c r="O1254" s="167">
        <v>24186</v>
      </c>
      <c r="P1254" s="167" t="s">
        <v>1386</v>
      </c>
      <c r="R1254" s="167">
        <v>166.15</v>
      </c>
      <c r="S1254" s="167">
        <f t="shared" si="19"/>
        <v>-166.15</v>
      </c>
      <c r="T1254" s="167" t="s">
        <v>1361</v>
      </c>
    </row>
    <row r="1255" spans="1:20">
      <c r="A1255" s="167">
        <v>50150</v>
      </c>
      <c r="B1255" s="168">
        <v>45961</v>
      </c>
      <c r="C1255" s="168">
        <v>45961</v>
      </c>
      <c r="E1255" s="167" t="s">
        <v>1383</v>
      </c>
      <c r="I1255" s="167" t="s">
        <v>1384</v>
      </c>
      <c r="K1255" s="167" t="s">
        <v>1188</v>
      </c>
      <c r="M1255" s="167" t="s">
        <v>1400</v>
      </c>
      <c r="O1255" s="167">
        <v>24186</v>
      </c>
      <c r="P1255" s="167" t="s">
        <v>1386</v>
      </c>
      <c r="R1255" s="167">
        <v>244.53</v>
      </c>
      <c r="S1255" s="167">
        <f t="shared" si="19"/>
        <v>-244.53</v>
      </c>
      <c r="T1255" s="167" t="s">
        <v>1361</v>
      </c>
    </row>
    <row r="1256" spans="1:20">
      <c r="A1256" s="167">
        <v>50150</v>
      </c>
      <c r="B1256" s="168">
        <v>45961</v>
      </c>
      <c r="C1256" s="168">
        <v>45961</v>
      </c>
      <c r="E1256" s="167" t="s">
        <v>1383</v>
      </c>
      <c r="I1256" s="167" t="s">
        <v>1384</v>
      </c>
      <c r="K1256" s="167" t="s">
        <v>1212</v>
      </c>
      <c r="M1256" s="167" t="s">
        <v>1390</v>
      </c>
      <c r="O1256" s="167">
        <v>24186</v>
      </c>
      <c r="P1256" s="167" t="s">
        <v>1386</v>
      </c>
      <c r="R1256" s="167">
        <v>259.87</v>
      </c>
      <c r="S1256" s="167">
        <f t="shared" si="19"/>
        <v>-259.87</v>
      </c>
      <c r="T1256" s="167" t="s">
        <v>1361</v>
      </c>
    </row>
    <row r="1257" spans="1:20">
      <c r="A1257" s="167">
        <v>50150</v>
      </c>
      <c r="B1257" s="168">
        <v>45961</v>
      </c>
      <c r="C1257" s="168">
        <v>45961</v>
      </c>
      <c r="E1257" s="167" t="s">
        <v>1383</v>
      </c>
      <c r="I1257" s="167" t="s">
        <v>1384</v>
      </c>
      <c r="K1257" s="167" t="s">
        <v>798</v>
      </c>
      <c r="M1257" s="167" t="s">
        <v>1385</v>
      </c>
      <c r="O1257" s="167">
        <v>24186</v>
      </c>
      <c r="P1257" s="167" t="s">
        <v>1386</v>
      </c>
      <c r="R1257" s="167">
        <v>409.94</v>
      </c>
      <c r="S1257" s="167">
        <f t="shared" si="19"/>
        <v>-409.94</v>
      </c>
      <c r="T1257" s="167" t="s">
        <v>1361</v>
      </c>
    </row>
    <row r="1258" spans="1:20">
      <c r="A1258" s="167">
        <v>50150</v>
      </c>
      <c r="B1258" s="168">
        <v>45961</v>
      </c>
      <c r="C1258" s="168">
        <v>45961</v>
      </c>
      <c r="E1258" s="167" t="s">
        <v>1383</v>
      </c>
      <c r="I1258" s="167" t="s">
        <v>1384</v>
      </c>
      <c r="K1258" s="167" t="s">
        <v>1010</v>
      </c>
      <c r="M1258" s="167" t="s">
        <v>1397</v>
      </c>
      <c r="O1258" s="167">
        <v>24186</v>
      </c>
      <c r="P1258" s="167" t="s">
        <v>1386</v>
      </c>
      <c r="R1258" s="167">
        <v>704.94</v>
      </c>
      <c r="S1258" s="167">
        <f t="shared" si="19"/>
        <v>-704.94</v>
      </c>
      <c r="T1258" s="167" t="s">
        <v>1361</v>
      </c>
    </row>
    <row r="1259" spans="1:20">
      <c r="A1259" s="167">
        <v>50150</v>
      </c>
      <c r="B1259" s="168">
        <v>45961</v>
      </c>
      <c r="C1259" s="168">
        <v>45961</v>
      </c>
      <c r="E1259" s="167" t="s">
        <v>1383</v>
      </c>
      <c r="I1259" s="167" t="s">
        <v>1384</v>
      </c>
      <c r="K1259" s="167" t="s">
        <v>1146</v>
      </c>
      <c r="M1259" s="167" t="s">
        <v>1398</v>
      </c>
      <c r="O1259" s="167">
        <v>24186</v>
      </c>
      <c r="P1259" s="167" t="s">
        <v>1386</v>
      </c>
      <c r="R1259" s="167">
        <v>841.71</v>
      </c>
      <c r="S1259" s="167">
        <f t="shared" si="19"/>
        <v>-841.71</v>
      </c>
      <c r="T1259" s="167" t="s">
        <v>1361</v>
      </c>
    </row>
    <row r="1260" spans="1:20">
      <c r="A1260" s="167">
        <v>50150</v>
      </c>
      <c r="B1260" s="168">
        <v>45961</v>
      </c>
      <c r="C1260" s="168">
        <v>45961</v>
      </c>
      <c r="E1260" s="167" t="s">
        <v>1383</v>
      </c>
      <c r="I1260" s="167" t="s">
        <v>1384</v>
      </c>
      <c r="K1260" s="167" t="s">
        <v>1086</v>
      </c>
      <c r="M1260" s="167" t="s">
        <v>1399</v>
      </c>
      <c r="O1260" s="167">
        <v>24186</v>
      </c>
      <c r="P1260" s="167" t="s">
        <v>1386</v>
      </c>
      <c r="R1260" s="167">
        <v>1607.51</v>
      </c>
      <c r="S1260" s="167">
        <f t="shared" si="19"/>
        <v>-1607.51</v>
      </c>
      <c r="T1260" s="167" t="s">
        <v>1361</v>
      </c>
    </row>
    <row r="1261" spans="1:20">
      <c r="A1261" s="167">
        <v>50150</v>
      </c>
      <c r="B1261" s="168">
        <v>45961</v>
      </c>
      <c r="C1261" s="168">
        <v>45961</v>
      </c>
      <c r="E1261" s="167" t="s">
        <v>1383</v>
      </c>
      <c r="I1261" s="167" t="s">
        <v>1384</v>
      </c>
      <c r="K1261" s="167" t="s">
        <v>842</v>
      </c>
      <c r="M1261" s="167" t="s">
        <v>1395</v>
      </c>
      <c r="O1261" s="167">
        <v>24186</v>
      </c>
      <c r="P1261" s="167" t="s">
        <v>1386</v>
      </c>
      <c r="R1261" s="167">
        <v>1692.54</v>
      </c>
      <c r="S1261" s="167">
        <f t="shared" si="19"/>
        <v>-1692.54</v>
      </c>
      <c r="T1261" s="167" t="s">
        <v>1361</v>
      </c>
    </row>
    <row r="1262" spans="1:20">
      <c r="A1262" s="167">
        <v>50190</v>
      </c>
      <c r="B1262" s="168">
        <v>45931</v>
      </c>
      <c r="C1262" s="168">
        <v>45931</v>
      </c>
      <c r="D1262" s="167" t="s">
        <v>5565</v>
      </c>
      <c r="E1262" s="167" t="s">
        <v>5566</v>
      </c>
      <c r="H1262" s="167" t="s">
        <v>5455</v>
      </c>
      <c r="I1262" s="167" t="s">
        <v>4956</v>
      </c>
      <c r="O1262" s="167">
        <v>4318</v>
      </c>
      <c r="P1262" s="167" t="s">
        <v>4981</v>
      </c>
      <c r="Q1262" s="167">
        <v>876</v>
      </c>
      <c r="S1262" s="167">
        <f t="shared" si="19"/>
        <v>876</v>
      </c>
      <c r="T1262" s="167" t="s">
        <v>1361</v>
      </c>
    </row>
    <row r="1263" spans="1:20">
      <c r="A1263" s="167">
        <v>50190</v>
      </c>
      <c r="B1263" s="168">
        <v>45931</v>
      </c>
      <c r="C1263" s="168">
        <v>45931</v>
      </c>
      <c r="D1263" s="167" t="s">
        <v>5567</v>
      </c>
      <c r="E1263" s="167" t="s">
        <v>5568</v>
      </c>
      <c r="H1263" s="167" t="s">
        <v>5455</v>
      </c>
      <c r="I1263" s="167" t="s">
        <v>4956</v>
      </c>
      <c r="O1263" s="167">
        <v>4318</v>
      </c>
      <c r="P1263" s="167" t="s">
        <v>4981</v>
      </c>
      <c r="Q1263" s="167">
        <v>600</v>
      </c>
      <c r="S1263" s="167">
        <f t="shared" si="19"/>
        <v>600</v>
      </c>
      <c r="T1263" s="167" t="s">
        <v>1361</v>
      </c>
    </row>
    <row r="1264" spans="1:20">
      <c r="A1264" s="167">
        <v>50190</v>
      </c>
      <c r="B1264" s="168">
        <v>45957</v>
      </c>
      <c r="C1264" s="168">
        <v>45957</v>
      </c>
      <c r="D1264" s="167" t="s">
        <v>5569</v>
      </c>
      <c r="E1264" s="167" t="s">
        <v>5570</v>
      </c>
      <c r="H1264" s="167" t="s">
        <v>5455</v>
      </c>
      <c r="I1264" s="167" t="s">
        <v>4956</v>
      </c>
      <c r="O1264" s="167">
        <v>4379</v>
      </c>
      <c r="P1264" s="167" t="s">
        <v>4981</v>
      </c>
      <c r="Q1264" s="167">
        <v>1400</v>
      </c>
      <c r="S1264" s="167">
        <f t="shared" si="19"/>
        <v>1400</v>
      </c>
      <c r="T1264" s="167" t="s">
        <v>1361</v>
      </c>
    </row>
    <row r="1265" spans="1:20">
      <c r="A1265" s="167">
        <v>50300</v>
      </c>
      <c r="B1265" s="168">
        <v>45901</v>
      </c>
      <c r="C1265" s="168">
        <v>45901</v>
      </c>
      <c r="E1265" s="167" t="s">
        <v>4970</v>
      </c>
      <c r="F1265" s="167" t="s">
        <v>4954</v>
      </c>
      <c r="G1265" s="167" t="s">
        <v>4955</v>
      </c>
      <c r="I1265" s="167" t="s">
        <v>4956</v>
      </c>
      <c r="O1265" s="167">
        <v>23599</v>
      </c>
      <c r="P1265" s="167" t="s">
        <v>1386</v>
      </c>
      <c r="R1265" s="167">
        <v>4971.67</v>
      </c>
      <c r="S1265" s="167">
        <f t="shared" si="19"/>
        <v>-4971.67</v>
      </c>
      <c r="T1265" s="167" t="s">
        <v>1361</v>
      </c>
    </row>
    <row r="1266" spans="1:20">
      <c r="A1266" s="167">
        <v>50300</v>
      </c>
      <c r="B1266" s="168">
        <v>45901</v>
      </c>
      <c r="C1266" s="168">
        <v>45901</v>
      </c>
      <c r="E1266" s="167" t="s">
        <v>4970</v>
      </c>
      <c r="F1266" s="167" t="s">
        <v>4954</v>
      </c>
      <c r="G1266" s="167" t="s">
        <v>4955</v>
      </c>
      <c r="I1266" s="167" t="s">
        <v>4971</v>
      </c>
      <c r="O1266" s="167">
        <v>23599</v>
      </c>
      <c r="P1266" s="167" t="s">
        <v>1386</v>
      </c>
      <c r="R1266" s="167">
        <v>182.85</v>
      </c>
      <c r="S1266" s="167">
        <f t="shared" si="19"/>
        <v>-182.85</v>
      </c>
      <c r="T1266" s="167" t="s">
        <v>1361</v>
      </c>
    </row>
    <row r="1267" spans="1:20">
      <c r="A1267" s="167">
        <v>50300</v>
      </c>
      <c r="B1267" s="168">
        <v>45901</v>
      </c>
      <c r="C1267" s="168">
        <v>45901</v>
      </c>
      <c r="E1267" s="167" t="s">
        <v>4970</v>
      </c>
      <c r="F1267" s="167" t="s">
        <v>4957</v>
      </c>
      <c r="G1267" s="167" t="s">
        <v>4958</v>
      </c>
      <c r="I1267" s="167" t="s">
        <v>4959</v>
      </c>
      <c r="O1267" s="167">
        <v>23599</v>
      </c>
      <c r="P1267" s="167" t="s">
        <v>1386</v>
      </c>
      <c r="R1267" s="167">
        <v>69792.52</v>
      </c>
      <c r="S1267" s="167">
        <f t="shared" si="19"/>
        <v>-69792.52</v>
      </c>
      <c r="T1267" s="167" t="s">
        <v>1361</v>
      </c>
    </row>
    <row r="1268" spans="1:20">
      <c r="A1268" s="167">
        <v>50300</v>
      </c>
      <c r="B1268" s="168">
        <v>45902</v>
      </c>
      <c r="C1268" s="168">
        <v>45902</v>
      </c>
      <c r="D1268" s="167" t="s">
        <v>5571</v>
      </c>
      <c r="E1268" s="167" t="s">
        <v>5571</v>
      </c>
      <c r="F1268" s="167" t="s">
        <v>1945</v>
      </c>
      <c r="G1268" s="167" t="s">
        <v>1946</v>
      </c>
      <c r="I1268" s="167" t="s">
        <v>1650</v>
      </c>
      <c r="J1268" s="167" t="s">
        <v>1925</v>
      </c>
      <c r="K1268" s="167" t="s">
        <v>606</v>
      </c>
      <c r="L1268" s="167" t="s">
        <v>1926</v>
      </c>
      <c r="M1268" s="167" t="s">
        <v>2655</v>
      </c>
      <c r="O1268" s="167">
        <v>10851</v>
      </c>
      <c r="P1268" s="167" t="s">
        <v>4987</v>
      </c>
      <c r="Q1268" s="167">
        <v>1479.5</v>
      </c>
      <c r="S1268" s="167">
        <f t="shared" si="19"/>
        <v>1479.5</v>
      </c>
      <c r="T1268" s="167" t="s">
        <v>1361</v>
      </c>
    </row>
    <row r="1269" spans="1:20">
      <c r="A1269" s="167">
        <v>50300</v>
      </c>
      <c r="B1269" s="168">
        <v>45902</v>
      </c>
      <c r="C1269" s="168">
        <v>45902</v>
      </c>
      <c r="D1269" s="167" t="s">
        <v>5571</v>
      </c>
      <c r="E1269" s="167" t="s">
        <v>5571</v>
      </c>
      <c r="F1269" s="167" t="s">
        <v>1945</v>
      </c>
      <c r="G1269" s="167" t="s">
        <v>1946</v>
      </c>
      <c r="I1269" s="167" t="s">
        <v>1650</v>
      </c>
      <c r="J1269" s="167" t="s">
        <v>2660</v>
      </c>
      <c r="K1269" s="167" t="s">
        <v>606</v>
      </c>
      <c r="L1269" s="167" t="s">
        <v>2661</v>
      </c>
      <c r="M1269" s="167" t="s">
        <v>2655</v>
      </c>
      <c r="O1269" s="167">
        <v>10851</v>
      </c>
      <c r="P1269" s="167" t="s">
        <v>4987</v>
      </c>
      <c r="Q1269" s="167">
        <v>6841.5</v>
      </c>
      <c r="S1269" s="167">
        <f t="shared" si="19"/>
        <v>6841.5</v>
      </c>
      <c r="T1269" s="167" t="s">
        <v>1361</v>
      </c>
    </row>
    <row r="1270" spans="1:20">
      <c r="A1270" s="167">
        <v>50300</v>
      </c>
      <c r="B1270" s="168">
        <v>45902</v>
      </c>
      <c r="C1270" s="168">
        <v>45902</v>
      </c>
      <c r="D1270" s="167" t="s">
        <v>5572</v>
      </c>
      <c r="E1270" s="167" t="s">
        <v>5572</v>
      </c>
      <c r="F1270" s="167" t="s">
        <v>1425</v>
      </c>
      <c r="G1270" s="167" t="s">
        <v>1426</v>
      </c>
      <c r="I1270" s="167" t="s">
        <v>1650</v>
      </c>
      <c r="J1270" s="167" t="s">
        <v>2766</v>
      </c>
      <c r="K1270" s="167" t="s">
        <v>2762</v>
      </c>
      <c r="L1270" s="167" t="s">
        <v>2767</v>
      </c>
      <c r="M1270" s="167" t="s">
        <v>2763</v>
      </c>
      <c r="O1270" s="167">
        <v>10852</v>
      </c>
      <c r="P1270" s="167" t="s">
        <v>4987</v>
      </c>
      <c r="Q1270" s="167">
        <v>899.64</v>
      </c>
      <c r="S1270" s="167">
        <f t="shared" si="19"/>
        <v>899.64</v>
      </c>
      <c r="T1270" s="167" t="s">
        <v>1361</v>
      </c>
    </row>
    <row r="1271" spans="1:20">
      <c r="A1271" s="167">
        <v>50300</v>
      </c>
      <c r="B1271" s="168">
        <v>45902</v>
      </c>
      <c r="C1271" s="168">
        <v>45902</v>
      </c>
      <c r="D1271" s="167" t="s">
        <v>5573</v>
      </c>
      <c r="E1271" s="167" t="s">
        <v>5573</v>
      </c>
      <c r="F1271" s="167" t="s">
        <v>1557</v>
      </c>
      <c r="G1271" s="167" t="s">
        <v>134</v>
      </c>
      <c r="I1271" s="167" t="s">
        <v>1405</v>
      </c>
      <c r="J1271" s="167" t="s">
        <v>5574</v>
      </c>
      <c r="K1271" s="167" t="s">
        <v>961</v>
      </c>
      <c r="L1271" s="167" t="s">
        <v>5575</v>
      </c>
      <c r="M1271" s="167" t="s">
        <v>2511</v>
      </c>
      <c r="O1271" s="167">
        <v>10853</v>
      </c>
      <c r="P1271" s="167" t="s">
        <v>4987</v>
      </c>
      <c r="Q1271" s="167">
        <v>178.76</v>
      </c>
      <c r="S1271" s="167">
        <f t="shared" si="19"/>
        <v>178.76</v>
      </c>
      <c r="T1271" s="167" t="s">
        <v>1361</v>
      </c>
    </row>
    <row r="1272" spans="1:20">
      <c r="A1272" s="167">
        <v>50300</v>
      </c>
      <c r="B1272" s="168">
        <v>45902</v>
      </c>
      <c r="C1272" s="168">
        <v>45902</v>
      </c>
      <c r="D1272" s="167" t="s">
        <v>5573</v>
      </c>
      <c r="E1272" s="167" t="s">
        <v>5573</v>
      </c>
      <c r="F1272" s="167" t="s">
        <v>1557</v>
      </c>
      <c r="G1272" s="167" t="s">
        <v>134</v>
      </c>
      <c r="I1272" s="167" t="s">
        <v>1405</v>
      </c>
      <c r="J1272" s="167" t="s">
        <v>5576</v>
      </c>
      <c r="K1272" s="167" t="s">
        <v>961</v>
      </c>
      <c r="L1272" s="167" t="s">
        <v>5577</v>
      </c>
      <c r="M1272" s="167" t="s">
        <v>2511</v>
      </c>
      <c r="O1272" s="167">
        <v>10853</v>
      </c>
      <c r="P1272" s="167" t="s">
        <v>4987</v>
      </c>
      <c r="Q1272" s="167">
        <v>1140.93</v>
      </c>
      <c r="S1272" s="167">
        <f t="shared" si="19"/>
        <v>1140.93</v>
      </c>
      <c r="T1272" s="167" t="s">
        <v>1361</v>
      </c>
    </row>
    <row r="1273" spans="1:20">
      <c r="A1273" s="167">
        <v>50300</v>
      </c>
      <c r="B1273" s="168">
        <v>45902</v>
      </c>
      <c r="C1273" s="168">
        <v>45902</v>
      </c>
      <c r="D1273" s="167" t="s">
        <v>5578</v>
      </c>
      <c r="E1273" s="167" t="s">
        <v>5578</v>
      </c>
      <c r="F1273" s="167" t="s">
        <v>1500</v>
      </c>
      <c r="G1273" s="167" t="s">
        <v>508</v>
      </c>
      <c r="I1273" s="167" t="s">
        <v>1405</v>
      </c>
      <c r="J1273" s="167" t="s">
        <v>1845</v>
      </c>
      <c r="K1273" s="167" t="s">
        <v>888</v>
      </c>
      <c r="L1273" s="167" t="s">
        <v>1846</v>
      </c>
      <c r="M1273" s="167" t="s">
        <v>2037</v>
      </c>
      <c r="O1273" s="167">
        <v>10855</v>
      </c>
      <c r="P1273" s="167" t="s">
        <v>4987</v>
      </c>
      <c r="Q1273" s="167">
        <v>293.16000000000003</v>
      </c>
      <c r="S1273" s="167">
        <f t="shared" si="19"/>
        <v>293.16000000000003</v>
      </c>
      <c r="T1273" s="167" t="s">
        <v>1361</v>
      </c>
    </row>
    <row r="1274" spans="1:20">
      <c r="A1274" s="167">
        <v>50300</v>
      </c>
      <c r="B1274" s="168">
        <v>45902</v>
      </c>
      <c r="C1274" s="168">
        <v>45902</v>
      </c>
      <c r="D1274" s="167" t="s">
        <v>5579</v>
      </c>
      <c r="E1274" s="167" t="s">
        <v>5579</v>
      </c>
      <c r="F1274" s="167" t="s">
        <v>1557</v>
      </c>
      <c r="G1274" s="167" t="s">
        <v>134</v>
      </c>
      <c r="I1274" s="167" t="s">
        <v>1618</v>
      </c>
      <c r="J1274" s="167" t="s">
        <v>4632</v>
      </c>
      <c r="K1274" s="167" t="s">
        <v>1315</v>
      </c>
      <c r="L1274" s="167" t="s">
        <v>4633</v>
      </c>
      <c r="M1274" s="167" t="s">
        <v>4630</v>
      </c>
      <c r="O1274" s="167">
        <v>10854</v>
      </c>
      <c r="P1274" s="167" t="s">
        <v>4987</v>
      </c>
      <c r="Q1274" s="167">
        <v>3.3</v>
      </c>
      <c r="S1274" s="167">
        <f t="shared" si="19"/>
        <v>3.3</v>
      </c>
      <c r="T1274" s="167" t="s">
        <v>1361</v>
      </c>
    </row>
    <row r="1275" spans="1:20">
      <c r="A1275" s="167">
        <v>50300</v>
      </c>
      <c r="B1275" s="168">
        <v>45902</v>
      </c>
      <c r="C1275" s="168">
        <v>45902</v>
      </c>
      <c r="D1275" s="167" t="s">
        <v>5579</v>
      </c>
      <c r="E1275" s="167" t="s">
        <v>5579</v>
      </c>
      <c r="F1275" s="167" t="s">
        <v>1557</v>
      </c>
      <c r="G1275" s="167" t="s">
        <v>134</v>
      </c>
      <c r="I1275" s="167" t="s">
        <v>1618</v>
      </c>
      <c r="J1275" s="167" t="s">
        <v>4647</v>
      </c>
      <c r="K1275" s="167" t="s">
        <v>1315</v>
      </c>
      <c r="L1275" s="167" t="s">
        <v>4648</v>
      </c>
      <c r="M1275" s="167" t="s">
        <v>4630</v>
      </c>
      <c r="O1275" s="167">
        <v>10854</v>
      </c>
      <c r="P1275" s="167" t="s">
        <v>4987</v>
      </c>
      <c r="Q1275" s="167">
        <v>179.55</v>
      </c>
      <c r="S1275" s="167">
        <f t="shared" si="19"/>
        <v>179.55</v>
      </c>
      <c r="T1275" s="167" t="s">
        <v>1361</v>
      </c>
    </row>
    <row r="1276" spans="1:20">
      <c r="A1276" s="167">
        <v>50300</v>
      </c>
      <c r="B1276" s="168">
        <v>45903</v>
      </c>
      <c r="C1276" s="168">
        <v>45903</v>
      </c>
      <c r="D1276" s="167" t="s">
        <v>5580</v>
      </c>
      <c r="E1276" s="167" t="s">
        <v>5580</v>
      </c>
      <c r="F1276" s="167" t="s">
        <v>1557</v>
      </c>
      <c r="G1276" s="167" t="s">
        <v>134</v>
      </c>
      <c r="I1276" s="167" t="s">
        <v>1650</v>
      </c>
      <c r="J1276" s="167" t="s">
        <v>4152</v>
      </c>
      <c r="K1276" s="167" t="s">
        <v>741</v>
      </c>
      <c r="L1276" s="167" t="s">
        <v>4153</v>
      </c>
      <c r="M1276" s="167" t="s">
        <v>4126</v>
      </c>
      <c r="O1276" s="167">
        <v>10858</v>
      </c>
      <c r="P1276" s="167" t="s">
        <v>4987</v>
      </c>
      <c r="Q1276" s="167">
        <v>1241.4000000000001</v>
      </c>
      <c r="S1276" s="167">
        <f t="shared" si="19"/>
        <v>1241.4000000000001</v>
      </c>
      <c r="T1276" s="167" t="s">
        <v>1361</v>
      </c>
    </row>
    <row r="1277" spans="1:20">
      <c r="A1277" s="167">
        <v>50300</v>
      </c>
      <c r="B1277" s="168">
        <v>45903</v>
      </c>
      <c r="C1277" s="168">
        <v>45903</v>
      </c>
      <c r="D1277" s="167" t="s">
        <v>5580</v>
      </c>
      <c r="E1277" s="167" t="s">
        <v>5580</v>
      </c>
      <c r="F1277" s="167" t="s">
        <v>1557</v>
      </c>
      <c r="G1277" s="167" t="s">
        <v>134</v>
      </c>
      <c r="I1277" s="167" t="s">
        <v>1650</v>
      </c>
      <c r="J1277" s="167" t="s">
        <v>4183</v>
      </c>
      <c r="K1277" s="167" t="s">
        <v>741</v>
      </c>
      <c r="L1277" s="167" t="s">
        <v>4184</v>
      </c>
      <c r="M1277" s="167" t="s">
        <v>4126</v>
      </c>
      <c r="O1277" s="167">
        <v>10858</v>
      </c>
      <c r="P1277" s="167" t="s">
        <v>4987</v>
      </c>
      <c r="Q1277" s="167">
        <v>2123.4</v>
      </c>
      <c r="S1277" s="167">
        <f t="shared" si="19"/>
        <v>2123.4</v>
      </c>
      <c r="T1277" s="167" t="s">
        <v>1361</v>
      </c>
    </row>
    <row r="1278" spans="1:20">
      <c r="A1278" s="167">
        <v>50300</v>
      </c>
      <c r="B1278" s="168">
        <v>45903</v>
      </c>
      <c r="C1278" s="168">
        <v>45903</v>
      </c>
      <c r="D1278" s="167" t="s">
        <v>5581</v>
      </c>
      <c r="E1278" s="167" t="s">
        <v>5581</v>
      </c>
      <c r="F1278" s="167" t="s">
        <v>1945</v>
      </c>
      <c r="G1278" s="167" t="s">
        <v>1946</v>
      </c>
      <c r="I1278" s="167" t="s">
        <v>1650</v>
      </c>
      <c r="J1278" s="167" t="s">
        <v>5582</v>
      </c>
      <c r="K1278" s="167" t="s">
        <v>741</v>
      </c>
      <c r="L1278" s="167" t="s">
        <v>5583</v>
      </c>
      <c r="M1278" s="167" t="s">
        <v>4126</v>
      </c>
      <c r="O1278" s="167">
        <v>10861</v>
      </c>
      <c r="P1278" s="167" t="s">
        <v>4987</v>
      </c>
      <c r="Q1278" s="167">
        <v>400</v>
      </c>
      <c r="S1278" s="167">
        <f t="shared" si="19"/>
        <v>400</v>
      </c>
      <c r="T1278" s="167" t="s">
        <v>1361</v>
      </c>
    </row>
    <row r="1279" spans="1:20">
      <c r="A1279" s="167">
        <v>50300</v>
      </c>
      <c r="B1279" s="168">
        <v>45903</v>
      </c>
      <c r="C1279" s="168">
        <v>45903</v>
      </c>
      <c r="D1279" s="167" t="s">
        <v>5584</v>
      </c>
      <c r="E1279" s="167" t="s">
        <v>5584</v>
      </c>
      <c r="F1279" s="167" t="s">
        <v>1425</v>
      </c>
      <c r="G1279" s="167" t="s">
        <v>1426</v>
      </c>
      <c r="I1279" s="167" t="s">
        <v>1650</v>
      </c>
      <c r="J1279" s="167" t="s">
        <v>3741</v>
      </c>
      <c r="K1279" s="167" t="s">
        <v>727</v>
      </c>
      <c r="L1279" s="167" t="s">
        <v>3742</v>
      </c>
      <c r="M1279" s="167" t="s">
        <v>3718</v>
      </c>
      <c r="O1279" s="167">
        <v>10862</v>
      </c>
      <c r="P1279" s="167" t="s">
        <v>4987</v>
      </c>
      <c r="Q1279" s="167">
        <v>1065.78</v>
      </c>
      <c r="S1279" s="167">
        <f t="shared" si="19"/>
        <v>1065.78</v>
      </c>
      <c r="T1279" s="167" t="s">
        <v>1361</v>
      </c>
    </row>
    <row r="1280" spans="1:20">
      <c r="A1280" s="167">
        <v>50300</v>
      </c>
      <c r="B1280" s="168">
        <v>45903</v>
      </c>
      <c r="C1280" s="168">
        <v>45903</v>
      </c>
      <c r="D1280" s="167" t="s">
        <v>5585</v>
      </c>
      <c r="E1280" s="167" t="s">
        <v>5585</v>
      </c>
      <c r="F1280" s="167" t="s">
        <v>1557</v>
      </c>
      <c r="G1280" s="167" t="s">
        <v>134</v>
      </c>
      <c r="I1280" s="167" t="s">
        <v>1405</v>
      </c>
      <c r="J1280" s="167" t="s">
        <v>2039</v>
      </c>
      <c r="K1280" s="167" t="s">
        <v>888</v>
      </c>
      <c r="L1280" s="167" t="s">
        <v>2040</v>
      </c>
      <c r="M1280" s="167" t="s">
        <v>2037</v>
      </c>
      <c r="O1280" s="167">
        <v>10863</v>
      </c>
      <c r="P1280" s="167" t="s">
        <v>4987</v>
      </c>
      <c r="Q1280" s="167">
        <v>60.02</v>
      </c>
      <c r="S1280" s="167">
        <f t="shared" si="19"/>
        <v>60.02</v>
      </c>
      <c r="T1280" s="167" t="s">
        <v>1361</v>
      </c>
    </row>
    <row r="1281" spans="1:20">
      <c r="A1281" s="167">
        <v>50300</v>
      </c>
      <c r="B1281" s="168">
        <v>45903</v>
      </c>
      <c r="C1281" s="168">
        <v>45903</v>
      </c>
      <c r="D1281" s="167" t="s">
        <v>5585</v>
      </c>
      <c r="E1281" s="167" t="s">
        <v>5585</v>
      </c>
      <c r="F1281" s="167" t="s">
        <v>1557</v>
      </c>
      <c r="G1281" s="167" t="s">
        <v>134</v>
      </c>
      <c r="I1281" s="167" t="s">
        <v>1405</v>
      </c>
      <c r="J1281" s="167" t="s">
        <v>2050</v>
      </c>
      <c r="K1281" s="167" t="s">
        <v>888</v>
      </c>
      <c r="L1281" s="167" t="s">
        <v>2051</v>
      </c>
      <c r="M1281" s="167" t="s">
        <v>2037</v>
      </c>
      <c r="O1281" s="167">
        <v>10863</v>
      </c>
      <c r="P1281" s="167" t="s">
        <v>4987</v>
      </c>
      <c r="Q1281" s="167">
        <v>119.46</v>
      </c>
      <c r="S1281" s="167">
        <f t="shared" si="19"/>
        <v>119.46</v>
      </c>
      <c r="T1281" s="167" t="s">
        <v>1361</v>
      </c>
    </row>
    <row r="1282" spans="1:20">
      <c r="A1282" s="167">
        <v>50300</v>
      </c>
      <c r="B1282" s="168">
        <v>45903</v>
      </c>
      <c r="C1282" s="168">
        <v>45903</v>
      </c>
      <c r="D1282" s="167" t="s">
        <v>5585</v>
      </c>
      <c r="E1282" s="167" t="s">
        <v>5585</v>
      </c>
      <c r="F1282" s="167" t="s">
        <v>1557</v>
      </c>
      <c r="G1282" s="167" t="s">
        <v>134</v>
      </c>
      <c r="I1282" s="167" t="s">
        <v>1405</v>
      </c>
      <c r="J1282" s="167" t="s">
        <v>2068</v>
      </c>
      <c r="K1282" s="167" t="s">
        <v>888</v>
      </c>
      <c r="L1282" s="167" t="s">
        <v>2069</v>
      </c>
      <c r="M1282" s="167" t="s">
        <v>2037</v>
      </c>
      <c r="O1282" s="167">
        <v>10863</v>
      </c>
      <c r="P1282" s="167" t="s">
        <v>4987</v>
      </c>
      <c r="Q1282" s="167">
        <v>119.46</v>
      </c>
      <c r="S1282" s="167">
        <f t="shared" si="19"/>
        <v>119.46</v>
      </c>
      <c r="T1282" s="167" t="s">
        <v>1361</v>
      </c>
    </row>
    <row r="1283" spans="1:20">
      <c r="A1283" s="167">
        <v>50300</v>
      </c>
      <c r="B1283" s="168">
        <v>45903</v>
      </c>
      <c r="C1283" s="168">
        <v>45903</v>
      </c>
      <c r="D1283" s="167" t="s">
        <v>5585</v>
      </c>
      <c r="E1283" s="167" t="s">
        <v>5585</v>
      </c>
      <c r="F1283" s="167" t="s">
        <v>1557</v>
      </c>
      <c r="G1283" s="167" t="s">
        <v>134</v>
      </c>
      <c r="I1283" s="167" t="s">
        <v>1405</v>
      </c>
      <c r="J1283" s="167" t="s">
        <v>2053</v>
      </c>
      <c r="K1283" s="167" t="s">
        <v>888</v>
      </c>
      <c r="L1283" s="167" t="s">
        <v>2054</v>
      </c>
      <c r="M1283" s="167" t="s">
        <v>2037</v>
      </c>
      <c r="O1283" s="167">
        <v>10863</v>
      </c>
      <c r="P1283" s="167" t="s">
        <v>4987</v>
      </c>
      <c r="Q1283" s="167">
        <v>119.46</v>
      </c>
      <c r="S1283" s="167">
        <f t="shared" ref="S1283:S1346" si="20">Q1283-R1283</f>
        <v>119.46</v>
      </c>
      <c r="T1283" s="167" t="s">
        <v>1361</v>
      </c>
    </row>
    <row r="1284" spans="1:20">
      <c r="A1284" s="167">
        <v>50300</v>
      </c>
      <c r="B1284" s="168">
        <v>45903</v>
      </c>
      <c r="C1284" s="168">
        <v>45903</v>
      </c>
      <c r="D1284" s="167" t="s">
        <v>5586</v>
      </c>
      <c r="E1284" s="167" t="s">
        <v>5586</v>
      </c>
      <c r="F1284" s="167" t="s">
        <v>1557</v>
      </c>
      <c r="G1284" s="167" t="s">
        <v>134</v>
      </c>
      <c r="I1284" s="167" t="s">
        <v>1405</v>
      </c>
      <c r="J1284" s="167">
        <v>5060408461426</v>
      </c>
      <c r="K1284" s="167" t="s">
        <v>1016</v>
      </c>
      <c r="L1284" s="167" t="s">
        <v>2915</v>
      </c>
      <c r="M1284" s="167" t="s">
        <v>2879</v>
      </c>
      <c r="O1284" s="167">
        <v>10864</v>
      </c>
      <c r="P1284" s="167" t="s">
        <v>4987</v>
      </c>
      <c r="Q1284" s="167">
        <v>500</v>
      </c>
      <c r="S1284" s="167">
        <f t="shared" si="20"/>
        <v>500</v>
      </c>
      <c r="T1284" s="167" t="s">
        <v>1361</v>
      </c>
    </row>
    <row r="1285" spans="1:20">
      <c r="A1285" s="167">
        <v>50300</v>
      </c>
      <c r="B1285" s="168">
        <v>45904</v>
      </c>
      <c r="C1285" s="168">
        <v>45904</v>
      </c>
      <c r="D1285" s="167" t="s">
        <v>5587</v>
      </c>
      <c r="E1285" s="167" t="s">
        <v>5588</v>
      </c>
      <c r="F1285" s="167" t="s">
        <v>5047</v>
      </c>
      <c r="G1285" s="167" t="s">
        <v>5048</v>
      </c>
      <c r="H1285" s="167" t="s">
        <v>5060</v>
      </c>
      <c r="I1285" s="167" t="s">
        <v>4959</v>
      </c>
      <c r="O1285" s="167">
        <v>4275</v>
      </c>
      <c r="P1285" s="167" t="s">
        <v>4981</v>
      </c>
      <c r="Q1285" s="167">
        <v>834.98</v>
      </c>
      <c r="S1285" s="167">
        <f t="shared" si="20"/>
        <v>834.98</v>
      </c>
      <c r="T1285" s="167" t="s">
        <v>1361</v>
      </c>
    </row>
    <row r="1286" spans="1:20">
      <c r="A1286" s="167">
        <v>50300</v>
      </c>
      <c r="B1286" s="168">
        <v>45904</v>
      </c>
      <c r="C1286" s="168">
        <v>45904</v>
      </c>
      <c r="D1286" s="167" t="s">
        <v>5589</v>
      </c>
      <c r="E1286" s="167" t="s">
        <v>5589</v>
      </c>
      <c r="F1286" s="167" t="s">
        <v>1425</v>
      </c>
      <c r="G1286" s="167" t="s">
        <v>1426</v>
      </c>
      <c r="I1286" s="167" t="s">
        <v>1650</v>
      </c>
      <c r="J1286" s="167" t="s">
        <v>3309</v>
      </c>
      <c r="K1286" s="167" t="s">
        <v>789</v>
      </c>
      <c r="L1286" s="167" t="s">
        <v>3310</v>
      </c>
      <c r="M1286" s="167" t="s">
        <v>4951</v>
      </c>
      <c r="O1286" s="167">
        <v>10865</v>
      </c>
      <c r="P1286" s="167" t="s">
        <v>4987</v>
      </c>
      <c r="Q1286" s="167">
        <v>322.7</v>
      </c>
      <c r="S1286" s="167">
        <f t="shared" si="20"/>
        <v>322.7</v>
      </c>
      <c r="T1286" s="167" t="s">
        <v>1361</v>
      </c>
    </row>
    <row r="1287" spans="1:20">
      <c r="A1287" s="167">
        <v>50300</v>
      </c>
      <c r="B1287" s="168">
        <v>45904</v>
      </c>
      <c r="C1287" s="168">
        <v>45904</v>
      </c>
      <c r="D1287" s="167" t="s">
        <v>5590</v>
      </c>
      <c r="E1287" s="167" t="s">
        <v>5590</v>
      </c>
      <c r="F1287" s="167" t="s">
        <v>1500</v>
      </c>
      <c r="G1287" s="167" t="s">
        <v>508</v>
      </c>
      <c r="I1287" s="167" t="s">
        <v>1405</v>
      </c>
      <c r="J1287" s="167" t="s">
        <v>3821</v>
      </c>
      <c r="K1287" s="167" t="s">
        <v>1199</v>
      </c>
      <c r="L1287" s="167" t="s">
        <v>3822</v>
      </c>
      <c r="M1287" s="167" t="s">
        <v>3808</v>
      </c>
      <c r="O1287" s="167">
        <v>10866</v>
      </c>
      <c r="P1287" s="167" t="s">
        <v>4987</v>
      </c>
      <c r="Q1287" s="167">
        <v>156.38</v>
      </c>
      <c r="S1287" s="167">
        <f t="shared" si="20"/>
        <v>156.38</v>
      </c>
      <c r="T1287" s="167" t="s">
        <v>1361</v>
      </c>
    </row>
    <row r="1288" spans="1:20">
      <c r="A1288" s="167">
        <v>50300</v>
      </c>
      <c r="B1288" s="168">
        <v>45904</v>
      </c>
      <c r="C1288" s="168">
        <v>45904</v>
      </c>
      <c r="D1288" s="167" t="s">
        <v>5590</v>
      </c>
      <c r="E1288" s="167" t="s">
        <v>5590</v>
      </c>
      <c r="F1288" s="167" t="s">
        <v>1500</v>
      </c>
      <c r="G1288" s="167" t="s">
        <v>508</v>
      </c>
      <c r="I1288" s="167" t="s">
        <v>1405</v>
      </c>
      <c r="J1288" s="167" t="s">
        <v>3824</v>
      </c>
      <c r="K1288" s="167" t="s">
        <v>1199</v>
      </c>
      <c r="L1288" s="167" t="s">
        <v>3825</v>
      </c>
      <c r="M1288" s="167" t="s">
        <v>3808</v>
      </c>
      <c r="O1288" s="167">
        <v>10866</v>
      </c>
      <c r="P1288" s="167" t="s">
        <v>4987</v>
      </c>
      <c r="Q1288" s="167">
        <v>1125.96</v>
      </c>
      <c r="S1288" s="167">
        <f t="shared" si="20"/>
        <v>1125.96</v>
      </c>
      <c r="T1288" s="167" t="s">
        <v>1361</v>
      </c>
    </row>
    <row r="1289" spans="1:20">
      <c r="A1289" s="167">
        <v>50300</v>
      </c>
      <c r="B1289" s="168">
        <v>45904</v>
      </c>
      <c r="C1289" s="168">
        <v>45904</v>
      </c>
      <c r="D1289" s="167" t="s">
        <v>5590</v>
      </c>
      <c r="E1289" s="167" t="s">
        <v>5590</v>
      </c>
      <c r="F1289" s="167" t="s">
        <v>1500</v>
      </c>
      <c r="G1289" s="167" t="s">
        <v>508</v>
      </c>
      <c r="I1289" s="167" t="s">
        <v>1405</v>
      </c>
      <c r="J1289" s="167" t="s">
        <v>3827</v>
      </c>
      <c r="K1289" s="167" t="s">
        <v>1199</v>
      </c>
      <c r="L1289" s="167" t="s">
        <v>3828</v>
      </c>
      <c r="M1289" s="167" t="s">
        <v>3808</v>
      </c>
      <c r="O1289" s="167">
        <v>10866</v>
      </c>
      <c r="P1289" s="167" t="s">
        <v>4987</v>
      </c>
      <c r="Q1289" s="167">
        <v>1158.08</v>
      </c>
      <c r="S1289" s="167">
        <f t="shared" si="20"/>
        <v>1158.08</v>
      </c>
      <c r="T1289" s="167" t="s">
        <v>1361</v>
      </c>
    </row>
    <row r="1290" spans="1:20">
      <c r="A1290" s="167">
        <v>50300</v>
      </c>
      <c r="B1290" s="168">
        <v>45904</v>
      </c>
      <c r="C1290" s="168">
        <v>45904</v>
      </c>
      <c r="D1290" s="167" t="s">
        <v>5591</v>
      </c>
      <c r="E1290" s="167" t="s">
        <v>5591</v>
      </c>
      <c r="F1290" s="167" t="s">
        <v>1557</v>
      </c>
      <c r="G1290" s="167" t="s">
        <v>134</v>
      </c>
      <c r="I1290" s="167" t="s">
        <v>1650</v>
      </c>
      <c r="J1290" s="167" t="s">
        <v>3288</v>
      </c>
      <c r="K1290" s="167" t="s">
        <v>4651</v>
      </c>
      <c r="L1290" s="167" t="s">
        <v>3289</v>
      </c>
      <c r="M1290" s="167" t="s">
        <v>4652</v>
      </c>
      <c r="O1290" s="167">
        <v>10867</v>
      </c>
      <c r="P1290" s="167" t="s">
        <v>4987</v>
      </c>
      <c r="Q1290" s="167">
        <v>244</v>
      </c>
      <c r="S1290" s="167">
        <f t="shared" si="20"/>
        <v>244</v>
      </c>
      <c r="T1290" s="167" t="s">
        <v>1361</v>
      </c>
    </row>
    <row r="1291" spans="1:20">
      <c r="A1291" s="167">
        <v>50300</v>
      </c>
      <c r="B1291" s="168">
        <v>45904</v>
      </c>
      <c r="C1291" s="168">
        <v>45904</v>
      </c>
      <c r="D1291" s="167" t="s">
        <v>5592</v>
      </c>
      <c r="E1291" s="167" t="s">
        <v>5592</v>
      </c>
      <c r="F1291" s="167" t="s">
        <v>1557</v>
      </c>
      <c r="G1291" s="167" t="s">
        <v>134</v>
      </c>
      <c r="I1291" s="167" t="s">
        <v>1650</v>
      </c>
      <c r="J1291" s="167" t="s">
        <v>3288</v>
      </c>
      <c r="K1291" s="167" t="s">
        <v>4651</v>
      </c>
      <c r="L1291" s="167" t="s">
        <v>3289</v>
      </c>
      <c r="M1291" s="167" t="s">
        <v>4652</v>
      </c>
      <c r="O1291" s="167">
        <v>10870</v>
      </c>
      <c r="P1291" s="167" t="s">
        <v>4987</v>
      </c>
      <c r="Q1291" s="167">
        <v>380</v>
      </c>
      <c r="S1291" s="167">
        <f t="shared" si="20"/>
        <v>380</v>
      </c>
      <c r="T1291" s="167" t="s">
        <v>1361</v>
      </c>
    </row>
    <row r="1292" spans="1:20">
      <c r="A1292" s="167">
        <v>50300</v>
      </c>
      <c r="B1292" s="168">
        <v>45904</v>
      </c>
      <c r="C1292" s="168">
        <v>45904</v>
      </c>
      <c r="D1292" s="167" t="s">
        <v>5593</v>
      </c>
      <c r="E1292" s="167" t="s">
        <v>5593</v>
      </c>
      <c r="F1292" s="167" t="s">
        <v>1557</v>
      </c>
      <c r="G1292" s="167" t="s">
        <v>134</v>
      </c>
      <c r="I1292" s="167" t="s">
        <v>1650</v>
      </c>
      <c r="J1292" s="167" t="s">
        <v>2375</v>
      </c>
      <c r="K1292" s="167" t="s">
        <v>583</v>
      </c>
      <c r="L1292" s="167" t="s">
        <v>2376</v>
      </c>
      <c r="M1292" s="167" t="s">
        <v>2373</v>
      </c>
      <c r="O1292" s="167">
        <v>10872</v>
      </c>
      <c r="P1292" s="167" t="s">
        <v>4987</v>
      </c>
      <c r="Q1292" s="167">
        <v>6126.75</v>
      </c>
      <c r="S1292" s="167">
        <f t="shared" si="20"/>
        <v>6126.75</v>
      </c>
      <c r="T1292" s="167" t="s">
        <v>1361</v>
      </c>
    </row>
    <row r="1293" spans="1:20">
      <c r="A1293" s="167">
        <v>50300</v>
      </c>
      <c r="B1293" s="168">
        <v>45904</v>
      </c>
      <c r="C1293" s="168">
        <v>45904</v>
      </c>
      <c r="D1293" s="167" t="s">
        <v>5594</v>
      </c>
      <c r="E1293" s="167" t="s">
        <v>5594</v>
      </c>
      <c r="F1293" s="167" t="s">
        <v>1557</v>
      </c>
      <c r="G1293" s="167" t="s">
        <v>134</v>
      </c>
      <c r="I1293" s="167" t="s">
        <v>1650</v>
      </c>
      <c r="J1293" s="167" t="s">
        <v>2121</v>
      </c>
      <c r="K1293" s="167" t="s">
        <v>570</v>
      </c>
      <c r="L1293" s="167" t="s">
        <v>2122</v>
      </c>
      <c r="M1293" s="167" t="s">
        <v>2081</v>
      </c>
      <c r="O1293" s="167">
        <v>10873</v>
      </c>
      <c r="P1293" s="167" t="s">
        <v>4987</v>
      </c>
      <c r="Q1293" s="167">
        <v>13.99</v>
      </c>
      <c r="S1293" s="167">
        <f t="shared" si="20"/>
        <v>13.99</v>
      </c>
      <c r="T1293" s="167" t="s">
        <v>1361</v>
      </c>
    </row>
    <row r="1294" spans="1:20">
      <c r="A1294" s="167">
        <v>50300</v>
      </c>
      <c r="B1294" s="168">
        <v>45904</v>
      </c>
      <c r="C1294" s="168">
        <v>45904</v>
      </c>
      <c r="D1294" s="167" t="s">
        <v>5594</v>
      </c>
      <c r="E1294" s="167" t="s">
        <v>5594</v>
      </c>
      <c r="F1294" s="167" t="s">
        <v>1557</v>
      </c>
      <c r="G1294" s="167" t="s">
        <v>134</v>
      </c>
      <c r="I1294" s="167" t="s">
        <v>1650</v>
      </c>
      <c r="J1294" s="167" t="s">
        <v>2099</v>
      </c>
      <c r="K1294" s="167" t="s">
        <v>570</v>
      </c>
      <c r="L1294" s="167" t="s">
        <v>2100</v>
      </c>
      <c r="M1294" s="167" t="s">
        <v>2081</v>
      </c>
      <c r="O1294" s="167">
        <v>10873</v>
      </c>
      <c r="P1294" s="167" t="s">
        <v>4987</v>
      </c>
      <c r="Q1294" s="167">
        <v>698.74</v>
      </c>
      <c r="S1294" s="167">
        <f t="shared" si="20"/>
        <v>698.74</v>
      </c>
      <c r="T1294" s="167" t="s">
        <v>1361</v>
      </c>
    </row>
    <row r="1295" spans="1:20">
      <c r="A1295" s="167">
        <v>50300</v>
      </c>
      <c r="B1295" s="168">
        <v>45905</v>
      </c>
      <c r="C1295" s="168">
        <v>45905</v>
      </c>
      <c r="D1295" s="167" t="s">
        <v>5595</v>
      </c>
      <c r="E1295" s="167" t="s">
        <v>5595</v>
      </c>
      <c r="F1295" s="167" t="s">
        <v>1504</v>
      </c>
      <c r="G1295" s="167" t="s">
        <v>297</v>
      </c>
      <c r="I1295" s="167" t="s">
        <v>1650</v>
      </c>
      <c r="J1295" s="167" t="s">
        <v>1826</v>
      </c>
      <c r="K1295" s="167" t="s">
        <v>682</v>
      </c>
      <c r="L1295" s="167" t="s">
        <v>1827</v>
      </c>
      <c r="M1295" s="167" t="s">
        <v>3214</v>
      </c>
      <c r="O1295" s="167">
        <v>10877</v>
      </c>
      <c r="P1295" s="167" t="s">
        <v>4987</v>
      </c>
      <c r="Q1295" s="167">
        <v>2457</v>
      </c>
      <c r="S1295" s="167">
        <f t="shared" si="20"/>
        <v>2457</v>
      </c>
      <c r="T1295" s="167" t="s">
        <v>1361</v>
      </c>
    </row>
    <row r="1296" spans="1:20">
      <c r="A1296" s="167">
        <v>50300</v>
      </c>
      <c r="B1296" s="168">
        <v>45905</v>
      </c>
      <c r="C1296" s="168">
        <v>45905</v>
      </c>
      <c r="D1296" s="167" t="s">
        <v>5596</v>
      </c>
      <c r="E1296" s="167" t="s">
        <v>5596</v>
      </c>
      <c r="F1296" s="167" t="s">
        <v>1557</v>
      </c>
      <c r="G1296" s="167" t="s">
        <v>134</v>
      </c>
      <c r="I1296" s="167" t="s">
        <v>1650</v>
      </c>
      <c r="J1296" s="167" t="s">
        <v>4515</v>
      </c>
      <c r="K1296" s="167" t="s">
        <v>4500</v>
      </c>
      <c r="L1296" s="167" t="s">
        <v>4516</v>
      </c>
      <c r="M1296" s="167" t="s">
        <v>4501</v>
      </c>
      <c r="O1296" s="167">
        <v>10876</v>
      </c>
      <c r="P1296" s="167" t="s">
        <v>4987</v>
      </c>
      <c r="Q1296" s="167">
        <v>8</v>
      </c>
      <c r="S1296" s="167">
        <f t="shared" si="20"/>
        <v>8</v>
      </c>
      <c r="T1296" s="167" t="s">
        <v>1361</v>
      </c>
    </row>
    <row r="1297" spans="1:20">
      <c r="A1297" s="167">
        <v>50300</v>
      </c>
      <c r="B1297" s="168">
        <v>45905</v>
      </c>
      <c r="C1297" s="168">
        <v>45905</v>
      </c>
      <c r="D1297" s="167" t="s">
        <v>5596</v>
      </c>
      <c r="E1297" s="167" t="s">
        <v>5596</v>
      </c>
      <c r="F1297" s="167" t="s">
        <v>1557</v>
      </c>
      <c r="G1297" s="167" t="s">
        <v>134</v>
      </c>
      <c r="I1297" s="167" t="s">
        <v>1650</v>
      </c>
      <c r="J1297" s="167" t="s">
        <v>4506</v>
      </c>
      <c r="K1297" s="167" t="s">
        <v>4500</v>
      </c>
      <c r="L1297" s="167" t="s">
        <v>4507</v>
      </c>
      <c r="M1297" s="167" t="s">
        <v>4501</v>
      </c>
      <c r="O1297" s="167">
        <v>10876</v>
      </c>
      <c r="P1297" s="167" t="s">
        <v>4987</v>
      </c>
      <c r="Q1297" s="167">
        <v>44</v>
      </c>
      <c r="S1297" s="167">
        <f t="shared" si="20"/>
        <v>44</v>
      </c>
      <c r="T1297" s="167" t="s">
        <v>1361</v>
      </c>
    </row>
    <row r="1298" spans="1:20">
      <c r="A1298" s="167">
        <v>50300</v>
      </c>
      <c r="B1298" s="168">
        <v>45905</v>
      </c>
      <c r="C1298" s="168">
        <v>45905</v>
      </c>
      <c r="D1298" s="167" t="s">
        <v>5596</v>
      </c>
      <c r="E1298" s="167" t="s">
        <v>5596</v>
      </c>
      <c r="F1298" s="167" t="s">
        <v>1557</v>
      </c>
      <c r="G1298" s="167" t="s">
        <v>134</v>
      </c>
      <c r="I1298" s="167" t="s">
        <v>1650</v>
      </c>
      <c r="J1298" s="167" t="s">
        <v>3390</v>
      </c>
      <c r="K1298" s="167" t="s">
        <v>4500</v>
      </c>
      <c r="L1298" s="167" t="s">
        <v>3391</v>
      </c>
      <c r="M1298" s="167" t="s">
        <v>4501</v>
      </c>
      <c r="O1298" s="167">
        <v>10876</v>
      </c>
      <c r="P1298" s="167" t="s">
        <v>4987</v>
      </c>
      <c r="Q1298" s="167">
        <v>172</v>
      </c>
      <c r="S1298" s="167">
        <f t="shared" si="20"/>
        <v>172</v>
      </c>
      <c r="T1298" s="167" t="s">
        <v>1361</v>
      </c>
    </row>
    <row r="1299" spans="1:20">
      <c r="A1299" s="167">
        <v>50300</v>
      </c>
      <c r="B1299" s="168">
        <v>45905</v>
      </c>
      <c r="C1299" s="168">
        <v>45905</v>
      </c>
      <c r="D1299" s="167" t="s">
        <v>5596</v>
      </c>
      <c r="E1299" s="167" t="s">
        <v>5596</v>
      </c>
      <c r="F1299" s="167" t="s">
        <v>1557</v>
      </c>
      <c r="G1299" s="167" t="s">
        <v>134</v>
      </c>
      <c r="I1299" s="167" t="s">
        <v>1650</v>
      </c>
      <c r="J1299" s="167" t="s">
        <v>4509</v>
      </c>
      <c r="K1299" s="167" t="s">
        <v>4500</v>
      </c>
      <c r="L1299" s="167" t="s">
        <v>4510</v>
      </c>
      <c r="M1299" s="167" t="s">
        <v>4501</v>
      </c>
      <c r="O1299" s="167">
        <v>10876</v>
      </c>
      <c r="P1299" s="167" t="s">
        <v>4987</v>
      </c>
      <c r="Q1299" s="167">
        <v>1574</v>
      </c>
      <c r="S1299" s="167">
        <f t="shared" si="20"/>
        <v>1574</v>
      </c>
      <c r="T1299" s="167" t="s">
        <v>1361</v>
      </c>
    </row>
    <row r="1300" spans="1:20">
      <c r="A1300" s="167">
        <v>50300</v>
      </c>
      <c r="B1300" s="168">
        <v>45905</v>
      </c>
      <c r="C1300" s="168">
        <v>45905</v>
      </c>
      <c r="D1300" s="167" t="s">
        <v>5596</v>
      </c>
      <c r="E1300" s="167" t="s">
        <v>5596</v>
      </c>
      <c r="F1300" s="167" t="s">
        <v>1557</v>
      </c>
      <c r="G1300" s="167" t="s">
        <v>134</v>
      </c>
      <c r="I1300" s="167" t="s">
        <v>1650</v>
      </c>
      <c r="J1300" s="167" t="s">
        <v>4512</v>
      </c>
      <c r="K1300" s="167" t="s">
        <v>4500</v>
      </c>
      <c r="L1300" s="167" t="s">
        <v>4513</v>
      </c>
      <c r="M1300" s="167" t="s">
        <v>4501</v>
      </c>
      <c r="O1300" s="167">
        <v>10876</v>
      </c>
      <c r="P1300" s="167" t="s">
        <v>4987</v>
      </c>
      <c r="Q1300" s="167">
        <v>2514</v>
      </c>
      <c r="S1300" s="167">
        <f t="shared" si="20"/>
        <v>2514</v>
      </c>
      <c r="T1300" s="167" t="s">
        <v>1361</v>
      </c>
    </row>
    <row r="1301" spans="1:20">
      <c r="A1301" s="167">
        <v>50300</v>
      </c>
      <c r="B1301" s="168">
        <v>45905</v>
      </c>
      <c r="C1301" s="168">
        <v>45905</v>
      </c>
      <c r="D1301" s="167" t="s">
        <v>5597</v>
      </c>
      <c r="E1301" s="167" t="s">
        <v>5597</v>
      </c>
      <c r="F1301" s="167" t="s">
        <v>1557</v>
      </c>
      <c r="G1301" s="167" t="s">
        <v>134</v>
      </c>
      <c r="I1301" s="167" t="s">
        <v>1650</v>
      </c>
      <c r="J1301" s="167" t="s">
        <v>4152</v>
      </c>
      <c r="K1301" s="167" t="s">
        <v>741</v>
      </c>
      <c r="L1301" s="167" t="s">
        <v>4153</v>
      </c>
      <c r="M1301" s="167" t="s">
        <v>4126</v>
      </c>
      <c r="O1301" s="167">
        <v>10878</v>
      </c>
      <c r="P1301" s="167" t="s">
        <v>4987</v>
      </c>
      <c r="Q1301" s="167">
        <v>620.70000000000005</v>
      </c>
      <c r="S1301" s="167">
        <f t="shared" si="20"/>
        <v>620.70000000000005</v>
      </c>
      <c r="T1301" s="167" t="s">
        <v>1361</v>
      </c>
    </row>
    <row r="1302" spans="1:20">
      <c r="A1302" s="167">
        <v>50300</v>
      </c>
      <c r="B1302" s="168">
        <v>45905</v>
      </c>
      <c r="C1302" s="168">
        <v>45905</v>
      </c>
      <c r="D1302" s="167" t="s">
        <v>5597</v>
      </c>
      <c r="E1302" s="167" t="s">
        <v>5597</v>
      </c>
      <c r="F1302" s="167" t="s">
        <v>1557</v>
      </c>
      <c r="G1302" s="167" t="s">
        <v>134</v>
      </c>
      <c r="I1302" s="167" t="s">
        <v>1650</v>
      </c>
      <c r="J1302" s="167" t="s">
        <v>4139</v>
      </c>
      <c r="K1302" s="167" t="s">
        <v>741</v>
      </c>
      <c r="L1302" s="167" t="s">
        <v>4140</v>
      </c>
      <c r="M1302" s="167" t="s">
        <v>4126</v>
      </c>
      <c r="O1302" s="167">
        <v>10878</v>
      </c>
      <c r="P1302" s="167" t="s">
        <v>4987</v>
      </c>
      <c r="Q1302" s="167">
        <v>3875.64</v>
      </c>
      <c r="S1302" s="167">
        <f t="shared" si="20"/>
        <v>3875.64</v>
      </c>
      <c r="T1302" s="167" t="s">
        <v>1361</v>
      </c>
    </row>
    <row r="1303" spans="1:20">
      <c r="A1303" s="167">
        <v>50300</v>
      </c>
      <c r="B1303" s="168">
        <v>45905</v>
      </c>
      <c r="C1303" s="168">
        <v>45905</v>
      </c>
      <c r="D1303" s="167" t="s">
        <v>5597</v>
      </c>
      <c r="E1303" s="167" t="s">
        <v>5597</v>
      </c>
      <c r="F1303" s="167" t="s">
        <v>1557</v>
      </c>
      <c r="G1303" s="167" t="s">
        <v>134</v>
      </c>
      <c r="I1303" s="167" t="s">
        <v>1650</v>
      </c>
      <c r="J1303" s="167" t="s">
        <v>4132</v>
      </c>
      <c r="K1303" s="167" t="s">
        <v>741</v>
      </c>
      <c r="L1303" s="167" t="s">
        <v>4133</v>
      </c>
      <c r="M1303" s="167" t="s">
        <v>4126</v>
      </c>
      <c r="O1303" s="167">
        <v>10878</v>
      </c>
      <c r="P1303" s="167" t="s">
        <v>4987</v>
      </c>
      <c r="Q1303" s="167">
        <v>5258.28</v>
      </c>
      <c r="S1303" s="167">
        <f t="shared" si="20"/>
        <v>5258.28</v>
      </c>
      <c r="T1303" s="167" t="s">
        <v>1361</v>
      </c>
    </row>
    <row r="1304" spans="1:20">
      <c r="A1304" s="167">
        <v>50300</v>
      </c>
      <c r="B1304" s="168">
        <v>45905</v>
      </c>
      <c r="C1304" s="168">
        <v>45905</v>
      </c>
      <c r="D1304" s="167" t="s">
        <v>5597</v>
      </c>
      <c r="E1304" s="167" t="s">
        <v>5597</v>
      </c>
      <c r="F1304" s="167" t="s">
        <v>1557</v>
      </c>
      <c r="G1304" s="167" t="s">
        <v>134</v>
      </c>
      <c r="I1304" s="167" t="s">
        <v>1650</v>
      </c>
      <c r="J1304" s="167" t="s">
        <v>4129</v>
      </c>
      <c r="K1304" s="167" t="s">
        <v>741</v>
      </c>
      <c r="L1304" s="167" t="s">
        <v>4130</v>
      </c>
      <c r="M1304" s="167" t="s">
        <v>4126</v>
      </c>
      <c r="O1304" s="167">
        <v>10878</v>
      </c>
      <c r="P1304" s="167" t="s">
        <v>4987</v>
      </c>
      <c r="Q1304" s="167">
        <v>14444.3</v>
      </c>
      <c r="S1304" s="167">
        <f t="shared" si="20"/>
        <v>14444.3</v>
      </c>
      <c r="T1304" s="167" t="s">
        <v>1361</v>
      </c>
    </row>
    <row r="1305" spans="1:20">
      <c r="A1305" s="167">
        <v>50300</v>
      </c>
      <c r="B1305" s="168">
        <v>45905</v>
      </c>
      <c r="C1305" s="168">
        <v>45905</v>
      </c>
      <c r="D1305" s="167" t="s">
        <v>5597</v>
      </c>
      <c r="E1305" s="167" t="s">
        <v>5597</v>
      </c>
      <c r="F1305" s="167" t="s">
        <v>1557</v>
      </c>
      <c r="G1305" s="167" t="s">
        <v>134</v>
      </c>
      <c r="I1305" s="167" t="s">
        <v>1650</v>
      </c>
      <c r="J1305" s="167" t="s">
        <v>4183</v>
      </c>
      <c r="K1305" s="167" t="s">
        <v>741</v>
      </c>
      <c r="L1305" s="167" t="s">
        <v>4184</v>
      </c>
      <c r="M1305" s="167" t="s">
        <v>4126</v>
      </c>
      <c r="O1305" s="167">
        <v>10878</v>
      </c>
      <c r="P1305" s="167" t="s">
        <v>4987</v>
      </c>
      <c r="Q1305" s="167">
        <v>16987.2</v>
      </c>
      <c r="S1305" s="167">
        <f t="shared" si="20"/>
        <v>16987.2</v>
      </c>
      <c r="T1305" s="167" t="s">
        <v>1361</v>
      </c>
    </row>
    <row r="1306" spans="1:20">
      <c r="A1306" s="167">
        <v>50300</v>
      </c>
      <c r="B1306" s="168">
        <v>45908</v>
      </c>
      <c r="C1306" s="168">
        <v>45908</v>
      </c>
      <c r="D1306" s="167" t="s">
        <v>5598</v>
      </c>
      <c r="E1306" s="167" t="s">
        <v>5598</v>
      </c>
      <c r="F1306" s="167" t="s">
        <v>1425</v>
      </c>
      <c r="G1306" s="167" t="s">
        <v>1426</v>
      </c>
      <c r="I1306" s="167" t="s">
        <v>1650</v>
      </c>
      <c r="J1306" s="167" t="s">
        <v>3116</v>
      </c>
      <c r="K1306" s="167" t="s">
        <v>658</v>
      </c>
      <c r="L1306" s="167" t="s">
        <v>3117</v>
      </c>
      <c r="M1306" s="167" t="s">
        <v>3112</v>
      </c>
      <c r="O1306" s="167">
        <v>10879</v>
      </c>
      <c r="P1306" s="167" t="s">
        <v>4987</v>
      </c>
      <c r="Q1306" s="167">
        <v>0.02</v>
      </c>
      <c r="S1306" s="167">
        <f t="shared" si="20"/>
        <v>0.02</v>
      </c>
      <c r="T1306" s="167" t="s">
        <v>1361</v>
      </c>
    </row>
    <row r="1307" spans="1:20">
      <c r="A1307" s="167">
        <v>50300</v>
      </c>
      <c r="B1307" s="168">
        <v>45908</v>
      </c>
      <c r="C1307" s="168">
        <v>45908</v>
      </c>
      <c r="D1307" s="167" t="s">
        <v>5598</v>
      </c>
      <c r="E1307" s="167" t="s">
        <v>5598</v>
      </c>
      <c r="F1307" s="167" t="s">
        <v>1425</v>
      </c>
      <c r="G1307" s="167" t="s">
        <v>1426</v>
      </c>
      <c r="I1307" s="167" t="s">
        <v>1650</v>
      </c>
      <c r="J1307" s="167" t="s">
        <v>3119</v>
      </c>
      <c r="K1307" s="167" t="s">
        <v>658</v>
      </c>
      <c r="L1307" s="167" t="s">
        <v>3120</v>
      </c>
      <c r="M1307" s="167" t="s">
        <v>3112</v>
      </c>
      <c r="O1307" s="167">
        <v>10879</v>
      </c>
      <c r="P1307" s="167" t="s">
        <v>4987</v>
      </c>
      <c r="Q1307" s="167">
        <v>4098</v>
      </c>
      <c r="S1307" s="167">
        <f t="shared" si="20"/>
        <v>4098</v>
      </c>
      <c r="T1307" s="167" t="s">
        <v>1361</v>
      </c>
    </row>
    <row r="1308" spans="1:20">
      <c r="A1308" s="167">
        <v>50300</v>
      </c>
      <c r="B1308" s="168">
        <v>45908</v>
      </c>
      <c r="C1308" s="168">
        <v>45908</v>
      </c>
      <c r="D1308" s="167" t="s">
        <v>5599</v>
      </c>
      <c r="E1308" s="167" t="s">
        <v>5599</v>
      </c>
      <c r="F1308" s="167" t="s">
        <v>1945</v>
      </c>
      <c r="G1308" s="167" t="s">
        <v>1946</v>
      </c>
      <c r="I1308" s="167" t="s">
        <v>1650</v>
      </c>
      <c r="J1308" s="167" t="s">
        <v>4299</v>
      </c>
      <c r="K1308" s="167" t="s">
        <v>4286</v>
      </c>
      <c r="L1308" s="167" t="s">
        <v>4300</v>
      </c>
      <c r="M1308" s="167" t="s">
        <v>4288</v>
      </c>
      <c r="O1308" s="167">
        <v>10880</v>
      </c>
      <c r="P1308" s="167" t="s">
        <v>4987</v>
      </c>
      <c r="Q1308" s="167">
        <v>573</v>
      </c>
      <c r="S1308" s="167">
        <f t="shared" si="20"/>
        <v>573</v>
      </c>
      <c r="T1308" s="167" t="s">
        <v>1361</v>
      </c>
    </row>
    <row r="1309" spans="1:20">
      <c r="A1309" s="167">
        <v>50300</v>
      </c>
      <c r="B1309" s="168">
        <v>45908</v>
      </c>
      <c r="C1309" s="168">
        <v>45908</v>
      </c>
      <c r="D1309" s="167" t="s">
        <v>5599</v>
      </c>
      <c r="E1309" s="167" t="s">
        <v>5599</v>
      </c>
      <c r="F1309" s="167" t="s">
        <v>1945</v>
      </c>
      <c r="G1309" s="167" t="s">
        <v>1946</v>
      </c>
      <c r="I1309" s="167" t="s">
        <v>1650</v>
      </c>
      <c r="J1309" s="167" t="s">
        <v>4290</v>
      </c>
      <c r="K1309" s="167" t="s">
        <v>4286</v>
      </c>
      <c r="L1309" s="167" t="s">
        <v>4291</v>
      </c>
      <c r="M1309" s="167" t="s">
        <v>4288</v>
      </c>
      <c r="O1309" s="167">
        <v>10880</v>
      </c>
      <c r="P1309" s="167" t="s">
        <v>4987</v>
      </c>
      <c r="Q1309" s="167">
        <v>1452.76</v>
      </c>
      <c r="S1309" s="167">
        <f t="shared" si="20"/>
        <v>1452.76</v>
      </c>
      <c r="T1309" s="167" t="s">
        <v>1361</v>
      </c>
    </row>
    <row r="1310" spans="1:20">
      <c r="A1310" s="167">
        <v>50300</v>
      </c>
      <c r="B1310" s="168">
        <v>45908</v>
      </c>
      <c r="C1310" s="168">
        <v>45908</v>
      </c>
      <c r="D1310" s="167" t="s">
        <v>5599</v>
      </c>
      <c r="E1310" s="167" t="s">
        <v>5599</v>
      </c>
      <c r="F1310" s="167" t="s">
        <v>1945</v>
      </c>
      <c r="G1310" s="167" t="s">
        <v>1946</v>
      </c>
      <c r="I1310" s="167" t="s">
        <v>1650</v>
      </c>
      <c r="J1310" s="167" t="s">
        <v>4296</v>
      </c>
      <c r="K1310" s="167" t="s">
        <v>4286</v>
      </c>
      <c r="L1310" s="167" t="s">
        <v>4297</v>
      </c>
      <c r="M1310" s="167" t="s">
        <v>4288</v>
      </c>
      <c r="O1310" s="167">
        <v>10880</v>
      </c>
      <c r="P1310" s="167" t="s">
        <v>4987</v>
      </c>
      <c r="Q1310" s="167">
        <v>1732</v>
      </c>
      <c r="S1310" s="167">
        <f t="shared" si="20"/>
        <v>1732</v>
      </c>
      <c r="T1310" s="167" t="s">
        <v>1361</v>
      </c>
    </row>
    <row r="1311" spans="1:20">
      <c r="A1311" s="167">
        <v>50300</v>
      </c>
      <c r="B1311" s="168">
        <v>45908</v>
      </c>
      <c r="C1311" s="168">
        <v>45908</v>
      </c>
      <c r="D1311" s="167" t="s">
        <v>5599</v>
      </c>
      <c r="E1311" s="167" t="s">
        <v>5599</v>
      </c>
      <c r="F1311" s="167" t="s">
        <v>1945</v>
      </c>
      <c r="G1311" s="167" t="s">
        <v>1946</v>
      </c>
      <c r="I1311" s="167" t="s">
        <v>1650</v>
      </c>
      <c r="J1311" s="167" t="s">
        <v>4293</v>
      </c>
      <c r="K1311" s="167" t="s">
        <v>4286</v>
      </c>
      <c r="L1311" s="167" t="s">
        <v>4294</v>
      </c>
      <c r="M1311" s="167" t="s">
        <v>4288</v>
      </c>
      <c r="O1311" s="167">
        <v>10880</v>
      </c>
      <c r="P1311" s="167" t="s">
        <v>4987</v>
      </c>
      <c r="Q1311" s="167">
        <v>2231.52</v>
      </c>
      <c r="S1311" s="167">
        <f t="shared" si="20"/>
        <v>2231.52</v>
      </c>
      <c r="T1311" s="167" t="s">
        <v>1361</v>
      </c>
    </row>
    <row r="1312" spans="1:20">
      <c r="A1312" s="167">
        <v>50300</v>
      </c>
      <c r="B1312" s="168">
        <v>45908</v>
      </c>
      <c r="C1312" s="168">
        <v>45908</v>
      </c>
      <c r="D1312" s="167" t="s">
        <v>5599</v>
      </c>
      <c r="E1312" s="167" t="s">
        <v>5599</v>
      </c>
      <c r="F1312" s="167" t="s">
        <v>1945</v>
      </c>
      <c r="G1312" s="167" t="s">
        <v>1946</v>
      </c>
      <c r="I1312" s="167" t="s">
        <v>1650</v>
      </c>
      <c r="J1312" s="167" t="s">
        <v>4285</v>
      </c>
      <c r="K1312" s="167" t="s">
        <v>4286</v>
      </c>
      <c r="L1312" s="167" t="s">
        <v>4287</v>
      </c>
      <c r="M1312" s="167" t="s">
        <v>4288</v>
      </c>
      <c r="O1312" s="167">
        <v>10880</v>
      </c>
      <c r="P1312" s="167" t="s">
        <v>4987</v>
      </c>
      <c r="Q1312" s="167">
        <v>11590.4</v>
      </c>
      <c r="S1312" s="167">
        <f t="shared" si="20"/>
        <v>11590.4</v>
      </c>
      <c r="T1312" s="167" t="s">
        <v>1361</v>
      </c>
    </row>
    <row r="1313" spans="1:20">
      <c r="A1313" s="167">
        <v>50300</v>
      </c>
      <c r="B1313" s="168">
        <v>45908</v>
      </c>
      <c r="C1313" s="168">
        <v>45908</v>
      </c>
      <c r="D1313" s="167" t="s">
        <v>5600</v>
      </c>
      <c r="E1313" s="167" t="s">
        <v>5600</v>
      </c>
      <c r="F1313" s="167" t="s">
        <v>1557</v>
      </c>
      <c r="G1313" s="167" t="s">
        <v>134</v>
      </c>
      <c r="I1313" s="167" t="s">
        <v>1650</v>
      </c>
      <c r="J1313" s="167" t="s">
        <v>1918</v>
      </c>
      <c r="K1313" s="167" t="s">
        <v>784</v>
      </c>
      <c r="L1313" s="167" t="s">
        <v>1919</v>
      </c>
      <c r="M1313" s="167" t="s">
        <v>4906</v>
      </c>
      <c r="O1313" s="167">
        <v>10881</v>
      </c>
      <c r="P1313" s="167" t="s">
        <v>4987</v>
      </c>
      <c r="Q1313" s="167">
        <v>600</v>
      </c>
      <c r="S1313" s="167">
        <f t="shared" si="20"/>
        <v>600</v>
      </c>
      <c r="T1313" s="167" t="s">
        <v>1361</v>
      </c>
    </row>
    <row r="1314" spans="1:20">
      <c r="A1314" s="167">
        <v>50300</v>
      </c>
      <c r="B1314" s="168">
        <v>45908</v>
      </c>
      <c r="C1314" s="168">
        <v>45908</v>
      </c>
      <c r="D1314" s="167" t="s">
        <v>5601</v>
      </c>
      <c r="E1314" s="167" t="s">
        <v>5601</v>
      </c>
      <c r="F1314" s="167" t="s">
        <v>1557</v>
      </c>
      <c r="G1314" s="167" t="s">
        <v>134</v>
      </c>
      <c r="I1314" s="167" t="s">
        <v>1650</v>
      </c>
      <c r="J1314" s="167" t="s">
        <v>5602</v>
      </c>
      <c r="K1314" s="167" t="s">
        <v>741</v>
      </c>
      <c r="L1314" s="167" t="s">
        <v>5603</v>
      </c>
      <c r="M1314" s="167" t="s">
        <v>4126</v>
      </c>
      <c r="O1314" s="167">
        <v>10883</v>
      </c>
      <c r="P1314" s="167" t="s">
        <v>4987</v>
      </c>
      <c r="Q1314" s="167">
        <v>58.49</v>
      </c>
      <c r="S1314" s="167">
        <f t="shared" si="20"/>
        <v>58.49</v>
      </c>
      <c r="T1314" s="167" t="s">
        <v>1361</v>
      </c>
    </row>
    <row r="1315" spans="1:20">
      <c r="A1315" s="167">
        <v>50300</v>
      </c>
      <c r="B1315" s="168">
        <v>45908</v>
      </c>
      <c r="C1315" s="168">
        <v>45908</v>
      </c>
      <c r="D1315" s="167" t="s">
        <v>5601</v>
      </c>
      <c r="E1315" s="167" t="s">
        <v>5601</v>
      </c>
      <c r="F1315" s="167" t="s">
        <v>1557</v>
      </c>
      <c r="G1315" s="167" t="s">
        <v>134</v>
      </c>
      <c r="I1315" s="167" t="s">
        <v>1650</v>
      </c>
      <c r="J1315" s="167" t="s">
        <v>4157</v>
      </c>
      <c r="K1315" s="167" t="s">
        <v>741</v>
      </c>
      <c r="L1315" s="167" t="s">
        <v>4158</v>
      </c>
      <c r="M1315" s="167" t="s">
        <v>4126</v>
      </c>
      <c r="O1315" s="167">
        <v>10883</v>
      </c>
      <c r="P1315" s="167" t="s">
        <v>4987</v>
      </c>
      <c r="Q1315" s="167">
        <v>1861.98</v>
      </c>
      <c r="S1315" s="167">
        <f t="shared" si="20"/>
        <v>1861.98</v>
      </c>
      <c r="T1315" s="167" t="s">
        <v>1361</v>
      </c>
    </row>
    <row r="1316" spans="1:20">
      <c r="A1316" s="167">
        <v>50300</v>
      </c>
      <c r="B1316" s="168">
        <v>45908</v>
      </c>
      <c r="C1316" s="168">
        <v>45908</v>
      </c>
      <c r="D1316" s="167" t="s">
        <v>5601</v>
      </c>
      <c r="E1316" s="167" t="s">
        <v>5601</v>
      </c>
      <c r="F1316" s="167" t="s">
        <v>1557</v>
      </c>
      <c r="G1316" s="167" t="s">
        <v>134</v>
      </c>
      <c r="I1316" s="167" t="s">
        <v>1650</v>
      </c>
      <c r="J1316" s="167" t="s">
        <v>4186</v>
      </c>
      <c r="K1316" s="167" t="s">
        <v>741</v>
      </c>
      <c r="L1316" s="167" t="s">
        <v>4187</v>
      </c>
      <c r="M1316" s="167" t="s">
        <v>4126</v>
      </c>
      <c r="O1316" s="167">
        <v>10883</v>
      </c>
      <c r="P1316" s="167" t="s">
        <v>4987</v>
      </c>
      <c r="Q1316" s="167">
        <v>7712.84</v>
      </c>
      <c r="S1316" s="167">
        <f t="shared" si="20"/>
        <v>7712.84</v>
      </c>
      <c r="T1316" s="167" t="s">
        <v>1361</v>
      </c>
    </row>
    <row r="1317" spans="1:20">
      <c r="A1317" s="167">
        <v>50300</v>
      </c>
      <c r="B1317" s="168">
        <v>45908</v>
      </c>
      <c r="C1317" s="168">
        <v>45908</v>
      </c>
      <c r="D1317" s="167" t="s">
        <v>5604</v>
      </c>
      <c r="E1317" s="167" t="s">
        <v>5604</v>
      </c>
      <c r="F1317" s="167" t="s">
        <v>1425</v>
      </c>
      <c r="G1317" s="167" t="s">
        <v>1426</v>
      </c>
      <c r="I1317" s="167" t="s">
        <v>1650</v>
      </c>
      <c r="J1317" s="167" t="s">
        <v>3210</v>
      </c>
      <c r="K1317" s="167" t="s">
        <v>674</v>
      </c>
      <c r="L1317" s="167" t="s">
        <v>3211</v>
      </c>
      <c r="M1317" s="167" t="s">
        <v>3191</v>
      </c>
      <c r="O1317" s="167">
        <v>10884</v>
      </c>
      <c r="P1317" s="167" t="s">
        <v>4987</v>
      </c>
      <c r="Q1317" s="167">
        <v>3761.3</v>
      </c>
      <c r="S1317" s="167">
        <f t="shared" si="20"/>
        <v>3761.3</v>
      </c>
      <c r="T1317" s="167" t="s">
        <v>1361</v>
      </c>
    </row>
    <row r="1318" spans="1:20">
      <c r="A1318" s="167">
        <v>50300</v>
      </c>
      <c r="B1318" s="168">
        <v>45908</v>
      </c>
      <c r="C1318" s="168">
        <v>45908</v>
      </c>
      <c r="D1318" s="167" t="s">
        <v>5605</v>
      </c>
      <c r="E1318" s="167" t="s">
        <v>5605</v>
      </c>
      <c r="F1318" s="167" t="s">
        <v>1557</v>
      </c>
      <c r="G1318" s="167" t="s">
        <v>134</v>
      </c>
      <c r="I1318" s="167" t="s">
        <v>1650</v>
      </c>
      <c r="J1318" s="167" t="s">
        <v>1922</v>
      </c>
      <c r="K1318" s="167" t="s">
        <v>562</v>
      </c>
      <c r="L1318" s="167" t="s">
        <v>1923</v>
      </c>
      <c r="M1318" s="167" t="s">
        <v>1915</v>
      </c>
      <c r="O1318" s="167">
        <v>10885</v>
      </c>
      <c r="P1318" s="167" t="s">
        <v>4987</v>
      </c>
      <c r="Q1318" s="167">
        <v>1493.4</v>
      </c>
      <c r="S1318" s="167">
        <f t="shared" si="20"/>
        <v>1493.4</v>
      </c>
      <c r="T1318" s="167" t="s">
        <v>1361</v>
      </c>
    </row>
    <row r="1319" spans="1:20">
      <c r="A1319" s="167">
        <v>50300</v>
      </c>
      <c r="B1319" s="168">
        <v>45908</v>
      </c>
      <c r="C1319" s="168">
        <v>45908</v>
      </c>
      <c r="D1319" s="167" t="s">
        <v>5605</v>
      </c>
      <c r="E1319" s="167" t="s">
        <v>5605</v>
      </c>
      <c r="F1319" s="167" t="s">
        <v>1557</v>
      </c>
      <c r="G1319" s="167" t="s">
        <v>134</v>
      </c>
      <c r="I1319" s="167" t="s">
        <v>1650</v>
      </c>
      <c r="J1319" s="167" t="s">
        <v>1925</v>
      </c>
      <c r="K1319" s="167" t="s">
        <v>562</v>
      </c>
      <c r="L1319" s="167" t="s">
        <v>1926</v>
      </c>
      <c r="M1319" s="167" t="s">
        <v>1915</v>
      </c>
      <c r="O1319" s="167">
        <v>10885</v>
      </c>
      <c r="P1319" s="167" t="s">
        <v>4987</v>
      </c>
      <c r="Q1319" s="167">
        <v>1781.4</v>
      </c>
      <c r="S1319" s="167">
        <f t="shared" si="20"/>
        <v>1781.4</v>
      </c>
      <c r="T1319" s="167" t="s">
        <v>1361</v>
      </c>
    </row>
    <row r="1320" spans="1:20">
      <c r="A1320" s="167">
        <v>50300</v>
      </c>
      <c r="B1320" s="168">
        <v>45908</v>
      </c>
      <c r="C1320" s="168">
        <v>45908</v>
      </c>
      <c r="D1320" s="167" t="s">
        <v>5605</v>
      </c>
      <c r="E1320" s="167" t="s">
        <v>5605</v>
      </c>
      <c r="F1320" s="167" t="s">
        <v>1557</v>
      </c>
      <c r="G1320" s="167" t="s">
        <v>134</v>
      </c>
      <c r="I1320" s="167" t="s">
        <v>1650</v>
      </c>
      <c r="J1320" s="167" t="s">
        <v>1938</v>
      </c>
      <c r="K1320" s="167" t="s">
        <v>562</v>
      </c>
      <c r="L1320" s="167" t="s">
        <v>1939</v>
      </c>
      <c r="M1320" s="167" t="s">
        <v>1915</v>
      </c>
      <c r="O1320" s="167">
        <v>10885</v>
      </c>
      <c r="P1320" s="167" t="s">
        <v>4987</v>
      </c>
      <c r="Q1320" s="167">
        <v>15907.2</v>
      </c>
      <c r="S1320" s="167">
        <f t="shared" si="20"/>
        <v>15907.2</v>
      </c>
      <c r="T1320" s="167" t="s">
        <v>1361</v>
      </c>
    </row>
    <row r="1321" spans="1:20">
      <c r="A1321" s="167">
        <v>50300</v>
      </c>
      <c r="B1321" s="168">
        <v>45908</v>
      </c>
      <c r="C1321" s="168">
        <v>45908</v>
      </c>
      <c r="D1321" s="167" t="s">
        <v>5606</v>
      </c>
      <c r="E1321" s="167" t="s">
        <v>5606</v>
      </c>
      <c r="F1321" s="167" t="s">
        <v>1557</v>
      </c>
      <c r="G1321" s="167" t="s">
        <v>134</v>
      </c>
      <c r="I1321" s="167" t="s">
        <v>1618</v>
      </c>
      <c r="J1321" s="167" t="s">
        <v>2419</v>
      </c>
      <c r="K1321" s="167" t="s">
        <v>939</v>
      </c>
      <c r="L1321" s="167" t="s">
        <v>2420</v>
      </c>
      <c r="M1321" s="167" t="s">
        <v>2406</v>
      </c>
      <c r="O1321" s="167">
        <v>10886</v>
      </c>
      <c r="P1321" s="167" t="s">
        <v>4987</v>
      </c>
      <c r="Q1321" s="167">
        <v>214.79</v>
      </c>
      <c r="S1321" s="167">
        <f t="shared" si="20"/>
        <v>214.79</v>
      </c>
      <c r="T1321" s="167" t="s">
        <v>1361</v>
      </c>
    </row>
    <row r="1322" spans="1:20">
      <c r="A1322" s="167">
        <v>50300</v>
      </c>
      <c r="B1322" s="168">
        <v>45908</v>
      </c>
      <c r="C1322" s="168">
        <v>45908</v>
      </c>
      <c r="D1322" s="167" t="s">
        <v>5607</v>
      </c>
      <c r="E1322" s="167" t="s">
        <v>5607</v>
      </c>
      <c r="F1322" s="167" t="s">
        <v>1557</v>
      </c>
      <c r="G1322" s="167" t="s">
        <v>134</v>
      </c>
      <c r="I1322" s="167" t="s">
        <v>1650</v>
      </c>
      <c r="J1322" s="167" t="s">
        <v>3761</v>
      </c>
      <c r="K1322" s="167" t="s">
        <v>736</v>
      </c>
      <c r="L1322" s="167" t="s">
        <v>3762</v>
      </c>
      <c r="M1322" s="167" t="s">
        <v>4010</v>
      </c>
      <c r="O1322" s="167">
        <v>10887</v>
      </c>
      <c r="P1322" s="167" t="s">
        <v>4987</v>
      </c>
      <c r="Q1322" s="167">
        <v>1228.5</v>
      </c>
      <c r="S1322" s="167">
        <f t="shared" si="20"/>
        <v>1228.5</v>
      </c>
      <c r="T1322" s="167" t="s">
        <v>1361</v>
      </c>
    </row>
    <row r="1323" spans="1:20">
      <c r="A1323" s="167">
        <v>50300</v>
      </c>
      <c r="B1323" s="168">
        <v>45908</v>
      </c>
      <c r="C1323" s="168">
        <v>45908</v>
      </c>
      <c r="D1323" s="167" t="s">
        <v>5608</v>
      </c>
      <c r="E1323" s="167" t="s">
        <v>5608</v>
      </c>
      <c r="F1323" s="167" t="s">
        <v>1557</v>
      </c>
      <c r="G1323" s="167" t="s">
        <v>134</v>
      </c>
      <c r="I1323" s="167" t="s">
        <v>1650</v>
      </c>
      <c r="J1323" s="167" t="s">
        <v>4152</v>
      </c>
      <c r="K1323" s="167" t="s">
        <v>741</v>
      </c>
      <c r="L1323" s="167" t="s">
        <v>4153</v>
      </c>
      <c r="M1323" s="167" t="s">
        <v>4126</v>
      </c>
      <c r="O1323" s="167">
        <v>10888</v>
      </c>
      <c r="P1323" s="167" t="s">
        <v>4987</v>
      </c>
      <c r="Q1323" s="167">
        <v>620.70000000000005</v>
      </c>
      <c r="S1323" s="167">
        <f t="shared" si="20"/>
        <v>620.70000000000005</v>
      </c>
      <c r="T1323" s="167" t="s">
        <v>1361</v>
      </c>
    </row>
    <row r="1324" spans="1:20">
      <c r="A1324" s="167">
        <v>50300</v>
      </c>
      <c r="B1324" s="168">
        <v>45908</v>
      </c>
      <c r="C1324" s="168">
        <v>45908</v>
      </c>
      <c r="D1324" s="167" t="s">
        <v>5608</v>
      </c>
      <c r="E1324" s="167" t="s">
        <v>5608</v>
      </c>
      <c r="F1324" s="167" t="s">
        <v>1557</v>
      </c>
      <c r="G1324" s="167" t="s">
        <v>134</v>
      </c>
      <c r="I1324" s="167" t="s">
        <v>1650</v>
      </c>
      <c r="J1324" s="167" t="s">
        <v>4183</v>
      </c>
      <c r="K1324" s="167" t="s">
        <v>741</v>
      </c>
      <c r="L1324" s="167" t="s">
        <v>4184</v>
      </c>
      <c r="M1324" s="167" t="s">
        <v>4126</v>
      </c>
      <c r="O1324" s="167">
        <v>10888</v>
      </c>
      <c r="P1324" s="167" t="s">
        <v>4987</v>
      </c>
      <c r="Q1324" s="167">
        <v>1061.7</v>
      </c>
      <c r="S1324" s="167">
        <f t="shared" si="20"/>
        <v>1061.7</v>
      </c>
      <c r="T1324" s="167" t="s">
        <v>1361</v>
      </c>
    </row>
    <row r="1325" spans="1:20">
      <c r="A1325" s="167">
        <v>50300</v>
      </c>
      <c r="B1325" s="168">
        <v>45909</v>
      </c>
      <c r="C1325" s="168">
        <v>45909</v>
      </c>
      <c r="D1325" s="167" t="s">
        <v>5609</v>
      </c>
      <c r="E1325" s="167" t="s">
        <v>5610</v>
      </c>
      <c r="F1325" s="167" t="s">
        <v>5047</v>
      </c>
      <c r="G1325" s="167" t="s">
        <v>5048</v>
      </c>
      <c r="H1325" s="167" t="s">
        <v>5060</v>
      </c>
      <c r="I1325" s="167" t="s">
        <v>4959</v>
      </c>
      <c r="O1325" s="167">
        <v>4273</v>
      </c>
      <c r="P1325" s="167" t="s">
        <v>4981</v>
      </c>
      <c r="Q1325" s="167">
        <v>125.98</v>
      </c>
      <c r="S1325" s="167">
        <f t="shared" si="20"/>
        <v>125.98</v>
      </c>
      <c r="T1325" s="167" t="s">
        <v>1361</v>
      </c>
    </row>
    <row r="1326" spans="1:20">
      <c r="A1326" s="167">
        <v>50300</v>
      </c>
      <c r="B1326" s="168">
        <v>45909</v>
      </c>
      <c r="C1326" s="168">
        <v>45909</v>
      </c>
      <c r="D1326" s="167" t="s">
        <v>5611</v>
      </c>
      <c r="E1326" s="167" t="s">
        <v>5611</v>
      </c>
      <c r="F1326" s="167" t="s">
        <v>1945</v>
      </c>
      <c r="G1326" s="167" t="s">
        <v>1946</v>
      </c>
      <c r="I1326" s="167" t="s">
        <v>1650</v>
      </c>
      <c r="J1326" s="167" t="s">
        <v>4466</v>
      </c>
      <c r="K1326" s="167" t="s">
        <v>764</v>
      </c>
      <c r="L1326" s="167" t="s">
        <v>4467</v>
      </c>
      <c r="M1326" s="167" t="s">
        <v>4457</v>
      </c>
      <c r="O1326" s="167">
        <v>10889</v>
      </c>
      <c r="P1326" s="167" t="s">
        <v>4987</v>
      </c>
      <c r="Q1326" s="167">
        <v>464.64</v>
      </c>
      <c r="S1326" s="167">
        <f t="shared" si="20"/>
        <v>464.64</v>
      </c>
      <c r="T1326" s="167" t="s">
        <v>1361</v>
      </c>
    </row>
    <row r="1327" spans="1:20">
      <c r="A1327" s="167">
        <v>50300</v>
      </c>
      <c r="B1327" s="168">
        <v>45909</v>
      </c>
      <c r="C1327" s="168">
        <v>45909</v>
      </c>
      <c r="D1327" s="167" t="s">
        <v>5612</v>
      </c>
      <c r="E1327" s="167" t="s">
        <v>5612</v>
      </c>
      <c r="F1327" s="167" t="s">
        <v>1557</v>
      </c>
      <c r="G1327" s="167" t="s">
        <v>134</v>
      </c>
      <c r="I1327" s="167" t="s">
        <v>1650</v>
      </c>
      <c r="J1327" s="167" t="s">
        <v>3151</v>
      </c>
      <c r="K1327" s="167" t="s">
        <v>727</v>
      </c>
      <c r="L1327" s="167" t="s">
        <v>3152</v>
      </c>
      <c r="M1327" s="167" t="s">
        <v>3718</v>
      </c>
      <c r="O1327" s="167">
        <v>10890</v>
      </c>
      <c r="P1327" s="167" t="s">
        <v>4987</v>
      </c>
      <c r="Q1327" s="167">
        <v>52</v>
      </c>
      <c r="S1327" s="167">
        <f t="shared" si="20"/>
        <v>52</v>
      </c>
      <c r="T1327" s="167" t="s">
        <v>1361</v>
      </c>
    </row>
    <row r="1328" spans="1:20">
      <c r="A1328" s="167">
        <v>50300</v>
      </c>
      <c r="B1328" s="168">
        <v>45909</v>
      </c>
      <c r="C1328" s="168">
        <v>45909</v>
      </c>
      <c r="D1328" s="167" t="s">
        <v>5613</v>
      </c>
      <c r="E1328" s="167" t="s">
        <v>5613</v>
      </c>
      <c r="F1328" s="167" t="s">
        <v>1557</v>
      </c>
      <c r="G1328" s="167" t="s">
        <v>134</v>
      </c>
      <c r="I1328" s="167" t="s">
        <v>1650</v>
      </c>
      <c r="J1328" s="167">
        <v>10099</v>
      </c>
      <c r="K1328" s="167" t="s">
        <v>4550</v>
      </c>
      <c r="L1328" s="167" t="s">
        <v>5614</v>
      </c>
      <c r="M1328" s="167" t="s">
        <v>4551</v>
      </c>
      <c r="O1328" s="167">
        <v>10932</v>
      </c>
      <c r="P1328" s="167" t="s">
        <v>4987</v>
      </c>
      <c r="Q1328" s="167">
        <v>12.16</v>
      </c>
      <c r="S1328" s="167">
        <f t="shared" si="20"/>
        <v>12.16</v>
      </c>
      <c r="T1328" s="167" t="s">
        <v>1361</v>
      </c>
    </row>
    <row r="1329" spans="1:20">
      <c r="A1329" s="167">
        <v>50300</v>
      </c>
      <c r="B1329" s="168">
        <v>45909</v>
      </c>
      <c r="C1329" s="168">
        <v>45909</v>
      </c>
      <c r="D1329" s="167" t="s">
        <v>5613</v>
      </c>
      <c r="E1329" s="167" t="s">
        <v>5613</v>
      </c>
      <c r="F1329" s="167" t="s">
        <v>1557</v>
      </c>
      <c r="G1329" s="167" t="s">
        <v>134</v>
      </c>
      <c r="I1329" s="167" t="s">
        <v>1650</v>
      </c>
      <c r="J1329" s="167" t="s">
        <v>1961</v>
      </c>
      <c r="K1329" s="167" t="s">
        <v>4550</v>
      </c>
      <c r="L1329" s="167" t="s">
        <v>1961</v>
      </c>
      <c r="M1329" s="167" t="s">
        <v>4551</v>
      </c>
      <c r="O1329" s="167">
        <v>10932</v>
      </c>
      <c r="P1329" s="167" t="s">
        <v>4987</v>
      </c>
      <c r="Q1329" s="167">
        <v>462</v>
      </c>
      <c r="S1329" s="167">
        <f t="shared" si="20"/>
        <v>462</v>
      </c>
      <c r="T1329" s="167" t="s">
        <v>1361</v>
      </c>
    </row>
    <row r="1330" spans="1:20">
      <c r="A1330" s="167">
        <v>50300</v>
      </c>
      <c r="B1330" s="168">
        <v>45909</v>
      </c>
      <c r="C1330" s="168">
        <v>45909</v>
      </c>
      <c r="D1330" s="167" t="s">
        <v>5613</v>
      </c>
      <c r="E1330" s="167" t="s">
        <v>5613</v>
      </c>
      <c r="F1330" s="167" t="s">
        <v>1557</v>
      </c>
      <c r="G1330" s="167" t="s">
        <v>134</v>
      </c>
      <c r="I1330" s="167" t="s">
        <v>1650</v>
      </c>
      <c r="J1330" s="167" t="s">
        <v>4559</v>
      </c>
      <c r="K1330" s="167" t="s">
        <v>4550</v>
      </c>
      <c r="L1330" s="167" t="s">
        <v>4560</v>
      </c>
      <c r="M1330" s="167" t="s">
        <v>4551</v>
      </c>
      <c r="O1330" s="167">
        <v>10932</v>
      </c>
      <c r="P1330" s="167" t="s">
        <v>4987</v>
      </c>
      <c r="Q1330" s="167">
        <v>1837.7</v>
      </c>
      <c r="S1330" s="167">
        <f t="shared" si="20"/>
        <v>1837.7</v>
      </c>
      <c r="T1330" s="167" t="s">
        <v>1361</v>
      </c>
    </row>
    <row r="1331" spans="1:20">
      <c r="A1331" s="167">
        <v>50300</v>
      </c>
      <c r="B1331" s="168">
        <v>45909</v>
      </c>
      <c r="C1331" s="168">
        <v>45909</v>
      </c>
      <c r="D1331" s="167" t="s">
        <v>5613</v>
      </c>
      <c r="E1331" s="167" t="s">
        <v>5613</v>
      </c>
      <c r="F1331" s="167" t="s">
        <v>1557</v>
      </c>
      <c r="G1331" s="167" t="s">
        <v>134</v>
      </c>
      <c r="I1331" s="167" t="s">
        <v>1650</v>
      </c>
      <c r="J1331" s="167" t="s">
        <v>1932</v>
      </c>
      <c r="K1331" s="167" t="s">
        <v>4550</v>
      </c>
      <c r="L1331" s="167" t="s">
        <v>1933</v>
      </c>
      <c r="M1331" s="167" t="s">
        <v>4551</v>
      </c>
      <c r="O1331" s="167">
        <v>10932</v>
      </c>
      <c r="P1331" s="167" t="s">
        <v>4987</v>
      </c>
      <c r="Q1331" s="167">
        <v>2792.32</v>
      </c>
      <c r="S1331" s="167">
        <f t="shared" si="20"/>
        <v>2792.32</v>
      </c>
      <c r="T1331" s="167" t="s">
        <v>1361</v>
      </c>
    </row>
    <row r="1332" spans="1:20">
      <c r="A1332" s="167">
        <v>50300</v>
      </c>
      <c r="B1332" s="168">
        <v>45909</v>
      </c>
      <c r="C1332" s="168">
        <v>45909</v>
      </c>
      <c r="D1332" s="167" t="s">
        <v>5613</v>
      </c>
      <c r="E1332" s="167" t="s">
        <v>5613</v>
      </c>
      <c r="F1332" s="167" t="s">
        <v>1557</v>
      </c>
      <c r="G1332" s="167" t="s">
        <v>134</v>
      </c>
      <c r="I1332" s="167" t="s">
        <v>1650</v>
      </c>
      <c r="J1332" s="167" t="s">
        <v>4556</v>
      </c>
      <c r="K1332" s="167" t="s">
        <v>4550</v>
      </c>
      <c r="L1332" s="167" t="s">
        <v>4557</v>
      </c>
      <c r="M1332" s="167" t="s">
        <v>4551</v>
      </c>
      <c r="O1332" s="167">
        <v>10932</v>
      </c>
      <c r="P1332" s="167" t="s">
        <v>4987</v>
      </c>
      <c r="Q1332" s="167">
        <v>3996.8</v>
      </c>
      <c r="S1332" s="167">
        <f t="shared" si="20"/>
        <v>3996.8</v>
      </c>
      <c r="T1332" s="167" t="s">
        <v>1361</v>
      </c>
    </row>
    <row r="1333" spans="1:20">
      <c r="A1333" s="167">
        <v>50300</v>
      </c>
      <c r="B1333" s="168">
        <v>45909</v>
      </c>
      <c r="C1333" s="168">
        <v>45909</v>
      </c>
      <c r="D1333" s="167" t="s">
        <v>5615</v>
      </c>
      <c r="E1333" s="167" t="s">
        <v>5615</v>
      </c>
      <c r="F1333" s="167" t="s">
        <v>1557</v>
      </c>
      <c r="G1333" s="167" t="s">
        <v>134</v>
      </c>
      <c r="I1333" s="167" t="s">
        <v>1650</v>
      </c>
      <c r="J1333" s="167" t="s">
        <v>3151</v>
      </c>
      <c r="K1333" s="167" t="s">
        <v>736</v>
      </c>
      <c r="L1333" s="167" t="s">
        <v>3152</v>
      </c>
      <c r="M1333" s="167" t="s">
        <v>4010</v>
      </c>
      <c r="O1333" s="167">
        <v>10892</v>
      </c>
      <c r="P1333" s="167" t="s">
        <v>4987</v>
      </c>
      <c r="Q1333" s="167">
        <v>150</v>
      </c>
      <c r="S1333" s="167">
        <f t="shared" si="20"/>
        <v>150</v>
      </c>
      <c r="T1333" s="167" t="s">
        <v>1361</v>
      </c>
    </row>
    <row r="1334" spans="1:20">
      <c r="A1334" s="167">
        <v>50300</v>
      </c>
      <c r="B1334" s="168">
        <v>45909</v>
      </c>
      <c r="C1334" s="168">
        <v>45909</v>
      </c>
      <c r="D1334" s="167" t="s">
        <v>5616</v>
      </c>
      <c r="E1334" s="167" t="s">
        <v>5616</v>
      </c>
      <c r="F1334" s="167" t="s">
        <v>1425</v>
      </c>
      <c r="G1334" s="167" t="s">
        <v>1426</v>
      </c>
      <c r="I1334" s="167" t="s">
        <v>1650</v>
      </c>
      <c r="J1334" s="167" t="s">
        <v>3654</v>
      </c>
      <c r="K1334" s="167" t="s">
        <v>720</v>
      </c>
      <c r="L1334" s="167" t="s">
        <v>3655</v>
      </c>
      <c r="M1334" s="167" t="s">
        <v>3635</v>
      </c>
      <c r="O1334" s="167">
        <v>10893</v>
      </c>
      <c r="P1334" s="167" t="s">
        <v>4987</v>
      </c>
      <c r="Q1334" s="167">
        <v>330</v>
      </c>
      <c r="S1334" s="167">
        <f t="shared" si="20"/>
        <v>330</v>
      </c>
      <c r="T1334" s="167" t="s">
        <v>1361</v>
      </c>
    </row>
    <row r="1335" spans="1:20">
      <c r="A1335" s="167">
        <v>50300</v>
      </c>
      <c r="B1335" s="168">
        <v>45909</v>
      </c>
      <c r="C1335" s="168">
        <v>45909</v>
      </c>
      <c r="D1335" s="167" t="s">
        <v>5617</v>
      </c>
      <c r="E1335" s="167" t="s">
        <v>5617</v>
      </c>
      <c r="F1335" s="167" t="s">
        <v>1425</v>
      </c>
      <c r="G1335" s="167" t="s">
        <v>1426</v>
      </c>
      <c r="I1335" s="167" t="s">
        <v>1650</v>
      </c>
      <c r="J1335" s="167" t="s">
        <v>2766</v>
      </c>
      <c r="K1335" s="167" t="s">
        <v>2762</v>
      </c>
      <c r="L1335" s="167" t="s">
        <v>2767</v>
      </c>
      <c r="M1335" s="167" t="s">
        <v>2763</v>
      </c>
      <c r="O1335" s="167">
        <v>10895</v>
      </c>
      <c r="P1335" s="167" t="s">
        <v>4987</v>
      </c>
      <c r="Q1335" s="167">
        <v>834.98</v>
      </c>
      <c r="S1335" s="167">
        <f t="shared" si="20"/>
        <v>834.98</v>
      </c>
      <c r="T1335" s="167" t="s">
        <v>1361</v>
      </c>
    </row>
    <row r="1336" spans="1:20">
      <c r="A1336" s="167">
        <v>50300</v>
      </c>
      <c r="B1336" s="168">
        <v>45910</v>
      </c>
      <c r="C1336" s="168">
        <v>45910</v>
      </c>
      <c r="D1336" s="167" t="s">
        <v>5618</v>
      </c>
      <c r="E1336" s="167" t="s">
        <v>5618</v>
      </c>
      <c r="F1336" s="167" t="s">
        <v>1557</v>
      </c>
      <c r="G1336" s="167" t="s">
        <v>134</v>
      </c>
      <c r="I1336" s="167" t="s">
        <v>1405</v>
      </c>
      <c r="J1336" s="167" t="s">
        <v>4531</v>
      </c>
      <c r="K1336" s="167" t="s">
        <v>1304</v>
      </c>
      <c r="L1336" s="167" t="s">
        <v>4532</v>
      </c>
      <c r="M1336" s="167" t="s">
        <v>4528</v>
      </c>
      <c r="O1336" s="167">
        <v>10896</v>
      </c>
      <c r="P1336" s="167" t="s">
        <v>4987</v>
      </c>
      <c r="Q1336" s="167">
        <v>21.52</v>
      </c>
      <c r="S1336" s="167">
        <f t="shared" si="20"/>
        <v>21.52</v>
      </c>
      <c r="T1336" s="167" t="s">
        <v>1361</v>
      </c>
    </row>
    <row r="1337" spans="1:20">
      <c r="A1337" s="167">
        <v>50300</v>
      </c>
      <c r="B1337" s="168">
        <v>45910</v>
      </c>
      <c r="C1337" s="168">
        <v>45910</v>
      </c>
      <c r="D1337" s="167" t="s">
        <v>5618</v>
      </c>
      <c r="E1337" s="167" t="s">
        <v>5618</v>
      </c>
      <c r="F1337" s="167" t="s">
        <v>1557</v>
      </c>
      <c r="G1337" s="167" t="s">
        <v>134</v>
      </c>
      <c r="I1337" s="167" t="s">
        <v>1405</v>
      </c>
      <c r="J1337" s="167" t="s">
        <v>4543</v>
      </c>
      <c r="K1337" s="167" t="s">
        <v>1304</v>
      </c>
      <c r="L1337" s="167" t="s">
        <v>4544</v>
      </c>
      <c r="M1337" s="167" t="s">
        <v>4528</v>
      </c>
      <c r="O1337" s="167">
        <v>10896</v>
      </c>
      <c r="P1337" s="167" t="s">
        <v>4987</v>
      </c>
      <c r="Q1337" s="167">
        <v>114.53</v>
      </c>
      <c r="S1337" s="167">
        <f t="shared" si="20"/>
        <v>114.53</v>
      </c>
      <c r="T1337" s="167" t="s">
        <v>1361</v>
      </c>
    </row>
    <row r="1338" spans="1:20">
      <c r="A1338" s="167">
        <v>50300</v>
      </c>
      <c r="B1338" s="168">
        <v>45910</v>
      </c>
      <c r="C1338" s="168">
        <v>45910</v>
      </c>
      <c r="D1338" s="167" t="s">
        <v>5618</v>
      </c>
      <c r="E1338" s="167" t="s">
        <v>5618</v>
      </c>
      <c r="F1338" s="167" t="s">
        <v>1557</v>
      </c>
      <c r="G1338" s="167" t="s">
        <v>134</v>
      </c>
      <c r="I1338" s="167" t="s">
        <v>1405</v>
      </c>
      <c r="J1338" s="167" t="s">
        <v>4546</v>
      </c>
      <c r="K1338" s="167" t="s">
        <v>1304</v>
      </c>
      <c r="L1338" s="167" t="s">
        <v>4547</v>
      </c>
      <c r="M1338" s="167" t="s">
        <v>4528</v>
      </c>
      <c r="O1338" s="167">
        <v>10896</v>
      </c>
      <c r="P1338" s="167" t="s">
        <v>4987</v>
      </c>
      <c r="Q1338" s="167">
        <v>1945.88</v>
      </c>
      <c r="S1338" s="167">
        <f t="shared" si="20"/>
        <v>1945.88</v>
      </c>
      <c r="T1338" s="167" t="s">
        <v>1361</v>
      </c>
    </row>
    <row r="1339" spans="1:20">
      <c r="A1339" s="167">
        <v>50300</v>
      </c>
      <c r="B1339" s="168">
        <v>45911</v>
      </c>
      <c r="C1339" s="168">
        <v>45911</v>
      </c>
      <c r="D1339" s="167" t="s">
        <v>5619</v>
      </c>
      <c r="E1339" s="167" t="s">
        <v>5619</v>
      </c>
      <c r="F1339" s="167" t="s">
        <v>1557</v>
      </c>
      <c r="G1339" s="167" t="s">
        <v>134</v>
      </c>
      <c r="I1339" s="167" t="s">
        <v>1618</v>
      </c>
      <c r="J1339" s="167" t="s">
        <v>2253</v>
      </c>
      <c r="K1339" s="167" t="s">
        <v>1007</v>
      </c>
      <c r="L1339" s="167" t="s">
        <v>2254</v>
      </c>
      <c r="M1339" s="167" t="s">
        <v>2740</v>
      </c>
      <c r="O1339" s="167">
        <v>10898</v>
      </c>
      <c r="P1339" s="167" t="s">
        <v>4987</v>
      </c>
      <c r="Q1339" s="167">
        <v>25.76</v>
      </c>
      <c r="S1339" s="167">
        <f t="shared" si="20"/>
        <v>25.76</v>
      </c>
      <c r="T1339" s="167" t="s">
        <v>1361</v>
      </c>
    </row>
    <row r="1340" spans="1:20">
      <c r="A1340" s="167">
        <v>50300</v>
      </c>
      <c r="B1340" s="168">
        <v>45911</v>
      </c>
      <c r="C1340" s="168">
        <v>45911</v>
      </c>
      <c r="D1340" s="167" t="s">
        <v>5619</v>
      </c>
      <c r="E1340" s="167" t="s">
        <v>5619</v>
      </c>
      <c r="F1340" s="167" t="s">
        <v>1557</v>
      </c>
      <c r="G1340" s="167" t="s">
        <v>134</v>
      </c>
      <c r="I1340" s="167" t="s">
        <v>1618</v>
      </c>
      <c r="J1340" s="167" t="s">
        <v>2758</v>
      </c>
      <c r="K1340" s="167" t="s">
        <v>1007</v>
      </c>
      <c r="L1340" s="167" t="s">
        <v>2759</v>
      </c>
      <c r="M1340" s="167" t="s">
        <v>2740</v>
      </c>
      <c r="O1340" s="167">
        <v>10898</v>
      </c>
      <c r="P1340" s="167" t="s">
        <v>4987</v>
      </c>
      <c r="Q1340" s="167">
        <v>658</v>
      </c>
      <c r="S1340" s="167">
        <f t="shared" si="20"/>
        <v>658</v>
      </c>
      <c r="T1340" s="167" t="s">
        <v>1361</v>
      </c>
    </row>
    <row r="1341" spans="1:20">
      <c r="A1341" s="167">
        <v>50300</v>
      </c>
      <c r="B1341" s="168">
        <v>45911</v>
      </c>
      <c r="C1341" s="168">
        <v>45911</v>
      </c>
      <c r="D1341" s="167" t="s">
        <v>5619</v>
      </c>
      <c r="E1341" s="167" t="s">
        <v>5619</v>
      </c>
      <c r="F1341" s="167" t="s">
        <v>1557</v>
      </c>
      <c r="G1341" s="167" t="s">
        <v>134</v>
      </c>
      <c r="I1341" s="167" t="s">
        <v>1618</v>
      </c>
      <c r="J1341" s="167" t="s">
        <v>2754</v>
      </c>
      <c r="K1341" s="167" t="s">
        <v>1007</v>
      </c>
      <c r="L1341" s="167" t="s">
        <v>2755</v>
      </c>
      <c r="M1341" s="167" t="s">
        <v>2740</v>
      </c>
      <c r="O1341" s="167">
        <v>10898</v>
      </c>
      <c r="P1341" s="167" t="s">
        <v>4987</v>
      </c>
      <c r="Q1341" s="167">
        <v>972.4</v>
      </c>
      <c r="S1341" s="167">
        <f t="shared" si="20"/>
        <v>972.4</v>
      </c>
      <c r="T1341" s="167" t="s">
        <v>1361</v>
      </c>
    </row>
    <row r="1342" spans="1:20">
      <c r="A1342" s="167">
        <v>50300</v>
      </c>
      <c r="B1342" s="168">
        <v>45911</v>
      </c>
      <c r="C1342" s="168">
        <v>45911</v>
      </c>
      <c r="D1342" s="167" t="s">
        <v>5620</v>
      </c>
      <c r="E1342" s="167" t="s">
        <v>5620</v>
      </c>
      <c r="F1342" s="167" t="s">
        <v>1425</v>
      </c>
      <c r="G1342" s="167" t="s">
        <v>1426</v>
      </c>
      <c r="I1342" s="167" t="s">
        <v>1650</v>
      </c>
      <c r="J1342" s="167" t="s">
        <v>3248</v>
      </c>
      <c r="K1342" s="167" t="s">
        <v>682</v>
      </c>
      <c r="L1342" s="167" t="s">
        <v>3249</v>
      </c>
      <c r="M1342" s="167" t="s">
        <v>3214</v>
      </c>
      <c r="O1342" s="167">
        <v>10900</v>
      </c>
      <c r="P1342" s="167" t="s">
        <v>4987</v>
      </c>
      <c r="Q1342" s="167">
        <v>112.9</v>
      </c>
      <c r="S1342" s="167">
        <f t="shared" si="20"/>
        <v>112.9</v>
      </c>
      <c r="T1342" s="167" t="s">
        <v>1361</v>
      </c>
    </row>
    <row r="1343" spans="1:20">
      <c r="A1343" s="167">
        <v>50300</v>
      </c>
      <c r="B1343" s="168">
        <v>45911</v>
      </c>
      <c r="C1343" s="168">
        <v>45911</v>
      </c>
      <c r="D1343" s="167" t="s">
        <v>5620</v>
      </c>
      <c r="E1343" s="167" t="s">
        <v>5620</v>
      </c>
      <c r="F1343" s="167" t="s">
        <v>1425</v>
      </c>
      <c r="G1343" s="167" t="s">
        <v>1426</v>
      </c>
      <c r="I1343" s="167" t="s">
        <v>1650</v>
      </c>
      <c r="J1343" s="167" t="s">
        <v>3245</v>
      </c>
      <c r="K1343" s="167" t="s">
        <v>682</v>
      </c>
      <c r="L1343" s="167" t="s">
        <v>3246</v>
      </c>
      <c r="M1343" s="167" t="s">
        <v>3214</v>
      </c>
      <c r="O1343" s="167">
        <v>10900</v>
      </c>
      <c r="P1343" s="167" t="s">
        <v>4987</v>
      </c>
      <c r="Q1343" s="167">
        <v>333.99</v>
      </c>
      <c r="S1343" s="167">
        <f t="shared" si="20"/>
        <v>333.99</v>
      </c>
      <c r="T1343" s="167" t="s">
        <v>1361</v>
      </c>
    </row>
    <row r="1344" spans="1:20">
      <c r="A1344" s="167">
        <v>50300</v>
      </c>
      <c r="B1344" s="168">
        <v>45912</v>
      </c>
      <c r="C1344" s="168">
        <v>45912</v>
      </c>
      <c r="D1344" s="167" t="s">
        <v>5621</v>
      </c>
      <c r="E1344" s="167" t="s">
        <v>5621</v>
      </c>
      <c r="F1344" s="167" t="s">
        <v>1557</v>
      </c>
      <c r="G1344" s="167" t="s">
        <v>134</v>
      </c>
      <c r="I1344" s="167" t="s">
        <v>1405</v>
      </c>
      <c r="J1344" s="167" t="s">
        <v>4808</v>
      </c>
      <c r="K1344" s="167" t="s">
        <v>1321</v>
      </c>
      <c r="L1344" s="167" t="s">
        <v>4809</v>
      </c>
      <c r="M1344" s="167" t="s">
        <v>4801</v>
      </c>
      <c r="O1344" s="167">
        <v>10903</v>
      </c>
      <c r="P1344" s="167" t="s">
        <v>4987</v>
      </c>
      <c r="Q1344" s="167">
        <v>198.79</v>
      </c>
      <c r="S1344" s="167">
        <f t="shared" si="20"/>
        <v>198.79</v>
      </c>
      <c r="T1344" s="167" t="s">
        <v>1361</v>
      </c>
    </row>
    <row r="1345" spans="1:20">
      <c r="A1345" s="167">
        <v>50300</v>
      </c>
      <c r="B1345" s="168">
        <v>45912</v>
      </c>
      <c r="C1345" s="168">
        <v>45912</v>
      </c>
      <c r="D1345" s="167" t="s">
        <v>5621</v>
      </c>
      <c r="E1345" s="167" t="s">
        <v>5621</v>
      </c>
      <c r="F1345" s="167" t="s">
        <v>1557</v>
      </c>
      <c r="G1345" s="167" t="s">
        <v>134</v>
      </c>
      <c r="I1345" s="167" t="s">
        <v>1405</v>
      </c>
      <c r="J1345" s="167" t="s">
        <v>4805</v>
      </c>
      <c r="K1345" s="167" t="s">
        <v>1321</v>
      </c>
      <c r="L1345" s="167" t="s">
        <v>4806</v>
      </c>
      <c r="M1345" s="167" t="s">
        <v>4801</v>
      </c>
      <c r="O1345" s="167">
        <v>10903</v>
      </c>
      <c r="P1345" s="167" t="s">
        <v>4987</v>
      </c>
      <c r="Q1345" s="167">
        <v>248.49</v>
      </c>
      <c r="S1345" s="167">
        <f t="shared" si="20"/>
        <v>248.49</v>
      </c>
      <c r="T1345" s="167" t="s">
        <v>1361</v>
      </c>
    </row>
    <row r="1346" spans="1:20">
      <c r="A1346" s="167">
        <v>50300</v>
      </c>
      <c r="B1346" s="168">
        <v>45912</v>
      </c>
      <c r="C1346" s="168">
        <v>45912</v>
      </c>
      <c r="D1346" s="167" t="s">
        <v>5622</v>
      </c>
      <c r="E1346" s="167" t="s">
        <v>5622</v>
      </c>
      <c r="F1346" s="167" t="s">
        <v>1557</v>
      </c>
      <c r="G1346" s="167" t="s">
        <v>134</v>
      </c>
      <c r="I1346" s="167" t="s">
        <v>1650</v>
      </c>
      <c r="J1346" s="167" t="s">
        <v>5623</v>
      </c>
      <c r="K1346" s="167" t="s">
        <v>4286</v>
      </c>
      <c r="L1346" s="167" t="s">
        <v>5624</v>
      </c>
      <c r="M1346" s="167" t="s">
        <v>4288</v>
      </c>
      <c r="O1346" s="167">
        <v>10919</v>
      </c>
      <c r="P1346" s="167" t="s">
        <v>4987</v>
      </c>
      <c r="Q1346" s="167">
        <v>281.3</v>
      </c>
      <c r="S1346" s="167">
        <f t="shared" si="20"/>
        <v>281.3</v>
      </c>
      <c r="T1346" s="167" t="s">
        <v>1361</v>
      </c>
    </row>
    <row r="1347" spans="1:20">
      <c r="A1347" s="167">
        <v>50300</v>
      </c>
      <c r="B1347" s="168">
        <v>45915</v>
      </c>
      <c r="C1347" s="168">
        <v>45915</v>
      </c>
      <c r="D1347" s="167" t="s">
        <v>5625</v>
      </c>
      <c r="E1347" s="167" t="s">
        <v>5625</v>
      </c>
      <c r="F1347" s="167" t="s">
        <v>1557</v>
      </c>
      <c r="G1347" s="167" t="s">
        <v>134</v>
      </c>
      <c r="I1347" s="167" t="s">
        <v>1650</v>
      </c>
      <c r="J1347" s="167" t="s">
        <v>2931</v>
      </c>
      <c r="K1347" s="167" t="s">
        <v>4932</v>
      </c>
      <c r="L1347" s="167" t="s">
        <v>2932</v>
      </c>
      <c r="M1347" s="167" t="s">
        <v>4934</v>
      </c>
      <c r="O1347" s="167">
        <v>10922</v>
      </c>
      <c r="P1347" s="167" t="s">
        <v>4987</v>
      </c>
      <c r="Q1347" s="167">
        <v>106.4</v>
      </c>
      <c r="S1347" s="167">
        <f t="shared" ref="S1347:S1410" si="21">Q1347-R1347</f>
        <v>106.4</v>
      </c>
      <c r="T1347" s="167" t="s">
        <v>1361</v>
      </c>
    </row>
    <row r="1348" spans="1:20">
      <c r="A1348" s="167">
        <v>50300</v>
      </c>
      <c r="B1348" s="168">
        <v>45915</v>
      </c>
      <c r="C1348" s="168">
        <v>45915</v>
      </c>
      <c r="D1348" s="167" t="s">
        <v>5625</v>
      </c>
      <c r="E1348" s="167" t="s">
        <v>5625</v>
      </c>
      <c r="F1348" s="167" t="s">
        <v>1557</v>
      </c>
      <c r="G1348" s="167" t="s">
        <v>134</v>
      </c>
      <c r="I1348" s="167" t="s">
        <v>1650</v>
      </c>
      <c r="J1348" s="167" t="s">
        <v>4937</v>
      </c>
      <c r="K1348" s="167" t="s">
        <v>4932</v>
      </c>
      <c r="L1348" s="167" t="s">
        <v>4938</v>
      </c>
      <c r="M1348" s="167" t="s">
        <v>4934</v>
      </c>
      <c r="O1348" s="167">
        <v>10922</v>
      </c>
      <c r="P1348" s="167" t="s">
        <v>4987</v>
      </c>
      <c r="Q1348" s="167">
        <v>616.35</v>
      </c>
      <c r="S1348" s="167">
        <f t="shared" si="21"/>
        <v>616.35</v>
      </c>
      <c r="T1348" s="167" t="s">
        <v>1361</v>
      </c>
    </row>
    <row r="1349" spans="1:20">
      <c r="A1349" s="167">
        <v>50300</v>
      </c>
      <c r="B1349" s="168">
        <v>45915</v>
      </c>
      <c r="C1349" s="168">
        <v>45915</v>
      </c>
      <c r="D1349" s="167" t="s">
        <v>5626</v>
      </c>
      <c r="E1349" s="167" t="s">
        <v>5626</v>
      </c>
      <c r="F1349" s="167" t="s">
        <v>1557</v>
      </c>
      <c r="G1349" s="167" t="s">
        <v>134</v>
      </c>
      <c r="I1349" s="167" t="s">
        <v>1650</v>
      </c>
      <c r="J1349" s="167" t="s">
        <v>4931</v>
      </c>
      <c r="K1349" s="167" t="s">
        <v>4932</v>
      </c>
      <c r="L1349" s="167" t="s">
        <v>4933</v>
      </c>
      <c r="M1349" s="167" t="s">
        <v>4934</v>
      </c>
      <c r="O1349" s="167">
        <v>10926</v>
      </c>
      <c r="P1349" s="167" t="s">
        <v>4987</v>
      </c>
      <c r="Q1349" s="167">
        <v>3380</v>
      </c>
      <c r="S1349" s="167">
        <f t="shared" si="21"/>
        <v>3380</v>
      </c>
      <c r="T1349" s="167" t="s">
        <v>1361</v>
      </c>
    </row>
    <row r="1350" spans="1:20">
      <c r="A1350" s="167">
        <v>50300</v>
      </c>
      <c r="B1350" s="168">
        <v>45915</v>
      </c>
      <c r="C1350" s="168">
        <v>45915</v>
      </c>
      <c r="D1350" s="167" t="s">
        <v>5627</v>
      </c>
      <c r="E1350" s="167" t="s">
        <v>5627</v>
      </c>
      <c r="F1350" s="167" t="s">
        <v>1557</v>
      </c>
      <c r="G1350" s="167" t="s">
        <v>134</v>
      </c>
      <c r="I1350" s="167" t="s">
        <v>1618</v>
      </c>
      <c r="J1350" s="167" t="s">
        <v>2198</v>
      </c>
      <c r="K1350" s="167" t="s">
        <v>2188</v>
      </c>
      <c r="L1350" s="167" t="s">
        <v>2199</v>
      </c>
      <c r="M1350" s="167" t="s">
        <v>2190</v>
      </c>
      <c r="O1350" s="167">
        <v>10925</v>
      </c>
      <c r="P1350" s="167" t="s">
        <v>4987</v>
      </c>
      <c r="Q1350" s="167">
        <v>2720</v>
      </c>
      <c r="S1350" s="167">
        <f t="shared" si="21"/>
        <v>2720</v>
      </c>
      <c r="T1350" s="167" t="s">
        <v>1361</v>
      </c>
    </row>
    <row r="1351" spans="1:20">
      <c r="A1351" s="167">
        <v>50300</v>
      </c>
      <c r="B1351" s="168">
        <v>45915</v>
      </c>
      <c r="C1351" s="168">
        <v>45915</v>
      </c>
      <c r="D1351" s="167" t="s">
        <v>5627</v>
      </c>
      <c r="E1351" s="167" t="s">
        <v>5627</v>
      </c>
      <c r="F1351" s="167" t="s">
        <v>1557</v>
      </c>
      <c r="G1351" s="167" t="s">
        <v>134</v>
      </c>
      <c r="I1351" s="167" t="s">
        <v>1618</v>
      </c>
      <c r="J1351" s="167" t="s">
        <v>2195</v>
      </c>
      <c r="K1351" s="167" t="s">
        <v>2188</v>
      </c>
      <c r="L1351" s="167" t="s">
        <v>2196</v>
      </c>
      <c r="M1351" s="167" t="s">
        <v>2190</v>
      </c>
      <c r="O1351" s="167">
        <v>10925</v>
      </c>
      <c r="P1351" s="167" t="s">
        <v>4987</v>
      </c>
      <c r="Q1351" s="167">
        <v>3377.9</v>
      </c>
      <c r="S1351" s="167">
        <f t="shared" si="21"/>
        <v>3377.9</v>
      </c>
      <c r="T1351" s="167" t="s">
        <v>1361</v>
      </c>
    </row>
    <row r="1352" spans="1:20">
      <c r="A1352" s="167">
        <v>50300</v>
      </c>
      <c r="B1352" s="168">
        <v>45915</v>
      </c>
      <c r="C1352" s="168">
        <v>45915</v>
      </c>
      <c r="D1352" s="167" t="s">
        <v>5627</v>
      </c>
      <c r="E1352" s="167" t="s">
        <v>5627</v>
      </c>
      <c r="F1352" s="167" t="s">
        <v>1557</v>
      </c>
      <c r="G1352" s="167" t="s">
        <v>134</v>
      </c>
      <c r="I1352" s="167" t="s">
        <v>1618</v>
      </c>
      <c r="J1352" s="167" t="s">
        <v>2192</v>
      </c>
      <c r="K1352" s="167" t="s">
        <v>2188</v>
      </c>
      <c r="L1352" s="167" t="s">
        <v>2193</v>
      </c>
      <c r="M1352" s="167" t="s">
        <v>2190</v>
      </c>
      <c r="O1352" s="167">
        <v>10925</v>
      </c>
      <c r="P1352" s="167" t="s">
        <v>4987</v>
      </c>
      <c r="Q1352" s="167">
        <v>11994</v>
      </c>
      <c r="S1352" s="167">
        <f t="shared" si="21"/>
        <v>11994</v>
      </c>
      <c r="T1352" s="167" t="s">
        <v>1361</v>
      </c>
    </row>
    <row r="1353" spans="1:20">
      <c r="A1353" s="167">
        <v>50300</v>
      </c>
      <c r="B1353" s="168">
        <v>45915</v>
      </c>
      <c r="C1353" s="168">
        <v>45915</v>
      </c>
      <c r="D1353" s="167" t="s">
        <v>5627</v>
      </c>
      <c r="E1353" s="167" t="s">
        <v>5627</v>
      </c>
      <c r="F1353" s="167" t="s">
        <v>1557</v>
      </c>
      <c r="G1353" s="167" t="s">
        <v>134</v>
      </c>
      <c r="I1353" s="167" t="s">
        <v>1618</v>
      </c>
      <c r="J1353" s="167" t="s">
        <v>2187</v>
      </c>
      <c r="K1353" s="167" t="s">
        <v>2188</v>
      </c>
      <c r="L1353" s="167" t="s">
        <v>2189</v>
      </c>
      <c r="M1353" s="167" t="s">
        <v>2190</v>
      </c>
      <c r="O1353" s="167">
        <v>10925</v>
      </c>
      <c r="P1353" s="167" t="s">
        <v>4987</v>
      </c>
      <c r="Q1353" s="167">
        <v>12240</v>
      </c>
      <c r="S1353" s="167">
        <f t="shared" si="21"/>
        <v>12240</v>
      </c>
      <c r="T1353" s="167" t="s">
        <v>1361</v>
      </c>
    </row>
    <row r="1354" spans="1:20">
      <c r="A1354" s="167">
        <v>50300</v>
      </c>
      <c r="B1354" s="168">
        <v>45915</v>
      </c>
      <c r="C1354" s="168">
        <v>45915</v>
      </c>
      <c r="D1354" s="167" t="s">
        <v>5628</v>
      </c>
      <c r="E1354" s="167" t="s">
        <v>5628</v>
      </c>
      <c r="F1354" s="167" t="s">
        <v>1500</v>
      </c>
      <c r="G1354" s="167" t="s">
        <v>508</v>
      </c>
      <c r="I1354" s="167" t="s">
        <v>1405</v>
      </c>
      <c r="J1354" s="167" t="s">
        <v>1845</v>
      </c>
      <c r="K1354" s="167" t="s">
        <v>888</v>
      </c>
      <c r="L1354" s="167" t="s">
        <v>1846</v>
      </c>
      <c r="M1354" s="167" t="s">
        <v>2037</v>
      </c>
      <c r="O1354" s="167">
        <v>10927</v>
      </c>
      <c r="P1354" s="167" t="s">
        <v>4987</v>
      </c>
      <c r="Q1354" s="167">
        <v>128.21</v>
      </c>
      <c r="S1354" s="167">
        <f t="shared" si="21"/>
        <v>128.21</v>
      </c>
      <c r="T1354" s="167" t="s">
        <v>1361</v>
      </c>
    </row>
    <row r="1355" spans="1:20">
      <c r="A1355" s="167">
        <v>50300</v>
      </c>
      <c r="B1355" s="168">
        <v>45916</v>
      </c>
      <c r="C1355" s="168">
        <v>45916</v>
      </c>
      <c r="D1355" s="167" t="s">
        <v>5629</v>
      </c>
      <c r="E1355" s="167" t="s">
        <v>5629</v>
      </c>
      <c r="F1355" s="167" t="s">
        <v>1425</v>
      </c>
      <c r="G1355" s="167" t="s">
        <v>1426</v>
      </c>
      <c r="I1355" s="167" t="s">
        <v>1650</v>
      </c>
      <c r="J1355" s="167" t="s">
        <v>3660</v>
      </c>
      <c r="K1355" s="167" t="s">
        <v>720</v>
      </c>
      <c r="L1355" s="167" t="s">
        <v>3661</v>
      </c>
      <c r="M1355" s="167" t="s">
        <v>3635</v>
      </c>
      <c r="O1355" s="167">
        <v>10929</v>
      </c>
      <c r="P1355" s="167" t="s">
        <v>4987</v>
      </c>
      <c r="Q1355" s="167">
        <v>339.26</v>
      </c>
      <c r="S1355" s="167">
        <f t="shared" si="21"/>
        <v>339.26</v>
      </c>
      <c r="T1355" s="167" t="s">
        <v>1361</v>
      </c>
    </row>
    <row r="1356" spans="1:20">
      <c r="A1356" s="167">
        <v>50300</v>
      </c>
      <c r="B1356" s="168">
        <v>45916</v>
      </c>
      <c r="C1356" s="168">
        <v>45916</v>
      </c>
      <c r="D1356" s="167" t="s">
        <v>5630</v>
      </c>
      <c r="E1356" s="167" t="s">
        <v>5630</v>
      </c>
      <c r="F1356" s="167" t="s">
        <v>1557</v>
      </c>
      <c r="G1356" s="167" t="s">
        <v>134</v>
      </c>
      <c r="I1356" s="167" t="s">
        <v>1650</v>
      </c>
      <c r="J1356" s="167" t="s">
        <v>2382</v>
      </c>
      <c r="K1356" s="167" t="s">
        <v>583</v>
      </c>
      <c r="L1356" s="167" t="s">
        <v>1563</v>
      </c>
      <c r="M1356" s="167" t="s">
        <v>2373</v>
      </c>
      <c r="O1356" s="167">
        <v>10930</v>
      </c>
      <c r="P1356" s="167" t="s">
        <v>4987</v>
      </c>
      <c r="Q1356" s="167">
        <v>5822.25</v>
      </c>
      <c r="S1356" s="167">
        <f t="shared" si="21"/>
        <v>5822.25</v>
      </c>
      <c r="T1356" s="167" t="s">
        <v>1361</v>
      </c>
    </row>
    <row r="1357" spans="1:20">
      <c r="A1357" s="167">
        <v>50300</v>
      </c>
      <c r="B1357" s="168">
        <v>45916</v>
      </c>
      <c r="C1357" s="168">
        <v>45916</v>
      </c>
      <c r="D1357" s="167" t="s">
        <v>5631</v>
      </c>
      <c r="E1357" s="167" t="s">
        <v>5631</v>
      </c>
      <c r="F1357" s="167" t="s">
        <v>1557</v>
      </c>
      <c r="G1357" s="167" t="s">
        <v>134</v>
      </c>
      <c r="I1357" s="167" t="s">
        <v>1650</v>
      </c>
      <c r="J1357" s="167" t="s">
        <v>2099</v>
      </c>
      <c r="K1357" s="167" t="s">
        <v>687</v>
      </c>
      <c r="L1357" s="167" t="s">
        <v>2100</v>
      </c>
      <c r="M1357" s="167" t="s">
        <v>3302</v>
      </c>
      <c r="O1357" s="167">
        <v>10931</v>
      </c>
      <c r="P1357" s="167" t="s">
        <v>4987</v>
      </c>
      <c r="Q1357" s="167">
        <v>3249.95</v>
      </c>
      <c r="S1357" s="167">
        <f t="shared" si="21"/>
        <v>3249.95</v>
      </c>
      <c r="T1357" s="167" t="s">
        <v>1361</v>
      </c>
    </row>
    <row r="1358" spans="1:20">
      <c r="A1358" s="167">
        <v>50300</v>
      </c>
      <c r="B1358" s="168">
        <v>45917</v>
      </c>
      <c r="C1358" s="168">
        <v>45917</v>
      </c>
      <c r="D1358" s="167" t="s">
        <v>5632</v>
      </c>
      <c r="E1358" s="167" t="s">
        <v>5632</v>
      </c>
      <c r="F1358" s="167" t="s">
        <v>1500</v>
      </c>
      <c r="G1358" s="167" t="s">
        <v>508</v>
      </c>
      <c r="I1358" s="167" t="s">
        <v>1405</v>
      </c>
      <c r="J1358" s="167" t="s">
        <v>1845</v>
      </c>
      <c r="K1358" s="167" t="s">
        <v>888</v>
      </c>
      <c r="L1358" s="167" t="s">
        <v>1846</v>
      </c>
      <c r="M1358" s="167" t="s">
        <v>2037</v>
      </c>
      <c r="O1358" s="167">
        <v>10933</v>
      </c>
      <c r="P1358" s="167" t="s">
        <v>4987</v>
      </c>
      <c r="Q1358" s="167">
        <v>127.81</v>
      </c>
      <c r="S1358" s="167">
        <f t="shared" si="21"/>
        <v>127.81</v>
      </c>
      <c r="T1358" s="167" t="s">
        <v>1361</v>
      </c>
    </row>
    <row r="1359" spans="1:20">
      <c r="A1359" s="167">
        <v>50300</v>
      </c>
      <c r="B1359" s="168">
        <v>45917</v>
      </c>
      <c r="C1359" s="168">
        <v>45917</v>
      </c>
      <c r="D1359" s="167" t="s">
        <v>5633</v>
      </c>
      <c r="E1359" s="167" t="s">
        <v>5633</v>
      </c>
      <c r="F1359" s="167" t="s">
        <v>1557</v>
      </c>
      <c r="G1359" s="167" t="s">
        <v>134</v>
      </c>
      <c r="I1359" s="167" t="s">
        <v>1618</v>
      </c>
      <c r="J1359" s="167" t="s">
        <v>3961</v>
      </c>
      <c r="K1359" s="167" t="s">
        <v>1219</v>
      </c>
      <c r="L1359" s="167" t="s">
        <v>3962</v>
      </c>
      <c r="M1359" s="167" t="s">
        <v>3934</v>
      </c>
      <c r="O1359" s="167">
        <v>10934</v>
      </c>
      <c r="P1359" s="167" t="s">
        <v>4987</v>
      </c>
      <c r="Q1359" s="167">
        <v>829.8</v>
      </c>
      <c r="S1359" s="167">
        <f t="shared" si="21"/>
        <v>829.8</v>
      </c>
      <c r="T1359" s="167" t="s">
        <v>1361</v>
      </c>
    </row>
    <row r="1360" spans="1:20">
      <c r="A1360" s="167">
        <v>50300</v>
      </c>
      <c r="B1360" s="168">
        <v>45917</v>
      </c>
      <c r="C1360" s="168">
        <v>45917</v>
      </c>
      <c r="D1360" s="167" t="s">
        <v>5633</v>
      </c>
      <c r="E1360" s="167" t="s">
        <v>5633</v>
      </c>
      <c r="F1360" s="167" t="s">
        <v>1557</v>
      </c>
      <c r="G1360" s="167" t="s">
        <v>134</v>
      </c>
      <c r="I1360" s="167" t="s">
        <v>1618</v>
      </c>
      <c r="J1360" s="167" t="s">
        <v>3958</v>
      </c>
      <c r="K1360" s="167" t="s">
        <v>1219</v>
      </c>
      <c r="L1360" s="167" t="s">
        <v>3959</v>
      </c>
      <c r="M1360" s="167" t="s">
        <v>3934</v>
      </c>
      <c r="O1360" s="167">
        <v>10934</v>
      </c>
      <c r="P1360" s="167" t="s">
        <v>4987</v>
      </c>
      <c r="Q1360" s="167">
        <v>1000.5</v>
      </c>
      <c r="S1360" s="167">
        <f t="shared" si="21"/>
        <v>1000.5</v>
      </c>
      <c r="T1360" s="167" t="s">
        <v>1361</v>
      </c>
    </row>
    <row r="1361" spans="1:20">
      <c r="A1361" s="167">
        <v>50300</v>
      </c>
      <c r="B1361" s="168">
        <v>45917</v>
      </c>
      <c r="C1361" s="168">
        <v>45917</v>
      </c>
      <c r="D1361" s="167" t="s">
        <v>5633</v>
      </c>
      <c r="E1361" s="167" t="s">
        <v>5633</v>
      </c>
      <c r="F1361" s="167" t="s">
        <v>1557</v>
      </c>
      <c r="G1361" s="167" t="s">
        <v>134</v>
      </c>
      <c r="I1361" s="167" t="s">
        <v>1618</v>
      </c>
      <c r="J1361" s="167" t="s">
        <v>3940</v>
      </c>
      <c r="K1361" s="167" t="s">
        <v>1219</v>
      </c>
      <c r="L1361" s="167" t="s">
        <v>3941</v>
      </c>
      <c r="M1361" s="167" t="s">
        <v>3934</v>
      </c>
      <c r="O1361" s="167">
        <v>10934</v>
      </c>
      <c r="P1361" s="167" t="s">
        <v>4987</v>
      </c>
      <c r="Q1361" s="167">
        <v>1223.5999999999999</v>
      </c>
      <c r="S1361" s="167">
        <f t="shared" si="21"/>
        <v>1223.5999999999999</v>
      </c>
      <c r="T1361" s="167" t="s">
        <v>1361</v>
      </c>
    </row>
    <row r="1362" spans="1:20">
      <c r="A1362" s="167">
        <v>50300</v>
      </c>
      <c r="B1362" s="168">
        <v>45917</v>
      </c>
      <c r="C1362" s="168">
        <v>45917</v>
      </c>
      <c r="D1362" s="167" t="s">
        <v>5633</v>
      </c>
      <c r="E1362" s="167" t="s">
        <v>5633</v>
      </c>
      <c r="F1362" s="167" t="s">
        <v>1557</v>
      </c>
      <c r="G1362" s="167" t="s">
        <v>134</v>
      </c>
      <c r="I1362" s="167" t="s">
        <v>1618</v>
      </c>
      <c r="J1362" s="167" t="s">
        <v>3937</v>
      </c>
      <c r="K1362" s="167" t="s">
        <v>1219</v>
      </c>
      <c r="L1362" s="167" t="s">
        <v>3938</v>
      </c>
      <c r="M1362" s="167" t="s">
        <v>3934</v>
      </c>
      <c r="O1362" s="167">
        <v>10934</v>
      </c>
      <c r="P1362" s="167" t="s">
        <v>4987</v>
      </c>
      <c r="Q1362" s="167">
        <v>1223.5999999999999</v>
      </c>
      <c r="S1362" s="167">
        <f t="shared" si="21"/>
        <v>1223.5999999999999</v>
      </c>
      <c r="T1362" s="167" t="s">
        <v>1361</v>
      </c>
    </row>
    <row r="1363" spans="1:20">
      <c r="A1363" s="167">
        <v>50300</v>
      </c>
      <c r="B1363" s="168">
        <v>45917</v>
      </c>
      <c r="C1363" s="168">
        <v>45917</v>
      </c>
      <c r="D1363" s="167" t="s">
        <v>5633</v>
      </c>
      <c r="E1363" s="167" t="s">
        <v>5633</v>
      </c>
      <c r="F1363" s="167" t="s">
        <v>1557</v>
      </c>
      <c r="G1363" s="167" t="s">
        <v>134</v>
      </c>
      <c r="I1363" s="167" t="s">
        <v>1618</v>
      </c>
      <c r="J1363" s="167" t="s">
        <v>3955</v>
      </c>
      <c r="K1363" s="167" t="s">
        <v>1219</v>
      </c>
      <c r="L1363" s="167" t="s">
        <v>3956</v>
      </c>
      <c r="M1363" s="167" t="s">
        <v>3934</v>
      </c>
      <c r="O1363" s="167">
        <v>10934</v>
      </c>
      <c r="P1363" s="167" t="s">
        <v>4987</v>
      </c>
      <c r="Q1363" s="167">
        <v>1223.5999999999999</v>
      </c>
      <c r="S1363" s="167">
        <f t="shared" si="21"/>
        <v>1223.5999999999999</v>
      </c>
      <c r="T1363" s="167" t="s">
        <v>1361</v>
      </c>
    </row>
    <row r="1364" spans="1:20">
      <c r="A1364" s="167">
        <v>50300</v>
      </c>
      <c r="B1364" s="168">
        <v>45917</v>
      </c>
      <c r="C1364" s="168">
        <v>45917</v>
      </c>
      <c r="D1364" s="167" t="s">
        <v>5634</v>
      </c>
      <c r="E1364" s="167" t="s">
        <v>5634</v>
      </c>
      <c r="F1364" s="167" t="s">
        <v>1557</v>
      </c>
      <c r="G1364" s="167" t="s">
        <v>134</v>
      </c>
      <c r="I1364" s="167" t="s">
        <v>1405</v>
      </c>
      <c r="J1364" s="167" t="s">
        <v>2130</v>
      </c>
      <c r="K1364" s="167" t="s">
        <v>892</v>
      </c>
      <c r="L1364" s="167" t="s">
        <v>2131</v>
      </c>
      <c r="M1364" s="167" t="s">
        <v>2124</v>
      </c>
      <c r="O1364" s="167">
        <v>10935</v>
      </c>
      <c r="P1364" s="167" t="s">
        <v>4987</v>
      </c>
      <c r="Q1364" s="167">
        <v>93.36</v>
      </c>
      <c r="S1364" s="167">
        <f t="shared" si="21"/>
        <v>93.36</v>
      </c>
      <c r="T1364" s="167" t="s">
        <v>1361</v>
      </c>
    </row>
    <row r="1365" spans="1:20">
      <c r="A1365" s="167">
        <v>50300</v>
      </c>
      <c r="B1365" s="168">
        <v>45917</v>
      </c>
      <c r="C1365" s="168">
        <v>45917</v>
      </c>
      <c r="D1365" s="167" t="s">
        <v>5635</v>
      </c>
      <c r="E1365" s="167" t="s">
        <v>5635</v>
      </c>
      <c r="F1365" s="167" t="s">
        <v>1557</v>
      </c>
      <c r="G1365" s="167" t="s">
        <v>134</v>
      </c>
      <c r="I1365" s="167" t="s">
        <v>1650</v>
      </c>
      <c r="J1365" s="167" t="s">
        <v>3048</v>
      </c>
      <c r="K1365" s="167" t="s">
        <v>3041</v>
      </c>
      <c r="L1365" s="167" t="s">
        <v>3049</v>
      </c>
      <c r="M1365" s="167" t="s">
        <v>3042</v>
      </c>
      <c r="O1365" s="167">
        <v>10936</v>
      </c>
      <c r="P1365" s="167" t="s">
        <v>4987</v>
      </c>
      <c r="Q1365" s="167">
        <v>7000</v>
      </c>
      <c r="S1365" s="167">
        <f t="shared" si="21"/>
        <v>7000</v>
      </c>
      <c r="T1365" s="167" t="s">
        <v>1361</v>
      </c>
    </row>
    <row r="1366" spans="1:20">
      <c r="A1366" s="167">
        <v>50300</v>
      </c>
      <c r="B1366" s="168">
        <v>45917</v>
      </c>
      <c r="C1366" s="168">
        <v>45917</v>
      </c>
      <c r="D1366" s="167" t="s">
        <v>5636</v>
      </c>
      <c r="E1366" s="167" t="s">
        <v>5636</v>
      </c>
      <c r="F1366" s="167" t="s">
        <v>1425</v>
      </c>
      <c r="G1366" s="167" t="s">
        <v>1426</v>
      </c>
      <c r="I1366" s="167" t="s">
        <v>1650</v>
      </c>
      <c r="J1366" s="167" t="s">
        <v>2095</v>
      </c>
      <c r="K1366" s="167" t="s">
        <v>570</v>
      </c>
      <c r="L1366" s="167" t="s">
        <v>2096</v>
      </c>
      <c r="M1366" s="167" t="s">
        <v>2081</v>
      </c>
      <c r="O1366" s="167">
        <v>10937</v>
      </c>
      <c r="P1366" s="167" t="s">
        <v>4987</v>
      </c>
      <c r="Q1366" s="167">
        <v>2099.9699999999998</v>
      </c>
      <c r="S1366" s="167">
        <f t="shared" si="21"/>
        <v>2099.9699999999998</v>
      </c>
      <c r="T1366" s="167" t="s">
        <v>1361</v>
      </c>
    </row>
    <row r="1367" spans="1:20">
      <c r="A1367" s="167">
        <v>50300</v>
      </c>
      <c r="B1367" s="168">
        <v>45917</v>
      </c>
      <c r="C1367" s="168">
        <v>45917</v>
      </c>
      <c r="D1367" s="167" t="s">
        <v>5637</v>
      </c>
      <c r="E1367" s="167" t="s">
        <v>5637</v>
      </c>
      <c r="F1367" s="167" t="s">
        <v>1557</v>
      </c>
      <c r="G1367" s="167" t="s">
        <v>134</v>
      </c>
      <c r="I1367" s="167" t="s">
        <v>1618</v>
      </c>
      <c r="J1367" s="167" t="s">
        <v>1845</v>
      </c>
      <c r="K1367" s="167" t="s">
        <v>852</v>
      </c>
      <c r="L1367" s="167" t="s">
        <v>1846</v>
      </c>
      <c r="M1367" s="167" t="s">
        <v>1843</v>
      </c>
      <c r="O1367" s="167">
        <v>10938</v>
      </c>
      <c r="P1367" s="167" t="s">
        <v>4987</v>
      </c>
      <c r="Q1367" s="167">
        <v>1155.21</v>
      </c>
      <c r="S1367" s="167">
        <f t="shared" si="21"/>
        <v>1155.21</v>
      </c>
      <c r="T1367" s="167" t="s">
        <v>1361</v>
      </c>
    </row>
    <row r="1368" spans="1:20">
      <c r="A1368" s="167">
        <v>50300</v>
      </c>
      <c r="B1368" s="168">
        <v>45922</v>
      </c>
      <c r="C1368" s="168">
        <v>45922</v>
      </c>
      <c r="D1368" s="167" t="s">
        <v>5638</v>
      </c>
      <c r="E1368" s="167" t="s">
        <v>5638</v>
      </c>
      <c r="F1368" s="167" t="s">
        <v>1425</v>
      </c>
      <c r="G1368" s="167" t="s">
        <v>1426</v>
      </c>
      <c r="I1368" s="167" t="s">
        <v>1650</v>
      </c>
      <c r="J1368" s="167" t="s">
        <v>3151</v>
      </c>
      <c r="K1368" s="167" t="s">
        <v>666</v>
      </c>
      <c r="L1368" s="167" t="s">
        <v>3152</v>
      </c>
      <c r="M1368" s="167" t="s">
        <v>3146</v>
      </c>
      <c r="O1368" s="167">
        <v>10953</v>
      </c>
      <c r="P1368" s="167" t="s">
        <v>4987</v>
      </c>
      <c r="Q1368" s="167">
        <v>250</v>
      </c>
      <c r="S1368" s="167">
        <f t="shared" si="21"/>
        <v>250</v>
      </c>
      <c r="T1368" s="167" t="s">
        <v>1361</v>
      </c>
    </row>
    <row r="1369" spans="1:20">
      <c r="A1369" s="167">
        <v>50300</v>
      </c>
      <c r="B1369" s="168">
        <v>45922</v>
      </c>
      <c r="C1369" s="168">
        <v>45922</v>
      </c>
      <c r="D1369" s="167" t="s">
        <v>5639</v>
      </c>
      <c r="E1369" s="167" t="s">
        <v>5639</v>
      </c>
      <c r="F1369" s="167" t="s">
        <v>1504</v>
      </c>
      <c r="G1369" s="167" t="s">
        <v>297</v>
      </c>
      <c r="I1369" s="167" t="s">
        <v>1618</v>
      </c>
      <c r="J1369" s="167" t="s">
        <v>1902</v>
      </c>
      <c r="K1369" s="167" t="s">
        <v>859</v>
      </c>
      <c r="L1369" s="167" t="s">
        <v>1903</v>
      </c>
      <c r="M1369" s="167" t="s">
        <v>1892</v>
      </c>
      <c r="O1369" s="167">
        <v>10948</v>
      </c>
      <c r="P1369" s="167" t="s">
        <v>4987</v>
      </c>
      <c r="Q1369" s="167">
        <v>64.02</v>
      </c>
      <c r="S1369" s="167">
        <f t="shared" si="21"/>
        <v>64.02</v>
      </c>
      <c r="T1369" s="167" t="s">
        <v>1361</v>
      </c>
    </row>
    <row r="1370" spans="1:20">
      <c r="A1370" s="167">
        <v>50300</v>
      </c>
      <c r="B1370" s="168">
        <v>45922</v>
      </c>
      <c r="C1370" s="168">
        <v>45922</v>
      </c>
      <c r="D1370" s="167" t="s">
        <v>5639</v>
      </c>
      <c r="E1370" s="167" t="s">
        <v>5639</v>
      </c>
      <c r="F1370" s="167" t="s">
        <v>1504</v>
      </c>
      <c r="G1370" s="167" t="s">
        <v>297</v>
      </c>
      <c r="I1370" s="167" t="s">
        <v>1618</v>
      </c>
      <c r="J1370" s="167" t="s">
        <v>1896</v>
      </c>
      <c r="K1370" s="167" t="s">
        <v>859</v>
      </c>
      <c r="L1370" s="167" t="s">
        <v>1897</v>
      </c>
      <c r="M1370" s="167" t="s">
        <v>1892</v>
      </c>
      <c r="O1370" s="167">
        <v>10948</v>
      </c>
      <c r="P1370" s="167" t="s">
        <v>4987</v>
      </c>
      <c r="Q1370" s="167">
        <v>575.67999999999995</v>
      </c>
      <c r="S1370" s="167">
        <f t="shared" si="21"/>
        <v>575.67999999999995</v>
      </c>
      <c r="T1370" s="167" t="s">
        <v>1361</v>
      </c>
    </row>
    <row r="1371" spans="1:20">
      <c r="A1371" s="167">
        <v>50300</v>
      </c>
      <c r="B1371" s="168">
        <v>45922</v>
      </c>
      <c r="C1371" s="168">
        <v>45922</v>
      </c>
      <c r="D1371" s="167" t="s">
        <v>5639</v>
      </c>
      <c r="E1371" s="167" t="s">
        <v>5639</v>
      </c>
      <c r="F1371" s="167" t="s">
        <v>1504</v>
      </c>
      <c r="G1371" s="167" t="s">
        <v>297</v>
      </c>
      <c r="I1371" s="167" t="s">
        <v>1618</v>
      </c>
      <c r="J1371" s="167" t="s">
        <v>1899</v>
      </c>
      <c r="K1371" s="167" t="s">
        <v>859</v>
      </c>
      <c r="L1371" s="167" t="s">
        <v>1900</v>
      </c>
      <c r="M1371" s="167" t="s">
        <v>1892</v>
      </c>
      <c r="O1371" s="167">
        <v>10948</v>
      </c>
      <c r="P1371" s="167" t="s">
        <v>4987</v>
      </c>
      <c r="Q1371" s="167">
        <v>1480.28</v>
      </c>
      <c r="S1371" s="167">
        <f t="shared" si="21"/>
        <v>1480.28</v>
      </c>
      <c r="T1371" s="167" t="s">
        <v>1361</v>
      </c>
    </row>
    <row r="1372" spans="1:20">
      <c r="A1372" s="167">
        <v>50300</v>
      </c>
      <c r="B1372" s="168">
        <v>45922</v>
      </c>
      <c r="C1372" s="168">
        <v>45922</v>
      </c>
      <c r="D1372" s="167" t="s">
        <v>5640</v>
      </c>
      <c r="E1372" s="167" t="s">
        <v>5640</v>
      </c>
      <c r="F1372" s="167" t="s">
        <v>1557</v>
      </c>
      <c r="G1372" s="167" t="s">
        <v>134</v>
      </c>
      <c r="I1372" s="167" t="s">
        <v>1650</v>
      </c>
      <c r="J1372" s="167" t="s">
        <v>1826</v>
      </c>
      <c r="K1372" s="167" t="s">
        <v>549</v>
      </c>
      <c r="L1372" s="167" t="s">
        <v>1827</v>
      </c>
      <c r="M1372" s="167" t="s">
        <v>1809</v>
      </c>
      <c r="O1372" s="167">
        <v>10945</v>
      </c>
      <c r="P1372" s="167" t="s">
        <v>4987</v>
      </c>
      <c r="Q1372" s="167">
        <v>2457</v>
      </c>
      <c r="S1372" s="167">
        <f t="shared" si="21"/>
        <v>2457</v>
      </c>
      <c r="T1372" s="167" t="s">
        <v>1361</v>
      </c>
    </row>
    <row r="1373" spans="1:20">
      <c r="A1373" s="167">
        <v>50300</v>
      </c>
      <c r="B1373" s="168">
        <v>45922</v>
      </c>
      <c r="C1373" s="168">
        <v>45922</v>
      </c>
      <c r="D1373" s="167" t="s">
        <v>5641</v>
      </c>
      <c r="E1373" s="167" t="s">
        <v>5641</v>
      </c>
      <c r="F1373" s="167" t="s">
        <v>2917</v>
      </c>
      <c r="G1373" s="167" t="s">
        <v>2918</v>
      </c>
      <c r="I1373" s="167" t="s">
        <v>1405</v>
      </c>
      <c r="J1373" s="167" t="s">
        <v>3710</v>
      </c>
      <c r="K1373" s="167" t="s">
        <v>1184</v>
      </c>
      <c r="L1373" s="167" t="s">
        <v>3711</v>
      </c>
      <c r="M1373" s="167" t="s">
        <v>3700</v>
      </c>
      <c r="O1373" s="167">
        <v>10955</v>
      </c>
      <c r="P1373" s="167" t="s">
        <v>4987</v>
      </c>
      <c r="Q1373" s="167">
        <v>601.79999999999995</v>
      </c>
      <c r="S1373" s="167">
        <f t="shared" si="21"/>
        <v>601.79999999999995</v>
      </c>
      <c r="T1373" s="167" t="s">
        <v>1361</v>
      </c>
    </row>
    <row r="1374" spans="1:20">
      <c r="A1374" s="167">
        <v>50300</v>
      </c>
      <c r="B1374" s="168">
        <v>45922</v>
      </c>
      <c r="C1374" s="168">
        <v>45922</v>
      </c>
      <c r="D1374" s="167" t="s">
        <v>5641</v>
      </c>
      <c r="E1374" s="167" t="s">
        <v>5641</v>
      </c>
      <c r="F1374" s="167" t="s">
        <v>2917</v>
      </c>
      <c r="G1374" s="167" t="s">
        <v>2918</v>
      </c>
      <c r="I1374" s="167" t="s">
        <v>1405</v>
      </c>
      <c r="J1374" s="167" t="s">
        <v>3698</v>
      </c>
      <c r="K1374" s="167" t="s">
        <v>1184</v>
      </c>
      <c r="L1374" s="167" t="s">
        <v>3699</v>
      </c>
      <c r="M1374" s="167" t="s">
        <v>3700</v>
      </c>
      <c r="O1374" s="167">
        <v>10955</v>
      </c>
      <c r="P1374" s="167" t="s">
        <v>4987</v>
      </c>
      <c r="Q1374" s="167">
        <v>2208.64</v>
      </c>
      <c r="S1374" s="167">
        <f t="shared" si="21"/>
        <v>2208.64</v>
      </c>
      <c r="T1374" s="167" t="s">
        <v>1361</v>
      </c>
    </row>
    <row r="1375" spans="1:20">
      <c r="A1375" s="167">
        <v>50300</v>
      </c>
      <c r="B1375" s="168">
        <v>45922</v>
      </c>
      <c r="C1375" s="168">
        <v>45922</v>
      </c>
      <c r="D1375" s="167" t="s">
        <v>5642</v>
      </c>
      <c r="E1375" s="167" t="s">
        <v>5642</v>
      </c>
      <c r="F1375" s="167" t="s">
        <v>1557</v>
      </c>
      <c r="G1375" s="167" t="s">
        <v>134</v>
      </c>
      <c r="I1375" s="167" t="s">
        <v>1618</v>
      </c>
      <c r="J1375" s="167" t="s">
        <v>2290</v>
      </c>
      <c r="K1375" s="167" t="s">
        <v>915</v>
      </c>
      <c r="L1375" s="167" t="s">
        <v>2291</v>
      </c>
      <c r="M1375" s="167" t="s">
        <v>2286</v>
      </c>
      <c r="O1375" s="167">
        <v>10949</v>
      </c>
      <c r="P1375" s="167" t="s">
        <v>4987</v>
      </c>
      <c r="Q1375" s="167">
        <v>428.6</v>
      </c>
      <c r="S1375" s="167">
        <f t="shared" si="21"/>
        <v>428.6</v>
      </c>
      <c r="T1375" s="167" t="s">
        <v>1361</v>
      </c>
    </row>
    <row r="1376" spans="1:20">
      <c r="A1376" s="167">
        <v>50300</v>
      </c>
      <c r="B1376" s="168">
        <v>45922</v>
      </c>
      <c r="C1376" s="168">
        <v>45922</v>
      </c>
      <c r="D1376" s="167" t="s">
        <v>5643</v>
      </c>
      <c r="E1376" s="167" t="s">
        <v>5643</v>
      </c>
      <c r="F1376" s="167" t="s">
        <v>1504</v>
      </c>
      <c r="G1376" s="167" t="s">
        <v>297</v>
      </c>
      <c r="I1376" s="167" t="s">
        <v>1650</v>
      </c>
      <c r="J1376" s="167" t="s">
        <v>5644</v>
      </c>
      <c r="K1376" s="167" t="s">
        <v>658</v>
      </c>
      <c r="L1376" s="167" t="s">
        <v>5645</v>
      </c>
      <c r="M1376" s="167" t="s">
        <v>3112</v>
      </c>
      <c r="O1376" s="167">
        <v>10954</v>
      </c>
      <c r="P1376" s="167" t="s">
        <v>4987</v>
      </c>
      <c r="Q1376" s="167">
        <v>282</v>
      </c>
      <c r="S1376" s="167">
        <f t="shared" si="21"/>
        <v>282</v>
      </c>
      <c r="T1376" s="167" t="s">
        <v>1361</v>
      </c>
    </row>
    <row r="1377" spans="1:20">
      <c r="A1377" s="167">
        <v>50300</v>
      </c>
      <c r="B1377" s="168">
        <v>45922</v>
      </c>
      <c r="C1377" s="168">
        <v>45922</v>
      </c>
      <c r="D1377" s="167" t="s">
        <v>5643</v>
      </c>
      <c r="E1377" s="167" t="s">
        <v>5643</v>
      </c>
      <c r="F1377" s="167" t="s">
        <v>1504</v>
      </c>
      <c r="G1377" s="167" t="s">
        <v>297</v>
      </c>
      <c r="I1377" s="167" t="s">
        <v>1650</v>
      </c>
      <c r="J1377" s="167" t="s">
        <v>3125</v>
      </c>
      <c r="K1377" s="167" t="s">
        <v>658</v>
      </c>
      <c r="L1377" s="167" t="s">
        <v>3126</v>
      </c>
      <c r="M1377" s="167" t="s">
        <v>3112</v>
      </c>
      <c r="O1377" s="167">
        <v>10954</v>
      </c>
      <c r="P1377" s="167" t="s">
        <v>4987</v>
      </c>
      <c r="Q1377" s="167">
        <v>4320</v>
      </c>
      <c r="S1377" s="167">
        <f t="shared" si="21"/>
        <v>4320</v>
      </c>
      <c r="T1377" s="167" t="s">
        <v>1361</v>
      </c>
    </row>
    <row r="1378" spans="1:20">
      <c r="A1378" s="167">
        <v>50300</v>
      </c>
      <c r="B1378" s="168">
        <v>45922</v>
      </c>
      <c r="C1378" s="168">
        <v>45922</v>
      </c>
      <c r="D1378" s="167" t="s">
        <v>5482</v>
      </c>
      <c r="E1378" s="167" t="s">
        <v>5482</v>
      </c>
      <c r="F1378" s="167" t="s">
        <v>1557</v>
      </c>
      <c r="G1378" s="167" t="s">
        <v>134</v>
      </c>
      <c r="I1378" s="167" t="s">
        <v>1650</v>
      </c>
      <c r="J1378" s="167" t="s">
        <v>1653</v>
      </c>
      <c r="K1378" s="167" t="s">
        <v>540</v>
      </c>
      <c r="L1378" s="167" t="s">
        <v>1654</v>
      </c>
      <c r="M1378" s="167" t="s">
        <v>1651</v>
      </c>
      <c r="O1378" s="167">
        <v>10952</v>
      </c>
      <c r="P1378" s="167" t="s">
        <v>4987</v>
      </c>
      <c r="Q1378" s="167">
        <v>530.75</v>
      </c>
      <c r="S1378" s="167">
        <f t="shared" si="21"/>
        <v>530.75</v>
      </c>
      <c r="T1378" s="167" t="s">
        <v>1361</v>
      </c>
    </row>
    <row r="1379" spans="1:20">
      <c r="A1379" s="167">
        <v>50300</v>
      </c>
      <c r="B1379" s="168">
        <v>45922</v>
      </c>
      <c r="C1379" s="168">
        <v>45922</v>
      </c>
      <c r="D1379" s="167" t="s">
        <v>5482</v>
      </c>
      <c r="E1379" s="167" t="s">
        <v>5482</v>
      </c>
      <c r="F1379" s="167" t="s">
        <v>1557</v>
      </c>
      <c r="G1379" s="167" t="s">
        <v>134</v>
      </c>
      <c r="I1379" s="167" t="s">
        <v>1650</v>
      </c>
      <c r="J1379" s="167" t="s">
        <v>1675</v>
      </c>
      <c r="K1379" s="167" t="s">
        <v>540</v>
      </c>
      <c r="L1379" s="167" t="s">
        <v>1676</v>
      </c>
      <c r="M1379" s="167" t="s">
        <v>1651</v>
      </c>
      <c r="O1379" s="167">
        <v>10952</v>
      </c>
      <c r="P1379" s="167" t="s">
        <v>4987</v>
      </c>
      <c r="Q1379" s="167">
        <v>1305</v>
      </c>
      <c r="S1379" s="167">
        <f t="shared" si="21"/>
        <v>1305</v>
      </c>
      <c r="T1379" s="167" t="s">
        <v>1361</v>
      </c>
    </row>
    <row r="1380" spans="1:20">
      <c r="A1380" s="167">
        <v>50300</v>
      </c>
      <c r="B1380" s="168">
        <v>45922</v>
      </c>
      <c r="C1380" s="168">
        <v>45922</v>
      </c>
      <c r="D1380" s="167" t="s">
        <v>5646</v>
      </c>
      <c r="E1380" s="167" t="s">
        <v>5646</v>
      </c>
      <c r="F1380" s="167" t="s">
        <v>1557</v>
      </c>
      <c r="G1380" s="167" t="s">
        <v>134</v>
      </c>
      <c r="I1380" s="167" t="s">
        <v>1405</v>
      </c>
      <c r="J1380" s="167" t="s">
        <v>2077</v>
      </c>
      <c r="K1380" s="167" t="s">
        <v>888</v>
      </c>
      <c r="L1380" s="167" t="s">
        <v>2078</v>
      </c>
      <c r="M1380" s="167" t="s">
        <v>2037</v>
      </c>
      <c r="O1380" s="167">
        <v>10950</v>
      </c>
      <c r="P1380" s="167" t="s">
        <v>4987</v>
      </c>
      <c r="Q1380" s="167">
        <v>35.1</v>
      </c>
      <c r="S1380" s="167">
        <f t="shared" si="21"/>
        <v>35.1</v>
      </c>
      <c r="T1380" s="167" t="s">
        <v>1361</v>
      </c>
    </row>
    <row r="1381" spans="1:20">
      <c r="A1381" s="167">
        <v>50300</v>
      </c>
      <c r="B1381" s="168">
        <v>45922</v>
      </c>
      <c r="C1381" s="168">
        <v>45922</v>
      </c>
      <c r="D1381" s="167" t="s">
        <v>5646</v>
      </c>
      <c r="E1381" s="167" t="s">
        <v>5646</v>
      </c>
      <c r="F1381" s="167" t="s">
        <v>1557</v>
      </c>
      <c r="G1381" s="167" t="s">
        <v>134</v>
      </c>
      <c r="I1381" s="167" t="s">
        <v>1405</v>
      </c>
      <c r="J1381" s="167" t="s">
        <v>2058</v>
      </c>
      <c r="K1381" s="167" t="s">
        <v>888</v>
      </c>
      <c r="L1381" s="167" t="s">
        <v>2059</v>
      </c>
      <c r="M1381" s="167" t="s">
        <v>2037</v>
      </c>
      <c r="O1381" s="167">
        <v>10950</v>
      </c>
      <c r="P1381" s="167" t="s">
        <v>4987</v>
      </c>
      <c r="Q1381" s="167">
        <v>226.65</v>
      </c>
      <c r="S1381" s="167">
        <f t="shared" si="21"/>
        <v>226.65</v>
      </c>
      <c r="T1381" s="167" t="s">
        <v>1361</v>
      </c>
    </row>
    <row r="1382" spans="1:20">
      <c r="A1382" s="167">
        <v>50300</v>
      </c>
      <c r="B1382" s="168">
        <v>45922</v>
      </c>
      <c r="C1382" s="168">
        <v>45922</v>
      </c>
      <c r="D1382" s="167" t="s">
        <v>5646</v>
      </c>
      <c r="E1382" s="167" t="s">
        <v>5646</v>
      </c>
      <c r="F1382" s="167" t="s">
        <v>1557</v>
      </c>
      <c r="G1382" s="167" t="s">
        <v>134</v>
      </c>
      <c r="I1382" s="167" t="s">
        <v>1405</v>
      </c>
      <c r="J1382" s="167" t="s">
        <v>2074</v>
      </c>
      <c r="K1382" s="167" t="s">
        <v>888</v>
      </c>
      <c r="L1382" s="167" t="s">
        <v>2075</v>
      </c>
      <c r="M1382" s="167" t="s">
        <v>2037</v>
      </c>
      <c r="O1382" s="167">
        <v>10950</v>
      </c>
      <c r="P1382" s="167" t="s">
        <v>4987</v>
      </c>
      <c r="Q1382" s="167">
        <v>343.82</v>
      </c>
      <c r="S1382" s="167">
        <f t="shared" si="21"/>
        <v>343.82</v>
      </c>
      <c r="T1382" s="167" t="s">
        <v>1361</v>
      </c>
    </row>
    <row r="1383" spans="1:20">
      <c r="A1383" s="167">
        <v>50300</v>
      </c>
      <c r="B1383" s="168">
        <v>45922</v>
      </c>
      <c r="C1383" s="168">
        <v>45922</v>
      </c>
      <c r="D1383" s="167" t="s">
        <v>5646</v>
      </c>
      <c r="E1383" s="167" t="s">
        <v>5646</v>
      </c>
      <c r="F1383" s="167" t="s">
        <v>1557</v>
      </c>
      <c r="G1383" s="167" t="s">
        <v>134</v>
      </c>
      <c r="I1383" s="167" t="s">
        <v>1405</v>
      </c>
      <c r="J1383" s="167" t="s">
        <v>2056</v>
      </c>
      <c r="K1383" s="167" t="s">
        <v>888</v>
      </c>
      <c r="L1383" s="167" t="s">
        <v>2056</v>
      </c>
      <c r="M1383" s="167" t="s">
        <v>2037</v>
      </c>
      <c r="O1383" s="167">
        <v>10950</v>
      </c>
      <c r="P1383" s="167" t="s">
        <v>4987</v>
      </c>
      <c r="Q1383" s="167">
        <v>775.33</v>
      </c>
      <c r="S1383" s="167">
        <f t="shared" si="21"/>
        <v>775.33</v>
      </c>
      <c r="T1383" s="167" t="s">
        <v>1361</v>
      </c>
    </row>
    <row r="1384" spans="1:20">
      <c r="A1384" s="167">
        <v>50300</v>
      </c>
      <c r="B1384" s="168">
        <v>45923</v>
      </c>
      <c r="C1384" s="168">
        <v>45923</v>
      </c>
      <c r="D1384" s="167" t="s">
        <v>5647</v>
      </c>
      <c r="E1384" s="167" t="s">
        <v>5647</v>
      </c>
      <c r="F1384" s="167" t="s">
        <v>1557</v>
      </c>
      <c r="G1384" s="167" t="s">
        <v>134</v>
      </c>
      <c r="I1384" s="167" t="s">
        <v>1650</v>
      </c>
      <c r="J1384" s="167" t="s">
        <v>4183</v>
      </c>
      <c r="K1384" s="167" t="s">
        <v>741</v>
      </c>
      <c r="L1384" s="167" t="s">
        <v>4184</v>
      </c>
      <c r="M1384" s="167" t="s">
        <v>4126</v>
      </c>
      <c r="O1384" s="167">
        <v>10946</v>
      </c>
      <c r="P1384" s="167" t="s">
        <v>4987</v>
      </c>
      <c r="Q1384" s="167">
        <v>3185.1</v>
      </c>
      <c r="S1384" s="167">
        <f t="shared" si="21"/>
        <v>3185.1</v>
      </c>
      <c r="T1384" s="167" t="s">
        <v>1361</v>
      </c>
    </row>
    <row r="1385" spans="1:20">
      <c r="A1385" s="167">
        <v>50300</v>
      </c>
      <c r="B1385" s="168">
        <v>45923</v>
      </c>
      <c r="C1385" s="168">
        <v>45923</v>
      </c>
      <c r="D1385" s="167" t="s">
        <v>5647</v>
      </c>
      <c r="E1385" s="167" t="s">
        <v>5647</v>
      </c>
      <c r="F1385" s="167" t="s">
        <v>1557</v>
      </c>
      <c r="G1385" s="167" t="s">
        <v>134</v>
      </c>
      <c r="I1385" s="167" t="s">
        <v>1650</v>
      </c>
      <c r="J1385" s="167" t="s">
        <v>2382</v>
      </c>
      <c r="K1385" s="167" t="s">
        <v>741</v>
      </c>
      <c r="L1385" s="167" t="s">
        <v>1563</v>
      </c>
      <c r="M1385" s="167" t="s">
        <v>4126</v>
      </c>
      <c r="O1385" s="167">
        <v>10946</v>
      </c>
      <c r="P1385" s="167" t="s">
        <v>4987</v>
      </c>
      <c r="Q1385" s="167">
        <v>3267</v>
      </c>
      <c r="S1385" s="167">
        <f t="shared" si="21"/>
        <v>3267</v>
      </c>
      <c r="T1385" s="167" t="s">
        <v>1361</v>
      </c>
    </row>
    <row r="1386" spans="1:20">
      <c r="A1386" s="167">
        <v>50300</v>
      </c>
      <c r="B1386" s="168">
        <v>45923</v>
      </c>
      <c r="C1386" s="168">
        <v>45923</v>
      </c>
      <c r="D1386" s="167" t="s">
        <v>5648</v>
      </c>
      <c r="E1386" s="167" t="s">
        <v>5648</v>
      </c>
      <c r="F1386" s="167" t="s">
        <v>1557</v>
      </c>
      <c r="G1386" s="167" t="s">
        <v>134</v>
      </c>
      <c r="I1386" s="167" t="s">
        <v>1650</v>
      </c>
      <c r="J1386" s="167" t="s">
        <v>3173</v>
      </c>
      <c r="K1386" s="167" t="s">
        <v>671</v>
      </c>
      <c r="L1386" s="167" t="s">
        <v>3174</v>
      </c>
      <c r="M1386" s="167" t="s">
        <v>3166</v>
      </c>
      <c r="O1386" s="167">
        <v>10939</v>
      </c>
      <c r="P1386" s="167" t="s">
        <v>4987</v>
      </c>
      <c r="Q1386" s="167">
        <v>99.99</v>
      </c>
      <c r="S1386" s="167">
        <f t="shared" si="21"/>
        <v>99.99</v>
      </c>
      <c r="T1386" s="167" t="s">
        <v>1361</v>
      </c>
    </row>
    <row r="1387" spans="1:20">
      <c r="A1387" s="167">
        <v>50300</v>
      </c>
      <c r="B1387" s="168">
        <v>45923</v>
      </c>
      <c r="C1387" s="168">
        <v>45923</v>
      </c>
      <c r="D1387" s="167" t="s">
        <v>5649</v>
      </c>
      <c r="E1387" s="167" t="s">
        <v>5649</v>
      </c>
      <c r="F1387" s="167" t="s">
        <v>1504</v>
      </c>
      <c r="G1387" s="167" t="s">
        <v>297</v>
      </c>
      <c r="I1387" s="167" t="s">
        <v>1650</v>
      </c>
      <c r="J1387" s="167" t="s">
        <v>2839</v>
      </c>
      <c r="K1387" s="167" t="s">
        <v>698</v>
      </c>
      <c r="L1387" s="167" t="s">
        <v>2840</v>
      </c>
      <c r="M1387" s="167" t="s">
        <v>3509</v>
      </c>
      <c r="O1387" s="167">
        <v>10940</v>
      </c>
      <c r="P1387" s="167" t="s">
        <v>4987</v>
      </c>
      <c r="Q1387" s="167">
        <v>1033.3399999999999</v>
      </c>
      <c r="S1387" s="167">
        <f t="shared" si="21"/>
        <v>1033.3399999999999</v>
      </c>
      <c r="T1387" s="167" t="s">
        <v>1361</v>
      </c>
    </row>
    <row r="1388" spans="1:20">
      <c r="A1388" s="167">
        <v>50300</v>
      </c>
      <c r="B1388" s="168">
        <v>45925</v>
      </c>
      <c r="C1388" s="168">
        <v>45925</v>
      </c>
      <c r="D1388" s="167" t="s">
        <v>5650</v>
      </c>
      <c r="E1388" s="167" t="s">
        <v>5650</v>
      </c>
      <c r="F1388" s="167" t="s">
        <v>1557</v>
      </c>
      <c r="G1388" s="167" t="s">
        <v>134</v>
      </c>
      <c r="I1388" s="167" t="s">
        <v>1650</v>
      </c>
      <c r="J1388" s="167" t="s">
        <v>1925</v>
      </c>
      <c r="K1388" s="167" t="s">
        <v>610</v>
      </c>
      <c r="L1388" s="167" t="s">
        <v>1926</v>
      </c>
      <c r="M1388" s="167" t="s">
        <v>2693</v>
      </c>
      <c r="O1388" s="167">
        <v>10941</v>
      </c>
      <c r="P1388" s="167" t="s">
        <v>4987</v>
      </c>
      <c r="Q1388" s="167">
        <v>5938</v>
      </c>
      <c r="S1388" s="167">
        <f t="shared" si="21"/>
        <v>5938</v>
      </c>
      <c r="T1388" s="167" t="s">
        <v>1361</v>
      </c>
    </row>
    <row r="1389" spans="1:20">
      <c r="A1389" s="167">
        <v>50300</v>
      </c>
      <c r="B1389" s="168">
        <v>45925</v>
      </c>
      <c r="C1389" s="168">
        <v>45925</v>
      </c>
      <c r="D1389" s="167" t="s">
        <v>5651</v>
      </c>
      <c r="E1389" s="167" t="s">
        <v>5651</v>
      </c>
      <c r="F1389" s="167" t="s">
        <v>1557</v>
      </c>
      <c r="G1389" s="167" t="s">
        <v>134</v>
      </c>
      <c r="I1389" s="167" t="s">
        <v>1650</v>
      </c>
      <c r="J1389" s="167" t="s">
        <v>4761</v>
      </c>
      <c r="K1389" s="167" t="s">
        <v>4651</v>
      </c>
      <c r="L1389" s="167" t="s">
        <v>4762</v>
      </c>
      <c r="M1389" s="167" t="s">
        <v>4652</v>
      </c>
      <c r="O1389" s="167">
        <v>10942</v>
      </c>
      <c r="P1389" s="167" t="s">
        <v>4987</v>
      </c>
      <c r="Q1389" s="167">
        <v>4.4800000000000004</v>
      </c>
      <c r="S1389" s="167">
        <f t="shared" si="21"/>
        <v>4.4800000000000004</v>
      </c>
      <c r="T1389" s="167" t="s">
        <v>1361</v>
      </c>
    </row>
    <row r="1390" spans="1:20">
      <c r="A1390" s="167">
        <v>50300</v>
      </c>
      <c r="B1390" s="168">
        <v>45925</v>
      </c>
      <c r="C1390" s="168">
        <v>45925</v>
      </c>
      <c r="D1390" s="167" t="s">
        <v>5651</v>
      </c>
      <c r="E1390" s="167" t="s">
        <v>5651</v>
      </c>
      <c r="F1390" s="167" t="s">
        <v>1557</v>
      </c>
      <c r="G1390" s="167" t="s">
        <v>134</v>
      </c>
      <c r="I1390" s="167" t="s">
        <v>1650</v>
      </c>
      <c r="J1390" s="167" t="s">
        <v>4745</v>
      </c>
      <c r="K1390" s="167" t="s">
        <v>4651</v>
      </c>
      <c r="L1390" s="167" t="s">
        <v>4746</v>
      </c>
      <c r="M1390" s="167" t="s">
        <v>4652</v>
      </c>
      <c r="O1390" s="167">
        <v>10942</v>
      </c>
      <c r="P1390" s="167" t="s">
        <v>4987</v>
      </c>
      <c r="Q1390" s="167">
        <v>1199.6500000000001</v>
      </c>
      <c r="S1390" s="167">
        <f t="shared" si="21"/>
        <v>1199.6500000000001</v>
      </c>
      <c r="T1390" s="167" t="s">
        <v>1361</v>
      </c>
    </row>
    <row r="1391" spans="1:20">
      <c r="A1391" s="167">
        <v>50300</v>
      </c>
      <c r="B1391" s="168">
        <v>45925</v>
      </c>
      <c r="C1391" s="168">
        <v>45925</v>
      </c>
      <c r="D1391" s="167" t="s">
        <v>5652</v>
      </c>
      <c r="E1391" s="167" t="s">
        <v>5652</v>
      </c>
      <c r="F1391" s="167" t="s">
        <v>1557</v>
      </c>
      <c r="G1391" s="167" t="s">
        <v>134</v>
      </c>
      <c r="I1391" s="167" t="s">
        <v>1405</v>
      </c>
      <c r="J1391" s="167" t="s">
        <v>1598</v>
      </c>
      <c r="K1391" s="167" t="s">
        <v>961</v>
      </c>
      <c r="L1391" s="167" t="s">
        <v>1599</v>
      </c>
      <c r="M1391" s="167" t="s">
        <v>2511</v>
      </c>
      <c r="O1391" s="167">
        <v>10943</v>
      </c>
      <c r="P1391" s="167" t="s">
        <v>4987</v>
      </c>
      <c r="Q1391" s="167">
        <v>7.17</v>
      </c>
      <c r="S1391" s="167">
        <f t="shared" si="21"/>
        <v>7.17</v>
      </c>
      <c r="T1391" s="167" t="s">
        <v>1361</v>
      </c>
    </row>
    <row r="1392" spans="1:20">
      <c r="A1392" s="167">
        <v>50300</v>
      </c>
      <c r="B1392" s="168">
        <v>45925</v>
      </c>
      <c r="C1392" s="168">
        <v>45925</v>
      </c>
      <c r="D1392" s="167" t="s">
        <v>5652</v>
      </c>
      <c r="E1392" s="167" t="s">
        <v>5652</v>
      </c>
      <c r="F1392" s="167" t="s">
        <v>1557</v>
      </c>
      <c r="G1392" s="167" t="s">
        <v>134</v>
      </c>
      <c r="I1392" s="167" t="s">
        <v>1405</v>
      </c>
      <c r="J1392" s="167" t="s">
        <v>2514</v>
      </c>
      <c r="K1392" s="167" t="s">
        <v>961</v>
      </c>
      <c r="L1392" s="167" t="s">
        <v>2515</v>
      </c>
      <c r="M1392" s="167" t="s">
        <v>2511</v>
      </c>
      <c r="O1392" s="167">
        <v>10943</v>
      </c>
      <c r="P1392" s="167" t="s">
        <v>4987</v>
      </c>
      <c r="Q1392" s="167">
        <v>3196.89</v>
      </c>
      <c r="S1392" s="167">
        <f t="shared" si="21"/>
        <v>3196.89</v>
      </c>
      <c r="T1392" s="167" t="s">
        <v>1361</v>
      </c>
    </row>
    <row r="1393" spans="1:20">
      <c r="A1393" s="167">
        <v>50300</v>
      </c>
      <c r="B1393" s="168">
        <v>45925</v>
      </c>
      <c r="C1393" s="168">
        <v>45925</v>
      </c>
      <c r="D1393" s="167" t="s">
        <v>5653</v>
      </c>
      <c r="E1393" s="167" t="s">
        <v>5653</v>
      </c>
      <c r="F1393" s="167" t="s">
        <v>1553</v>
      </c>
      <c r="G1393" s="167" t="s">
        <v>1554</v>
      </c>
      <c r="I1393" s="167" t="s">
        <v>1405</v>
      </c>
      <c r="J1393" s="167" t="s">
        <v>4268</v>
      </c>
      <c r="K1393" s="167" t="s">
        <v>1264</v>
      </c>
      <c r="L1393" s="167" t="s">
        <v>4269</v>
      </c>
      <c r="M1393" s="167" t="s">
        <v>4256</v>
      </c>
      <c r="O1393" s="167">
        <v>10944</v>
      </c>
      <c r="P1393" s="167" t="s">
        <v>4987</v>
      </c>
      <c r="Q1393" s="167">
        <v>90.26</v>
      </c>
      <c r="S1393" s="167">
        <f t="shared" si="21"/>
        <v>90.26</v>
      </c>
      <c r="T1393" s="167" t="s">
        <v>1361</v>
      </c>
    </row>
    <row r="1394" spans="1:20">
      <c r="A1394" s="167">
        <v>50300</v>
      </c>
      <c r="B1394" s="168">
        <v>45925</v>
      </c>
      <c r="C1394" s="168">
        <v>45925</v>
      </c>
      <c r="D1394" s="167" t="s">
        <v>5654</v>
      </c>
      <c r="E1394" s="167" t="s">
        <v>5654</v>
      </c>
      <c r="F1394" s="167" t="s">
        <v>1553</v>
      </c>
      <c r="G1394" s="167" t="s">
        <v>1554</v>
      </c>
      <c r="I1394" s="167" t="s">
        <v>1405</v>
      </c>
      <c r="J1394" s="167" t="s">
        <v>1555</v>
      </c>
      <c r="K1394" s="167" t="s">
        <v>815</v>
      </c>
      <c r="L1394" s="167" t="s">
        <v>1556</v>
      </c>
      <c r="M1394" s="167" t="s">
        <v>1548</v>
      </c>
      <c r="O1394" s="167">
        <v>10960</v>
      </c>
      <c r="P1394" s="167" t="s">
        <v>4987</v>
      </c>
      <c r="Q1394" s="167">
        <v>259.68</v>
      </c>
      <c r="S1394" s="167">
        <f t="shared" si="21"/>
        <v>259.68</v>
      </c>
      <c r="T1394" s="167" t="s">
        <v>1361</v>
      </c>
    </row>
    <row r="1395" spans="1:20">
      <c r="A1395" s="167">
        <v>50300</v>
      </c>
      <c r="B1395" s="168">
        <v>45925</v>
      </c>
      <c r="C1395" s="168">
        <v>45925</v>
      </c>
      <c r="D1395" s="167" t="s">
        <v>5654</v>
      </c>
      <c r="E1395" s="167" t="s">
        <v>5654</v>
      </c>
      <c r="F1395" s="167" t="s">
        <v>1553</v>
      </c>
      <c r="G1395" s="167" t="s">
        <v>1554</v>
      </c>
      <c r="I1395" s="167" t="s">
        <v>1405</v>
      </c>
      <c r="J1395" s="167" t="s">
        <v>1559</v>
      </c>
      <c r="K1395" s="167" t="s">
        <v>815</v>
      </c>
      <c r="L1395" s="167" t="s">
        <v>1560</v>
      </c>
      <c r="M1395" s="167" t="s">
        <v>1548</v>
      </c>
      <c r="O1395" s="167">
        <v>10960</v>
      </c>
      <c r="P1395" s="167" t="s">
        <v>4987</v>
      </c>
      <c r="Q1395" s="167">
        <v>2493.98</v>
      </c>
      <c r="S1395" s="167">
        <f t="shared" si="21"/>
        <v>2493.98</v>
      </c>
      <c r="T1395" s="167" t="s">
        <v>1361</v>
      </c>
    </row>
    <row r="1396" spans="1:20">
      <c r="A1396" s="167">
        <v>50300</v>
      </c>
      <c r="B1396" s="168">
        <v>45926</v>
      </c>
      <c r="C1396" s="168">
        <v>45926</v>
      </c>
      <c r="D1396" s="167" t="s">
        <v>5655</v>
      </c>
      <c r="E1396" s="167" t="s">
        <v>5655</v>
      </c>
      <c r="F1396" s="167" t="s">
        <v>1557</v>
      </c>
      <c r="G1396" s="167" t="s">
        <v>134</v>
      </c>
      <c r="I1396" s="167" t="s">
        <v>1405</v>
      </c>
      <c r="J1396" s="167" t="s">
        <v>4210</v>
      </c>
      <c r="K1396" s="167" t="s">
        <v>1255</v>
      </c>
      <c r="L1396" s="167" t="s">
        <v>4211</v>
      </c>
      <c r="M1396" s="167" t="s">
        <v>4204</v>
      </c>
      <c r="O1396" s="167">
        <v>10956</v>
      </c>
      <c r="P1396" s="167" t="s">
        <v>4987</v>
      </c>
      <c r="Q1396" s="167">
        <v>54.16</v>
      </c>
      <c r="S1396" s="167">
        <f t="shared" si="21"/>
        <v>54.16</v>
      </c>
      <c r="T1396" s="167" t="s">
        <v>1361</v>
      </c>
    </row>
    <row r="1397" spans="1:20">
      <c r="A1397" s="167">
        <v>50300</v>
      </c>
      <c r="B1397" s="168">
        <v>45926</v>
      </c>
      <c r="C1397" s="168">
        <v>45926</v>
      </c>
      <c r="D1397" s="167" t="s">
        <v>5655</v>
      </c>
      <c r="E1397" s="167" t="s">
        <v>5655</v>
      </c>
      <c r="F1397" s="167" t="s">
        <v>1557</v>
      </c>
      <c r="G1397" s="167" t="s">
        <v>134</v>
      </c>
      <c r="I1397" s="167" t="s">
        <v>1405</v>
      </c>
      <c r="J1397" s="167" t="s">
        <v>4210</v>
      </c>
      <c r="K1397" s="167" t="s">
        <v>1255</v>
      </c>
      <c r="L1397" s="167" t="s">
        <v>4211</v>
      </c>
      <c r="M1397" s="167" t="s">
        <v>4204</v>
      </c>
      <c r="O1397" s="167">
        <v>10956</v>
      </c>
      <c r="P1397" s="167" t="s">
        <v>4987</v>
      </c>
      <c r="Q1397" s="167">
        <v>108.32</v>
      </c>
      <c r="S1397" s="167">
        <f t="shared" si="21"/>
        <v>108.32</v>
      </c>
      <c r="T1397" s="167" t="s">
        <v>1361</v>
      </c>
    </row>
    <row r="1398" spans="1:20">
      <c r="A1398" s="167">
        <v>50300</v>
      </c>
      <c r="B1398" s="168">
        <v>45926</v>
      </c>
      <c r="C1398" s="168">
        <v>45926</v>
      </c>
      <c r="D1398" s="167" t="s">
        <v>5655</v>
      </c>
      <c r="E1398" s="167" t="s">
        <v>5655</v>
      </c>
      <c r="F1398" s="167" t="s">
        <v>1557</v>
      </c>
      <c r="G1398" s="167" t="s">
        <v>134</v>
      </c>
      <c r="I1398" s="167" t="s">
        <v>1405</v>
      </c>
      <c r="J1398" s="167" t="s">
        <v>2928</v>
      </c>
      <c r="K1398" s="167" t="s">
        <v>1255</v>
      </c>
      <c r="L1398" s="167" t="s">
        <v>2929</v>
      </c>
      <c r="M1398" s="167" t="s">
        <v>4204</v>
      </c>
      <c r="O1398" s="167">
        <v>10956</v>
      </c>
      <c r="P1398" s="167" t="s">
        <v>4987</v>
      </c>
      <c r="Q1398" s="167">
        <v>549.20000000000005</v>
      </c>
      <c r="S1398" s="167">
        <f t="shared" si="21"/>
        <v>549.20000000000005</v>
      </c>
      <c r="T1398" s="167" t="s">
        <v>1361</v>
      </c>
    </row>
    <row r="1399" spans="1:20">
      <c r="A1399" s="167">
        <v>50300</v>
      </c>
      <c r="B1399" s="168">
        <v>45926</v>
      </c>
      <c r="C1399" s="168">
        <v>45926</v>
      </c>
      <c r="D1399" s="167" t="s">
        <v>5656</v>
      </c>
      <c r="E1399" s="167" t="s">
        <v>5656</v>
      </c>
      <c r="F1399" s="167" t="s">
        <v>1504</v>
      </c>
      <c r="G1399" s="167" t="s">
        <v>297</v>
      </c>
      <c r="I1399" s="167" t="s">
        <v>1650</v>
      </c>
      <c r="J1399" s="167" t="s">
        <v>3761</v>
      </c>
      <c r="K1399" s="167" t="s">
        <v>727</v>
      </c>
      <c r="L1399" s="167" t="s">
        <v>3762</v>
      </c>
      <c r="M1399" s="167" t="s">
        <v>3718</v>
      </c>
      <c r="O1399" s="167">
        <v>10957</v>
      </c>
      <c r="P1399" s="167" t="s">
        <v>4987</v>
      </c>
      <c r="Q1399" s="167">
        <v>1228.5</v>
      </c>
      <c r="S1399" s="167">
        <f t="shared" si="21"/>
        <v>1228.5</v>
      </c>
      <c r="T1399" s="167" t="s">
        <v>1361</v>
      </c>
    </row>
    <row r="1400" spans="1:20">
      <c r="A1400" s="167">
        <v>50300</v>
      </c>
      <c r="B1400" s="168">
        <v>45926</v>
      </c>
      <c r="C1400" s="168">
        <v>45926</v>
      </c>
      <c r="D1400" s="167" t="s">
        <v>5657</v>
      </c>
      <c r="E1400" s="167" t="s">
        <v>5657</v>
      </c>
      <c r="F1400" s="167" t="s">
        <v>1504</v>
      </c>
      <c r="G1400" s="167" t="s">
        <v>297</v>
      </c>
      <c r="I1400" s="167" t="s">
        <v>1650</v>
      </c>
      <c r="J1400" s="167" t="s">
        <v>3093</v>
      </c>
      <c r="K1400" s="167" t="s">
        <v>646</v>
      </c>
      <c r="L1400" s="167" t="s">
        <v>3094</v>
      </c>
      <c r="M1400" s="167" t="s">
        <v>3068</v>
      </c>
      <c r="O1400" s="167">
        <v>10958</v>
      </c>
      <c r="P1400" s="167" t="s">
        <v>4987</v>
      </c>
      <c r="Q1400" s="167">
        <v>1053</v>
      </c>
      <c r="S1400" s="167">
        <f t="shared" si="21"/>
        <v>1053</v>
      </c>
      <c r="T1400" s="167" t="s">
        <v>1361</v>
      </c>
    </row>
    <row r="1401" spans="1:20">
      <c r="A1401" s="167">
        <v>50300</v>
      </c>
      <c r="B1401" s="168">
        <v>45926</v>
      </c>
      <c r="C1401" s="168">
        <v>45926</v>
      </c>
      <c r="D1401" s="167" t="s">
        <v>5658</v>
      </c>
      <c r="E1401" s="167" t="s">
        <v>5658</v>
      </c>
      <c r="F1401" s="167" t="s">
        <v>1557</v>
      </c>
      <c r="G1401" s="167" t="s">
        <v>134</v>
      </c>
      <c r="I1401" s="167" t="s">
        <v>1618</v>
      </c>
      <c r="J1401" s="167" t="s">
        <v>2266</v>
      </c>
      <c r="K1401" s="167" t="s">
        <v>906</v>
      </c>
      <c r="L1401" s="167" t="s">
        <v>2267</v>
      </c>
      <c r="M1401" s="167" t="s">
        <v>2201</v>
      </c>
      <c r="O1401" s="167">
        <v>10959</v>
      </c>
      <c r="P1401" s="167" t="s">
        <v>4987</v>
      </c>
      <c r="Q1401" s="167">
        <v>358</v>
      </c>
      <c r="S1401" s="167">
        <f t="shared" si="21"/>
        <v>358</v>
      </c>
      <c r="T1401" s="167" t="s">
        <v>1361</v>
      </c>
    </row>
    <row r="1402" spans="1:20">
      <c r="A1402" s="167">
        <v>50300</v>
      </c>
      <c r="B1402" s="168">
        <v>45926</v>
      </c>
      <c r="C1402" s="168">
        <v>45926</v>
      </c>
      <c r="D1402" s="167" t="s">
        <v>5659</v>
      </c>
      <c r="E1402" s="167" t="s">
        <v>5659</v>
      </c>
      <c r="F1402" s="167" t="s">
        <v>1504</v>
      </c>
      <c r="G1402" s="167" t="s">
        <v>297</v>
      </c>
      <c r="I1402" s="167" t="s">
        <v>1650</v>
      </c>
      <c r="J1402" s="167" t="s">
        <v>3237</v>
      </c>
      <c r="K1402" s="167" t="s">
        <v>682</v>
      </c>
      <c r="L1402" s="167" t="s">
        <v>3238</v>
      </c>
      <c r="M1402" s="167" t="s">
        <v>3214</v>
      </c>
      <c r="O1402" s="167">
        <v>10961</v>
      </c>
      <c r="P1402" s="167" t="s">
        <v>4987</v>
      </c>
      <c r="Q1402" s="167">
        <v>11.99</v>
      </c>
      <c r="S1402" s="167">
        <f t="shared" si="21"/>
        <v>11.99</v>
      </c>
      <c r="T1402" s="167" t="s">
        <v>1361</v>
      </c>
    </row>
    <row r="1403" spans="1:20">
      <c r="A1403" s="167">
        <v>50300</v>
      </c>
      <c r="B1403" s="168">
        <v>45926</v>
      </c>
      <c r="C1403" s="168">
        <v>45926</v>
      </c>
      <c r="D1403" s="167" t="s">
        <v>5659</v>
      </c>
      <c r="E1403" s="167" t="s">
        <v>5659</v>
      </c>
      <c r="F1403" s="167" t="s">
        <v>1504</v>
      </c>
      <c r="G1403" s="167" t="s">
        <v>297</v>
      </c>
      <c r="I1403" s="167" t="s">
        <v>1650</v>
      </c>
      <c r="J1403" s="167" t="s">
        <v>3237</v>
      </c>
      <c r="K1403" s="167" t="s">
        <v>682</v>
      </c>
      <c r="L1403" s="167" t="s">
        <v>3238</v>
      </c>
      <c r="M1403" s="167" t="s">
        <v>3214</v>
      </c>
      <c r="O1403" s="167">
        <v>10961</v>
      </c>
      <c r="P1403" s="167" t="s">
        <v>4987</v>
      </c>
      <c r="Q1403" s="167">
        <v>49</v>
      </c>
      <c r="S1403" s="167">
        <f t="shared" si="21"/>
        <v>49</v>
      </c>
      <c r="T1403" s="167" t="s">
        <v>1361</v>
      </c>
    </row>
    <row r="1404" spans="1:20">
      <c r="A1404" s="167">
        <v>50300</v>
      </c>
      <c r="B1404" s="168">
        <v>45926</v>
      </c>
      <c r="C1404" s="168">
        <v>45926</v>
      </c>
      <c r="D1404" s="167" t="s">
        <v>5659</v>
      </c>
      <c r="E1404" s="167" t="s">
        <v>5659</v>
      </c>
      <c r="F1404" s="167" t="s">
        <v>1504</v>
      </c>
      <c r="G1404" s="167" t="s">
        <v>297</v>
      </c>
      <c r="I1404" s="167" t="s">
        <v>1650</v>
      </c>
      <c r="J1404" s="167" t="s">
        <v>3237</v>
      </c>
      <c r="K1404" s="167" t="s">
        <v>682</v>
      </c>
      <c r="L1404" s="167" t="s">
        <v>3238</v>
      </c>
      <c r="M1404" s="167" t="s">
        <v>3214</v>
      </c>
      <c r="O1404" s="167">
        <v>10961</v>
      </c>
      <c r="P1404" s="167" t="s">
        <v>4987</v>
      </c>
      <c r="Q1404" s="167">
        <v>81.760000000000005</v>
      </c>
      <c r="S1404" s="167">
        <f t="shared" si="21"/>
        <v>81.760000000000005</v>
      </c>
      <c r="T1404" s="167" t="s">
        <v>1361</v>
      </c>
    </row>
    <row r="1405" spans="1:20">
      <c r="A1405" s="167">
        <v>50300</v>
      </c>
      <c r="B1405" s="168">
        <v>45929</v>
      </c>
      <c r="C1405" s="168">
        <v>45929</v>
      </c>
      <c r="D1405" s="167" t="s">
        <v>5660</v>
      </c>
      <c r="E1405" s="167" t="s">
        <v>5660</v>
      </c>
      <c r="F1405" s="167" t="s">
        <v>1557</v>
      </c>
      <c r="G1405" s="167" t="s">
        <v>134</v>
      </c>
      <c r="I1405" s="167" t="s">
        <v>1618</v>
      </c>
      <c r="J1405" s="167" t="s">
        <v>2253</v>
      </c>
      <c r="K1405" s="167" t="s">
        <v>906</v>
      </c>
      <c r="L1405" s="167" t="s">
        <v>2254</v>
      </c>
      <c r="M1405" s="167" t="s">
        <v>2201</v>
      </c>
      <c r="O1405" s="167">
        <v>10962</v>
      </c>
      <c r="P1405" s="167" t="s">
        <v>4987</v>
      </c>
      <c r="Q1405" s="167">
        <v>168.42</v>
      </c>
      <c r="S1405" s="167">
        <f t="shared" si="21"/>
        <v>168.42</v>
      </c>
      <c r="T1405" s="167" t="s">
        <v>1361</v>
      </c>
    </row>
    <row r="1406" spans="1:20">
      <c r="A1406" s="167">
        <v>50300</v>
      </c>
      <c r="B1406" s="168">
        <v>45929</v>
      </c>
      <c r="C1406" s="168">
        <v>45929</v>
      </c>
      <c r="D1406" s="167" t="s">
        <v>5660</v>
      </c>
      <c r="E1406" s="167" t="s">
        <v>5660</v>
      </c>
      <c r="F1406" s="167" t="s">
        <v>1557</v>
      </c>
      <c r="G1406" s="167" t="s">
        <v>134</v>
      </c>
      <c r="I1406" s="167" t="s">
        <v>1618</v>
      </c>
      <c r="J1406" s="167" t="s">
        <v>2247</v>
      </c>
      <c r="K1406" s="167" t="s">
        <v>906</v>
      </c>
      <c r="L1406" s="167" t="s">
        <v>2248</v>
      </c>
      <c r="M1406" s="167" t="s">
        <v>2201</v>
      </c>
      <c r="O1406" s="167">
        <v>10962</v>
      </c>
      <c r="P1406" s="167" t="s">
        <v>4987</v>
      </c>
      <c r="Q1406" s="167">
        <v>345.9</v>
      </c>
      <c r="S1406" s="167">
        <f t="shared" si="21"/>
        <v>345.9</v>
      </c>
      <c r="T1406" s="167" t="s">
        <v>1361</v>
      </c>
    </row>
    <row r="1407" spans="1:20">
      <c r="A1407" s="167">
        <v>50300</v>
      </c>
      <c r="B1407" s="168">
        <v>45929</v>
      </c>
      <c r="C1407" s="168">
        <v>45929</v>
      </c>
      <c r="D1407" s="167" t="s">
        <v>5660</v>
      </c>
      <c r="E1407" s="167" t="s">
        <v>5660</v>
      </c>
      <c r="F1407" s="167" t="s">
        <v>1557</v>
      </c>
      <c r="G1407" s="167" t="s">
        <v>134</v>
      </c>
      <c r="I1407" s="167" t="s">
        <v>1618</v>
      </c>
      <c r="J1407" s="167" t="s">
        <v>2223</v>
      </c>
      <c r="K1407" s="167" t="s">
        <v>906</v>
      </c>
      <c r="L1407" s="167" t="s">
        <v>2224</v>
      </c>
      <c r="M1407" s="167" t="s">
        <v>2201</v>
      </c>
      <c r="O1407" s="167">
        <v>10962</v>
      </c>
      <c r="P1407" s="167" t="s">
        <v>4987</v>
      </c>
      <c r="Q1407" s="167">
        <v>480</v>
      </c>
      <c r="S1407" s="167">
        <f t="shared" si="21"/>
        <v>480</v>
      </c>
      <c r="T1407" s="167" t="s">
        <v>1361</v>
      </c>
    </row>
    <row r="1408" spans="1:20">
      <c r="A1408" s="167">
        <v>50300</v>
      </c>
      <c r="B1408" s="168">
        <v>45929</v>
      </c>
      <c r="C1408" s="168">
        <v>45929</v>
      </c>
      <c r="D1408" s="167" t="s">
        <v>5660</v>
      </c>
      <c r="E1408" s="167" t="s">
        <v>5660</v>
      </c>
      <c r="F1408" s="167" t="s">
        <v>1557</v>
      </c>
      <c r="G1408" s="167" t="s">
        <v>134</v>
      </c>
      <c r="I1408" s="167" t="s">
        <v>1618</v>
      </c>
      <c r="J1408" s="167" t="s">
        <v>2226</v>
      </c>
      <c r="K1408" s="167" t="s">
        <v>906</v>
      </c>
      <c r="L1408" s="167" t="s">
        <v>2227</v>
      </c>
      <c r="M1408" s="167" t="s">
        <v>2201</v>
      </c>
      <c r="O1408" s="167">
        <v>10962</v>
      </c>
      <c r="P1408" s="167" t="s">
        <v>4987</v>
      </c>
      <c r="Q1408" s="167">
        <v>562.01</v>
      </c>
      <c r="S1408" s="167">
        <f t="shared" si="21"/>
        <v>562.01</v>
      </c>
      <c r="T1408" s="167" t="s">
        <v>1361</v>
      </c>
    </row>
    <row r="1409" spans="1:20">
      <c r="A1409" s="167">
        <v>50300</v>
      </c>
      <c r="B1409" s="168">
        <v>45929</v>
      </c>
      <c r="C1409" s="168">
        <v>45929</v>
      </c>
      <c r="D1409" s="167" t="s">
        <v>5660</v>
      </c>
      <c r="E1409" s="167" t="s">
        <v>5660</v>
      </c>
      <c r="F1409" s="167" t="s">
        <v>1557</v>
      </c>
      <c r="G1409" s="167" t="s">
        <v>134</v>
      </c>
      <c r="I1409" s="167" t="s">
        <v>1618</v>
      </c>
      <c r="J1409" s="167" t="s">
        <v>2210</v>
      </c>
      <c r="K1409" s="167" t="s">
        <v>906</v>
      </c>
      <c r="L1409" s="167" t="s">
        <v>2211</v>
      </c>
      <c r="M1409" s="167" t="s">
        <v>2201</v>
      </c>
      <c r="O1409" s="167">
        <v>10962</v>
      </c>
      <c r="P1409" s="167" t="s">
        <v>4987</v>
      </c>
      <c r="Q1409" s="167">
        <v>800.3</v>
      </c>
      <c r="S1409" s="167">
        <f t="shared" si="21"/>
        <v>800.3</v>
      </c>
      <c r="T1409" s="167" t="s">
        <v>1361</v>
      </c>
    </row>
    <row r="1410" spans="1:20">
      <c r="A1410" s="167">
        <v>50300</v>
      </c>
      <c r="B1410" s="168">
        <v>45929</v>
      </c>
      <c r="C1410" s="168">
        <v>45929</v>
      </c>
      <c r="D1410" s="167" t="s">
        <v>5660</v>
      </c>
      <c r="E1410" s="167" t="s">
        <v>5660</v>
      </c>
      <c r="F1410" s="167" t="s">
        <v>1557</v>
      </c>
      <c r="G1410" s="167" t="s">
        <v>134</v>
      </c>
      <c r="I1410" s="167" t="s">
        <v>1618</v>
      </c>
      <c r="J1410" s="167" t="s">
        <v>2256</v>
      </c>
      <c r="K1410" s="167" t="s">
        <v>906</v>
      </c>
      <c r="L1410" s="167" t="s">
        <v>2257</v>
      </c>
      <c r="M1410" s="167" t="s">
        <v>2201</v>
      </c>
      <c r="O1410" s="167">
        <v>10962</v>
      </c>
      <c r="P1410" s="167" t="s">
        <v>4987</v>
      </c>
      <c r="Q1410" s="167">
        <v>1313.68</v>
      </c>
      <c r="S1410" s="167">
        <f t="shared" si="21"/>
        <v>1313.68</v>
      </c>
      <c r="T1410" s="167" t="s">
        <v>1361</v>
      </c>
    </row>
    <row r="1411" spans="1:20">
      <c r="A1411" s="167">
        <v>50300</v>
      </c>
      <c r="B1411" s="168">
        <v>45929</v>
      </c>
      <c r="C1411" s="168">
        <v>45929</v>
      </c>
      <c r="D1411" s="167" t="s">
        <v>5660</v>
      </c>
      <c r="E1411" s="167" t="s">
        <v>5660</v>
      </c>
      <c r="F1411" s="167" t="s">
        <v>1557</v>
      </c>
      <c r="G1411" s="167" t="s">
        <v>134</v>
      </c>
      <c r="I1411" s="167" t="s">
        <v>1618</v>
      </c>
      <c r="J1411" s="167" t="s">
        <v>2207</v>
      </c>
      <c r="K1411" s="167" t="s">
        <v>906</v>
      </c>
      <c r="L1411" s="167" t="s">
        <v>2208</v>
      </c>
      <c r="M1411" s="167" t="s">
        <v>2201</v>
      </c>
      <c r="O1411" s="167">
        <v>10962</v>
      </c>
      <c r="P1411" s="167" t="s">
        <v>4987</v>
      </c>
      <c r="Q1411" s="167">
        <v>1587</v>
      </c>
      <c r="S1411" s="167">
        <f t="shared" ref="S1411:S1474" si="22">Q1411-R1411</f>
        <v>1587</v>
      </c>
      <c r="T1411" s="167" t="s">
        <v>1361</v>
      </c>
    </row>
    <row r="1412" spans="1:20">
      <c r="A1412" s="167">
        <v>50300</v>
      </c>
      <c r="B1412" s="168">
        <v>45929</v>
      </c>
      <c r="C1412" s="168">
        <v>45929</v>
      </c>
      <c r="D1412" s="167" t="s">
        <v>5660</v>
      </c>
      <c r="E1412" s="167" t="s">
        <v>5660</v>
      </c>
      <c r="F1412" s="167" t="s">
        <v>1557</v>
      </c>
      <c r="G1412" s="167" t="s">
        <v>134</v>
      </c>
      <c r="I1412" s="167" t="s">
        <v>1618</v>
      </c>
      <c r="J1412" s="167" t="s">
        <v>2203</v>
      </c>
      <c r="K1412" s="167" t="s">
        <v>906</v>
      </c>
      <c r="L1412" s="167" t="s">
        <v>2204</v>
      </c>
      <c r="M1412" s="167" t="s">
        <v>2201</v>
      </c>
      <c r="O1412" s="167">
        <v>10962</v>
      </c>
      <c r="P1412" s="167" t="s">
        <v>4987</v>
      </c>
      <c r="Q1412" s="167">
        <v>3368.4</v>
      </c>
      <c r="S1412" s="167">
        <f t="shared" si="22"/>
        <v>3368.4</v>
      </c>
      <c r="T1412" s="167" t="s">
        <v>1361</v>
      </c>
    </row>
    <row r="1413" spans="1:20">
      <c r="A1413" s="167">
        <v>50300</v>
      </c>
      <c r="B1413" s="168">
        <v>45929</v>
      </c>
      <c r="C1413" s="168">
        <v>45929</v>
      </c>
      <c r="D1413" s="167" t="s">
        <v>5660</v>
      </c>
      <c r="E1413" s="167" t="s">
        <v>5660</v>
      </c>
      <c r="F1413" s="167" t="s">
        <v>1557</v>
      </c>
      <c r="G1413" s="167" t="s">
        <v>134</v>
      </c>
      <c r="I1413" s="167" t="s">
        <v>1618</v>
      </c>
      <c r="J1413" s="167" t="s">
        <v>2250</v>
      </c>
      <c r="K1413" s="167" t="s">
        <v>906</v>
      </c>
      <c r="L1413" s="167" t="s">
        <v>2251</v>
      </c>
      <c r="M1413" s="167" t="s">
        <v>2201</v>
      </c>
      <c r="O1413" s="167">
        <v>10962</v>
      </c>
      <c r="P1413" s="167" t="s">
        <v>4987</v>
      </c>
      <c r="Q1413" s="167">
        <v>4181.8999999999996</v>
      </c>
      <c r="S1413" s="167">
        <f t="shared" si="22"/>
        <v>4181.8999999999996</v>
      </c>
      <c r="T1413" s="167" t="s">
        <v>1361</v>
      </c>
    </row>
    <row r="1414" spans="1:20">
      <c r="A1414" s="167">
        <v>50300</v>
      </c>
      <c r="B1414" s="168">
        <v>45929</v>
      </c>
      <c r="C1414" s="168">
        <v>45929</v>
      </c>
      <c r="D1414" s="167" t="s">
        <v>5661</v>
      </c>
      <c r="E1414" s="167" t="s">
        <v>5661</v>
      </c>
      <c r="F1414" s="167" t="s">
        <v>1557</v>
      </c>
      <c r="G1414" s="167" t="s">
        <v>134</v>
      </c>
      <c r="I1414" s="167" t="s">
        <v>1650</v>
      </c>
      <c r="J1414" s="167" t="s">
        <v>4362</v>
      </c>
      <c r="K1414" s="167" t="s">
        <v>758</v>
      </c>
      <c r="L1414" s="167" t="s">
        <v>4363</v>
      </c>
      <c r="M1414" s="167" t="s">
        <v>4352</v>
      </c>
      <c r="O1414" s="167">
        <v>10963</v>
      </c>
      <c r="P1414" s="167" t="s">
        <v>4987</v>
      </c>
      <c r="Q1414" s="167">
        <v>124</v>
      </c>
      <c r="S1414" s="167">
        <f t="shared" si="22"/>
        <v>124</v>
      </c>
      <c r="T1414" s="167" t="s">
        <v>1361</v>
      </c>
    </row>
    <row r="1415" spans="1:20">
      <c r="A1415" s="167">
        <v>50300</v>
      </c>
      <c r="B1415" s="168">
        <v>45929</v>
      </c>
      <c r="C1415" s="168">
        <v>45929</v>
      </c>
      <c r="D1415" s="167" t="s">
        <v>5662</v>
      </c>
      <c r="E1415" s="167" t="s">
        <v>5662</v>
      </c>
      <c r="F1415" s="167" t="s">
        <v>1557</v>
      </c>
      <c r="G1415" s="167" t="s">
        <v>134</v>
      </c>
      <c r="I1415" s="167" t="s">
        <v>1405</v>
      </c>
      <c r="J1415" s="167" t="s">
        <v>2931</v>
      </c>
      <c r="K1415" s="167" t="s">
        <v>1072</v>
      </c>
      <c r="L1415" s="167" t="s">
        <v>2932</v>
      </c>
      <c r="M1415" s="167" t="s">
        <v>2919</v>
      </c>
      <c r="O1415" s="167">
        <v>10964</v>
      </c>
      <c r="P1415" s="167" t="s">
        <v>4987</v>
      </c>
      <c r="Q1415" s="167">
        <v>53.2</v>
      </c>
      <c r="S1415" s="167">
        <f t="shared" si="22"/>
        <v>53.2</v>
      </c>
      <c r="T1415" s="167" t="s">
        <v>1361</v>
      </c>
    </row>
    <row r="1416" spans="1:20">
      <c r="A1416" s="167">
        <v>50300</v>
      </c>
      <c r="B1416" s="168">
        <v>45929</v>
      </c>
      <c r="C1416" s="168">
        <v>45929</v>
      </c>
      <c r="D1416" s="167" t="s">
        <v>5662</v>
      </c>
      <c r="E1416" s="167" t="s">
        <v>5662</v>
      </c>
      <c r="F1416" s="167" t="s">
        <v>1557</v>
      </c>
      <c r="G1416" s="167" t="s">
        <v>134</v>
      </c>
      <c r="I1416" s="167" t="s">
        <v>1405</v>
      </c>
      <c r="J1416" s="167" t="s">
        <v>2928</v>
      </c>
      <c r="K1416" s="167" t="s">
        <v>1072</v>
      </c>
      <c r="L1416" s="167" t="s">
        <v>2929</v>
      </c>
      <c r="M1416" s="167" t="s">
        <v>2919</v>
      </c>
      <c r="O1416" s="167">
        <v>10964</v>
      </c>
      <c r="P1416" s="167" t="s">
        <v>4987</v>
      </c>
      <c r="Q1416" s="167">
        <v>604.12</v>
      </c>
      <c r="S1416" s="167">
        <f t="shared" si="22"/>
        <v>604.12</v>
      </c>
      <c r="T1416" s="167" t="s">
        <v>1361</v>
      </c>
    </row>
    <row r="1417" spans="1:20">
      <c r="A1417" s="167">
        <v>50300</v>
      </c>
      <c r="B1417" s="168">
        <v>45929</v>
      </c>
      <c r="C1417" s="168">
        <v>45929</v>
      </c>
      <c r="D1417" s="167" t="s">
        <v>5663</v>
      </c>
      <c r="E1417" s="167" t="s">
        <v>5663</v>
      </c>
      <c r="F1417" s="167" t="s">
        <v>1557</v>
      </c>
      <c r="G1417" s="167" t="s">
        <v>134</v>
      </c>
      <c r="I1417" s="167" t="s">
        <v>1650</v>
      </c>
      <c r="J1417" s="167" t="s">
        <v>2088</v>
      </c>
      <c r="K1417" s="167" t="s">
        <v>570</v>
      </c>
      <c r="L1417" s="167" t="s">
        <v>2089</v>
      </c>
      <c r="M1417" s="167" t="s">
        <v>2081</v>
      </c>
      <c r="O1417" s="167">
        <v>10965</v>
      </c>
      <c r="P1417" s="167" t="s">
        <v>4987</v>
      </c>
      <c r="Q1417" s="167">
        <v>128</v>
      </c>
      <c r="S1417" s="167">
        <f t="shared" si="22"/>
        <v>128</v>
      </c>
      <c r="T1417" s="167" t="s">
        <v>1361</v>
      </c>
    </row>
    <row r="1418" spans="1:20">
      <c r="A1418" s="167">
        <v>50300</v>
      </c>
      <c r="B1418" s="168">
        <v>45929</v>
      </c>
      <c r="C1418" s="168">
        <v>45929</v>
      </c>
      <c r="D1418" s="167" t="s">
        <v>5664</v>
      </c>
      <c r="E1418" s="167" t="s">
        <v>5664</v>
      </c>
      <c r="F1418" s="167" t="s">
        <v>1504</v>
      </c>
      <c r="G1418" s="167" t="s">
        <v>297</v>
      </c>
      <c r="I1418" s="167" t="s">
        <v>1618</v>
      </c>
      <c r="J1418" s="167" t="s">
        <v>2332</v>
      </c>
      <c r="K1418" s="167" t="s">
        <v>928</v>
      </c>
      <c r="L1418" s="167" t="s">
        <v>2330</v>
      </c>
      <c r="M1418" s="167" t="s">
        <v>2326</v>
      </c>
      <c r="O1418" s="167">
        <v>10966</v>
      </c>
      <c r="P1418" s="167" t="s">
        <v>4987</v>
      </c>
      <c r="Q1418" s="167">
        <v>98.36</v>
      </c>
      <c r="S1418" s="167">
        <f t="shared" si="22"/>
        <v>98.36</v>
      </c>
      <c r="T1418" s="167" t="s">
        <v>1361</v>
      </c>
    </row>
    <row r="1419" spans="1:20">
      <c r="A1419" s="167">
        <v>50300</v>
      </c>
      <c r="B1419" s="168">
        <v>45929</v>
      </c>
      <c r="C1419" s="168">
        <v>45929</v>
      </c>
      <c r="D1419" s="167" t="s">
        <v>5664</v>
      </c>
      <c r="E1419" s="167" t="s">
        <v>5664</v>
      </c>
      <c r="F1419" s="167" t="s">
        <v>1504</v>
      </c>
      <c r="G1419" s="167" t="s">
        <v>297</v>
      </c>
      <c r="I1419" s="167" t="s">
        <v>1618</v>
      </c>
      <c r="J1419" s="167" t="s">
        <v>2329</v>
      </c>
      <c r="K1419" s="167" t="s">
        <v>928</v>
      </c>
      <c r="L1419" s="167" t="s">
        <v>2330</v>
      </c>
      <c r="M1419" s="167" t="s">
        <v>2326</v>
      </c>
      <c r="O1419" s="167">
        <v>10966</v>
      </c>
      <c r="P1419" s="167" t="s">
        <v>4987</v>
      </c>
      <c r="Q1419" s="167">
        <v>1180.78</v>
      </c>
      <c r="S1419" s="167">
        <f t="shared" si="22"/>
        <v>1180.78</v>
      </c>
      <c r="T1419" s="167" t="s">
        <v>1361</v>
      </c>
    </row>
    <row r="1420" spans="1:20">
      <c r="A1420" s="167">
        <v>50300</v>
      </c>
      <c r="B1420" s="168">
        <v>45929</v>
      </c>
      <c r="C1420" s="168">
        <v>45929</v>
      </c>
      <c r="D1420" s="167" t="s">
        <v>5665</v>
      </c>
      <c r="E1420" s="167" t="s">
        <v>5665</v>
      </c>
      <c r="F1420" s="167" t="s">
        <v>1557</v>
      </c>
      <c r="G1420" s="167" t="s">
        <v>134</v>
      </c>
      <c r="I1420" s="167" t="s">
        <v>1618</v>
      </c>
      <c r="J1420" s="167" t="s">
        <v>3784</v>
      </c>
      <c r="K1420" s="167" t="s">
        <v>1196</v>
      </c>
      <c r="L1420" s="167" t="s">
        <v>3785</v>
      </c>
      <c r="M1420" s="167" t="s">
        <v>3780</v>
      </c>
      <c r="O1420" s="167">
        <v>10967</v>
      </c>
      <c r="P1420" s="167" t="s">
        <v>4987</v>
      </c>
      <c r="Q1420" s="167">
        <v>258.02</v>
      </c>
      <c r="S1420" s="167">
        <f t="shared" si="22"/>
        <v>258.02</v>
      </c>
      <c r="T1420" s="167" t="s">
        <v>1361</v>
      </c>
    </row>
    <row r="1421" spans="1:20">
      <c r="A1421" s="167">
        <v>50300</v>
      </c>
      <c r="B1421" s="168">
        <v>45929</v>
      </c>
      <c r="C1421" s="168">
        <v>45929</v>
      </c>
      <c r="D1421" s="167" t="s">
        <v>5666</v>
      </c>
      <c r="E1421" s="167" t="s">
        <v>5666</v>
      </c>
      <c r="F1421" s="167" t="s">
        <v>1557</v>
      </c>
      <c r="G1421" s="167" t="s">
        <v>134</v>
      </c>
      <c r="I1421" s="167" t="s">
        <v>1650</v>
      </c>
      <c r="J1421" s="167" t="s">
        <v>2088</v>
      </c>
      <c r="K1421" s="167" t="s">
        <v>594</v>
      </c>
      <c r="L1421" s="167" t="s">
        <v>2089</v>
      </c>
      <c r="M1421" s="167" t="s">
        <v>2424</v>
      </c>
      <c r="O1421" s="167">
        <v>10968</v>
      </c>
      <c r="P1421" s="167" t="s">
        <v>4987</v>
      </c>
      <c r="Q1421" s="167">
        <v>279</v>
      </c>
      <c r="S1421" s="167">
        <f t="shared" si="22"/>
        <v>279</v>
      </c>
      <c r="T1421" s="167" t="s">
        <v>1361</v>
      </c>
    </row>
    <row r="1422" spans="1:20">
      <c r="A1422" s="167">
        <v>50300</v>
      </c>
      <c r="B1422" s="168">
        <v>45929</v>
      </c>
      <c r="C1422" s="168">
        <v>45929</v>
      </c>
      <c r="D1422" s="167" t="s">
        <v>5667</v>
      </c>
      <c r="E1422" s="167" t="s">
        <v>5667</v>
      </c>
      <c r="F1422" s="167" t="s">
        <v>1553</v>
      </c>
      <c r="G1422" s="167" t="s">
        <v>1554</v>
      </c>
      <c r="I1422" s="167" t="s">
        <v>1405</v>
      </c>
      <c r="J1422" s="167" t="s">
        <v>4869</v>
      </c>
      <c r="K1422" s="167" t="s">
        <v>1338</v>
      </c>
      <c r="L1422" s="167" t="s">
        <v>4870</v>
      </c>
      <c r="M1422" s="167" t="s">
        <v>4858</v>
      </c>
      <c r="O1422" s="167">
        <v>10969</v>
      </c>
      <c r="P1422" s="167" t="s">
        <v>4987</v>
      </c>
      <c r="Q1422" s="167">
        <v>25</v>
      </c>
      <c r="S1422" s="167">
        <f t="shared" si="22"/>
        <v>25</v>
      </c>
      <c r="T1422" s="167" t="s">
        <v>1361</v>
      </c>
    </row>
    <row r="1423" spans="1:20">
      <c r="A1423" s="167">
        <v>50300</v>
      </c>
      <c r="B1423" s="168">
        <v>45929</v>
      </c>
      <c r="C1423" s="168">
        <v>45929</v>
      </c>
      <c r="D1423" s="167" t="s">
        <v>5667</v>
      </c>
      <c r="E1423" s="167" t="s">
        <v>5667</v>
      </c>
      <c r="F1423" s="167" t="s">
        <v>1553</v>
      </c>
      <c r="G1423" s="167" t="s">
        <v>1554</v>
      </c>
      <c r="I1423" s="167" t="s">
        <v>1405</v>
      </c>
      <c r="J1423" s="167" t="s">
        <v>4861</v>
      </c>
      <c r="K1423" s="167" t="s">
        <v>1338</v>
      </c>
      <c r="L1423" s="167" t="s">
        <v>4862</v>
      </c>
      <c r="M1423" s="167" t="s">
        <v>4858</v>
      </c>
      <c r="O1423" s="167">
        <v>10969</v>
      </c>
      <c r="P1423" s="167" t="s">
        <v>4987</v>
      </c>
      <c r="Q1423" s="167">
        <v>318.42</v>
      </c>
      <c r="S1423" s="167">
        <f t="shared" si="22"/>
        <v>318.42</v>
      </c>
      <c r="T1423" s="167" t="s">
        <v>1361</v>
      </c>
    </row>
    <row r="1424" spans="1:20">
      <c r="A1424" s="167">
        <v>50300</v>
      </c>
      <c r="B1424" s="168">
        <v>45929</v>
      </c>
      <c r="C1424" s="168">
        <v>45929</v>
      </c>
      <c r="D1424" s="167" t="s">
        <v>5668</v>
      </c>
      <c r="E1424" s="167" t="s">
        <v>5668</v>
      </c>
      <c r="F1424" s="167" t="s">
        <v>2917</v>
      </c>
      <c r="G1424" s="167" t="s">
        <v>2918</v>
      </c>
      <c r="I1424" s="167" t="s">
        <v>1405</v>
      </c>
      <c r="J1424" s="167" t="s">
        <v>3706</v>
      </c>
      <c r="K1424" s="167" t="s">
        <v>1184</v>
      </c>
      <c r="L1424" s="167" t="s">
        <v>3707</v>
      </c>
      <c r="M1424" s="167" t="s">
        <v>3700</v>
      </c>
      <c r="O1424" s="167">
        <v>10970</v>
      </c>
      <c r="P1424" s="167" t="s">
        <v>4987</v>
      </c>
      <c r="Q1424" s="167">
        <v>10657.5</v>
      </c>
      <c r="S1424" s="167">
        <f t="shared" si="22"/>
        <v>10657.5</v>
      </c>
      <c r="T1424" s="167" t="s">
        <v>1361</v>
      </c>
    </row>
    <row r="1425" spans="1:20">
      <c r="A1425" s="167">
        <v>50300</v>
      </c>
      <c r="B1425" s="168">
        <v>45929</v>
      </c>
      <c r="C1425" s="168">
        <v>45929</v>
      </c>
      <c r="D1425" s="167" t="s">
        <v>5669</v>
      </c>
      <c r="E1425" s="167" t="s">
        <v>5669</v>
      </c>
      <c r="F1425" s="167" t="s">
        <v>1557</v>
      </c>
      <c r="G1425" s="167" t="s">
        <v>134</v>
      </c>
      <c r="I1425" s="167" t="s">
        <v>1650</v>
      </c>
      <c r="J1425" s="167" t="s">
        <v>2088</v>
      </c>
      <c r="K1425" s="167" t="s">
        <v>764</v>
      </c>
      <c r="L1425" s="167" t="s">
        <v>2089</v>
      </c>
      <c r="M1425" s="167" t="s">
        <v>4457</v>
      </c>
      <c r="O1425" s="167">
        <v>10971</v>
      </c>
      <c r="P1425" s="167" t="s">
        <v>4987</v>
      </c>
      <c r="Q1425" s="167">
        <v>39</v>
      </c>
      <c r="S1425" s="167">
        <f t="shared" si="22"/>
        <v>39</v>
      </c>
      <c r="T1425" s="167" t="s">
        <v>1361</v>
      </c>
    </row>
    <row r="1426" spans="1:20">
      <c r="A1426" s="167">
        <v>50300</v>
      </c>
      <c r="B1426" s="168">
        <v>45929</v>
      </c>
      <c r="C1426" s="168">
        <v>45929</v>
      </c>
      <c r="D1426" s="167" t="s">
        <v>5669</v>
      </c>
      <c r="E1426" s="167" t="s">
        <v>5669</v>
      </c>
      <c r="F1426" s="167" t="s">
        <v>1557</v>
      </c>
      <c r="G1426" s="167" t="s">
        <v>134</v>
      </c>
      <c r="I1426" s="167" t="s">
        <v>1650</v>
      </c>
      <c r="J1426" s="167" t="s">
        <v>2088</v>
      </c>
      <c r="K1426" s="167" t="s">
        <v>764</v>
      </c>
      <c r="L1426" s="167" t="s">
        <v>2089</v>
      </c>
      <c r="M1426" s="167" t="s">
        <v>4457</v>
      </c>
      <c r="O1426" s="167">
        <v>10971</v>
      </c>
      <c r="P1426" s="167" t="s">
        <v>4987</v>
      </c>
      <c r="Q1426" s="167">
        <v>119</v>
      </c>
      <c r="S1426" s="167">
        <f t="shared" si="22"/>
        <v>119</v>
      </c>
      <c r="T1426" s="167" t="s">
        <v>1361</v>
      </c>
    </row>
    <row r="1427" spans="1:20">
      <c r="A1427" s="167">
        <v>50300</v>
      </c>
      <c r="B1427" s="168">
        <v>45929</v>
      </c>
      <c r="C1427" s="168">
        <v>45929</v>
      </c>
      <c r="D1427" s="167" t="s">
        <v>5669</v>
      </c>
      <c r="E1427" s="167" t="s">
        <v>5669</v>
      </c>
      <c r="F1427" s="167" t="s">
        <v>1557</v>
      </c>
      <c r="G1427" s="167" t="s">
        <v>134</v>
      </c>
      <c r="I1427" s="167" t="s">
        <v>1650</v>
      </c>
      <c r="J1427" s="167" t="s">
        <v>2088</v>
      </c>
      <c r="K1427" s="167" t="s">
        <v>764</v>
      </c>
      <c r="L1427" s="167" t="s">
        <v>2089</v>
      </c>
      <c r="M1427" s="167" t="s">
        <v>4457</v>
      </c>
      <c r="O1427" s="167">
        <v>10971</v>
      </c>
      <c r="P1427" s="167" t="s">
        <v>4987</v>
      </c>
      <c r="Q1427" s="167">
        <v>189</v>
      </c>
      <c r="S1427" s="167">
        <f t="shared" si="22"/>
        <v>189</v>
      </c>
      <c r="T1427" s="167" t="s">
        <v>1361</v>
      </c>
    </row>
    <row r="1428" spans="1:20">
      <c r="A1428" s="167">
        <v>50300</v>
      </c>
      <c r="B1428" s="168">
        <v>45929</v>
      </c>
      <c r="C1428" s="168">
        <v>45929</v>
      </c>
      <c r="D1428" s="167" t="s">
        <v>5670</v>
      </c>
      <c r="E1428" s="167" t="s">
        <v>5670</v>
      </c>
      <c r="F1428" s="167" t="s">
        <v>1557</v>
      </c>
      <c r="G1428" s="167" t="s">
        <v>134</v>
      </c>
      <c r="I1428" s="167" t="s">
        <v>1650</v>
      </c>
      <c r="J1428" s="167" t="s">
        <v>2088</v>
      </c>
      <c r="K1428" s="167" t="s">
        <v>682</v>
      </c>
      <c r="L1428" s="167" t="s">
        <v>2089</v>
      </c>
      <c r="M1428" s="167" t="s">
        <v>3214</v>
      </c>
      <c r="O1428" s="167">
        <v>10972</v>
      </c>
      <c r="P1428" s="167" t="s">
        <v>4987</v>
      </c>
      <c r="Q1428" s="167">
        <v>129</v>
      </c>
      <c r="S1428" s="167">
        <f t="shared" si="22"/>
        <v>129</v>
      </c>
      <c r="T1428" s="167" t="s">
        <v>1361</v>
      </c>
    </row>
    <row r="1429" spans="1:20">
      <c r="A1429" s="167">
        <v>50300</v>
      </c>
      <c r="B1429" s="168">
        <v>45929</v>
      </c>
      <c r="C1429" s="168">
        <v>45929</v>
      </c>
      <c r="D1429" s="167" t="s">
        <v>5670</v>
      </c>
      <c r="E1429" s="167" t="s">
        <v>5670</v>
      </c>
      <c r="F1429" s="167" t="s">
        <v>1557</v>
      </c>
      <c r="G1429" s="167" t="s">
        <v>134</v>
      </c>
      <c r="I1429" s="167" t="s">
        <v>1650</v>
      </c>
      <c r="J1429" s="167" t="s">
        <v>2088</v>
      </c>
      <c r="K1429" s="167" t="s">
        <v>682</v>
      </c>
      <c r="L1429" s="167" t="s">
        <v>2089</v>
      </c>
      <c r="M1429" s="167" t="s">
        <v>3214</v>
      </c>
      <c r="O1429" s="167">
        <v>10972</v>
      </c>
      <c r="P1429" s="167" t="s">
        <v>4987</v>
      </c>
      <c r="Q1429" s="167">
        <v>129</v>
      </c>
      <c r="S1429" s="167">
        <f t="shared" si="22"/>
        <v>129</v>
      </c>
      <c r="T1429" s="167" t="s">
        <v>1361</v>
      </c>
    </row>
    <row r="1430" spans="1:20">
      <c r="A1430" s="167">
        <v>50300</v>
      </c>
      <c r="B1430" s="168">
        <v>45929</v>
      </c>
      <c r="C1430" s="168">
        <v>45929</v>
      </c>
      <c r="D1430" s="167" t="s">
        <v>5671</v>
      </c>
      <c r="E1430" s="167" t="s">
        <v>5671</v>
      </c>
      <c r="F1430" s="167" t="s">
        <v>1557</v>
      </c>
      <c r="G1430" s="167" t="s">
        <v>134</v>
      </c>
      <c r="I1430" s="167" t="s">
        <v>1650</v>
      </c>
      <c r="J1430" s="167" t="s">
        <v>2088</v>
      </c>
      <c r="K1430" s="167" t="s">
        <v>674</v>
      </c>
      <c r="L1430" s="167" t="s">
        <v>2089</v>
      </c>
      <c r="M1430" s="167" t="s">
        <v>3191</v>
      </c>
      <c r="O1430" s="167">
        <v>10973</v>
      </c>
      <c r="P1430" s="167" t="s">
        <v>4987</v>
      </c>
      <c r="Q1430" s="167">
        <v>59</v>
      </c>
      <c r="S1430" s="167">
        <f t="shared" si="22"/>
        <v>59</v>
      </c>
      <c r="T1430" s="167" t="s">
        <v>1361</v>
      </c>
    </row>
    <row r="1431" spans="1:20">
      <c r="A1431" s="167">
        <v>50300</v>
      </c>
      <c r="B1431" s="168">
        <v>45929</v>
      </c>
      <c r="C1431" s="168">
        <v>45929</v>
      </c>
      <c r="D1431" s="167" t="s">
        <v>5671</v>
      </c>
      <c r="E1431" s="167" t="s">
        <v>5671</v>
      </c>
      <c r="F1431" s="167" t="s">
        <v>1557</v>
      </c>
      <c r="G1431" s="167" t="s">
        <v>134</v>
      </c>
      <c r="I1431" s="167" t="s">
        <v>1650</v>
      </c>
      <c r="J1431" s="167" t="s">
        <v>2088</v>
      </c>
      <c r="K1431" s="167" t="s">
        <v>674</v>
      </c>
      <c r="L1431" s="167" t="s">
        <v>2089</v>
      </c>
      <c r="M1431" s="167" t="s">
        <v>3191</v>
      </c>
      <c r="O1431" s="167">
        <v>10973</v>
      </c>
      <c r="P1431" s="167" t="s">
        <v>4987</v>
      </c>
      <c r="Q1431" s="167">
        <v>189</v>
      </c>
      <c r="S1431" s="167">
        <f t="shared" si="22"/>
        <v>189</v>
      </c>
      <c r="T1431" s="167" t="s">
        <v>1361</v>
      </c>
    </row>
    <row r="1432" spans="1:20">
      <c r="A1432" s="167">
        <v>50300</v>
      </c>
      <c r="B1432" s="168">
        <v>45929</v>
      </c>
      <c r="C1432" s="168">
        <v>45929</v>
      </c>
      <c r="D1432" s="167" t="s">
        <v>5671</v>
      </c>
      <c r="E1432" s="167" t="s">
        <v>5671</v>
      </c>
      <c r="F1432" s="167" t="s">
        <v>1557</v>
      </c>
      <c r="G1432" s="167" t="s">
        <v>134</v>
      </c>
      <c r="I1432" s="167" t="s">
        <v>1650</v>
      </c>
      <c r="J1432" s="167" t="s">
        <v>2088</v>
      </c>
      <c r="K1432" s="167" t="s">
        <v>674</v>
      </c>
      <c r="L1432" s="167" t="s">
        <v>2089</v>
      </c>
      <c r="M1432" s="167" t="s">
        <v>3191</v>
      </c>
      <c r="O1432" s="167">
        <v>10973</v>
      </c>
      <c r="P1432" s="167" t="s">
        <v>4987</v>
      </c>
      <c r="Q1432" s="167">
        <v>189</v>
      </c>
      <c r="S1432" s="167">
        <f t="shared" si="22"/>
        <v>189</v>
      </c>
      <c r="T1432" s="167" t="s">
        <v>1361</v>
      </c>
    </row>
    <row r="1433" spans="1:20">
      <c r="A1433" s="167">
        <v>50300</v>
      </c>
      <c r="B1433" s="168">
        <v>45929</v>
      </c>
      <c r="C1433" s="168">
        <v>45929</v>
      </c>
      <c r="D1433" s="167" t="s">
        <v>5671</v>
      </c>
      <c r="E1433" s="167" t="s">
        <v>5671</v>
      </c>
      <c r="F1433" s="167" t="s">
        <v>1557</v>
      </c>
      <c r="G1433" s="167" t="s">
        <v>134</v>
      </c>
      <c r="I1433" s="167" t="s">
        <v>1650</v>
      </c>
      <c r="J1433" s="167" t="s">
        <v>2088</v>
      </c>
      <c r="K1433" s="167" t="s">
        <v>674</v>
      </c>
      <c r="L1433" s="167" t="s">
        <v>2089</v>
      </c>
      <c r="M1433" s="167" t="s">
        <v>3191</v>
      </c>
      <c r="O1433" s="167">
        <v>10973</v>
      </c>
      <c r="P1433" s="167" t="s">
        <v>4987</v>
      </c>
      <c r="Q1433" s="167">
        <v>189</v>
      </c>
      <c r="S1433" s="167">
        <f t="shared" si="22"/>
        <v>189</v>
      </c>
      <c r="T1433" s="167" t="s">
        <v>1361</v>
      </c>
    </row>
    <row r="1434" spans="1:20">
      <c r="A1434" s="167">
        <v>50300</v>
      </c>
      <c r="B1434" s="168">
        <v>45929</v>
      </c>
      <c r="C1434" s="168">
        <v>45929</v>
      </c>
      <c r="D1434" s="167" t="s">
        <v>5672</v>
      </c>
      <c r="E1434" s="167" t="s">
        <v>5672</v>
      </c>
      <c r="F1434" s="167" t="s">
        <v>1557</v>
      </c>
      <c r="G1434" s="167" t="s">
        <v>134</v>
      </c>
      <c r="I1434" s="167" t="s">
        <v>1650</v>
      </c>
      <c r="J1434" s="167" t="s">
        <v>2088</v>
      </c>
      <c r="K1434" s="167" t="s">
        <v>620</v>
      </c>
      <c r="L1434" s="167" t="s">
        <v>2089</v>
      </c>
      <c r="M1434" s="167" t="s">
        <v>2814</v>
      </c>
      <c r="O1434" s="167">
        <v>10974</v>
      </c>
      <c r="P1434" s="167" t="s">
        <v>4987</v>
      </c>
      <c r="Q1434" s="167">
        <v>119</v>
      </c>
      <c r="S1434" s="167">
        <f t="shared" si="22"/>
        <v>119</v>
      </c>
      <c r="T1434" s="167" t="s">
        <v>1361</v>
      </c>
    </row>
    <row r="1435" spans="1:20">
      <c r="A1435" s="167">
        <v>50300</v>
      </c>
      <c r="B1435" s="168">
        <v>45929</v>
      </c>
      <c r="C1435" s="168">
        <v>45929</v>
      </c>
      <c r="D1435" s="167" t="s">
        <v>5672</v>
      </c>
      <c r="E1435" s="167" t="s">
        <v>5672</v>
      </c>
      <c r="F1435" s="167" t="s">
        <v>1557</v>
      </c>
      <c r="G1435" s="167" t="s">
        <v>134</v>
      </c>
      <c r="I1435" s="167" t="s">
        <v>1650</v>
      </c>
      <c r="J1435" s="167" t="s">
        <v>2088</v>
      </c>
      <c r="K1435" s="167" t="s">
        <v>620</v>
      </c>
      <c r="L1435" s="167" t="s">
        <v>2089</v>
      </c>
      <c r="M1435" s="167" t="s">
        <v>2814</v>
      </c>
      <c r="O1435" s="167">
        <v>10974</v>
      </c>
      <c r="P1435" s="167" t="s">
        <v>4987</v>
      </c>
      <c r="Q1435" s="167">
        <v>119</v>
      </c>
      <c r="S1435" s="167">
        <f t="shared" si="22"/>
        <v>119</v>
      </c>
      <c r="T1435" s="167" t="s">
        <v>1361</v>
      </c>
    </row>
    <row r="1436" spans="1:20">
      <c r="A1436" s="167">
        <v>50300</v>
      </c>
      <c r="B1436" s="168">
        <v>45929</v>
      </c>
      <c r="C1436" s="168">
        <v>45929</v>
      </c>
      <c r="D1436" s="167" t="s">
        <v>5672</v>
      </c>
      <c r="E1436" s="167" t="s">
        <v>5672</v>
      </c>
      <c r="F1436" s="167" t="s">
        <v>1557</v>
      </c>
      <c r="G1436" s="167" t="s">
        <v>134</v>
      </c>
      <c r="I1436" s="167" t="s">
        <v>1650</v>
      </c>
      <c r="J1436" s="167" t="s">
        <v>2088</v>
      </c>
      <c r="K1436" s="167" t="s">
        <v>620</v>
      </c>
      <c r="L1436" s="167" t="s">
        <v>2089</v>
      </c>
      <c r="M1436" s="167" t="s">
        <v>2814</v>
      </c>
      <c r="O1436" s="167">
        <v>10974</v>
      </c>
      <c r="P1436" s="167" t="s">
        <v>4987</v>
      </c>
      <c r="Q1436" s="167">
        <v>129</v>
      </c>
      <c r="S1436" s="167">
        <f t="shared" si="22"/>
        <v>129</v>
      </c>
      <c r="T1436" s="167" t="s">
        <v>1361</v>
      </c>
    </row>
    <row r="1437" spans="1:20">
      <c r="A1437" s="167">
        <v>50300</v>
      </c>
      <c r="B1437" s="168">
        <v>45929</v>
      </c>
      <c r="C1437" s="168">
        <v>45929</v>
      </c>
      <c r="D1437" s="167" t="s">
        <v>5672</v>
      </c>
      <c r="E1437" s="167" t="s">
        <v>5672</v>
      </c>
      <c r="F1437" s="167" t="s">
        <v>1557</v>
      </c>
      <c r="G1437" s="167" t="s">
        <v>134</v>
      </c>
      <c r="I1437" s="167" t="s">
        <v>1650</v>
      </c>
      <c r="J1437" s="167" t="s">
        <v>2088</v>
      </c>
      <c r="K1437" s="167" t="s">
        <v>620</v>
      </c>
      <c r="L1437" s="167" t="s">
        <v>2089</v>
      </c>
      <c r="M1437" s="167" t="s">
        <v>2814</v>
      </c>
      <c r="O1437" s="167">
        <v>10974</v>
      </c>
      <c r="P1437" s="167" t="s">
        <v>4987</v>
      </c>
      <c r="Q1437" s="167">
        <v>129</v>
      </c>
      <c r="S1437" s="167">
        <f t="shared" si="22"/>
        <v>129</v>
      </c>
      <c r="T1437" s="167" t="s">
        <v>1361</v>
      </c>
    </row>
    <row r="1438" spans="1:20">
      <c r="A1438" s="167">
        <v>50300</v>
      </c>
      <c r="B1438" s="168">
        <v>45929</v>
      </c>
      <c r="C1438" s="168">
        <v>45929</v>
      </c>
      <c r="D1438" s="167" t="s">
        <v>5672</v>
      </c>
      <c r="E1438" s="167" t="s">
        <v>5672</v>
      </c>
      <c r="F1438" s="167" t="s">
        <v>1557</v>
      </c>
      <c r="G1438" s="167" t="s">
        <v>134</v>
      </c>
      <c r="I1438" s="167" t="s">
        <v>1650</v>
      </c>
      <c r="J1438" s="167" t="s">
        <v>2088</v>
      </c>
      <c r="K1438" s="167" t="s">
        <v>620</v>
      </c>
      <c r="L1438" s="167" t="s">
        <v>2089</v>
      </c>
      <c r="M1438" s="167" t="s">
        <v>2814</v>
      </c>
      <c r="O1438" s="167">
        <v>10974</v>
      </c>
      <c r="P1438" s="167" t="s">
        <v>4987</v>
      </c>
      <c r="Q1438" s="167">
        <v>129</v>
      </c>
      <c r="S1438" s="167">
        <f t="shared" si="22"/>
        <v>129</v>
      </c>
      <c r="T1438" s="167" t="s">
        <v>1361</v>
      </c>
    </row>
    <row r="1439" spans="1:20">
      <c r="A1439" s="167">
        <v>50300</v>
      </c>
      <c r="B1439" s="168">
        <v>45929</v>
      </c>
      <c r="C1439" s="168">
        <v>45929</v>
      </c>
      <c r="D1439" s="167" t="s">
        <v>5672</v>
      </c>
      <c r="E1439" s="167" t="s">
        <v>5672</v>
      </c>
      <c r="F1439" s="167" t="s">
        <v>1557</v>
      </c>
      <c r="G1439" s="167" t="s">
        <v>134</v>
      </c>
      <c r="I1439" s="167" t="s">
        <v>1650</v>
      </c>
      <c r="J1439" s="167" t="s">
        <v>2088</v>
      </c>
      <c r="K1439" s="167" t="s">
        <v>620</v>
      </c>
      <c r="L1439" s="167" t="s">
        <v>2089</v>
      </c>
      <c r="M1439" s="167" t="s">
        <v>2814</v>
      </c>
      <c r="O1439" s="167">
        <v>10974</v>
      </c>
      <c r="P1439" s="167" t="s">
        <v>4987</v>
      </c>
      <c r="Q1439" s="167">
        <v>129</v>
      </c>
      <c r="S1439" s="167">
        <f t="shared" si="22"/>
        <v>129</v>
      </c>
      <c r="T1439" s="167" t="s">
        <v>1361</v>
      </c>
    </row>
    <row r="1440" spans="1:20">
      <c r="A1440" s="167">
        <v>50300</v>
      </c>
      <c r="B1440" s="168">
        <v>45929</v>
      </c>
      <c r="C1440" s="168">
        <v>45929</v>
      </c>
      <c r="D1440" s="167" t="s">
        <v>5672</v>
      </c>
      <c r="E1440" s="167" t="s">
        <v>5672</v>
      </c>
      <c r="F1440" s="167" t="s">
        <v>1557</v>
      </c>
      <c r="G1440" s="167" t="s">
        <v>134</v>
      </c>
      <c r="I1440" s="167" t="s">
        <v>1650</v>
      </c>
      <c r="J1440" s="167" t="s">
        <v>2088</v>
      </c>
      <c r="K1440" s="167" t="s">
        <v>620</v>
      </c>
      <c r="L1440" s="167" t="s">
        <v>2089</v>
      </c>
      <c r="M1440" s="167" t="s">
        <v>2814</v>
      </c>
      <c r="O1440" s="167">
        <v>10974</v>
      </c>
      <c r="P1440" s="167" t="s">
        <v>4987</v>
      </c>
      <c r="Q1440" s="167">
        <v>129</v>
      </c>
      <c r="S1440" s="167">
        <f t="shared" si="22"/>
        <v>129</v>
      </c>
      <c r="T1440" s="167" t="s">
        <v>1361</v>
      </c>
    </row>
    <row r="1441" spans="1:20">
      <c r="A1441" s="167">
        <v>50300</v>
      </c>
      <c r="B1441" s="168">
        <v>45929</v>
      </c>
      <c r="C1441" s="168">
        <v>45929</v>
      </c>
      <c r="D1441" s="167" t="s">
        <v>5672</v>
      </c>
      <c r="E1441" s="167" t="s">
        <v>5672</v>
      </c>
      <c r="F1441" s="167" t="s">
        <v>1557</v>
      </c>
      <c r="G1441" s="167" t="s">
        <v>134</v>
      </c>
      <c r="I1441" s="167" t="s">
        <v>1650</v>
      </c>
      <c r="J1441" s="167" t="s">
        <v>2088</v>
      </c>
      <c r="K1441" s="167" t="s">
        <v>620</v>
      </c>
      <c r="L1441" s="167" t="s">
        <v>2089</v>
      </c>
      <c r="M1441" s="167" t="s">
        <v>2814</v>
      </c>
      <c r="O1441" s="167">
        <v>10974</v>
      </c>
      <c r="P1441" s="167" t="s">
        <v>4987</v>
      </c>
      <c r="Q1441" s="167">
        <v>189</v>
      </c>
      <c r="S1441" s="167">
        <f t="shared" si="22"/>
        <v>189</v>
      </c>
      <c r="T1441" s="167" t="s">
        <v>1361</v>
      </c>
    </row>
    <row r="1442" spans="1:20">
      <c r="A1442" s="167">
        <v>50300</v>
      </c>
      <c r="B1442" s="168">
        <v>45929</v>
      </c>
      <c r="C1442" s="168">
        <v>45929</v>
      </c>
      <c r="D1442" s="167" t="s">
        <v>5672</v>
      </c>
      <c r="E1442" s="167" t="s">
        <v>5672</v>
      </c>
      <c r="F1442" s="167" t="s">
        <v>1557</v>
      </c>
      <c r="G1442" s="167" t="s">
        <v>134</v>
      </c>
      <c r="I1442" s="167" t="s">
        <v>1650</v>
      </c>
      <c r="J1442" s="167" t="s">
        <v>2088</v>
      </c>
      <c r="K1442" s="167" t="s">
        <v>620</v>
      </c>
      <c r="L1442" s="167" t="s">
        <v>2089</v>
      </c>
      <c r="M1442" s="167" t="s">
        <v>2814</v>
      </c>
      <c r="O1442" s="167">
        <v>10974</v>
      </c>
      <c r="P1442" s="167" t="s">
        <v>4987</v>
      </c>
      <c r="Q1442" s="167">
        <v>189</v>
      </c>
      <c r="S1442" s="167">
        <f t="shared" si="22"/>
        <v>189</v>
      </c>
      <c r="T1442" s="167" t="s">
        <v>1361</v>
      </c>
    </row>
    <row r="1443" spans="1:20">
      <c r="A1443" s="167">
        <v>50300</v>
      </c>
      <c r="B1443" s="168">
        <v>45929</v>
      </c>
      <c r="C1443" s="168">
        <v>45929</v>
      </c>
      <c r="D1443" s="167" t="s">
        <v>5672</v>
      </c>
      <c r="E1443" s="167" t="s">
        <v>5672</v>
      </c>
      <c r="F1443" s="167" t="s">
        <v>1557</v>
      </c>
      <c r="G1443" s="167" t="s">
        <v>134</v>
      </c>
      <c r="I1443" s="167" t="s">
        <v>1650</v>
      </c>
      <c r="J1443" s="167" t="s">
        <v>2088</v>
      </c>
      <c r="K1443" s="167" t="s">
        <v>620</v>
      </c>
      <c r="L1443" s="167" t="s">
        <v>2089</v>
      </c>
      <c r="M1443" s="167" t="s">
        <v>2814</v>
      </c>
      <c r="O1443" s="167">
        <v>10974</v>
      </c>
      <c r="P1443" s="167" t="s">
        <v>4987</v>
      </c>
      <c r="Q1443" s="167">
        <v>189</v>
      </c>
      <c r="S1443" s="167">
        <f t="shared" si="22"/>
        <v>189</v>
      </c>
      <c r="T1443" s="167" t="s">
        <v>1361</v>
      </c>
    </row>
    <row r="1444" spans="1:20">
      <c r="A1444" s="167">
        <v>50300</v>
      </c>
      <c r="B1444" s="168">
        <v>45929</v>
      </c>
      <c r="C1444" s="168">
        <v>45929</v>
      </c>
      <c r="D1444" s="167" t="s">
        <v>5673</v>
      </c>
      <c r="E1444" s="167" t="s">
        <v>5673</v>
      </c>
      <c r="F1444" s="167" t="s">
        <v>1557</v>
      </c>
      <c r="G1444" s="167" t="s">
        <v>134</v>
      </c>
      <c r="I1444" s="167" t="s">
        <v>1405</v>
      </c>
      <c r="J1444" s="167" t="s">
        <v>3015</v>
      </c>
      <c r="K1444" s="167" t="s">
        <v>1093</v>
      </c>
      <c r="L1444" s="167" t="s">
        <v>3016</v>
      </c>
      <c r="M1444" s="167" t="s">
        <v>3005</v>
      </c>
      <c r="O1444" s="167">
        <v>10975</v>
      </c>
      <c r="P1444" s="167" t="s">
        <v>4987</v>
      </c>
      <c r="Q1444" s="167">
        <v>47.03</v>
      </c>
      <c r="S1444" s="167">
        <f t="shared" si="22"/>
        <v>47.03</v>
      </c>
      <c r="T1444" s="167" t="s">
        <v>1361</v>
      </c>
    </row>
    <row r="1445" spans="1:20">
      <c r="A1445" s="167">
        <v>50300</v>
      </c>
      <c r="B1445" s="168">
        <v>45929</v>
      </c>
      <c r="C1445" s="168">
        <v>45929</v>
      </c>
      <c r="D1445" s="167" t="s">
        <v>5674</v>
      </c>
      <c r="E1445" s="167" t="s">
        <v>5674</v>
      </c>
      <c r="F1445" s="167" t="s">
        <v>1557</v>
      </c>
      <c r="G1445" s="167" t="s">
        <v>134</v>
      </c>
      <c r="I1445" s="167" t="s">
        <v>1650</v>
      </c>
      <c r="J1445" s="167" t="s">
        <v>4161</v>
      </c>
      <c r="K1445" s="167" t="s">
        <v>741</v>
      </c>
      <c r="L1445" s="167" t="s">
        <v>4162</v>
      </c>
      <c r="M1445" s="167" t="s">
        <v>4126</v>
      </c>
      <c r="O1445" s="167">
        <v>10978</v>
      </c>
      <c r="P1445" s="167" t="s">
        <v>4987</v>
      </c>
      <c r="Q1445" s="167">
        <v>274.02</v>
      </c>
      <c r="S1445" s="167">
        <f t="shared" si="22"/>
        <v>274.02</v>
      </c>
      <c r="T1445" s="167" t="s">
        <v>1361</v>
      </c>
    </row>
    <row r="1446" spans="1:20">
      <c r="A1446" s="167">
        <v>50300</v>
      </c>
      <c r="B1446" s="168">
        <v>45930</v>
      </c>
      <c r="C1446" s="168">
        <v>45930</v>
      </c>
      <c r="E1446" s="167" t="s">
        <v>4960</v>
      </c>
      <c r="F1446" s="167" t="s">
        <v>4954</v>
      </c>
      <c r="G1446" s="167" t="s">
        <v>4955</v>
      </c>
      <c r="I1446" s="167" t="s">
        <v>4956</v>
      </c>
      <c r="O1446" s="167">
        <v>24075</v>
      </c>
      <c r="P1446" s="167" t="s">
        <v>1386</v>
      </c>
      <c r="Q1446" s="167">
        <v>12864.21</v>
      </c>
      <c r="S1446" s="167">
        <f t="shared" si="22"/>
        <v>12864.21</v>
      </c>
      <c r="T1446" s="167" t="s">
        <v>1361</v>
      </c>
    </row>
    <row r="1447" spans="1:20">
      <c r="A1447" s="167">
        <v>50300</v>
      </c>
      <c r="B1447" s="168">
        <v>45930</v>
      </c>
      <c r="C1447" s="168">
        <v>45930</v>
      </c>
      <c r="E1447" s="167" t="s">
        <v>4975</v>
      </c>
      <c r="I1447" s="167" t="s">
        <v>4959</v>
      </c>
      <c r="K1447" s="167" t="s">
        <v>4651</v>
      </c>
      <c r="M1447" s="167" t="s">
        <v>4652</v>
      </c>
      <c r="O1447" s="167">
        <v>2523</v>
      </c>
      <c r="P1447" s="167" t="s">
        <v>4974</v>
      </c>
      <c r="Q1447" s="167">
        <v>66670.09</v>
      </c>
      <c r="S1447" s="167">
        <f t="shared" si="22"/>
        <v>66670.09</v>
      </c>
      <c r="T1447" s="167" t="s">
        <v>1361</v>
      </c>
    </row>
    <row r="1448" spans="1:20">
      <c r="A1448" s="167">
        <v>50300</v>
      </c>
      <c r="B1448" s="168">
        <v>45930</v>
      </c>
      <c r="C1448" s="168">
        <v>45930</v>
      </c>
      <c r="E1448" s="167" t="s">
        <v>4960</v>
      </c>
      <c r="F1448" s="167" t="s">
        <v>4957</v>
      </c>
      <c r="G1448" s="167" t="s">
        <v>4958</v>
      </c>
      <c r="I1448" s="167" t="s">
        <v>4959</v>
      </c>
      <c r="O1448" s="167">
        <v>24075</v>
      </c>
      <c r="P1448" s="167" t="s">
        <v>1386</v>
      </c>
      <c r="Q1448" s="167">
        <v>17203.05</v>
      </c>
      <c r="S1448" s="167">
        <f t="shared" si="22"/>
        <v>17203.05</v>
      </c>
      <c r="T1448" s="167" t="s">
        <v>1361</v>
      </c>
    </row>
    <row r="1449" spans="1:20">
      <c r="A1449" s="167">
        <v>50300</v>
      </c>
      <c r="B1449" s="168">
        <v>45930</v>
      </c>
      <c r="C1449" s="168">
        <v>45930</v>
      </c>
      <c r="D1449" s="167" t="s">
        <v>5675</v>
      </c>
      <c r="E1449" s="167" t="s">
        <v>5675</v>
      </c>
      <c r="F1449" s="167" t="s">
        <v>1557</v>
      </c>
      <c r="G1449" s="167" t="s">
        <v>134</v>
      </c>
      <c r="I1449" s="167" t="s">
        <v>1650</v>
      </c>
      <c r="J1449" s="167" t="s">
        <v>2088</v>
      </c>
      <c r="K1449" s="167" t="s">
        <v>720</v>
      </c>
      <c r="L1449" s="167" t="s">
        <v>2089</v>
      </c>
      <c r="M1449" s="167" t="s">
        <v>3635</v>
      </c>
      <c r="O1449" s="167">
        <v>10979</v>
      </c>
      <c r="P1449" s="167" t="s">
        <v>4987</v>
      </c>
      <c r="Q1449" s="167">
        <v>2879</v>
      </c>
      <c r="S1449" s="167">
        <f t="shared" si="22"/>
        <v>2879</v>
      </c>
      <c r="T1449" s="167" t="s">
        <v>1361</v>
      </c>
    </row>
    <row r="1450" spans="1:20">
      <c r="A1450" s="167">
        <v>50300</v>
      </c>
      <c r="B1450" s="168">
        <v>45931</v>
      </c>
      <c r="C1450" s="168">
        <v>45931</v>
      </c>
      <c r="E1450" s="167" t="s">
        <v>4972</v>
      </c>
      <c r="F1450" s="167" t="s">
        <v>4954</v>
      </c>
      <c r="G1450" s="167" t="s">
        <v>4955</v>
      </c>
      <c r="I1450" s="167" t="s">
        <v>4956</v>
      </c>
      <c r="O1450" s="167">
        <v>24076</v>
      </c>
      <c r="P1450" s="167" t="s">
        <v>1386</v>
      </c>
      <c r="R1450" s="167">
        <v>12864.21</v>
      </c>
      <c r="S1450" s="167">
        <f t="shared" si="22"/>
        <v>-12864.21</v>
      </c>
      <c r="T1450" s="167" t="s">
        <v>1361</v>
      </c>
    </row>
    <row r="1451" spans="1:20">
      <c r="A1451" s="167">
        <v>50300</v>
      </c>
      <c r="B1451" s="168">
        <v>45931</v>
      </c>
      <c r="C1451" s="168">
        <v>45931</v>
      </c>
      <c r="E1451" s="167" t="s">
        <v>4973</v>
      </c>
      <c r="I1451" s="167" t="s">
        <v>4959</v>
      </c>
      <c r="K1451" s="167" t="s">
        <v>4651</v>
      </c>
      <c r="M1451" s="167" t="s">
        <v>4652</v>
      </c>
      <c r="O1451" s="167">
        <v>2524</v>
      </c>
      <c r="P1451" s="167" t="s">
        <v>4974</v>
      </c>
      <c r="R1451" s="167">
        <v>66670.09</v>
      </c>
      <c r="S1451" s="167">
        <f t="shared" si="22"/>
        <v>-66670.09</v>
      </c>
      <c r="T1451" s="167" t="s">
        <v>1361</v>
      </c>
    </row>
    <row r="1452" spans="1:20">
      <c r="A1452" s="167">
        <v>50300</v>
      </c>
      <c r="B1452" s="168">
        <v>45931</v>
      </c>
      <c r="C1452" s="168">
        <v>45931</v>
      </c>
      <c r="E1452" s="167" t="s">
        <v>4972</v>
      </c>
      <c r="F1452" s="167" t="s">
        <v>4957</v>
      </c>
      <c r="G1452" s="167" t="s">
        <v>4958</v>
      </c>
      <c r="I1452" s="167" t="s">
        <v>4959</v>
      </c>
      <c r="O1452" s="167">
        <v>24076</v>
      </c>
      <c r="P1452" s="167" t="s">
        <v>1386</v>
      </c>
      <c r="R1452" s="167">
        <v>17203.05</v>
      </c>
      <c r="S1452" s="167">
        <f t="shared" si="22"/>
        <v>-17203.05</v>
      </c>
      <c r="T1452" s="167" t="s">
        <v>1361</v>
      </c>
    </row>
    <row r="1453" spans="1:20">
      <c r="A1453" s="167">
        <v>50300</v>
      </c>
      <c r="B1453" s="168">
        <v>45931</v>
      </c>
      <c r="C1453" s="168">
        <v>45931</v>
      </c>
      <c r="D1453" s="167" t="s">
        <v>5676</v>
      </c>
      <c r="E1453" s="167" t="s">
        <v>5676</v>
      </c>
      <c r="F1453" s="167" t="s">
        <v>1557</v>
      </c>
      <c r="G1453" s="167" t="s">
        <v>134</v>
      </c>
      <c r="I1453" s="167" t="s">
        <v>1650</v>
      </c>
      <c r="J1453" s="167" t="s">
        <v>4591</v>
      </c>
      <c r="K1453" s="167" t="s">
        <v>4550</v>
      </c>
      <c r="L1453" s="167" t="s">
        <v>4592</v>
      </c>
      <c r="M1453" s="167" t="s">
        <v>4551</v>
      </c>
      <c r="O1453" s="167">
        <v>11257</v>
      </c>
      <c r="P1453" s="167" t="s">
        <v>4987</v>
      </c>
      <c r="Q1453" s="167">
        <v>891.3</v>
      </c>
      <c r="S1453" s="167">
        <f t="shared" si="22"/>
        <v>891.3</v>
      </c>
      <c r="T1453" s="167" t="s">
        <v>1361</v>
      </c>
    </row>
    <row r="1454" spans="1:20">
      <c r="A1454" s="167">
        <v>50300</v>
      </c>
      <c r="B1454" s="168">
        <v>45931</v>
      </c>
      <c r="C1454" s="168">
        <v>45931</v>
      </c>
      <c r="D1454" s="167" t="s">
        <v>5676</v>
      </c>
      <c r="E1454" s="167" t="s">
        <v>5676</v>
      </c>
      <c r="F1454" s="167" t="s">
        <v>1557</v>
      </c>
      <c r="G1454" s="167" t="s">
        <v>134</v>
      </c>
      <c r="I1454" s="167" t="s">
        <v>1650</v>
      </c>
      <c r="J1454" s="167" t="s">
        <v>4594</v>
      </c>
      <c r="K1454" s="167" t="s">
        <v>4550</v>
      </c>
      <c r="L1454" s="167" t="s">
        <v>4595</v>
      </c>
      <c r="M1454" s="167" t="s">
        <v>4551</v>
      </c>
      <c r="O1454" s="167">
        <v>11257</v>
      </c>
      <c r="P1454" s="167" t="s">
        <v>4987</v>
      </c>
      <c r="Q1454" s="167">
        <v>1072.57</v>
      </c>
      <c r="S1454" s="167">
        <f t="shared" si="22"/>
        <v>1072.57</v>
      </c>
      <c r="T1454" s="167" t="s">
        <v>1361</v>
      </c>
    </row>
    <row r="1455" spans="1:20">
      <c r="A1455" s="167">
        <v>50300</v>
      </c>
      <c r="B1455" s="168">
        <v>45931</v>
      </c>
      <c r="C1455" s="168">
        <v>45931</v>
      </c>
      <c r="D1455" s="167" t="s">
        <v>5676</v>
      </c>
      <c r="E1455" s="167" t="s">
        <v>5676</v>
      </c>
      <c r="F1455" s="167" t="s">
        <v>1557</v>
      </c>
      <c r="G1455" s="167" t="s">
        <v>134</v>
      </c>
      <c r="I1455" s="167" t="s">
        <v>1650</v>
      </c>
      <c r="J1455" s="167" t="s">
        <v>4588</v>
      </c>
      <c r="K1455" s="167" t="s">
        <v>4550</v>
      </c>
      <c r="L1455" s="167" t="s">
        <v>4589</v>
      </c>
      <c r="M1455" s="167" t="s">
        <v>4551</v>
      </c>
      <c r="O1455" s="167">
        <v>11257</v>
      </c>
      <c r="P1455" s="167" t="s">
        <v>4987</v>
      </c>
      <c r="Q1455" s="167">
        <v>1993.6</v>
      </c>
      <c r="S1455" s="167">
        <f t="shared" si="22"/>
        <v>1993.6</v>
      </c>
      <c r="T1455" s="167" t="s">
        <v>1361</v>
      </c>
    </row>
    <row r="1456" spans="1:20">
      <c r="A1456" s="167">
        <v>50300</v>
      </c>
      <c r="B1456" s="168">
        <v>45931</v>
      </c>
      <c r="C1456" s="168">
        <v>45931</v>
      </c>
      <c r="D1456" s="167" t="s">
        <v>5676</v>
      </c>
      <c r="E1456" s="167" t="s">
        <v>5676</v>
      </c>
      <c r="F1456" s="167" t="s">
        <v>1557</v>
      </c>
      <c r="G1456" s="167" t="s">
        <v>134</v>
      </c>
      <c r="I1456" s="167" t="s">
        <v>1650</v>
      </c>
      <c r="J1456" s="167" t="s">
        <v>4585</v>
      </c>
      <c r="K1456" s="167" t="s">
        <v>4550</v>
      </c>
      <c r="L1456" s="167" t="s">
        <v>4586</v>
      </c>
      <c r="M1456" s="167" t="s">
        <v>4551</v>
      </c>
      <c r="O1456" s="167">
        <v>11257</v>
      </c>
      <c r="P1456" s="167" t="s">
        <v>4987</v>
      </c>
      <c r="Q1456" s="167">
        <v>3816.2</v>
      </c>
      <c r="S1456" s="167">
        <f t="shared" si="22"/>
        <v>3816.2</v>
      </c>
      <c r="T1456" s="167" t="s">
        <v>1361</v>
      </c>
    </row>
    <row r="1457" spans="1:20">
      <c r="A1457" s="167">
        <v>50300</v>
      </c>
      <c r="B1457" s="168">
        <v>45931</v>
      </c>
      <c r="C1457" s="168">
        <v>45931</v>
      </c>
      <c r="D1457" s="167" t="s">
        <v>5677</v>
      </c>
      <c r="E1457" s="167" t="s">
        <v>5677</v>
      </c>
      <c r="F1457" s="167" t="s">
        <v>1557</v>
      </c>
      <c r="G1457" s="167" t="s">
        <v>134</v>
      </c>
      <c r="I1457" s="167" t="s">
        <v>1650</v>
      </c>
      <c r="J1457" s="167" t="s">
        <v>5678</v>
      </c>
      <c r="K1457" s="167" t="s">
        <v>4550</v>
      </c>
      <c r="L1457" s="167" t="s">
        <v>5679</v>
      </c>
      <c r="M1457" s="167" t="s">
        <v>4551</v>
      </c>
      <c r="O1457" s="167">
        <v>11256</v>
      </c>
      <c r="P1457" s="167" t="s">
        <v>4987</v>
      </c>
      <c r="Q1457" s="167">
        <v>14</v>
      </c>
      <c r="S1457" s="167">
        <f t="shared" si="22"/>
        <v>14</v>
      </c>
      <c r="T1457" s="167" t="s">
        <v>1361</v>
      </c>
    </row>
    <row r="1458" spans="1:20">
      <c r="A1458" s="167">
        <v>50300</v>
      </c>
      <c r="B1458" s="168">
        <v>45931</v>
      </c>
      <c r="C1458" s="168">
        <v>45931</v>
      </c>
      <c r="D1458" s="167" t="s">
        <v>5677</v>
      </c>
      <c r="E1458" s="167" t="s">
        <v>5677</v>
      </c>
      <c r="F1458" s="167" t="s">
        <v>1557</v>
      </c>
      <c r="G1458" s="167" t="s">
        <v>134</v>
      </c>
      <c r="I1458" s="167" t="s">
        <v>1650</v>
      </c>
      <c r="J1458" s="167" t="s">
        <v>4591</v>
      </c>
      <c r="K1458" s="167" t="s">
        <v>4550</v>
      </c>
      <c r="L1458" s="167" t="s">
        <v>4592</v>
      </c>
      <c r="M1458" s="167" t="s">
        <v>4551</v>
      </c>
      <c r="O1458" s="167">
        <v>11256</v>
      </c>
      <c r="P1458" s="167" t="s">
        <v>4987</v>
      </c>
      <c r="Q1458" s="167">
        <v>296.04000000000002</v>
      </c>
      <c r="S1458" s="167">
        <f t="shared" si="22"/>
        <v>296.04000000000002</v>
      </c>
      <c r="T1458" s="167" t="s">
        <v>1361</v>
      </c>
    </row>
    <row r="1459" spans="1:20">
      <c r="A1459" s="167">
        <v>50300</v>
      </c>
      <c r="B1459" s="168">
        <v>45931</v>
      </c>
      <c r="C1459" s="168">
        <v>45931</v>
      </c>
      <c r="D1459" s="167" t="s">
        <v>5677</v>
      </c>
      <c r="E1459" s="167" t="s">
        <v>5677</v>
      </c>
      <c r="F1459" s="167" t="s">
        <v>1557</v>
      </c>
      <c r="G1459" s="167" t="s">
        <v>134</v>
      </c>
      <c r="I1459" s="167" t="s">
        <v>1650</v>
      </c>
      <c r="J1459" s="167" t="s">
        <v>4597</v>
      </c>
      <c r="K1459" s="167" t="s">
        <v>4550</v>
      </c>
      <c r="L1459" s="167" t="s">
        <v>4598</v>
      </c>
      <c r="M1459" s="167" t="s">
        <v>4551</v>
      </c>
      <c r="O1459" s="167">
        <v>11256</v>
      </c>
      <c r="P1459" s="167" t="s">
        <v>4987</v>
      </c>
      <c r="Q1459" s="167">
        <v>756.52</v>
      </c>
      <c r="S1459" s="167">
        <f t="shared" si="22"/>
        <v>756.52</v>
      </c>
      <c r="T1459" s="167" t="s">
        <v>1361</v>
      </c>
    </row>
    <row r="1460" spans="1:20">
      <c r="A1460" s="167">
        <v>50300</v>
      </c>
      <c r="B1460" s="168">
        <v>45931</v>
      </c>
      <c r="C1460" s="168">
        <v>45931</v>
      </c>
      <c r="D1460" s="167" t="s">
        <v>5677</v>
      </c>
      <c r="E1460" s="167" t="s">
        <v>5677</v>
      </c>
      <c r="F1460" s="167" t="s">
        <v>1557</v>
      </c>
      <c r="G1460" s="167" t="s">
        <v>134</v>
      </c>
      <c r="I1460" s="167" t="s">
        <v>1650</v>
      </c>
      <c r="J1460" s="167" t="s">
        <v>4588</v>
      </c>
      <c r="K1460" s="167" t="s">
        <v>4550</v>
      </c>
      <c r="L1460" s="167" t="s">
        <v>4589</v>
      </c>
      <c r="M1460" s="167" t="s">
        <v>4551</v>
      </c>
      <c r="O1460" s="167">
        <v>11256</v>
      </c>
      <c r="P1460" s="167" t="s">
        <v>4987</v>
      </c>
      <c r="Q1460" s="167">
        <v>993.22</v>
      </c>
      <c r="S1460" s="167">
        <f t="shared" si="22"/>
        <v>993.22</v>
      </c>
      <c r="T1460" s="167" t="s">
        <v>1361</v>
      </c>
    </row>
    <row r="1461" spans="1:20">
      <c r="A1461" s="167">
        <v>50300</v>
      </c>
      <c r="B1461" s="168">
        <v>45931</v>
      </c>
      <c r="C1461" s="168">
        <v>45931</v>
      </c>
      <c r="D1461" s="167" t="s">
        <v>5677</v>
      </c>
      <c r="E1461" s="167" t="s">
        <v>5677</v>
      </c>
      <c r="F1461" s="167" t="s">
        <v>1557</v>
      </c>
      <c r="G1461" s="167" t="s">
        <v>134</v>
      </c>
      <c r="I1461" s="167" t="s">
        <v>1650</v>
      </c>
      <c r="J1461" s="167" t="s">
        <v>4585</v>
      </c>
      <c r="K1461" s="167" t="s">
        <v>4550</v>
      </c>
      <c r="L1461" s="167" t="s">
        <v>4586</v>
      </c>
      <c r="M1461" s="167" t="s">
        <v>4551</v>
      </c>
      <c r="O1461" s="167">
        <v>11256</v>
      </c>
      <c r="P1461" s="167" t="s">
        <v>4987</v>
      </c>
      <c r="Q1461" s="167">
        <v>3867.4</v>
      </c>
      <c r="S1461" s="167">
        <f t="shared" si="22"/>
        <v>3867.4</v>
      </c>
      <c r="T1461" s="167" t="s">
        <v>1361</v>
      </c>
    </row>
    <row r="1462" spans="1:20">
      <c r="A1462" s="167">
        <v>50300</v>
      </c>
      <c r="B1462" s="168">
        <v>45931</v>
      </c>
      <c r="C1462" s="168">
        <v>45931</v>
      </c>
      <c r="D1462" s="167" t="s">
        <v>5680</v>
      </c>
      <c r="E1462" s="167" t="s">
        <v>5680</v>
      </c>
      <c r="F1462" s="167" t="s">
        <v>1557</v>
      </c>
      <c r="G1462" s="167" t="s">
        <v>134</v>
      </c>
      <c r="I1462" s="167" t="s">
        <v>1650</v>
      </c>
      <c r="J1462" s="167" t="s">
        <v>2873</v>
      </c>
      <c r="K1462" s="167" t="s">
        <v>620</v>
      </c>
      <c r="L1462" s="167" t="s">
        <v>2874</v>
      </c>
      <c r="M1462" s="167" t="s">
        <v>2814</v>
      </c>
      <c r="O1462" s="167">
        <v>10981</v>
      </c>
      <c r="P1462" s="167" t="s">
        <v>4987</v>
      </c>
      <c r="Q1462" s="167">
        <v>39</v>
      </c>
      <c r="S1462" s="167">
        <f t="shared" si="22"/>
        <v>39</v>
      </c>
      <c r="T1462" s="167" t="s">
        <v>1361</v>
      </c>
    </row>
    <row r="1463" spans="1:20">
      <c r="A1463" s="167">
        <v>50300</v>
      </c>
      <c r="B1463" s="168">
        <v>45931</v>
      </c>
      <c r="C1463" s="168">
        <v>45931</v>
      </c>
      <c r="D1463" s="167" t="s">
        <v>5681</v>
      </c>
      <c r="E1463" s="167" t="s">
        <v>5681</v>
      </c>
      <c r="F1463" s="167" t="s">
        <v>1504</v>
      </c>
      <c r="G1463" s="167" t="s">
        <v>297</v>
      </c>
      <c r="I1463" s="167" t="s">
        <v>1650</v>
      </c>
      <c r="J1463" s="167" t="s">
        <v>1826</v>
      </c>
      <c r="K1463" s="167" t="s">
        <v>610</v>
      </c>
      <c r="L1463" s="167" t="s">
        <v>1827</v>
      </c>
      <c r="M1463" s="167" t="s">
        <v>2693</v>
      </c>
      <c r="O1463" s="167">
        <v>11164</v>
      </c>
      <c r="P1463" s="167" t="s">
        <v>4987</v>
      </c>
      <c r="Q1463" s="167">
        <v>1708.2</v>
      </c>
      <c r="S1463" s="167">
        <f t="shared" si="22"/>
        <v>1708.2</v>
      </c>
      <c r="T1463" s="167" t="s">
        <v>1361</v>
      </c>
    </row>
    <row r="1464" spans="1:20">
      <c r="A1464" s="167">
        <v>50300</v>
      </c>
      <c r="B1464" s="168">
        <v>45931</v>
      </c>
      <c r="C1464" s="168">
        <v>45931</v>
      </c>
      <c r="D1464" s="167" t="s">
        <v>5682</v>
      </c>
      <c r="E1464" s="167" t="s">
        <v>5682</v>
      </c>
      <c r="F1464" s="167" t="s">
        <v>2917</v>
      </c>
      <c r="G1464" s="167" t="s">
        <v>2918</v>
      </c>
      <c r="I1464" s="167" t="s">
        <v>1405</v>
      </c>
      <c r="J1464" s="167" t="s">
        <v>3992</v>
      </c>
      <c r="K1464" s="167" t="s">
        <v>1227</v>
      </c>
      <c r="L1464" s="167" t="s">
        <v>3993</v>
      </c>
      <c r="M1464" s="167" t="s">
        <v>3982</v>
      </c>
      <c r="O1464" s="167">
        <v>11165</v>
      </c>
      <c r="P1464" s="167" t="s">
        <v>4987</v>
      </c>
      <c r="Q1464" s="167">
        <v>190.97</v>
      </c>
      <c r="S1464" s="167">
        <f t="shared" si="22"/>
        <v>190.97</v>
      </c>
      <c r="T1464" s="167" t="s">
        <v>1361</v>
      </c>
    </row>
    <row r="1465" spans="1:20">
      <c r="A1465" s="167">
        <v>50300</v>
      </c>
      <c r="B1465" s="168">
        <v>45931</v>
      </c>
      <c r="C1465" s="168">
        <v>45931</v>
      </c>
      <c r="D1465" s="167" t="s">
        <v>5683</v>
      </c>
      <c r="E1465" s="167" t="s">
        <v>5683</v>
      </c>
      <c r="F1465" s="167" t="s">
        <v>2917</v>
      </c>
      <c r="G1465" s="167" t="s">
        <v>2918</v>
      </c>
      <c r="I1465" s="167" t="s">
        <v>1405</v>
      </c>
      <c r="J1465" s="167" t="s">
        <v>3557</v>
      </c>
      <c r="K1465" s="167" t="s">
        <v>1162</v>
      </c>
      <c r="L1465" s="167" t="s">
        <v>3558</v>
      </c>
      <c r="M1465" s="167" t="s">
        <v>3555</v>
      </c>
      <c r="O1465" s="167">
        <v>11166</v>
      </c>
      <c r="P1465" s="167" t="s">
        <v>4987</v>
      </c>
      <c r="Q1465" s="167">
        <v>10282.11</v>
      </c>
      <c r="S1465" s="167">
        <f t="shared" si="22"/>
        <v>10282.11</v>
      </c>
      <c r="T1465" s="167" t="s">
        <v>1361</v>
      </c>
    </row>
    <row r="1466" spans="1:20">
      <c r="A1466" s="167">
        <v>50300</v>
      </c>
      <c r="B1466" s="168">
        <v>45931</v>
      </c>
      <c r="C1466" s="168">
        <v>45931</v>
      </c>
      <c r="D1466" s="167" t="s">
        <v>5684</v>
      </c>
      <c r="E1466" s="167" t="s">
        <v>5684</v>
      </c>
      <c r="F1466" s="167" t="s">
        <v>1504</v>
      </c>
      <c r="G1466" s="167" t="s">
        <v>297</v>
      </c>
      <c r="I1466" s="167" t="s">
        <v>1650</v>
      </c>
      <c r="J1466" s="167" t="s">
        <v>4345</v>
      </c>
      <c r="K1466" s="167" t="s">
        <v>754</v>
      </c>
      <c r="L1466" s="167" t="s">
        <v>4346</v>
      </c>
      <c r="M1466" s="167" t="s">
        <v>4347</v>
      </c>
      <c r="O1466" s="167">
        <v>11167</v>
      </c>
      <c r="P1466" s="167" t="s">
        <v>4987</v>
      </c>
      <c r="Q1466" s="167">
        <v>876</v>
      </c>
      <c r="S1466" s="167">
        <f t="shared" si="22"/>
        <v>876</v>
      </c>
      <c r="T1466" s="167" t="s">
        <v>1361</v>
      </c>
    </row>
    <row r="1467" spans="1:20">
      <c r="A1467" s="167">
        <v>50300</v>
      </c>
      <c r="B1467" s="168">
        <v>45931</v>
      </c>
      <c r="C1467" s="168">
        <v>45931</v>
      </c>
      <c r="D1467" s="167" t="s">
        <v>5685</v>
      </c>
      <c r="E1467" s="167" t="s">
        <v>5685</v>
      </c>
      <c r="F1467" s="167" t="s">
        <v>1504</v>
      </c>
      <c r="G1467" s="167" t="s">
        <v>297</v>
      </c>
      <c r="I1467" s="167" t="s">
        <v>1650</v>
      </c>
      <c r="J1467" s="167" t="s">
        <v>1918</v>
      </c>
      <c r="K1467" s="167" t="s">
        <v>562</v>
      </c>
      <c r="L1467" s="167" t="s">
        <v>1919</v>
      </c>
      <c r="M1467" s="167" t="s">
        <v>1915</v>
      </c>
      <c r="O1467" s="167">
        <v>11168</v>
      </c>
      <c r="P1467" s="167" t="s">
        <v>4987</v>
      </c>
      <c r="Q1467" s="167">
        <v>600</v>
      </c>
      <c r="S1467" s="167">
        <f t="shared" si="22"/>
        <v>600</v>
      </c>
      <c r="T1467" s="167" t="s">
        <v>1361</v>
      </c>
    </row>
    <row r="1468" spans="1:20">
      <c r="A1468" s="167">
        <v>50300</v>
      </c>
      <c r="B1468" s="168">
        <v>45932</v>
      </c>
      <c r="C1468" s="168">
        <v>45932</v>
      </c>
      <c r="D1468" s="167" t="s">
        <v>5686</v>
      </c>
      <c r="E1468" s="167" t="s">
        <v>5686</v>
      </c>
      <c r="F1468" s="167" t="s">
        <v>1425</v>
      </c>
      <c r="G1468" s="167" t="s">
        <v>1426</v>
      </c>
      <c r="I1468" s="167" t="s">
        <v>1650</v>
      </c>
      <c r="J1468" s="167" t="s">
        <v>2088</v>
      </c>
      <c r="K1468" s="167" t="s">
        <v>594</v>
      </c>
      <c r="L1468" s="167" t="s">
        <v>2089</v>
      </c>
      <c r="M1468" s="167" t="s">
        <v>2424</v>
      </c>
      <c r="O1468" s="167">
        <v>11170</v>
      </c>
      <c r="P1468" s="167" t="s">
        <v>4987</v>
      </c>
      <c r="Q1468" s="167">
        <v>279</v>
      </c>
      <c r="S1468" s="167">
        <f t="shared" si="22"/>
        <v>279</v>
      </c>
      <c r="T1468" s="167" t="s">
        <v>1361</v>
      </c>
    </row>
    <row r="1469" spans="1:20">
      <c r="A1469" s="167">
        <v>50300</v>
      </c>
      <c r="B1469" s="168">
        <v>45932</v>
      </c>
      <c r="C1469" s="168">
        <v>45932</v>
      </c>
      <c r="D1469" s="167" t="s">
        <v>5687</v>
      </c>
      <c r="E1469" s="167" t="s">
        <v>5687</v>
      </c>
      <c r="F1469" s="167" t="s">
        <v>1557</v>
      </c>
      <c r="G1469" s="167" t="s">
        <v>134</v>
      </c>
      <c r="I1469" s="167" t="s">
        <v>1405</v>
      </c>
      <c r="J1469" s="167" t="s">
        <v>2514</v>
      </c>
      <c r="K1469" s="167" t="s">
        <v>1259</v>
      </c>
      <c r="L1469" s="167" t="s">
        <v>2515</v>
      </c>
      <c r="M1469" s="167" t="s">
        <v>4213</v>
      </c>
      <c r="O1469" s="167">
        <v>11171</v>
      </c>
      <c r="P1469" s="167" t="s">
        <v>4987</v>
      </c>
      <c r="Q1469" s="167">
        <v>1015.6</v>
      </c>
      <c r="S1469" s="167">
        <f t="shared" si="22"/>
        <v>1015.6</v>
      </c>
      <c r="T1469" s="167" t="s">
        <v>1361</v>
      </c>
    </row>
    <row r="1470" spans="1:20">
      <c r="A1470" s="167">
        <v>50300</v>
      </c>
      <c r="B1470" s="168">
        <v>45932</v>
      </c>
      <c r="C1470" s="168">
        <v>45932</v>
      </c>
      <c r="D1470" s="167" t="s">
        <v>5688</v>
      </c>
      <c r="E1470" s="167" t="s">
        <v>5688</v>
      </c>
      <c r="F1470" s="167" t="s">
        <v>1557</v>
      </c>
      <c r="G1470" s="167" t="s">
        <v>134</v>
      </c>
      <c r="I1470" s="167" t="s">
        <v>1405</v>
      </c>
      <c r="J1470" s="167" t="s">
        <v>2281</v>
      </c>
      <c r="K1470" s="167" t="s">
        <v>911</v>
      </c>
      <c r="L1470" s="167" t="s">
        <v>2282</v>
      </c>
      <c r="M1470" s="167" t="s">
        <v>2269</v>
      </c>
      <c r="O1470" s="167">
        <v>11173</v>
      </c>
      <c r="P1470" s="167" t="s">
        <v>4987</v>
      </c>
      <c r="Q1470" s="167">
        <v>1375.53</v>
      </c>
      <c r="S1470" s="167">
        <f t="shared" si="22"/>
        <v>1375.53</v>
      </c>
      <c r="T1470" s="167" t="s">
        <v>1361</v>
      </c>
    </row>
    <row r="1471" spans="1:20">
      <c r="A1471" s="167">
        <v>50300</v>
      </c>
      <c r="B1471" s="168">
        <v>45933</v>
      </c>
      <c r="C1471" s="168">
        <v>45933</v>
      </c>
      <c r="D1471" s="167" t="s">
        <v>5689</v>
      </c>
      <c r="E1471" s="167" t="s">
        <v>5689</v>
      </c>
      <c r="F1471" s="167" t="s">
        <v>1557</v>
      </c>
      <c r="G1471" s="167" t="s">
        <v>134</v>
      </c>
      <c r="I1471" s="167" t="s">
        <v>1405</v>
      </c>
      <c r="J1471" s="167" t="s">
        <v>3628</v>
      </c>
      <c r="K1471" s="167" t="s">
        <v>1172</v>
      </c>
      <c r="L1471" s="167" t="s">
        <v>3629</v>
      </c>
      <c r="M1471" s="167" t="s">
        <v>3616</v>
      </c>
      <c r="O1471" s="167">
        <v>11174</v>
      </c>
      <c r="P1471" s="167" t="s">
        <v>4987</v>
      </c>
      <c r="Q1471" s="167">
        <v>4972.3599999999997</v>
      </c>
      <c r="S1471" s="167">
        <f t="shared" si="22"/>
        <v>4972.3599999999997</v>
      </c>
      <c r="T1471" s="167" t="s">
        <v>1361</v>
      </c>
    </row>
    <row r="1472" spans="1:20">
      <c r="A1472" s="167">
        <v>50300</v>
      </c>
      <c r="B1472" s="168">
        <v>45936</v>
      </c>
      <c r="C1472" s="168">
        <v>45936</v>
      </c>
      <c r="D1472" s="167" t="s">
        <v>5690</v>
      </c>
      <c r="E1472" s="167" t="s">
        <v>5690</v>
      </c>
      <c r="F1472" s="167" t="s">
        <v>1557</v>
      </c>
      <c r="G1472" s="167" t="s">
        <v>134</v>
      </c>
      <c r="I1472" s="167" t="s">
        <v>1650</v>
      </c>
      <c r="J1472" s="167" t="s">
        <v>4715</v>
      </c>
      <c r="K1472" s="167" t="s">
        <v>4651</v>
      </c>
      <c r="L1472" s="167" t="s">
        <v>4716</v>
      </c>
      <c r="M1472" s="167" t="s">
        <v>4652</v>
      </c>
      <c r="O1472" s="167">
        <v>11175</v>
      </c>
      <c r="P1472" s="167" t="s">
        <v>4987</v>
      </c>
      <c r="Q1472" s="167">
        <v>35.4</v>
      </c>
      <c r="S1472" s="167">
        <f t="shared" si="22"/>
        <v>35.4</v>
      </c>
      <c r="T1472" s="167" t="s">
        <v>1361</v>
      </c>
    </row>
    <row r="1473" spans="1:20">
      <c r="A1473" s="167">
        <v>50300</v>
      </c>
      <c r="B1473" s="168">
        <v>45936</v>
      </c>
      <c r="C1473" s="168">
        <v>45936</v>
      </c>
      <c r="D1473" s="167" t="s">
        <v>5690</v>
      </c>
      <c r="E1473" s="167" t="s">
        <v>5690</v>
      </c>
      <c r="F1473" s="167" t="s">
        <v>1557</v>
      </c>
      <c r="G1473" s="167" t="s">
        <v>134</v>
      </c>
      <c r="I1473" s="167" t="s">
        <v>1650</v>
      </c>
      <c r="J1473" s="167" t="s">
        <v>4755</v>
      </c>
      <c r="K1473" s="167" t="s">
        <v>4651</v>
      </c>
      <c r="L1473" s="167" t="s">
        <v>4756</v>
      </c>
      <c r="M1473" s="167" t="s">
        <v>4652</v>
      </c>
      <c r="O1473" s="167">
        <v>11175</v>
      </c>
      <c r="P1473" s="167" t="s">
        <v>4987</v>
      </c>
      <c r="Q1473" s="167">
        <v>131.34</v>
      </c>
      <c r="S1473" s="167">
        <f t="shared" si="22"/>
        <v>131.34</v>
      </c>
      <c r="T1473" s="167" t="s">
        <v>1361</v>
      </c>
    </row>
    <row r="1474" spans="1:20">
      <c r="A1474" s="167">
        <v>50300</v>
      </c>
      <c r="B1474" s="168">
        <v>45936</v>
      </c>
      <c r="C1474" s="168">
        <v>45936</v>
      </c>
      <c r="D1474" s="167" t="s">
        <v>5690</v>
      </c>
      <c r="E1474" s="167" t="s">
        <v>5690</v>
      </c>
      <c r="F1474" s="167" t="s">
        <v>1557</v>
      </c>
      <c r="G1474" s="167" t="s">
        <v>134</v>
      </c>
      <c r="I1474" s="167" t="s">
        <v>1650</v>
      </c>
      <c r="J1474" s="167" t="s">
        <v>4718</v>
      </c>
      <c r="K1474" s="167" t="s">
        <v>4651</v>
      </c>
      <c r="L1474" s="167" t="s">
        <v>4719</v>
      </c>
      <c r="M1474" s="167" t="s">
        <v>4652</v>
      </c>
      <c r="O1474" s="167">
        <v>11175</v>
      </c>
      <c r="P1474" s="167" t="s">
        <v>4987</v>
      </c>
      <c r="Q1474" s="167">
        <v>132.47999999999999</v>
      </c>
      <c r="S1474" s="167">
        <f t="shared" si="22"/>
        <v>132.47999999999999</v>
      </c>
      <c r="T1474" s="167" t="s">
        <v>1361</v>
      </c>
    </row>
    <row r="1475" spans="1:20">
      <c r="A1475" s="167">
        <v>50300</v>
      </c>
      <c r="B1475" s="168">
        <v>45936</v>
      </c>
      <c r="C1475" s="168">
        <v>45936</v>
      </c>
      <c r="D1475" s="167" t="s">
        <v>5690</v>
      </c>
      <c r="E1475" s="167" t="s">
        <v>5690</v>
      </c>
      <c r="F1475" s="167" t="s">
        <v>1557</v>
      </c>
      <c r="G1475" s="167" t="s">
        <v>134</v>
      </c>
      <c r="I1475" s="167" t="s">
        <v>1650</v>
      </c>
      <c r="J1475" s="167" t="s">
        <v>4729</v>
      </c>
      <c r="K1475" s="167" t="s">
        <v>4651</v>
      </c>
      <c r="L1475" s="167" t="s">
        <v>4730</v>
      </c>
      <c r="M1475" s="167" t="s">
        <v>4652</v>
      </c>
      <c r="O1475" s="167">
        <v>11175</v>
      </c>
      <c r="P1475" s="167" t="s">
        <v>4987</v>
      </c>
      <c r="Q1475" s="167">
        <v>138.41999999999999</v>
      </c>
      <c r="S1475" s="167">
        <f t="shared" ref="S1475:S1538" si="23">Q1475-R1475</f>
        <v>138.41999999999999</v>
      </c>
      <c r="T1475" s="167" t="s">
        <v>1361</v>
      </c>
    </row>
    <row r="1476" spans="1:20">
      <c r="A1476" s="167">
        <v>50300</v>
      </c>
      <c r="B1476" s="168">
        <v>45936</v>
      </c>
      <c r="C1476" s="168">
        <v>45936</v>
      </c>
      <c r="D1476" s="167" t="s">
        <v>5690</v>
      </c>
      <c r="E1476" s="167" t="s">
        <v>5690</v>
      </c>
      <c r="F1476" s="167" t="s">
        <v>1557</v>
      </c>
      <c r="G1476" s="167" t="s">
        <v>134</v>
      </c>
      <c r="I1476" s="167" t="s">
        <v>1650</v>
      </c>
      <c r="J1476" s="167" t="s">
        <v>4758</v>
      </c>
      <c r="K1476" s="167" t="s">
        <v>4651</v>
      </c>
      <c r="L1476" s="167" t="s">
        <v>4759</v>
      </c>
      <c r="M1476" s="167" t="s">
        <v>4652</v>
      </c>
      <c r="O1476" s="167">
        <v>11175</v>
      </c>
      <c r="P1476" s="167" t="s">
        <v>4987</v>
      </c>
      <c r="Q1476" s="167">
        <v>163.80000000000001</v>
      </c>
      <c r="S1476" s="167">
        <f t="shared" si="23"/>
        <v>163.80000000000001</v>
      </c>
      <c r="T1476" s="167" t="s">
        <v>1361</v>
      </c>
    </row>
    <row r="1477" spans="1:20">
      <c r="A1477" s="167">
        <v>50300</v>
      </c>
      <c r="B1477" s="168">
        <v>45936</v>
      </c>
      <c r="C1477" s="168">
        <v>45936</v>
      </c>
      <c r="D1477" s="167" t="s">
        <v>5690</v>
      </c>
      <c r="E1477" s="167" t="s">
        <v>5690</v>
      </c>
      <c r="F1477" s="167" t="s">
        <v>1557</v>
      </c>
      <c r="G1477" s="167" t="s">
        <v>134</v>
      </c>
      <c r="I1477" s="167" t="s">
        <v>1650</v>
      </c>
      <c r="J1477" s="167" t="s">
        <v>3784</v>
      </c>
      <c r="K1477" s="167" t="s">
        <v>4651</v>
      </c>
      <c r="L1477" s="167" t="s">
        <v>3785</v>
      </c>
      <c r="M1477" s="167" t="s">
        <v>4652</v>
      </c>
      <c r="O1477" s="167">
        <v>11175</v>
      </c>
      <c r="P1477" s="167" t="s">
        <v>4987</v>
      </c>
      <c r="Q1477" s="167">
        <v>1517.52</v>
      </c>
      <c r="S1477" s="167">
        <f t="shared" si="23"/>
        <v>1517.52</v>
      </c>
      <c r="T1477" s="167" t="s">
        <v>1361</v>
      </c>
    </row>
    <row r="1478" spans="1:20">
      <c r="A1478" s="167">
        <v>50300</v>
      </c>
      <c r="B1478" s="168">
        <v>45936</v>
      </c>
      <c r="C1478" s="168">
        <v>45936</v>
      </c>
      <c r="D1478" s="167" t="s">
        <v>5690</v>
      </c>
      <c r="E1478" s="167" t="s">
        <v>5690</v>
      </c>
      <c r="F1478" s="167" t="s">
        <v>1557</v>
      </c>
      <c r="G1478" s="167" t="s">
        <v>134</v>
      </c>
      <c r="I1478" s="167" t="s">
        <v>1650</v>
      </c>
      <c r="J1478" s="167" t="s">
        <v>4795</v>
      </c>
      <c r="K1478" s="167" t="s">
        <v>4651</v>
      </c>
      <c r="L1478" s="167" t="s">
        <v>4796</v>
      </c>
      <c r="M1478" s="167" t="s">
        <v>4652</v>
      </c>
      <c r="O1478" s="167">
        <v>11175</v>
      </c>
      <c r="P1478" s="167" t="s">
        <v>4987</v>
      </c>
      <c r="Q1478" s="167">
        <v>1963.92</v>
      </c>
      <c r="S1478" s="167">
        <f t="shared" si="23"/>
        <v>1963.92</v>
      </c>
      <c r="T1478" s="167" t="s">
        <v>1361</v>
      </c>
    </row>
    <row r="1479" spans="1:20">
      <c r="A1479" s="167">
        <v>50300</v>
      </c>
      <c r="B1479" s="168">
        <v>45936</v>
      </c>
      <c r="C1479" s="168">
        <v>45936</v>
      </c>
      <c r="D1479" s="167" t="s">
        <v>5690</v>
      </c>
      <c r="E1479" s="167" t="s">
        <v>5690</v>
      </c>
      <c r="F1479" s="167" t="s">
        <v>1557</v>
      </c>
      <c r="G1479" s="167" t="s">
        <v>134</v>
      </c>
      <c r="I1479" s="167" t="s">
        <v>1650</v>
      </c>
      <c r="J1479" s="167" t="s">
        <v>4789</v>
      </c>
      <c r="K1479" s="167" t="s">
        <v>4651</v>
      </c>
      <c r="L1479" s="167" t="s">
        <v>4790</v>
      </c>
      <c r="M1479" s="167" t="s">
        <v>4652</v>
      </c>
      <c r="O1479" s="167">
        <v>11175</v>
      </c>
      <c r="P1479" s="167" t="s">
        <v>4987</v>
      </c>
      <c r="Q1479" s="167">
        <v>4824.3</v>
      </c>
      <c r="S1479" s="167">
        <f t="shared" si="23"/>
        <v>4824.3</v>
      </c>
      <c r="T1479" s="167" t="s">
        <v>1361</v>
      </c>
    </row>
    <row r="1480" spans="1:20">
      <c r="A1480" s="167">
        <v>50300</v>
      </c>
      <c r="B1480" s="168">
        <v>45936</v>
      </c>
      <c r="C1480" s="168">
        <v>45936</v>
      </c>
      <c r="D1480" s="167" t="s">
        <v>5691</v>
      </c>
      <c r="E1480" s="167" t="s">
        <v>5691</v>
      </c>
      <c r="F1480" s="167" t="s">
        <v>1557</v>
      </c>
      <c r="G1480" s="167" t="s">
        <v>134</v>
      </c>
      <c r="I1480" s="167" t="s">
        <v>1650</v>
      </c>
      <c r="J1480" s="167" t="s">
        <v>4736</v>
      </c>
      <c r="K1480" s="167" t="s">
        <v>4651</v>
      </c>
      <c r="L1480" s="167" t="s">
        <v>4737</v>
      </c>
      <c r="M1480" s="167" t="s">
        <v>4652</v>
      </c>
      <c r="O1480" s="167">
        <v>11176</v>
      </c>
      <c r="P1480" s="167" t="s">
        <v>4987</v>
      </c>
      <c r="Q1480" s="167">
        <v>4168.5</v>
      </c>
      <c r="S1480" s="167">
        <f t="shared" si="23"/>
        <v>4168.5</v>
      </c>
      <c r="T1480" s="167" t="s">
        <v>1361</v>
      </c>
    </row>
    <row r="1481" spans="1:20">
      <c r="A1481" s="167">
        <v>50300</v>
      </c>
      <c r="B1481" s="168">
        <v>45936</v>
      </c>
      <c r="C1481" s="168">
        <v>45936</v>
      </c>
      <c r="D1481" s="167" t="s">
        <v>5692</v>
      </c>
      <c r="E1481" s="167" t="s">
        <v>5692</v>
      </c>
      <c r="F1481" s="167" t="s">
        <v>1557</v>
      </c>
      <c r="G1481" s="167" t="s">
        <v>134</v>
      </c>
      <c r="I1481" s="167" t="s">
        <v>1650</v>
      </c>
      <c r="J1481" s="167" t="s">
        <v>4715</v>
      </c>
      <c r="K1481" s="167" t="s">
        <v>4651</v>
      </c>
      <c r="L1481" s="167" t="s">
        <v>4716</v>
      </c>
      <c r="M1481" s="167" t="s">
        <v>4652</v>
      </c>
      <c r="O1481" s="167">
        <v>11177</v>
      </c>
      <c r="P1481" s="167" t="s">
        <v>4987</v>
      </c>
      <c r="Q1481" s="167">
        <v>5.9</v>
      </c>
      <c r="S1481" s="167">
        <f t="shared" si="23"/>
        <v>5.9</v>
      </c>
      <c r="T1481" s="167" t="s">
        <v>1361</v>
      </c>
    </row>
    <row r="1482" spans="1:20">
      <c r="A1482" s="167">
        <v>50300</v>
      </c>
      <c r="B1482" s="168">
        <v>45936</v>
      </c>
      <c r="C1482" s="168">
        <v>45936</v>
      </c>
      <c r="D1482" s="167" t="s">
        <v>5692</v>
      </c>
      <c r="E1482" s="167" t="s">
        <v>5692</v>
      </c>
      <c r="F1482" s="167" t="s">
        <v>1557</v>
      </c>
      <c r="G1482" s="167" t="s">
        <v>134</v>
      </c>
      <c r="I1482" s="167" t="s">
        <v>1650</v>
      </c>
      <c r="J1482" s="167" t="s">
        <v>4718</v>
      </c>
      <c r="K1482" s="167" t="s">
        <v>4651</v>
      </c>
      <c r="L1482" s="167" t="s">
        <v>4719</v>
      </c>
      <c r="M1482" s="167" t="s">
        <v>4652</v>
      </c>
      <c r="O1482" s="167">
        <v>11177</v>
      </c>
      <c r="P1482" s="167" t="s">
        <v>4987</v>
      </c>
      <c r="Q1482" s="167">
        <v>19.98</v>
      </c>
      <c r="S1482" s="167">
        <f t="shared" si="23"/>
        <v>19.98</v>
      </c>
      <c r="T1482" s="167" t="s">
        <v>1361</v>
      </c>
    </row>
    <row r="1483" spans="1:20">
      <c r="A1483" s="167">
        <v>50300</v>
      </c>
      <c r="B1483" s="168">
        <v>45936</v>
      </c>
      <c r="C1483" s="168">
        <v>45936</v>
      </c>
      <c r="D1483" s="167" t="s">
        <v>5692</v>
      </c>
      <c r="E1483" s="167" t="s">
        <v>5692</v>
      </c>
      <c r="F1483" s="167" t="s">
        <v>1557</v>
      </c>
      <c r="G1483" s="167" t="s">
        <v>134</v>
      </c>
      <c r="I1483" s="167" t="s">
        <v>1650</v>
      </c>
      <c r="J1483" s="167" t="s">
        <v>4755</v>
      </c>
      <c r="K1483" s="167" t="s">
        <v>4651</v>
      </c>
      <c r="L1483" s="167" t="s">
        <v>4756</v>
      </c>
      <c r="M1483" s="167" t="s">
        <v>4652</v>
      </c>
      <c r="O1483" s="167">
        <v>11177</v>
      </c>
      <c r="P1483" s="167" t="s">
        <v>4987</v>
      </c>
      <c r="Q1483" s="167">
        <v>20.64</v>
      </c>
      <c r="S1483" s="167">
        <f t="shared" si="23"/>
        <v>20.64</v>
      </c>
      <c r="T1483" s="167" t="s">
        <v>1361</v>
      </c>
    </row>
    <row r="1484" spans="1:20">
      <c r="A1484" s="167">
        <v>50300</v>
      </c>
      <c r="B1484" s="168">
        <v>45936</v>
      </c>
      <c r="C1484" s="168">
        <v>45936</v>
      </c>
      <c r="D1484" s="167" t="s">
        <v>5692</v>
      </c>
      <c r="E1484" s="167" t="s">
        <v>5692</v>
      </c>
      <c r="F1484" s="167" t="s">
        <v>1557</v>
      </c>
      <c r="G1484" s="167" t="s">
        <v>134</v>
      </c>
      <c r="I1484" s="167" t="s">
        <v>1650</v>
      </c>
      <c r="J1484" s="167" t="s">
        <v>4729</v>
      </c>
      <c r="K1484" s="167" t="s">
        <v>4651</v>
      </c>
      <c r="L1484" s="167" t="s">
        <v>4730</v>
      </c>
      <c r="M1484" s="167" t="s">
        <v>4652</v>
      </c>
      <c r="O1484" s="167">
        <v>11177</v>
      </c>
      <c r="P1484" s="167" t="s">
        <v>4987</v>
      </c>
      <c r="Q1484" s="167">
        <v>24.55</v>
      </c>
      <c r="S1484" s="167">
        <f t="shared" si="23"/>
        <v>24.55</v>
      </c>
      <c r="T1484" s="167" t="s">
        <v>1361</v>
      </c>
    </row>
    <row r="1485" spans="1:20">
      <c r="A1485" s="167">
        <v>50300</v>
      </c>
      <c r="B1485" s="168">
        <v>45936</v>
      </c>
      <c r="C1485" s="168">
        <v>45936</v>
      </c>
      <c r="D1485" s="167" t="s">
        <v>5692</v>
      </c>
      <c r="E1485" s="167" t="s">
        <v>5692</v>
      </c>
      <c r="F1485" s="167" t="s">
        <v>1557</v>
      </c>
      <c r="G1485" s="167" t="s">
        <v>134</v>
      </c>
      <c r="I1485" s="167" t="s">
        <v>1650</v>
      </c>
      <c r="J1485" s="167" t="s">
        <v>4758</v>
      </c>
      <c r="K1485" s="167" t="s">
        <v>4651</v>
      </c>
      <c r="L1485" s="167" t="s">
        <v>4759</v>
      </c>
      <c r="M1485" s="167" t="s">
        <v>4652</v>
      </c>
      <c r="O1485" s="167">
        <v>11177</v>
      </c>
      <c r="P1485" s="167" t="s">
        <v>4987</v>
      </c>
      <c r="Q1485" s="167">
        <v>25.9</v>
      </c>
      <c r="S1485" s="167">
        <f t="shared" si="23"/>
        <v>25.9</v>
      </c>
      <c r="T1485" s="167" t="s">
        <v>1361</v>
      </c>
    </row>
    <row r="1486" spans="1:20">
      <c r="A1486" s="167">
        <v>50300</v>
      </c>
      <c r="B1486" s="168">
        <v>45936</v>
      </c>
      <c r="C1486" s="168">
        <v>45936</v>
      </c>
      <c r="D1486" s="167" t="s">
        <v>5692</v>
      </c>
      <c r="E1486" s="167" t="s">
        <v>5692</v>
      </c>
      <c r="F1486" s="167" t="s">
        <v>1557</v>
      </c>
      <c r="G1486" s="167" t="s">
        <v>134</v>
      </c>
      <c r="I1486" s="167" t="s">
        <v>1650</v>
      </c>
      <c r="J1486" s="167" t="s">
        <v>3784</v>
      </c>
      <c r="K1486" s="167" t="s">
        <v>4651</v>
      </c>
      <c r="L1486" s="167" t="s">
        <v>3785</v>
      </c>
      <c r="M1486" s="167" t="s">
        <v>4652</v>
      </c>
      <c r="O1486" s="167">
        <v>11177</v>
      </c>
      <c r="P1486" s="167" t="s">
        <v>4987</v>
      </c>
      <c r="Q1486" s="167">
        <v>263.12</v>
      </c>
      <c r="S1486" s="167">
        <f t="shared" si="23"/>
        <v>263.12</v>
      </c>
      <c r="T1486" s="167" t="s">
        <v>1361</v>
      </c>
    </row>
    <row r="1487" spans="1:20">
      <c r="A1487" s="167">
        <v>50300</v>
      </c>
      <c r="B1487" s="168">
        <v>45936</v>
      </c>
      <c r="C1487" s="168">
        <v>45936</v>
      </c>
      <c r="D1487" s="167" t="s">
        <v>5692</v>
      </c>
      <c r="E1487" s="167" t="s">
        <v>5692</v>
      </c>
      <c r="F1487" s="167" t="s">
        <v>1557</v>
      </c>
      <c r="G1487" s="167" t="s">
        <v>134</v>
      </c>
      <c r="I1487" s="167" t="s">
        <v>1650</v>
      </c>
      <c r="J1487" s="167" t="s">
        <v>4752</v>
      </c>
      <c r="K1487" s="167" t="s">
        <v>4651</v>
      </c>
      <c r="L1487" s="167" t="s">
        <v>4753</v>
      </c>
      <c r="M1487" s="167" t="s">
        <v>4652</v>
      </c>
      <c r="O1487" s="167">
        <v>11177</v>
      </c>
      <c r="P1487" s="167" t="s">
        <v>4987</v>
      </c>
      <c r="Q1487" s="167">
        <v>328.3</v>
      </c>
      <c r="S1487" s="167">
        <f t="shared" si="23"/>
        <v>328.3</v>
      </c>
      <c r="T1487" s="167" t="s">
        <v>1361</v>
      </c>
    </row>
    <row r="1488" spans="1:20">
      <c r="A1488" s="167">
        <v>50300</v>
      </c>
      <c r="B1488" s="168">
        <v>45936</v>
      </c>
      <c r="C1488" s="168">
        <v>45936</v>
      </c>
      <c r="D1488" s="167" t="s">
        <v>5692</v>
      </c>
      <c r="E1488" s="167" t="s">
        <v>5692</v>
      </c>
      <c r="F1488" s="167" t="s">
        <v>1557</v>
      </c>
      <c r="G1488" s="167" t="s">
        <v>134</v>
      </c>
      <c r="I1488" s="167" t="s">
        <v>1650</v>
      </c>
      <c r="J1488" s="167" t="s">
        <v>4789</v>
      </c>
      <c r="K1488" s="167" t="s">
        <v>4651</v>
      </c>
      <c r="L1488" s="167" t="s">
        <v>4790</v>
      </c>
      <c r="M1488" s="167" t="s">
        <v>4652</v>
      </c>
      <c r="O1488" s="167">
        <v>11177</v>
      </c>
      <c r="P1488" s="167" t="s">
        <v>4987</v>
      </c>
      <c r="Q1488" s="167">
        <v>880.03</v>
      </c>
      <c r="S1488" s="167">
        <f t="shared" si="23"/>
        <v>880.03</v>
      </c>
      <c r="T1488" s="167" t="s">
        <v>1361</v>
      </c>
    </row>
    <row r="1489" spans="1:20">
      <c r="A1489" s="167">
        <v>50300</v>
      </c>
      <c r="B1489" s="168">
        <v>45936</v>
      </c>
      <c r="C1489" s="168">
        <v>45936</v>
      </c>
      <c r="D1489" s="167" t="s">
        <v>5693</v>
      </c>
      <c r="E1489" s="167" t="s">
        <v>5693</v>
      </c>
      <c r="F1489" s="167" t="s">
        <v>1557</v>
      </c>
      <c r="G1489" s="167" t="s">
        <v>134</v>
      </c>
      <c r="I1489" s="167" t="s">
        <v>1650</v>
      </c>
      <c r="J1489" s="167" t="s">
        <v>4715</v>
      </c>
      <c r="K1489" s="167" t="s">
        <v>4651</v>
      </c>
      <c r="L1489" s="167" t="s">
        <v>4716</v>
      </c>
      <c r="M1489" s="167" t="s">
        <v>4652</v>
      </c>
      <c r="O1489" s="167">
        <v>11178</v>
      </c>
      <c r="P1489" s="167" t="s">
        <v>4987</v>
      </c>
      <c r="Q1489" s="167">
        <v>5.9</v>
      </c>
      <c r="S1489" s="167">
        <f t="shared" si="23"/>
        <v>5.9</v>
      </c>
      <c r="T1489" s="167" t="s">
        <v>1361</v>
      </c>
    </row>
    <row r="1490" spans="1:20">
      <c r="A1490" s="167">
        <v>50300</v>
      </c>
      <c r="B1490" s="168">
        <v>45936</v>
      </c>
      <c r="C1490" s="168">
        <v>45936</v>
      </c>
      <c r="D1490" s="167" t="s">
        <v>5693</v>
      </c>
      <c r="E1490" s="167" t="s">
        <v>5693</v>
      </c>
      <c r="F1490" s="167" t="s">
        <v>1557</v>
      </c>
      <c r="G1490" s="167" t="s">
        <v>134</v>
      </c>
      <c r="I1490" s="167" t="s">
        <v>1650</v>
      </c>
      <c r="J1490" s="167" t="s">
        <v>4755</v>
      </c>
      <c r="K1490" s="167" t="s">
        <v>4651</v>
      </c>
      <c r="L1490" s="167" t="s">
        <v>4756</v>
      </c>
      <c r="M1490" s="167" t="s">
        <v>4652</v>
      </c>
      <c r="O1490" s="167">
        <v>11178</v>
      </c>
      <c r="P1490" s="167" t="s">
        <v>4987</v>
      </c>
      <c r="Q1490" s="167">
        <v>21.89</v>
      </c>
      <c r="S1490" s="167">
        <f t="shared" si="23"/>
        <v>21.89</v>
      </c>
      <c r="T1490" s="167" t="s">
        <v>1361</v>
      </c>
    </row>
    <row r="1491" spans="1:20">
      <c r="A1491" s="167">
        <v>50300</v>
      </c>
      <c r="B1491" s="168">
        <v>45936</v>
      </c>
      <c r="C1491" s="168">
        <v>45936</v>
      </c>
      <c r="D1491" s="167" t="s">
        <v>5693</v>
      </c>
      <c r="E1491" s="167" t="s">
        <v>5693</v>
      </c>
      <c r="F1491" s="167" t="s">
        <v>1557</v>
      </c>
      <c r="G1491" s="167" t="s">
        <v>134</v>
      </c>
      <c r="I1491" s="167" t="s">
        <v>1650</v>
      </c>
      <c r="J1491" s="167" t="s">
        <v>4718</v>
      </c>
      <c r="K1491" s="167" t="s">
        <v>4651</v>
      </c>
      <c r="L1491" s="167" t="s">
        <v>4719</v>
      </c>
      <c r="M1491" s="167" t="s">
        <v>4652</v>
      </c>
      <c r="O1491" s="167">
        <v>11178</v>
      </c>
      <c r="P1491" s="167" t="s">
        <v>4987</v>
      </c>
      <c r="Q1491" s="167">
        <v>22.08</v>
      </c>
      <c r="S1491" s="167">
        <f t="shared" si="23"/>
        <v>22.08</v>
      </c>
      <c r="T1491" s="167" t="s">
        <v>1361</v>
      </c>
    </row>
    <row r="1492" spans="1:20">
      <c r="A1492" s="167">
        <v>50300</v>
      </c>
      <c r="B1492" s="168">
        <v>45936</v>
      </c>
      <c r="C1492" s="168">
        <v>45936</v>
      </c>
      <c r="D1492" s="167" t="s">
        <v>5693</v>
      </c>
      <c r="E1492" s="167" t="s">
        <v>5693</v>
      </c>
      <c r="F1492" s="167" t="s">
        <v>1557</v>
      </c>
      <c r="G1492" s="167" t="s">
        <v>134</v>
      </c>
      <c r="I1492" s="167" t="s">
        <v>1650</v>
      </c>
      <c r="J1492" s="167" t="s">
        <v>4729</v>
      </c>
      <c r="K1492" s="167" t="s">
        <v>4651</v>
      </c>
      <c r="L1492" s="167" t="s">
        <v>4730</v>
      </c>
      <c r="M1492" s="167" t="s">
        <v>4652</v>
      </c>
      <c r="O1492" s="167">
        <v>11178</v>
      </c>
      <c r="P1492" s="167" t="s">
        <v>4987</v>
      </c>
      <c r="Q1492" s="167">
        <v>23.07</v>
      </c>
      <c r="S1492" s="167">
        <f t="shared" si="23"/>
        <v>23.07</v>
      </c>
      <c r="T1492" s="167" t="s">
        <v>1361</v>
      </c>
    </row>
    <row r="1493" spans="1:20">
      <c r="A1493" s="167">
        <v>50300</v>
      </c>
      <c r="B1493" s="168">
        <v>45936</v>
      </c>
      <c r="C1493" s="168">
        <v>45936</v>
      </c>
      <c r="D1493" s="167" t="s">
        <v>5693</v>
      </c>
      <c r="E1493" s="167" t="s">
        <v>5693</v>
      </c>
      <c r="F1493" s="167" t="s">
        <v>1557</v>
      </c>
      <c r="G1493" s="167" t="s">
        <v>134</v>
      </c>
      <c r="I1493" s="167" t="s">
        <v>1650</v>
      </c>
      <c r="J1493" s="167" t="s">
        <v>4758</v>
      </c>
      <c r="K1493" s="167" t="s">
        <v>4651</v>
      </c>
      <c r="L1493" s="167" t="s">
        <v>4759</v>
      </c>
      <c r="M1493" s="167" t="s">
        <v>4652</v>
      </c>
      <c r="O1493" s="167">
        <v>11178</v>
      </c>
      <c r="P1493" s="167" t="s">
        <v>4987</v>
      </c>
      <c r="Q1493" s="167">
        <v>27.3</v>
      </c>
      <c r="S1493" s="167">
        <f t="shared" si="23"/>
        <v>27.3</v>
      </c>
      <c r="T1493" s="167" t="s">
        <v>1361</v>
      </c>
    </row>
    <row r="1494" spans="1:20">
      <c r="A1494" s="167">
        <v>50300</v>
      </c>
      <c r="B1494" s="168">
        <v>45936</v>
      </c>
      <c r="C1494" s="168">
        <v>45936</v>
      </c>
      <c r="D1494" s="167" t="s">
        <v>5693</v>
      </c>
      <c r="E1494" s="167" t="s">
        <v>5693</v>
      </c>
      <c r="F1494" s="167" t="s">
        <v>1557</v>
      </c>
      <c r="G1494" s="167" t="s">
        <v>134</v>
      </c>
      <c r="I1494" s="167" t="s">
        <v>1650</v>
      </c>
      <c r="J1494" s="167" t="s">
        <v>3784</v>
      </c>
      <c r="K1494" s="167" t="s">
        <v>4651</v>
      </c>
      <c r="L1494" s="167" t="s">
        <v>3785</v>
      </c>
      <c r="M1494" s="167" t="s">
        <v>4652</v>
      </c>
      <c r="O1494" s="167">
        <v>11178</v>
      </c>
      <c r="P1494" s="167" t="s">
        <v>4987</v>
      </c>
      <c r="Q1494" s="167">
        <v>252.92</v>
      </c>
      <c r="S1494" s="167">
        <f t="shared" si="23"/>
        <v>252.92</v>
      </c>
      <c r="T1494" s="167" t="s">
        <v>1361</v>
      </c>
    </row>
    <row r="1495" spans="1:20">
      <c r="A1495" s="167">
        <v>50300</v>
      </c>
      <c r="B1495" s="168">
        <v>45936</v>
      </c>
      <c r="C1495" s="168">
        <v>45936</v>
      </c>
      <c r="D1495" s="167" t="s">
        <v>5693</v>
      </c>
      <c r="E1495" s="167" t="s">
        <v>5693</v>
      </c>
      <c r="F1495" s="167" t="s">
        <v>1557</v>
      </c>
      <c r="G1495" s="167" t="s">
        <v>134</v>
      </c>
      <c r="I1495" s="167" t="s">
        <v>1650</v>
      </c>
      <c r="J1495" s="167" t="s">
        <v>4795</v>
      </c>
      <c r="K1495" s="167" t="s">
        <v>4651</v>
      </c>
      <c r="L1495" s="167" t="s">
        <v>4796</v>
      </c>
      <c r="M1495" s="167" t="s">
        <v>4652</v>
      </c>
      <c r="O1495" s="167">
        <v>11178</v>
      </c>
      <c r="P1495" s="167" t="s">
        <v>4987</v>
      </c>
      <c r="Q1495" s="167">
        <v>327.32</v>
      </c>
      <c r="S1495" s="167">
        <f t="shared" si="23"/>
        <v>327.32</v>
      </c>
      <c r="T1495" s="167" t="s">
        <v>1361</v>
      </c>
    </row>
    <row r="1496" spans="1:20">
      <c r="A1496" s="167">
        <v>50300</v>
      </c>
      <c r="B1496" s="168">
        <v>45936</v>
      </c>
      <c r="C1496" s="168">
        <v>45936</v>
      </c>
      <c r="D1496" s="167" t="s">
        <v>5693</v>
      </c>
      <c r="E1496" s="167" t="s">
        <v>5693</v>
      </c>
      <c r="F1496" s="167" t="s">
        <v>1557</v>
      </c>
      <c r="G1496" s="167" t="s">
        <v>134</v>
      </c>
      <c r="I1496" s="167" t="s">
        <v>1650</v>
      </c>
      <c r="J1496" s="167" t="s">
        <v>4789</v>
      </c>
      <c r="K1496" s="167" t="s">
        <v>4651</v>
      </c>
      <c r="L1496" s="167" t="s">
        <v>4790</v>
      </c>
      <c r="M1496" s="167" t="s">
        <v>4652</v>
      </c>
      <c r="O1496" s="167">
        <v>11178</v>
      </c>
      <c r="P1496" s="167" t="s">
        <v>4987</v>
      </c>
      <c r="Q1496" s="167">
        <v>804.05</v>
      </c>
      <c r="S1496" s="167">
        <f t="shared" si="23"/>
        <v>804.05</v>
      </c>
      <c r="T1496" s="167" t="s">
        <v>1361</v>
      </c>
    </row>
    <row r="1497" spans="1:20">
      <c r="A1497" s="167">
        <v>50300</v>
      </c>
      <c r="B1497" s="168">
        <v>45936</v>
      </c>
      <c r="C1497" s="168">
        <v>45936</v>
      </c>
      <c r="D1497" s="167" t="s">
        <v>5694</v>
      </c>
      <c r="E1497" s="167" t="s">
        <v>5694</v>
      </c>
      <c r="F1497" s="167" t="s">
        <v>1557</v>
      </c>
      <c r="G1497" s="167" t="s">
        <v>134</v>
      </c>
      <c r="I1497" s="167" t="s">
        <v>1650</v>
      </c>
      <c r="J1497" s="167" t="s">
        <v>3784</v>
      </c>
      <c r="K1497" s="167" t="s">
        <v>4651</v>
      </c>
      <c r="L1497" s="167" t="s">
        <v>3785</v>
      </c>
      <c r="M1497" s="167" t="s">
        <v>4652</v>
      </c>
      <c r="O1497" s="167">
        <v>11179</v>
      </c>
      <c r="P1497" s="167" t="s">
        <v>4987</v>
      </c>
      <c r="Q1497" s="167">
        <v>263.12</v>
      </c>
      <c r="S1497" s="167">
        <f t="shared" si="23"/>
        <v>263.12</v>
      </c>
      <c r="T1497" s="167" t="s">
        <v>1361</v>
      </c>
    </row>
    <row r="1498" spans="1:20">
      <c r="A1498" s="167">
        <v>50300</v>
      </c>
      <c r="B1498" s="168">
        <v>45936</v>
      </c>
      <c r="C1498" s="168">
        <v>45936</v>
      </c>
      <c r="D1498" s="167" t="s">
        <v>5694</v>
      </c>
      <c r="E1498" s="167" t="s">
        <v>5694</v>
      </c>
      <c r="F1498" s="167" t="s">
        <v>1557</v>
      </c>
      <c r="G1498" s="167" t="s">
        <v>134</v>
      </c>
      <c r="I1498" s="167" t="s">
        <v>1650</v>
      </c>
      <c r="J1498" s="167" t="s">
        <v>4789</v>
      </c>
      <c r="K1498" s="167" t="s">
        <v>4651</v>
      </c>
      <c r="L1498" s="167" t="s">
        <v>4790</v>
      </c>
      <c r="M1498" s="167" t="s">
        <v>4652</v>
      </c>
      <c r="O1498" s="167">
        <v>11179</v>
      </c>
      <c r="P1498" s="167" t="s">
        <v>4987</v>
      </c>
      <c r="Q1498" s="167">
        <v>804.05</v>
      </c>
      <c r="S1498" s="167">
        <f t="shared" si="23"/>
        <v>804.05</v>
      </c>
      <c r="T1498" s="167" t="s">
        <v>1361</v>
      </c>
    </row>
    <row r="1499" spans="1:20">
      <c r="A1499" s="167">
        <v>50300</v>
      </c>
      <c r="B1499" s="168">
        <v>45936</v>
      </c>
      <c r="C1499" s="168">
        <v>45936</v>
      </c>
      <c r="D1499" s="167" t="s">
        <v>5695</v>
      </c>
      <c r="E1499" s="167" t="s">
        <v>5695</v>
      </c>
      <c r="F1499" s="167" t="s">
        <v>1557</v>
      </c>
      <c r="G1499" s="167" t="s">
        <v>134</v>
      </c>
      <c r="I1499" s="167" t="s">
        <v>1650</v>
      </c>
      <c r="J1499" s="167" t="s">
        <v>3784</v>
      </c>
      <c r="K1499" s="167" t="s">
        <v>4651</v>
      </c>
      <c r="L1499" s="167" t="s">
        <v>3785</v>
      </c>
      <c r="M1499" s="167" t="s">
        <v>4652</v>
      </c>
      <c r="O1499" s="167">
        <v>11180</v>
      </c>
      <c r="P1499" s="167" t="s">
        <v>4987</v>
      </c>
      <c r="Q1499" s="167">
        <v>252.92</v>
      </c>
      <c r="S1499" s="167">
        <f t="shared" si="23"/>
        <v>252.92</v>
      </c>
      <c r="T1499" s="167" t="s">
        <v>1361</v>
      </c>
    </row>
    <row r="1500" spans="1:20">
      <c r="A1500" s="167">
        <v>50300</v>
      </c>
      <c r="B1500" s="168">
        <v>45936</v>
      </c>
      <c r="C1500" s="168">
        <v>45936</v>
      </c>
      <c r="D1500" s="167" t="s">
        <v>5695</v>
      </c>
      <c r="E1500" s="167" t="s">
        <v>5695</v>
      </c>
      <c r="F1500" s="167" t="s">
        <v>1557</v>
      </c>
      <c r="G1500" s="167" t="s">
        <v>134</v>
      </c>
      <c r="I1500" s="167" t="s">
        <v>1650</v>
      </c>
      <c r="J1500" s="167" t="s">
        <v>4789</v>
      </c>
      <c r="K1500" s="167" t="s">
        <v>4651</v>
      </c>
      <c r="L1500" s="167" t="s">
        <v>4790</v>
      </c>
      <c r="M1500" s="167" t="s">
        <v>4652</v>
      </c>
      <c r="O1500" s="167">
        <v>11180</v>
      </c>
      <c r="P1500" s="167" t="s">
        <v>4987</v>
      </c>
      <c r="Q1500" s="167">
        <v>804.05</v>
      </c>
      <c r="S1500" s="167">
        <f t="shared" si="23"/>
        <v>804.05</v>
      </c>
      <c r="T1500" s="167" t="s">
        <v>1361</v>
      </c>
    </row>
    <row r="1501" spans="1:20">
      <c r="A1501" s="167">
        <v>50300</v>
      </c>
      <c r="B1501" s="168">
        <v>45936</v>
      </c>
      <c r="C1501" s="168">
        <v>45936</v>
      </c>
      <c r="D1501" s="167" t="s">
        <v>5696</v>
      </c>
      <c r="E1501" s="167" t="s">
        <v>5696</v>
      </c>
      <c r="F1501" s="167" t="s">
        <v>1557</v>
      </c>
      <c r="G1501" s="167" t="s">
        <v>134</v>
      </c>
      <c r="I1501" s="167" t="s">
        <v>1650</v>
      </c>
      <c r="J1501" s="167" t="s">
        <v>4726</v>
      </c>
      <c r="K1501" s="167" t="s">
        <v>4651</v>
      </c>
      <c r="L1501" s="167" t="s">
        <v>4727</v>
      </c>
      <c r="M1501" s="167" t="s">
        <v>4652</v>
      </c>
      <c r="O1501" s="167">
        <v>11181</v>
      </c>
      <c r="P1501" s="167" t="s">
        <v>4987</v>
      </c>
      <c r="Q1501" s="167">
        <v>23.05</v>
      </c>
      <c r="S1501" s="167">
        <f t="shared" si="23"/>
        <v>23.05</v>
      </c>
      <c r="T1501" s="167" t="s">
        <v>1361</v>
      </c>
    </row>
    <row r="1502" spans="1:20">
      <c r="A1502" s="167">
        <v>50300</v>
      </c>
      <c r="B1502" s="168">
        <v>45936</v>
      </c>
      <c r="C1502" s="168">
        <v>45936</v>
      </c>
      <c r="D1502" s="167" t="s">
        <v>5696</v>
      </c>
      <c r="E1502" s="167" t="s">
        <v>5696</v>
      </c>
      <c r="F1502" s="167" t="s">
        <v>1557</v>
      </c>
      <c r="G1502" s="167" t="s">
        <v>134</v>
      </c>
      <c r="I1502" s="167" t="s">
        <v>1650</v>
      </c>
      <c r="J1502" s="167" t="s">
        <v>3784</v>
      </c>
      <c r="K1502" s="167" t="s">
        <v>4651</v>
      </c>
      <c r="L1502" s="167" t="s">
        <v>3785</v>
      </c>
      <c r="M1502" s="167" t="s">
        <v>4652</v>
      </c>
      <c r="O1502" s="167">
        <v>11181</v>
      </c>
      <c r="P1502" s="167" t="s">
        <v>4987</v>
      </c>
      <c r="Q1502" s="167">
        <v>252.92</v>
      </c>
      <c r="S1502" s="167">
        <f t="shared" si="23"/>
        <v>252.92</v>
      </c>
      <c r="T1502" s="167" t="s">
        <v>1361</v>
      </c>
    </row>
    <row r="1503" spans="1:20">
      <c r="A1503" s="167">
        <v>50300</v>
      </c>
      <c r="B1503" s="168">
        <v>45936</v>
      </c>
      <c r="C1503" s="168">
        <v>45936</v>
      </c>
      <c r="D1503" s="167" t="s">
        <v>5696</v>
      </c>
      <c r="E1503" s="167" t="s">
        <v>5696</v>
      </c>
      <c r="F1503" s="167" t="s">
        <v>1557</v>
      </c>
      <c r="G1503" s="167" t="s">
        <v>134</v>
      </c>
      <c r="I1503" s="167" t="s">
        <v>1650</v>
      </c>
      <c r="J1503" s="167" t="s">
        <v>4783</v>
      </c>
      <c r="K1503" s="167" t="s">
        <v>4651</v>
      </c>
      <c r="L1503" s="167" t="s">
        <v>4784</v>
      </c>
      <c r="M1503" s="167" t="s">
        <v>4652</v>
      </c>
      <c r="O1503" s="167">
        <v>11181</v>
      </c>
      <c r="P1503" s="167" t="s">
        <v>4987</v>
      </c>
      <c r="Q1503" s="167">
        <v>431.6</v>
      </c>
      <c r="S1503" s="167">
        <f t="shared" si="23"/>
        <v>431.6</v>
      </c>
      <c r="T1503" s="167" t="s">
        <v>1361</v>
      </c>
    </row>
    <row r="1504" spans="1:20">
      <c r="A1504" s="167">
        <v>50300</v>
      </c>
      <c r="B1504" s="168">
        <v>45936</v>
      </c>
      <c r="C1504" s="168">
        <v>45936</v>
      </c>
      <c r="D1504" s="167" t="s">
        <v>5697</v>
      </c>
      <c r="E1504" s="167" t="s">
        <v>5697</v>
      </c>
      <c r="F1504" s="167" t="s">
        <v>1557</v>
      </c>
      <c r="G1504" s="167" t="s">
        <v>134</v>
      </c>
      <c r="I1504" s="167" t="s">
        <v>1650</v>
      </c>
      <c r="J1504" s="167" t="s">
        <v>3784</v>
      </c>
      <c r="K1504" s="167" t="s">
        <v>4651</v>
      </c>
      <c r="L1504" s="167" t="s">
        <v>3785</v>
      </c>
      <c r="M1504" s="167" t="s">
        <v>4652</v>
      </c>
      <c r="O1504" s="167">
        <v>11182</v>
      </c>
      <c r="P1504" s="167" t="s">
        <v>4987</v>
      </c>
      <c r="Q1504" s="167">
        <v>505.84</v>
      </c>
      <c r="S1504" s="167">
        <f t="shared" si="23"/>
        <v>505.84</v>
      </c>
      <c r="T1504" s="167" t="s">
        <v>1361</v>
      </c>
    </row>
    <row r="1505" spans="1:20">
      <c r="A1505" s="167">
        <v>50300</v>
      </c>
      <c r="B1505" s="168">
        <v>45936</v>
      </c>
      <c r="C1505" s="168">
        <v>45936</v>
      </c>
      <c r="D1505" s="167" t="s">
        <v>5698</v>
      </c>
      <c r="E1505" s="167" t="s">
        <v>5698</v>
      </c>
      <c r="F1505" s="167" t="s">
        <v>1557</v>
      </c>
      <c r="G1505" s="167" t="s">
        <v>134</v>
      </c>
      <c r="I1505" s="167" t="s">
        <v>1650</v>
      </c>
      <c r="J1505" s="167" t="s">
        <v>3784</v>
      </c>
      <c r="K1505" s="167" t="s">
        <v>4651</v>
      </c>
      <c r="L1505" s="167" t="s">
        <v>3785</v>
      </c>
      <c r="M1505" s="167" t="s">
        <v>4652</v>
      </c>
      <c r="O1505" s="167">
        <v>11183</v>
      </c>
      <c r="P1505" s="167" t="s">
        <v>4987</v>
      </c>
      <c r="Q1505" s="167">
        <v>252.92</v>
      </c>
      <c r="S1505" s="167">
        <f t="shared" si="23"/>
        <v>252.92</v>
      </c>
      <c r="T1505" s="167" t="s">
        <v>1361</v>
      </c>
    </row>
    <row r="1506" spans="1:20">
      <c r="A1506" s="167">
        <v>50300</v>
      </c>
      <c r="B1506" s="168">
        <v>45936</v>
      </c>
      <c r="C1506" s="168">
        <v>45936</v>
      </c>
      <c r="D1506" s="167" t="s">
        <v>5699</v>
      </c>
      <c r="E1506" s="167" t="s">
        <v>5699</v>
      </c>
      <c r="F1506" s="167" t="s">
        <v>1557</v>
      </c>
      <c r="G1506" s="167" t="s">
        <v>134</v>
      </c>
      <c r="I1506" s="167" t="s">
        <v>1650</v>
      </c>
      <c r="J1506" s="167" t="s">
        <v>4755</v>
      </c>
      <c r="K1506" s="167" t="s">
        <v>4651</v>
      </c>
      <c r="L1506" s="167" t="s">
        <v>4756</v>
      </c>
      <c r="M1506" s="167" t="s">
        <v>4652</v>
      </c>
      <c r="O1506" s="167">
        <v>11184</v>
      </c>
      <c r="P1506" s="167" t="s">
        <v>4987</v>
      </c>
      <c r="Q1506" s="167">
        <v>21.89</v>
      </c>
      <c r="S1506" s="167">
        <f t="shared" si="23"/>
        <v>21.89</v>
      </c>
      <c r="T1506" s="167" t="s">
        <v>1361</v>
      </c>
    </row>
    <row r="1507" spans="1:20">
      <c r="A1507" s="167">
        <v>50300</v>
      </c>
      <c r="B1507" s="168">
        <v>45936</v>
      </c>
      <c r="C1507" s="168">
        <v>45936</v>
      </c>
      <c r="D1507" s="167" t="s">
        <v>5700</v>
      </c>
      <c r="E1507" s="167" t="s">
        <v>5700</v>
      </c>
      <c r="F1507" s="167" t="s">
        <v>1557</v>
      </c>
      <c r="G1507" s="167" t="s">
        <v>134</v>
      </c>
      <c r="I1507" s="167" t="s">
        <v>1405</v>
      </c>
      <c r="J1507" s="167" t="s">
        <v>1574</v>
      </c>
      <c r="K1507" s="167" t="s">
        <v>815</v>
      </c>
      <c r="L1507" s="167" t="s">
        <v>1575</v>
      </c>
      <c r="M1507" s="167" t="s">
        <v>1548</v>
      </c>
      <c r="O1507" s="167">
        <v>11185</v>
      </c>
      <c r="P1507" s="167" t="s">
        <v>4987</v>
      </c>
      <c r="Q1507" s="167">
        <v>359.19</v>
      </c>
      <c r="S1507" s="167">
        <f t="shared" si="23"/>
        <v>359.19</v>
      </c>
      <c r="T1507" s="167" t="s">
        <v>1361</v>
      </c>
    </row>
    <row r="1508" spans="1:20">
      <c r="A1508" s="167">
        <v>50300</v>
      </c>
      <c r="B1508" s="168">
        <v>45936</v>
      </c>
      <c r="C1508" s="168">
        <v>45936</v>
      </c>
      <c r="D1508" s="167" t="s">
        <v>5701</v>
      </c>
      <c r="E1508" s="167" t="s">
        <v>5701</v>
      </c>
      <c r="F1508" s="167" t="s">
        <v>1557</v>
      </c>
      <c r="G1508" s="167" t="s">
        <v>134</v>
      </c>
      <c r="I1508" s="167" t="s">
        <v>1618</v>
      </c>
      <c r="J1508" s="167" t="s">
        <v>1875</v>
      </c>
      <c r="K1508" s="167" t="s">
        <v>852</v>
      </c>
      <c r="L1508" s="167" t="s">
        <v>1876</v>
      </c>
      <c r="M1508" s="167" t="s">
        <v>1843</v>
      </c>
      <c r="O1508" s="167">
        <v>11186</v>
      </c>
      <c r="P1508" s="167" t="s">
        <v>4987</v>
      </c>
      <c r="Q1508" s="167">
        <v>190</v>
      </c>
      <c r="S1508" s="167">
        <f t="shared" si="23"/>
        <v>190</v>
      </c>
      <c r="T1508" s="167" t="s">
        <v>1361</v>
      </c>
    </row>
    <row r="1509" spans="1:20">
      <c r="A1509" s="167">
        <v>50300</v>
      </c>
      <c r="B1509" s="168">
        <v>45936</v>
      </c>
      <c r="C1509" s="168">
        <v>45936</v>
      </c>
      <c r="D1509" s="167" t="s">
        <v>5701</v>
      </c>
      <c r="E1509" s="167" t="s">
        <v>5701</v>
      </c>
      <c r="F1509" s="167" t="s">
        <v>1557</v>
      </c>
      <c r="G1509" s="167" t="s">
        <v>134</v>
      </c>
      <c r="I1509" s="167" t="s">
        <v>1618</v>
      </c>
      <c r="J1509" s="167" t="s">
        <v>1869</v>
      </c>
      <c r="K1509" s="167" t="s">
        <v>852</v>
      </c>
      <c r="L1509" s="167" t="s">
        <v>1870</v>
      </c>
      <c r="M1509" s="167" t="s">
        <v>1843</v>
      </c>
      <c r="O1509" s="167">
        <v>11186</v>
      </c>
      <c r="P1509" s="167" t="s">
        <v>4987</v>
      </c>
      <c r="Q1509" s="167">
        <v>228.8</v>
      </c>
      <c r="S1509" s="167">
        <f t="shared" si="23"/>
        <v>228.8</v>
      </c>
      <c r="T1509" s="167" t="s">
        <v>1361</v>
      </c>
    </row>
    <row r="1510" spans="1:20">
      <c r="A1510" s="167">
        <v>50300</v>
      </c>
      <c r="B1510" s="168">
        <v>45936</v>
      </c>
      <c r="C1510" s="168">
        <v>45936</v>
      </c>
      <c r="D1510" s="167" t="s">
        <v>5701</v>
      </c>
      <c r="E1510" s="167" t="s">
        <v>5701</v>
      </c>
      <c r="F1510" s="167" t="s">
        <v>1557</v>
      </c>
      <c r="G1510" s="167" t="s">
        <v>134</v>
      </c>
      <c r="I1510" s="167" t="s">
        <v>1618</v>
      </c>
      <c r="J1510" s="167" t="s">
        <v>1848</v>
      </c>
      <c r="K1510" s="167" t="s">
        <v>852</v>
      </c>
      <c r="L1510" s="167" t="s">
        <v>1849</v>
      </c>
      <c r="M1510" s="167" t="s">
        <v>1843</v>
      </c>
      <c r="O1510" s="167">
        <v>11186</v>
      </c>
      <c r="P1510" s="167" t="s">
        <v>4987</v>
      </c>
      <c r="Q1510" s="167">
        <v>273.60000000000002</v>
      </c>
      <c r="S1510" s="167">
        <f t="shared" si="23"/>
        <v>273.60000000000002</v>
      </c>
      <c r="T1510" s="167" t="s">
        <v>1361</v>
      </c>
    </row>
    <row r="1511" spans="1:20">
      <c r="A1511" s="167">
        <v>50300</v>
      </c>
      <c r="B1511" s="168">
        <v>45936</v>
      </c>
      <c r="C1511" s="168">
        <v>45936</v>
      </c>
      <c r="D1511" s="167" t="s">
        <v>5701</v>
      </c>
      <c r="E1511" s="167" t="s">
        <v>5701</v>
      </c>
      <c r="F1511" s="167" t="s">
        <v>1557</v>
      </c>
      <c r="G1511" s="167" t="s">
        <v>134</v>
      </c>
      <c r="I1511" s="167" t="s">
        <v>1618</v>
      </c>
      <c r="J1511" s="167" t="s">
        <v>1851</v>
      </c>
      <c r="K1511" s="167" t="s">
        <v>852</v>
      </c>
      <c r="L1511" s="167" t="s">
        <v>1852</v>
      </c>
      <c r="M1511" s="167" t="s">
        <v>1843</v>
      </c>
      <c r="O1511" s="167">
        <v>11186</v>
      </c>
      <c r="P1511" s="167" t="s">
        <v>4987</v>
      </c>
      <c r="Q1511" s="167">
        <v>273.60000000000002</v>
      </c>
      <c r="S1511" s="167">
        <f t="shared" si="23"/>
        <v>273.60000000000002</v>
      </c>
      <c r="T1511" s="167" t="s">
        <v>1361</v>
      </c>
    </row>
    <row r="1512" spans="1:20">
      <c r="A1512" s="167">
        <v>50300</v>
      </c>
      <c r="B1512" s="168">
        <v>45936</v>
      </c>
      <c r="C1512" s="168">
        <v>45936</v>
      </c>
      <c r="D1512" s="167" t="s">
        <v>5701</v>
      </c>
      <c r="E1512" s="167" t="s">
        <v>5701</v>
      </c>
      <c r="F1512" s="167" t="s">
        <v>1557</v>
      </c>
      <c r="G1512" s="167" t="s">
        <v>134</v>
      </c>
      <c r="I1512" s="167" t="s">
        <v>1618</v>
      </c>
      <c r="J1512" s="167" t="s">
        <v>1872</v>
      </c>
      <c r="K1512" s="167" t="s">
        <v>852</v>
      </c>
      <c r="L1512" s="167" t="s">
        <v>1873</v>
      </c>
      <c r="M1512" s="167" t="s">
        <v>1843</v>
      </c>
      <c r="O1512" s="167">
        <v>11186</v>
      </c>
      <c r="P1512" s="167" t="s">
        <v>4987</v>
      </c>
      <c r="Q1512" s="167">
        <v>273.60000000000002</v>
      </c>
      <c r="S1512" s="167">
        <f t="shared" si="23"/>
        <v>273.60000000000002</v>
      </c>
      <c r="T1512" s="167" t="s">
        <v>1361</v>
      </c>
    </row>
    <row r="1513" spans="1:20">
      <c r="A1513" s="167">
        <v>50300</v>
      </c>
      <c r="B1513" s="168">
        <v>45936</v>
      </c>
      <c r="C1513" s="168">
        <v>45936</v>
      </c>
      <c r="D1513" s="167" t="s">
        <v>5702</v>
      </c>
      <c r="E1513" s="167" t="s">
        <v>5702</v>
      </c>
      <c r="F1513" s="167" t="s">
        <v>1557</v>
      </c>
      <c r="G1513" s="167" t="s">
        <v>134</v>
      </c>
      <c r="I1513" s="167" t="s">
        <v>1650</v>
      </c>
      <c r="J1513" s="167" t="s">
        <v>4177</v>
      </c>
      <c r="K1513" s="167" t="s">
        <v>741</v>
      </c>
      <c r="L1513" s="167" t="s">
        <v>4178</v>
      </c>
      <c r="M1513" s="167" t="s">
        <v>4126</v>
      </c>
      <c r="O1513" s="167">
        <v>11187</v>
      </c>
      <c r="P1513" s="167" t="s">
        <v>4987</v>
      </c>
      <c r="Q1513" s="167">
        <v>573.64</v>
      </c>
      <c r="S1513" s="167">
        <f t="shared" si="23"/>
        <v>573.64</v>
      </c>
      <c r="T1513" s="167" t="s">
        <v>1361</v>
      </c>
    </row>
    <row r="1514" spans="1:20">
      <c r="A1514" s="167">
        <v>50300</v>
      </c>
      <c r="B1514" s="168">
        <v>45936</v>
      </c>
      <c r="C1514" s="168">
        <v>45936</v>
      </c>
      <c r="D1514" s="167" t="s">
        <v>5702</v>
      </c>
      <c r="E1514" s="167" t="s">
        <v>5702</v>
      </c>
      <c r="F1514" s="167" t="s">
        <v>1557</v>
      </c>
      <c r="G1514" s="167" t="s">
        <v>134</v>
      </c>
      <c r="I1514" s="167" t="s">
        <v>1650</v>
      </c>
      <c r="J1514" s="167" t="s">
        <v>4172</v>
      </c>
      <c r="K1514" s="167" t="s">
        <v>741</v>
      </c>
      <c r="L1514" s="167" t="s">
        <v>4173</v>
      </c>
      <c r="M1514" s="167" t="s">
        <v>4126</v>
      </c>
      <c r="O1514" s="167">
        <v>11187</v>
      </c>
      <c r="P1514" s="167" t="s">
        <v>4987</v>
      </c>
      <c r="Q1514" s="167">
        <v>884.18</v>
      </c>
      <c r="S1514" s="167">
        <f t="shared" si="23"/>
        <v>884.18</v>
      </c>
      <c r="T1514" s="167" t="s">
        <v>1361</v>
      </c>
    </row>
    <row r="1515" spans="1:20">
      <c r="A1515" s="167">
        <v>50300</v>
      </c>
      <c r="B1515" s="168">
        <v>45936</v>
      </c>
      <c r="C1515" s="168">
        <v>45936</v>
      </c>
      <c r="D1515" s="167" t="s">
        <v>5703</v>
      </c>
      <c r="E1515" s="167" t="s">
        <v>5703</v>
      </c>
      <c r="F1515" s="167" t="s">
        <v>1945</v>
      </c>
      <c r="G1515" s="167" t="s">
        <v>1946</v>
      </c>
      <c r="I1515" s="167" t="s">
        <v>1650</v>
      </c>
      <c r="J1515" s="167" t="s">
        <v>4180</v>
      </c>
      <c r="K1515" s="167" t="s">
        <v>741</v>
      </c>
      <c r="L1515" s="167" t="s">
        <v>4181</v>
      </c>
      <c r="M1515" s="167" t="s">
        <v>4126</v>
      </c>
      <c r="O1515" s="167">
        <v>11188</v>
      </c>
      <c r="P1515" s="167" t="s">
        <v>4987</v>
      </c>
      <c r="Q1515" s="167">
        <v>1060.58</v>
      </c>
      <c r="S1515" s="167">
        <f t="shared" si="23"/>
        <v>1060.58</v>
      </c>
      <c r="T1515" s="167" t="s">
        <v>1361</v>
      </c>
    </row>
    <row r="1516" spans="1:20">
      <c r="A1516" s="167">
        <v>50300</v>
      </c>
      <c r="B1516" s="168">
        <v>45936</v>
      </c>
      <c r="C1516" s="168">
        <v>45936</v>
      </c>
      <c r="D1516" s="167" t="s">
        <v>5703</v>
      </c>
      <c r="E1516" s="167" t="s">
        <v>5703</v>
      </c>
      <c r="F1516" s="167" t="s">
        <v>1945</v>
      </c>
      <c r="G1516" s="167" t="s">
        <v>1946</v>
      </c>
      <c r="I1516" s="167" t="s">
        <v>1650</v>
      </c>
      <c r="J1516" s="167" t="s">
        <v>4168</v>
      </c>
      <c r="K1516" s="167" t="s">
        <v>741</v>
      </c>
      <c r="L1516" s="167" t="s">
        <v>4169</v>
      </c>
      <c r="M1516" s="167" t="s">
        <v>4126</v>
      </c>
      <c r="O1516" s="167">
        <v>11188</v>
      </c>
      <c r="P1516" s="167" t="s">
        <v>4987</v>
      </c>
      <c r="Q1516" s="167">
        <v>5134.72</v>
      </c>
      <c r="S1516" s="167">
        <f t="shared" si="23"/>
        <v>5134.72</v>
      </c>
      <c r="T1516" s="167" t="s">
        <v>1361</v>
      </c>
    </row>
    <row r="1517" spans="1:20">
      <c r="A1517" s="167">
        <v>50300</v>
      </c>
      <c r="B1517" s="168">
        <v>45936</v>
      </c>
      <c r="C1517" s="168">
        <v>45936</v>
      </c>
      <c r="D1517" s="167" t="s">
        <v>5704</v>
      </c>
      <c r="E1517" s="167" t="s">
        <v>5704</v>
      </c>
      <c r="F1517" s="167" t="s">
        <v>1425</v>
      </c>
      <c r="G1517" s="167" t="s">
        <v>1426</v>
      </c>
      <c r="I1517" s="167" t="s">
        <v>1650</v>
      </c>
      <c r="J1517" s="167" t="s">
        <v>2103</v>
      </c>
      <c r="K1517" s="167" t="s">
        <v>570</v>
      </c>
      <c r="L1517" s="167" t="s">
        <v>2104</v>
      </c>
      <c r="M1517" s="167" t="s">
        <v>2081</v>
      </c>
      <c r="O1517" s="167">
        <v>11189</v>
      </c>
      <c r="P1517" s="167" t="s">
        <v>4987</v>
      </c>
      <c r="Q1517" s="167">
        <v>55.2</v>
      </c>
      <c r="S1517" s="167">
        <f t="shared" si="23"/>
        <v>55.2</v>
      </c>
      <c r="T1517" s="167" t="s">
        <v>1361</v>
      </c>
    </row>
    <row r="1518" spans="1:20">
      <c r="A1518" s="167">
        <v>50300</v>
      </c>
      <c r="B1518" s="168">
        <v>45936</v>
      </c>
      <c r="C1518" s="168">
        <v>45936</v>
      </c>
      <c r="D1518" s="167" t="s">
        <v>5705</v>
      </c>
      <c r="E1518" s="167" t="s">
        <v>5705</v>
      </c>
      <c r="F1518" s="167" t="s">
        <v>1425</v>
      </c>
      <c r="G1518" s="167" t="s">
        <v>1426</v>
      </c>
      <c r="I1518" s="167" t="s">
        <v>1650</v>
      </c>
      <c r="J1518" s="167" t="s">
        <v>2084</v>
      </c>
      <c r="K1518" s="167" t="s">
        <v>570</v>
      </c>
      <c r="L1518" s="167" t="s">
        <v>2085</v>
      </c>
      <c r="M1518" s="167" t="s">
        <v>2081</v>
      </c>
      <c r="O1518" s="167">
        <v>11190</v>
      </c>
      <c r="P1518" s="167" t="s">
        <v>4987</v>
      </c>
      <c r="Q1518" s="167">
        <v>125.98</v>
      </c>
      <c r="S1518" s="167">
        <f t="shared" si="23"/>
        <v>125.98</v>
      </c>
      <c r="T1518" s="167" t="s">
        <v>1361</v>
      </c>
    </row>
    <row r="1519" spans="1:20">
      <c r="A1519" s="167">
        <v>50300</v>
      </c>
      <c r="B1519" s="168">
        <v>45936</v>
      </c>
      <c r="C1519" s="168">
        <v>45936</v>
      </c>
      <c r="D1519" s="167" t="s">
        <v>5706</v>
      </c>
      <c r="E1519" s="167" t="s">
        <v>5706</v>
      </c>
      <c r="F1519" s="167" t="s">
        <v>1557</v>
      </c>
      <c r="G1519" s="167" t="s">
        <v>134</v>
      </c>
      <c r="I1519" s="167" t="s">
        <v>1650</v>
      </c>
      <c r="J1519" s="167" t="s">
        <v>4733</v>
      </c>
      <c r="K1519" s="167" t="s">
        <v>4651</v>
      </c>
      <c r="L1519" s="167" t="s">
        <v>4734</v>
      </c>
      <c r="M1519" s="167" t="s">
        <v>4652</v>
      </c>
      <c r="O1519" s="167">
        <v>11191</v>
      </c>
      <c r="P1519" s="167" t="s">
        <v>4987</v>
      </c>
      <c r="Q1519" s="167">
        <v>150.02000000000001</v>
      </c>
      <c r="S1519" s="167">
        <f t="shared" si="23"/>
        <v>150.02000000000001</v>
      </c>
      <c r="T1519" s="167" t="s">
        <v>1361</v>
      </c>
    </row>
    <row r="1520" spans="1:20">
      <c r="A1520" s="167">
        <v>50300</v>
      </c>
      <c r="B1520" s="168">
        <v>45936</v>
      </c>
      <c r="C1520" s="168">
        <v>45936</v>
      </c>
      <c r="D1520" s="167" t="s">
        <v>5707</v>
      </c>
      <c r="E1520" s="167" t="s">
        <v>5707</v>
      </c>
      <c r="F1520" s="167" t="s">
        <v>1557</v>
      </c>
      <c r="G1520" s="167" t="s">
        <v>134</v>
      </c>
      <c r="I1520" s="167" t="s">
        <v>1650</v>
      </c>
      <c r="J1520" s="167" t="s">
        <v>3589</v>
      </c>
      <c r="K1520" s="167" t="s">
        <v>710</v>
      </c>
      <c r="L1520" s="167" t="s">
        <v>3590</v>
      </c>
      <c r="M1520" s="167" t="s">
        <v>3579</v>
      </c>
      <c r="O1520" s="167">
        <v>11192</v>
      </c>
      <c r="P1520" s="167" t="s">
        <v>4987</v>
      </c>
      <c r="Q1520" s="167">
        <v>9.34</v>
      </c>
      <c r="S1520" s="167">
        <f t="shared" si="23"/>
        <v>9.34</v>
      </c>
      <c r="T1520" s="167" t="s">
        <v>1361</v>
      </c>
    </row>
    <row r="1521" spans="1:20">
      <c r="A1521" s="167">
        <v>50300</v>
      </c>
      <c r="B1521" s="168">
        <v>45936</v>
      </c>
      <c r="C1521" s="168">
        <v>45936</v>
      </c>
      <c r="D1521" s="167" t="s">
        <v>5707</v>
      </c>
      <c r="E1521" s="167" t="s">
        <v>5707</v>
      </c>
      <c r="F1521" s="167" t="s">
        <v>1557</v>
      </c>
      <c r="G1521" s="167" t="s">
        <v>134</v>
      </c>
      <c r="I1521" s="167" t="s">
        <v>1650</v>
      </c>
      <c r="J1521" s="167" t="s">
        <v>3390</v>
      </c>
      <c r="K1521" s="167" t="s">
        <v>710</v>
      </c>
      <c r="L1521" s="167" t="s">
        <v>3391</v>
      </c>
      <c r="M1521" s="167" t="s">
        <v>3579</v>
      </c>
      <c r="O1521" s="167">
        <v>11192</v>
      </c>
      <c r="P1521" s="167" t="s">
        <v>4987</v>
      </c>
      <c r="Q1521" s="167">
        <v>178</v>
      </c>
      <c r="S1521" s="167">
        <f t="shared" si="23"/>
        <v>178</v>
      </c>
      <c r="T1521" s="167" t="s">
        <v>1361</v>
      </c>
    </row>
    <row r="1522" spans="1:20">
      <c r="A1522" s="167">
        <v>50300</v>
      </c>
      <c r="B1522" s="168">
        <v>45936</v>
      </c>
      <c r="C1522" s="168">
        <v>45936</v>
      </c>
      <c r="D1522" s="167" t="s">
        <v>5708</v>
      </c>
      <c r="E1522" s="167" t="s">
        <v>5708</v>
      </c>
      <c r="F1522" s="167" t="s">
        <v>1553</v>
      </c>
      <c r="G1522" s="167" t="s">
        <v>1554</v>
      </c>
      <c r="I1522" s="167" t="s">
        <v>1405</v>
      </c>
      <c r="J1522" s="167" t="s">
        <v>2488</v>
      </c>
      <c r="K1522" s="167" t="s">
        <v>1240</v>
      </c>
      <c r="L1522" s="167" t="s">
        <v>2489</v>
      </c>
      <c r="M1522" s="167" t="s">
        <v>4088</v>
      </c>
      <c r="O1522" s="167">
        <v>11193</v>
      </c>
      <c r="P1522" s="167" t="s">
        <v>4987</v>
      </c>
      <c r="Q1522" s="167">
        <v>2488.8000000000002</v>
      </c>
      <c r="S1522" s="167">
        <f t="shared" si="23"/>
        <v>2488.8000000000002</v>
      </c>
      <c r="T1522" s="167" t="s">
        <v>1361</v>
      </c>
    </row>
    <row r="1523" spans="1:20">
      <c r="A1523" s="167">
        <v>50300</v>
      </c>
      <c r="B1523" s="168">
        <v>45936</v>
      </c>
      <c r="C1523" s="168">
        <v>45936</v>
      </c>
      <c r="D1523" s="167" t="s">
        <v>5709</v>
      </c>
      <c r="E1523" s="167" t="s">
        <v>5709</v>
      </c>
      <c r="F1523" s="167" t="s">
        <v>1945</v>
      </c>
      <c r="G1523" s="167" t="s">
        <v>1946</v>
      </c>
      <c r="I1523" s="167" t="s">
        <v>1650</v>
      </c>
      <c r="J1523" s="167" t="s">
        <v>5710</v>
      </c>
      <c r="K1523" s="167" t="s">
        <v>741</v>
      </c>
      <c r="L1523" s="167" t="s">
        <v>5711</v>
      </c>
      <c r="M1523" s="167" t="s">
        <v>4126</v>
      </c>
      <c r="O1523" s="167">
        <v>11194</v>
      </c>
      <c r="P1523" s="167" t="s">
        <v>4987</v>
      </c>
      <c r="Q1523" s="167">
        <v>266</v>
      </c>
      <c r="S1523" s="167">
        <f t="shared" si="23"/>
        <v>266</v>
      </c>
      <c r="T1523" s="167" t="s">
        <v>1361</v>
      </c>
    </row>
    <row r="1524" spans="1:20">
      <c r="A1524" s="167">
        <v>50300</v>
      </c>
      <c r="B1524" s="168">
        <v>45936</v>
      </c>
      <c r="C1524" s="168">
        <v>45936</v>
      </c>
      <c r="D1524" s="167" t="s">
        <v>5709</v>
      </c>
      <c r="E1524" s="167" t="s">
        <v>5709</v>
      </c>
      <c r="F1524" s="167" t="s">
        <v>1945</v>
      </c>
      <c r="G1524" s="167" t="s">
        <v>1946</v>
      </c>
      <c r="I1524" s="167" t="s">
        <v>1650</v>
      </c>
      <c r="J1524" s="167" t="s">
        <v>5712</v>
      </c>
      <c r="K1524" s="167" t="s">
        <v>741</v>
      </c>
      <c r="L1524" s="167" t="s">
        <v>5713</v>
      </c>
      <c r="M1524" s="167" t="s">
        <v>4126</v>
      </c>
      <c r="O1524" s="167">
        <v>11194</v>
      </c>
      <c r="P1524" s="167" t="s">
        <v>4987</v>
      </c>
      <c r="Q1524" s="167">
        <v>1425</v>
      </c>
      <c r="S1524" s="167">
        <f t="shared" si="23"/>
        <v>1425</v>
      </c>
      <c r="T1524" s="167" t="s">
        <v>1361</v>
      </c>
    </row>
    <row r="1525" spans="1:20">
      <c r="A1525" s="167">
        <v>50300</v>
      </c>
      <c r="B1525" s="168">
        <v>45937</v>
      </c>
      <c r="C1525" s="168">
        <v>45937</v>
      </c>
      <c r="D1525" s="167" t="s">
        <v>5714</v>
      </c>
      <c r="E1525" s="167" t="s">
        <v>5714</v>
      </c>
      <c r="F1525" s="167" t="s">
        <v>1557</v>
      </c>
      <c r="G1525" s="167" t="s">
        <v>134</v>
      </c>
      <c r="I1525" s="167" t="s">
        <v>1650</v>
      </c>
      <c r="J1525" s="167" t="s">
        <v>4490</v>
      </c>
      <c r="K1525" s="167" t="s">
        <v>764</v>
      </c>
      <c r="L1525" s="167" t="s">
        <v>4491</v>
      </c>
      <c r="M1525" s="167" t="s">
        <v>4457</v>
      </c>
      <c r="O1525" s="167">
        <v>11197</v>
      </c>
      <c r="P1525" s="167" t="s">
        <v>4987</v>
      </c>
      <c r="Q1525" s="167">
        <v>40</v>
      </c>
      <c r="S1525" s="167">
        <f t="shared" si="23"/>
        <v>40</v>
      </c>
      <c r="T1525" s="167" t="s">
        <v>1361</v>
      </c>
    </row>
    <row r="1526" spans="1:20">
      <c r="A1526" s="167">
        <v>50300</v>
      </c>
      <c r="B1526" s="168">
        <v>45937</v>
      </c>
      <c r="C1526" s="168">
        <v>45937</v>
      </c>
      <c r="D1526" s="167" t="s">
        <v>5714</v>
      </c>
      <c r="E1526" s="167" t="s">
        <v>5714</v>
      </c>
      <c r="F1526" s="167" t="s">
        <v>1557</v>
      </c>
      <c r="G1526" s="167" t="s">
        <v>134</v>
      </c>
      <c r="I1526" s="167" t="s">
        <v>1650</v>
      </c>
      <c r="J1526" s="167" t="s">
        <v>4483</v>
      </c>
      <c r="K1526" s="167" t="s">
        <v>764</v>
      </c>
      <c r="L1526" s="167" t="s">
        <v>4484</v>
      </c>
      <c r="M1526" s="167" t="s">
        <v>4457</v>
      </c>
      <c r="O1526" s="167">
        <v>11197</v>
      </c>
      <c r="P1526" s="167" t="s">
        <v>4987</v>
      </c>
      <c r="Q1526" s="167">
        <v>50</v>
      </c>
      <c r="S1526" s="167">
        <f t="shared" si="23"/>
        <v>50</v>
      </c>
      <c r="T1526" s="167" t="s">
        <v>1361</v>
      </c>
    </row>
    <row r="1527" spans="1:20">
      <c r="A1527" s="167">
        <v>50300</v>
      </c>
      <c r="B1527" s="168">
        <v>45937</v>
      </c>
      <c r="C1527" s="168">
        <v>45937</v>
      </c>
      <c r="D1527" s="167" t="s">
        <v>5715</v>
      </c>
      <c r="E1527" s="167" t="s">
        <v>5715</v>
      </c>
      <c r="F1527" s="167" t="s">
        <v>1557</v>
      </c>
      <c r="G1527" s="167" t="s">
        <v>134</v>
      </c>
      <c r="I1527" s="167" t="s">
        <v>1650</v>
      </c>
      <c r="J1527" s="167" t="s">
        <v>2839</v>
      </c>
      <c r="K1527" s="167" t="s">
        <v>732</v>
      </c>
      <c r="L1527" s="167" t="s">
        <v>2840</v>
      </c>
      <c r="M1527" s="167" t="s">
        <v>3792</v>
      </c>
      <c r="O1527" s="167">
        <v>11198</v>
      </c>
      <c r="P1527" s="167" t="s">
        <v>4987</v>
      </c>
      <c r="Q1527" s="167">
        <v>40</v>
      </c>
      <c r="S1527" s="167">
        <f t="shared" si="23"/>
        <v>40</v>
      </c>
      <c r="T1527" s="167" t="s">
        <v>1361</v>
      </c>
    </row>
    <row r="1528" spans="1:20">
      <c r="A1528" s="167">
        <v>50300</v>
      </c>
      <c r="B1528" s="168">
        <v>45937</v>
      </c>
      <c r="C1528" s="168">
        <v>45937</v>
      </c>
      <c r="D1528" s="167" t="s">
        <v>5716</v>
      </c>
      <c r="E1528" s="167" t="s">
        <v>5716</v>
      </c>
      <c r="F1528" s="167" t="s">
        <v>2917</v>
      </c>
      <c r="G1528" s="167" t="s">
        <v>2918</v>
      </c>
      <c r="I1528" s="167" t="s">
        <v>1405</v>
      </c>
      <c r="J1528" s="167" t="s">
        <v>3984</v>
      </c>
      <c r="K1528" s="167" t="s">
        <v>1227</v>
      </c>
      <c r="L1528" s="167" t="s">
        <v>3985</v>
      </c>
      <c r="M1528" s="167" t="s">
        <v>3982</v>
      </c>
      <c r="O1528" s="167">
        <v>11199</v>
      </c>
      <c r="P1528" s="167" t="s">
        <v>4987</v>
      </c>
      <c r="Q1528" s="167">
        <v>6181.72</v>
      </c>
      <c r="S1528" s="167">
        <f t="shared" si="23"/>
        <v>6181.72</v>
      </c>
      <c r="T1528" s="167" t="s">
        <v>1361</v>
      </c>
    </row>
    <row r="1529" spans="1:20">
      <c r="A1529" s="167">
        <v>50300</v>
      </c>
      <c r="B1529" s="168">
        <v>45937</v>
      </c>
      <c r="C1529" s="168">
        <v>45937</v>
      </c>
      <c r="D1529" s="167" t="s">
        <v>5716</v>
      </c>
      <c r="E1529" s="167" t="s">
        <v>5716</v>
      </c>
      <c r="F1529" s="167" t="s">
        <v>2917</v>
      </c>
      <c r="G1529" s="167" t="s">
        <v>2918</v>
      </c>
      <c r="I1529" s="167" t="s">
        <v>1405</v>
      </c>
      <c r="J1529" s="167" t="s">
        <v>3987</v>
      </c>
      <c r="K1529" s="167" t="s">
        <v>1227</v>
      </c>
      <c r="L1529" s="167" t="s">
        <v>3988</v>
      </c>
      <c r="M1529" s="167" t="s">
        <v>3982</v>
      </c>
      <c r="O1529" s="167">
        <v>11199</v>
      </c>
      <c r="P1529" s="167" t="s">
        <v>4987</v>
      </c>
      <c r="Q1529" s="167">
        <v>12432.89</v>
      </c>
      <c r="S1529" s="167">
        <f t="shared" si="23"/>
        <v>12432.89</v>
      </c>
      <c r="T1529" s="167" t="s">
        <v>1361</v>
      </c>
    </row>
    <row r="1530" spans="1:20">
      <c r="A1530" s="167">
        <v>50300</v>
      </c>
      <c r="B1530" s="168">
        <v>45937</v>
      </c>
      <c r="C1530" s="168">
        <v>45937</v>
      </c>
      <c r="D1530" s="167" t="s">
        <v>5716</v>
      </c>
      <c r="E1530" s="167" t="s">
        <v>5716</v>
      </c>
      <c r="F1530" s="167" t="s">
        <v>2917</v>
      </c>
      <c r="G1530" s="167" t="s">
        <v>2918</v>
      </c>
      <c r="I1530" s="167" t="s">
        <v>1405</v>
      </c>
      <c r="J1530" s="167" t="s">
        <v>4005</v>
      </c>
      <c r="K1530" s="167" t="s">
        <v>1227</v>
      </c>
      <c r="L1530" s="167" t="s">
        <v>4006</v>
      </c>
      <c r="M1530" s="167" t="s">
        <v>3982</v>
      </c>
      <c r="O1530" s="167">
        <v>11199</v>
      </c>
      <c r="P1530" s="167" t="s">
        <v>4987</v>
      </c>
      <c r="Q1530" s="167">
        <v>12849.64</v>
      </c>
      <c r="S1530" s="167">
        <f t="shared" si="23"/>
        <v>12849.64</v>
      </c>
      <c r="T1530" s="167" t="s">
        <v>1361</v>
      </c>
    </row>
    <row r="1531" spans="1:20">
      <c r="A1531" s="167">
        <v>50300</v>
      </c>
      <c r="B1531" s="168">
        <v>45937</v>
      </c>
      <c r="C1531" s="168">
        <v>45937</v>
      </c>
      <c r="D1531" s="167" t="s">
        <v>5716</v>
      </c>
      <c r="E1531" s="167" t="s">
        <v>5716</v>
      </c>
      <c r="F1531" s="167" t="s">
        <v>2917</v>
      </c>
      <c r="G1531" s="167" t="s">
        <v>2918</v>
      </c>
      <c r="I1531" s="167" t="s">
        <v>1405</v>
      </c>
      <c r="J1531" s="167" t="s">
        <v>3996</v>
      </c>
      <c r="K1531" s="167" t="s">
        <v>1227</v>
      </c>
      <c r="L1531" s="167" t="s">
        <v>3997</v>
      </c>
      <c r="M1531" s="167" t="s">
        <v>3982</v>
      </c>
      <c r="O1531" s="167">
        <v>11199</v>
      </c>
      <c r="P1531" s="167" t="s">
        <v>4987</v>
      </c>
      <c r="Q1531" s="167">
        <v>16225.27</v>
      </c>
      <c r="S1531" s="167">
        <f t="shared" si="23"/>
        <v>16225.27</v>
      </c>
      <c r="T1531" s="167" t="s">
        <v>1361</v>
      </c>
    </row>
    <row r="1532" spans="1:20">
      <c r="A1532" s="167">
        <v>50300</v>
      </c>
      <c r="B1532" s="168">
        <v>45937</v>
      </c>
      <c r="C1532" s="168">
        <v>45937</v>
      </c>
      <c r="D1532" s="167" t="s">
        <v>5717</v>
      </c>
      <c r="E1532" s="167" t="s">
        <v>5717</v>
      </c>
      <c r="F1532" s="167" t="s">
        <v>1557</v>
      </c>
      <c r="G1532" s="167" t="s">
        <v>134</v>
      </c>
      <c r="I1532" s="167" t="s">
        <v>1650</v>
      </c>
      <c r="J1532" s="167" t="s">
        <v>2434</v>
      </c>
      <c r="K1532" s="167" t="s">
        <v>594</v>
      </c>
      <c r="L1532" s="167" t="s">
        <v>2435</v>
      </c>
      <c r="M1532" s="167" t="s">
        <v>2424</v>
      </c>
      <c r="O1532" s="167">
        <v>11200</v>
      </c>
      <c r="P1532" s="167" t="s">
        <v>4987</v>
      </c>
      <c r="Q1532" s="167">
        <v>89.99</v>
      </c>
      <c r="S1532" s="167">
        <f t="shared" si="23"/>
        <v>89.99</v>
      </c>
      <c r="T1532" s="167" t="s">
        <v>1361</v>
      </c>
    </row>
    <row r="1533" spans="1:20">
      <c r="A1533" s="167">
        <v>50300</v>
      </c>
      <c r="B1533" s="168">
        <v>45937</v>
      </c>
      <c r="C1533" s="168">
        <v>45937</v>
      </c>
      <c r="D1533" s="167" t="s">
        <v>5718</v>
      </c>
      <c r="E1533" s="167" t="s">
        <v>5718</v>
      </c>
      <c r="F1533" s="167" t="s">
        <v>1504</v>
      </c>
      <c r="G1533" s="167" t="s">
        <v>297</v>
      </c>
      <c r="I1533" s="167" t="s">
        <v>1650</v>
      </c>
      <c r="J1533" s="167" t="s">
        <v>4281</v>
      </c>
      <c r="K1533" s="167" t="s">
        <v>748</v>
      </c>
      <c r="L1533" s="167" t="s">
        <v>4282</v>
      </c>
      <c r="M1533" s="167" t="s">
        <v>4274</v>
      </c>
      <c r="O1533" s="167">
        <v>11201</v>
      </c>
      <c r="P1533" s="167" t="s">
        <v>4987</v>
      </c>
      <c r="Q1533" s="167">
        <v>1708.2</v>
      </c>
      <c r="S1533" s="167">
        <f t="shared" si="23"/>
        <v>1708.2</v>
      </c>
      <c r="T1533" s="167" t="s">
        <v>1361</v>
      </c>
    </row>
    <row r="1534" spans="1:20">
      <c r="A1534" s="167">
        <v>50300</v>
      </c>
      <c r="B1534" s="168">
        <v>45938</v>
      </c>
      <c r="C1534" s="168">
        <v>45938</v>
      </c>
      <c r="D1534" s="167" t="s">
        <v>5719</v>
      </c>
      <c r="E1534" s="167" t="s">
        <v>5719</v>
      </c>
      <c r="F1534" s="167" t="s">
        <v>1557</v>
      </c>
      <c r="G1534" s="167" t="s">
        <v>134</v>
      </c>
      <c r="I1534" s="167" t="s">
        <v>1650</v>
      </c>
      <c r="J1534" s="167" t="s">
        <v>3048</v>
      </c>
      <c r="K1534" s="167" t="s">
        <v>3041</v>
      </c>
      <c r="L1534" s="167" t="s">
        <v>3049</v>
      </c>
      <c r="M1534" s="167" t="s">
        <v>3042</v>
      </c>
      <c r="O1534" s="167">
        <v>11202</v>
      </c>
      <c r="P1534" s="167" t="s">
        <v>4987</v>
      </c>
      <c r="Q1534" s="167">
        <v>7700</v>
      </c>
      <c r="S1534" s="167">
        <f t="shared" si="23"/>
        <v>7700</v>
      </c>
      <c r="T1534" s="167" t="s">
        <v>1361</v>
      </c>
    </row>
    <row r="1535" spans="1:20">
      <c r="A1535" s="167">
        <v>50300</v>
      </c>
      <c r="B1535" s="168">
        <v>45938</v>
      </c>
      <c r="C1535" s="168">
        <v>45938</v>
      </c>
      <c r="D1535" s="167" t="s">
        <v>5720</v>
      </c>
      <c r="E1535" s="167" t="s">
        <v>5720</v>
      </c>
      <c r="F1535" s="167" t="s">
        <v>1557</v>
      </c>
      <c r="G1535" s="167" t="s">
        <v>134</v>
      </c>
      <c r="I1535" s="167" t="s">
        <v>1650</v>
      </c>
      <c r="J1535" s="167" t="s">
        <v>3048</v>
      </c>
      <c r="K1535" s="167" t="s">
        <v>3041</v>
      </c>
      <c r="L1535" s="167" t="s">
        <v>3049</v>
      </c>
      <c r="M1535" s="167" t="s">
        <v>3042</v>
      </c>
      <c r="O1535" s="167">
        <v>11203</v>
      </c>
      <c r="P1535" s="167" t="s">
        <v>4987</v>
      </c>
      <c r="Q1535" s="167">
        <v>7000</v>
      </c>
      <c r="S1535" s="167">
        <f t="shared" si="23"/>
        <v>7000</v>
      </c>
      <c r="T1535" s="167" t="s">
        <v>1361</v>
      </c>
    </row>
    <row r="1536" spans="1:20">
      <c r="A1536" s="167">
        <v>50300</v>
      </c>
      <c r="B1536" s="168">
        <v>45938</v>
      </c>
      <c r="C1536" s="168">
        <v>45938</v>
      </c>
      <c r="D1536" s="167" t="s">
        <v>5721</v>
      </c>
      <c r="E1536" s="167" t="s">
        <v>5721</v>
      </c>
      <c r="F1536" s="167" t="s">
        <v>1557</v>
      </c>
      <c r="G1536" s="167" t="s">
        <v>134</v>
      </c>
      <c r="I1536" s="167" t="s">
        <v>1650</v>
      </c>
      <c r="J1536" s="167" t="s">
        <v>3048</v>
      </c>
      <c r="K1536" s="167" t="s">
        <v>3041</v>
      </c>
      <c r="L1536" s="167" t="s">
        <v>3049</v>
      </c>
      <c r="M1536" s="167" t="s">
        <v>3042</v>
      </c>
      <c r="O1536" s="167">
        <v>11204</v>
      </c>
      <c r="P1536" s="167" t="s">
        <v>4987</v>
      </c>
      <c r="Q1536" s="167">
        <v>6300</v>
      </c>
      <c r="S1536" s="167">
        <f t="shared" si="23"/>
        <v>6300</v>
      </c>
      <c r="T1536" s="167" t="s">
        <v>1361</v>
      </c>
    </row>
    <row r="1537" spans="1:20">
      <c r="A1537" s="167">
        <v>50300</v>
      </c>
      <c r="B1537" s="168">
        <v>45938</v>
      </c>
      <c r="C1537" s="168">
        <v>45938</v>
      </c>
      <c r="D1537" s="167" t="s">
        <v>5722</v>
      </c>
      <c r="E1537" s="167" t="s">
        <v>5722</v>
      </c>
      <c r="F1537" s="167" t="s">
        <v>1557</v>
      </c>
      <c r="G1537" s="167" t="s">
        <v>134</v>
      </c>
      <c r="I1537" s="167" t="s">
        <v>1650</v>
      </c>
      <c r="J1537" s="167" t="s">
        <v>4715</v>
      </c>
      <c r="K1537" s="167" t="s">
        <v>4651</v>
      </c>
      <c r="L1537" s="167" t="s">
        <v>4716</v>
      </c>
      <c r="M1537" s="167" t="s">
        <v>4652</v>
      </c>
      <c r="O1537" s="167">
        <v>11205</v>
      </c>
      <c r="P1537" s="167" t="s">
        <v>4987</v>
      </c>
      <c r="Q1537" s="167">
        <v>17.7</v>
      </c>
      <c r="S1537" s="167">
        <f t="shared" si="23"/>
        <v>17.7</v>
      </c>
      <c r="T1537" s="167" t="s">
        <v>1361</v>
      </c>
    </row>
    <row r="1538" spans="1:20">
      <c r="A1538" s="167">
        <v>50300</v>
      </c>
      <c r="B1538" s="168">
        <v>45938</v>
      </c>
      <c r="C1538" s="168">
        <v>45938</v>
      </c>
      <c r="D1538" s="167" t="s">
        <v>5722</v>
      </c>
      <c r="E1538" s="167" t="s">
        <v>5722</v>
      </c>
      <c r="F1538" s="167" t="s">
        <v>1557</v>
      </c>
      <c r="G1538" s="167" t="s">
        <v>134</v>
      </c>
      <c r="I1538" s="167" t="s">
        <v>1650</v>
      </c>
      <c r="J1538" s="167" t="s">
        <v>4755</v>
      </c>
      <c r="K1538" s="167" t="s">
        <v>4651</v>
      </c>
      <c r="L1538" s="167" t="s">
        <v>4756</v>
      </c>
      <c r="M1538" s="167" t="s">
        <v>4652</v>
      </c>
      <c r="O1538" s="167">
        <v>11205</v>
      </c>
      <c r="P1538" s="167" t="s">
        <v>4987</v>
      </c>
      <c r="Q1538" s="167">
        <v>61.92</v>
      </c>
      <c r="S1538" s="167">
        <f t="shared" si="23"/>
        <v>61.92</v>
      </c>
      <c r="T1538" s="167" t="s">
        <v>1361</v>
      </c>
    </row>
    <row r="1539" spans="1:20">
      <c r="A1539" s="167">
        <v>50300</v>
      </c>
      <c r="B1539" s="168">
        <v>45938</v>
      </c>
      <c r="C1539" s="168">
        <v>45938</v>
      </c>
      <c r="D1539" s="167" t="s">
        <v>5722</v>
      </c>
      <c r="E1539" s="167" t="s">
        <v>5722</v>
      </c>
      <c r="F1539" s="167" t="s">
        <v>1557</v>
      </c>
      <c r="G1539" s="167" t="s">
        <v>134</v>
      </c>
      <c r="I1539" s="167" t="s">
        <v>1650</v>
      </c>
      <c r="J1539" s="167" t="s">
        <v>4718</v>
      </c>
      <c r="K1539" s="167" t="s">
        <v>4651</v>
      </c>
      <c r="L1539" s="167" t="s">
        <v>4719</v>
      </c>
      <c r="M1539" s="167" t="s">
        <v>4652</v>
      </c>
      <c r="O1539" s="167">
        <v>11205</v>
      </c>
      <c r="P1539" s="167" t="s">
        <v>4987</v>
      </c>
      <c r="Q1539" s="167">
        <v>66.27</v>
      </c>
      <c r="S1539" s="167">
        <f t="shared" ref="S1539:S1602" si="24">Q1539-R1539</f>
        <v>66.27</v>
      </c>
      <c r="T1539" s="167" t="s">
        <v>1361</v>
      </c>
    </row>
    <row r="1540" spans="1:20">
      <c r="A1540" s="167">
        <v>50300</v>
      </c>
      <c r="B1540" s="168">
        <v>45938</v>
      </c>
      <c r="C1540" s="168">
        <v>45938</v>
      </c>
      <c r="D1540" s="167" t="s">
        <v>5722</v>
      </c>
      <c r="E1540" s="167" t="s">
        <v>5722</v>
      </c>
      <c r="F1540" s="167" t="s">
        <v>1557</v>
      </c>
      <c r="G1540" s="167" t="s">
        <v>134</v>
      </c>
      <c r="I1540" s="167" t="s">
        <v>1650</v>
      </c>
      <c r="J1540" s="167" t="s">
        <v>4729</v>
      </c>
      <c r="K1540" s="167" t="s">
        <v>4651</v>
      </c>
      <c r="L1540" s="167" t="s">
        <v>4730</v>
      </c>
      <c r="M1540" s="167" t="s">
        <v>4652</v>
      </c>
      <c r="O1540" s="167">
        <v>11205</v>
      </c>
      <c r="P1540" s="167" t="s">
        <v>4987</v>
      </c>
      <c r="Q1540" s="167">
        <v>73.650000000000006</v>
      </c>
      <c r="S1540" s="167">
        <f t="shared" si="24"/>
        <v>73.650000000000006</v>
      </c>
      <c r="T1540" s="167" t="s">
        <v>1361</v>
      </c>
    </row>
    <row r="1541" spans="1:20">
      <c r="A1541" s="167">
        <v>50300</v>
      </c>
      <c r="B1541" s="168">
        <v>45938</v>
      </c>
      <c r="C1541" s="168">
        <v>45938</v>
      </c>
      <c r="D1541" s="167" t="s">
        <v>5722</v>
      </c>
      <c r="E1541" s="167" t="s">
        <v>5722</v>
      </c>
      <c r="F1541" s="167" t="s">
        <v>1557</v>
      </c>
      <c r="G1541" s="167" t="s">
        <v>134</v>
      </c>
      <c r="I1541" s="167" t="s">
        <v>1650</v>
      </c>
      <c r="J1541" s="167" t="s">
        <v>4758</v>
      </c>
      <c r="K1541" s="167" t="s">
        <v>4651</v>
      </c>
      <c r="L1541" s="167" t="s">
        <v>4759</v>
      </c>
      <c r="M1541" s="167" t="s">
        <v>4652</v>
      </c>
      <c r="O1541" s="167">
        <v>11205</v>
      </c>
      <c r="P1541" s="167" t="s">
        <v>4987</v>
      </c>
      <c r="Q1541" s="167">
        <v>77.7</v>
      </c>
      <c r="S1541" s="167">
        <f t="shared" si="24"/>
        <v>77.7</v>
      </c>
      <c r="T1541" s="167" t="s">
        <v>1361</v>
      </c>
    </row>
    <row r="1542" spans="1:20">
      <c r="A1542" s="167">
        <v>50300</v>
      </c>
      <c r="B1542" s="168">
        <v>45938</v>
      </c>
      <c r="C1542" s="168">
        <v>45938</v>
      </c>
      <c r="D1542" s="167" t="s">
        <v>5722</v>
      </c>
      <c r="E1542" s="167" t="s">
        <v>5722</v>
      </c>
      <c r="F1542" s="167" t="s">
        <v>1557</v>
      </c>
      <c r="G1542" s="167" t="s">
        <v>134</v>
      </c>
      <c r="I1542" s="167" t="s">
        <v>1650</v>
      </c>
      <c r="J1542" s="167" t="s">
        <v>3784</v>
      </c>
      <c r="K1542" s="167" t="s">
        <v>4651</v>
      </c>
      <c r="L1542" s="167" t="s">
        <v>3785</v>
      </c>
      <c r="M1542" s="167" t="s">
        <v>4652</v>
      </c>
      <c r="O1542" s="167">
        <v>11205</v>
      </c>
      <c r="P1542" s="167" t="s">
        <v>4987</v>
      </c>
      <c r="Q1542" s="167">
        <v>789.36</v>
      </c>
      <c r="S1542" s="167">
        <f t="shared" si="24"/>
        <v>789.36</v>
      </c>
      <c r="T1542" s="167" t="s">
        <v>1361</v>
      </c>
    </row>
    <row r="1543" spans="1:20">
      <c r="A1543" s="167">
        <v>50300</v>
      </c>
      <c r="B1543" s="168">
        <v>45938</v>
      </c>
      <c r="C1543" s="168">
        <v>45938</v>
      </c>
      <c r="D1543" s="167" t="s">
        <v>5722</v>
      </c>
      <c r="E1543" s="167" t="s">
        <v>5722</v>
      </c>
      <c r="F1543" s="167" t="s">
        <v>1557</v>
      </c>
      <c r="G1543" s="167" t="s">
        <v>134</v>
      </c>
      <c r="I1543" s="167" t="s">
        <v>1650</v>
      </c>
      <c r="J1543" s="167" t="s">
        <v>4752</v>
      </c>
      <c r="K1543" s="167" t="s">
        <v>4651</v>
      </c>
      <c r="L1543" s="167" t="s">
        <v>4753</v>
      </c>
      <c r="M1543" s="167" t="s">
        <v>4652</v>
      </c>
      <c r="O1543" s="167">
        <v>11205</v>
      </c>
      <c r="P1543" s="167" t="s">
        <v>4987</v>
      </c>
      <c r="Q1543" s="167">
        <v>984.9</v>
      </c>
      <c r="S1543" s="167">
        <f t="shared" si="24"/>
        <v>984.9</v>
      </c>
      <c r="T1543" s="167" t="s">
        <v>1361</v>
      </c>
    </row>
    <row r="1544" spans="1:20">
      <c r="A1544" s="167">
        <v>50300</v>
      </c>
      <c r="B1544" s="168">
        <v>45938</v>
      </c>
      <c r="C1544" s="168">
        <v>45938</v>
      </c>
      <c r="D1544" s="167" t="s">
        <v>5722</v>
      </c>
      <c r="E1544" s="167" t="s">
        <v>5722</v>
      </c>
      <c r="F1544" s="167" t="s">
        <v>1557</v>
      </c>
      <c r="G1544" s="167" t="s">
        <v>134</v>
      </c>
      <c r="I1544" s="167" t="s">
        <v>1650</v>
      </c>
      <c r="J1544" s="167" t="s">
        <v>4789</v>
      </c>
      <c r="K1544" s="167" t="s">
        <v>4651</v>
      </c>
      <c r="L1544" s="167" t="s">
        <v>4790</v>
      </c>
      <c r="M1544" s="167" t="s">
        <v>4652</v>
      </c>
      <c r="O1544" s="167">
        <v>11205</v>
      </c>
      <c r="P1544" s="167" t="s">
        <v>4987</v>
      </c>
      <c r="Q1544" s="167">
        <v>1684.08</v>
      </c>
      <c r="S1544" s="167">
        <f t="shared" si="24"/>
        <v>1684.08</v>
      </c>
      <c r="T1544" s="167" t="s">
        <v>1361</v>
      </c>
    </row>
    <row r="1545" spans="1:20">
      <c r="A1545" s="167">
        <v>50300</v>
      </c>
      <c r="B1545" s="168">
        <v>45938</v>
      </c>
      <c r="C1545" s="168">
        <v>45938</v>
      </c>
      <c r="D1545" s="167" t="s">
        <v>5722</v>
      </c>
      <c r="E1545" s="167" t="s">
        <v>5722</v>
      </c>
      <c r="F1545" s="167" t="s">
        <v>1557</v>
      </c>
      <c r="G1545" s="167" t="s">
        <v>134</v>
      </c>
      <c r="I1545" s="167" t="s">
        <v>1650</v>
      </c>
      <c r="J1545" s="167" t="s">
        <v>4789</v>
      </c>
      <c r="K1545" s="167" t="s">
        <v>4651</v>
      </c>
      <c r="L1545" s="167" t="s">
        <v>4790</v>
      </c>
      <c r="M1545" s="167" t="s">
        <v>4652</v>
      </c>
      <c r="O1545" s="167">
        <v>11205</v>
      </c>
      <c r="P1545" s="167" t="s">
        <v>4987</v>
      </c>
      <c r="Q1545" s="167">
        <v>2412.15</v>
      </c>
      <c r="S1545" s="167">
        <f t="shared" si="24"/>
        <v>2412.15</v>
      </c>
      <c r="T1545" s="167" t="s">
        <v>1361</v>
      </c>
    </row>
    <row r="1546" spans="1:20">
      <c r="A1546" s="167">
        <v>50300</v>
      </c>
      <c r="B1546" s="168">
        <v>45938</v>
      </c>
      <c r="C1546" s="168">
        <v>45938</v>
      </c>
      <c r="D1546" s="167" t="s">
        <v>5723</v>
      </c>
      <c r="E1546" s="167" t="s">
        <v>5723</v>
      </c>
      <c r="F1546" s="167" t="s">
        <v>1557</v>
      </c>
      <c r="G1546" s="167" t="s">
        <v>134</v>
      </c>
      <c r="I1546" s="167" t="s">
        <v>1650</v>
      </c>
      <c r="J1546" s="167">
        <v>900822</v>
      </c>
      <c r="K1546" s="167" t="s">
        <v>3252</v>
      </c>
      <c r="L1546" s="167" t="s">
        <v>3299</v>
      </c>
      <c r="M1546" s="167" t="s">
        <v>3253</v>
      </c>
      <c r="O1546" s="167">
        <v>11219</v>
      </c>
      <c r="P1546" s="167" t="s">
        <v>4987</v>
      </c>
      <c r="Q1546" s="167">
        <v>561.33000000000004</v>
      </c>
      <c r="S1546" s="167">
        <f t="shared" si="24"/>
        <v>561.33000000000004</v>
      </c>
      <c r="T1546" s="167" t="s">
        <v>1361</v>
      </c>
    </row>
    <row r="1547" spans="1:20">
      <c r="A1547" s="167">
        <v>50300</v>
      </c>
      <c r="B1547" s="168">
        <v>45938</v>
      </c>
      <c r="C1547" s="168">
        <v>45938</v>
      </c>
      <c r="D1547" s="167" t="s">
        <v>5723</v>
      </c>
      <c r="E1547" s="167" t="s">
        <v>5723</v>
      </c>
      <c r="F1547" s="167" t="s">
        <v>1557</v>
      </c>
      <c r="G1547" s="167" t="s">
        <v>134</v>
      </c>
      <c r="I1547" s="167" t="s">
        <v>1650</v>
      </c>
      <c r="J1547" s="167" t="s">
        <v>3269</v>
      </c>
      <c r="K1547" s="167" t="s">
        <v>3252</v>
      </c>
      <c r="L1547" s="167" t="s">
        <v>3270</v>
      </c>
      <c r="M1547" s="167" t="s">
        <v>3253</v>
      </c>
      <c r="O1547" s="167">
        <v>11219</v>
      </c>
      <c r="P1547" s="167" t="s">
        <v>4987</v>
      </c>
      <c r="Q1547" s="167">
        <v>3678.51</v>
      </c>
      <c r="S1547" s="167">
        <f t="shared" si="24"/>
        <v>3678.51</v>
      </c>
      <c r="T1547" s="167" t="s">
        <v>1361</v>
      </c>
    </row>
    <row r="1548" spans="1:20">
      <c r="A1548" s="167">
        <v>50300</v>
      </c>
      <c r="B1548" s="168">
        <v>45938</v>
      </c>
      <c r="C1548" s="168">
        <v>45938</v>
      </c>
      <c r="D1548" s="167" t="s">
        <v>5724</v>
      </c>
      <c r="E1548" s="167" t="s">
        <v>5724</v>
      </c>
      <c r="F1548" s="167" t="s">
        <v>1557</v>
      </c>
      <c r="G1548" s="167" t="s">
        <v>134</v>
      </c>
      <c r="I1548" s="167" t="s">
        <v>1650</v>
      </c>
      <c r="J1548" s="167" t="s">
        <v>4798</v>
      </c>
      <c r="K1548" s="167" t="s">
        <v>4651</v>
      </c>
      <c r="L1548" s="167" t="s">
        <v>4799</v>
      </c>
      <c r="M1548" s="167" t="s">
        <v>4652</v>
      </c>
      <c r="O1548" s="167">
        <v>11206</v>
      </c>
      <c r="P1548" s="167" t="s">
        <v>4987</v>
      </c>
      <c r="Q1548" s="167">
        <v>2351.79</v>
      </c>
      <c r="S1548" s="167">
        <f t="shared" si="24"/>
        <v>2351.79</v>
      </c>
      <c r="T1548" s="167" t="s">
        <v>1361</v>
      </c>
    </row>
    <row r="1549" spans="1:20">
      <c r="A1549" s="167">
        <v>50300</v>
      </c>
      <c r="B1549" s="168">
        <v>45938</v>
      </c>
      <c r="C1549" s="168">
        <v>45938</v>
      </c>
      <c r="D1549" s="167" t="s">
        <v>5725</v>
      </c>
      <c r="E1549" s="167" t="s">
        <v>5725</v>
      </c>
      <c r="F1549" s="167" t="s">
        <v>1557</v>
      </c>
      <c r="G1549" s="167" t="s">
        <v>134</v>
      </c>
      <c r="I1549" s="167" t="s">
        <v>1650</v>
      </c>
      <c r="J1549" s="167" t="s">
        <v>3784</v>
      </c>
      <c r="K1549" s="167" t="s">
        <v>4651</v>
      </c>
      <c r="L1549" s="167" t="s">
        <v>3785</v>
      </c>
      <c r="M1549" s="167" t="s">
        <v>4652</v>
      </c>
      <c r="O1549" s="167">
        <v>11207</v>
      </c>
      <c r="P1549" s="167" t="s">
        <v>4987</v>
      </c>
      <c r="Q1549" s="167">
        <v>505.84</v>
      </c>
      <c r="S1549" s="167">
        <f t="shared" si="24"/>
        <v>505.84</v>
      </c>
      <c r="T1549" s="167" t="s">
        <v>1361</v>
      </c>
    </row>
    <row r="1550" spans="1:20">
      <c r="A1550" s="167">
        <v>50300</v>
      </c>
      <c r="B1550" s="168">
        <v>45938</v>
      </c>
      <c r="C1550" s="168">
        <v>45938</v>
      </c>
      <c r="D1550" s="167" t="s">
        <v>5725</v>
      </c>
      <c r="E1550" s="167" t="s">
        <v>5725</v>
      </c>
      <c r="F1550" s="167" t="s">
        <v>1557</v>
      </c>
      <c r="G1550" s="167" t="s">
        <v>134</v>
      </c>
      <c r="I1550" s="167" t="s">
        <v>1650</v>
      </c>
      <c r="J1550" s="167" t="s">
        <v>4789</v>
      </c>
      <c r="K1550" s="167" t="s">
        <v>4651</v>
      </c>
      <c r="L1550" s="167" t="s">
        <v>4790</v>
      </c>
      <c r="M1550" s="167" t="s">
        <v>4652</v>
      </c>
      <c r="O1550" s="167">
        <v>11207</v>
      </c>
      <c r="P1550" s="167" t="s">
        <v>4987</v>
      </c>
      <c r="Q1550" s="167">
        <v>1608.1</v>
      </c>
      <c r="S1550" s="167">
        <f t="shared" si="24"/>
        <v>1608.1</v>
      </c>
      <c r="T1550" s="167" t="s">
        <v>1361</v>
      </c>
    </row>
    <row r="1551" spans="1:20">
      <c r="A1551" s="167">
        <v>50300</v>
      </c>
      <c r="B1551" s="168">
        <v>45938</v>
      </c>
      <c r="C1551" s="168">
        <v>45938</v>
      </c>
      <c r="D1551" s="167" t="s">
        <v>5726</v>
      </c>
      <c r="E1551" s="167" t="s">
        <v>5726</v>
      </c>
      <c r="F1551" s="167" t="s">
        <v>1557</v>
      </c>
      <c r="G1551" s="167" t="s">
        <v>134</v>
      </c>
      <c r="I1551" s="167" t="s">
        <v>1650</v>
      </c>
      <c r="J1551" s="167">
        <v>900822</v>
      </c>
      <c r="K1551" s="167" t="s">
        <v>3252</v>
      </c>
      <c r="L1551" s="167" t="s">
        <v>3299</v>
      </c>
      <c r="M1551" s="167" t="s">
        <v>3253</v>
      </c>
      <c r="O1551" s="167">
        <v>11209</v>
      </c>
      <c r="P1551" s="167" t="s">
        <v>4987</v>
      </c>
      <c r="Q1551" s="167">
        <v>17.010000000000002</v>
      </c>
      <c r="S1551" s="167">
        <f t="shared" si="24"/>
        <v>17.010000000000002</v>
      </c>
      <c r="T1551" s="167" t="s">
        <v>1361</v>
      </c>
    </row>
    <row r="1552" spans="1:20">
      <c r="A1552" s="167">
        <v>50300</v>
      </c>
      <c r="B1552" s="168">
        <v>45938</v>
      </c>
      <c r="C1552" s="168">
        <v>45938</v>
      </c>
      <c r="D1552" s="167" t="s">
        <v>5726</v>
      </c>
      <c r="E1552" s="167" t="s">
        <v>5726</v>
      </c>
      <c r="F1552" s="167" t="s">
        <v>1557</v>
      </c>
      <c r="G1552" s="167" t="s">
        <v>134</v>
      </c>
      <c r="I1552" s="167" t="s">
        <v>1650</v>
      </c>
      <c r="J1552" s="167" t="s">
        <v>3282</v>
      </c>
      <c r="K1552" s="167" t="s">
        <v>3252</v>
      </c>
      <c r="L1552" s="167" t="s">
        <v>3283</v>
      </c>
      <c r="M1552" s="167" t="s">
        <v>3253</v>
      </c>
      <c r="O1552" s="167">
        <v>11209</v>
      </c>
      <c r="P1552" s="167" t="s">
        <v>4987</v>
      </c>
      <c r="Q1552" s="167">
        <v>247.35</v>
      </c>
      <c r="S1552" s="167">
        <f t="shared" si="24"/>
        <v>247.35</v>
      </c>
      <c r="T1552" s="167" t="s">
        <v>1361</v>
      </c>
    </row>
    <row r="1553" spans="1:20">
      <c r="A1553" s="167">
        <v>50300</v>
      </c>
      <c r="B1553" s="168">
        <v>45938</v>
      </c>
      <c r="C1553" s="168">
        <v>45938</v>
      </c>
      <c r="D1553" s="167" t="s">
        <v>5726</v>
      </c>
      <c r="E1553" s="167" t="s">
        <v>5726</v>
      </c>
      <c r="F1553" s="167" t="s">
        <v>1557</v>
      </c>
      <c r="G1553" s="167" t="s">
        <v>134</v>
      </c>
      <c r="I1553" s="167" t="s">
        <v>1650</v>
      </c>
      <c r="J1553" s="167" t="s">
        <v>1902</v>
      </c>
      <c r="K1553" s="167" t="s">
        <v>3252</v>
      </c>
      <c r="L1553" s="167" t="s">
        <v>1903</v>
      </c>
      <c r="M1553" s="167" t="s">
        <v>3253</v>
      </c>
      <c r="O1553" s="167">
        <v>11209</v>
      </c>
      <c r="P1553" s="167" t="s">
        <v>4987</v>
      </c>
      <c r="Q1553" s="167">
        <v>287.2</v>
      </c>
      <c r="S1553" s="167">
        <f t="shared" si="24"/>
        <v>287.2</v>
      </c>
      <c r="T1553" s="167" t="s">
        <v>1361</v>
      </c>
    </row>
    <row r="1554" spans="1:20">
      <c r="A1554" s="167">
        <v>50300</v>
      </c>
      <c r="B1554" s="168">
        <v>45938</v>
      </c>
      <c r="C1554" s="168">
        <v>45938</v>
      </c>
      <c r="D1554" s="167" t="s">
        <v>5726</v>
      </c>
      <c r="E1554" s="167" t="s">
        <v>5726</v>
      </c>
      <c r="F1554" s="167" t="s">
        <v>1557</v>
      </c>
      <c r="G1554" s="167" t="s">
        <v>134</v>
      </c>
      <c r="I1554" s="167" t="s">
        <v>1650</v>
      </c>
      <c r="J1554" s="167" t="s">
        <v>3275</v>
      </c>
      <c r="K1554" s="167" t="s">
        <v>3252</v>
      </c>
      <c r="L1554" s="167" t="s">
        <v>3276</v>
      </c>
      <c r="M1554" s="167" t="s">
        <v>3253</v>
      </c>
      <c r="O1554" s="167">
        <v>11209</v>
      </c>
      <c r="P1554" s="167" t="s">
        <v>4987</v>
      </c>
      <c r="Q1554" s="167">
        <v>300.72000000000003</v>
      </c>
      <c r="S1554" s="167">
        <f t="shared" si="24"/>
        <v>300.72000000000003</v>
      </c>
      <c r="T1554" s="167" t="s">
        <v>1361</v>
      </c>
    </row>
    <row r="1555" spans="1:20">
      <c r="A1555" s="167">
        <v>50300</v>
      </c>
      <c r="B1555" s="168">
        <v>45938</v>
      </c>
      <c r="C1555" s="168">
        <v>45938</v>
      </c>
      <c r="D1555" s="167" t="s">
        <v>5726</v>
      </c>
      <c r="E1555" s="167" t="s">
        <v>5726</v>
      </c>
      <c r="F1555" s="167" t="s">
        <v>1557</v>
      </c>
      <c r="G1555" s="167" t="s">
        <v>134</v>
      </c>
      <c r="I1555" s="167" t="s">
        <v>1650</v>
      </c>
      <c r="J1555" s="167" t="s">
        <v>3272</v>
      </c>
      <c r="K1555" s="167" t="s">
        <v>3252</v>
      </c>
      <c r="L1555" s="167" t="s">
        <v>3273</v>
      </c>
      <c r="M1555" s="167" t="s">
        <v>3253</v>
      </c>
      <c r="O1555" s="167">
        <v>11209</v>
      </c>
      <c r="P1555" s="167" t="s">
        <v>4987</v>
      </c>
      <c r="Q1555" s="167">
        <v>426.3</v>
      </c>
      <c r="S1555" s="167">
        <f t="shared" si="24"/>
        <v>426.3</v>
      </c>
      <c r="T1555" s="167" t="s">
        <v>1361</v>
      </c>
    </row>
    <row r="1556" spans="1:20">
      <c r="A1556" s="167">
        <v>50300</v>
      </c>
      <c r="B1556" s="168">
        <v>45938</v>
      </c>
      <c r="C1556" s="168">
        <v>45938</v>
      </c>
      <c r="D1556" s="167" t="s">
        <v>5726</v>
      </c>
      <c r="E1556" s="167" t="s">
        <v>5726</v>
      </c>
      <c r="F1556" s="167" t="s">
        <v>1557</v>
      </c>
      <c r="G1556" s="167" t="s">
        <v>134</v>
      </c>
      <c r="I1556" s="167" t="s">
        <v>1650</v>
      </c>
      <c r="J1556" s="167" t="s">
        <v>3269</v>
      </c>
      <c r="K1556" s="167" t="s">
        <v>3252</v>
      </c>
      <c r="L1556" s="167" t="s">
        <v>3270</v>
      </c>
      <c r="M1556" s="167" t="s">
        <v>3253</v>
      </c>
      <c r="O1556" s="167">
        <v>11209</v>
      </c>
      <c r="P1556" s="167" t="s">
        <v>4987</v>
      </c>
      <c r="Q1556" s="167">
        <v>445.88</v>
      </c>
      <c r="S1556" s="167">
        <f t="shared" si="24"/>
        <v>445.88</v>
      </c>
      <c r="T1556" s="167" t="s">
        <v>1361</v>
      </c>
    </row>
    <row r="1557" spans="1:20">
      <c r="A1557" s="167">
        <v>50300</v>
      </c>
      <c r="B1557" s="168">
        <v>45938</v>
      </c>
      <c r="C1557" s="168">
        <v>45938</v>
      </c>
      <c r="D1557" s="167" t="s">
        <v>5727</v>
      </c>
      <c r="E1557" s="167" t="s">
        <v>5727</v>
      </c>
      <c r="F1557" s="167" t="s">
        <v>1557</v>
      </c>
      <c r="G1557" s="167" t="s">
        <v>134</v>
      </c>
      <c r="I1557" s="167" t="s">
        <v>1650</v>
      </c>
      <c r="J1557" s="167">
        <v>900822</v>
      </c>
      <c r="K1557" s="167" t="s">
        <v>3252</v>
      </c>
      <c r="L1557" s="167" t="s">
        <v>3299</v>
      </c>
      <c r="M1557" s="167" t="s">
        <v>3253</v>
      </c>
      <c r="O1557" s="167">
        <v>11210</v>
      </c>
      <c r="P1557" s="167" t="s">
        <v>4987</v>
      </c>
      <c r="Q1557" s="167">
        <v>68.040000000000006</v>
      </c>
      <c r="S1557" s="167">
        <f t="shared" si="24"/>
        <v>68.040000000000006</v>
      </c>
      <c r="T1557" s="167" t="s">
        <v>1361</v>
      </c>
    </row>
    <row r="1558" spans="1:20">
      <c r="A1558" s="167">
        <v>50300</v>
      </c>
      <c r="B1558" s="168">
        <v>45938</v>
      </c>
      <c r="C1558" s="168">
        <v>45938</v>
      </c>
      <c r="D1558" s="167" t="s">
        <v>5727</v>
      </c>
      <c r="E1558" s="167" t="s">
        <v>5727</v>
      </c>
      <c r="F1558" s="167" t="s">
        <v>1557</v>
      </c>
      <c r="G1558" s="167" t="s">
        <v>134</v>
      </c>
      <c r="I1558" s="167" t="s">
        <v>1650</v>
      </c>
      <c r="J1558" s="167" t="s">
        <v>3282</v>
      </c>
      <c r="K1558" s="167" t="s">
        <v>3252</v>
      </c>
      <c r="L1558" s="167" t="s">
        <v>3283</v>
      </c>
      <c r="M1558" s="167" t="s">
        <v>3253</v>
      </c>
      <c r="O1558" s="167">
        <v>11210</v>
      </c>
      <c r="P1558" s="167" t="s">
        <v>4987</v>
      </c>
      <c r="Q1558" s="167">
        <v>98.94</v>
      </c>
      <c r="S1558" s="167">
        <f t="shared" si="24"/>
        <v>98.94</v>
      </c>
      <c r="T1558" s="167" t="s">
        <v>1361</v>
      </c>
    </row>
    <row r="1559" spans="1:20">
      <c r="A1559" s="167">
        <v>50300</v>
      </c>
      <c r="B1559" s="168">
        <v>45938</v>
      </c>
      <c r="C1559" s="168">
        <v>45938</v>
      </c>
      <c r="D1559" s="167" t="s">
        <v>5727</v>
      </c>
      <c r="E1559" s="167" t="s">
        <v>5727</v>
      </c>
      <c r="F1559" s="167" t="s">
        <v>1557</v>
      </c>
      <c r="G1559" s="167" t="s">
        <v>134</v>
      </c>
      <c r="I1559" s="167" t="s">
        <v>1650</v>
      </c>
      <c r="J1559" s="167" t="s">
        <v>1902</v>
      </c>
      <c r="K1559" s="167" t="s">
        <v>3252</v>
      </c>
      <c r="L1559" s="167" t="s">
        <v>1903</v>
      </c>
      <c r="M1559" s="167" t="s">
        <v>3253</v>
      </c>
      <c r="O1559" s="167">
        <v>11210</v>
      </c>
      <c r="P1559" s="167" t="s">
        <v>4987</v>
      </c>
      <c r="Q1559" s="167">
        <v>114.88</v>
      </c>
      <c r="S1559" s="167">
        <f t="shared" si="24"/>
        <v>114.88</v>
      </c>
      <c r="T1559" s="167" t="s">
        <v>1361</v>
      </c>
    </row>
    <row r="1560" spans="1:20">
      <c r="A1560" s="167">
        <v>50300</v>
      </c>
      <c r="B1560" s="168">
        <v>45938</v>
      </c>
      <c r="C1560" s="168">
        <v>45938</v>
      </c>
      <c r="D1560" s="167" t="s">
        <v>5727</v>
      </c>
      <c r="E1560" s="167" t="s">
        <v>5727</v>
      </c>
      <c r="F1560" s="167" t="s">
        <v>1557</v>
      </c>
      <c r="G1560" s="167" t="s">
        <v>134</v>
      </c>
      <c r="I1560" s="167" t="s">
        <v>1650</v>
      </c>
      <c r="J1560" s="167" t="s">
        <v>3296</v>
      </c>
      <c r="K1560" s="167" t="s">
        <v>3252</v>
      </c>
      <c r="L1560" s="167" t="s">
        <v>3297</v>
      </c>
      <c r="M1560" s="167" t="s">
        <v>3253</v>
      </c>
      <c r="O1560" s="167">
        <v>11210</v>
      </c>
      <c r="P1560" s="167" t="s">
        <v>4987</v>
      </c>
      <c r="Q1560" s="167">
        <v>140.82</v>
      </c>
      <c r="S1560" s="167">
        <f t="shared" si="24"/>
        <v>140.82</v>
      </c>
      <c r="T1560" s="167" t="s">
        <v>1361</v>
      </c>
    </row>
    <row r="1561" spans="1:20">
      <c r="A1561" s="167">
        <v>50300</v>
      </c>
      <c r="B1561" s="168">
        <v>45938</v>
      </c>
      <c r="C1561" s="168">
        <v>45938</v>
      </c>
      <c r="D1561" s="167" t="s">
        <v>5727</v>
      </c>
      <c r="E1561" s="167" t="s">
        <v>5727</v>
      </c>
      <c r="F1561" s="167" t="s">
        <v>1557</v>
      </c>
      <c r="G1561" s="167" t="s">
        <v>134</v>
      </c>
      <c r="I1561" s="167" t="s">
        <v>1650</v>
      </c>
      <c r="J1561" s="167" t="s">
        <v>3272</v>
      </c>
      <c r="K1561" s="167" t="s">
        <v>3252</v>
      </c>
      <c r="L1561" s="167" t="s">
        <v>3273</v>
      </c>
      <c r="M1561" s="167" t="s">
        <v>3253</v>
      </c>
      <c r="O1561" s="167">
        <v>11210</v>
      </c>
      <c r="P1561" s="167" t="s">
        <v>4987</v>
      </c>
      <c r="Q1561" s="167">
        <v>213.15</v>
      </c>
      <c r="S1561" s="167">
        <f t="shared" si="24"/>
        <v>213.15</v>
      </c>
      <c r="T1561" s="167" t="s">
        <v>1361</v>
      </c>
    </row>
    <row r="1562" spans="1:20">
      <c r="A1562" s="167">
        <v>50300</v>
      </c>
      <c r="B1562" s="168">
        <v>45938</v>
      </c>
      <c r="C1562" s="168">
        <v>45938</v>
      </c>
      <c r="D1562" s="167" t="s">
        <v>5727</v>
      </c>
      <c r="E1562" s="167" t="s">
        <v>5727</v>
      </c>
      <c r="F1562" s="167" t="s">
        <v>1557</v>
      </c>
      <c r="G1562" s="167" t="s">
        <v>134</v>
      </c>
      <c r="I1562" s="167" t="s">
        <v>1650</v>
      </c>
      <c r="J1562" s="167" t="s">
        <v>3269</v>
      </c>
      <c r="K1562" s="167" t="s">
        <v>3252</v>
      </c>
      <c r="L1562" s="167" t="s">
        <v>3270</v>
      </c>
      <c r="M1562" s="167" t="s">
        <v>3253</v>
      </c>
      <c r="O1562" s="167">
        <v>11210</v>
      </c>
      <c r="P1562" s="167" t="s">
        <v>4987</v>
      </c>
      <c r="Q1562" s="167">
        <v>445.88</v>
      </c>
      <c r="S1562" s="167">
        <f t="shared" si="24"/>
        <v>445.88</v>
      </c>
      <c r="T1562" s="167" t="s">
        <v>1361</v>
      </c>
    </row>
    <row r="1563" spans="1:20">
      <c r="A1563" s="167">
        <v>50300</v>
      </c>
      <c r="B1563" s="168">
        <v>45938</v>
      </c>
      <c r="C1563" s="168">
        <v>45938</v>
      </c>
      <c r="D1563" s="167" t="s">
        <v>5728</v>
      </c>
      <c r="E1563" s="167" t="s">
        <v>5728</v>
      </c>
      <c r="F1563" s="167" t="s">
        <v>1557</v>
      </c>
      <c r="G1563" s="167" t="s">
        <v>134</v>
      </c>
      <c r="I1563" s="167" t="s">
        <v>1650</v>
      </c>
      <c r="J1563" s="167" t="s">
        <v>3278</v>
      </c>
      <c r="K1563" s="167" t="s">
        <v>3252</v>
      </c>
      <c r="L1563" s="167" t="s">
        <v>3279</v>
      </c>
      <c r="M1563" s="167" t="s">
        <v>3253</v>
      </c>
      <c r="O1563" s="167">
        <v>11208</v>
      </c>
      <c r="P1563" s="167" t="s">
        <v>4987</v>
      </c>
      <c r="Q1563" s="167">
        <v>832</v>
      </c>
      <c r="S1563" s="167">
        <f t="shared" si="24"/>
        <v>832</v>
      </c>
      <c r="T1563" s="167" t="s">
        <v>1361</v>
      </c>
    </row>
    <row r="1564" spans="1:20">
      <c r="A1564" s="167">
        <v>50300</v>
      </c>
      <c r="B1564" s="168">
        <v>45938</v>
      </c>
      <c r="C1564" s="168">
        <v>45938</v>
      </c>
      <c r="D1564" s="167" t="s">
        <v>5729</v>
      </c>
      <c r="E1564" s="167" t="s">
        <v>5729</v>
      </c>
      <c r="F1564" s="167" t="s">
        <v>1557</v>
      </c>
      <c r="G1564" s="167" t="s">
        <v>134</v>
      </c>
      <c r="I1564" s="167" t="s">
        <v>1650</v>
      </c>
      <c r="J1564" s="167">
        <v>900822</v>
      </c>
      <c r="K1564" s="167" t="s">
        <v>3252</v>
      </c>
      <c r="L1564" s="167" t="s">
        <v>3299</v>
      </c>
      <c r="M1564" s="167" t="s">
        <v>3253</v>
      </c>
      <c r="O1564" s="167">
        <v>11211</v>
      </c>
      <c r="P1564" s="167" t="s">
        <v>4987</v>
      </c>
      <c r="Q1564" s="167">
        <v>17.010000000000002</v>
      </c>
      <c r="S1564" s="167">
        <f t="shared" si="24"/>
        <v>17.010000000000002</v>
      </c>
      <c r="T1564" s="167" t="s">
        <v>1361</v>
      </c>
    </row>
    <row r="1565" spans="1:20">
      <c r="A1565" s="167">
        <v>50300</v>
      </c>
      <c r="B1565" s="168">
        <v>45938</v>
      </c>
      <c r="C1565" s="168">
        <v>45938</v>
      </c>
      <c r="D1565" s="167" t="s">
        <v>5729</v>
      </c>
      <c r="E1565" s="167" t="s">
        <v>5729</v>
      </c>
      <c r="F1565" s="167" t="s">
        <v>1557</v>
      </c>
      <c r="G1565" s="167" t="s">
        <v>134</v>
      </c>
      <c r="I1565" s="167" t="s">
        <v>1650</v>
      </c>
      <c r="J1565" s="167" t="s">
        <v>3282</v>
      </c>
      <c r="K1565" s="167" t="s">
        <v>3252</v>
      </c>
      <c r="L1565" s="167" t="s">
        <v>3283</v>
      </c>
      <c r="M1565" s="167" t="s">
        <v>3253</v>
      </c>
      <c r="O1565" s="167">
        <v>11211</v>
      </c>
      <c r="P1565" s="167" t="s">
        <v>4987</v>
      </c>
      <c r="Q1565" s="167">
        <v>49.47</v>
      </c>
      <c r="S1565" s="167">
        <f t="shared" si="24"/>
        <v>49.47</v>
      </c>
      <c r="T1565" s="167" t="s">
        <v>1361</v>
      </c>
    </row>
    <row r="1566" spans="1:20">
      <c r="A1566" s="167">
        <v>50300</v>
      </c>
      <c r="B1566" s="168">
        <v>45938</v>
      </c>
      <c r="C1566" s="168">
        <v>45938</v>
      </c>
      <c r="D1566" s="167" t="s">
        <v>5729</v>
      </c>
      <c r="E1566" s="167" t="s">
        <v>5729</v>
      </c>
      <c r="F1566" s="167" t="s">
        <v>1557</v>
      </c>
      <c r="G1566" s="167" t="s">
        <v>134</v>
      </c>
      <c r="I1566" s="167" t="s">
        <v>1650</v>
      </c>
      <c r="J1566" s="167" t="s">
        <v>1902</v>
      </c>
      <c r="K1566" s="167" t="s">
        <v>3252</v>
      </c>
      <c r="L1566" s="167" t="s">
        <v>1903</v>
      </c>
      <c r="M1566" s="167" t="s">
        <v>3253</v>
      </c>
      <c r="O1566" s="167">
        <v>11211</v>
      </c>
      <c r="P1566" s="167" t="s">
        <v>4987</v>
      </c>
      <c r="Q1566" s="167">
        <v>57.44</v>
      </c>
      <c r="S1566" s="167">
        <f t="shared" si="24"/>
        <v>57.44</v>
      </c>
      <c r="T1566" s="167" t="s">
        <v>1361</v>
      </c>
    </row>
    <row r="1567" spans="1:20">
      <c r="A1567" s="167">
        <v>50300</v>
      </c>
      <c r="B1567" s="168">
        <v>45938</v>
      </c>
      <c r="C1567" s="168">
        <v>45938</v>
      </c>
      <c r="D1567" s="167" t="s">
        <v>5729</v>
      </c>
      <c r="E1567" s="167" t="s">
        <v>5729</v>
      </c>
      <c r="F1567" s="167" t="s">
        <v>1557</v>
      </c>
      <c r="G1567" s="167" t="s">
        <v>134</v>
      </c>
      <c r="I1567" s="167" t="s">
        <v>1650</v>
      </c>
      <c r="J1567" s="167" t="s">
        <v>3296</v>
      </c>
      <c r="K1567" s="167" t="s">
        <v>3252</v>
      </c>
      <c r="L1567" s="167" t="s">
        <v>3297</v>
      </c>
      <c r="M1567" s="167" t="s">
        <v>3253</v>
      </c>
      <c r="O1567" s="167">
        <v>11211</v>
      </c>
      <c r="P1567" s="167" t="s">
        <v>4987</v>
      </c>
      <c r="Q1567" s="167">
        <v>70.41</v>
      </c>
      <c r="S1567" s="167">
        <f t="shared" si="24"/>
        <v>70.41</v>
      </c>
      <c r="T1567" s="167" t="s">
        <v>1361</v>
      </c>
    </row>
    <row r="1568" spans="1:20">
      <c r="A1568" s="167">
        <v>50300</v>
      </c>
      <c r="B1568" s="168">
        <v>45938</v>
      </c>
      <c r="C1568" s="168">
        <v>45938</v>
      </c>
      <c r="D1568" s="167" t="s">
        <v>5729</v>
      </c>
      <c r="E1568" s="167" t="s">
        <v>5729</v>
      </c>
      <c r="F1568" s="167" t="s">
        <v>1557</v>
      </c>
      <c r="G1568" s="167" t="s">
        <v>134</v>
      </c>
      <c r="I1568" s="167" t="s">
        <v>1650</v>
      </c>
      <c r="J1568" s="167" t="s">
        <v>3269</v>
      </c>
      <c r="K1568" s="167" t="s">
        <v>3252</v>
      </c>
      <c r="L1568" s="167" t="s">
        <v>3270</v>
      </c>
      <c r="M1568" s="167" t="s">
        <v>3253</v>
      </c>
      <c r="O1568" s="167">
        <v>11211</v>
      </c>
      <c r="P1568" s="167" t="s">
        <v>4987</v>
      </c>
      <c r="Q1568" s="167">
        <v>111.47</v>
      </c>
      <c r="S1568" s="167">
        <f t="shared" si="24"/>
        <v>111.47</v>
      </c>
      <c r="T1568" s="167" t="s">
        <v>1361</v>
      </c>
    </row>
    <row r="1569" spans="1:20">
      <c r="A1569" s="167">
        <v>50300</v>
      </c>
      <c r="B1569" s="168">
        <v>45938</v>
      </c>
      <c r="C1569" s="168">
        <v>45938</v>
      </c>
      <c r="D1569" s="167" t="s">
        <v>5729</v>
      </c>
      <c r="E1569" s="167" t="s">
        <v>5729</v>
      </c>
      <c r="F1569" s="167" t="s">
        <v>1557</v>
      </c>
      <c r="G1569" s="167" t="s">
        <v>134</v>
      </c>
      <c r="I1569" s="167" t="s">
        <v>1650</v>
      </c>
      <c r="J1569" s="167" t="s">
        <v>3272</v>
      </c>
      <c r="K1569" s="167" t="s">
        <v>3252</v>
      </c>
      <c r="L1569" s="167" t="s">
        <v>3273</v>
      </c>
      <c r="M1569" s="167" t="s">
        <v>3253</v>
      </c>
      <c r="O1569" s="167">
        <v>11211</v>
      </c>
      <c r="P1569" s="167" t="s">
        <v>4987</v>
      </c>
      <c r="Q1569" s="167">
        <v>213.15</v>
      </c>
      <c r="S1569" s="167">
        <f t="shared" si="24"/>
        <v>213.15</v>
      </c>
      <c r="T1569" s="167" t="s">
        <v>1361</v>
      </c>
    </row>
    <row r="1570" spans="1:20">
      <c r="A1570" s="167">
        <v>50300</v>
      </c>
      <c r="B1570" s="168">
        <v>45938</v>
      </c>
      <c r="C1570" s="168">
        <v>45938</v>
      </c>
      <c r="D1570" s="167" t="s">
        <v>5729</v>
      </c>
      <c r="E1570" s="167" t="s">
        <v>5729</v>
      </c>
      <c r="F1570" s="167" t="s">
        <v>1557</v>
      </c>
      <c r="G1570" s="167" t="s">
        <v>134</v>
      </c>
      <c r="I1570" s="167" t="s">
        <v>1650</v>
      </c>
      <c r="J1570" s="167" t="s">
        <v>3272</v>
      </c>
      <c r="K1570" s="167" t="s">
        <v>3252</v>
      </c>
      <c r="L1570" s="167" t="s">
        <v>3273</v>
      </c>
      <c r="M1570" s="167" t="s">
        <v>3253</v>
      </c>
      <c r="O1570" s="167">
        <v>11211</v>
      </c>
      <c r="P1570" s="167" t="s">
        <v>4987</v>
      </c>
      <c r="Q1570" s="167">
        <v>426.3</v>
      </c>
      <c r="S1570" s="167">
        <f t="shared" si="24"/>
        <v>426.3</v>
      </c>
      <c r="T1570" s="167" t="s">
        <v>1361</v>
      </c>
    </row>
    <row r="1571" spans="1:20">
      <c r="A1571" s="167">
        <v>50300</v>
      </c>
      <c r="B1571" s="168">
        <v>45938</v>
      </c>
      <c r="C1571" s="168">
        <v>45938</v>
      </c>
      <c r="D1571" s="167" t="s">
        <v>5730</v>
      </c>
      <c r="E1571" s="167" t="s">
        <v>5730</v>
      </c>
      <c r="F1571" s="167" t="s">
        <v>1557</v>
      </c>
      <c r="G1571" s="167" t="s">
        <v>134</v>
      </c>
      <c r="I1571" s="167" t="s">
        <v>1650</v>
      </c>
      <c r="J1571" s="167" t="s">
        <v>3282</v>
      </c>
      <c r="K1571" s="167" t="s">
        <v>3252</v>
      </c>
      <c r="L1571" s="167" t="s">
        <v>3283</v>
      </c>
      <c r="M1571" s="167" t="s">
        <v>3253</v>
      </c>
      <c r="O1571" s="167">
        <v>11212</v>
      </c>
      <c r="P1571" s="167" t="s">
        <v>4987</v>
      </c>
      <c r="Q1571" s="167">
        <v>49.47</v>
      </c>
      <c r="S1571" s="167">
        <f t="shared" si="24"/>
        <v>49.47</v>
      </c>
      <c r="T1571" s="167" t="s">
        <v>1361</v>
      </c>
    </row>
    <row r="1572" spans="1:20">
      <c r="A1572" s="167">
        <v>50300</v>
      </c>
      <c r="B1572" s="168">
        <v>45938</v>
      </c>
      <c r="C1572" s="168">
        <v>45938</v>
      </c>
      <c r="D1572" s="167" t="s">
        <v>5730</v>
      </c>
      <c r="E1572" s="167" t="s">
        <v>5730</v>
      </c>
      <c r="F1572" s="167" t="s">
        <v>1557</v>
      </c>
      <c r="G1572" s="167" t="s">
        <v>134</v>
      </c>
      <c r="I1572" s="167" t="s">
        <v>1650</v>
      </c>
      <c r="J1572" s="167" t="s">
        <v>1902</v>
      </c>
      <c r="K1572" s="167" t="s">
        <v>3252</v>
      </c>
      <c r="L1572" s="167" t="s">
        <v>1903</v>
      </c>
      <c r="M1572" s="167" t="s">
        <v>3253</v>
      </c>
      <c r="O1572" s="167">
        <v>11212</v>
      </c>
      <c r="P1572" s="167" t="s">
        <v>4987</v>
      </c>
      <c r="Q1572" s="167">
        <v>57.44</v>
      </c>
      <c r="S1572" s="167">
        <f t="shared" si="24"/>
        <v>57.44</v>
      </c>
      <c r="T1572" s="167" t="s">
        <v>1361</v>
      </c>
    </row>
    <row r="1573" spans="1:20">
      <c r="A1573" s="167">
        <v>50300</v>
      </c>
      <c r="B1573" s="168">
        <v>45938</v>
      </c>
      <c r="C1573" s="168">
        <v>45938</v>
      </c>
      <c r="D1573" s="167" t="s">
        <v>5730</v>
      </c>
      <c r="E1573" s="167" t="s">
        <v>5730</v>
      </c>
      <c r="F1573" s="167" t="s">
        <v>1557</v>
      </c>
      <c r="G1573" s="167" t="s">
        <v>134</v>
      </c>
      <c r="I1573" s="167" t="s">
        <v>1650</v>
      </c>
      <c r="J1573" s="167" t="s">
        <v>3296</v>
      </c>
      <c r="K1573" s="167" t="s">
        <v>3252</v>
      </c>
      <c r="L1573" s="167" t="s">
        <v>3297</v>
      </c>
      <c r="M1573" s="167" t="s">
        <v>3253</v>
      </c>
      <c r="O1573" s="167">
        <v>11212</v>
      </c>
      <c r="P1573" s="167" t="s">
        <v>4987</v>
      </c>
      <c r="Q1573" s="167">
        <v>70.41</v>
      </c>
      <c r="S1573" s="167">
        <f t="shared" si="24"/>
        <v>70.41</v>
      </c>
      <c r="T1573" s="167" t="s">
        <v>1361</v>
      </c>
    </row>
    <row r="1574" spans="1:20">
      <c r="A1574" s="167">
        <v>50300</v>
      </c>
      <c r="B1574" s="168">
        <v>45938</v>
      </c>
      <c r="C1574" s="168">
        <v>45938</v>
      </c>
      <c r="D1574" s="167" t="s">
        <v>5730</v>
      </c>
      <c r="E1574" s="167" t="s">
        <v>5730</v>
      </c>
      <c r="F1574" s="167" t="s">
        <v>1648</v>
      </c>
      <c r="G1574" s="167" t="s">
        <v>1649</v>
      </c>
      <c r="I1574" s="167" t="s">
        <v>1650</v>
      </c>
      <c r="J1574" s="167">
        <v>900822</v>
      </c>
      <c r="K1574" s="167" t="s">
        <v>3252</v>
      </c>
      <c r="L1574" s="167" t="s">
        <v>3299</v>
      </c>
      <c r="M1574" s="167" t="s">
        <v>3253</v>
      </c>
      <c r="O1574" s="167">
        <v>11212</v>
      </c>
      <c r="P1574" s="167" t="s">
        <v>4987</v>
      </c>
      <c r="Q1574" s="167">
        <v>51.03</v>
      </c>
      <c r="S1574" s="167">
        <f t="shared" si="24"/>
        <v>51.03</v>
      </c>
      <c r="T1574" s="167" t="s">
        <v>1361</v>
      </c>
    </row>
    <row r="1575" spans="1:20">
      <c r="A1575" s="167">
        <v>50300</v>
      </c>
      <c r="B1575" s="168">
        <v>45938</v>
      </c>
      <c r="C1575" s="168">
        <v>45938</v>
      </c>
      <c r="D1575" s="167" t="s">
        <v>5730</v>
      </c>
      <c r="E1575" s="167" t="s">
        <v>5730</v>
      </c>
      <c r="F1575" s="167" t="s">
        <v>1648</v>
      </c>
      <c r="G1575" s="167" t="s">
        <v>1649</v>
      </c>
      <c r="I1575" s="167" t="s">
        <v>1650</v>
      </c>
      <c r="J1575" s="167" t="s">
        <v>3269</v>
      </c>
      <c r="K1575" s="167" t="s">
        <v>3252</v>
      </c>
      <c r="L1575" s="167" t="s">
        <v>3270</v>
      </c>
      <c r="M1575" s="167" t="s">
        <v>3253</v>
      </c>
      <c r="O1575" s="167">
        <v>11212</v>
      </c>
      <c r="P1575" s="167" t="s">
        <v>4987</v>
      </c>
      <c r="Q1575" s="167">
        <v>334.41</v>
      </c>
      <c r="S1575" s="167">
        <f t="shared" si="24"/>
        <v>334.41</v>
      </c>
      <c r="T1575" s="167" t="s">
        <v>1361</v>
      </c>
    </row>
    <row r="1576" spans="1:20">
      <c r="A1576" s="167">
        <v>50300</v>
      </c>
      <c r="B1576" s="168">
        <v>45938</v>
      </c>
      <c r="C1576" s="168">
        <v>45938</v>
      </c>
      <c r="D1576" s="167" t="s">
        <v>5731</v>
      </c>
      <c r="E1576" s="167" t="s">
        <v>5731</v>
      </c>
      <c r="F1576" s="167" t="s">
        <v>1557</v>
      </c>
      <c r="G1576" s="167" t="s">
        <v>134</v>
      </c>
      <c r="I1576" s="167" t="s">
        <v>1650</v>
      </c>
      <c r="J1576" s="167">
        <v>900822</v>
      </c>
      <c r="K1576" s="167" t="s">
        <v>3252</v>
      </c>
      <c r="L1576" s="167" t="s">
        <v>3299</v>
      </c>
      <c r="M1576" s="167" t="s">
        <v>3253</v>
      </c>
      <c r="O1576" s="167">
        <v>11214</v>
      </c>
      <c r="P1576" s="167" t="s">
        <v>4987</v>
      </c>
      <c r="Q1576" s="167">
        <v>17.010000000000002</v>
      </c>
      <c r="S1576" s="167">
        <f t="shared" si="24"/>
        <v>17.010000000000002</v>
      </c>
      <c r="T1576" s="167" t="s">
        <v>1361</v>
      </c>
    </row>
    <row r="1577" spans="1:20">
      <c r="A1577" s="167">
        <v>50300</v>
      </c>
      <c r="B1577" s="168">
        <v>45938</v>
      </c>
      <c r="C1577" s="168">
        <v>45938</v>
      </c>
      <c r="D1577" s="167" t="s">
        <v>5731</v>
      </c>
      <c r="E1577" s="167" t="s">
        <v>5731</v>
      </c>
      <c r="F1577" s="167" t="s">
        <v>1557</v>
      </c>
      <c r="G1577" s="167" t="s">
        <v>134</v>
      </c>
      <c r="I1577" s="167" t="s">
        <v>1650</v>
      </c>
      <c r="J1577" s="167" t="s">
        <v>3282</v>
      </c>
      <c r="K1577" s="167" t="s">
        <v>3252</v>
      </c>
      <c r="L1577" s="167" t="s">
        <v>3283</v>
      </c>
      <c r="M1577" s="167" t="s">
        <v>3253</v>
      </c>
      <c r="O1577" s="167">
        <v>11214</v>
      </c>
      <c r="P1577" s="167" t="s">
        <v>4987</v>
      </c>
      <c r="Q1577" s="167">
        <v>49.47</v>
      </c>
      <c r="S1577" s="167">
        <f t="shared" si="24"/>
        <v>49.47</v>
      </c>
      <c r="T1577" s="167" t="s">
        <v>1361</v>
      </c>
    </row>
    <row r="1578" spans="1:20">
      <c r="A1578" s="167">
        <v>50300</v>
      </c>
      <c r="B1578" s="168">
        <v>45938</v>
      </c>
      <c r="C1578" s="168">
        <v>45938</v>
      </c>
      <c r="D1578" s="167" t="s">
        <v>5731</v>
      </c>
      <c r="E1578" s="167" t="s">
        <v>5731</v>
      </c>
      <c r="F1578" s="167" t="s">
        <v>1557</v>
      </c>
      <c r="G1578" s="167" t="s">
        <v>134</v>
      </c>
      <c r="I1578" s="167" t="s">
        <v>1650</v>
      </c>
      <c r="J1578" s="167" t="s">
        <v>1902</v>
      </c>
      <c r="K1578" s="167" t="s">
        <v>3252</v>
      </c>
      <c r="L1578" s="167" t="s">
        <v>1903</v>
      </c>
      <c r="M1578" s="167" t="s">
        <v>3253</v>
      </c>
      <c r="O1578" s="167">
        <v>11214</v>
      </c>
      <c r="P1578" s="167" t="s">
        <v>4987</v>
      </c>
      <c r="Q1578" s="167">
        <v>57.44</v>
      </c>
      <c r="S1578" s="167">
        <f t="shared" si="24"/>
        <v>57.44</v>
      </c>
      <c r="T1578" s="167" t="s">
        <v>1361</v>
      </c>
    </row>
    <row r="1579" spans="1:20">
      <c r="A1579" s="167">
        <v>50300</v>
      </c>
      <c r="B1579" s="168">
        <v>45938</v>
      </c>
      <c r="C1579" s="168">
        <v>45938</v>
      </c>
      <c r="D1579" s="167" t="s">
        <v>5731</v>
      </c>
      <c r="E1579" s="167" t="s">
        <v>5731</v>
      </c>
      <c r="F1579" s="167" t="s">
        <v>1557</v>
      </c>
      <c r="G1579" s="167" t="s">
        <v>134</v>
      </c>
      <c r="I1579" s="167" t="s">
        <v>1650</v>
      </c>
      <c r="J1579" s="167" t="s">
        <v>3296</v>
      </c>
      <c r="K1579" s="167" t="s">
        <v>3252</v>
      </c>
      <c r="L1579" s="167" t="s">
        <v>3297</v>
      </c>
      <c r="M1579" s="167" t="s">
        <v>3253</v>
      </c>
      <c r="O1579" s="167">
        <v>11214</v>
      </c>
      <c r="P1579" s="167" t="s">
        <v>4987</v>
      </c>
      <c r="Q1579" s="167">
        <v>70.41</v>
      </c>
      <c r="S1579" s="167">
        <f t="shared" si="24"/>
        <v>70.41</v>
      </c>
      <c r="T1579" s="167" t="s">
        <v>1361</v>
      </c>
    </row>
    <row r="1580" spans="1:20">
      <c r="A1580" s="167">
        <v>50300</v>
      </c>
      <c r="B1580" s="168">
        <v>45938</v>
      </c>
      <c r="C1580" s="168">
        <v>45938</v>
      </c>
      <c r="D1580" s="167" t="s">
        <v>5731</v>
      </c>
      <c r="E1580" s="167" t="s">
        <v>5731</v>
      </c>
      <c r="F1580" s="167" t="s">
        <v>1557</v>
      </c>
      <c r="G1580" s="167" t="s">
        <v>134</v>
      </c>
      <c r="I1580" s="167" t="s">
        <v>1650</v>
      </c>
      <c r="J1580" s="167" t="s">
        <v>3269</v>
      </c>
      <c r="K1580" s="167" t="s">
        <v>3252</v>
      </c>
      <c r="L1580" s="167" t="s">
        <v>3270</v>
      </c>
      <c r="M1580" s="167" t="s">
        <v>3253</v>
      </c>
      <c r="O1580" s="167">
        <v>11214</v>
      </c>
      <c r="P1580" s="167" t="s">
        <v>4987</v>
      </c>
      <c r="Q1580" s="167">
        <v>111.47</v>
      </c>
      <c r="S1580" s="167">
        <f t="shared" si="24"/>
        <v>111.47</v>
      </c>
      <c r="T1580" s="167" t="s">
        <v>1361</v>
      </c>
    </row>
    <row r="1581" spans="1:20">
      <c r="A1581" s="167">
        <v>50300</v>
      </c>
      <c r="B1581" s="168">
        <v>45938</v>
      </c>
      <c r="C1581" s="168">
        <v>45938</v>
      </c>
      <c r="D1581" s="167" t="s">
        <v>5731</v>
      </c>
      <c r="E1581" s="167" t="s">
        <v>5731</v>
      </c>
      <c r="F1581" s="167" t="s">
        <v>1557</v>
      </c>
      <c r="G1581" s="167" t="s">
        <v>134</v>
      </c>
      <c r="I1581" s="167" t="s">
        <v>1650</v>
      </c>
      <c r="J1581" s="167" t="s">
        <v>3272</v>
      </c>
      <c r="K1581" s="167" t="s">
        <v>3252</v>
      </c>
      <c r="L1581" s="167" t="s">
        <v>3273</v>
      </c>
      <c r="M1581" s="167" t="s">
        <v>3253</v>
      </c>
      <c r="O1581" s="167">
        <v>11214</v>
      </c>
      <c r="P1581" s="167" t="s">
        <v>4987</v>
      </c>
      <c r="Q1581" s="167">
        <v>213.15</v>
      </c>
      <c r="S1581" s="167">
        <f t="shared" si="24"/>
        <v>213.15</v>
      </c>
      <c r="T1581" s="167" t="s">
        <v>1361</v>
      </c>
    </row>
    <row r="1582" spans="1:20">
      <c r="A1582" s="167">
        <v>50300</v>
      </c>
      <c r="B1582" s="168">
        <v>45938</v>
      </c>
      <c r="C1582" s="168">
        <v>45938</v>
      </c>
      <c r="D1582" s="167" t="s">
        <v>5732</v>
      </c>
      <c r="E1582" s="167" t="s">
        <v>5732</v>
      </c>
      <c r="F1582" s="167" t="s">
        <v>1557</v>
      </c>
      <c r="G1582" s="167" t="s">
        <v>134</v>
      </c>
      <c r="I1582" s="167" t="s">
        <v>1650</v>
      </c>
      <c r="J1582" s="167">
        <v>900822</v>
      </c>
      <c r="K1582" s="167" t="s">
        <v>3252</v>
      </c>
      <c r="L1582" s="167" t="s">
        <v>3299</v>
      </c>
      <c r="M1582" s="167" t="s">
        <v>3253</v>
      </c>
      <c r="O1582" s="167">
        <v>11215</v>
      </c>
      <c r="P1582" s="167" t="s">
        <v>4987</v>
      </c>
      <c r="Q1582" s="167">
        <v>17.010000000000002</v>
      </c>
      <c r="S1582" s="167">
        <f t="shared" si="24"/>
        <v>17.010000000000002</v>
      </c>
      <c r="T1582" s="167" t="s">
        <v>1361</v>
      </c>
    </row>
    <row r="1583" spans="1:20">
      <c r="A1583" s="167">
        <v>50300</v>
      </c>
      <c r="B1583" s="168">
        <v>45938</v>
      </c>
      <c r="C1583" s="168">
        <v>45938</v>
      </c>
      <c r="D1583" s="167" t="s">
        <v>5732</v>
      </c>
      <c r="E1583" s="167" t="s">
        <v>5732</v>
      </c>
      <c r="F1583" s="167" t="s">
        <v>1557</v>
      </c>
      <c r="G1583" s="167" t="s">
        <v>134</v>
      </c>
      <c r="I1583" s="167" t="s">
        <v>1650</v>
      </c>
      <c r="J1583" s="167" t="s">
        <v>3282</v>
      </c>
      <c r="K1583" s="167" t="s">
        <v>3252</v>
      </c>
      <c r="L1583" s="167" t="s">
        <v>3283</v>
      </c>
      <c r="M1583" s="167" t="s">
        <v>3253</v>
      </c>
      <c r="O1583" s="167">
        <v>11215</v>
      </c>
      <c r="P1583" s="167" t="s">
        <v>4987</v>
      </c>
      <c r="Q1583" s="167">
        <v>49.47</v>
      </c>
      <c r="S1583" s="167">
        <f t="shared" si="24"/>
        <v>49.47</v>
      </c>
      <c r="T1583" s="167" t="s">
        <v>1361</v>
      </c>
    </row>
    <row r="1584" spans="1:20">
      <c r="A1584" s="167">
        <v>50300</v>
      </c>
      <c r="B1584" s="168">
        <v>45938</v>
      </c>
      <c r="C1584" s="168">
        <v>45938</v>
      </c>
      <c r="D1584" s="167" t="s">
        <v>5732</v>
      </c>
      <c r="E1584" s="167" t="s">
        <v>5732</v>
      </c>
      <c r="F1584" s="167" t="s">
        <v>1557</v>
      </c>
      <c r="G1584" s="167" t="s">
        <v>134</v>
      </c>
      <c r="I1584" s="167" t="s">
        <v>1650</v>
      </c>
      <c r="J1584" s="167" t="s">
        <v>3296</v>
      </c>
      <c r="K1584" s="167" t="s">
        <v>3252</v>
      </c>
      <c r="L1584" s="167" t="s">
        <v>3297</v>
      </c>
      <c r="M1584" s="167" t="s">
        <v>3253</v>
      </c>
      <c r="O1584" s="167">
        <v>11215</v>
      </c>
      <c r="P1584" s="167" t="s">
        <v>4987</v>
      </c>
      <c r="Q1584" s="167">
        <v>70.41</v>
      </c>
      <c r="S1584" s="167">
        <f t="shared" si="24"/>
        <v>70.41</v>
      </c>
      <c r="T1584" s="167" t="s">
        <v>1361</v>
      </c>
    </row>
    <row r="1585" spans="1:20">
      <c r="A1585" s="167">
        <v>50300</v>
      </c>
      <c r="B1585" s="168">
        <v>45938</v>
      </c>
      <c r="C1585" s="168">
        <v>45938</v>
      </c>
      <c r="D1585" s="167" t="s">
        <v>5732</v>
      </c>
      <c r="E1585" s="167" t="s">
        <v>5732</v>
      </c>
      <c r="F1585" s="167" t="s">
        <v>1557</v>
      </c>
      <c r="G1585" s="167" t="s">
        <v>134</v>
      </c>
      <c r="I1585" s="167" t="s">
        <v>1650</v>
      </c>
      <c r="J1585" s="167" t="s">
        <v>3269</v>
      </c>
      <c r="K1585" s="167" t="s">
        <v>3252</v>
      </c>
      <c r="L1585" s="167" t="s">
        <v>3270</v>
      </c>
      <c r="M1585" s="167" t="s">
        <v>3253</v>
      </c>
      <c r="O1585" s="167">
        <v>11215</v>
      </c>
      <c r="P1585" s="167" t="s">
        <v>4987</v>
      </c>
      <c r="Q1585" s="167">
        <v>111.47</v>
      </c>
      <c r="S1585" s="167">
        <f t="shared" si="24"/>
        <v>111.47</v>
      </c>
      <c r="T1585" s="167" t="s">
        <v>1361</v>
      </c>
    </row>
    <row r="1586" spans="1:20">
      <c r="A1586" s="167">
        <v>50300</v>
      </c>
      <c r="B1586" s="168">
        <v>45938</v>
      </c>
      <c r="C1586" s="168">
        <v>45938</v>
      </c>
      <c r="D1586" s="167" t="s">
        <v>5732</v>
      </c>
      <c r="E1586" s="167" t="s">
        <v>5732</v>
      </c>
      <c r="F1586" s="167" t="s">
        <v>1557</v>
      </c>
      <c r="G1586" s="167" t="s">
        <v>134</v>
      </c>
      <c r="I1586" s="167" t="s">
        <v>1650</v>
      </c>
      <c r="J1586" s="167" t="s">
        <v>3272</v>
      </c>
      <c r="K1586" s="167" t="s">
        <v>3252</v>
      </c>
      <c r="L1586" s="167" t="s">
        <v>3273</v>
      </c>
      <c r="M1586" s="167" t="s">
        <v>3253</v>
      </c>
      <c r="O1586" s="167">
        <v>11215</v>
      </c>
      <c r="P1586" s="167" t="s">
        <v>4987</v>
      </c>
      <c r="Q1586" s="167">
        <v>219.99</v>
      </c>
      <c r="S1586" s="167">
        <f t="shared" si="24"/>
        <v>219.99</v>
      </c>
      <c r="T1586" s="167" t="s">
        <v>1361</v>
      </c>
    </row>
    <row r="1587" spans="1:20">
      <c r="A1587" s="167">
        <v>50300</v>
      </c>
      <c r="B1587" s="168">
        <v>45938</v>
      </c>
      <c r="C1587" s="168">
        <v>45938</v>
      </c>
      <c r="D1587" s="167" t="s">
        <v>5733</v>
      </c>
      <c r="E1587" s="167" t="s">
        <v>5733</v>
      </c>
      <c r="F1587" s="167" t="s">
        <v>1557</v>
      </c>
      <c r="G1587" s="167" t="s">
        <v>134</v>
      </c>
      <c r="I1587" s="167" t="s">
        <v>1650</v>
      </c>
      <c r="J1587" s="167" t="s">
        <v>3272</v>
      </c>
      <c r="K1587" s="167" t="s">
        <v>3252</v>
      </c>
      <c r="L1587" s="167" t="s">
        <v>3273</v>
      </c>
      <c r="M1587" s="167" t="s">
        <v>3253</v>
      </c>
      <c r="O1587" s="167">
        <v>11213</v>
      </c>
      <c r="P1587" s="167" t="s">
        <v>4987</v>
      </c>
      <c r="Q1587" s="167">
        <v>213.15</v>
      </c>
      <c r="S1587" s="167">
        <f t="shared" si="24"/>
        <v>213.15</v>
      </c>
      <c r="T1587" s="167" t="s">
        <v>1361</v>
      </c>
    </row>
    <row r="1588" spans="1:20">
      <c r="A1588" s="167">
        <v>50300</v>
      </c>
      <c r="B1588" s="168">
        <v>45938</v>
      </c>
      <c r="C1588" s="168">
        <v>45938</v>
      </c>
      <c r="D1588" s="167" t="s">
        <v>5734</v>
      </c>
      <c r="E1588" s="167" t="s">
        <v>5734</v>
      </c>
      <c r="F1588" s="167" t="s">
        <v>1557</v>
      </c>
      <c r="G1588" s="167" t="s">
        <v>134</v>
      </c>
      <c r="I1588" s="167" t="s">
        <v>1650</v>
      </c>
      <c r="J1588" s="167" t="s">
        <v>3272</v>
      </c>
      <c r="K1588" s="167" t="s">
        <v>3252</v>
      </c>
      <c r="L1588" s="167" t="s">
        <v>3273</v>
      </c>
      <c r="M1588" s="167" t="s">
        <v>3253</v>
      </c>
      <c r="O1588" s="167">
        <v>11216</v>
      </c>
      <c r="P1588" s="167" t="s">
        <v>4987</v>
      </c>
      <c r="Q1588" s="167">
        <v>213.15</v>
      </c>
      <c r="S1588" s="167">
        <f t="shared" si="24"/>
        <v>213.15</v>
      </c>
      <c r="T1588" s="167" t="s">
        <v>1361</v>
      </c>
    </row>
    <row r="1589" spans="1:20">
      <c r="A1589" s="167">
        <v>50300</v>
      </c>
      <c r="B1589" s="168">
        <v>45938</v>
      </c>
      <c r="C1589" s="168">
        <v>45938</v>
      </c>
      <c r="D1589" s="167" t="s">
        <v>5735</v>
      </c>
      <c r="E1589" s="167" t="s">
        <v>5735</v>
      </c>
      <c r="F1589" s="167" t="s">
        <v>1557</v>
      </c>
      <c r="G1589" s="167" t="s">
        <v>134</v>
      </c>
      <c r="I1589" s="167" t="s">
        <v>1650</v>
      </c>
      <c r="J1589" s="167" t="s">
        <v>3272</v>
      </c>
      <c r="K1589" s="167" t="s">
        <v>3252</v>
      </c>
      <c r="L1589" s="167" t="s">
        <v>3273</v>
      </c>
      <c r="M1589" s="167" t="s">
        <v>3253</v>
      </c>
      <c r="O1589" s="167">
        <v>11217</v>
      </c>
      <c r="P1589" s="167" t="s">
        <v>4987</v>
      </c>
      <c r="Q1589" s="167">
        <v>213.15</v>
      </c>
      <c r="S1589" s="167">
        <f t="shared" si="24"/>
        <v>213.15</v>
      </c>
      <c r="T1589" s="167" t="s">
        <v>1361</v>
      </c>
    </row>
    <row r="1590" spans="1:20">
      <c r="A1590" s="167">
        <v>50300</v>
      </c>
      <c r="B1590" s="168">
        <v>45938</v>
      </c>
      <c r="C1590" s="168">
        <v>45938</v>
      </c>
      <c r="D1590" s="167" t="s">
        <v>5736</v>
      </c>
      <c r="E1590" s="167" t="s">
        <v>5736</v>
      </c>
      <c r="F1590" s="167" t="s">
        <v>1557</v>
      </c>
      <c r="G1590" s="167" t="s">
        <v>134</v>
      </c>
      <c r="I1590" s="167" t="s">
        <v>1650</v>
      </c>
      <c r="J1590" s="167">
        <v>900822</v>
      </c>
      <c r="K1590" s="167" t="s">
        <v>3252</v>
      </c>
      <c r="L1590" s="167" t="s">
        <v>3299</v>
      </c>
      <c r="M1590" s="167" t="s">
        <v>3253</v>
      </c>
      <c r="O1590" s="167">
        <v>11218</v>
      </c>
      <c r="P1590" s="167" t="s">
        <v>4987</v>
      </c>
      <c r="Q1590" s="167">
        <v>34.020000000000003</v>
      </c>
      <c r="S1590" s="167">
        <f t="shared" si="24"/>
        <v>34.020000000000003</v>
      </c>
      <c r="T1590" s="167" t="s">
        <v>1361</v>
      </c>
    </row>
    <row r="1591" spans="1:20">
      <c r="A1591" s="167">
        <v>50300</v>
      </c>
      <c r="B1591" s="168">
        <v>45938</v>
      </c>
      <c r="C1591" s="168">
        <v>45938</v>
      </c>
      <c r="D1591" s="167" t="s">
        <v>5737</v>
      </c>
      <c r="E1591" s="167" t="s">
        <v>5737</v>
      </c>
      <c r="F1591" s="167" t="s">
        <v>1557</v>
      </c>
      <c r="G1591" s="167" t="s">
        <v>134</v>
      </c>
      <c r="I1591" s="167" t="s">
        <v>1650</v>
      </c>
      <c r="J1591" s="167" t="s">
        <v>4715</v>
      </c>
      <c r="K1591" s="167" t="s">
        <v>4651</v>
      </c>
      <c r="L1591" s="167" t="s">
        <v>4716</v>
      </c>
      <c r="M1591" s="167" t="s">
        <v>4652</v>
      </c>
      <c r="O1591" s="167">
        <v>11221</v>
      </c>
      <c r="P1591" s="167" t="s">
        <v>4987</v>
      </c>
      <c r="Q1591" s="167">
        <v>76.7</v>
      </c>
      <c r="S1591" s="167">
        <f t="shared" si="24"/>
        <v>76.7</v>
      </c>
      <c r="T1591" s="167" t="s">
        <v>1361</v>
      </c>
    </row>
    <row r="1592" spans="1:20">
      <c r="A1592" s="167">
        <v>50300</v>
      </c>
      <c r="B1592" s="168">
        <v>45938</v>
      </c>
      <c r="C1592" s="168">
        <v>45938</v>
      </c>
      <c r="D1592" s="167" t="s">
        <v>5737</v>
      </c>
      <c r="E1592" s="167" t="s">
        <v>5737</v>
      </c>
      <c r="F1592" s="167" t="s">
        <v>1557</v>
      </c>
      <c r="G1592" s="167" t="s">
        <v>134</v>
      </c>
      <c r="I1592" s="167" t="s">
        <v>1650</v>
      </c>
      <c r="J1592" s="167" t="s">
        <v>4724</v>
      </c>
      <c r="K1592" s="167" t="s">
        <v>4651</v>
      </c>
      <c r="L1592" s="167" t="s">
        <v>4724</v>
      </c>
      <c r="M1592" s="167" t="s">
        <v>4652</v>
      </c>
      <c r="O1592" s="167">
        <v>11221</v>
      </c>
      <c r="P1592" s="167" t="s">
        <v>4987</v>
      </c>
      <c r="Q1592" s="167">
        <v>201.76</v>
      </c>
      <c r="S1592" s="167">
        <f t="shared" si="24"/>
        <v>201.76</v>
      </c>
      <c r="T1592" s="167" t="s">
        <v>1361</v>
      </c>
    </row>
    <row r="1593" spans="1:20">
      <c r="A1593" s="167">
        <v>50300</v>
      </c>
      <c r="B1593" s="168">
        <v>45938</v>
      </c>
      <c r="C1593" s="168">
        <v>45938</v>
      </c>
      <c r="D1593" s="167" t="s">
        <v>5737</v>
      </c>
      <c r="E1593" s="167" t="s">
        <v>5737</v>
      </c>
      <c r="F1593" s="167" t="s">
        <v>1557</v>
      </c>
      <c r="G1593" s="167" t="s">
        <v>134</v>
      </c>
      <c r="I1593" s="167" t="s">
        <v>1650</v>
      </c>
      <c r="J1593" s="167" t="s">
        <v>4755</v>
      </c>
      <c r="K1593" s="167" t="s">
        <v>4651</v>
      </c>
      <c r="L1593" s="167" t="s">
        <v>4756</v>
      </c>
      <c r="M1593" s="167" t="s">
        <v>4652</v>
      </c>
      <c r="O1593" s="167">
        <v>11221</v>
      </c>
      <c r="P1593" s="167" t="s">
        <v>4987</v>
      </c>
      <c r="Q1593" s="167">
        <v>284.57</v>
      </c>
      <c r="S1593" s="167">
        <f t="shared" si="24"/>
        <v>284.57</v>
      </c>
      <c r="T1593" s="167" t="s">
        <v>1361</v>
      </c>
    </row>
    <row r="1594" spans="1:20">
      <c r="A1594" s="167">
        <v>50300</v>
      </c>
      <c r="B1594" s="168">
        <v>45938</v>
      </c>
      <c r="C1594" s="168">
        <v>45938</v>
      </c>
      <c r="D1594" s="167" t="s">
        <v>5737</v>
      </c>
      <c r="E1594" s="167" t="s">
        <v>5737</v>
      </c>
      <c r="F1594" s="167" t="s">
        <v>1557</v>
      </c>
      <c r="G1594" s="167" t="s">
        <v>134</v>
      </c>
      <c r="I1594" s="167" t="s">
        <v>1650</v>
      </c>
      <c r="J1594" s="167" t="s">
        <v>4718</v>
      </c>
      <c r="K1594" s="167" t="s">
        <v>4651</v>
      </c>
      <c r="L1594" s="167" t="s">
        <v>4719</v>
      </c>
      <c r="M1594" s="167" t="s">
        <v>4652</v>
      </c>
      <c r="O1594" s="167">
        <v>11221</v>
      </c>
      <c r="P1594" s="167" t="s">
        <v>4987</v>
      </c>
      <c r="Q1594" s="167">
        <v>287.04000000000002</v>
      </c>
      <c r="S1594" s="167">
        <f t="shared" si="24"/>
        <v>287.04000000000002</v>
      </c>
      <c r="T1594" s="167" t="s">
        <v>1361</v>
      </c>
    </row>
    <row r="1595" spans="1:20">
      <c r="A1595" s="167">
        <v>50300</v>
      </c>
      <c r="B1595" s="168">
        <v>45938</v>
      </c>
      <c r="C1595" s="168">
        <v>45938</v>
      </c>
      <c r="D1595" s="167" t="s">
        <v>5737</v>
      </c>
      <c r="E1595" s="167" t="s">
        <v>5737</v>
      </c>
      <c r="F1595" s="167" t="s">
        <v>1557</v>
      </c>
      <c r="G1595" s="167" t="s">
        <v>134</v>
      </c>
      <c r="I1595" s="167" t="s">
        <v>1650</v>
      </c>
      <c r="J1595" s="167" t="s">
        <v>4729</v>
      </c>
      <c r="K1595" s="167" t="s">
        <v>4651</v>
      </c>
      <c r="L1595" s="167" t="s">
        <v>4730</v>
      </c>
      <c r="M1595" s="167" t="s">
        <v>4652</v>
      </c>
      <c r="O1595" s="167">
        <v>11221</v>
      </c>
      <c r="P1595" s="167" t="s">
        <v>4987</v>
      </c>
      <c r="Q1595" s="167">
        <v>299.91000000000003</v>
      </c>
      <c r="S1595" s="167">
        <f t="shared" si="24"/>
        <v>299.91000000000003</v>
      </c>
      <c r="T1595" s="167" t="s">
        <v>1361</v>
      </c>
    </row>
    <row r="1596" spans="1:20">
      <c r="A1596" s="167">
        <v>50300</v>
      </c>
      <c r="B1596" s="168">
        <v>45938</v>
      </c>
      <c r="C1596" s="168">
        <v>45938</v>
      </c>
      <c r="D1596" s="167" t="s">
        <v>5737</v>
      </c>
      <c r="E1596" s="167" t="s">
        <v>5737</v>
      </c>
      <c r="F1596" s="167" t="s">
        <v>1557</v>
      </c>
      <c r="G1596" s="167" t="s">
        <v>134</v>
      </c>
      <c r="I1596" s="167" t="s">
        <v>1650</v>
      </c>
      <c r="J1596" s="167" t="s">
        <v>4758</v>
      </c>
      <c r="K1596" s="167" t="s">
        <v>4651</v>
      </c>
      <c r="L1596" s="167" t="s">
        <v>4759</v>
      </c>
      <c r="M1596" s="167" t="s">
        <v>4652</v>
      </c>
      <c r="O1596" s="167">
        <v>11221</v>
      </c>
      <c r="P1596" s="167" t="s">
        <v>4987</v>
      </c>
      <c r="Q1596" s="167">
        <v>354.9</v>
      </c>
      <c r="S1596" s="167">
        <f t="shared" si="24"/>
        <v>354.9</v>
      </c>
      <c r="T1596" s="167" t="s">
        <v>1361</v>
      </c>
    </row>
    <row r="1597" spans="1:20">
      <c r="A1597" s="167">
        <v>50300</v>
      </c>
      <c r="B1597" s="168">
        <v>45938</v>
      </c>
      <c r="C1597" s="168">
        <v>45938</v>
      </c>
      <c r="D1597" s="167" t="s">
        <v>5737</v>
      </c>
      <c r="E1597" s="167" t="s">
        <v>5737</v>
      </c>
      <c r="F1597" s="167" t="s">
        <v>1557</v>
      </c>
      <c r="G1597" s="167" t="s">
        <v>134</v>
      </c>
      <c r="I1597" s="167" t="s">
        <v>1650</v>
      </c>
      <c r="J1597" s="167" t="s">
        <v>4721</v>
      </c>
      <c r="K1597" s="167" t="s">
        <v>4651</v>
      </c>
      <c r="L1597" s="167" t="s">
        <v>4722</v>
      </c>
      <c r="M1597" s="167" t="s">
        <v>4652</v>
      </c>
      <c r="O1597" s="167">
        <v>11221</v>
      </c>
      <c r="P1597" s="167" t="s">
        <v>4987</v>
      </c>
      <c r="Q1597" s="167">
        <v>594.11</v>
      </c>
      <c r="S1597" s="167">
        <f t="shared" si="24"/>
        <v>594.11</v>
      </c>
      <c r="T1597" s="167" t="s">
        <v>1361</v>
      </c>
    </row>
    <row r="1598" spans="1:20">
      <c r="A1598" s="167">
        <v>50300</v>
      </c>
      <c r="B1598" s="168">
        <v>45938</v>
      </c>
      <c r="C1598" s="168">
        <v>45938</v>
      </c>
      <c r="D1598" s="167" t="s">
        <v>5737</v>
      </c>
      <c r="E1598" s="167" t="s">
        <v>5737</v>
      </c>
      <c r="F1598" s="167" t="s">
        <v>1557</v>
      </c>
      <c r="G1598" s="167" t="s">
        <v>134</v>
      </c>
      <c r="I1598" s="167" t="s">
        <v>1650</v>
      </c>
      <c r="J1598" s="167" t="s">
        <v>4795</v>
      </c>
      <c r="K1598" s="167" t="s">
        <v>4651</v>
      </c>
      <c r="L1598" s="167" t="s">
        <v>4796</v>
      </c>
      <c r="M1598" s="167" t="s">
        <v>4652</v>
      </c>
      <c r="O1598" s="167">
        <v>11221</v>
      </c>
      <c r="P1598" s="167" t="s">
        <v>4987</v>
      </c>
      <c r="Q1598" s="167">
        <v>2291.2399999999998</v>
      </c>
      <c r="S1598" s="167">
        <f t="shared" si="24"/>
        <v>2291.2399999999998</v>
      </c>
      <c r="T1598" s="167" t="s">
        <v>1361</v>
      </c>
    </row>
    <row r="1599" spans="1:20">
      <c r="A1599" s="167">
        <v>50300</v>
      </c>
      <c r="B1599" s="168">
        <v>45938</v>
      </c>
      <c r="C1599" s="168">
        <v>45938</v>
      </c>
      <c r="D1599" s="167" t="s">
        <v>5737</v>
      </c>
      <c r="E1599" s="167" t="s">
        <v>5737</v>
      </c>
      <c r="F1599" s="167" t="s">
        <v>1557</v>
      </c>
      <c r="G1599" s="167" t="s">
        <v>134</v>
      </c>
      <c r="I1599" s="167" t="s">
        <v>1650</v>
      </c>
      <c r="J1599" s="167" t="s">
        <v>3784</v>
      </c>
      <c r="K1599" s="167" t="s">
        <v>4651</v>
      </c>
      <c r="L1599" s="167" t="s">
        <v>3785</v>
      </c>
      <c r="M1599" s="167" t="s">
        <v>4652</v>
      </c>
      <c r="O1599" s="167">
        <v>11221</v>
      </c>
      <c r="P1599" s="167" t="s">
        <v>4987</v>
      </c>
      <c r="Q1599" s="167">
        <v>3338.96</v>
      </c>
      <c r="S1599" s="167">
        <f t="shared" si="24"/>
        <v>3338.96</v>
      </c>
      <c r="T1599" s="167" t="s">
        <v>1361</v>
      </c>
    </row>
    <row r="1600" spans="1:20">
      <c r="A1600" s="167">
        <v>50300</v>
      </c>
      <c r="B1600" s="168">
        <v>45938</v>
      </c>
      <c r="C1600" s="168">
        <v>45938</v>
      </c>
      <c r="D1600" s="167" t="s">
        <v>5737</v>
      </c>
      <c r="E1600" s="167" t="s">
        <v>5737</v>
      </c>
      <c r="F1600" s="167" t="s">
        <v>1557</v>
      </c>
      <c r="G1600" s="167" t="s">
        <v>134</v>
      </c>
      <c r="I1600" s="167" t="s">
        <v>1650</v>
      </c>
      <c r="J1600" s="167" t="s">
        <v>4789</v>
      </c>
      <c r="K1600" s="167" t="s">
        <v>4651</v>
      </c>
      <c r="L1600" s="167" t="s">
        <v>4790</v>
      </c>
      <c r="M1600" s="167" t="s">
        <v>4652</v>
      </c>
      <c r="O1600" s="167">
        <v>11221</v>
      </c>
      <c r="P1600" s="167" t="s">
        <v>4987</v>
      </c>
      <c r="Q1600" s="167">
        <v>10452.65</v>
      </c>
      <c r="S1600" s="167">
        <f t="shared" si="24"/>
        <v>10452.65</v>
      </c>
      <c r="T1600" s="167" t="s">
        <v>1361</v>
      </c>
    </row>
    <row r="1601" spans="1:20">
      <c r="A1601" s="167">
        <v>50300</v>
      </c>
      <c r="B1601" s="168">
        <v>45938</v>
      </c>
      <c r="C1601" s="168">
        <v>45938</v>
      </c>
      <c r="D1601" s="167" t="s">
        <v>5738</v>
      </c>
      <c r="E1601" s="167" t="s">
        <v>5738</v>
      </c>
      <c r="F1601" s="167" t="s">
        <v>1557</v>
      </c>
      <c r="G1601" s="167" t="s">
        <v>134</v>
      </c>
      <c r="I1601" s="167" t="s">
        <v>1650</v>
      </c>
      <c r="J1601" s="167" t="s">
        <v>4715</v>
      </c>
      <c r="K1601" s="167" t="s">
        <v>4651</v>
      </c>
      <c r="L1601" s="167" t="s">
        <v>4716</v>
      </c>
      <c r="M1601" s="167" t="s">
        <v>4652</v>
      </c>
      <c r="O1601" s="167">
        <v>11222</v>
      </c>
      <c r="P1601" s="167" t="s">
        <v>4987</v>
      </c>
      <c r="Q1601" s="167">
        <v>5.9</v>
      </c>
      <c r="S1601" s="167">
        <f t="shared" si="24"/>
        <v>5.9</v>
      </c>
      <c r="T1601" s="167" t="s">
        <v>1361</v>
      </c>
    </row>
    <row r="1602" spans="1:20">
      <c r="A1602" s="167">
        <v>50300</v>
      </c>
      <c r="B1602" s="168">
        <v>45938</v>
      </c>
      <c r="C1602" s="168">
        <v>45938</v>
      </c>
      <c r="D1602" s="167" t="s">
        <v>5738</v>
      </c>
      <c r="E1602" s="167" t="s">
        <v>5738</v>
      </c>
      <c r="F1602" s="167" t="s">
        <v>1557</v>
      </c>
      <c r="G1602" s="167" t="s">
        <v>134</v>
      </c>
      <c r="I1602" s="167" t="s">
        <v>1650</v>
      </c>
      <c r="J1602" s="167" t="s">
        <v>4755</v>
      </c>
      <c r="K1602" s="167" t="s">
        <v>4651</v>
      </c>
      <c r="L1602" s="167" t="s">
        <v>4756</v>
      </c>
      <c r="M1602" s="167" t="s">
        <v>4652</v>
      </c>
      <c r="O1602" s="167">
        <v>11222</v>
      </c>
      <c r="P1602" s="167" t="s">
        <v>4987</v>
      </c>
      <c r="Q1602" s="167">
        <v>21.89</v>
      </c>
      <c r="S1602" s="167">
        <f t="shared" si="24"/>
        <v>21.89</v>
      </c>
      <c r="T1602" s="167" t="s">
        <v>1361</v>
      </c>
    </row>
    <row r="1603" spans="1:20">
      <c r="A1603" s="167">
        <v>50300</v>
      </c>
      <c r="B1603" s="168">
        <v>45938</v>
      </c>
      <c r="C1603" s="168">
        <v>45938</v>
      </c>
      <c r="D1603" s="167" t="s">
        <v>5738</v>
      </c>
      <c r="E1603" s="167" t="s">
        <v>5738</v>
      </c>
      <c r="F1603" s="167" t="s">
        <v>1557</v>
      </c>
      <c r="G1603" s="167" t="s">
        <v>134</v>
      </c>
      <c r="I1603" s="167" t="s">
        <v>1650</v>
      </c>
      <c r="J1603" s="167" t="s">
        <v>4718</v>
      </c>
      <c r="K1603" s="167" t="s">
        <v>4651</v>
      </c>
      <c r="L1603" s="167" t="s">
        <v>4719</v>
      </c>
      <c r="M1603" s="167" t="s">
        <v>4652</v>
      </c>
      <c r="O1603" s="167">
        <v>11222</v>
      </c>
      <c r="P1603" s="167" t="s">
        <v>4987</v>
      </c>
      <c r="Q1603" s="167">
        <v>22.08</v>
      </c>
      <c r="S1603" s="167">
        <f t="shared" ref="S1603:S1666" si="25">Q1603-R1603</f>
        <v>22.08</v>
      </c>
      <c r="T1603" s="167" t="s">
        <v>1361</v>
      </c>
    </row>
    <row r="1604" spans="1:20">
      <c r="A1604" s="167">
        <v>50300</v>
      </c>
      <c r="B1604" s="168">
        <v>45938</v>
      </c>
      <c r="C1604" s="168">
        <v>45938</v>
      </c>
      <c r="D1604" s="167" t="s">
        <v>5738</v>
      </c>
      <c r="E1604" s="167" t="s">
        <v>5738</v>
      </c>
      <c r="F1604" s="167" t="s">
        <v>1557</v>
      </c>
      <c r="G1604" s="167" t="s">
        <v>134</v>
      </c>
      <c r="I1604" s="167" t="s">
        <v>1650</v>
      </c>
      <c r="J1604" s="167" t="s">
        <v>4758</v>
      </c>
      <c r="K1604" s="167" t="s">
        <v>4651</v>
      </c>
      <c r="L1604" s="167" t="s">
        <v>4759</v>
      </c>
      <c r="M1604" s="167" t="s">
        <v>4652</v>
      </c>
      <c r="O1604" s="167">
        <v>11222</v>
      </c>
      <c r="P1604" s="167" t="s">
        <v>4987</v>
      </c>
      <c r="Q1604" s="167">
        <v>27.3</v>
      </c>
      <c r="S1604" s="167">
        <f t="shared" si="25"/>
        <v>27.3</v>
      </c>
      <c r="T1604" s="167" t="s">
        <v>1361</v>
      </c>
    </row>
    <row r="1605" spans="1:20">
      <c r="A1605" s="167">
        <v>50300</v>
      </c>
      <c r="B1605" s="168">
        <v>45938</v>
      </c>
      <c r="C1605" s="168">
        <v>45938</v>
      </c>
      <c r="D1605" s="167" t="s">
        <v>5738</v>
      </c>
      <c r="E1605" s="167" t="s">
        <v>5738</v>
      </c>
      <c r="F1605" s="167" t="s">
        <v>1557</v>
      </c>
      <c r="G1605" s="167" t="s">
        <v>134</v>
      </c>
      <c r="I1605" s="167" t="s">
        <v>1650</v>
      </c>
      <c r="J1605" s="167" t="s">
        <v>4795</v>
      </c>
      <c r="K1605" s="167" t="s">
        <v>4651</v>
      </c>
      <c r="L1605" s="167" t="s">
        <v>4796</v>
      </c>
      <c r="M1605" s="167" t="s">
        <v>4652</v>
      </c>
      <c r="O1605" s="167">
        <v>11222</v>
      </c>
      <c r="P1605" s="167" t="s">
        <v>4987</v>
      </c>
      <c r="Q1605" s="167">
        <v>327.32</v>
      </c>
      <c r="S1605" s="167">
        <f t="shared" si="25"/>
        <v>327.32</v>
      </c>
      <c r="T1605" s="167" t="s">
        <v>1361</v>
      </c>
    </row>
    <row r="1606" spans="1:20">
      <c r="A1606" s="167">
        <v>50300</v>
      </c>
      <c r="B1606" s="168">
        <v>45938</v>
      </c>
      <c r="C1606" s="168">
        <v>45938</v>
      </c>
      <c r="D1606" s="167" t="s">
        <v>5738</v>
      </c>
      <c r="E1606" s="167" t="s">
        <v>5738</v>
      </c>
      <c r="F1606" s="167" t="s">
        <v>1557</v>
      </c>
      <c r="G1606" s="167" t="s">
        <v>134</v>
      </c>
      <c r="I1606" s="167" t="s">
        <v>1650</v>
      </c>
      <c r="J1606" s="167" t="s">
        <v>4789</v>
      </c>
      <c r="K1606" s="167" t="s">
        <v>4651</v>
      </c>
      <c r="L1606" s="167" t="s">
        <v>4790</v>
      </c>
      <c r="M1606" s="167" t="s">
        <v>4652</v>
      </c>
      <c r="O1606" s="167">
        <v>11222</v>
      </c>
      <c r="P1606" s="167" t="s">
        <v>4987</v>
      </c>
      <c r="Q1606" s="167">
        <v>804.05</v>
      </c>
      <c r="S1606" s="167">
        <f t="shared" si="25"/>
        <v>804.05</v>
      </c>
      <c r="T1606" s="167" t="s">
        <v>1361</v>
      </c>
    </row>
    <row r="1607" spans="1:20">
      <c r="A1607" s="167">
        <v>50300</v>
      </c>
      <c r="B1607" s="168">
        <v>45938</v>
      </c>
      <c r="C1607" s="168">
        <v>45938</v>
      </c>
      <c r="D1607" s="167" t="s">
        <v>5738</v>
      </c>
      <c r="E1607" s="167" t="s">
        <v>5738</v>
      </c>
      <c r="F1607" s="167" t="s">
        <v>1557</v>
      </c>
      <c r="G1607" s="167" t="s">
        <v>134</v>
      </c>
      <c r="I1607" s="167" t="s">
        <v>1650</v>
      </c>
      <c r="J1607" s="167" t="s">
        <v>4789</v>
      </c>
      <c r="K1607" s="167" t="s">
        <v>4651</v>
      </c>
      <c r="L1607" s="167" t="s">
        <v>4790</v>
      </c>
      <c r="M1607" s="167" t="s">
        <v>4652</v>
      </c>
      <c r="O1607" s="167">
        <v>11222</v>
      </c>
      <c r="P1607" s="167" t="s">
        <v>4987</v>
      </c>
      <c r="Q1607" s="167">
        <v>804.05</v>
      </c>
      <c r="S1607" s="167">
        <f t="shared" si="25"/>
        <v>804.05</v>
      </c>
      <c r="T1607" s="167" t="s">
        <v>1361</v>
      </c>
    </row>
    <row r="1608" spans="1:20">
      <c r="A1608" s="167">
        <v>50300</v>
      </c>
      <c r="B1608" s="168">
        <v>45938</v>
      </c>
      <c r="C1608" s="168">
        <v>45938</v>
      </c>
      <c r="D1608" s="167" t="s">
        <v>5738</v>
      </c>
      <c r="E1608" s="167" t="s">
        <v>5738</v>
      </c>
      <c r="F1608" s="167" t="s">
        <v>1648</v>
      </c>
      <c r="G1608" s="167" t="s">
        <v>1649</v>
      </c>
      <c r="I1608" s="167" t="s">
        <v>1650</v>
      </c>
      <c r="J1608" s="167" t="s">
        <v>4729</v>
      </c>
      <c r="K1608" s="167" t="s">
        <v>4651</v>
      </c>
      <c r="L1608" s="167" t="s">
        <v>4730</v>
      </c>
      <c r="M1608" s="167" t="s">
        <v>4652</v>
      </c>
      <c r="O1608" s="167">
        <v>11222</v>
      </c>
      <c r="P1608" s="167" t="s">
        <v>4987</v>
      </c>
      <c r="Q1608" s="167">
        <v>46.14</v>
      </c>
      <c r="S1608" s="167">
        <f t="shared" si="25"/>
        <v>46.14</v>
      </c>
      <c r="T1608" s="167" t="s">
        <v>1361</v>
      </c>
    </row>
    <row r="1609" spans="1:20">
      <c r="A1609" s="167">
        <v>50300</v>
      </c>
      <c r="B1609" s="168">
        <v>45938</v>
      </c>
      <c r="C1609" s="168">
        <v>45938</v>
      </c>
      <c r="D1609" s="167" t="s">
        <v>5738</v>
      </c>
      <c r="E1609" s="167" t="s">
        <v>5738</v>
      </c>
      <c r="F1609" s="167" t="s">
        <v>1648</v>
      </c>
      <c r="G1609" s="167" t="s">
        <v>1649</v>
      </c>
      <c r="I1609" s="167" t="s">
        <v>1650</v>
      </c>
      <c r="J1609" s="167" t="s">
        <v>3784</v>
      </c>
      <c r="K1609" s="167" t="s">
        <v>4651</v>
      </c>
      <c r="L1609" s="167" t="s">
        <v>3785</v>
      </c>
      <c r="M1609" s="167" t="s">
        <v>4652</v>
      </c>
      <c r="O1609" s="167">
        <v>11222</v>
      </c>
      <c r="P1609" s="167" t="s">
        <v>4987</v>
      </c>
      <c r="Q1609" s="167">
        <v>505.84</v>
      </c>
      <c r="S1609" s="167">
        <f t="shared" si="25"/>
        <v>505.84</v>
      </c>
      <c r="T1609" s="167" t="s">
        <v>1361</v>
      </c>
    </row>
    <row r="1610" spans="1:20">
      <c r="A1610" s="167">
        <v>50300</v>
      </c>
      <c r="B1610" s="168">
        <v>45938</v>
      </c>
      <c r="C1610" s="168">
        <v>45938</v>
      </c>
      <c r="D1610" s="167" t="s">
        <v>5739</v>
      </c>
      <c r="E1610" s="167" t="s">
        <v>5739</v>
      </c>
      <c r="F1610" s="167" t="s">
        <v>1557</v>
      </c>
      <c r="G1610" s="167" t="s">
        <v>134</v>
      </c>
      <c r="I1610" s="167" t="s">
        <v>1650</v>
      </c>
      <c r="J1610" s="167" t="s">
        <v>4786</v>
      </c>
      <c r="K1610" s="167" t="s">
        <v>4651</v>
      </c>
      <c r="L1610" s="167" t="s">
        <v>4787</v>
      </c>
      <c r="M1610" s="167" t="s">
        <v>4652</v>
      </c>
      <c r="O1610" s="167">
        <v>11223</v>
      </c>
      <c r="P1610" s="167" t="s">
        <v>4987</v>
      </c>
      <c r="Q1610" s="167">
        <v>1573.12</v>
      </c>
      <c r="S1610" s="167">
        <f t="shared" si="25"/>
        <v>1573.12</v>
      </c>
      <c r="T1610" s="167" t="s">
        <v>1361</v>
      </c>
    </row>
    <row r="1611" spans="1:20">
      <c r="A1611" s="167">
        <v>50300</v>
      </c>
      <c r="B1611" s="168">
        <v>45938</v>
      </c>
      <c r="C1611" s="168">
        <v>45938</v>
      </c>
      <c r="D1611" s="167" t="s">
        <v>5740</v>
      </c>
      <c r="E1611" s="167" t="s">
        <v>5740</v>
      </c>
      <c r="F1611" s="167" t="s">
        <v>1945</v>
      </c>
      <c r="G1611" s="167" t="s">
        <v>1946</v>
      </c>
      <c r="I1611" s="167" t="s">
        <v>1650</v>
      </c>
      <c r="J1611" s="167" t="s">
        <v>4792</v>
      </c>
      <c r="K1611" s="167" t="s">
        <v>4651</v>
      </c>
      <c r="L1611" s="167" t="s">
        <v>4793</v>
      </c>
      <c r="M1611" s="167" t="s">
        <v>4652</v>
      </c>
      <c r="O1611" s="167">
        <v>11224</v>
      </c>
      <c r="P1611" s="167" t="s">
        <v>4987</v>
      </c>
      <c r="Q1611" s="167">
        <v>1491.45</v>
      </c>
      <c r="S1611" s="167">
        <f t="shared" si="25"/>
        <v>1491.45</v>
      </c>
      <c r="T1611" s="167" t="s">
        <v>1361</v>
      </c>
    </row>
    <row r="1612" spans="1:20">
      <c r="A1612" s="167">
        <v>50300</v>
      </c>
      <c r="B1612" s="168">
        <v>45938</v>
      </c>
      <c r="C1612" s="168">
        <v>45938</v>
      </c>
      <c r="D1612" s="167" t="s">
        <v>5741</v>
      </c>
      <c r="E1612" s="167" t="s">
        <v>5741</v>
      </c>
      <c r="F1612" s="167" t="s">
        <v>1557</v>
      </c>
      <c r="G1612" s="167" t="s">
        <v>134</v>
      </c>
      <c r="I1612" s="167" t="s">
        <v>1650</v>
      </c>
      <c r="J1612" s="167" t="s">
        <v>4715</v>
      </c>
      <c r="K1612" s="167" t="s">
        <v>4651</v>
      </c>
      <c r="L1612" s="167" t="s">
        <v>4716</v>
      </c>
      <c r="M1612" s="167" t="s">
        <v>4652</v>
      </c>
      <c r="O1612" s="167">
        <v>11225</v>
      </c>
      <c r="P1612" s="167" t="s">
        <v>4987</v>
      </c>
      <c r="Q1612" s="167">
        <v>5.9</v>
      </c>
      <c r="S1612" s="167">
        <f t="shared" si="25"/>
        <v>5.9</v>
      </c>
      <c r="T1612" s="167" t="s">
        <v>1361</v>
      </c>
    </row>
    <row r="1613" spans="1:20">
      <c r="A1613" s="167">
        <v>50300</v>
      </c>
      <c r="B1613" s="168">
        <v>45938</v>
      </c>
      <c r="C1613" s="168">
        <v>45938</v>
      </c>
      <c r="D1613" s="167" t="s">
        <v>5741</v>
      </c>
      <c r="E1613" s="167" t="s">
        <v>5741</v>
      </c>
      <c r="F1613" s="167" t="s">
        <v>1557</v>
      </c>
      <c r="G1613" s="167" t="s">
        <v>134</v>
      </c>
      <c r="I1613" s="167" t="s">
        <v>1650</v>
      </c>
      <c r="J1613" s="167" t="s">
        <v>4755</v>
      </c>
      <c r="K1613" s="167" t="s">
        <v>4651</v>
      </c>
      <c r="L1613" s="167" t="s">
        <v>4756</v>
      </c>
      <c r="M1613" s="167" t="s">
        <v>4652</v>
      </c>
      <c r="O1613" s="167">
        <v>11225</v>
      </c>
      <c r="P1613" s="167" t="s">
        <v>4987</v>
      </c>
      <c r="Q1613" s="167">
        <v>21.89</v>
      </c>
      <c r="S1613" s="167">
        <f t="shared" si="25"/>
        <v>21.89</v>
      </c>
      <c r="T1613" s="167" t="s">
        <v>1361</v>
      </c>
    </row>
    <row r="1614" spans="1:20">
      <c r="A1614" s="167">
        <v>50300</v>
      </c>
      <c r="B1614" s="168">
        <v>45938</v>
      </c>
      <c r="C1614" s="168">
        <v>45938</v>
      </c>
      <c r="D1614" s="167" t="s">
        <v>5741</v>
      </c>
      <c r="E1614" s="167" t="s">
        <v>5741</v>
      </c>
      <c r="F1614" s="167" t="s">
        <v>1557</v>
      </c>
      <c r="G1614" s="167" t="s">
        <v>134</v>
      </c>
      <c r="I1614" s="167" t="s">
        <v>1650</v>
      </c>
      <c r="J1614" s="167" t="s">
        <v>4718</v>
      </c>
      <c r="K1614" s="167" t="s">
        <v>4651</v>
      </c>
      <c r="L1614" s="167" t="s">
        <v>4719</v>
      </c>
      <c r="M1614" s="167" t="s">
        <v>4652</v>
      </c>
      <c r="O1614" s="167">
        <v>11225</v>
      </c>
      <c r="P1614" s="167" t="s">
        <v>4987</v>
      </c>
      <c r="Q1614" s="167">
        <v>22.08</v>
      </c>
      <c r="S1614" s="167">
        <f t="shared" si="25"/>
        <v>22.08</v>
      </c>
      <c r="T1614" s="167" t="s">
        <v>1361</v>
      </c>
    </row>
    <row r="1615" spans="1:20">
      <c r="A1615" s="167">
        <v>50300</v>
      </c>
      <c r="B1615" s="168">
        <v>45938</v>
      </c>
      <c r="C1615" s="168">
        <v>45938</v>
      </c>
      <c r="D1615" s="167" t="s">
        <v>5741</v>
      </c>
      <c r="E1615" s="167" t="s">
        <v>5741</v>
      </c>
      <c r="F1615" s="167" t="s">
        <v>1557</v>
      </c>
      <c r="G1615" s="167" t="s">
        <v>134</v>
      </c>
      <c r="I1615" s="167" t="s">
        <v>1650</v>
      </c>
      <c r="J1615" s="167" t="s">
        <v>4729</v>
      </c>
      <c r="K1615" s="167" t="s">
        <v>4651</v>
      </c>
      <c r="L1615" s="167" t="s">
        <v>4730</v>
      </c>
      <c r="M1615" s="167" t="s">
        <v>4652</v>
      </c>
      <c r="O1615" s="167">
        <v>11225</v>
      </c>
      <c r="P1615" s="167" t="s">
        <v>4987</v>
      </c>
      <c r="Q1615" s="167">
        <v>23.07</v>
      </c>
      <c r="S1615" s="167">
        <f t="shared" si="25"/>
        <v>23.07</v>
      </c>
      <c r="T1615" s="167" t="s">
        <v>1361</v>
      </c>
    </row>
    <row r="1616" spans="1:20">
      <c r="A1616" s="167">
        <v>50300</v>
      </c>
      <c r="B1616" s="168">
        <v>45938</v>
      </c>
      <c r="C1616" s="168">
        <v>45938</v>
      </c>
      <c r="D1616" s="167" t="s">
        <v>5741</v>
      </c>
      <c r="E1616" s="167" t="s">
        <v>5741</v>
      </c>
      <c r="F1616" s="167" t="s">
        <v>1557</v>
      </c>
      <c r="G1616" s="167" t="s">
        <v>134</v>
      </c>
      <c r="I1616" s="167" t="s">
        <v>1650</v>
      </c>
      <c r="J1616" s="167" t="s">
        <v>4758</v>
      </c>
      <c r="K1616" s="167" t="s">
        <v>4651</v>
      </c>
      <c r="L1616" s="167" t="s">
        <v>4759</v>
      </c>
      <c r="M1616" s="167" t="s">
        <v>4652</v>
      </c>
      <c r="O1616" s="167">
        <v>11225</v>
      </c>
      <c r="P1616" s="167" t="s">
        <v>4987</v>
      </c>
      <c r="Q1616" s="167">
        <v>27.3</v>
      </c>
      <c r="S1616" s="167">
        <f t="shared" si="25"/>
        <v>27.3</v>
      </c>
      <c r="T1616" s="167" t="s">
        <v>1361</v>
      </c>
    </row>
    <row r="1617" spans="1:20">
      <c r="A1617" s="167">
        <v>50300</v>
      </c>
      <c r="B1617" s="168">
        <v>45938</v>
      </c>
      <c r="C1617" s="168">
        <v>45938</v>
      </c>
      <c r="D1617" s="167" t="s">
        <v>5741</v>
      </c>
      <c r="E1617" s="167" t="s">
        <v>5741</v>
      </c>
      <c r="F1617" s="167" t="s">
        <v>1557</v>
      </c>
      <c r="G1617" s="167" t="s">
        <v>134</v>
      </c>
      <c r="I1617" s="167" t="s">
        <v>1650</v>
      </c>
      <c r="J1617" s="167" t="s">
        <v>3784</v>
      </c>
      <c r="K1617" s="167" t="s">
        <v>4651</v>
      </c>
      <c r="L1617" s="167" t="s">
        <v>3785</v>
      </c>
      <c r="M1617" s="167" t="s">
        <v>4652</v>
      </c>
      <c r="O1617" s="167">
        <v>11225</v>
      </c>
      <c r="P1617" s="167" t="s">
        <v>4987</v>
      </c>
      <c r="Q1617" s="167">
        <v>252.92</v>
      </c>
      <c r="S1617" s="167">
        <f t="shared" si="25"/>
        <v>252.92</v>
      </c>
      <c r="T1617" s="167" t="s">
        <v>1361</v>
      </c>
    </row>
    <row r="1618" spans="1:20">
      <c r="A1618" s="167">
        <v>50300</v>
      </c>
      <c r="B1618" s="168">
        <v>45938</v>
      </c>
      <c r="C1618" s="168">
        <v>45938</v>
      </c>
      <c r="D1618" s="167" t="s">
        <v>5741</v>
      </c>
      <c r="E1618" s="167" t="s">
        <v>5741</v>
      </c>
      <c r="F1618" s="167" t="s">
        <v>1557</v>
      </c>
      <c r="G1618" s="167" t="s">
        <v>134</v>
      </c>
      <c r="I1618" s="167" t="s">
        <v>1650</v>
      </c>
      <c r="J1618" s="167" t="s">
        <v>4795</v>
      </c>
      <c r="K1618" s="167" t="s">
        <v>4651</v>
      </c>
      <c r="L1618" s="167" t="s">
        <v>4796</v>
      </c>
      <c r="M1618" s="167" t="s">
        <v>4652</v>
      </c>
      <c r="O1618" s="167">
        <v>11225</v>
      </c>
      <c r="P1618" s="167" t="s">
        <v>4987</v>
      </c>
      <c r="Q1618" s="167">
        <v>327.32</v>
      </c>
      <c r="S1618" s="167">
        <f t="shared" si="25"/>
        <v>327.32</v>
      </c>
      <c r="T1618" s="167" t="s">
        <v>1361</v>
      </c>
    </row>
    <row r="1619" spans="1:20">
      <c r="A1619" s="167">
        <v>50300</v>
      </c>
      <c r="B1619" s="168">
        <v>45938</v>
      </c>
      <c r="C1619" s="168">
        <v>45938</v>
      </c>
      <c r="D1619" s="167" t="s">
        <v>5741</v>
      </c>
      <c r="E1619" s="167" t="s">
        <v>5741</v>
      </c>
      <c r="F1619" s="167" t="s">
        <v>1557</v>
      </c>
      <c r="G1619" s="167" t="s">
        <v>134</v>
      </c>
      <c r="I1619" s="167" t="s">
        <v>1650</v>
      </c>
      <c r="J1619" s="167" t="s">
        <v>4789</v>
      </c>
      <c r="K1619" s="167" t="s">
        <v>4651</v>
      </c>
      <c r="L1619" s="167" t="s">
        <v>4790</v>
      </c>
      <c r="M1619" s="167" t="s">
        <v>4652</v>
      </c>
      <c r="O1619" s="167">
        <v>11225</v>
      </c>
      <c r="P1619" s="167" t="s">
        <v>4987</v>
      </c>
      <c r="Q1619" s="167">
        <v>804.05</v>
      </c>
      <c r="S1619" s="167">
        <f t="shared" si="25"/>
        <v>804.05</v>
      </c>
      <c r="T1619" s="167" t="s">
        <v>1361</v>
      </c>
    </row>
    <row r="1620" spans="1:20">
      <c r="A1620" s="167">
        <v>50300</v>
      </c>
      <c r="B1620" s="168">
        <v>45938</v>
      </c>
      <c r="C1620" s="168">
        <v>45938</v>
      </c>
      <c r="D1620" s="167" t="s">
        <v>5742</v>
      </c>
      <c r="E1620" s="167" t="s">
        <v>5742</v>
      </c>
      <c r="F1620" s="167" t="s">
        <v>1557</v>
      </c>
      <c r="G1620" s="167" t="s">
        <v>134</v>
      </c>
      <c r="I1620" s="167" t="s">
        <v>1650</v>
      </c>
      <c r="J1620" s="167" t="s">
        <v>4789</v>
      </c>
      <c r="K1620" s="167" t="s">
        <v>4651</v>
      </c>
      <c r="L1620" s="167" t="s">
        <v>4790</v>
      </c>
      <c r="M1620" s="167" t="s">
        <v>4652</v>
      </c>
      <c r="O1620" s="167">
        <v>11226</v>
      </c>
      <c r="P1620" s="167" t="s">
        <v>4987</v>
      </c>
      <c r="Q1620" s="167">
        <v>1608.1</v>
      </c>
      <c r="S1620" s="167">
        <f t="shared" si="25"/>
        <v>1608.1</v>
      </c>
      <c r="T1620" s="167" t="s">
        <v>1361</v>
      </c>
    </row>
    <row r="1621" spans="1:20">
      <c r="A1621" s="167">
        <v>50300</v>
      </c>
      <c r="B1621" s="168">
        <v>45938</v>
      </c>
      <c r="C1621" s="168">
        <v>45938</v>
      </c>
      <c r="D1621" s="167" t="s">
        <v>5743</v>
      </c>
      <c r="E1621" s="167" t="s">
        <v>5743</v>
      </c>
      <c r="F1621" s="167" t="s">
        <v>1557</v>
      </c>
      <c r="G1621" s="167" t="s">
        <v>134</v>
      </c>
      <c r="I1621" s="167" t="s">
        <v>1650</v>
      </c>
      <c r="J1621" s="167" t="s">
        <v>4715</v>
      </c>
      <c r="K1621" s="167" t="s">
        <v>4651</v>
      </c>
      <c r="L1621" s="167" t="s">
        <v>4716</v>
      </c>
      <c r="M1621" s="167" t="s">
        <v>4652</v>
      </c>
      <c r="O1621" s="167">
        <v>11227</v>
      </c>
      <c r="P1621" s="167" t="s">
        <v>4987</v>
      </c>
      <c r="Q1621" s="167">
        <v>5.9</v>
      </c>
      <c r="S1621" s="167">
        <f t="shared" si="25"/>
        <v>5.9</v>
      </c>
      <c r="T1621" s="167" t="s">
        <v>1361</v>
      </c>
    </row>
    <row r="1622" spans="1:20">
      <c r="A1622" s="167">
        <v>50300</v>
      </c>
      <c r="B1622" s="168">
        <v>45938</v>
      </c>
      <c r="C1622" s="168">
        <v>45938</v>
      </c>
      <c r="D1622" s="167" t="s">
        <v>5743</v>
      </c>
      <c r="E1622" s="167" t="s">
        <v>5743</v>
      </c>
      <c r="F1622" s="167" t="s">
        <v>1557</v>
      </c>
      <c r="G1622" s="167" t="s">
        <v>134</v>
      </c>
      <c r="I1622" s="167" t="s">
        <v>1650</v>
      </c>
      <c r="J1622" s="167" t="s">
        <v>4724</v>
      </c>
      <c r="K1622" s="167" t="s">
        <v>4651</v>
      </c>
      <c r="L1622" s="167" t="s">
        <v>4724</v>
      </c>
      <c r="M1622" s="167" t="s">
        <v>4652</v>
      </c>
      <c r="O1622" s="167">
        <v>11227</v>
      </c>
      <c r="P1622" s="167" t="s">
        <v>4987</v>
      </c>
      <c r="Q1622" s="167">
        <v>15.52</v>
      </c>
      <c r="S1622" s="167">
        <f t="shared" si="25"/>
        <v>15.52</v>
      </c>
      <c r="T1622" s="167" t="s">
        <v>1361</v>
      </c>
    </row>
    <row r="1623" spans="1:20">
      <c r="A1623" s="167">
        <v>50300</v>
      </c>
      <c r="B1623" s="168">
        <v>45938</v>
      </c>
      <c r="C1623" s="168">
        <v>45938</v>
      </c>
      <c r="D1623" s="167" t="s">
        <v>5743</v>
      </c>
      <c r="E1623" s="167" t="s">
        <v>5743</v>
      </c>
      <c r="F1623" s="167" t="s">
        <v>1557</v>
      </c>
      <c r="G1623" s="167" t="s">
        <v>134</v>
      </c>
      <c r="I1623" s="167" t="s">
        <v>1650</v>
      </c>
      <c r="J1623" s="167" t="s">
        <v>4729</v>
      </c>
      <c r="K1623" s="167" t="s">
        <v>4651</v>
      </c>
      <c r="L1623" s="167" t="s">
        <v>4730</v>
      </c>
      <c r="M1623" s="167" t="s">
        <v>4652</v>
      </c>
      <c r="O1623" s="167">
        <v>11227</v>
      </c>
      <c r="P1623" s="167" t="s">
        <v>4987</v>
      </c>
      <c r="Q1623" s="167">
        <v>23.07</v>
      </c>
      <c r="S1623" s="167">
        <f t="shared" si="25"/>
        <v>23.07</v>
      </c>
      <c r="T1623" s="167" t="s">
        <v>1361</v>
      </c>
    </row>
    <row r="1624" spans="1:20">
      <c r="A1624" s="167">
        <v>50300</v>
      </c>
      <c r="B1624" s="168">
        <v>45938</v>
      </c>
      <c r="C1624" s="168">
        <v>45938</v>
      </c>
      <c r="D1624" s="167" t="s">
        <v>5743</v>
      </c>
      <c r="E1624" s="167" t="s">
        <v>5743</v>
      </c>
      <c r="F1624" s="167" t="s">
        <v>1557</v>
      </c>
      <c r="G1624" s="167" t="s">
        <v>134</v>
      </c>
      <c r="I1624" s="167" t="s">
        <v>1650</v>
      </c>
      <c r="J1624" s="167" t="s">
        <v>3784</v>
      </c>
      <c r="K1624" s="167" t="s">
        <v>4651</v>
      </c>
      <c r="L1624" s="167" t="s">
        <v>3785</v>
      </c>
      <c r="M1624" s="167" t="s">
        <v>4652</v>
      </c>
      <c r="O1624" s="167">
        <v>11227</v>
      </c>
      <c r="P1624" s="167" t="s">
        <v>4987</v>
      </c>
      <c r="Q1624" s="167">
        <v>258.02</v>
      </c>
      <c r="S1624" s="167">
        <f t="shared" si="25"/>
        <v>258.02</v>
      </c>
      <c r="T1624" s="167" t="s">
        <v>1361</v>
      </c>
    </row>
    <row r="1625" spans="1:20">
      <c r="A1625" s="167">
        <v>50300</v>
      </c>
      <c r="B1625" s="168">
        <v>45938</v>
      </c>
      <c r="C1625" s="168">
        <v>45938</v>
      </c>
      <c r="D1625" s="167" t="s">
        <v>5743</v>
      </c>
      <c r="E1625" s="167" t="s">
        <v>5743</v>
      </c>
      <c r="F1625" s="167" t="s">
        <v>1557</v>
      </c>
      <c r="G1625" s="167" t="s">
        <v>134</v>
      </c>
      <c r="I1625" s="167" t="s">
        <v>1650</v>
      </c>
      <c r="J1625" s="167" t="s">
        <v>4783</v>
      </c>
      <c r="K1625" s="167" t="s">
        <v>4651</v>
      </c>
      <c r="L1625" s="167" t="s">
        <v>4784</v>
      </c>
      <c r="M1625" s="167" t="s">
        <v>4652</v>
      </c>
      <c r="O1625" s="167">
        <v>11227</v>
      </c>
      <c r="P1625" s="167" t="s">
        <v>4987</v>
      </c>
      <c r="Q1625" s="167">
        <v>431.6</v>
      </c>
      <c r="S1625" s="167">
        <f t="shared" si="25"/>
        <v>431.6</v>
      </c>
      <c r="T1625" s="167" t="s">
        <v>1361</v>
      </c>
    </row>
    <row r="1626" spans="1:20">
      <c r="A1626" s="167">
        <v>50300</v>
      </c>
      <c r="B1626" s="168">
        <v>45938</v>
      </c>
      <c r="C1626" s="168">
        <v>45938</v>
      </c>
      <c r="D1626" s="167" t="s">
        <v>5743</v>
      </c>
      <c r="E1626" s="167" t="s">
        <v>5743</v>
      </c>
      <c r="F1626" s="167" t="s">
        <v>1557</v>
      </c>
      <c r="G1626" s="167" t="s">
        <v>134</v>
      </c>
      <c r="I1626" s="167" t="s">
        <v>1650</v>
      </c>
      <c r="J1626" s="167" t="s">
        <v>4789</v>
      </c>
      <c r="K1626" s="167" t="s">
        <v>4651</v>
      </c>
      <c r="L1626" s="167" t="s">
        <v>4790</v>
      </c>
      <c r="M1626" s="167" t="s">
        <v>4652</v>
      </c>
      <c r="O1626" s="167">
        <v>11227</v>
      </c>
      <c r="P1626" s="167" t="s">
        <v>4987</v>
      </c>
      <c r="Q1626" s="167">
        <v>804.05</v>
      </c>
      <c r="S1626" s="167">
        <f t="shared" si="25"/>
        <v>804.05</v>
      </c>
      <c r="T1626" s="167" t="s">
        <v>1361</v>
      </c>
    </row>
    <row r="1627" spans="1:20">
      <c r="A1627" s="167">
        <v>50300</v>
      </c>
      <c r="B1627" s="168">
        <v>45938</v>
      </c>
      <c r="C1627" s="168">
        <v>45938</v>
      </c>
      <c r="D1627" s="167" t="s">
        <v>5744</v>
      </c>
      <c r="E1627" s="167" t="s">
        <v>5744</v>
      </c>
      <c r="F1627" s="167" t="s">
        <v>1557</v>
      </c>
      <c r="G1627" s="167" t="s">
        <v>134</v>
      </c>
      <c r="I1627" s="167" t="s">
        <v>1650</v>
      </c>
      <c r="J1627" s="167" t="s">
        <v>4789</v>
      </c>
      <c r="K1627" s="167" t="s">
        <v>4651</v>
      </c>
      <c r="L1627" s="167" t="s">
        <v>4790</v>
      </c>
      <c r="M1627" s="167" t="s">
        <v>4652</v>
      </c>
      <c r="O1627" s="167">
        <v>11228</v>
      </c>
      <c r="P1627" s="167" t="s">
        <v>4987</v>
      </c>
      <c r="Q1627" s="167">
        <v>1760.06</v>
      </c>
      <c r="S1627" s="167">
        <f t="shared" si="25"/>
        <v>1760.06</v>
      </c>
      <c r="T1627" s="167" t="s">
        <v>1361</v>
      </c>
    </row>
    <row r="1628" spans="1:20">
      <c r="A1628" s="167">
        <v>50300</v>
      </c>
      <c r="B1628" s="168">
        <v>45938</v>
      </c>
      <c r="C1628" s="168">
        <v>45938</v>
      </c>
      <c r="D1628" s="167" t="s">
        <v>5745</v>
      </c>
      <c r="E1628" s="167" t="s">
        <v>5745</v>
      </c>
      <c r="F1628" s="167" t="s">
        <v>1557</v>
      </c>
      <c r="G1628" s="167" t="s">
        <v>134</v>
      </c>
      <c r="I1628" s="167" t="s">
        <v>1650</v>
      </c>
      <c r="J1628" s="167" t="s">
        <v>3784</v>
      </c>
      <c r="K1628" s="167" t="s">
        <v>4651</v>
      </c>
      <c r="L1628" s="167" t="s">
        <v>3785</v>
      </c>
      <c r="M1628" s="167" t="s">
        <v>4652</v>
      </c>
      <c r="O1628" s="167">
        <v>11229</v>
      </c>
      <c r="P1628" s="167" t="s">
        <v>4987</v>
      </c>
      <c r="Q1628" s="167">
        <v>252.92</v>
      </c>
      <c r="S1628" s="167">
        <f t="shared" si="25"/>
        <v>252.92</v>
      </c>
      <c r="T1628" s="167" t="s">
        <v>1361</v>
      </c>
    </row>
    <row r="1629" spans="1:20">
      <c r="A1629" s="167">
        <v>50300</v>
      </c>
      <c r="B1629" s="168">
        <v>45938</v>
      </c>
      <c r="C1629" s="168">
        <v>45938</v>
      </c>
      <c r="D1629" s="167" t="s">
        <v>5745</v>
      </c>
      <c r="E1629" s="167" t="s">
        <v>5745</v>
      </c>
      <c r="F1629" s="167" t="s">
        <v>1557</v>
      </c>
      <c r="G1629" s="167" t="s">
        <v>134</v>
      </c>
      <c r="I1629" s="167" t="s">
        <v>1650</v>
      </c>
      <c r="J1629" s="167" t="s">
        <v>4789</v>
      </c>
      <c r="K1629" s="167" t="s">
        <v>4651</v>
      </c>
      <c r="L1629" s="167" t="s">
        <v>4790</v>
      </c>
      <c r="M1629" s="167" t="s">
        <v>4652</v>
      </c>
      <c r="O1629" s="167">
        <v>11229</v>
      </c>
      <c r="P1629" s="167" t="s">
        <v>4987</v>
      </c>
      <c r="Q1629" s="167">
        <v>804.05</v>
      </c>
      <c r="S1629" s="167">
        <f t="shared" si="25"/>
        <v>804.05</v>
      </c>
      <c r="T1629" s="167" t="s">
        <v>1361</v>
      </c>
    </row>
    <row r="1630" spans="1:20">
      <c r="A1630" s="167">
        <v>50300</v>
      </c>
      <c r="B1630" s="168">
        <v>45938</v>
      </c>
      <c r="C1630" s="168">
        <v>45938</v>
      </c>
      <c r="D1630" s="167" t="s">
        <v>5746</v>
      </c>
      <c r="E1630" s="167" t="s">
        <v>5746</v>
      </c>
      <c r="F1630" s="167" t="s">
        <v>1557</v>
      </c>
      <c r="G1630" s="167" t="s">
        <v>134</v>
      </c>
      <c r="I1630" s="167" t="s">
        <v>1650</v>
      </c>
      <c r="J1630" s="167" t="s">
        <v>4724</v>
      </c>
      <c r="K1630" s="167" t="s">
        <v>4651</v>
      </c>
      <c r="L1630" s="167" t="s">
        <v>4724</v>
      </c>
      <c r="M1630" s="167" t="s">
        <v>4652</v>
      </c>
      <c r="O1630" s="167">
        <v>11230</v>
      </c>
      <c r="P1630" s="167" t="s">
        <v>4987</v>
      </c>
      <c r="Q1630" s="167">
        <v>15.52</v>
      </c>
      <c r="S1630" s="167">
        <f t="shared" si="25"/>
        <v>15.52</v>
      </c>
      <c r="T1630" s="167" t="s">
        <v>1361</v>
      </c>
    </row>
    <row r="1631" spans="1:20">
      <c r="A1631" s="167">
        <v>50300</v>
      </c>
      <c r="B1631" s="168">
        <v>45938</v>
      </c>
      <c r="C1631" s="168">
        <v>45938</v>
      </c>
      <c r="D1631" s="167" t="s">
        <v>5746</v>
      </c>
      <c r="E1631" s="167" t="s">
        <v>5746</v>
      </c>
      <c r="F1631" s="167" t="s">
        <v>1557</v>
      </c>
      <c r="G1631" s="167" t="s">
        <v>134</v>
      </c>
      <c r="I1631" s="167" t="s">
        <v>1650</v>
      </c>
      <c r="J1631" s="167" t="s">
        <v>4786</v>
      </c>
      <c r="K1631" s="167" t="s">
        <v>4651</v>
      </c>
      <c r="L1631" s="167" t="s">
        <v>4787</v>
      </c>
      <c r="M1631" s="167" t="s">
        <v>4652</v>
      </c>
      <c r="O1631" s="167">
        <v>11230</v>
      </c>
      <c r="P1631" s="167" t="s">
        <v>4987</v>
      </c>
      <c r="Q1631" s="167">
        <v>786.56</v>
      </c>
      <c r="S1631" s="167">
        <f t="shared" si="25"/>
        <v>786.56</v>
      </c>
      <c r="T1631" s="167" t="s">
        <v>1361</v>
      </c>
    </row>
    <row r="1632" spans="1:20">
      <c r="A1632" s="167">
        <v>50300</v>
      </c>
      <c r="B1632" s="168">
        <v>45938</v>
      </c>
      <c r="C1632" s="168">
        <v>45938</v>
      </c>
      <c r="D1632" s="167" t="s">
        <v>5747</v>
      </c>
      <c r="E1632" s="167" t="s">
        <v>5747</v>
      </c>
      <c r="F1632" s="167" t="s">
        <v>1557</v>
      </c>
      <c r="G1632" s="167" t="s">
        <v>134</v>
      </c>
      <c r="I1632" s="167" t="s">
        <v>1650</v>
      </c>
      <c r="J1632" s="167" t="s">
        <v>4789</v>
      </c>
      <c r="K1632" s="167" t="s">
        <v>4651</v>
      </c>
      <c r="L1632" s="167" t="s">
        <v>4790</v>
      </c>
      <c r="M1632" s="167" t="s">
        <v>4652</v>
      </c>
      <c r="O1632" s="167">
        <v>11231</v>
      </c>
      <c r="P1632" s="167" t="s">
        <v>4987</v>
      </c>
      <c r="Q1632" s="167">
        <v>804.05</v>
      </c>
      <c r="S1632" s="167">
        <f t="shared" si="25"/>
        <v>804.05</v>
      </c>
      <c r="T1632" s="167" t="s">
        <v>1361</v>
      </c>
    </row>
    <row r="1633" spans="1:20">
      <c r="A1633" s="167">
        <v>50300</v>
      </c>
      <c r="B1633" s="168">
        <v>45938</v>
      </c>
      <c r="C1633" s="168">
        <v>45938</v>
      </c>
      <c r="D1633" s="167" t="s">
        <v>5748</v>
      </c>
      <c r="E1633" s="167" t="s">
        <v>5748</v>
      </c>
      <c r="F1633" s="167" t="s">
        <v>1557</v>
      </c>
      <c r="G1633" s="167" t="s">
        <v>134</v>
      </c>
      <c r="I1633" s="167" t="s">
        <v>1650</v>
      </c>
      <c r="J1633" s="167" t="s">
        <v>4786</v>
      </c>
      <c r="K1633" s="167" t="s">
        <v>4651</v>
      </c>
      <c r="L1633" s="167" t="s">
        <v>4787</v>
      </c>
      <c r="M1633" s="167" t="s">
        <v>4652</v>
      </c>
      <c r="O1633" s="167">
        <v>11232</v>
      </c>
      <c r="P1633" s="167" t="s">
        <v>4987</v>
      </c>
      <c r="Q1633" s="167">
        <v>786.56</v>
      </c>
      <c r="S1633" s="167">
        <f t="shared" si="25"/>
        <v>786.56</v>
      </c>
      <c r="T1633" s="167" t="s">
        <v>1361</v>
      </c>
    </row>
    <row r="1634" spans="1:20">
      <c r="A1634" s="167">
        <v>50300</v>
      </c>
      <c r="B1634" s="168">
        <v>45938</v>
      </c>
      <c r="C1634" s="168">
        <v>45938</v>
      </c>
      <c r="D1634" s="167" t="s">
        <v>5749</v>
      </c>
      <c r="E1634" s="167" t="s">
        <v>5749</v>
      </c>
      <c r="F1634" s="167" t="s">
        <v>1557</v>
      </c>
      <c r="G1634" s="167" t="s">
        <v>134</v>
      </c>
      <c r="I1634" s="167" t="s">
        <v>1650</v>
      </c>
      <c r="J1634" s="167" t="s">
        <v>4789</v>
      </c>
      <c r="K1634" s="167" t="s">
        <v>4651</v>
      </c>
      <c r="L1634" s="167" t="s">
        <v>4790</v>
      </c>
      <c r="M1634" s="167" t="s">
        <v>4652</v>
      </c>
      <c r="O1634" s="167">
        <v>11233</v>
      </c>
      <c r="P1634" s="167" t="s">
        <v>4987</v>
      </c>
      <c r="Q1634" s="167">
        <v>804.05</v>
      </c>
      <c r="S1634" s="167">
        <f t="shared" si="25"/>
        <v>804.05</v>
      </c>
      <c r="T1634" s="167" t="s">
        <v>1361</v>
      </c>
    </row>
    <row r="1635" spans="1:20">
      <c r="A1635" s="167">
        <v>50300</v>
      </c>
      <c r="B1635" s="168">
        <v>45938</v>
      </c>
      <c r="C1635" s="168">
        <v>45938</v>
      </c>
      <c r="D1635" s="167" t="s">
        <v>5750</v>
      </c>
      <c r="E1635" s="167" t="s">
        <v>5750</v>
      </c>
      <c r="F1635" s="167" t="s">
        <v>1557</v>
      </c>
      <c r="G1635" s="167" t="s">
        <v>134</v>
      </c>
      <c r="I1635" s="167" t="s">
        <v>1650</v>
      </c>
      <c r="J1635" s="167" t="s">
        <v>3288</v>
      </c>
      <c r="K1635" s="167" t="s">
        <v>4651</v>
      </c>
      <c r="L1635" s="167" t="s">
        <v>3289</v>
      </c>
      <c r="M1635" s="167" t="s">
        <v>4652</v>
      </c>
      <c r="O1635" s="167">
        <v>11234</v>
      </c>
      <c r="P1635" s="167" t="s">
        <v>4987</v>
      </c>
      <c r="Q1635" s="167">
        <v>244</v>
      </c>
      <c r="S1635" s="167">
        <f t="shared" si="25"/>
        <v>244</v>
      </c>
      <c r="T1635" s="167" t="s">
        <v>1361</v>
      </c>
    </row>
    <row r="1636" spans="1:20">
      <c r="A1636" s="167">
        <v>50300</v>
      </c>
      <c r="B1636" s="168">
        <v>45938</v>
      </c>
      <c r="C1636" s="168">
        <v>45938</v>
      </c>
      <c r="D1636" s="167" t="s">
        <v>5751</v>
      </c>
      <c r="E1636" s="167" t="s">
        <v>5751</v>
      </c>
      <c r="F1636" s="167" t="s">
        <v>1557</v>
      </c>
      <c r="G1636" s="167" t="s">
        <v>134</v>
      </c>
      <c r="I1636" s="167" t="s">
        <v>1650</v>
      </c>
      <c r="J1636" s="167" t="s">
        <v>3288</v>
      </c>
      <c r="K1636" s="167" t="s">
        <v>4651</v>
      </c>
      <c r="L1636" s="167" t="s">
        <v>3289</v>
      </c>
      <c r="M1636" s="167" t="s">
        <v>4652</v>
      </c>
      <c r="O1636" s="167">
        <v>11235</v>
      </c>
      <c r="P1636" s="167" t="s">
        <v>4987</v>
      </c>
      <c r="Q1636" s="167">
        <v>228</v>
      </c>
      <c r="S1636" s="167">
        <f t="shared" si="25"/>
        <v>228</v>
      </c>
      <c r="T1636" s="167" t="s">
        <v>1361</v>
      </c>
    </row>
    <row r="1637" spans="1:20">
      <c r="A1637" s="167">
        <v>50300</v>
      </c>
      <c r="B1637" s="168">
        <v>45938</v>
      </c>
      <c r="C1637" s="168">
        <v>45938</v>
      </c>
      <c r="D1637" s="167" t="s">
        <v>5752</v>
      </c>
      <c r="E1637" s="167" t="s">
        <v>5752</v>
      </c>
      <c r="F1637" s="167" t="s">
        <v>1557</v>
      </c>
      <c r="G1637" s="167" t="s">
        <v>134</v>
      </c>
      <c r="I1637" s="167" t="s">
        <v>1650</v>
      </c>
      <c r="J1637" s="167" t="s">
        <v>4715</v>
      </c>
      <c r="K1637" s="167" t="s">
        <v>4651</v>
      </c>
      <c r="L1637" s="167" t="s">
        <v>4716</v>
      </c>
      <c r="M1637" s="167" t="s">
        <v>4652</v>
      </c>
      <c r="O1637" s="167">
        <v>11220</v>
      </c>
      <c r="P1637" s="167" t="s">
        <v>4987</v>
      </c>
      <c r="Q1637" s="167">
        <v>5.9</v>
      </c>
      <c r="S1637" s="167">
        <f t="shared" si="25"/>
        <v>5.9</v>
      </c>
      <c r="T1637" s="167" t="s">
        <v>1361</v>
      </c>
    </row>
    <row r="1638" spans="1:20">
      <c r="A1638" s="167">
        <v>50300</v>
      </c>
      <c r="B1638" s="168">
        <v>45938</v>
      </c>
      <c r="C1638" s="168">
        <v>45938</v>
      </c>
      <c r="D1638" s="167" t="s">
        <v>5752</v>
      </c>
      <c r="E1638" s="167" t="s">
        <v>5752</v>
      </c>
      <c r="F1638" s="167" t="s">
        <v>1557</v>
      </c>
      <c r="G1638" s="167" t="s">
        <v>134</v>
      </c>
      <c r="I1638" s="167" t="s">
        <v>1650</v>
      </c>
      <c r="J1638" s="167" t="s">
        <v>4724</v>
      </c>
      <c r="K1638" s="167" t="s">
        <v>4651</v>
      </c>
      <c r="L1638" s="167" t="s">
        <v>4724</v>
      </c>
      <c r="M1638" s="167" t="s">
        <v>4652</v>
      </c>
      <c r="O1638" s="167">
        <v>11220</v>
      </c>
      <c r="P1638" s="167" t="s">
        <v>4987</v>
      </c>
      <c r="Q1638" s="167">
        <v>15.52</v>
      </c>
      <c r="S1638" s="167">
        <f t="shared" si="25"/>
        <v>15.52</v>
      </c>
      <c r="T1638" s="167" t="s">
        <v>1361</v>
      </c>
    </row>
    <row r="1639" spans="1:20">
      <c r="A1639" s="167">
        <v>50300</v>
      </c>
      <c r="B1639" s="168">
        <v>45938</v>
      </c>
      <c r="C1639" s="168">
        <v>45938</v>
      </c>
      <c r="D1639" s="167" t="s">
        <v>5752</v>
      </c>
      <c r="E1639" s="167" t="s">
        <v>5752</v>
      </c>
      <c r="F1639" s="167" t="s">
        <v>1557</v>
      </c>
      <c r="G1639" s="167" t="s">
        <v>134</v>
      </c>
      <c r="I1639" s="167" t="s">
        <v>1650</v>
      </c>
      <c r="J1639" s="167" t="s">
        <v>4755</v>
      </c>
      <c r="K1639" s="167" t="s">
        <v>4651</v>
      </c>
      <c r="L1639" s="167" t="s">
        <v>4756</v>
      </c>
      <c r="M1639" s="167" t="s">
        <v>4652</v>
      </c>
      <c r="O1639" s="167">
        <v>11220</v>
      </c>
      <c r="P1639" s="167" t="s">
        <v>4987</v>
      </c>
      <c r="Q1639" s="167">
        <v>21.89</v>
      </c>
      <c r="S1639" s="167">
        <f t="shared" si="25"/>
        <v>21.89</v>
      </c>
      <c r="T1639" s="167" t="s">
        <v>1361</v>
      </c>
    </row>
    <row r="1640" spans="1:20">
      <c r="A1640" s="167">
        <v>50300</v>
      </c>
      <c r="B1640" s="168">
        <v>45938</v>
      </c>
      <c r="C1640" s="168">
        <v>45938</v>
      </c>
      <c r="D1640" s="167" t="s">
        <v>5752</v>
      </c>
      <c r="E1640" s="167" t="s">
        <v>5752</v>
      </c>
      <c r="F1640" s="167" t="s">
        <v>1557</v>
      </c>
      <c r="G1640" s="167" t="s">
        <v>134</v>
      </c>
      <c r="I1640" s="167" t="s">
        <v>1650</v>
      </c>
      <c r="J1640" s="167" t="s">
        <v>4718</v>
      </c>
      <c r="K1640" s="167" t="s">
        <v>4651</v>
      </c>
      <c r="L1640" s="167" t="s">
        <v>4719</v>
      </c>
      <c r="M1640" s="167" t="s">
        <v>4652</v>
      </c>
      <c r="O1640" s="167">
        <v>11220</v>
      </c>
      <c r="P1640" s="167" t="s">
        <v>4987</v>
      </c>
      <c r="Q1640" s="167">
        <v>22.08</v>
      </c>
      <c r="S1640" s="167">
        <f t="shared" si="25"/>
        <v>22.08</v>
      </c>
      <c r="T1640" s="167" t="s">
        <v>1361</v>
      </c>
    </row>
    <row r="1641" spans="1:20">
      <c r="A1641" s="167">
        <v>50300</v>
      </c>
      <c r="B1641" s="168">
        <v>45938</v>
      </c>
      <c r="C1641" s="168">
        <v>45938</v>
      </c>
      <c r="D1641" s="167" t="s">
        <v>5752</v>
      </c>
      <c r="E1641" s="167" t="s">
        <v>5752</v>
      </c>
      <c r="F1641" s="167" t="s">
        <v>1557</v>
      </c>
      <c r="G1641" s="167" t="s">
        <v>134</v>
      </c>
      <c r="I1641" s="167" t="s">
        <v>1650</v>
      </c>
      <c r="J1641" s="167" t="s">
        <v>4729</v>
      </c>
      <c r="K1641" s="167" t="s">
        <v>4651</v>
      </c>
      <c r="L1641" s="167" t="s">
        <v>4730</v>
      </c>
      <c r="M1641" s="167" t="s">
        <v>4652</v>
      </c>
      <c r="O1641" s="167">
        <v>11220</v>
      </c>
      <c r="P1641" s="167" t="s">
        <v>4987</v>
      </c>
      <c r="Q1641" s="167">
        <v>23.07</v>
      </c>
      <c r="S1641" s="167">
        <f t="shared" si="25"/>
        <v>23.07</v>
      </c>
      <c r="T1641" s="167" t="s">
        <v>1361</v>
      </c>
    </row>
    <row r="1642" spans="1:20">
      <c r="A1642" s="167">
        <v>50300</v>
      </c>
      <c r="B1642" s="168">
        <v>45938</v>
      </c>
      <c r="C1642" s="168">
        <v>45938</v>
      </c>
      <c r="D1642" s="167" t="s">
        <v>5752</v>
      </c>
      <c r="E1642" s="167" t="s">
        <v>5752</v>
      </c>
      <c r="F1642" s="167" t="s">
        <v>1557</v>
      </c>
      <c r="G1642" s="167" t="s">
        <v>134</v>
      </c>
      <c r="I1642" s="167" t="s">
        <v>1650</v>
      </c>
      <c r="J1642" s="167" t="s">
        <v>4758</v>
      </c>
      <c r="K1642" s="167" t="s">
        <v>4651</v>
      </c>
      <c r="L1642" s="167" t="s">
        <v>4759</v>
      </c>
      <c r="M1642" s="167" t="s">
        <v>4652</v>
      </c>
      <c r="O1642" s="167">
        <v>11220</v>
      </c>
      <c r="P1642" s="167" t="s">
        <v>4987</v>
      </c>
      <c r="Q1642" s="167">
        <v>27.3</v>
      </c>
      <c r="S1642" s="167">
        <f t="shared" si="25"/>
        <v>27.3</v>
      </c>
      <c r="T1642" s="167" t="s">
        <v>1361</v>
      </c>
    </row>
    <row r="1643" spans="1:20">
      <c r="A1643" s="167">
        <v>50300</v>
      </c>
      <c r="B1643" s="168">
        <v>45938</v>
      </c>
      <c r="C1643" s="168">
        <v>45938</v>
      </c>
      <c r="D1643" s="167" t="s">
        <v>5752</v>
      </c>
      <c r="E1643" s="167" t="s">
        <v>5752</v>
      </c>
      <c r="F1643" s="167" t="s">
        <v>1557</v>
      </c>
      <c r="G1643" s="167" t="s">
        <v>134</v>
      </c>
      <c r="I1643" s="167" t="s">
        <v>1650</v>
      </c>
      <c r="J1643" s="167" t="s">
        <v>3784</v>
      </c>
      <c r="K1643" s="167" t="s">
        <v>4651</v>
      </c>
      <c r="L1643" s="167" t="s">
        <v>3785</v>
      </c>
      <c r="M1643" s="167" t="s">
        <v>4652</v>
      </c>
      <c r="O1643" s="167">
        <v>11220</v>
      </c>
      <c r="P1643" s="167" t="s">
        <v>4987</v>
      </c>
      <c r="Q1643" s="167">
        <v>252.92</v>
      </c>
      <c r="S1643" s="167">
        <f t="shared" si="25"/>
        <v>252.92</v>
      </c>
      <c r="T1643" s="167" t="s">
        <v>1361</v>
      </c>
    </row>
    <row r="1644" spans="1:20">
      <c r="A1644" s="167">
        <v>50300</v>
      </c>
      <c r="B1644" s="168">
        <v>45938</v>
      </c>
      <c r="C1644" s="168">
        <v>45938</v>
      </c>
      <c r="D1644" s="167" t="s">
        <v>5752</v>
      </c>
      <c r="E1644" s="167" t="s">
        <v>5752</v>
      </c>
      <c r="F1644" s="167" t="s">
        <v>1557</v>
      </c>
      <c r="G1644" s="167" t="s">
        <v>134</v>
      </c>
      <c r="I1644" s="167" t="s">
        <v>1650</v>
      </c>
      <c r="J1644" s="167" t="s">
        <v>4795</v>
      </c>
      <c r="K1644" s="167" t="s">
        <v>4651</v>
      </c>
      <c r="L1644" s="167" t="s">
        <v>4796</v>
      </c>
      <c r="M1644" s="167" t="s">
        <v>4652</v>
      </c>
      <c r="O1644" s="167">
        <v>11220</v>
      </c>
      <c r="P1644" s="167" t="s">
        <v>4987</v>
      </c>
      <c r="Q1644" s="167">
        <v>327.32</v>
      </c>
      <c r="S1644" s="167">
        <f t="shared" si="25"/>
        <v>327.32</v>
      </c>
      <c r="T1644" s="167" t="s">
        <v>1361</v>
      </c>
    </row>
    <row r="1645" spans="1:20">
      <c r="A1645" s="167">
        <v>50300</v>
      </c>
      <c r="B1645" s="168">
        <v>45938</v>
      </c>
      <c r="C1645" s="168">
        <v>45938</v>
      </c>
      <c r="D1645" s="167" t="s">
        <v>5752</v>
      </c>
      <c r="E1645" s="167" t="s">
        <v>5752</v>
      </c>
      <c r="F1645" s="167" t="s">
        <v>1557</v>
      </c>
      <c r="G1645" s="167" t="s">
        <v>134</v>
      </c>
      <c r="I1645" s="167" t="s">
        <v>1650</v>
      </c>
      <c r="J1645" s="167" t="s">
        <v>4789</v>
      </c>
      <c r="K1645" s="167" t="s">
        <v>4651</v>
      </c>
      <c r="L1645" s="167" t="s">
        <v>4790</v>
      </c>
      <c r="M1645" s="167" t="s">
        <v>4652</v>
      </c>
      <c r="O1645" s="167">
        <v>11220</v>
      </c>
      <c r="P1645" s="167" t="s">
        <v>4987</v>
      </c>
      <c r="Q1645" s="167">
        <v>804.05</v>
      </c>
      <c r="S1645" s="167">
        <f t="shared" si="25"/>
        <v>804.05</v>
      </c>
      <c r="T1645" s="167" t="s">
        <v>1361</v>
      </c>
    </row>
    <row r="1646" spans="1:20">
      <c r="A1646" s="167">
        <v>50300</v>
      </c>
      <c r="B1646" s="168">
        <v>45938</v>
      </c>
      <c r="C1646" s="168">
        <v>45938</v>
      </c>
      <c r="D1646" s="167" t="s">
        <v>5753</v>
      </c>
      <c r="E1646" s="167" t="s">
        <v>5753</v>
      </c>
      <c r="F1646" s="167" t="s">
        <v>1557</v>
      </c>
      <c r="G1646" s="167" t="s">
        <v>134</v>
      </c>
      <c r="I1646" s="167" t="s">
        <v>1650</v>
      </c>
      <c r="J1646" s="167" t="s">
        <v>3784</v>
      </c>
      <c r="K1646" s="167" t="s">
        <v>4651</v>
      </c>
      <c r="L1646" s="167" t="s">
        <v>3785</v>
      </c>
      <c r="M1646" s="167" t="s">
        <v>4652</v>
      </c>
      <c r="O1646" s="167">
        <v>11238</v>
      </c>
      <c r="P1646" s="167" t="s">
        <v>4987</v>
      </c>
      <c r="Q1646" s="167">
        <v>258.02</v>
      </c>
      <c r="S1646" s="167">
        <f t="shared" si="25"/>
        <v>258.02</v>
      </c>
      <c r="T1646" s="167" t="s">
        <v>1361</v>
      </c>
    </row>
    <row r="1647" spans="1:20">
      <c r="A1647" s="167">
        <v>50300</v>
      </c>
      <c r="B1647" s="168">
        <v>45938</v>
      </c>
      <c r="C1647" s="168">
        <v>45938</v>
      </c>
      <c r="D1647" s="167" t="s">
        <v>5753</v>
      </c>
      <c r="E1647" s="167" t="s">
        <v>5753</v>
      </c>
      <c r="F1647" s="167" t="s">
        <v>1557</v>
      </c>
      <c r="G1647" s="167" t="s">
        <v>134</v>
      </c>
      <c r="I1647" s="167" t="s">
        <v>1650</v>
      </c>
      <c r="J1647" s="167" t="s">
        <v>4789</v>
      </c>
      <c r="K1647" s="167" t="s">
        <v>4651</v>
      </c>
      <c r="L1647" s="167" t="s">
        <v>4790</v>
      </c>
      <c r="M1647" s="167" t="s">
        <v>4652</v>
      </c>
      <c r="O1647" s="167">
        <v>11238</v>
      </c>
      <c r="P1647" s="167" t="s">
        <v>4987</v>
      </c>
      <c r="Q1647" s="167">
        <v>804.05</v>
      </c>
      <c r="S1647" s="167">
        <f t="shared" si="25"/>
        <v>804.05</v>
      </c>
      <c r="T1647" s="167" t="s">
        <v>1361</v>
      </c>
    </row>
    <row r="1648" spans="1:20">
      <c r="A1648" s="167">
        <v>50300</v>
      </c>
      <c r="B1648" s="168">
        <v>45938</v>
      </c>
      <c r="C1648" s="168">
        <v>45938</v>
      </c>
      <c r="D1648" s="167" t="s">
        <v>5754</v>
      </c>
      <c r="E1648" s="167" t="s">
        <v>5754</v>
      </c>
      <c r="F1648" s="167" t="s">
        <v>1504</v>
      </c>
      <c r="G1648" s="167" t="s">
        <v>297</v>
      </c>
      <c r="I1648" s="167" t="s">
        <v>1650</v>
      </c>
      <c r="J1648" s="167" t="s">
        <v>3093</v>
      </c>
      <c r="K1648" s="167" t="s">
        <v>727</v>
      </c>
      <c r="L1648" s="167" t="s">
        <v>3094</v>
      </c>
      <c r="M1648" s="167" t="s">
        <v>3718</v>
      </c>
      <c r="O1648" s="167">
        <v>11239</v>
      </c>
      <c r="P1648" s="167" t="s">
        <v>4987</v>
      </c>
      <c r="Q1648" s="167">
        <v>1474.2</v>
      </c>
      <c r="S1648" s="167">
        <f t="shared" si="25"/>
        <v>1474.2</v>
      </c>
      <c r="T1648" s="167" t="s">
        <v>1361</v>
      </c>
    </row>
    <row r="1649" spans="1:20">
      <c r="A1649" s="167">
        <v>50300</v>
      </c>
      <c r="B1649" s="168">
        <v>45938</v>
      </c>
      <c r="C1649" s="168">
        <v>45938</v>
      </c>
      <c r="D1649" s="167" t="s">
        <v>5755</v>
      </c>
      <c r="E1649" s="167" t="s">
        <v>5755</v>
      </c>
      <c r="F1649" s="167" t="s">
        <v>1557</v>
      </c>
      <c r="G1649" s="167" t="s">
        <v>134</v>
      </c>
      <c r="I1649" s="167" t="s">
        <v>1650</v>
      </c>
      <c r="J1649" s="167" t="s">
        <v>4724</v>
      </c>
      <c r="K1649" s="167" t="s">
        <v>4651</v>
      </c>
      <c r="L1649" s="167" t="s">
        <v>4724</v>
      </c>
      <c r="M1649" s="167" t="s">
        <v>4652</v>
      </c>
      <c r="O1649" s="167">
        <v>11240</v>
      </c>
      <c r="P1649" s="167" t="s">
        <v>4987</v>
      </c>
      <c r="Q1649" s="167">
        <v>15.52</v>
      </c>
      <c r="S1649" s="167">
        <f t="shared" si="25"/>
        <v>15.52</v>
      </c>
      <c r="T1649" s="167" t="s">
        <v>1361</v>
      </c>
    </row>
    <row r="1650" spans="1:20">
      <c r="A1650" s="167">
        <v>50300</v>
      </c>
      <c r="B1650" s="168">
        <v>45938</v>
      </c>
      <c r="C1650" s="168">
        <v>45938</v>
      </c>
      <c r="D1650" s="167" t="s">
        <v>5755</v>
      </c>
      <c r="E1650" s="167" t="s">
        <v>5755</v>
      </c>
      <c r="F1650" s="167" t="s">
        <v>1557</v>
      </c>
      <c r="G1650" s="167" t="s">
        <v>134</v>
      </c>
      <c r="I1650" s="167" t="s">
        <v>1650</v>
      </c>
      <c r="J1650" s="167" t="s">
        <v>4789</v>
      </c>
      <c r="K1650" s="167" t="s">
        <v>4651</v>
      </c>
      <c r="L1650" s="167" t="s">
        <v>4790</v>
      </c>
      <c r="M1650" s="167" t="s">
        <v>4652</v>
      </c>
      <c r="O1650" s="167">
        <v>11240</v>
      </c>
      <c r="P1650" s="167" t="s">
        <v>4987</v>
      </c>
      <c r="Q1650" s="167">
        <v>804.05</v>
      </c>
      <c r="S1650" s="167">
        <f t="shared" si="25"/>
        <v>804.05</v>
      </c>
      <c r="T1650" s="167" t="s">
        <v>1361</v>
      </c>
    </row>
    <row r="1651" spans="1:20">
      <c r="A1651" s="167">
        <v>50300</v>
      </c>
      <c r="B1651" s="168">
        <v>45938</v>
      </c>
      <c r="C1651" s="168">
        <v>45938</v>
      </c>
      <c r="D1651" s="167" t="s">
        <v>5756</v>
      </c>
      <c r="E1651" s="167" t="s">
        <v>5756</v>
      </c>
      <c r="F1651" s="167" t="s">
        <v>1557</v>
      </c>
      <c r="G1651" s="167" t="s">
        <v>134</v>
      </c>
      <c r="I1651" s="167" t="s">
        <v>1650</v>
      </c>
      <c r="J1651" s="167" t="s">
        <v>3784</v>
      </c>
      <c r="K1651" s="167" t="s">
        <v>4651</v>
      </c>
      <c r="L1651" s="167" t="s">
        <v>3785</v>
      </c>
      <c r="M1651" s="167" t="s">
        <v>4652</v>
      </c>
      <c r="O1651" s="167">
        <v>11241</v>
      </c>
      <c r="P1651" s="167" t="s">
        <v>4987</v>
      </c>
      <c r="Q1651" s="167">
        <v>258.02</v>
      </c>
      <c r="S1651" s="167">
        <f t="shared" si="25"/>
        <v>258.02</v>
      </c>
      <c r="T1651" s="167" t="s">
        <v>1361</v>
      </c>
    </row>
    <row r="1652" spans="1:20">
      <c r="A1652" s="167">
        <v>50300</v>
      </c>
      <c r="B1652" s="168">
        <v>45938</v>
      </c>
      <c r="C1652" s="168">
        <v>45938</v>
      </c>
      <c r="D1652" s="167" t="s">
        <v>5757</v>
      </c>
      <c r="E1652" s="167" t="s">
        <v>5757</v>
      </c>
      <c r="F1652" s="167" t="s">
        <v>1557</v>
      </c>
      <c r="G1652" s="167" t="s">
        <v>134</v>
      </c>
      <c r="I1652" s="167" t="s">
        <v>1650</v>
      </c>
      <c r="J1652" s="167">
        <v>900822</v>
      </c>
      <c r="K1652" s="167" t="s">
        <v>3252</v>
      </c>
      <c r="L1652" s="167" t="s">
        <v>3299</v>
      </c>
      <c r="M1652" s="167" t="s">
        <v>3253</v>
      </c>
      <c r="O1652" s="167">
        <v>11259</v>
      </c>
      <c r="P1652" s="167" t="s">
        <v>4987</v>
      </c>
      <c r="Q1652" s="167">
        <v>17.010000000000002</v>
      </c>
      <c r="S1652" s="167">
        <f t="shared" si="25"/>
        <v>17.010000000000002</v>
      </c>
      <c r="T1652" s="167" t="s">
        <v>1361</v>
      </c>
    </row>
    <row r="1653" spans="1:20">
      <c r="A1653" s="167">
        <v>50300</v>
      </c>
      <c r="B1653" s="168">
        <v>45938</v>
      </c>
      <c r="C1653" s="168">
        <v>45938</v>
      </c>
      <c r="D1653" s="167" t="s">
        <v>5757</v>
      </c>
      <c r="E1653" s="167" t="s">
        <v>5757</v>
      </c>
      <c r="F1653" s="167" t="s">
        <v>1557</v>
      </c>
      <c r="G1653" s="167" t="s">
        <v>134</v>
      </c>
      <c r="I1653" s="167" t="s">
        <v>1650</v>
      </c>
      <c r="J1653" s="167" t="s">
        <v>3282</v>
      </c>
      <c r="K1653" s="167" t="s">
        <v>3252</v>
      </c>
      <c r="L1653" s="167" t="s">
        <v>3283</v>
      </c>
      <c r="M1653" s="167" t="s">
        <v>3253</v>
      </c>
      <c r="O1653" s="167">
        <v>11259</v>
      </c>
      <c r="P1653" s="167" t="s">
        <v>4987</v>
      </c>
      <c r="Q1653" s="167">
        <v>49.47</v>
      </c>
      <c r="S1653" s="167">
        <f t="shared" si="25"/>
        <v>49.47</v>
      </c>
      <c r="T1653" s="167" t="s">
        <v>1361</v>
      </c>
    </row>
    <row r="1654" spans="1:20">
      <c r="A1654" s="167">
        <v>50300</v>
      </c>
      <c r="B1654" s="168">
        <v>45938</v>
      </c>
      <c r="C1654" s="168">
        <v>45938</v>
      </c>
      <c r="D1654" s="167" t="s">
        <v>5757</v>
      </c>
      <c r="E1654" s="167" t="s">
        <v>5757</v>
      </c>
      <c r="F1654" s="167" t="s">
        <v>1557</v>
      </c>
      <c r="G1654" s="167" t="s">
        <v>134</v>
      </c>
      <c r="I1654" s="167" t="s">
        <v>1650</v>
      </c>
      <c r="J1654" s="167" t="s">
        <v>1902</v>
      </c>
      <c r="K1654" s="167" t="s">
        <v>3252</v>
      </c>
      <c r="L1654" s="167" t="s">
        <v>1903</v>
      </c>
      <c r="M1654" s="167" t="s">
        <v>3253</v>
      </c>
      <c r="O1654" s="167">
        <v>11259</v>
      </c>
      <c r="P1654" s="167" t="s">
        <v>4987</v>
      </c>
      <c r="Q1654" s="167">
        <v>57.44</v>
      </c>
      <c r="S1654" s="167">
        <f t="shared" si="25"/>
        <v>57.44</v>
      </c>
      <c r="T1654" s="167" t="s">
        <v>1361</v>
      </c>
    </row>
    <row r="1655" spans="1:20">
      <c r="A1655" s="167">
        <v>50300</v>
      </c>
      <c r="B1655" s="168">
        <v>45938</v>
      </c>
      <c r="C1655" s="168">
        <v>45938</v>
      </c>
      <c r="D1655" s="167" t="s">
        <v>5757</v>
      </c>
      <c r="E1655" s="167" t="s">
        <v>5757</v>
      </c>
      <c r="F1655" s="167" t="s">
        <v>1557</v>
      </c>
      <c r="G1655" s="167" t="s">
        <v>134</v>
      </c>
      <c r="I1655" s="167" t="s">
        <v>1650</v>
      </c>
      <c r="J1655" s="167" t="s">
        <v>3296</v>
      </c>
      <c r="K1655" s="167" t="s">
        <v>3252</v>
      </c>
      <c r="L1655" s="167" t="s">
        <v>3297</v>
      </c>
      <c r="M1655" s="167" t="s">
        <v>3253</v>
      </c>
      <c r="O1655" s="167">
        <v>11259</v>
      </c>
      <c r="P1655" s="167" t="s">
        <v>4987</v>
      </c>
      <c r="Q1655" s="167">
        <v>70.41</v>
      </c>
      <c r="S1655" s="167">
        <f t="shared" si="25"/>
        <v>70.41</v>
      </c>
      <c r="T1655" s="167" t="s">
        <v>1361</v>
      </c>
    </row>
    <row r="1656" spans="1:20">
      <c r="A1656" s="167">
        <v>50300</v>
      </c>
      <c r="B1656" s="168">
        <v>45938</v>
      </c>
      <c r="C1656" s="168">
        <v>45938</v>
      </c>
      <c r="D1656" s="167" t="s">
        <v>5757</v>
      </c>
      <c r="E1656" s="167" t="s">
        <v>5757</v>
      </c>
      <c r="F1656" s="167" t="s">
        <v>1557</v>
      </c>
      <c r="G1656" s="167" t="s">
        <v>134</v>
      </c>
      <c r="I1656" s="167" t="s">
        <v>1650</v>
      </c>
      <c r="J1656" s="167" t="s">
        <v>3269</v>
      </c>
      <c r="K1656" s="167" t="s">
        <v>3252</v>
      </c>
      <c r="L1656" s="167" t="s">
        <v>3270</v>
      </c>
      <c r="M1656" s="167" t="s">
        <v>3253</v>
      </c>
      <c r="O1656" s="167">
        <v>11259</v>
      </c>
      <c r="P1656" s="167" t="s">
        <v>4987</v>
      </c>
      <c r="Q1656" s="167">
        <v>111.47</v>
      </c>
      <c r="S1656" s="167">
        <f t="shared" si="25"/>
        <v>111.47</v>
      </c>
      <c r="T1656" s="167" t="s">
        <v>1361</v>
      </c>
    </row>
    <row r="1657" spans="1:20">
      <c r="A1657" s="167">
        <v>50300</v>
      </c>
      <c r="B1657" s="168">
        <v>45938</v>
      </c>
      <c r="C1657" s="168">
        <v>45938</v>
      </c>
      <c r="D1657" s="167" t="s">
        <v>5757</v>
      </c>
      <c r="E1657" s="167" t="s">
        <v>5757</v>
      </c>
      <c r="F1657" s="167" t="s">
        <v>1557</v>
      </c>
      <c r="G1657" s="167" t="s">
        <v>134</v>
      </c>
      <c r="I1657" s="167" t="s">
        <v>1650</v>
      </c>
      <c r="J1657" s="167" t="s">
        <v>3272</v>
      </c>
      <c r="K1657" s="167" t="s">
        <v>3252</v>
      </c>
      <c r="L1657" s="167" t="s">
        <v>3273</v>
      </c>
      <c r="M1657" s="167" t="s">
        <v>3253</v>
      </c>
      <c r="O1657" s="167">
        <v>11259</v>
      </c>
      <c r="P1657" s="167" t="s">
        <v>4987</v>
      </c>
      <c r="Q1657" s="167">
        <v>213.15</v>
      </c>
      <c r="S1657" s="167">
        <f t="shared" si="25"/>
        <v>213.15</v>
      </c>
      <c r="T1657" s="167" t="s">
        <v>1361</v>
      </c>
    </row>
    <row r="1658" spans="1:20">
      <c r="A1658" s="167">
        <v>50300</v>
      </c>
      <c r="B1658" s="168">
        <v>45938</v>
      </c>
      <c r="C1658" s="168">
        <v>45938</v>
      </c>
      <c r="D1658" s="167" t="s">
        <v>5758</v>
      </c>
      <c r="E1658" s="167" t="s">
        <v>5758</v>
      </c>
      <c r="F1658" s="167" t="s">
        <v>1945</v>
      </c>
      <c r="G1658" s="167" t="s">
        <v>1946</v>
      </c>
      <c r="I1658" s="167" t="s">
        <v>1650</v>
      </c>
      <c r="J1658" s="167" t="s">
        <v>4715</v>
      </c>
      <c r="K1658" s="167" t="s">
        <v>4651</v>
      </c>
      <c r="L1658" s="167" t="s">
        <v>4716</v>
      </c>
      <c r="M1658" s="167" t="s">
        <v>4652</v>
      </c>
      <c r="O1658" s="167">
        <v>11243</v>
      </c>
      <c r="P1658" s="167" t="s">
        <v>4987</v>
      </c>
      <c r="Q1658" s="167">
        <v>5.9</v>
      </c>
      <c r="S1658" s="167">
        <f t="shared" si="25"/>
        <v>5.9</v>
      </c>
      <c r="T1658" s="167" t="s">
        <v>1361</v>
      </c>
    </row>
    <row r="1659" spans="1:20">
      <c r="A1659" s="167">
        <v>50300</v>
      </c>
      <c r="B1659" s="168">
        <v>45938</v>
      </c>
      <c r="C1659" s="168">
        <v>45938</v>
      </c>
      <c r="D1659" s="167" t="s">
        <v>5758</v>
      </c>
      <c r="E1659" s="167" t="s">
        <v>5758</v>
      </c>
      <c r="F1659" s="167" t="s">
        <v>1945</v>
      </c>
      <c r="G1659" s="167" t="s">
        <v>1946</v>
      </c>
      <c r="I1659" s="167" t="s">
        <v>1650</v>
      </c>
      <c r="J1659" s="167" t="s">
        <v>4724</v>
      </c>
      <c r="K1659" s="167" t="s">
        <v>4651</v>
      </c>
      <c r="L1659" s="167" t="s">
        <v>4724</v>
      </c>
      <c r="M1659" s="167" t="s">
        <v>4652</v>
      </c>
      <c r="O1659" s="167">
        <v>11243</v>
      </c>
      <c r="P1659" s="167" t="s">
        <v>4987</v>
      </c>
      <c r="Q1659" s="167">
        <v>15.52</v>
      </c>
      <c r="S1659" s="167">
        <f t="shared" si="25"/>
        <v>15.52</v>
      </c>
      <c r="T1659" s="167" t="s">
        <v>1361</v>
      </c>
    </row>
    <row r="1660" spans="1:20">
      <c r="A1660" s="167">
        <v>50300</v>
      </c>
      <c r="B1660" s="168">
        <v>45938</v>
      </c>
      <c r="C1660" s="168">
        <v>45938</v>
      </c>
      <c r="D1660" s="167" t="s">
        <v>5758</v>
      </c>
      <c r="E1660" s="167" t="s">
        <v>5758</v>
      </c>
      <c r="F1660" s="167" t="s">
        <v>1945</v>
      </c>
      <c r="G1660" s="167" t="s">
        <v>1946</v>
      </c>
      <c r="I1660" s="167" t="s">
        <v>1650</v>
      </c>
      <c r="J1660" s="167" t="s">
        <v>4755</v>
      </c>
      <c r="K1660" s="167" t="s">
        <v>4651</v>
      </c>
      <c r="L1660" s="167" t="s">
        <v>4756</v>
      </c>
      <c r="M1660" s="167" t="s">
        <v>4652</v>
      </c>
      <c r="O1660" s="167">
        <v>11243</v>
      </c>
      <c r="P1660" s="167" t="s">
        <v>4987</v>
      </c>
      <c r="Q1660" s="167">
        <v>21.89</v>
      </c>
      <c r="S1660" s="167">
        <f t="shared" si="25"/>
        <v>21.89</v>
      </c>
      <c r="T1660" s="167" t="s">
        <v>1361</v>
      </c>
    </row>
    <row r="1661" spans="1:20">
      <c r="A1661" s="167">
        <v>50300</v>
      </c>
      <c r="B1661" s="168">
        <v>45938</v>
      </c>
      <c r="C1661" s="168">
        <v>45938</v>
      </c>
      <c r="D1661" s="167" t="s">
        <v>5758</v>
      </c>
      <c r="E1661" s="167" t="s">
        <v>5758</v>
      </c>
      <c r="F1661" s="167" t="s">
        <v>1945</v>
      </c>
      <c r="G1661" s="167" t="s">
        <v>1946</v>
      </c>
      <c r="I1661" s="167" t="s">
        <v>1650</v>
      </c>
      <c r="J1661" s="167" t="s">
        <v>4718</v>
      </c>
      <c r="K1661" s="167" t="s">
        <v>4651</v>
      </c>
      <c r="L1661" s="167" t="s">
        <v>4719</v>
      </c>
      <c r="M1661" s="167" t="s">
        <v>4652</v>
      </c>
      <c r="O1661" s="167">
        <v>11243</v>
      </c>
      <c r="P1661" s="167" t="s">
        <v>4987</v>
      </c>
      <c r="Q1661" s="167">
        <v>22.08</v>
      </c>
      <c r="S1661" s="167">
        <f t="shared" si="25"/>
        <v>22.08</v>
      </c>
      <c r="T1661" s="167" t="s">
        <v>1361</v>
      </c>
    </row>
    <row r="1662" spans="1:20">
      <c r="A1662" s="167">
        <v>50300</v>
      </c>
      <c r="B1662" s="168">
        <v>45938</v>
      </c>
      <c r="C1662" s="168">
        <v>45938</v>
      </c>
      <c r="D1662" s="167" t="s">
        <v>5758</v>
      </c>
      <c r="E1662" s="167" t="s">
        <v>5758</v>
      </c>
      <c r="F1662" s="167" t="s">
        <v>1945</v>
      </c>
      <c r="G1662" s="167" t="s">
        <v>1946</v>
      </c>
      <c r="I1662" s="167" t="s">
        <v>1650</v>
      </c>
      <c r="J1662" s="167" t="s">
        <v>4729</v>
      </c>
      <c r="K1662" s="167" t="s">
        <v>4651</v>
      </c>
      <c r="L1662" s="167" t="s">
        <v>4730</v>
      </c>
      <c r="M1662" s="167" t="s">
        <v>4652</v>
      </c>
      <c r="O1662" s="167">
        <v>11243</v>
      </c>
      <c r="P1662" s="167" t="s">
        <v>4987</v>
      </c>
      <c r="Q1662" s="167">
        <v>23.07</v>
      </c>
      <c r="S1662" s="167">
        <f t="shared" si="25"/>
        <v>23.07</v>
      </c>
      <c r="T1662" s="167" t="s">
        <v>1361</v>
      </c>
    </row>
    <row r="1663" spans="1:20">
      <c r="A1663" s="167">
        <v>50300</v>
      </c>
      <c r="B1663" s="168">
        <v>45938</v>
      </c>
      <c r="C1663" s="168">
        <v>45938</v>
      </c>
      <c r="D1663" s="167" t="s">
        <v>5758</v>
      </c>
      <c r="E1663" s="167" t="s">
        <v>5758</v>
      </c>
      <c r="F1663" s="167" t="s">
        <v>1945</v>
      </c>
      <c r="G1663" s="167" t="s">
        <v>1946</v>
      </c>
      <c r="I1663" s="167" t="s">
        <v>1650</v>
      </c>
      <c r="J1663" s="167" t="s">
        <v>4758</v>
      </c>
      <c r="K1663" s="167" t="s">
        <v>4651</v>
      </c>
      <c r="L1663" s="167" t="s">
        <v>4759</v>
      </c>
      <c r="M1663" s="167" t="s">
        <v>4652</v>
      </c>
      <c r="O1663" s="167">
        <v>11243</v>
      </c>
      <c r="P1663" s="167" t="s">
        <v>4987</v>
      </c>
      <c r="Q1663" s="167">
        <v>27.3</v>
      </c>
      <c r="S1663" s="167">
        <f t="shared" si="25"/>
        <v>27.3</v>
      </c>
      <c r="T1663" s="167" t="s">
        <v>1361</v>
      </c>
    </row>
    <row r="1664" spans="1:20">
      <c r="A1664" s="167">
        <v>50300</v>
      </c>
      <c r="B1664" s="168">
        <v>45938</v>
      </c>
      <c r="C1664" s="168">
        <v>45938</v>
      </c>
      <c r="D1664" s="167" t="s">
        <v>5758</v>
      </c>
      <c r="E1664" s="167" t="s">
        <v>5758</v>
      </c>
      <c r="F1664" s="167" t="s">
        <v>1945</v>
      </c>
      <c r="G1664" s="167" t="s">
        <v>1946</v>
      </c>
      <c r="I1664" s="167" t="s">
        <v>1650</v>
      </c>
      <c r="J1664" s="167" t="s">
        <v>3784</v>
      </c>
      <c r="K1664" s="167" t="s">
        <v>4651</v>
      </c>
      <c r="L1664" s="167" t="s">
        <v>3785</v>
      </c>
      <c r="M1664" s="167" t="s">
        <v>4652</v>
      </c>
      <c r="O1664" s="167">
        <v>11243</v>
      </c>
      <c r="P1664" s="167" t="s">
        <v>4987</v>
      </c>
      <c r="Q1664" s="167">
        <v>252.92</v>
      </c>
      <c r="S1664" s="167">
        <f t="shared" si="25"/>
        <v>252.92</v>
      </c>
      <c r="T1664" s="167" t="s">
        <v>1361</v>
      </c>
    </row>
    <row r="1665" spans="1:20">
      <c r="A1665" s="167">
        <v>50300</v>
      </c>
      <c r="B1665" s="168">
        <v>45938</v>
      </c>
      <c r="C1665" s="168">
        <v>45938</v>
      </c>
      <c r="D1665" s="167" t="s">
        <v>5758</v>
      </c>
      <c r="E1665" s="167" t="s">
        <v>5758</v>
      </c>
      <c r="F1665" s="167" t="s">
        <v>1945</v>
      </c>
      <c r="G1665" s="167" t="s">
        <v>1946</v>
      </c>
      <c r="I1665" s="167" t="s">
        <v>1650</v>
      </c>
      <c r="J1665" s="167" t="s">
        <v>4783</v>
      </c>
      <c r="K1665" s="167" t="s">
        <v>4651</v>
      </c>
      <c r="L1665" s="167" t="s">
        <v>4784</v>
      </c>
      <c r="M1665" s="167" t="s">
        <v>4652</v>
      </c>
      <c r="O1665" s="167">
        <v>11243</v>
      </c>
      <c r="P1665" s="167" t="s">
        <v>4987</v>
      </c>
      <c r="Q1665" s="167">
        <v>431.6</v>
      </c>
      <c r="S1665" s="167">
        <f t="shared" si="25"/>
        <v>431.6</v>
      </c>
      <c r="T1665" s="167" t="s">
        <v>1361</v>
      </c>
    </row>
    <row r="1666" spans="1:20">
      <c r="A1666" s="167">
        <v>50300</v>
      </c>
      <c r="B1666" s="168">
        <v>45938</v>
      </c>
      <c r="C1666" s="168">
        <v>45938</v>
      </c>
      <c r="D1666" s="167" t="s">
        <v>5758</v>
      </c>
      <c r="E1666" s="167" t="s">
        <v>5758</v>
      </c>
      <c r="F1666" s="167" t="s">
        <v>1945</v>
      </c>
      <c r="G1666" s="167" t="s">
        <v>1946</v>
      </c>
      <c r="I1666" s="167" t="s">
        <v>1650</v>
      </c>
      <c r="J1666" s="167" t="s">
        <v>4789</v>
      </c>
      <c r="K1666" s="167" t="s">
        <v>4651</v>
      </c>
      <c r="L1666" s="167" t="s">
        <v>4790</v>
      </c>
      <c r="M1666" s="167" t="s">
        <v>4652</v>
      </c>
      <c r="O1666" s="167">
        <v>11243</v>
      </c>
      <c r="P1666" s="167" t="s">
        <v>4987</v>
      </c>
      <c r="Q1666" s="167">
        <v>804.05</v>
      </c>
      <c r="S1666" s="167">
        <f t="shared" si="25"/>
        <v>804.05</v>
      </c>
      <c r="T1666" s="167" t="s">
        <v>1361</v>
      </c>
    </row>
    <row r="1667" spans="1:20">
      <c r="A1667" s="167">
        <v>50300</v>
      </c>
      <c r="B1667" s="168">
        <v>45938</v>
      </c>
      <c r="C1667" s="168">
        <v>45938</v>
      </c>
      <c r="D1667" s="167" t="s">
        <v>5759</v>
      </c>
      <c r="E1667" s="167" t="s">
        <v>5759</v>
      </c>
      <c r="F1667" s="167" t="s">
        <v>1557</v>
      </c>
      <c r="G1667" s="167" t="s">
        <v>134</v>
      </c>
      <c r="I1667" s="167" t="s">
        <v>1650</v>
      </c>
      <c r="J1667" s="167" t="s">
        <v>4724</v>
      </c>
      <c r="K1667" s="167" t="s">
        <v>4651</v>
      </c>
      <c r="L1667" s="167" t="s">
        <v>4724</v>
      </c>
      <c r="M1667" s="167" t="s">
        <v>4652</v>
      </c>
      <c r="O1667" s="167">
        <v>11244</v>
      </c>
      <c r="P1667" s="167" t="s">
        <v>4987</v>
      </c>
      <c r="Q1667" s="167">
        <v>15.52</v>
      </c>
      <c r="S1667" s="167">
        <f t="shared" ref="S1667:S1730" si="26">Q1667-R1667</f>
        <v>15.52</v>
      </c>
      <c r="T1667" s="167" t="s">
        <v>1361</v>
      </c>
    </row>
    <row r="1668" spans="1:20">
      <c r="A1668" s="167">
        <v>50300</v>
      </c>
      <c r="B1668" s="168">
        <v>45938</v>
      </c>
      <c r="C1668" s="168">
        <v>45938</v>
      </c>
      <c r="D1668" s="167" t="s">
        <v>5759</v>
      </c>
      <c r="E1668" s="167" t="s">
        <v>5759</v>
      </c>
      <c r="F1668" s="167" t="s">
        <v>1557</v>
      </c>
      <c r="G1668" s="167" t="s">
        <v>134</v>
      </c>
      <c r="I1668" s="167" t="s">
        <v>1650</v>
      </c>
      <c r="J1668" s="167" t="s">
        <v>4786</v>
      </c>
      <c r="K1668" s="167" t="s">
        <v>4651</v>
      </c>
      <c r="L1668" s="167" t="s">
        <v>4787</v>
      </c>
      <c r="M1668" s="167" t="s">
        <v>4652</v>
      </c>
      <c r="O1668" s="167">
        <v>11244</v>
      </c>
      <c r="P1668" s="167" t="s">
        <v>4987</v>
      </c>
      <c r="Q1668" s="167">
        <v>786.56</v>
      </c>
      <c r="S1668" s="167">
        <f t="shared" si="26"/>
        <v>786.56</v>
      </c>
      <c r="T1668" s="167" t="s">
        <v>1361</v>
      </c>
    </row>
    <row r="1669" spans="1:20">
      <c r="A1669" s="167">
        <v>50300</v>
      </c>
      <c r="B1669" s="168">
        <v>45938</v>
      </c>
      <c r="C1669" s="168">
        <v>45938</v>
      </c>
      <c r="D1669" s="167" t="s">
        <v>5760</v>
      </c>
      <c r="E1669" s="167" t="s">
        <v>5760</v>
      </c>
      <c r="F1669" s="167" t="s">
        <v>1557</v>
      </c>
      <c r="G1669" s="167" t="s">
        <v>134</v>
      </c>
      <c r="I1669" s="167" t="s">
        <v>1650</v>
      </c>
      <c r="J1669" s="167" t="s">
        <v>4789</v>
      </c>
      <c r="K1669" s="167" t="s">
        <v>4651</v>
      </c>
      <c r="L1669" s="167" t="s">
        <v>4790</v>
      </c>
      <c r="M1669" s="167" t="s">
        <v>4652</v>
      </c>
      <c r="O1669" s="167">
        <v>11245</v>
      </c>
      <c r="P1669" s="167" t="s">
        <v>4987</v>
      </c>
      <c r="Q1669" s="167">
        <v>804.05</v>
      </c>
      <c r="S1669" s="167">
        <f t="shared" si="26"/>
        <v>804.05</v>
      </c>
      <c r="T1669" s="167" t="s">
        <v>1361</v>
      </c>
    </row>
    <row r="1670" spans="1:20">
      <c r="A1670" s="167">
        <v>50300</v>
      </c>
      <c r="B1670" s="168">
        <v>45938</v>
      </c>
      <c r="C1670" s="168">
        <v>45938</v>
      </c>
      <c r="D1670" s="167" t="s">
        <v>5761</v>
      </c>
      <c r="E1670" s="167" t="s">
        <v>5761</v>
      </c>
      <c r="F1670" s="167" t="s">
        <v>1557</v>
      </c>
      <c r="G1670" s="167" t="s">
        <v>134</v>
      </c>
      <c r="I1670" s="167" t="s">
        <v>1650</v>
      </c>
      <c r="J1670" s="167" t="s">
        <v>4726</v>
      </c>
      <c r="K1670" s="167" t="s">
        <v>4651</v>
      </c>
      <c r="L1670" s="167" t="s">
        <v>4727</v>
      </c>
      <c r="M1670" s="167" t="s">
        <v>4652</v>
      </c>
      <c r="O1670" s="167">
        <v>11246</v>
      </c>
      <c r="P1670" s="167" t="s">
        <v>4987</v>
      </c>
      <c r="Q1670" s="167">
        <v>23.05</v>
      </c>
      <c r="S1670" s="167">
        <f t="shared" si="26"/>
        <v>23.05</v>
      </c>
      <c r="T1670" s="167" t="s">
        <v>1361</v>
      </c>
    </row>
    <row r="1671" spans="1:20">
      <c r="A1671" s="167">
        <v>50300</v>
      </c>
      <c r="B1671" s="168">
        <v>45938</v>
      </c>
      <c r="C1671" s="168">
        <v>45938</v>
      </c>
      <c r="D1671" s="167" t="s">
        <v>5761</v>
      </c>
      <c r="E1671" s="167" t="s">
        <v>5761</v>
      </c>
      <c r="F1671" s="167" t="s">
        <v>1557</v>
      </c>
      <c r="G1671" s="167" t="s">
        <v>134</v>
      </c>
      <c r="I1671" s="167" t="s">
        <v>1650</v>
      </c>
      <c r="J1671" s="167" t="s">
        <v>3784</v>
      </c>
      <c r="K1671" s="167" t="s">
        <v>4651</v>
      </c>
      <c r="L1671" s="167" t="s">
        <v>3785</v>
      </c>
      <c r="M1671" s="167" t="s">
        <v>4652</v>
      </c>
      <c r="O1671" s="167">
        <v>11246</v>
      </c>
      <c r="P1671" s="167" t="s">
        <v>4987</v>
      </c>
      <c r="Q1671" s="167">
        <v>252.92</v>
      </c>
      <c r="S1671" s="167">
        <f t="shared" si="26"/>
        <v>252.92</v>
      </c>
      <c r="T1671" s="167" t="s">
        <v>1361</v>
      </c>
    </row>
    <row r="1672" spans="1:20">
      <c r="A1672" s="167">
        <v>50300</v>
      </c>
      <c r="B1672" s="168">
        <v>45938</v>
      </c>
      <c r="C1672" s="168">
        <v>45938</v>
      </c>
      <c r="D1672" s="167" t="s">
        <v>5762</v>
      </c>
      <c r="E1672" s="167" t="s">
        <v>5762</v>
      </c>
      <c r="F1672" s="167" t="s">
        <v>1557</v>
      </c>
      <c r="G1672" s="167" t="s">
        <v>134</v>
      </c>
      <c r="I1672" s="167" t="s">
        <v>1650</v>
      </c>
      <c r="J1672" s="167" t="s">
        <v>3288</v>
      </c>
      <c r="K1672" s="167" t="s">
        <v>4651</v>
      </c>
      <c r="L1672" s="167" t="s">
        <v>3289</v>
      </c>
      <c r="M1672" s="167" t="s">
        <v>4652</v>
      </c>
      <c r="O1672" s="167">
        <v>11247</v>
      </c>
      <c r="P1672" s="167" t="s">
        <v>4987</v>
      </c>
      <c r="Q1672" s="167">
        <v>241</v>
      </c>
      <c r="S1672" s="167">
        <f t="shared" si="26"/>
        <v>241</v>
      </c>
      <c r="T1672" s="167" t="s">
        <v>1361</v>
      </c>
    </row>
    <row r="1673" spans="1:20">
      <c r="A1673" s="167">
        <v>50300</v>
      </c>
      <c r="B1673" s="168">
        <v>45938</v>
      </c>
      <c r="C1673" s="168">
        <v>45938</v>
      </c>
      <c r="D1673" s="167" t="s">
        <v>5763</v>
      </c>
      <c r="E1673" s="167" t="s">
        <v>5763</v>
      </c>
      <c r="F1673" s="167" t="s">
        <v>1557</v>
      </c>
      <c r="G1673" s="167" t="s">
        <v>134</v>
      </c>
      <c r="I1673" s="167" t="s">
        <v>1650</v>
      </c>
      <c r="J1673" s="167" t="s">
        <v>3288</v>
      </c>
      <c r="K1673" s="167" t="s">
        <v>4651</v>
      </c>
      <c r="L1673" s="167" t="s">
        <v>3289</v>
      </c>
      <c r="M1673" s="167" t="s">
        <v>4652</v>
      </c>
      <c r="O1673" s="167">
        <v>11248</v>
      </c>
      <c r="P1673" s="167" t="s">
        <v>4987</v>
      </c>
      <c r="Q1673" s="167">
        <v>224</v>
      </c>
      <c r="S1673" s="167">
        <f t="shared" si="26"/>
        <v>224</v>
      </c>
      <c r="T1673" s="167" t="s">
        <v>1361</v>
      </c>
    </row>
    <row r="1674" spans="1:20">
      <c r="A1674" s="167">
        <v>50300</v>
      </c>
      <c r="B1674" s="168">
        <v>45938</v>
      </c>
      <c r="C1674" s="168">
        <v>45938</v>
      </c>
      <c r="D1674" s="167" t="s">
        <v>5764</v>
      </c>
      <c r="E1674" s="167" t="s">
        <v>5764</v>
      </c>
      <c r="F1674" s="167" t="s">
        <v>1557</v>
      </c>
      <c r="G1674" s="167" t="s">
        <v>134</v>
      </c>
      <c r="I1674" s="167" t="s">
        <v>1650</v>
      </c>
      <c r="J1674" s="167" t="s">
        <v>4789</v>
      </c>
      <c r="K1674" s="167" t="s">
        <v>4651</v>
      </c>
      <c r="L1674" s="167" t="s">
        <v>4790</v>
      </c>
      <c r="M1674" s="167" t="s">
        <v>4652</v>
      </c>
      <c r="O1674" s="167">
        <v>11249</v>
      </c>
      <c r="P1674" s="167" t="s">
        <v>4987</v>
      </c>
      <c r="Q1674" s="167">
        <v>804.05</v>
      </c>
      <c r="S1674" s="167">
        <f t="shared" si="26"/>
        <v>804.05</v>
      </c>
      <c r="T1674" s="167" t="s">
        <v>1361</v>
      </c>
    </row>
    <row r="1675" spans="1:20">
      <c r="A1675" s="167">
        <v>50300</v>
      </c>
      <c r="B1675" s="168">
        <v>45938</v>
      </c>
      <c r="C1675" s="168">
        <v>45938</v>
      </c>
      <c r="D1675" s="167" t="s">
        <v>5765</v>
      </c>
      <c r="E1675" s="167" t="s">
        <v>5765</v>
      </c>
      <c r="F1675" s="167" t="s">
        <v>1425</v>
      </c>
      <c r="G1675" s="167" t="s">
        <v>1426</v>
      </c>
      <c r="I1675" s="167" t="s">
        <v>1650</v>
      </c>
      <c r="J1675" s="167" t="s">
        <v>4247</v>
      </c>
      <c r="K1675" s="167" t="s">
        <v>4238</v>
      </c>
      <c r="L1675" s="167" t="s">
        <v>4248</v>
      </c>
      <c r="M1675" s="167" t="s">
        <v>4239</v>
      </c>
      <c r="O1675" s="167">
        <v>11250</v>
      </c>
      <c r="P1675" s="167" t="s">
        <v>4987</v>
      </c>
      <c r="Q1675" s="167">
        <v>337</v>
      </c>
      <c r="S1675" s="167">
        <f t="shared" si="26"/>
        <v>337</v>
      </c>
      <c r="T1675" s="167" t="s">
        <v>1361</v>
      </c>
    </row>
    <row r="1676" spans="1:20">
      <c r="A1676" s="167">
        <v>50300</v>
      </c>
      <c r="B1676" s="168">
        <v>45938</v>
      </c>
      <c r="C1676" s="168">
        <v>45938</v>
      </c>
      <c r="D1676" s="167" t="s">
        <v>5765</v>
      </c>
      <c r="E1676" s="167" t="s">
        <v>5765</v>
      </c>
      <c r="F1676" s="167" t="s">
        <v>1425</v>
      </c>
      <c r="G1676" s="167" t="s">
        <v>1426</v>
      </c>
      <c r="I1676" s="167" t="s">
        <v>1650</v>
      </c>
      <c r="J1676" s="167" t="s">
        <v>4253</v>
      </c>
      <c r="K1676" s="167" t="s">
        <v>4238</v>
      </c>
      <c r="L1676" s="167" t="s">
        <v>4254</v>
      </c>
      <c r="M1676" s="167" t="s">
        <v>4239</v>
      </c>
      <c r="O1676" s="167">
        <v>11250</v>
      </c>
      <c r="P1676" s="167" t="s">
        <v>4987</v>
      </c>
      <c r="Q1676" s="167">
        <v>1610</v>
      </c>
      <c r="S1676" s="167">
        <f t="shared" si="26"/>
        <v>1610</v>
      </c>
      <c r="T1676" s="167" t="s">
        <v>1361</v>
      </c>
    </row>
    <row r="1677" spans="1:20">
      <c r="A1677" s="167">
        <v>50300</v>
      </c>
      <c r="B1677" s="168">
        <v>45938</v>
      </c>
      <c r="C1677" s="168">
        <v>45938</v>
      </c>
      <c r="D1677" s="167" t="s">
        <v>5765</v>
      </c>
      <c r="E1677" s="167" t="s">
        <v>5765</v>
      </c>
      <c r="F1677" s="167" t="s">
        <v>1425</v>
      </c>
      <c r="G1677" s="167" t="s">
        <v>1426</v>
      </c>
      <c r="I1677" s="167" t="s">
        <v>1650</v>
      </c>
      <c r="J1677" s="167" t="s">
        <v>4244</v>
      </c>
      <c r="K1677" s="167" t="s">
        <v>4238</v>
      </c>
      <c r="L1677" s="167" t="s">
        <v>4245</v>
      </c>
      <c r="M1677" s="167" t="s">
        <v>4239</v>
      </c>
      <c r="O1677" s="167">
        <v>11250</v>
      </c>
      <c r="P1677" s="167" t="s">
        <v>4987</v>
      </c>
      <c r="Q1677" s="167">
        <v>6931</v>
      </c>
      <c r="S1677" s="167">
        <f t="shared" si="26"/>
        <v>6931</v>
      </c>
      <c r="T1677" s="167" t="s">
        <v>1361</v>
      </c>
    </row>
    <row r="1678" spans="1:20">
      <c r="A1678" s="167">
        <v>50300</v>
      </c>
      <c r="B1678" s="168">
        <v>45938</v>
      </c>
      <c r="C1678" s="168">
        <v>45938</v>
      </c>
      <c r="D1678" s="167" t="s">
        <v>5765</v>
      </c>
      <c r="E1678" s="167" t="s">
        <v>5765</v>
      </c>
      <c r="F1678" s="167" t="s">
        <v>1425</v>
      </c>
      <c r="G1678" s="167" t="s">
        <v>1426</v>
      </c>
      <c r="I1678" s="167" t="s">
        <v>1650</v>
      </c>
      <c r="J1678" s="167" t="s">
        <v>4250</v>
      </c>
      <c r="K1678" s="167" t="s">
        <v>4238</v>
      </c>
      <c r="L1678" s="167" t="s">
        <v>4251</v>
      </c>
      <c r="M1678" s="167" t="s">
        <v>4239</v>
      </c>
      <c r="O1678" s="167">
        <v>11250</v>
      </c>
      <c r="P1678" s="167" t="s">
        <v>4987</v>
      </c>
      <c r="Q1678" s="167">
        <v>10626</v>
      </c>
      <c r="S1678" s="167">
        <f t="shared" si="26"/>
        <v>10626</v>
      </c>
      <c r="T1678" s="167" t="s">
        <v>1361</v>
      </c>
    </row>
    <row r="1679" spans="1:20">
      <c r="A1679" s="167">
        <v>50300</v>
      </c>
      <c r="B1679" s="168">
        <v>45938</v>
      </c>
      <c r="C1679" s="168">
        <v>45938</v>
      </c>
      <c r="D1679" s="167" t="s">
        <v>5766</v>
      </c>
      <c r="E1679" s="167" t="s">
        <v>5766</v>
      </c>
      <c r="F1679" s="167" t="s">
        <v>1557</v>
      </c>
      <c r="G1679" s="167" t="s">
        <v>134</v>
      </c>
      <c r="I1679" s="167" t="s">
        <v>1405</v>
      </c>
      <c r="J1679" s="167" t="s">
        <v>2632</v>
      </c>
      <c r="K1679" s="167" t="s">
        <v>2633</v>
      </c>
      <c r="L1679" s="167" t="s">
        <v>2634</v>
      </c>
      <c r="M1679" s="167" t="s">
        <v>2635</v>
      </c>
      <c r="O1679" s="167">
        <v>11251</v>
      </c>
      <c r="P1679" s="167" t="s">
        <v>4987</v>
      </c>
      <c r="Q1679" s="167">
        <v>5092</v>
      </c>
      <c r="S1679" s="167">
        <f t="shared" si="26"/>
        <v>5092</v>
      </c>
      <c r="T1679" s="167" t="s">
        <v>1361</v>
      </c>
    </row>
    <row r="1680" spans="1:20">
      <c r="A1680" s="167">
        <v>50300</v>
      </c>
      <c r="B1680" s="168">
        <v>45939</v>
      </c>
      <c r="C1680" s="168">
        <v>45939</v>
      </c>
      <c r="D1680" s="167" t="s">
        <v>5767</v>
      </c>
      <c r="E1680" s="167" t="s">
        <v>5767</v>
      </c>
      <c r="F1680" s="167" t="s">
        <v>1557</v>
      </c>
      <c r="G1680" s="167" t="s">
        <v>134</v>
      </c>
      <c r="I1680" s="167" t="s">
        <v>1618</v>
      </c>
      <c r="J1680" s="167" t="s">
        <v>4618</v>
      </c>
      <c r="K1680" s="167" t="s">
        <v>1307</v>
      </c>
      <c r="L1680" s="167" t="s">
        <v>4619</v>
      </c>
      <c r="M1680" s="167" t="s">
        <v>4601</v>
      </c>
      <c r="O1680" s="167">
        <v>11253</v>
      </c>
      <c r="P1680" s="167" t="s">
        <v>4987</v>
      </c>
      <c r="Q1680" s="167">
        <v>3825</v>
      </c>
      <c r="S1680" s="167">
        <f t="shared" si="26"/>
        <v>3825</v>
      </c>
      <c r="T1680" s="167" t="s">
        <v>1361</v>
      </c>
    </row>
    <row r="1681" spans="1:20">
      <c r="A1681" s="167">
        <v>50300</v>
      </c>
      <c r="B1681" s="168">
        <v>45939</v>
      </c>
      <c r="C1681" s="168">
        <v>45939</v>
      </c>
      <c r="D1681" s="167" t="s">
        <v>5767</v>
      </c>
      <c r="E1681" s="167" t="s">
        <v>5767</v>
      </c>
      <c r="F1681" s="167" t="s">
        <v>1557</v>
      </c>
      <c r="G1681" s="167" t="s">
        <v>134</v>
      </c>
      <c r="I1681" s="167" t="s">
        <v>1618</v>
      </c>
      <c r="J1681" s="167" t="s">
        <v>4621</v>
      </c>
      <c r="K1681" s="167" t="s">
        <v>1307</v>
      </c>
      <c r="L1681" s="167" t="s">
        <v>4622</v>
      </c>
      <c r="M1681" s="167" t="s">
        <v>4601</v>
      </c>
      <c r="O1681" s="167">
        <v>11253</v>
      </c>
      <c r="P1681" s="167" t="s">
        <v>4987</v>
      </c>
      <c r="Q1681" s="167">
        <v>17263.5</v>
      </c>
      <c r="S1681" s="167">
        <f t="shared" si="26"/>
        <v>17263.5</v>
      </c>
      <c r="T1681" s="167" t="s">
        <v>1361</v>
      </c>
    </row>
    <row r="1682" spans="1:20">
      <c r="A1682" s="167">
        <v>50300</v>
      </c>
      <c r="B1682" s="168">
        <v>45939</v>
      </c>
      <c r="C1682" s="168">
        <v>45939</v>
      </c>
      <c r="D1682" s="167" t="s">
        <v>5768</v>
      </c>
      <c r="E1682" s="167" t="s">
        <v>5768</v>
      </c>
      <c r="F1682" s="167" t="s">
        <v>1557</v>
      </c>
      <c r="G1682" s="167" t="s">
        <v>134</v>
      </c>
      <c r="I1682" s="167" t="s">
        <v>1618</v>
      </c>
      <c r="J1682" s="167" t="s">
        <v>2290</v>
      </c>
      <c r="K1682" s="167" t="s">
        <v>915</v>
      </c>
      <c r="L1682" s="167" t="s">
        <v>2291</v>
      </c>
      <c r="M1682" s="167" t="s">
        <v>2286</v>
      </c>
      <c r="O1682" s="167">
        <v>11254</v>
      </c>
      <c r="P1682" s="167" t="s">
        <v>4987</v>
      </c>
      <c r="Q1682" s="167">
        <v>387.38</v>
      </c>
      <c r="S1682" s="167">
        <f t="shared" si="26"/>
        <v>387.38</v>
      </c>
      <c r="T1682" s="167" t="s">
        <v>1361</v>
      </c>
    </row>
    <row r="1683" spans="1:20">
      <c r="A1683" s="167">
        <v>50300</v>
      </c>
      <c r="B1683" s="168">
        <v>45939</v>
      </c>
      <c r="C1683" s="168">
        <v>45939</v>
      </c>
      <c r="D1683" s="167" t="s">
        <v>5769</v>
      </c>
      <c r="E1683" s="167" t="s">
        <v>5769</v>
      </c>
      <c r="F1683" s="167" t="s">
        <v>1425</v>
      </c>
      <c r="G1683" s="167" t="s">
        <v>1426</v>
      </c>
      <c r="I1683" s="167" t="s">
        <v>1650</v>
      </c>
      <c r="J1683" s="167" t="s">
        <v>1925</v>
      </c>
      <c r="K1683" s="167" t="s">
        <v>727</v>
      </c>
      <c r="L1683" s="167" t="s">
        <v>1926</v>
      </c>
      <c r="M1683" s="167" t="s">
        <v>3718</v>
      </c>
      <c r="O1683" s="167">
        <v>11255</v>
      </c>
      <c r="P1683" s="167" t="s">
        <v>4987</v>
      </c>
      <c r="Q1683" s="167">
        <v>593.79999999999995</v>
      </c>
      <c r="S1683" s="167">
        <f t="shared" si="26"/>
        <v>593.79999999999995</v>
      </c>
      <c r="T1683" s="167" t="s">
        <v>1361</v>
      </c>
    </row>
    <row r="1684" spans="1:20">
      <c r="A1684" s="167">
        <v>50300</v>
      </c>
      <c r="B1684" s="168">
        <v>45939</v>
      </c>
      <c r="C1684" s="168">
        <v>45939</v>
      </c>
      <c r="D1684" s="167" t="s">
        <v>5769</v>
      </c>
      <c r="E1684" s="167" t="s">
        <v>5769</v>
      </c>
      <c r="F1684" s="167" t="s">
        <v>1425</v>
      </c>
      <c r="G1684" s="167" t="s">
        <v>1426</v>
      </c>
      <c r="I1684" s="167" t="s">
        <v>1650</v>
      </c>
      <c r="J1684" s="167" t="s">
        <v>3729</v>
      </c>
      <c r="K1684" s="167" t="s">
        <v>727</v>
      </c>
      <c r="L1684" s="167" t="s">
        <v>3730</v>
      </c>
      <c r="M1684" s="167" t="s">
        <v>3718</v>
      </c>
      <c r="O1684" s="167">
        <v>11255</v>
      </c>
      <c r="P1684" s="167" t="s">
        <v>4987</v>
      </c>
      <c r="Q1684" s="167">
        <v>4458.2</v>
      </c>
      <c r="S1684" s="167">
        <f t="shared" si="26"/>
        <v>4458.2</v>
      </c>
      <c r="T1684" s="167" t="s">
        <v>1361</v>
      </c>
    </row>
    <row r="1685" spans="1:20">
      <c r="A1685" s="167">
        <v>50300</v>
      </c>
      <c r="B1685" s="168">
        <v>45939</v>
      </c>
      <c r="C1685" s="168">
        <v>45939</v>
      </c>
      <c r="D1685" s="167" t="s">
        <v>5769</v>
      </c>
      <c r="E1685" s="167" t="s">
        <v>5769</v>
      </c>
      <c r="F1685" s="167" t="s">
        <v>1648</v>
      </c>
      <c r="G1685" s="167" t="s">
        <v>1649</v>
      </c>
      <c r="I1685" s="167" t="s">
        <v>1650</v>
      </c>
      <c r="J1685" s="167" t="s">
        <v>3734</v>
      </c>
      <c r="K1685" s="167" t="s">
        <v>727</v>
      </c>
      <c r="L1685" s="167" t="s">
        <v>3735</v>
      </c>
      <c r="M1685" s="167" t="s">
        <v>3718</v>
      </c>
      <c r="O1685" s="167">
        <v>11255</v>
      </c>
      <c r="P1685" s="167" t="s">
        <v>4987</v>
      </c>
      <c r="Q1685" s="167">
        <v>3095.72</v>
      </c>
      <c r="S1685" s="167">
        <f t="shared" si="26"/>
        <v>3095.72</v>
      </c>
      <c r="T1685" s="167" t="s">
        <v>1361</v>
      </c>
    </row>
    <row r="1686" spans="1:20">
      <c r="A1686" s="167">
        <v>50300</v>
      </c>
      <c r="B1686" s="168">
        <v>45939</v>
      </c>
      <c r="C1686" s="168">
        <v>45939</v>
      </c>
      <c r="D1686" s="167" t="s">
        <v>5770</v>
      </c>
      <c r="E1686" s="167" t="s">
        <v>5770</v>
      </c>
      <c r="F1686" s="167" t="s">
        <v>1553</v>
      </c>
      <c r="G1686" s="167" t="s">
        <v>1554</v>
      </c>
      <c r="I1686" s="167" t="s">
        <v>1405</v>
      </c>
      <c r="J1686" s="167" t="s">
        <v>3237</v>
      </c>
      <c r="K1686" s="167" t="s">
        <v>1212</v>
      </c>
      <c r="L1686" s="167" t="s">
        <v>3238</v>
      </c>
      <c r="M1686" s="167" t="s">
        <v>1390</v>
      </c>
      <c r="O1686" s="167">
        <v>11258</v>
      </c>
      <c r="P1686" s="167" t="s">
        <v>4987</v>
      </c>
      <c r="Q1686" s="167">
        <v>18</v>
      </c>
      <c r="S1686" s="167">
        <f t="shared" si="26"/>
        <v>18</v>
      </c>
      <c r="T1686" s="167" t="s">
        <v>1361</v>
      </c>
    </row>
    <row r="1687" spans="1:20">
      <c r="A1687" s="167">
        <v>50300</v>
      </c>
      <c r="B1687" s="168">
        <v>45939</v>
      </c>
      <c r="C1687" s="168">
        <v>45939</v>
      </c>
      <c r="D1687" s="167" t="s">
        <v>5770</v>
      </c>
      <c r="E1687" s="167" t="s">
        <v>5770</v>
      </c>
      <c r="F1687" s="167" t="s">
        <v>1553</v>
      </c>
      <c r="G1687" s="167" t="s">
        <v>1554</v>
      </c>
      <c r="I1687" s="167" t="s">
        <v>1405</v>
      </c>
      <c r="J1687" s="167" t="s">
        <v>3899</v>
      </c>
      <c r="K1687" s="167" t="s">
        <v>1212</v>
      </c>
      <c r="L1687" s="167" t="s">
        <v>3900</v>
      </c>
      <c r="M1687" s="167" t="s">
        <v>1390</v>
      </c>
      <c r="O1687" s="167">
        <v>11258</v>
      </c>
      <c r="P1687" s="167" t="s">
        <v>4987</v>
      </c>
      <c r="Q1687" s="167">
        <v>861.32</v>
      </c>
      <c r="S1687" s="167">
        <f t="shared" si="26"/>
        <v>861.32</v>
      </c>
      <c r="T1687" s="167" t="s">
        <v>1361</v>
      </c>
    </row>
    <row r="1688" spans="1:20">
      <c r="A1688" s="167">
        <v>50300</v>
      </c>
      <c r="B1688" s="168">
        <v>45939</v>
      </c>
      <c r="C1688" s="168">
        <v>45939</v>
      </c>
      <c r="D1688" s="167" t="s">
        <v>5771</v>
      </c>
      <c r="E1688" s="167" t="s">
        <v>5771</v>
      </c>
      <c r="F1688" s="167" t="s">
        <v>1500</v>
      </c>
      <c r="G1688" s="167" t="s">
        <v>508</v>
      </c>
      <c r="I1688" s="167" t="s">
        <v>1405</v>
      </c>
      <c r="J1688" s="167" t="s">
        <v>2039</v>
      </c>
      <c r="K1688" s="167" t="s">
        <v>888</v>
      </c>
      <c r="L1688" s="167" t="s">
        <v>2040</v>
      </c>
      <c r="M1688" s="167" t="s">
        <v>2037</v>
      </c>
      <c r="O1688" s="167">
        <v>11262</v>
      </c>
      <c r="P1688" s="167" t="s">
        <v>4987</v>
      </c>
      <c r="Q1688" s="167">
        <v>189.19</v>
      </c>
      <c r="S1688" s="167">
        <f t="shared" si="26"/>
        <v>189.19</v>
      </c>
      <c r="T1688" s="167" t="s">
        <v>1361</v>
      </c>
    </row>
    <row r="1689" spans="1:20">
      <c r="A1689" s="167">
        <v>50300</v>
      </c>
      <c r="B1689" s="168">
        <v>45939</v>
      </c>
      <c r="C1689" s="168">
        <v>45939</v>
      </c>
      <c r="D1689" s="167" t="s">
        <v>5772</v>
      </c>
      <c r="E1689" s="167" t="s">
        <v>5772</v>
      </c>
      <c r="F1689" s="167" t="s">
        <v>1557</v>
      </c>
      <c r="G1689" s="167" t="s">
        <v>134</v>
      </c>
      <c r="I1689" s="167" t="s">
        <v>1618</v>
      </c>
      <c r="J1689" s="167" t="s">
        <v>4843</v>
      </c>
      <c r="K1689" s="167" t="s">
        <v>1329</v>
      </c>
      <c r="L1689" s="167" t="s">
        <v>4844</v>
      </c>
      <c r="M1689" s="167" t="s">
        <v>4829</v>
      </c>
      <c r="O1689" s="167">
        <v>11263</v>
      </c>
      <c r="P1689" s="167" t="s">
        <v>4987</v>
      </c>
      <c r="Q1689" s="167">
        <v>21.8</v>
      </c>
      <c r="S1689" s="167">
        <f t="shared" si="26"/>
        <v>21.8</v>
      </c>
      <c r="T1689" s="167" t="s">
        <v>1361</v>
      </c>
    </row>
    <row r="1690" spans="1:20">
      <c r="A1690" s="167">
        <v>50300</v>
      </c>
      <c r="B1690" s="168">
        <v>45939</v>
      </c>
      <c r="C1690" s="168">
        <v>45939</v>
      </c>
      <c r="D1690" s="167" t="s">
        <v>5772</v>
      </c>
      <c r="E1690" s="167" t="s">
        <v>5772</v>
      </c>
      <c r="F1690" s="167" t="s">
        <v>1557</v>
      </c>
      <c r="G1690" s="167" t="s">
        <v>134</v>
      </c>
      <c r="I1690" s="167" t="s">
        <v>1618</v>
      </c>
      <c r="J1690" s="167" t="s">
        <v>1565</v>
      </c>
      <c r="K1690" s="167" t="s">
        <v>1329</v>
      </c>
      <c r="L1690" s="167" t="s">
        <v>1566</v>
      </c>
      <c r="M1690" s="167" t="s">
        <v>4829</v>
      </c>
      <c r="O1690" s="167">
        <v>11263</v>
      </c>
      <c r="P1690" s="167" t="s">
        <v>4987</v>
      </c>
      <c r="Q1690" s="167">
        <v>168.4</v>
      </c>
      <c r="S1690" s="167">
        <f t="shared" si="26"/>
        <v>168.4</v>
      </c>
      <c r="T1690" s="167" t="s">
        <v>1361</v>
      </c>
    </row>
    <row r="1691" spans="1:20">
      <c r="A1691" s="167">
        <v>50300</v>
      </c>
      <c r="B1691" s="168">
        <v>45939</v>
      </c>
      <c r="C1691" s="168">
        <v>45939</v>
      </c>
      <c r="D1691" s="167" t="s">
        <v>5772</v>
      </c>
      <c r="E1691" s="167" t="s">
        <v>5772</v>
      </c>
      <c r="F1691" s="167" t="s">
        <v>1557</v>
      </c>
      <c r="G1691" s="167" t="s">
        <v>134</v>
      </c>
      <c r="I1691" s="167" t="s">
        <v>1618</v>
      </c>
      <c r="J1691" s="167" t="s">
        <v>2382</v>
      </c>
      <c r="K1691" s="167" t="s">
        <v>1329</v>
      </c>
      <c r="L1691" s="167" t="s">
        <v>1563</v>
      </c>
      <c r="M1691" s="167" t="s">
        <v>4829</v>
      </c>
      <c r="O1691" s="167">
        <v>11263</v>
      </c>
      <c r="P1691" s="167" t="s">
        <v>4987</v>
      </c>
      <c r="Q1691" s="167">
        <v>717.99</v>
      </c>
      <c r="S1691" s="167">
        <f t="shared" si="26"/>
        <v>717.99</v>
      </c>
      <c r="T1691" s="167" t="s">
        <v>1361</v>
      </c>
    </row>
    <row r="1692" spans="1:20">
      <c r="A1692" s="167">
        <v>50300</v>
      </c>
      <c r="B1692" s="168">
        <v>45943</v>
      </c>
      <c r="C1692" s="168">
        <v>45943</v>
      </c>
      <c r="D1692" s="167" t="s">
        <v>5773</v>
      </c>
      <c r="E1692" s="167" t="s">
        <v>5773</v>
      </c>
      <c r="F1692" s="167" t="s">
        <v>1557</v>
      </c>
      <c r="G1692" s="167" t="s">
        <v>134</v>
      </c>
      <c r="I1692" s="167" t="s">
        <v>1618</v>
      </c>
      <c r="J1692" s="167" t="s">
        <v>2220</v>
      </c>
      <c r="K1692" s="167" t="s">
        <v>906</v>
      </c>
      <c r="L1692" s="167" t="s">
        <v>2221</v>
      </c>
      <c r="M1692" s="167" t="s">
        <v>2201</v>
      </c>
      <c r="O1692" s="167">
        <v>11265</v>
      </c>
      <c r="P1692" s="167" t="s">
        <v>4987</v>
      </c>
      <c r="Q1692" s="167">
        <v>5110</v>
      </c>
      <c r="S1692" s="167">
        <f t="shared" si="26"/>
        <v>5110</v>
      </c>
      <c r="T1692" s="167" t="s">
        <v>1361</v>
      </c>
    </row>
    <row r="1693" spans="1:20">
      <c r="A1693" s="167">
        <v>50300</v>
      </c>
      <c r="B1693" s="168">
        <v>45943</v>
      </c>
      <c r="C1693" s="168">
        <v>45943</v>
      </c>
      <c r="D1693" s="167" t="s">
        <v>5774</v>
      </c>
      <c r="E1693" s="167" t="s">
        <v>5774</v>
      </c>
      <c r="F1693" s="167" t="s">
        <v>1557</v>
      </c>
      <c r="G1693" s="167" t="s">
        <v>134</v>
      </c>
      <c r="I1693" s="167" t="s">
        <v>1650</v>
      </c>
      <c r="J1693" s="167" t="s">
        <v>3390</v>
      </c>
      <c r="K1693" s="167" t="s">
        <v>692</v>
      </c>
      <c r="L1693" s="167" t="s">
        <v>3391</v>
      </c>
      <c r="M1693" s="167" t="s">
        <v>3381</v>
      </c>
      <c r="O1693" s="167">
        <v>11266</v>
      </c>
      <c r="P1693" s="167" t="s">
        <v>4987</v>
      </c>
      <c r="Q1693" s="167">
        <v>89</v>
      </c>
      <c r="S1693" s="167">
        <f t="shared" si="26"/>
        <v>89</v>
      </c>
      <c r="T1693" s="167" t="s">
        <v>1361</v>
      </c>
    </row>
    <row r="1694" spans="1:20">
      <c r="A1694" s="167">
        <v>50300</v>
      </c>
      <c r="B1694" s="168">
        <v>45943</v>
      </c>
      <c r="C1694" s="168">
        <v>45943</v>
      </c>
      <c r="D1694" s="167" t="s">
        <v>5775</v>
      </c>
      <c r="E1694" s="167" t="s">
        <v>5775</v>
      </c>
      <c r="F1694" s="167" t="s">
        <v>1557</v>
      </c>
      <c r="G1694" s="167" t="s">
        <v>134</v>
      </c>
      <c r="I1694" s="167" t="s">
        <v>1618</v>
      </c>
      <c r="J1694" s="167">
        <v>5060408465301</v>
      </c>
      <c r="K1694" s="167" t="s">
        <v>1126</v>
      </c>
      <c r="L1694" s="167" t="s">
        <v>3442</v>
      </c>
      <c r="M1694" s="167" t="s">
        <v>3430</v>
      </c>
      <c r="O1694" s="167">
        <v>11267</v>
      </c>
      <c r="P1694" s="167" t="s">
        <v>4987</v>
      </c>
      <c r="Q1694" s="167">
        <v>27.78</v>
      </c>
      <c r="S1694" s="167">
        <f t="shared" si="26"/>
        <v>27.78</v>
      </c>
      <c r="T1694" s="167" t="s">
        <v>1361</v>
      </c>
    </row>
    <row r="1695" spans="1:20">
      <c r="A1695" s="167">
        <v>50300</v>
      </c>
      <c r="B1695" s="168">
        <v>45944</v>
      </c>
      <c r="C1695" s="168">
        <v>45944</v>
      </c>
      <c r="D1695" s="167" t="s">
        <v>5776</v>
      </c>
      <c r="E1695" s="167" t="s">
        <v>5776</v>
      </c>
      <c r="F1695" s="167" t="s">
        <v>1557</v>
      </c>
      <c r="G1695" s="167" t="s">
        <v>134</v>
      </c>
      <c r="I1695" s="167" t="s">
        <v>1650</v>
      </c>
      <c r="J1695" s="167" t="s">
        <v>4715</v>
      </c>
      <c r="K1695" s="167" t="s">
        <v>4651</v>
      </c>
      <c r="L1695" s="167" t="s">
        <v>4716</v>
      </c>
      <c r="M1695" s="167" t="s">
        <v>4652</v>
      </c>
      <c r="O1695" s="167">
        <v>11268</v>
      </c>
      <c r="P1695" s="167" t="s">
        <v>4987</v>
      </c>
      <c r="Q1695" s="167">
        <v>5.9</v>
      </c>
      <c r="S1695" s="167">
        <f t="shared" si="26"/>
        <v>5.9</v>
      </c>
      <c r="T1695" s="167" t="s">
        <v>1361</v>
      </c>
    </row>
    <row r="1696" spans="1:20">
      <c r="A1696" s="167">
        <v>50300</v>
      </c>
      <c r="B1696" s="168">
        <v>45944</v>
      </c>
      <c r="C1696" s="168">
        <v>45944</v>
      </c>
      <c r="D1696" s="167" t="s">
        <v>5776</v>
      </c>
      <c r="E1696" s="167" t="s">
        <v>5776</v>
      </c>
      <c r="F1696" s="167" t="s">
        <v>1557</v>
      </c>
      <c r="G1696" s="167" t="s">
        <v>134</v>
      </c>
      <c r="I1696" s="167" t="s">
        <v>1650</v>
      </c>
      <c r="J1696" s="167" t="s">
        <v>4755</v>
      </c>
      <c r="K1696" s="167" t="s">
        <v>4651</v>
      </c>
      <c r="L1696" s="167" t="s">
        <v>4756</v>
      </c>
      <c r="M1696" s="167" t="s">
        <v>4652</v>
      </c>
      <c r="O1696" s="167">
        <v>11268</v>
      </c>
      <c r="P1696" s="167" t="s">
        <v>4987</v>
      </c>
      <c r="Q1696" s="167">
        <v>20.64</v>
      </c>
      <c r="S1696" s="167">
        <f t="shared" si="26"/>
        <v>20.64</v>
      </c>
      <c r="T1696" s="167" t="s">
        <v>1361</v>
      </c>
    </row>
    <row r="1697" spans="1:20">
      <c r="A1697" s="167">
        <v>50300</v>
      </c>
      <c r="B1697" s="168">
        <v>45944</v>
      </c>
      <c r="C1697" s="168">
        <v>45944</v>
      </c>
      <c r="D1697" s="167" t="s">
        <v>5776</v>
      </c>
      <c r="E1697" s="167" t="s">
        <v>5776</v>
      </c>
      <c r="F1697" s="167" t="s">
        <v>1557</v>
      </c>
      <c r="G1697" s="167" t="s">
        <v>134</v>
      </c>
      <c r="I1697" s="167" t="s">
        <v>1650</v>
      </c>
      <c r="J1697" s="167" t="s">
        <v>4718</v>
      </c>
      <c r="K1697" s="167" t="s">
        <v>4651</v>
      </c>
      <c r="L1697" s="167" t="s">
        <v>4719</v>
      </c>
      <c r="M1697" s="167" t="s">
        <v>4652</v>
      </c>
      <c r="O1697" s="167">
        <v>11268</v>
      </c>
      <c r="P1697" s="167" t="s">
        <v>4987</v>
      </c>
      <c r="Q1697" s="167">
        <v>22.09</v>
      </c>
      <c r="S1697" s="167">
        <f t="shared" si="26"/>
        <v>22.09</v>
      </c>
      <c r="T1697" s="167" t="s">
        <v>1361</v>
      </c>
    </row>
    <row r="1698" spans="1:20">
      <c r="A1698" s="167">
        <v>50300</v>
      </c>
      <c r="B1698" s="168">
        <v>45944</v>
      </c>
      <c r="C1698" s="168">
        <v>45944</v>
      </c>
      <c r="D1698" s="167" t="s">
        <v>5776</v>
      </c>
      <c r="E1698" s="167" t="s">
        <v>5776</v>
      </c>
      <c r="F1698" s="167" t="s">
        <v>1557</v>
      </c>
      <c r="G1698" s="167" t="s">
        <v>134</v>
      </c>
      <c r="I1698" s="167" t="s">
        <v>1650</v>
      </c>
      <c r="J1698" s="167" t="s">
        <v>4729</v>
      </c>
      <c r="K1698" s="167" t="s">
        <v>4651</v>
      </c>
      <c r="L1698" s="167" t="s">
        <v>4730</v>
      </c>
      <c r="M1698" s="167" t="s">
        <v>4652</v>
      </c>
      <c r="O1698" s="167">
        <v>11268</v>
      </c>
      <c r="P1698" s="167" t="s">
        <v>4987</v>
      </c>
      <c r="Q1698" s="167">
        <v>24.55</v>
      </c>
      <c r="S1698" s="167">
        <f t="shared" si="26"/>
        <v>24.55</v>
      </c>
      <c r="T1698" s="167" t="s">
        <v>1361</v>
      </c>
    </row>
    <row r="1699" spans="1:20">
      <c r="A1699" s="167">
        <v>50300</v>
      </c>
      <c r="B1699" s="168">
        <v>45944</v>
      </c>
      <c r="C1699" s="168">
        <v>45944</v>
      </c>
      <c r="D1699" s="167" t="s">
        <v>5776</v>
      </c>
      <c r="E1699" s="167" t="s">
        <v>5776</v>
      </c>
      <c r="F1699" s="167" t="s">
        <v>1557</v>
      </c>
      <c r="G1699" s="167" t="s">
        <v>134</v>
      </c>
      <c r="I1699" s="167" t="s">
        <v>1650</v>
      </c>
      <c r="J1699" s="167" t="s">
        <v>4758</v>
      </c>
      <c r="K1699" s="167" t="s">
        <v>4651</v>
      </c>
      <c r="L1699" s="167" t="s">
        <v>4759</v>
      </c>
      <c r="M1699" s="167" t="s">
        <v>4652</v>
      </c>
      <c r="O1699" s="167">
        <v>11268</v>
      </c>
      <c r="P1699" s="167" t="s">
        <v>4987</v>
      </c>
      <c r="Q1699" s="167">
        <v>25.9</v>
      </c>
      <c r="S1699" s="167">
        <f t="shared" si="26"/>
        <v>25.9</v>
      </c>
      <c r="T1699" s="167" t="s">
        <v>1361</v>
      </c>
    </row>
    <row r="1700" spans="1:20">
      <c r="A1700" s="167">
        <v>50300</v>
      </c>
      <c r="B1700" s="168">
        <v>45944</v>
      </c>
      <c r="C1700" s="168">
        <v>45944</v>
      </c>
      <c r="D1700" s="167" t="s">
        <v>5776</v>
      </c>
      <c r="E1700" s="167" t="s">
        <v>5776</v>
      </c>
      <c r="F1700" s="167" t="s">
        <v>1557</v>
      </c>
      <c r="G1700" s="167" t="s">
        <v>134</v>
      </c>
      <c r="I1700" s="167" t="s">
        <v>1650</v>
      </c>
      <c r="J1700" s="167" t="s">
        <v>3784</v>
      </c>
      <c r="K1700" s="167" t="s">
        <v>4651</v>
      </c>
      <c r="L1700" s="167" t="s">
        <v>3785</v>
      </c>
      <c r="M1700" s="167" t="s">
        <v>4652</v>
      </c>
      <c r="O1700" s="167">
        <v>11268</v>
      </c>
      <c r="P1700" s="167" t="s">
        <v>4987</v>
      </c>
      <c r="Q1700" s="167">
        <v>263.12</v>
      </c>
      <c r="S1700" s="167">
        <f t="shared" si="26"/>
        <v>263.12</v>
      </c>
      <c r="T1700" s="167" t="s">
        <v>1361</v>
      </c>
    </row>
    <row r="1701" spans="1:20">
      <c r="A1701" s="167">
        <v>50300</v>
      </c>
      <c r="B1701" s="168">
        <v>45944</v>
      </c>
      <c r="C1701" s="168">
        <v>45944</v>
      </c>
      <c r="D1701" s="167" t="s">
        <v>5776</v>
      </c>
      <c r="E1701" s="167" t="s">
        <v>5776</v>
      </c>
      <c r="F1701" s="167" t="s">
        <v>1557</v>
      </c>
      <c r="G1701" s="167" t="s">
        <v>134</v>
      </c>
      <c r="I1701" s="167" t="s">
        <v>1650</v>
      </c>
      <c r="J1701" s="167" t="s">
        <v>4752</v>
      </c>
      <c r="K1701" s="167" t="s">
        <v>4651</v>
      </c>
      <c r="L1701" s="167" t="s">
        <v>4753</v>
      </c>
      <c r="M1701" s="167" t="s">
        <v>4652</v>
      </c>
      <c r="O1701" s="167">
        <v>11268</v>
      </c>
      <c r="P1701" s="167" t="s">
        <v>4987</v>
      </c>
      <c r="Q1701" s="167">
        <v>328.3</v>
      </c>
      <c r="S1701" s="167">
        <f t="shared" si="26"/>
        <v>328.3</v>
      </c>
      <c r="T1701" s="167" t="s">
        <v>1361</v>
      </c>
    </row>
    <row r="1702" spans="1:20">
      <c r="A1702" s="167">
        <v>50300</v>
      </c>
      <c r="B1702" s="168">
        <v>45944</v>
      </c>
      <c r="C1702" s="168">
        <v>45944</v>
      </c>
      <c r="D1702" s="167" t="s">
        <v>5776</v>
      </c>
      <c r="E1702" s="167" t="s">
        <v>5776</v>
      </c>
      <c r="F1702" s="167" t="s">
        <v>1557</v>
      </c>
      <c r="G1702" s="167" t="s">
        <v>134</v>
      </c>
      <c r="I1702" s="167" t="s">
        <v>1650</v>
      </c>
      <c r="J1702" s="167" t="s">
        <v>4789</v>
      </c>
      <c r="K1702" s="167" t="s">
        <v>4651</v>
      </c>
      <c r="L1702" s="167" t="s">
        <v>4790</v>
      </c>
      <c r="M1702" s="167" t="s">
        <v>4652</v>
      </c>
      <c r="O1702" s="167">
        <v>11268</v>
      </c>
      <c r="P1702" s="167" t="s">
        <v>4987</v>
      </c>
      <c r="Q1702" s="167">
        <v>804.05</v>
      </c>
      <c r="S1702" s="167">
        <f t="shared" si="26"/>
        <v>804.05</v>
      </c>
      <c r="T1702" s="167" t="s">
        <v>1361</v>
      </c>
    </row>
    <row r="1703" spans="1:20">
      <c r="A1703" s="167">
        <v>50300</v>
      </c>
      <c r="B1703" s="168">
        <v>45945</v>
      </c>
      <c r="C1703" s="168">
        <v>45945</v>
      </c>
      <c r="D1703" s="167" t="s">
        <v>5777</v>
      </c>
      <c r="E1703" s="167" t="s">
        <v>5777</v>
      </c>
      <c r="F1703" s="167" t="s">
        <v>1557</v>
      </c>
      <c r="G1703" s="167" t="s">
        <v>134</v>
      </c>
      <c r="I1703" s="167" t="s">
        <v>1405</v>
      </c>
      <c r="J1703" s="167" t="s">
        <v>1598</v>
      </c>
      <c r="K1703" s="167" t="s">
        <v>961</v>
      </c>
      <c r="L1703" s="167" t="s">
        <v>1599</v>
      </c>
      <c r="M1703" s="167" t="s">
        <v>2511</v>
      </c>
      <c r="O1703" s="167">
        <v>11269</v>
      </c>
      <c r="P1703" s="167" t="s">
        <v>4987</v>
      </c>
      <c r="Q1703" s="167">
        <v>7.17</v>
      </c>
      <c r="S1703" s="167">
        <f t="shared" si="26"/>
        <v>7.17</v>
      </c>
      <c r="T1703" s="167" t="s">
        <v>1361</v>
      </c>
    </row>
    <row r="1704" spans="1:20">
      <c r="A1704" s="167">
        <v>50300</v>
      </c>
      <c r="B1704" s="168">
        <v>45945</v>
      </c>
      <c r="C1704" s="168">
        <v>45945</v>
      </c>
      <c r="D1704" s="167" t="s">
        <v>5777</v>
      </c>
      <c r="E1704" s="167" t="s">
        <v>5777</v>
      </c>
      <c r="F1704" s="167" t="s">
        <v>1557</v>
      </c>
      <c r="G1704" s="167" t="s">
        <v>134</v>
      </c>
      <c r="I1704" s="167" t="s">
        <v>1405</v>
      </c>
      <c r="J1704" s="167" t="s">
        <v>2514</v>
      </c>
      <c r="K1704" s="167" t="s">
        <v>961</v>
      </c>
      <c r="L1704" s="167" t="s">
        <v>2515</v>
      </c>
      <c r="M1704" s="167" t="s">
        <v>2511</v>
      </c>
      <c r="O1704" s="167">
        <v>11269</v>
      </c>
      <c r="P1704" s="167" t="s">
        <v>4987</v>
      </c>
      <c r="Q1704" s="167">
        <v>3664.8</v>
      </c>
      <c r="S1704" s="167">
        <f t="shared" si="26"/>
        <v>3664.8</v>
      </c>
      <c r="T1704" s="167" t="s">
        <v>1361</v>
      </c>
    </row>
    <row r="1705" spans="1:20">
      <c r="A1705" s="167">
        <v>50300</v>
      </c>
      <c r="B1705" s="168">
        <v>45945</v>
      </c>
      <c r="C1705" s="168">
        <v>45945</v>
      </c>
      <c r="D1705" s="167" t="s">
        <v>5778</v>
      </c>
      <c r="E1705" s="167" t="s">
        <v>5778</v>
      </c>
      <c r="F1705" s="167" t="s">
        <v>2917</v>
      </c>
      <c r="G1705" s="167" t="s">
        <v>2918</v>
      </c>
      <c r="I1705" s="167" t="s">
        <v>1405</v>
      </c>
      <c r="J1705" s="167" t="s">
        <v>2514</v>
      </c>
      <c r="K1705" s="167" t="s">
        <v>1072</v>
      </c>
      <c r="L1705" s="167" t="s">
        <v>2515</v>
      </c>
      <c r="M1705" s="167" t="s">
        <v>2919</v>
      </c>
      <c r="O1705" s="167">
        <v>11287</v>
      </c>
      <c r="P1705" s="167" t="s">
        <v>4987</v>
      </c>
      <c r="Q1705" s="167">
        <v>992.6</v>
      </c>
      <c r="S1705" s="167">
        <f t="shared" si="26"/>
        <v>992.6</v>
      </c>
      <c r="T1705" s="167" t="s">
        <v>1361</v>
      </c>
    </row>
    <row r="1706" spans="1:20">
      <c r="A1706" s="167">
        <v>50300</v>
      </c>
      <c r="B1706" s="168">
        <v>45945</v>
      </c>
      <c r="C1706" s="168">
        <v>45945</v>
      </c>
      <c r="D1706" s="167" t="s">
        <v>5779</v>
      </c>
      <c r="E1706" s="167" t="s">
        <v>5779</v>
      </c>
      <c r="F1706" s="167" t="s">
        <v>1425</v>
      </c>
      <c r="G1706" s="167" t="s">
        <v>1426</v>
      </c>
      <c r="I1706" s="167" t="s">
        <v>1650</v>
      </c>
      <c r="J1706" s="167" t="s">
        <v>3309</v>
      </c>
      <c r="K1706" s="167" t="s">
        <v>687</v>
      </c>
      <c r="L1706" s="167" t="s">
        <v>3310</v>
      </c>
      <c r="M1706" s="167" t="s">
        <v>3302</v>
      </c>
      <c r="O1706" s="167">
        <v>11289</v>
      </c>
      <c r="P1706" s="167" t="s">
        <v>4987</v>
      </c>
      <c r="Q1706" s="167">
        <v>968.1</v>
      </c>
      <c r="S1706" s="167">
        <f t="shared" si="26"/>
        <v>968.1</v>
      </c>
      <c r="T1706" s="167" t="s">
        <v>1361</v>
      </c>
    </row>
    <row r="1707" spans="1:20">
      <c r="A1707" s="167">
        <v>50300</v>
      </c>
      <c r="B1707" s="168">
        <v>45945</v>
      </c>
      <c r="C1707" s="168">
        <v>45945</v>
      </c>
      <c r="D1707" s="167" t="s">
        <v>5780</v>
      </c>
      <c r="E1707" s="167" t="s">
        <v>5780</v>
      </c>
      <c r="F1707" s="167" t="s">
        <v>2917</v>
      </c>
      <c r="G1707" s="167" t="s">
        <v>2918</v>
      </c>
      <c r="I1707" s="167" t="s">
        <v>1405</v>
      </c>
      <c r="J1707" s="167" t="s">
        <v>3702</v>
      </c>
      <c r="K1707" s="167" t="s">
        <v>1184</v>
      </c>
      <c r="L1707" s="167" t="s">
        <v>3703</v>
      </c>
      <c r="M1707" s="167" t="s">
        <v>3700</v>
      </c>
      <c r="O1707" s="167">
        <v>11290</v>
      </c>
      <c r="P1707" s="167" t="s">
        <v>4987</v>
      </c>
      <c r="Q1707" s="167">
        <v>1251.6099999999999</v>
      </c>
      <c r="S1707" s="167">
        <f t="shared" si="26"/>
        <v>1251.6099999999999</v>
      </c>
      <c r="T1707" s="167" t="s">
        <v>1361</v>
      </c>
    </row>
    <row r="1708" spans="1:20">
      <c r="A1708" s="167">
        <v>50300</v>
      </c>
      <c r="B1708" s="168">
        <v>45946</v>
      </c>
      <c r="C1708" s="168">
        <v>45946</v>
      </c>
      <c r="D1708" s="167" t="s">
        <v>5781</v>
      </c>
      <c r="E1708" s="167" t="s">
        <v>5781</v>
      </c>
      <c r="F1708" s="167" t="s">
        <v>1557</v>
      </c>
      <c r="G1708" s="167" t="s">
        <v>134</v>
      </c>
      <c r="I1708" s="167" t="s">
        <v>1650</v>
      </c>
      <c r="J1708" s="167" t="s">
        <v>4741</v>
      </c>
      <c r="K1708" s="167" t="s">
        <v>4651</v>
      </c>
      <c r="L1708" s="167" t="s">
        <v>4742</v>
      </c>
      <c r="M1708" s="167" t="s">
        <v>4652</v>
      </c>
      <c r="O1708" s="167">
        <v>11296</v>
      </c>
      <c r="P1708" s="167" t="s">
        <v>4987</v>
      </c>
      <c r="Q1708" s="167">
        <v>803.53</v>
      </c>
      <c r="S1708" s="167">
        <f t="shared" si="26"/>
        <v>803.53</v>
      </c>
      <c r="T1708" s="167" t="s">
        <v>1361</v>
      </c>
    </row>
    <row r="1709" spans="1:20">
      <c r="A1709" s="167">
        <v>50300</v>
      </c>
      <c r="B1709" s="168">
        <v>45946</v>
      </c>
      <c r="C1709" s="168">
        <v>45946</v>
      </c>
      <c r="D1709" s="167" t="s">
        <v>5781</v>
      </c>
      <c r="E1709" s="167" t="s">
        <v>5781</v>
      </c>
      <c r="F1709" s="167" t="s">
        <v>1557</v>
      </c>
      <c r="G1709" s="167" t="s">
        <v>134</v>
      </c>
      <c r="I1709" s="167" t="s">
        <v>1650</v>
      </c>
      <c r="J1709" s="167" t="s">
        <v>4749</v>
      </c>
      <c r="K1709" s="167" t="s">
        <v>4651</v>
      </c>
      <c r="L1709" s="167" t="s">
        <v>4750</v>
      </c>
      <c r="M1709" s="167" t="s">
        <v>4652</v>
      </c>
      <c r="O1709" s="167">
        <v>11296</v>
      </c>
      <c r="P1709" s="167" t="s">
        <v>4987</v>
      </c>
      <c r="Q1709" s="167">
        <v>1566.16</v>
      </c>
      <c r="S1709" s="167">
        <f t="shared" si="26"/>
        <v>1566.16</v>
      </c>
      <c r="T1709" s="167" t="s">
        <v>1361</v>
      </c>
    </row>
    <row r="1710" spans="1:20">
      <c r="A1710" s="167">
        <v>50300</v>
      </c>
      <c r="B1710" s="168">
        <v>45946</v>
      </c>
      <c r="C1710" s="168">
        <v>45946</v>
      </c>
      <c r="D1710" s="167" t="s">
        <v>5782</v>
      </c>
      <c r="E1710" s="167" t="s">
        <v>5782</v>
      </c>
      <c r="F1710" s="167" t="s">
        <v>1425</v>
      </c>
      <c r="G1710" s="167" t="s">
        <v>1426</v>
      </c>
      <c r="I1710" s="167" t="s">
        <v>1650</v>
      </c>
      <c r="J1710" s="167" t="s">
        <v>3639</v>
      </c>
      <c r="K1710" s="167" t="s">
        <v>720</v>
      </c>
      <c r="L1710" s="167" t="s">
        <v>3640</v>
      </c>
      <c r="M1710" s="167" t="s">
        <v>3635</v>
      </c>
      <c r="O1710" s="167">
        <v>11292</v>
      </c>
      <c r="P1710" s="167" t="s">
        <v>4987</v>
      </c>
      <c r="Q1710" s="167">
        <v>11006.78</v>
      </c>
      <c r="S1710" s="167">
        <f t="shared" si="26"/>
        <v>11006.78</v>
      </c>
      <c r="T1710" s="167" t="s">
        <v>1361</v>
      </c>
    </row>
    <row r="1711" spans="1:20">
      <c r="A1711" s="167">
        <v>50300</v>
      </c>
      <c r="B1711" s="168">
        <v>45946</v>
      </c>
      <c r="C1711" s="168">
        <v>45946</v>
      </c>
      <c r="D1711" s="167" t="s">
        <v>5783</v>
      </c>
      <c r="E1711" s="167" t="s">
        <v>5783</v>
      </c>
      <c r="F1711" s="167" t="s">
        <v>1557</v>
      </c>
      <c r="G1711" s="167" t="s">
        <v>134</v>
      </c>
      <c r="I1711" s="167" t="s">
        <v>1650</v>
      </c>
      <c r="J1711" s="167" t="s">
        <v>3393</v>
      </c>
      <c r="K1711" s="167" t="s">
        <v>692</v>
      </c>
      <c r="L1711" s="167" t="s">
        <v>3393</v>
      </c>
      <c r="M1711" s="167" t="s">
        <v>3381</v>
      </c>
      <c r="O1711" s="167">
        <v>11293</v>
      </c>
      <c r="P1711" s="167" t="s">
        <v>4987</v>
      </c>
      <c r="Q1711" s="167">
        <v>27.99</v>
      </c>
      <c r="S1711" s="167">
        <f t="shared" si="26"/>
        <v>27.99</v>
      </c>
      <c r="T1711" s="167" t="s">
        <v>1361</v>
      </c>
    </row>
    <row r="1712" spans="1:20">
      <c r="A1712" s="167">
        <v>50300</v>
      </c>
      <c r="B1712" s="168">
        <v>45946</v>
      </c>
      <c r="C1712" s="168">
        <v>45946</v>
      </c>
      <c r="D1712" s="167" t="s">
        <v>5783</v>
      </c>
      <c r="E1712" s="167" t="s">
        <v>5783</v>
      </c>
      <c r="F1712" s="167" t="s">
        <v>1557</v>
      </c>
      <c r="G1712" s="167" t="s">
        <v>134</v>
      </c>
      <c r="I1712" s="167" t="s">
        <v>1650</v>
      </c>
      <c r="J1712" s="167" t="s">
        <v>3386</v>
      </c>
      <c r="K1712" s="167" t="s">
        <v>692</v>
      </c>
      <c r="L1712" s="167" t="s">
        <v>3387</v>
      </c>
      <c r="M1712" s="167" t="s">
        <v>3381</v>
      </c>
      <c r="O1712" s="167">
        <v>11293</v>
      </c>
      <c r="P1712" s="167" t="s">
        <v>4987</v>
      </c>
      <c r="Q1712" s="167">
        <v>377.99</v>
      </c>
      <c r="S1712" s="167">
        <f t="shared" si="26"/>
        <v>377.99</v>
      </c>
      <c r="T1712" s="167" t="s">
        <v>1361</v>
      </c>
    </row>
    <row r="1713" spans="1:20">
      <c r="A1713" s="167">
        <v>50300</v>
      </c>
      <c r="B1713" s="168">
        <v>45946</v>
      </c>
      <c r="C1713" s="168">
        <v>45946</v>
      </c>
      <c r="D1713" s="167" t="s">
        <v>5784</v>
      </c>
      <c r="E1713" s="167" t="s">
        <v>5784</v>
      </c>
      <c r="F1713" s="167" t="s">
        <v>1557</v>
      </c>
      <c r="G1713" s="167" t="s">
        <v>134</v>
      </c>
      <c r="I1713" s="167" t="s">
        <v>1650</v>
      </c>
      <c r="J1713" s="167" t="s">
        <v>4786</v>
      </c>
      <c r="K1713" s="167" t="s">
        <v>4651</v>
      </c>
      <c r="L1713" s="167" t="s">
        <v>4787</v>
      </c>
      <c r="M1713" s="167" t="s">
        <v>4652</v>
      </c>
      <c r="O1713" s="167">
        <v>11294</v>
      </c>
      <c r="P1713" s="167" t="s">
        <v>4987</v>
      </c>
      <c r="Q1713" s="167">
        <v>1573.12</v>
      </c>
      <c r="S1713" s="167">
        <f t="shared" si="26"/>
        <v>1573.12</v>
      </c>
      <c r="T1713" s="167" t="s">
        <v>1361</v>
      </c>
    </row>
    <row r="1714" spans="1:20">
      <c r="A1714" s="167">
        <v>50300</v>
      </c>
      <c r="B1714" s="168">
        <v>45947</v>
      </c>
      <c r="C1714" s="168">
        <v>45947</v>
      </c>
      <c r="D1714" s="167" t="s">
        <v>5785</v>
      </c>
      <c r="E1714" s="167" t="s">
        <v>5785</v>
      </c>
      <c r="F1714" s="167" t="s">
        <v>1557</v>
      </c>
      <c r="G1714" s="167" t="s">
        <v>134</v>
      </c>
      <c r="I1714" s="167" t="s">
        <v>1405</v>
      </c>
      <c r="J1714" s="167" t="s">
        <v>1598</v>
      </c>
      <c r="K1714" s="167" t="s">
        <v>815</v>
      </c>
      <c r="L1714" s="167" t="s">
        <v>1599</v>
      </c>
      <c r="M1714" s="167" t="s">
        <v>1548</v>
      </c>
      <c r="O1714" s="167">
        <v>11297</v>
      </c>
      <c r="P1714" s="167" t="s">
        <v>4987</v>
      </c>
      <c r="Q1714" s="167">
        <v>2.39</v>
      </c>
      <c r="S1714" s="167">
        <f t="shared" si="26"/>
        <v>2.39</v>
      </c>
      <c r="T1714" s="167" t="s">
        <v>1361</v>
      </c>
    </row>
    <row r="1715" spans="1:20">
      <c r="A1715" s="167">
        <v>50300</v>
      </c>
      <c r="B1715" s="168">
        <v>45947</v>
      </c>
      <c r="C1715" s="168">
        <v>45947</v>
      </c>
      <c r="D1715" s="167" t="s">
        <v>5785</v>
      </c>
      <c r="E1715" s="167" t="s">
        <v>5785</v>
      </c>
      <c r="F1715" s="167" t="s">
        <v>1557</v>
      </c>
      <c r="G1715" s="167" t="s">
        <v>134</v>
      </c>
      <c r="I1715" s="167" t="s">
        <v>1405</v>
      </c>
      <c r="J1715" s="167" t="s">
        <v>1571</v>
      </c>
      <c r="K1715" s="167" t="s">
        <v>815</v>
      </c>
      <c r="L1715" s="167" t="s">
        <v>1572</v>
      </c>
      <c r="M1715" s="167" t="s">
        <v>1548</v>
      </c>
      <c r="O1715" s="167">
        <v>11297</v>
      </c>
      <c r="P1715" s="167" t="s">
        <v>4987</v>
      </c>
      <c r="Q1715" s="167">
        <v>94.76</v>
      </c>
      <c r="S1715" s="167">
        <f t="shared" si="26"/>
        <v>94.76</v>
      </c>
      <c r="T1715" s="167" t="s">
        <v>1361</v>
      </c>
    </row>
    <row r="1716" spans="1:20">
      <c r="A1716" s="167">
        <v>50300</v>
      </c>
      <c r="B1716" s="168">
        <v>45947</v>
      </c>
      <c r="C1716" s="168">
        <v>45947</v>
      </c>
      <c r="D1716" s="167" t="s">
        <v>5785</v>
      </c>
      <c r="E1716" s="167" t="s">
        <v>5785</v>
      </c>
      <c r="F1716" s="167" t="s">
        <v>1557</v>
      </c>
      <c r="G1716" s="167" t="s">
        <v>134</v>
      </c>
      <c r="I1716" s="167" t="s">
        <v>1405</v>
      </c>
      <c r="J1716" s="167" t="s">
        <v>1555</v>
      </c>
      <c r="K1716" s="167" t="s">
        <v>815</v>
      </c>
      <c r="L1716" s="167" t="s">
        <v>1556</v>
      </c>
      <c r="M1716" s="167" t="s">
        <v>1548</v>
      </c>
      <c r="O1716" s="167">
        <v>11297</v>
      </c>
      <c r="P1716" s="167" t="s">
        <v>4987</v>
      </c>
      <c r="Q1716" s="167">
        <v>259.26</v>
      </c>
      <c r="S1716" s="167">
        <f t="shared" si="26"/>
        <v>259.26</v>
      </c>
      <c r="T1716" s="167" t="s">
        <v>1361</v>
      </c>
    </row>
    <row r="1717" spans="1:20">
      <c r="A1717" s="167">
        <v>50300</v>
      </c>
      <c r="B1717" s="168">
        <v>45947</v>
      </c>
      <c r="C1717" s="168">
        <v>45947</v>
      </c>
      <c r="D1717" s="167" t="s">
        <v>5785</v>
      </c>
      <c r="E1717" s="167" t="s">
        <v>5785</v>
      </c>
      <c r="F1717" s="167" t="s">
        <v>1557</v>
      </c>
      <c r="G1717" s="167" t="s">
        <v>134</v>
      </c>
      <c r="I1717" s="167" t="s">
        <v>1405</v>
      </c>
      <c r="J1717" s="167" t="s">
        <v>1568</v>
      </c>
      <c r="K1717" s="167" t="s">
        <v>815</v>
      </c>
      <c r="L1717" s="167" t="s">
        <v>1569</v>
      </c>
      <c r="M1717" s="167" t="s">
        <v>1548</v>
      </c>
      <c r="O1717" s="167">
        <v>11297</v>
      </c>
      <c r="P1717" s="167" t="s">
        <v>4987</v>
      </c>
      <c r="Q1717" s="167">
        <v>1952.72</v>
      </c>
      <c r="S1717" s="167">
        <f t="shared" si="26"/>
        <v>1952.72</v>
      </c>
      <c r="T1717" s="167" t="s">
        <v>1361</v>
      </c>
    </row>
    <row r="1718" spans="1:20">
      <c r="A1718" s="167">
        <v>50300</v>
      </c>
      <c r="B1718" s="168">
        <v>45947</v>
      </c>
      <c r="C1718" s="168">
        <v>45947</v>
      </c>
      <c r="D1718" s="167" t="s">
        <v>5786</v>
      </c>
      <c r="E1718" s="167" t="s">
        <v>5786</v>
      </c>
      <c r="F1718" s="167" t="s">
        <v>1500</v>
      </c>
      <c r="G1718" s="167" t="s">
        <v>508</v>
      </c>
      <c r="I1718" s="167" t="s">
        <v>1405</v>
      </c>
      <c r="J1718" s="167" t="s">
        <v>2043</v>
      </c>
      <c r="K1718" s="167" t="s">
        <v>888</v>
      </c>
      <c r="L1718" s="167" t="s">
        <v>2044</v>
      </c>
      <c r="M1718" s="167" t="s">
        <v>2037</v>
      </c>
      <c r="O1718" s="167">
        <v>11298</v>
      </c>
      <c r="P1718" s="167" t="s">
        <v>4987</v>
      </c>
      <c r="Q1718" s="167">
        <v>1105.74</v>
      </c>
      <c r="S1718" s="167">
        <f t="shared" si="26"/>
        <v>1105.74</v>
      </c>
      <c r="T1718" s="167" t="s">
        <v>1361</v>
      </c>
    </row>
    <row r="1719" spans="1:20">
      <c r="A1719" s="167">
        <v>50300</v>
      </c>
      <c r="B1719" s="168">
        <v>45947</v>
      </c>
      <c r="C1719" s="168">
        <v>45947</v>
      </c>
      <c r="D1719" s="167" t="s">
        <v>5787</v>
      </c>
      <c r="E1719" s="167" t="s">
        <v>5787</v>
      </c>
      <c r="F1719" s="167" t="s">
        <v>1425</v>
      </c>
      <c r="G1719" s="167" t="s">
        <v>1426</v>
      </c>
      <c r="I1719" s="167" t="s">
        <v>1650</v>
      </c>
      <c r="J1719" s="167" t="s">
        <v>1925</v>
      </c>
      <c r="K1719" s="167" t="s">
        <v>727</v>
      </c>
      <c r="L1719" s="167" t="s">
        <v>1926</v>
      </c>
      <c r="M1719" s="167" t="s">
        <v>3718</v>
      </c>
      <c r="O1719" s="167">
        <v>11299</v>
      </c>
      <c r="P1719" s="167" t="s">
        <v>4987</v>
      </c>
      <c r="Q1719" s="167">
        <v>890.7</v>
      </c>
      <c r="S1719" s="167">
        <f t="shared" si="26"/>
        <v>890.7</v>
      </c>
      <c r="T1719" s="167" t="s">
        <v>1361</v>
      </c>
    </row>
    <row r="1720" spans="1:20">
      <c r="A1720" s="167">
        <v>50300</v>
      </c>
      <c r="B1720" s="168">
        <v>45947</v>
      </c>
      <c r="C1720" s="168">
        <v>45947</v>
      </c>
      <c r="D1720" s="167" t="s">
        <v>5787</v>
      </c>
      <c r="E1720" s="167" t="s">
        <v>5787</v>
      </c>
      <c r="F1720" s="167" t="s">
        <v>1425</v>
      </c>
      <c r="G1720" s="167" t="s">
        <v>1426</v>
      </c>
      <c r="I1720" s="167" t="s">
        <v>1650</v>
      </c>
      <c r="J1720" s="167" t="s">
        <v>3722</v>
      </c>
      <c r="K1720" s="167" t="s">
        <v>727</v>
      </c>
      <c r="L1720" s="167" t="s">
        <v>3723</v>
      </c>
      <c r="M1720" s="167" t="s">
        <v>3718</v>
      </c>
      <c r="O1720" s="167">
        <v>11299</v>
      </c>
      <c r="P1720" s="167" t="s">
        <v>4987</v>
      </c>
      <c r="Q1720" s="167">
        <v>999</v>
      </c>
      <c r="S1720" s="167">
        <f t="shared" si="26"/>
        <v>999</v>
      </c>
      <c r="T1720" s="167" t="s">
        <v>1361</v>
      </c>
    </row>
    <row r="1721" spans="1:20">
      <c r="A1721" s="167">
        <v>50300</v>
      </c>
      <c r="B1721" s="168">
        <v>45947</v>
      </c>
      <c r="C1721" s="168">
        <v>45947</v>
      </c>
      <c r="D1721" s="167" t="s">
        <v>5787</v>
      </c>
      <c r="E1721" s="167" t="s">
        <v>5787</v>
      </c>
      <c r="F1721" s="167" t="s">
        <v>1425</v>
      </c>
      <c r="G1721" s="167" t="s">
        <v>1426</v>
      </c>
      <c r="I1721" s="167" t="s">
        <v>1650</v>
      </c>
      <c r="J1721" s="167" t="s">
        <v>3744</v>
      </c>
      <c r="K1721" s="167" t="s">
        <v>727</v>
      </c>
      <c r="L1721" s="167" t="s">
        <v>3745</v>
      </c>
      <c r="M1721" s="167" t="s">
        <v>3718</v>
      </c>
      <c r="O1721" s="167">
        <v>11299</v>
      </c>
      <c r="P1721" s="167" t="s">
        <v>4987</v>
      </c>
      <c r="Q1721" s="167">
        <v>3444.32</v>
      </c>
      <c r="S1721" s="167">
        <f t="shared" si="26"/>
        <v>3444.32</v>
      </c>
      <c r="T1721" s="167" t="s">
        <v>1361</v>
      </c>
    </row>
    <row r="1722" spans="1:20">
      <c r="A1722" s="167">
        <v>50300</v>
      </c>
      <c r="B1722" s="168">
        <v>45947</v>
      </c>
      <c r="C1722" s="168">
        <v>45947</v>
      </c>
      <c r="D1722" s="167" t="s">
        <v>5787</v>
      </c>
      <c r="E1722" s="167" t="s">
        <v>5787</v>
      </c>
      <c r="F1722" s="167" t="s">
        <v>1425</v>
      </c>
      <c r="G1722" s="167" t="s">
        <v>1426</v>
      </c>
      <c r="I1722" s="167" t="s">
        <v>1650</v>
      </c>
      <c r="J1722" s="167" t="s">
        <v>3729</v>
      </c>
      <c r="K1722" s="167" t="s">
        <v>727</v>
      </c>
      <c r="L1722" s="167" t="s">
        <v>3730</v>
      </c>
      <c r="M1722" s="167" t="s">
        <v>3718</v>
      </c>
      <c r="O1722" s="167">
        <v>11299</v>
      </c>
      <c r="P1722" s="167" t="s">
        <v>4987</v>
      </c>
      <c r="Q1722" s="167">
        <v>7681.5</v>
      </c>
      <c r="S1722" s="167">
        <f t="shared" si="26"/>
        <v>7681.5</v>
      </c>
      <c r="T1722" s="167" t="s">
        <v>1361</v>
      </c>
    </row>
    <row r="1723" spans="1:20">
      <c r="A1723" s="167">
        <v>50300</v>
      </c>
      <c r="B1723" s="168">
        <v>45950</v>
      </c>
      <c r="C1723" s="168">
        <v>45950</v>
      </c>
      <c r="D1723" s="167" t="s">
        <v>5788</v>
      </c>
      <c r="E1723" s="167" t="s">
        <v>5788</v>
      </c>
      <c r="F1723" s="167" t="s">
        <v>1557</v>
      </c>
      <c r="G1723" s="167" t="s">
        <v>134</v>
      </c>
      <c r="I1723" s="167" t="s">
        <v>1650</v>
      </c>
      <c r="J1723" s="167" t="s">
        <v>2088</v>
      </c>
      <c r="K1723" s="167" t="s">
        <v>720</v>
      </c>
      <c r="L1723" s="167" t="s">
        <v>2089</v>
      </c>
      <c r="M1723" s="167" t="s">
        <v>3635</v>
      </c>
      <c r="O1723" s="167">
        <v>11300</v>
      </c>
      <c r="P1723" s="167" t="s">
        <v>4987</v>
      </c>
      <c r="Q1723" s="167">
        <v>49</v>
      </c>
      <c r="S1723" s="167">
        <f t="shared" si="26"/>
        <v>49</v>
      </c>
      <c r="T1723" s="167" t="s">
        <v>1361</v>
      </c>
    </row>
    <row r="1724" spans="1:20">
      <c r="A1724" s="167">
        <v>50300</v>
      </c>
      <c r="B1724" s="168">
        <v>45950</v>
      </c>
      <c r="C1724" s="168">
        <v>45950</v>
      </c>
      <c r="D1724" s="167" t="s">
        <v>5788</v>
      </c>
      <c r="E1724" s="167" t="s">
        <v>5788</v>
      </c>
      <c r="F1724" s="167" t="s">
        <v>1557</v>
      </c>
      <c r="G1724" s="167" t="s">
        <v>134</v>
      </c>
      <c r="I1724" s="167" t="s">
        <v>1650</v>
      </c>
      <c r="J1724" s="167" t="s">
        <v>2088</v>
      </c>
      <c r="K1724" s="167" t="s">
        <v>720</v>
      </c>
      <c r="L1724" s="167" t="s">
        <v>2089</v>
      </c>
      <c r="M1724" s="167" t="s">
        <v>3635</v>
      </c>
      <c r="O1724" s="167">
        <v>11300</v>
      </c>
      <c r="P1724" s="167" t="s">
        <v>4987</v>
      </c>
      <c r="Q1724" s="167">
        <v>49</v>
      </c>
      <c r="S1724" s="167">
        <f t="shared" si="26"/>
        <v>49</v>
      </c>
      <c r="T1724" s="167" t="s">
        <v>1361</v>
      </c>
    </row>
    <row r="1725" spans="1:20">
      <c r="A1725" s="167">
        <v>50300</v>
      </c>
      <c r="B1725" s="168">
        <v>45950</v>
      </c>
      <c r="C1725" s="168">
        <v>45950</v>
      </c>
      <c r="D1725" s="167" t="s">
        <v>5788</v>
      </c>
      <c r="E1725" s="167" t="s">
        <v>5788</v>
      </c>
      <c r="F1725" s="167" t="s">
        <v>1557</v>
      </c>
      <c r="G1725" s="167" t="s">
        <v>134</v>
      </c>
      <c r="I1725" s="167" t="s">
        <v>1650</v>
      </c>
      <c r="J1725" s="167" t="s">
        <v>2088</v>
      </c>
      <c r="K1725" s="167" t="s">
        <v>720</v>
      </c>
      <c r="L1725" s="167" t="s">
        <v>2089</v>
      </c>
      <c r="M1725" s="167" t="s">
        <v>3635</v>
      </c>
      <c r="O1725" s="167">
        <v>11300</v>
      </c>
      <c r="P1725" s="167" t="s">
        <v>4987</v>
      </c>
      <c r="Q1725" s="167">
        <v>79</v>
      </c>
      <c r="S1725" s="167">
        <f t="shared" si="26"/>
        <v>79</v>
      </c>
      <c r="T1725" s="167" t="s">
        <v>1361</v>
      </c>
    </row>
    <row r="1726" spans="1:20">
      <c r="A1726" s="167">
        <v>50300</v>
      </c>
      <c r="B1726" s="168">
        <v>45950</v>
      </c>
      <c r="C1726" s="168">
        <v>45950</v>
      </c>
      <c r="D1726" s="167" t="s">
        <v>5788</v>
      </c>
      <c r="E1726" s="167" t="s">
        <v>5788</v>
      </c>
      <c r="F1726" s="167" t="s">
        <v>1557</v>
      </c>
      <c r="G1726" s="167" t="s">
        <v>134</v>
      </c>
      <c r="I1726" s="167" t="s">
        <v>1650</v>
      </c>
      <c r="J1726" s="167" t="s">
        <v>2088</v>
      </c>
      <c r="K1726" s="167" t="s">
        <v>720</v>
      </c>
      <c r="L1726" s="167" t="s">
        <v>2089</v>
      </c>
      <c r="M1726" s="167" t="s">
        <v>3635</v>
      </c>
      <c r="O1726" s="167">
        <v>11300</v>
      </c>
      <c r="P1726" s="167" t="s">
        <v>4987</v>
      </c>
      <c r="Q1726" s="167">
        <v>128</v>
      </c>
      <c r="S1726" s="167">
        <f t="shared" si="26"/>
        <v>128</v>
      </c>
      <c r="T1726" s="167" t="s">
        <v>1361</v>
      </c>
    </row>
    <row r="1727" spans="1:20">
      <c r="A1727" s="167">
        <v>50300</v>
      </c>
      <c r="B1727" s="168">
        <v>45950</v>
      </c>
      <c r="C1727" s="168">
        <v>45950</v>
      </c>
      <c r="D1727" s="167" t="s">
        <v>5788</v>
      </c>
      <c r="E1727" s="167" t="s">
        <v>5788</v>
      </c>
      <c r="F1727" s="167" t="s">
        <v>1557</v>
      </c>
      <c r="G1727" s="167" t="s">
        <v>134</v>
      </c>
      <c r="I1727" s="167" t="s">
        <v>1650</v>
      </c>
      <c r="J1727" s="167" t="s">
        <v>2088</v>
      </c>
      <c r="K1727" s="167" t="s">
        <v>720</v>
      </c>
      <c r="L1727" s="167" t="s">
        <v>2089</v>
      </c>
      <c r="M1727" s="167" t="s">
        <v>3635</v>
      </c>
      <c r="O1727" s="167">
        <v>11300</v>
      </c>
      <c r="P1727" s="167" t="s">
        <v>4987</v>
      </c>
      <c r="Q1727" s="167">
        <v>128</v>
      </c>
      <c r="S1727" s="167">
        <f t="shared" si="26"/>
        <v>128</v>
      </c>
      <c r="T1727" s="167" t="s">
        <v>1361</v>
      </c>
    </row>
    <row r="1728" spans="1:20">
      <c r="A1728" s="167">
        <v>50300</v>
      </c>
      <c r="B1728" s="168">
        <v>45950</v>
      </c>
      <c r="C1728" s="168">
        <v>45950</v>
      </c>
      <c r="D1728" s="167" t="s">
        <v>5788</v>
      </c>
      <c r="E1728" s="167" t="s">
        <v>5788</v>
      </c>
      <c r="F1728" s="167" t="s">
        <v>1557</v>
      </c>
      <c r="G1728" s="167" t="s">
        <v>134</v>
      </c>
      <c r="I1728" s="167" t="s">
        <v>1650</v>
      </c>
      <c r="J1728" s="167" t="s">
        <v>2088</v>
      </c>
      <c r="K1728" s="167" t="s">
        <v>720</v>
      </c>
      <c r="L1728" s="167" t="s">
        <v>2089</v>
      </c>
      <c r="M1728" s="167" t="s">
        <v>3635</v>
      </c>
      <c r="O1728" s="167">
        <v>11300</v>
      </c>
      <c r="P1728" s="167" t="s">
        <v>4987</v>
      </c>
      <c r="Q1728" s="167">
        <v>128</v>
      </c>
      <c r="S1728" s="167">
        <f t="shared" si="26"/>
        <v>128</v>
      </c>
      <c r="T1728" s="167" t="s">
        <v>1361</v>
      </c>
    </row>
    <row r="1729" spans="1:20">
      <c r="A1729" s="167">
        <v>50300</v>
      </c>
      <c r="B1729" s="168">
        <v>45950</v>
      </c>
      <c r="C1729" s="168">
        <v>45950</v>
      </c>
      <c r="D1729" s="167" t="s">
        <v>5788</v>
      </c>
      <c r="E1729" s="167" t="s">
        <v>5788</v>
      </c>
      <c r="F1729" s="167" t="s">
        <v>1557</v>
      </c>
      <c r="G1729" s="167" t="s">
        <v>134</v>
      </c>
      <c r="I1729" s="167" t="s">
        <v>1650</v>
      </c>
      <c r="J1729" s="167" t="s">
        <v>2088</v>
      </c>
      <c r="K1729" s="167" t="s">
        <v>720</v>
      </c>
      <c r="L1729" s="167" t="s">
        <v>2089</v>
      </c>
      <c r="M1729" s="167" t="s">
        <v>3635</v>
      </c>
      <c r="O1729" s="167">
        <v>11300</v>
      </c>
      <c r="P1729" s="167" t="s">
        <v>4987</v>
      </c>
      <c r="Q1729" s="167">
        <v>128</v>
      </c>
      <c r="S1729" s="167">
        <f t="shared" si="26"/>
        <v>128</v>
      </c>
      <c r="T1729" s="167" t="s">
        <v>1361</v>
      </c>
    </row>
    <row r="1730" spans="1:20">
      <c r="A1730" s="167">
        <v>50300</v>
      </c>
      <c r="B1730" s="168">
        <v>45950</v>
      </c>
      <c r="C1730" s="168">
        <v>45950</v>
      </c>
      <c r="D1730" s="167" t="s">
        <v>5788</v>
      </c>
      <c r="E1730" s="167" t="s">
        <v>5788</v>
      </c>
      <c r="F1730" s="167" t="s">
        <v>1557</v>
      </c>
      <c r="G1730" s="167" t="s">
        <v>134</v>
      </c>
      <c r="I1730" s="167" t="s">
        <v>1650</v>
      </c>
      <c r="J1730" s="167" t="s">
        <v>2088</v>
      </c>
      <c r="K1730" s="167" t="s">
        <v>720</v>
      </c>
      <c r="L1730" s="167" t="s">
        <v>2089</v>
      </c>
      <c r="M1730" s="167" t="s">
        <v>3635</v>
      </c>
      <c r="O1730" s="167">
        <v>11300</v>
      </c>
      <c r="P1730" s="167" t="s">
        <v>4987</v>
      </c>
      <c r="Q1730" s="167">
        <v>128</v>
      </c>
      <c r="S1730" s="167">
        <f t="shared" si="26"/>
        <v>128</v>
      </c>
      <c r="T1730" s="167" t="s">
        <v>1361</v>
      </c>
    </row>
    <row r="1731" spans="1:20">
      <c r="A1731" s="167">
        <v>50300</v>
      </c>
      <c r="B1731" s="168">
        <v>45950</v>
      </c>
      <c r="C1731" s="168">
        <v>45950</v>
      </c>
      <c r="D1731" s="167" t="s">
        <v>5788</v>
      </c>
      <c r="E1731" s="167" t="s">
        <v>5788</v>
      </c>
      <c r="F1731" s="167" t="s">
        <v>1557</v>
      </c>
      <c r="G1731" s="167" t="s">
        <v>134</v>
      </c>
      <c r="I1731" s="167" t="s">
        <v>1650</v>
      </c>
      <c r="J1731" s="167" t="s">
        <v>2088</v>
      </c>
      <c r="K1731" s="167" t="s">
        <v>720</v>
      </c>
      <c r="L1731" s="167" t="s">
        <v>2089</v>
      </c>
      <c r="M1731" s="167" t="s">
        <v>3635</v>
      </c>
      <c r="O1731" s="167">
        <v>11300</v>
      </c>
      <c r="P1731" s="167" t="s">
        <v>4987</v>
      </c>
      <c r="Q1731" s="167">
        <v>128</v>
      </c>
      <c r="S1731" s="167">
        <f t="shared" ref="S1731:S1794" si="27">Q1731-R1731</f>
        <v>128</v>
      </c>
      <c r="T1731" s="167" t="s">
        <v>1361</v>
      </c>
    </row>
    <row r="1732" spans="1:20">
      <c r="A1732" s="167">
        <v>50300</v>
      </c>
      <c r="B1732" s="168">
        <v>45950</v>
      </c>
      <c r="C1732" s="168">
        <v>45950</v>
      </c>
      <c r="D1732" s="167" t="s">
        <v>5788</v>
      </c>
      <c r="E1732" s="167" t="s">
        <v>5788</v>
      </c>
      <c r="F1732" s="167" t="s">
        <v>1557</v>
      </c>
      <c r="G1732" s="167" t="s">
        <v>134</v>
      </c>
      <c r="I1732" s="167" t="s">
        <v>1650</v>
      </c>
      <c r="J1732" s="167" t="s">
        <v>2088</v>
      </c>
      <c r="K1732" s="167" t="s">
        <v>720</v>
      </c>
      <c r="L1732" s="167" t="s">
        <v>2089</v>
      </c>
      <c r="M1732" s="167" t="s">
        <v>3635</v>
      </c>
      <c r="O1732" s="167">
        <v>11300</v>
      </c>
      <c r="P1732" s="167" t="s">
        <v>4987</v>
      </c>
      <c r="Q1732" s="167">
        <v>128</v>
      </c>
      <c r="S1732" s="167">
        <f t="shared" si="27"/>
        <v>128</v>
      </c>
      <c r="T1732" s="167" t="s">
        <v>1361</v>
      </c>
    </row>
    <row r="1733" spans="1:20">
      <c r="A1733" s="167">
        <v>50300</v>
      </c>
      <c r="B1733" s="168">
        <v>45950</v>
      </c>
      <c r="C1733" s="168">
        <v>45950</v>
      </c>
      <c r="D1733" s="167" t="s">
        <v>5788</v>
      </c>
      <c r="E1733" s="167" t="s">
        <v>5788</v>
      </c>
      <c r="F1733" s="167" t="s">
        <v>1557</v>
      </c>
      <c r="G1733" s="167" t="s">
        <v>134</v>
      </c>
      <c r="I1733" s="167" t="s">
        <v>1650</v>
      </c>
      <c r="J1733" s="167" t="s">
        <v>2088</v>
      </c>
      <c r="K1733" s="167" t="s">
        <v>720</v>
      </c>
      <c r="L1733" s="167" t="s">
        <v>2089</v>
      </c>
      <c r="M1733" s="167" t="s">
        <v>3635</v>
      </c>
      <c r="O1733" s="167">
        <v>11300</v>
      </c>
      <c r="P1733" s="167" t="s">
        <v>4987</v>
      </c>
      <c r="Q1733" s="167">
        <v>177</v>
      </c>
      <c r="S1733" s="167">
        <f t="shared" si="27"/>
        <v>177</v>
      </c>
      <c r="T1733" s="167" t="s">
        <v>1361</v>
      </c>
    </row>
    <row r="1734" spans="1:20">
      <c r="A1734" s="167">
        <v>50300</v>
      </c>
      <c r="B1734" s="168">
        <v>45950</v>
      </c>
      <c r="C1734" s="168">
        <v>45950</v>
      </c>
      <c r="D1734" s="167" t="s">
        <v>5788</v>
      </c>
      <c r="E1734" s="167" t="s">
        <v>5788</v>
      </c>
      <c r="F1734" s="167" t="s">
        <v>1557</v>
      </c>
      <c r="G1734" s="167" t="s">
        <v>134</v>
      </c>
      <c r="I1734" s="167" t="s">
        <v>1650</v>
      </c>
      <c r="J1734" s="167" t="s">
        <v>2088</v>
      </c>
      <c r="K1734" s="167" t="s">
        <v>720</v>
      </c>
      <c r="L1734" s="167" t="s">
        <v>2089</v>
      </c>
      <c r="M1734" s="167" t="s">
        <v>3635</v>
      </c>
      <c r="O1734" s="167">
        <v>11300</v>
      </c>
      <c r="P1734" s="167" t="s">
        <v>4987</v>
      </c>
      <c r="Q1734" s="167">
        <v>177</v>
      </c>
      <c r="S1734" s="167">
        <f t="shared" si="27"/>
        <v>177</v>
      </c>
      <c r="T1734" s="167" t="s">
        <v>1361</v>
      </c>
    </row>
    <row r="1735" spans="1:20">
      <c r="A1735" s="167">
        <v>50300</v>
      </c>
      <c r="B1735" s="168">
        <v>45950</v>
      </c>
      <c r="C1735" s="168">
        <v>45950</v>
      </c>
      <c r="D1735" s="167" t="s">
        <v>5788</v>
      </c>
      <c r="E1735" s="167" t="s">
        <v>5788</v>
      </c>
      <c r="F1735" s="167" t="s">
        <v>1557</v>
      </c>
      <c r="G1735" s="167" t="s">
        <v>134</v>
      </c>
      <c r="I1735" s="167" t="s">
        <v>1650</v>
      </c>
      <c r="J1735" s="167" t="s">
        <v>2088</v>
      </c>
      <c r="K1735" s="167" t="s">
        <v>720</v>
      </c>
      <c r="L1735" s="167" t="s">
        <v>2089</v>
      </c>
      <c r="M1735" s="167" t="s">
        <v>3635</v>
      </c>
      <c r="O1735" s="167">
        <v>11300</v>
      </c>
      <c r="P1735" s="167" t="s">
        <v>4987</v>
      </c>
      <c r="Q1735" s="167">
        <v>189</v>
      </c>
      <c r="S1735" s="167">
        <f t="shared" si="27"/>
        <v>189</v>
      </c>
      <c r="T1735" s="167" t="s">
        <v>1361</v>
      </c>
    </row>
    <row r="1736" spans="1:20">
      <c r="A1736" s="167">
        <v>50300</v>
      </c>
      <c r="B1736" s="168">
        <v>45950</v>
      </c>
      <c r="C1736" s="168">
        <v>45950</v>
      </c>
      <c r="D1736" s="167" t="s">
        <v>5788</v>
      </c>
      <c r="E1736" s="167" t="s">
        <v>5788</v>
      </c>
      <c r="F1736" s="167" t="s">
        <v>1557</v>
      </c>
      <c r="G1736" s="167" t="s">
        <v>134</v>
      </c>
      <c r="I1736" s="167" t="s">
        <v>1650</v>
      </c>
      <c r="J1736" s="167" t="s">
        <v>2088</v>
      </c>
      <c r="K1736" s="167" t="s">
        <v>720</v>
      </c>
      <c r="L1736" s="167" t="s">
        <v>2089</v>
      </c>
      <c r="M1736" s="167" t="s">
        <v>3635</v>
      </c>
      <c r="O1736" s="167">
        <v>11300</v>
      </c>
      <c r="P1736" s="167" t="s">
        <v>4987</v>
      </c>
      <c r="Q1736" s="167">
        <v>189</v>
      </c>
      <c r="S1736" s="167">
        <f t="shared" si="27"/>
        <v>189</v>
      </c>
      <c r="T1736" s="167" t="s">
        <v>1361</v>
      </c>
    </row>
    <row r="1737" spans="1:20">
      <c r="A1737" s="167">
        <v>50300</v>
      </c>
      <c r="B1737" s="168">
        <v>45950</v>
      </c>
      <c r="C1737" s="168">
        <v>45950</v>
      </c>
      <c r="D1737" s="167" t="s">
        <v>5788</v>
      </c>
      <c r="E1737" s="167" t="s">
        <v>5788</v>
      </c>
      <c r="F1737" s="167" t="s">
        <v>1557</v>
      </c>
      <c r="G1737" s="167" t="s">
        <v>134</v>
      </c>
      <c r="I1737" s="167" t="s">
        <v>1650</v>
      </c>
      <c r="J1737" s="167" t="s">
        <v>2088</v>
      </c>
      <c r="K1737" s="167" t="s">
        <v>720</v>
      </c>
      <c r="L1737" s="167" t="s">
        <v>2089</v>
      </c>
      <c r="M1737" s="167" t="s">
        <v>3635</v>
      </c>
      <c r="O1737" s="167">
        <v>11300</v>
      </c>
      <c r="P1737" s="167" t="s">
        <v>4987</v>
      </c>
      <c r="Q1737" s="167">
        <v>189</v>
      </c>
      <c r="S1737" s="167">
        <f t="shared" si="27"/>
        <v>189</v>
      </c>
      <c r="T1737" s="167" t="s">
        <v>1361</v>
      </c>
    </row>
    <row r="1738" spans="1:20">
      <c r="A1738" s="167">
        <v>50300</v>
      </c>
      <c r="B1738" s="168">
        <v>45950</v>
      </c>
      <c r="C1738" s="168">
        <v>45950</v>
      </c>
      <c r="D1738" s="167" t="s">
        <v>5789</v>
      </c>
      <c r="E1738" s="167" t="s">
        <v>5789</v>
      </c>
      <c r="F1738" s="167" t="s">
        <v>1557</v>
      </c>
      <c r="G1738" s="167" t="s">
        <v>134</v>
      </c>
      <c r="I1738" s="167" t="s">
        <v>1650</v>
      </c>
      <c r="J1738" s="167" t="s">
        <v>2088</v>
      </c>
      <c r="K1738" s="167" t="s">
        <v>646</v>
      </c>
      <c r="L1738" s="167" t="s">
        <v>2089</v>
      </c>
      <c r="M1738" s="167" t="s">
        <v>3068</v>
      </c>
      <c r="O1738" s="167">
        <v>11301</v>
      </c>
      <c r="P1738" s="167" t="s">
        <v>4987</v>
      </c>
      <c r="Q1738" s="167">
        <v>39</v>
      </c>
      <c r="S1738" s="167">
        <f t="shared" si="27"/>
        <v>39</v>
      </c>
      <c r="T1738" s="167" t="s">
        <v>1361</v>
      </c>
    </row>
    <row r="1739" spans="1:20">
      <c r="A1739" s="167">
        <v>50300</v>
      </c>
      <c r="B1739" s="168">
        <v>45950</v>
      </c>
      <c r="C1739" s="168">
        <v>45950</v>
      </c>
      <c r="D1739" s="167" t="s">
        <v>5790</v>
      </c>
      <c r="E1739" s="167" t="s">
        <v>5790</v>
      </c>
      <c r="F1739" s="167" t="s">
        <v>1557</v>
      </c>
      <c r="G1739" s="167" t="s">
        <v>134</v>
      </c>
      <c r="I1739" s="167" t="s">
        <v>1650</v>
      </c>
      <c r="J1739" s="167" t="s">
        <v>3288</v>
      </c>
      <c r="K1739" s="167" t="s">
        <v>3252</v>
      </c>
      <c r="L1739" s="167" t="s">
        <v>3289</v>
      </c>
      <c r="M1739" s="167" t="s">
        <v>3253</v>
      </c>
      <c r="O1739" s="167">
        <v>11302</v>
      </c>
      <c r="P1739" s="167" t="s">
        <v>4987</v>
      </c>
      <c r="Q1739" s="167">
        <v>113</v>
      </c>
      <c r="S1739" s="167">
        <f t="shared" si="27"/>
        <v>113</v>
      </c>
      <c r="T1739" s="167" t="s">
        <v>1361</v>
      </c>
    </row>
    <row r="1740" spans="1:20">
      <c r="A1740" s="167">
        <v>50300</v>
      </c>
      <c r="B1740" s="168">
        <v>45950</v>
      </c>
      <c r="C1740" s="168">
        <v>45950</v>
      </c>
      <c r="D1740" s="167" t="s">
        <v>5790</v>
      </c>
      <c r="E1740" s="167" t="s">
        <v>5790</v>
      </c>
      <c r="F1740" s="167" t="s">
        <v>1557</v>
      </c>
      <c r="G1740" s="167" t="s">
        <v>134</v>
      </c>
      <c r="I1740" s="167" t="s">
        <v>1650</v>
      </c>
      <c r="J1740" s="167" t="s">
        <v>3288</v>
      </c>
      <c r="K1740" s="167" t="s">
        <v>3252</v>
      </c>
      <c r="L1740" s="167" t="s">
        <v>3289</v>
      </c>
      <c r="M1740" s="167" t="s">
        <v>3253</v>
      </c>
      <c r="O1740" s="167">
        <v>11302</v>
      </c>
      <c r="P1740" s="167" t="s">
        <v>4987</v>
      </c>
      <c r="Q1740" s="167">
        <v>126</v>
      </c>
      <c r="S1740" s="167">
        <f t="shared" si="27"/>
        <v>126</v>
      </c>
      <c r="T1740" s="167" t="s">
        <v>1361</v>
      </c>
    </row>
    <row r="1741" spans="1:20">
      <c r="A1741" s="167">
        <v>50300</v>
      </c>
      <c r="B1741" s="168">
        <v>45950</v>
      </c>
      <c r="C1741" s="168">
        <v>45950</v>
      </c>
      <c r="D1741" s="167" t="s">
        <v>5791</v>
      </c>
      <c r="E1741" s="167" t="s">
        <v>5791</v>
      </c>
      <c r="F1741" s="167" t="s">
        <v>1557</v>
      </c>
      <c r="G1741" s="167" t="s">
        <v>134</v>
      </c>
      <c r="I1741" s="167" t="s">
        <v>1650</v>
      </c>
      <c r="J1741" s="167" t="s">
        <v>3288</v>
      </c>
      <c r="K1741" s="167" t="s">
        <v>3252</v>
      </c>
      <c r="L1741" s="167" t="s">
        <v>3289</v>
      </c>
      <c r="M1741" s="167" t="s">
        <v>3253</v>
      </c>
      <c r="O1741" s="167">
        <v>11303</v>
      </c>
      <c r="P1741" s="167" t="s">
        <v>4987</v>
      </c>
      <c r="Q1741" s="167">
        <v>113</v>
      </c>
      <c r="S1741" s="167">
        <f t="shared" si="27"/>
        <v>113</v>
      </c>
      <c r="T1741" s="167" t="s">
        <v>1361</v>
      </c>
    </row>
    <row r="1742" spans="1:20">
      <c r="A1742" s="167">
        <v>50300</v>
      </c>
      <c r="B1742" s="168">
        <v>45951</v>
      </c>
      <c r="C1742" s="168">
        <v>45951</v>
      </c>
      <c r="D1742" s="167" t="s">
        <v>5792</v>
      </c>
      <c r="E1742" s="167" t="s">
        <v>5792</v>
      </c>
      <c r="F1742" s="167" t="s">
        <v>1557</v>
      </c>
      <c r="G1742" s="167" t="s">
        <v>134</v>
      </c>
      <c r="I1742" s="167" t="s">
        <v>1650</v>
      </c>
      <c r="J1742" s="167" t="s">
        <v>2088</v>
      </c>
      <c r="K1742" s="167" t="s">
        <v>620</v>
      </c>
      <c r="L1742" s="167" t="s">
        <v>2089</v>
      </c>
      <c r="M1742" s="167" t="s">
        <v>2814</v>
      </c>
      <c r="O1742" s="167">
        <v>11305</v>
      </c>
      <c r="P1742" s="167" t="s">
        <v>4987</v>
      </c>
      <c r="Q1742" s="167">
        <v>119</v>
      </c>
      <c r="S1742" s="167">
        <f t="shared" si="27"/>
        <v>119</v>
      </c>
      <c r="T1742" s="167" t="s">
        <v>1361</v>
      </c>
    </row>
    <row r="1743" spans="1:20">
      <c r="A1743" s="167">
        <v>50300</v>
      </c>
      <c r="B1743" s="168">
        <v>45951</v>
      </c>
      <c r="C1743" s="168">
        <v>45951</v>
      </c>
      <c r="D1743" s="167" t="s">
        <v>5793</v>
      </c>
      <c r="E1743" s="167" t="s">
        <v>5793</v>
      </c>
      <c r="F1743" s="167" t="s">
        <v>1557</v>
      </c>
      <c r="G1743" s="167" t="s">
        <v>134</v>
      </c>
      <c r="I1743" s="167" t="s">
        <v>1650</v>
      </c>
      <c r="J1743" s="167" t="s">
        <v>2088</v>
      </c>
      <c r="K1743" s="167" t="s">
        <v>646</v>
      </c>
      <c r="L1743" s="167" t="s">
        <v>2089</v>
      </c>
      <c r="M1743" s="167" t="s">
        <v>3068</v>
      </c>
      <c r="O1743" s="167">
        <v>11306</v>
      </c>
      <c r="P1743" s="167" t="s">
        <v>4987</v>
      </c>
      <c r="Q1743" s="167">
        <v>39</v>
      </c>
      <c r="S1743" s="167">
        <f t="shared" si="27"/>
        <v>39</v>
      </c>
      <c r="T1743" s="167" t="s">
        <v>1361</v>
      </c>
    </row>
    <row r="1744" spans="1:20">
      <c r="A1744" s="167">
        <v>50300</v>
      </c>
      <c r="B1744" s="168">
        <v>45951</v>
      </c>
      <c r="C1744" s="168">
        <v>45951</v>
      </c>
      <c r="D1744" s="167" t="s">
        <v>5794</v>
      </c>
      <c r="E1744" s="167" t="s">
        <v>5794</v>
      </c>
      <c r="F1744" s="167" t="s">
        <v>1557</v>
      </c>
      <c r="G1744" s="167" t="s">
        <v>134</v>
      </c>
      <c r="I1744" s="167" t="s">
        <v>1650</v>
      </c>
      <c r="J1744" s="167" t="s">
        <v>2088</v>
      </c>
      <c r="K1744" s="167" t="s">
        <v>720</v>
      </c>
      <c r="L1744" s="167" t="s">
        <v>2089</v>
      </c>
      <c r="M1744" s="167" t="s">
        <v>3635</v>
      </c>
      <c r="O1744" s="167">
        <v>11307</v>
      </c>
      <c r="P1744" s="167" t="s">
        <v>4987</v>
      </c>
      <c r="Q1744" s="167">
        <v>39</v>
      </c>
      <c r="S1744" s="167">
        <f t="shared" si="27"/>
        <v>39</v>
      </c>
      <c r="T1744" s="167" t="s">
        <v>1361</v>
      </c>
    </row>
    <row r="1745" spans="1:20">
      <c r="A1745" s="167">
        <v>50300</v>
      </c>
      <c r="B1745" s="168">
        <v>45951</v>
      </c>
      <c r="C1745" s="168">
        <v>45951</v>
      </c>
      <c r="D1745" s="167" t="s">
        <v>5794</v>
      </c>
      <c r="E1745" s="167" t="s">
        <v>5794</v>
      </c>
      <c r="F1745" s="167" t="s">
        <v>1557</v>
      </c>
      <c r="G1745" s="167" t="s">
        <v>134</v>
      </c>
      <c r="I1745" s="167" t="s">
        <v>1650</v>
      </c>
      <c r="J1745" s="167" t="s">
        <v>2088</v>
      </c>
      <c r="K1745" s="167" t="s">
        <v>720</v>
      </c>
      <c r="L1745" s="167" t="s">
        <v>2089</v>
      </c>
      <c r="M1745" s="167" t="s">
        <v>3635</v>
      </c>
      <c r="O1745" s="167">
        <v>11307</v>
      </c>
      <c r="P1745" s="167" t="s">
        <v>4987</v>
      </c>
      <c r="Q1745" s="167">
        <v>39</v>
      </c>
      <c r="S1745" s="167">
        <f t="shared" si="27"/>
        <v>39</v>
      </c>
      <c r="T1745" s="167" t="s">
        <v>1361</v>
      </c>
    </row>
    <row r="1746" spans="1:20">
      <c r="A1746" s="167">
        <v>50300</v>
      </c>
      <c r="B1746" s="168">
        <v>45951</v>
      </c>
      <c r="C1746" s="168">
        <v>45951</v>
      </c>
      <c r="D1746" s="167" t="s">
        <v>5794</v>
      </c>
      <c r="E1746" s="167" t="s">
        <v>5794</v>
      </c>
      <c r="F1746" s="167" t="s">
        <v>1557</v>
      </c>
      <c r="G1746" s="167" t="s">
        <v>134</v>
      </c>
      <c r="I1746" s="167" t="s">
        <v>1650</v>
      </c>
      <c r="J1746" s="167" t="s">
        <v>2088</v>
      </c>
      <c r="K1746" s="167" t="s">
        <v>720</v>
      </c>
      <c r="L1746" s="167" t="s">
        <v>2089</v>
      </c>
      <c r="M1746" s="167" t="s">
        <v>3635</v>
      </c>
      <c r="O1746" s="167">
        <v>11307</v>
      </c>
      <c r="P1746" s="167" t="s">
        <v>4987</v>
      </c>
      <c r="Q1746" s="167">
        <v>39</v>
      </c>
      <c r="S1746" s="167">
        <f t="shared" si="27"/>
        <v>39</v>
      </c>
      <c r="T1746" s="167" t="s">
        <v>1361</v>
      </c>
    </row>
    <row r="1747" spans="1:20">
      <c r="A1747" s="167">
        <v>50300</v>
      </c>
      <c r="B1747" s="168">
        <v>45951</v>
      </c>
      <c r="C1747" s="168">
        <v>45951</v>
      </c>
      <c r="D1747" s="167" t="s">
        <v>5795</v>
      </c>
      <c r="E1747" s="167" t="s">
        <v>5795</v>
      </c>
      <c r="F1747" s="167" t="s">
        <v>1557</v>
      </c>
      <c r="G1747" s="167" t="s">
        <v>134</v>
      </c>
      <c r="I1747" s="167" t="s">
        <v>1405</v>
      </c>
      <c r="J1747" s="167" t="s">
        <v>1598</v>
      </c>
      <c r="K1747" s="167" t="s">
        <v>961</v>
      </c>
      <c r="L1747" s="167" t="s">
        <v>1599</v>
      </c>
      <c r="M1747" s="167" t="s">
        <v>2511</v>
      </c>
      <c r="O1747" s="167">
        <v>11308</v>
      </c>
      <c r="P1747" s="167" t="s">
        <v>4987</v>
      </c>
      <c r="Q1747" s="167">
        <v>2.39</v>
      </c>
      <c r="S1747" s="167">
        <f t="shared" si="27"/>
        <v>2.39</v>
      </c>
      <c r="T1747" s="167" t="s">
        <v>1361</v>
      </c>
    </row>
    <row r="1748" spans="1:20">
      <c r="A1748" s="167">
        <v>50300</v>
      </c>
      <c r="B1748" s="168">
        <v>45951</v>
      </c>
      <c r="C1748" s="168">
        <v>45951</v>
      </c>
      <c r="D1748" s="167" t="s">
        <v>5795</v>
      </c>
      <c r="E1748" s="167" t="s">
        <v>5795</v>
      </c>
      <c r="F1748" s="167" t="s">
        <v>1557</v>
      </c>
      <c r="G1748" s="167" t="s">
        <v>134</v>
      </c>
      <c r="I1748" s="167" t="s">
        <v>1405</v>
      </c>
      <c r="J1748" s="167" t="s">
        <v>2517</v>
      </c>
      <c r="K1748" s="167" t="s">
        <v>961</v>
      </c>
      <c r="L1748" s="167" t="s">
        <v>2518</v>
      </c>
      <c r="M1748" s="167" t="s">
        <v>2511</v>
      </c>
      <c r="O1748" s="167">
        <v>11308</v>
      </c>
      <c r="P1748" s="167" t="s">
        <v>4987</v>
      </c>
      <c r="Q1748" s="167">
        <v>625.47</v>
      </c>
      <c r="S1748" s="167">
        <f t="shared" si="27"/>
        <v>625.47</v>
      </c>
      <c r="T1748" s="167" t="s">
        <v>1361</v>
      </c>
    </row>
    <row r="1749" spans="1:20">
      <c r="A1749" s="167">
        <v>50300</v>
      </c>
      <c r="B1749" s="168">
        <v>45951</v>
      </c>
      <c r="C1749" s="168">
        <v>45951</v>
      </c>
      <c r="D1749" s="167" t="s">
        <v>5796</v>
      </c>
      <c r="E1749" s="167" t="s">
        <v>5796</v>
      </c>
      <c r="F1749" s="167" t="s">
        <v>1557</v>
      </c>
      <c r="G1749" s="167" t="s">
        <v>134</v>
      </c>
      <c r="I1749" s="167" t="s">
        <v>1405</v>
      </c>
      <c r="J1749" s="167" t="s">
        <v>1598</v>
      </c>
      <c r="K1749" s="167" t="s">
        <v>1206</v>
      </c>
      <c r="L1749" s="167" t="s">
        <v>1599</v>
      </c>
      <c r="M1749" s="167" t="s">
        <v>3851</v>
      </c>
      <c r="O1749" s="167">
        <v>11309</v>
      </c>
      <c r="P1749" s="167" t="s">
        <v>4987</v>
      </c>
      <c r="Q1749" s="167">
        <v>4.78</v>
      </c>
      <c r="S1749" s="167">
        <f t="shared" si="27"/>
        <v>4.78</v>
      </c>
      <c r="T1749" s="167" t="s">
        <v>1361</v>
      </c>
    </row>
    <row r="1750" spans="1:20">
      <c r="A1750" s="167">
        <v>50300</v>
      </c>
      <c r="B1750" s="168">
        <v>45951</v>
      </c>
      <c r="C1750" s="168">
        <v>45951</v>
      </c>
      <c r="D1750" s="167" t="s">
        <v>5796</v>
      </c>
      <c r="E1750" s="167" t="s">
        <v>5796</v>
      </c>
      <c r="F1750" s="167" t="s">
        <v>1557</v>
      </c>
      <c r="G1750" s="167" t="s">
        <v>134</v>
      </c>
      <c r="I1750" s="167" t="s">
        <v>1405</v>
      </c>
      <c r="J1750" s="167" t="s">
        <v>3855</v>
      </c>
      <c r="K1750" s="167" t="s">
        <v>1206</v>
      </c>
      <c r="L1750" s="167" t="s">
        <v>3856</v>
      </c>
      <c r="M1750" s="167" t="s">
        <v>3851</v>
      </c>
      <c r="O1750" s="167">
        <v>11309</v>
      </c>
      <c r="P1750" s="167" t="s">
        <v>4987</v>
      </c>
      <c r="Q1750" s="167">
        <v>1171.18</v>
      </c>
      <c r="S1750" s="167">
        <f t="shared" si="27"/>
        <v>1171.18</v>
      </c>
      <c r="T1750" s="167" t="s">
        <v>1361</v>
      </c>
    </row>
    <row r="1751" spans="1:20">
      <c r="A1751" s="167">
        <v>50300</v>
      </c>
      <c r="B1751" s="168">
        <v>45951</v>
      </c>
      <c r="C1751" s="168">
        <v>45951</v>
      </c>
      <c r="D1751" s="167" t="s">
        <v>5796</v>
      </c>
      <c r="E1751" s="167" t="s">
        <v>5796</v>
      </c>
      <c r="F1751" s="167" t="s">
        <v>1557</v>
      </c>
      <c r="G1751" s="167" t="s">
        <v>134</v>
      </c>
      <c r="I1751" s="167" t="s">
        <v>1405</v>
      </c>
      <c r="J1751" s="167" t="s">
        <v>3858</v>
      </c>
      <c r="K1751" s="167" t="s">
        <v>1206</v>
      </c>
      <c r="L1751" s="167" t="s">
        <v>3859</v>
      </c>
      <c r="M1751" s="167" t="s">
        <v>3851</v>
      </c>
      <c r="O1751" s="167">
        <v>11309</v>
      </c>
      <c r="P1751" s="167" t="s">
        <v>4987</v>
      </c>
      <c r="Q1751" s="167">
        <v>1423.63</v>
      </c>
      <c r="S1751" s="167">
        <f t="shared" si="27"/>
        <v>1423.63</v>
      </c>
      <c r="T1751" s="167" t="s">
        <v>1361</v>
      </c>
    </row>
    <row r="1752" spans="1:20">
      <c r="A1752" s="167">
        <v>50300</v>
      </c>
      <c r="B1752" s="168">
        <v>45951</v>
      </c>
      <c r="C1752" s="168">
        <v>45951</v>
      </c>
      <c r="D1752" s="167" t="s">
        <v>5797</v>
      </c>
      <c r="E1752" s="167" t="s">
        <v>5797</v>
      </c>
      <c r="F1752" s="167" t="s">
        <v>1557</v>
      </c>
      <c r="G1752" s="167" t="s">
        <v>134</v>
      </c>
      <c r="I1752" s="167" t="s">
        <v>1650</v>
      </c>
      <c r="J1752" s="167" t="s">
        <v>3048</v>
      </c>
      <c r="K1752" s="167" t="s">
        <v>3041</v>
      </c>
      <c r="L1752" s="167" t="s">
        <v>3049</v>
      </c>
      <c r="M1752" s="167" t="s">
        <v>3042</v>
      </c>
      <c r="O1752" s="167">
        <v>11310</v>
      </c>
      <c r="P1752" s="167" t="s">
        <v>4987</v>
      </c>
      <c r="Q1752" s="167">
        <v>35000</v>
      </c>
      <c r="S1752" s="167">
        <f t="shared" si="27"/>
        <v>35000</v>
      </c>
      <c r="T1752" s="167" t="s">
        <v>1361</v>
      </c>
    </row>
    <row r="1753" spans="1:20">
      <c r="A1753" s="167">
        <v>50300</v>
      </c>
      <c r="B1753" s="168">
        <v>45951</v>
      </c>
      <c r="C1753" s="168">
        <v>45951</v>
      </c>
      <c r="D1753" s="167" t="s">
        <v>5798</v>
      </c>
      <c r="E1753" s="167" t="s">
        <v>5798</v>
      </c>
      <c r="F1753" s="167" t="s">
        <v>1557</v>
      </c>
      <c r="G1753" s="167" t="s">
        <v>134</v>
      </c>
      <c r="I1753" s="167" t="s">
        <v>1650</v>
      </c>
      <c r="J1753" s="167" t="s">
        <v>3524</v>
      </c>
      <c r="K1753" s="167" t="s">
        <v>698</v>
      </c>
      <c r="L1753" s="167" t="s">
        <v>3525</v>
      </c>
      <c r="M1753" s="167" t="s">
        <v>3509</v>
      </c>
      <c r="O1753" s="167">
        <v>11311</v>
      </c>
      <c r="P1753" s="167" t="s">
        <v>4987</v>
      </c>
      <c r="Q1753" s="167">
        <v>1360.64</v>
      </c>
      <c r="S1753" s="167">
        <f t="shared" si="27"/>
        <v>1360.64</v>
      </c>
      <c r="T1753" s="167" t="s">
        <v>1361</v>
      </c>
    </row>
    <row r="1754" spans="1:20">
      <c r="A1754" s="167">
        <v>50300</v>
      </c>
      <c r="B1754" s="168">
        <v>45951</v>
      </c>
      <c r="C1754" s="168">
        <v>45951</v>
      </c>
      <c r="D1754" s="167" t="s">
        <v>5799</v>
      </c>
      <c r="E1754" s="167" t="s">
        <v>5799</v>
      </c>
      <c r="F1754" s="167" t="s">
        <v>1557</v>
      </c>
      <c r="G1754" s="167" t="s">
        <v>134</v>
      </c>
      <c r="I1754" s="167" t="s">
        <v>1650</v>
      </c>
      <c r="J1754" s="167" t="s">
        <v>3524</v>
      </c>
      <c r="K1754" s="167" t="s">
        <v>764</v>
      </c>
      <c r="L1754" s="167" t="s">
        <v>3525</v>
      </c>
      <c r="M1754" s="167" t="s">
        <v>4457</v>
      </c>
      <c r="O1754" s="167">
        <v>11312</v>
      </c>
      <c r="P1754" s="167" t="s">
        <v>4987</v>
      </c>
      <c r="Q1754" s="167">
        <v>3154.05</v>
      </c>
      <c r="S1754" s="167">
        <f t="shared" si="27"/>
        <v>3154.05</v>
      </c>
      <c r="T1754" s="167" t="s">
        <v>1361</v>
      </c>
    </row>
    <row r="1755" spans="1:20">
      <c r="A1755" s="167">
        <v>50300</v>
      </c>
      <c r="B1755" s="168">
        <v>45951</v>
      </c>
      <c r="C1755" s="168">
        <v>45951</v>
      </c>
      <c r="D1755" s="167" t="s">
        <v>5800</v>
      </c>
      <c r="E1755" s="167" t="s">
        <v>5800</v>
      </c>
      <c r="F1755" s="167" t="s">
        <v>1557</v>
      </c>
      <c r="G1755" s="167" t="s">
        <v>134</v>
      </c>
      <c r="I1755" s="167" t="s">
        <v>1650</v>
      </c>
      <c r="J1755" s="167" t="s">
        <v>3288</v>
      </c>
      <c r="K1755" s="167" t="s">
        <v>3252</v>
      </c>
      <c r="L1755" s="167" t="s">
        <v>3289</v>
      </c>
      <c r="M1755" s="167" t="s">
        <v>3253</v>
      </c>
      <c r="O1755" s="167">
        <v>11313</v>
      </c>
      <c r="P1755" s="167" t="s">
        <v>4987</v>
      </c>
      <c r="Q1755" s="167">
        <v>123</v>
      </c>
      <c r="S1755" s="167">
        <f t="shared" si="27"/>
        <v>123</v>
      </c>
      <c r="T1755" s="167" t="s">
        <v>1361</v>
      </c>
    </row>
    <row r="1756" spans="1:20">
      <c r="A1756" s="167">
        <v>50300</v>
      </c>
      <c r="B1756" s="168">
        <v>45952</v>
      </c>
      <c r="C1756" s="168">
        <v>45952</v>
      </c>
      <c r="D1756" s="167" t="s">
        <v>5801</v>
      </c>
      <c r="E1756" s="167" t="s">
        <v>5801</v>
      </c>
      <c r="F1756" s="167" t="s">
        <v>1557</v>
      </c>
      <c r="G1756" s="167" t="s">
        <v>134</v>
      </c>
      <c r="I1756" s="167" t="s">
        <v>1650</v>
      </c>
      <c r="J1756" s="167" t="s">
        <v>2088</v>
      </c>
      <c r="K1756" s="167" t="s">
        <v>646</v>
      </c>
      <c r="L1756" s="167" t="s">
        <v>2089</v>
      </c>
      <c r="M1756" s="167" t="s">
        <v>3068</v>
      </c>
      <c r="O1756" s="167">
        <v>11315</v>
      </c>
      <c r="P1756" s="167" t="s">
        <v>4987</v>
      </c>
      <c r="Q1756" s="167">
        <v>39</v>
      </c>
      <c r="S1756" s="167">
        <f t="shared" si="27"/>
        <v>39</v>
      </c>
      <c r="T1756" s="167" t="s">
        <v>1361</v>
      </c>
    </row>
    <row r="1757" spans="1:20">
      <c r="A1757" s="167">
        <v>50300</v>
      </c>
      <c r="B1757" s="168">
        <v>45952</v>
      </c>
      <c r="C1757" s="168">
        <v>45952</v>
      </c>
      <c r="D1757" s="167" t="s">
        <v>5802</v>
      </c>
      <c r="E1757" s="167" t="s">
        <v>5802</v>
      </c>
      <c r="F1757" s="167" t="s">
        <v>1557</v>
      </c>
      <c r="G1757" s="167" t="s">
        <v>134</v>
      </c>
      <c r="I1757" s="167" t="s">
        <v>1650</v>
      </c>
      <c r="J1757" s="167" t="s">
        <v>2088</v>
      </c>
      <c r="K1757" s="167" t="s">
        <v>646</v>
      </c>
      <c r="L1757" s="167" t="s">
        <v>2089</v>
      </c>
      <c r="M1757" s="167" t="s">
        <v>3068</v>
      </c>
      <c r="O1757" s="167">
        <v>11316</v>
      </c>
      <c r="P1757" s="167" t="s">
        <v>4987</v>
      </c>
      <c r="Q1757" s="167">
        <v>108</v>
      </c>
      <c r="S1757" s="167">
        <f t="shared" si="27"/>
        <v>108</v>
      </c>
      <c r="T1757" s="167" t="s">
        <v>1361</v>
      </c>
    </row>
    <row r="1758" spans="1:20">
      <c r="A1758" s="167">
        <v>50300</v>
      </c>
      <c r="B1758" s="168">
        <v>45952</v>
      </c>
      <c r="C1758" s="168">
        <v>45952</v>
      </c>
      <c r="D1758" s="167" t="s">
        <v>5802</v>
      </c>
      <c r="E1758" s="167" t="s">
        <v>5802</v>
      </c>
      <c r="F1758" s="167" t="s">
        <v>1557</v>
      </c>
      <c r="G1758" s="167" t="s">
        <v>134</v>
      </c>
      <c r="I1758" s="167" t="s">
        <v>1650</v>
      </c>
      <c r="J1758" s="167" t="s">
        <v>2088</v>
      </c>
      <c r="K1758" s="167" t="s">
        <v>646</v>
      </c>
      <c r="L1758" s="167" t="s">
        <v>2089</v>
      </c>
      <c r="M1758" s="167" t="s">
        <v>3068</v>
      </c>
      <c r="O1758" s="167">
        <v>11316</v>
      </c>
      <c r="P1758" s="167" t="s">
        <v>4987</v>
      </c>
      <c r="Q1758" s="167">
        <v>129</v>
      </c>
      <c r="S1758" s="167">
        <f t="shared" si="27"/>
        <v>129</v>
      </c>
      <c r="T1758" s="167" t="s">
        <v>1361</v>
      </c>
    </row>
    <row r="1759" spans="1:20">
      <c r="A1759" s="167">
        <v>50300</v>
      </c>
      <c r="B1759" s="168">
        <v>45952</v>
      </c>
      <c r="C1759" s="168">
        <v>45952</v>
      </c>
      <c r="D1759" s="167" t="s">
        <v>5802</v>
      </c>
      <c r="E1759" s="167" t="s">
        <v>5802</v>
      </c>
      <c r="F1759" s="167" t="s">
        <v>1557</v>
      </c>
      <c r="G1759" s="167" t="s">
        <v>134</v>
      </c>
      <c r="I1759" s="167" t="s">
        <v>1650</v>
      </c>
      <c r="J1759" s="167" t="s">
        <v>2088</v>
      </c>
      <c r="K1759" s="167" t="s">
        <v>646</v>
      </c>
      <c r="L1759" s="167" t="s">
        <v>2089</v>
      </c>
      <c r="M1759" s="167" t="s">
        <v>3068</v>
      </c>
      <c r="O1759" s="167">
        <v>11316</v>
      </c>
      <c r="P1759" s="167" t="s">
        <v>4987</v>
      </c>
      <c r="Q1759" s="167">
        <v>129</v>
      </c>
      <c r="S1759" s="167">
        <f t="shared" si="27"/>
        <v>129</v>
      </c>
      <c r="T1759" s="167" t="s">
        <v>1361</v>
      </c>
    </row>
    <row r="1760" spans="1:20">
      <c r="A1760" s="167">
        <v>50300</v>
      </c>
      <c r="B1760" s="168">
        <v>45952</v>
      </c>
      <c r="C1760" s="168">
        <v>45952</v>
      </c>
      <c r="D1760" s="167" t="s">
        <v>5802</v>
      </c>
      <c r="E1760" s="167" t="s">
        <v>5802</v>
      </c>
      <c r="F1760" s="167" t="s">
        <v>1557</v>
      </c>
      <c r="G1760" s="167" t="s">
        <v>134</v>
      </c>
      <c r="I1760" s="167" t="s">
        <v>1650</v>
      </c>
      <c r="J1760" s="167" t="s">
        <v>2088</v>
      </c>
      <c r="K1760" s="167" t="s">
        <v>646</v>
      </c>
      <c r="L1760" s="167" t="s">
        <v>2089</v>
      </c>
      <c r="M1760" s="167" t="s">
        <v>3068</v>
      </c>
      <c r="O1760" s="167">
        <v>11316</v>
      </c>
      <c r="P1760" s="167" t="s">
        <v>4987</v>
      </c>
      <c r="Q1760" s="167">
        <v>129</v>
      </c>
      <c r="S1760" s="167">
        <f t="shared" si="27"/>
        <v>129</v>
      </c>
      <c r="T1760" s="167" t="s">
        <v>1361</v>
      </c>
    </row>
    <row r="1761" spans="1:20">
      <c r="A1761" s="167">
        <v>50300</v>
      </c>
      <c r="B1761" s="168">
        <v>45952</v>
      </c>
      <c r="C1761" s="168">
        <v>45952</v>
      </c>
      <c r="D1761" s="167" t="s">
        <v>5802</v>
      </c>
      <c r="E1761" s="167" t="s">
        <v>5802</v>
      </c>
      <c r="F1761" s="167" t="s">
        <v>1557</v>
      </c>
      <c r="G1761" s="167" t="s">
        <v>134</v>
      </c>
      <c r="I1761" s="167" t="s">
        <v>1650</v>
      </c>
      <c r="J1761" s="167" t="s">
        <v>2088</v>
      </c>
      <c r="K1761" s="167" t="s">
        <v>646</v>
      </c>
      <c r="L1761" s="167" t="s">
        <v>2089</v>
      </c>
      <c r="M1761" s="167" t="s">
        <v>3068</v>
      </c>
      <c r="O1761" s="167">
        <v>11316</v>
      </c>
      <c r="P1761" s="167" t="s">
        <v>4987</v>
      </c>
      <c r="Q1761" s="167">
        <v>189</v>
      </c>
      <c r="S1761" s="167">
        <f t="shared" si="27"/>
        <v>189</v>
      </c>
      <c r="T1761" s="167" t="s">
        <v>1361</v>
      </c>
    </row>
    <row r="1762" spans="1:20">
      <c r="A1762" s="167">
        <v>50300</v>
      </c>
      <c r="B1762" s="168">
        <v>45952</v>
      </c>
      <c r="C1762" s="168">
        <v>45952</v>
      </c>
      <c r="D1762" s="167" t="s">
        <v>5803</v>
      </c>
      <c r="E1762" s="167" t="s">
        <v>5803</v>
      </c>
      <c r="F1762" s="167" t="s">
        <v>1557</v>
      </c>
      <c r="G1762" s="167" t="s">
        <v>134</v>
      </c>
      <c r="I1762" s="167" t="s">
        <v>1650</v>
      </c>
      <c r="J1762" s="167" t="s">
        <v>3237</v>
      </c>
      <c r="K1762" s="167" t="s">
        <v>692</v>
      </c>
      <c r="L1762" s="167" t="s">
        <v>3238</v>
      </c>
      <c r="M1762" s="167" t="s">
        <v>3381</v>
      </c>
      <c r="O1762" s="167">
        <v>11317</v>
      </c>
      <c r="P1762" s="167" t="s">
        <v>4987</v>
      </c>
      <c r="Q1762" s="167">
        <v>33.06</v>
      </c>
      <c r="S1762" s="167">
        <f t="shared" si="27"/>
        <v>33.06</v>
      </c>
      <c r="T1762" s="167" t="s">
        <v>1361</v>
      </c>
    </row>
    <row r="1763" spans="1:20">
      <c r="A1763" s="167">
        <v>50300</v>
      </c>
      <c r="B1763" s="168">
        <v>45952</v>
      </c>
      <c r="C1763" s="168">
        <v>45952</v>
      </c>
      <c r="D1763" s="167" t="s">
        <v>5804</v>
      </c>
      <c r="E1763" s="167" t="s">
        <v>5804</v>
      </c>
      <c r="F1763" s="167" t="s">
        <v>1557</v>
      </c>
      <c r="G1763" s="167" t="s">
        <v>134</v>
      </c>
      <c r="I1763" s="167" t="s">
        <v>1650</v>
      </c>
      <c r="J1763" s="167" t="s">
        <v>2088</v>
      </c>
      <c r="K1763" s="167" t="s">
        <v>570</v>
      </c>
      <c r="L1763" s="167" t="s">
        <v>2089</v>
      </c>
      <c r="M1763" s="167" t="s">
        <v>2081</v>
      </c>
      <c r="O1763" s="167">
        <v>11319</v>
      </c>
      <c r="P1763" s="167" t="s">
        <v>4987</v>
      </c>
      <c r="Q1763" s="167">
        <v>69</v>
      </c>
      <c r="S1763" s="167">
        <f t="shared" si="27"/>
        <v>69</v>
      </c>
      <c r="T1763" s="167" t="s">
        <v>1361</v>
      </c>
    </row>
    <row r="1764" spans="1:20">
      <c r="A1764" s="167">
        <v>50300</v>
      </c>
      <c r="B1764" s="168">
        <v>45952</v>
      </c>
      <c r="C1764" s="168">
        <v>45952</v>
      </c>
      <c r="D1764" s="167" t="s">
        <v>5804</v>
      </c>
      <c r="E1764" s="167" t="s">
        <v>5804</v>
      </c>
      <c r="F1764" s="167" t="s">
        <v>1557</v>
      </c>
      <c r="G1764" s="167" t="s">
        <v>134</v>
      </c>
      <c r="I1764" s="167" t="s">
        <v>1650</v>
      </c>
      <c r="J1764" s="167" t="s">
        <v>2088</v>
      </c>
      <c r="K1764" s="167" t="s">
        <v>570</v>
      </c>
      <c r="L1764" s="167" t="s">
        <v>2089</v>
      </c>
      <c r="M1764" s="167" t="s">
        <v>2081</v>
      </c>
      <c r="O1764" s="167">
        <v>11319</v>
      </c>
      <c r="P1764" s="167" t="s">
        <v>4987</v>
      </c>
      <c r="Q1764" s="167">
        <v>89</v>
      </c>
      <c r="S1764" s="167">
        <f t="shared" si="27"/>
        <v>89</v>
      </c>
      <c r="T1764" s="167" t="s">
        <v>1361</v>
      </c>
    </row>
    <row r="1765" spans="1:20">
      <c r="A1765" s="167">
        <v>50300</v>
      </c>
      <c r="B1765" s="168">
        <v>45952</v>
      </c>
      <c r="C1765" s="168">
        <v>45952</v>
      </c>
      <c r="D1765" s="167" t="s">
        <v>5804</v>
      </c>
      <c r="E1765" s="167" t="s">
        <v>5804</v>
      </c>
      <c r="F1765" s="167" t="s">
        <v>1557</v>
      </c>
      <c r="G1765" s="167" t="s">
        <v>134</v>
      </c>
      <c r="I1765" s="167" t="s">
        <v>1650</v>
      </c>
      <c r="J1765" s="167" t="s">
        <v>2088</v>
      </c>
      <c r="K1765" s="167" t="s">
        <v>570</v>
      </c>
      <c r="L1765" s="167" t="s">
        <v>2089</v>
      </c>
      <c r="M1765" s="167" t="s">
        <v>2081</v>
      </c>
      <c r="O1765" s="167">
        <v>11319</v>
      </c>
      <c r="P1765" s="167" t="s">
        <v>4987</v>
      </c>
      <c r="Q1765" s="167">
        <v>89</v>
      </c>
      <c r="S1765" s="167">
        <f t="shared" si="27"/>
        <v>89</v>
      </c>
      <c r="T1765" s="167" t="s">
        <v>1361</v>
      </c>
    </row>
    <row r="1766" spans="1:20">
      <c r="A1766" s="167">
        <v>50300</v>
      </c>
      <c r="B1766" s="168">
        <v>45952</v>
      </c>
      <c r="C1766" s="168">
        <v>45952</v>
      </c>
      <c r="D1766" s="167" t="s">
        <v>5804</v>
      </c>
      <c r="E1766" s="167" t="s">
        <v>5804</v>
      </c>
      <c r="F1766" s="167" t="s">
        <v>1557</v>
      </c>
      <c r="G1766" s="167" t="s">
        <v>134</v>
      </c>
      <c r="I1766" s="167" t="s">
        <v>1650</v>
      </c>
      <c r="J1766" s="167" t="s">
        <v>2088</v>
      </c>
      <c r="K1766" s="167" t="s">
        <v>570</v>
      </c>
      <c r="L1766" s="167" t="s">
        <v>2089</v>
      </c>
      <c r="M1766" s="167" t="s">
        <v>2081</v>
      </c>
      <c r="O1766" s="167">
        <v>11319</v>
      </c>
      <c r="P1766" s="167" t="s">
        <v>4987</v>
      </c>
      <c r="Q1766" s="167">
        <v>118</v>
      </c>
      <c r="S1766" s="167">
        <f t="shared" si="27"/>
        <v>118</v>
      </c>
      <c r="T1766" s="167" t="s">
        <v>1361</v>
      </c>
    </row>
    <row r="1767" spans="1:20">
      <c r="A1767" s="167">
        <v>50300</v>
      </c>
      <c r="B1767" s="168">
        <v>45952</v>
      </c>
      <c r="C1767" s="168">
        <v>45952</v>
      </c>
      <c r="D1767" s="167" t="s">
        <v>5804</v>
      </c>
      <c r="E1767" s="167" t="s">
        <v>5804</v>
      </c>
      <c r="F1767" s="167" t="s">
        <v>1557</v>
      </c>
      <c r="G1767" s="167" t="s">
        <v>134</v>
      </c>
      <c r="I1767" s="167" t="s">
        <v>1650</v>
      </c>
      <c r="J1767" s="167" t="s">
        <v>2088</v>
      </c>
      <c r="K1767" s="167" t="s">
        <v>570</v>
      </c>
      <c r="L1767" s="167" t="s">
        <v>2089</v>
      </c>
      <c r="M1767" s="167" t="s">
        <v>2081</v>
      </c>
      <c r="O1767" s="167">
        <v>11319</v>
      </c>
      <c r="P1767" s="167" t="s">
        <v>4987</v>
      </c>
      <c r="Q1767" s="167">
        <v>118</v>
      </c>
      <c r="S1767" s="167">
        <f t="shared" si="27"/>
        <v>118</v>
      </c>
      <c r="T1767" s="167" t="s">
        <v>1361</v>
      </c>
    </row>
    <row r="1768" spans="1:20">
      <c r="A1768" s="167">
        <v>50300</v>
      </c>
      <c r="B1768" s="168">
        <v>45952</v>
      </c>
      <c r="C1768" s="168">
        <v>45952</v>
      </c>
      <c r="D1768" s="167" t="s">
        <v>5804</v>
      </c>
      <c r="E1768" s="167" t="s">
        <v>5804</v>
      </c>
      <c r="F1768" s="167" t="s">
        <v>1557</v>
      </c>
      <c r="G1768" s="167" t="s">
        <v>134</v>
      </c>
      <c r="I1768" s="167" t="s">
        <v>1650</v>
      </c>
      <c r="J1768" s="167" t="s">
        <v>2088</v>
      </c>
      <c r="K1768" s="167" t="s">
        <v>570</v>
      </c>
      <c r="L1768" s="167" t="s">
        <v>2089</v>
      </c>
      <c r="M1768" s="167" t="s">
        <v>2081</v>
      </c>
      <c r="O1768" s="167">
        <v>11319</v>
      </c>
      <c r="P1768" s="167" t="s">
        <v>4987</v>
      </c>
      <c r="Q1768" s="167">
        <v>128</v>
      </c>
      <c r="S1768" s="167">
        <f t="shared" si="27"/>
        <v>128</v>
      </c>
      <c r="T1768" s="167" t="s">
        <v>1361</v>
      </c>
    </row>
    <row r="1769" spans="1:20">
      <c r="A1769" s="167">
        <v>50300</v>
      </c>
      <c r="B1769" s="168">
        <v>45952</v>
      </c>
      <c r="C1769" s="168">
        <v>45952</v>
      </c>
      <c r="D1769" s="167" t="s">
        <v>5804</v>
      </c>
      <c r="E1769" s="167" t="s">
        <v>5804</v>
      </c>
      <c r="F1769" s="167" t="s">
        <v>1557</v>
      </c>
      <c r="G1769" s="167" t="s">
        <v>134</v>
      </c>
      <c r="I1769" s="167" t="s">
        <v>1650</v>
      </c>
      <c r="J1769" s="167" t="s">
        <v>2088</v>
      </c>
      <c r="K1769" s="167" t="s">
        <v>570</v>
      </c>
      <c r="L1769" s="167" t="s">
        <v>2089</v>
      </c>
      <c r="M1769" s="167" t="s">
        <v>2081</v>
      </c>
      <c r="O1769" s="167">
        <v>11319</v>
      </c>
      <c r="P1769" s="167" t="s">
        <v>4987</v>
      </c>
      <c r="Q1769" s="167">
        <v>128</v>
      </c>
      <c r="S1769" s="167">
        <f t="shared" si="27"/>
        <v>128</v>
      </c>
      <c r="T1769" s="167" t="s">
        <v>1361</v>
      </c>
    </row>
    <row r="1770" spans="1:20">
      <c r="A1770" s="167">
        <v>50300</v>
      </c>
      <c r="B1770" s="168">
        <v>45952</v>
      </c>
      <c r="C1770" s="168">
        <v>45952</v>
      </c>
      <c r="D1770" s="167" t="s">
        <v>5804</v>
      </c>
      <c r="E1770" s="167" t="s">
        <v>5804</v>
      </c>
      <c r="F1770" s="167" t="s">
        <v>1557</v>
      </c>
      <c r="G1770" s="167" t="s">
        <v>134</v>
      </c>
      <c r="I1770" s="167" t="s">
        <v>1650</v>
      </c>
      <c r="J1770" s="167" t="s">
        <v>2088</v>
      </c>
      <c r="K1770" s="167" t="s">
        <v>570</v>
      </c>
      <c r="L1770" s="167" t="s">
        <v>2089</v>
      </c>
      <c r="M1770" s="167" t="s">
        <v>2081</v>
      </c>
      <c r="O1770" s="167">
        <v>11319</v>
      </c>
      <c r="P1770" s="167" t="s">
        <v>4987</v>
      </c>
      <c r="Q1770" s="167">
        <v>189</v>
      </c>
      <c r="S1770" s="167">
        <f t="shared" si="27"/>
        <v>189</v>
      </c>
      <c r="T1770" s="167" t="s">
        <v>1361</v>
      </c>
    </row>
    <row r="1771" spans="1:20">
      <c r="A1771" s="167">
        <v>50300</v>
      </c>
      <c r="B1771" s="168">
        <v>45952</v>
      </c>
      <c r="C1771" s="168">
        <v>45952</v>
      </c>
      <c r="D1771" s="167" t="s">
        <v>5805</v>
      </c>
      <c r="E1771" s="167" t="s">
        <v>5805</v>
      </c>
      <c r="F1771" s="167" t="s">
        <v>1557</v>
      </c>
      <c r="G1771" s="167" t="s">
        <v>134</v>
      </c>
      <c r="I1771" s="167" t="s">
        <v>1650</v>
      </c>
      <c r="J1771" s="167" t="s">
        <v>3524</v>
      </c>
      <c r="K1771" s="167" t="s">
        <v>736</v>
      </c>
      <c r="L1771" s="167" t="s">
        <v>3525</v>
      </c>
      <c r="M1771" s="167" t="s">
        <v>4010</v>
      </c>
      <c r="O1771" s="167">
        <v>11320</v>
      </c>
      <c r="P1771" s="167" t="s">
        <v>4987</v>
      </c>
      <c r="Q1771" s="167">
        <v>17325.63</v>
      </c>
      <c r="S1771" s="167">
        <f t="shared" si="27"/>
        <v>17325.63</v>
      </c>
      <c r="T1771" s="167" t="s">
        <v>1361</v>
      </c>
    </row>
    <row r="1772" spans="1:20">
      <c r="A1772" s="167">
        <v>50300</v>
      </c>
      <c r="B1772" s="168">
        <v>45952</v>
      </c>
      <c r="C1772" s="168">
        <v>45952</v>
      </c>
      <c r="D1772" s="167" t="s">
        <v>5806</v>
      </c>
      <c r="E1772" s="167" t="s">
        <v>5806</v>
      </c>
      <c r="F1772" s="167" t="s">
        <v>1557</v>
      </c>
      <c r="G1772" s="167" t="s">
        <v>134</v>
      </c>
      <c r="I1772" s="167" t="s">
        <v>1650</v>
      </c>
      <c r="J1772" s="167" t="s">
        <v>3048</v>
      </c>
      <c r="K1772" s="167" t="s">
        <v>3041</v>
      </c>
      <c r="L1772" s="167" t="s">
        <v>3049</v>
      </c>
      <c r="M1772" s="167" t="s">
        <v>3042</v>
      </c>
      <c r="O1772" s="167">
        <v>11318</v>
      </c>
      <c r="P1772" s="167" t="s">
        <v>4987</v>
      </c>
      <c r="Q1772" s="167">
        <v>700</v>
      </c>
      <c r="S1772" s="167">
        <f t="shared" si="27"/>
        <v>700</v>
      </c>
      <c r="T1772" s="167" t="s">
        <v>1361</v>
      </c>
    </row>
    <row r="1773" spans="1:20">
      <c r="A1773" s="167">
        <v>50300</v>
      </c>
      <c r="B1773" s="168">
        <v>45953</v>
      </c>
      <c r="C1773" s="168">
        <v>45953</v>
      </c>
      <c r="D1773" s="167" t="s">
        <v>5807</v>
      </c>
      <c r="E1773" s="167" t="s">
        <v>5807</v>
      </c>
      <c r="F1773" s="167" t="s">
        <v>1557</v>
      </c>
      <c r="G1773" s="167" t="s">
        <v>134</v>
      </c>
      <c r="I1773" s="167" t="s">
        <v>1618</v>
      </c>
      <c r="J1773" s="167" t="s">
        <v>4446</v>
      </c>
      <c r="K1773" s="167" t="s">
        <v>1301</v>
      </c>
      <c r="L1773" s="167" t="s">
        <v>4447</v>
      </c>
      <c r="M1773" s="167" t="s">
        <v>4429</v>
      </c>
      <c r="O1773" s="167">
        <v>11322</v>
      </c>
      <c r="P1773" s="167" t="s">
        <v>4987</v>
      </c>
      <c r="Q1773" s="167">
        <v>273</v>
      </c>
      <c r="S1773" s="167">
        <f t="shared" si="27"/>
        <v>273</v>
      </c>
      <c r="T1773" s="167" t="s">
        <v>1361</v>
      </c>
    </row>
    <row r="1774" spans="1:20">
      <c r="A1774" s="167">
        <v>50300</v>
      </c>
      <c r="B1774" s="168">
        <v>45953</v>
      </c>
      <c r="C1774" s="168">
        <v>45953</v>
      </c>
      <c r="D1774" s="167" t="s">
        <v>5807</v>
      </c>
      <c r="E1774" s="167" t="s">
        <v>5807</v>
      </c>
      <c r="F1774" s="167" t="s">
        <v>1557</v>
      </c>
      <c r="G1774" s="167" t="s">
        <v>134</v>
      </c>
      <c r="I1774" s="167" t="s">
        <v>1618</v>
      </c>
      <c r="J1774" s="167" t="s">
        <v>4443</v>
      </c>
      <c r="K1774" s="167" t="s">
        <v>1301</v>
      </c>
      <c r="L1774" s="167" t="s">
        <v>4444</v>
      </c>
      <c r="M1774" s="167" t="s">
        <v>4429</v>
      </c>
      <c r="O1774" s="167">
        <v>11322</v>
      </c>
      <c r="P1774" s="167" t="s">
        <v>4987</v>
      </c>
      <c r="Q1774" s="167">
        <v>273</v>
      </c>
      <c r="S1774" s="167">
        <f t="shared" si="27"/>
        <v>273</v>
      </c>
      <c r="T1774" s="167" t="s">
        <v>1361</v>
      </c>
    </row>
    <row r="1775" spans="1:20">
      <c r="A1775" s="167">
        <v>50300</v>
      </c>
      <c r="B1775" s="168">
        <v>45953</v>
      </c>
      <c r="C1775" s="168">
        <v>45953</v>
      </c>
      <c r="D1775" s="167" t="s">
        <v>5807</v>
      </c>
      <c r="E1775" s="167" t="s">
        <v>5807</v>
      </c>
      <c r="F1775" s="167" t="s">
        <v>1557</v>
      </c>
      <c r="G1775" s="167" t="s">
        <v>134</v>
      </c>
      <c r="I1775" s="167" t="s">
        <v>1618</v>
      </c>
      <c r="J1775" s="167" t="s">
        <v>4440</v>
      </c>
      <c r="K1775" s="167" t="s">
        <v>1301</v>
      </c>
      <c r="L1775" s="167" t="s">
        <v>4441</v>
      </c>
      <c r="M1775" s="167" t="s">
        <v>4429</v>
      </c>
      <c r="O1775" s="167">
        <v>11322</v>
      </c>
      <c r="P1775" s="167" t="s">
        <v>4987</v>
      </c>
      <c r="Q1775" s="167">
        <v>273</v>
      </c>
      <c r="S1775" s="167">
        <f t="shared" si="27"/>
        <v>273</v>
      </c>
      <c r="T1775" s="167" t="s">
        <v>1361</v>
      </c>
    </row>
    <row r="1776" spans="1:20">
      <c r="A1776" s="167">
        <v>50300</v>
      </c>
      <c r="B1776" s="168">
        <v>45953</v>
      </c>
      <c r="C1776" s="168">
        <v>45953</v>
      </c>
      <c r="D1776" s="167" t="s">
        <v>5807</v>
      </c>
      <c r="E1776" s="167" t="s">
        <v>5807</v>
      </c>
      <c r="F1776" s="167" t="s">
        <v>1557</v>
      </c>
      <c r="G1776" s="167" t="s">
        <v>134</v>
      </c>
      <c r="I1776" s="167" t="s">
        <v>1618</v>
      </c>
      <c r="J1776" s="167" t="s">
        <v>4446</v>
      </c>
      <c r="K1776" s="167" t="s">
        <v>1301</v>
      </c>
      <c r="L1776" s="167" t="s">
        <v>4447</v>
      </c>
      <c r="M1776" s="167" t="s">
        <v>4429</v>
      </c>
      <c r="O1776" s="167">
        <v>11322</v>
      </c>
      <c r="P1776" s="167" t="s">
        <v>4987</v>
      </c>
      <c r="Q1776" s="167">
        <v>279.73</v>
      </c>
      <c r="S1776" s="167">
        <f t="shared" si="27"/>
        <v>279.73</v>
      </c>
      <c r="T1776" s="167" t="s">
        <v>1361</v>
      </c>
    </row>
    <row r="1777" spans="1:20">
      <c r="A1777" s="167">
        <v>50300</v>
      </c>
      <c r="B1777" s="168">
        <v>45953</v>
      </c>
      <c r="C1777" s="168">
        <v>45953</v>
      </c>
      <c r="D1777" s="167" t="s">
        <v>5807</v>
      </c>
      <c r="E1777" s="167" t="s">
        <v>5807</v>
      </c>
      <c r="F1777" s="167" t="s">
        <v>1557</v>
      </c>
      <c r="G1777" s="167" t="s">
        <v>134</v>
      </c>
      <c r="I1777" s="167" t="s">
        <v>1618</v>
      </c>
      <c r="J1777" s="167" t="s">
        <v>4443</v>
      </c>
      <c r="K1777" s="167" t="s">
        <v>1301</v>
      </c>
      <c r="L1777" s="167" t="s">
        <v>4444</v>
      </c>
      <c r="M1777" s="167" t="s">
        <v>4429</v>
      </c>
      <c r="O1777" s="167">
        <v>11322</v>
      </c>
      <c r="P1777" s="167" t="s">
        <v>4987</v>
      </c>
      <c r="Q1777" s="167">
        <v>279.73</v>
      </c>
      <c r="S1777" s="167">
        <f t="shared" si="27"/>
        <v>279.73</v>
      </c>
      <c r="T1777" s="167" t="s">
        <v>1361</v>
      </c>
    </row>
    <row r="1778" spans="1:20">
      <c r="A1778" s="167">
        <v>50300</v>
      </c>
      <c r="B1778" s="168">
        <v>45953</v>
      </c>
      <c r="C1778" s="168">
        <v>45953</v>
      </c>
      <c r="D1778" s="167" t="s">
        <v>5807</v>
      </c>
      <c r="E1778" s="167" t="s">
        <v>5807</v>
      </c>
      <c r="F1778" s="167" t="s">
        <v>1557</v>
      </c>
      <c r="G1778" s="167" t="s">
        <v>134</v>
      </c>
      <c r="I1778" s="167" t="s">
        <v>1618</v>
      </c>
      <c r="J1778" s="167" t="s">
        <v>4440</v>
      </c>
      <c r="K1778" s="167" t="s">
        <v>1301</v>
      </c>
      <c r="L1778" s="167" t="s">
        <v>4441</v>
      </c>
      <c r="M1778" s="167" t="s">
        <v>4429</v>
      </c>
      <c r="O1778" s="167">
        <v>11322</v>
      </c>
      <c r="P1778" s="167" t="s">
        <v>4987</v>
      </c>
      <c r="Q1778" s="167">
        <v>279.73</v>
      </c>
      <c r="S1778" s="167">
        <f t="shared" si="27"/>
        <v>279.73</v>
      </c>
      <c r="T1778" s="167" t="s">
        <v>1361</v>
      </c>
    </row>
    <row r="1779" spans="1:20">
      <c r="A1779" s="167">
        <v>50300</v>
      </c>
      <c r="B1779" s="168">
        <v>45953</v>
      </c>
      <c r="C1779" s="168">
        <v>45953</v>
      </c>
      <c r="D1779" s="167" t="s">
        <v>5807</v>
      </c>
      <c r="E1779" s="167" t="s">
        <v>5807</v>
      </c>
      <c r="F1779" s="167" t="s">
        <v>1557</v>
      </c>
      <c r="G1779" s="167" t="s">
        <v>134</v>
      </c>
      <c r="I1779" s="167" t="s">
        <v>1618</v>
      </c>
      <c r="J1779" s="167" t="s">
        <v>4450</v>
      </c>
      <c r="K1779" s="167" t="s">
        <v>1301</v>
      </c>
      <c r="L1779" s="167" t="s">
        <v>4451</v>
      </c>
      <c r="M1779" s="167" t="s">
        <v>4429</v>
      </c>
      <c r="O1779" s="167">
        <v>11322</v>
      </c>
      <c r="P1779" s="167" t="s">
        <v>4987</v>
      </c>
      <c r="Q1779" s="167">
        <v>568.1</v>
      </c>
      <c r="S1779" s="167">
        <f t="shared" si="27"/>
        <v>568.1</v>
      </c>
      <c r="T1779" s="167" t="s">
        <v>1361</v>
      </c>
    </row>
    <row r="1780" spans="1:20">
      <c r="A1780" s="167">
        <v>50300</v>
      </c>
      <c r="B1780" s="168">
        <v>45953</v>
      </c>
      <c r="C1780" s="168">
        <v>45953</v>
      </c>
      <c r="D1780" s="167" t="s">
        <v>5808</v>
      </c>
      <c r="E1780" s="167" t="s">
        <v>5808</v>
      </c>
      <c r="F1780" s="167" t="s">
        <v>1945</v>
      </c>
      <c r="G1780" s="167" t="s">
        <v>1946</v>
      </c>
      <c r="I1780" s="167" t="s">
        <v>1650</v>
      </c>
      <c r="J1780" s="167" t="s">
        <v>4124</v>
      </c>
      <c r="K1780" s="167" t="s">
        <v>741</v>
      </c>
      <c r="L1780" s="167" t="s">
        <v>4125</v>
      </c>
      <c r="M1780" s="167" t="s">
        <v>4126</v>
      </c>
      <c r="O1780" s="167">
        <v>11323</v>
      </c>
      <c r="P1780" s="167" t="s">
        <v>4987</v>
      </c>
      <c r="Q1780" s="167">
        <v>28615.200000000001</v>
      </c>
      <c r="S1780" s="167">
        <f t="shared" si="27"/>
        <v>28615.200000000001</v>
      </c>
      <c r="T1780" s="167" t="s">
        <v>1361</v>
      </c>
    </row>
    <row r="1781" spans="1:20">
      <c r="A1781" s="167">
        <v>50300</v>
      </c>
      <c r="B1781" s="168">
        <v>45953</v>
      </c>
      <c r="C1781" s="168">
        <v>45953</v>
      </c>
      <c r="D1781" s="167" t="s">
        <v>5809</v>
      </c>
      <c r="E1781" s="167" t="s">
        <v>5809</v>
      </c>
      <c r="F1781" s="167" t="s">
        <v>1553</v>
      </c>
      <c r="G1781" s="167" t="s">
        <v>1554</v>
      </c>
      <c r="I1781" s="167" t="s">
        <v>1405</v>
      </c>
      <c r="J1781" s="167" t="s">
        <v>2355</v>
      </c>
      <c r="K1781" s="167" t="s">
        <v>2356</v>
      </c>
      <c r="L1781" s="167" t="s">
        <v>2357</v>
      </c>
      <c r="M1781" s="167" t="s">
        <v>2358</v>
      </c>
      <c r="O1781" s="167">
        <v>11324</v>
      </c>
      <c r="P1781" s="167" t="s">
        <v>4987</v>
      </c>
      <c r="Q1781" s="167">
        <v>1625</v>
      </c>
      <c r="S1781" s="167">
        <f t="shared" si="27"/>
        <v>1625</v>
      </c>
      <c r="T1781" s="167" t="s">
        <v>1361</v>
      </c>
    </row>
    <row r="1782" spans="1:20">
      <c r="A1782" s="167">
        <v>50300</v>
      </c>
      <c r="B1782" s="168">
        <v>45953</v>
      </c>
      <c r="C1782" s="168">
        <v>45953</v>
      </c>
      <c r="D1782" s="167" t="s">
        <v>5810</v>
      </c>
      <c r="E1782" s="167" t="s">
        <v>5810</v>
      </c>
      <c r="F1782" s="167" t="s">
        <v>1553</v>
      </c>
      <c r="G1782" s="167" t="s">
        <v>1554</v>
      </c>
      <c r="I1782" s="167" t="s">
        <v>1405</v>
      </c>
      <c r="J1782" s="167" t="s">
        <v>2143</v>
      </c>
      <c r="K1782" s="167" t="s">
        <v>1240</v>
      </c>
      <c r="L1782" s="167" t="s">
        <v>2144</v>
      </c>
      <c r="M1782" s="167" t="s">
        <v>4088</v>
      </c>
      <c r="O1782" s="167">
        <v>11325</v>
      </c>
      <c r="P1782" s="167" t="s">
        <v>4987</v>
      </c>
      <c r="Q1782" s="167">
        <v>468.75</v>
      </c>
      <c r="S1782" s="167">
        <f t="shared" si="27"/>
        <v>468.75</v>
      </c>
      <c r="T1782" s="167" t="s">
        <v>1361</v>
      </c>
    </row>
    <row r="1783" spans="1:20">
      <c r="A1783" s="167">
        <v>50300</v>
      </c>
      <c r="B1783" s="168">
        <v>45953</v>
      </c>
      <c r="C1783" s="168">
        <v>45953</v>
      </c>
      <c r="D1783" s="167" t="s">
        <v>5810</v>
      </c>
      <c r="E1783" s="167" t="s">
        <v>5810</v>
      </c>
      <c r="F1783" s="167" t="s">
        <v>1553</v>
      </c>
      <c r="G1783" s="167" t="s">
        <v>1554</v>
      </c>
      <c r="I1783" s="167" t="s">
        <v>1405</v>
      </c>
      <c r="J1783" s="167" t="s">
        <v>4096</v>
      </c>
      <c r="K1783" s="167" t="s">
        <v>1240</v>
      </c>
      <c r="L1783" s="167" t="s">
        <v>4097</v>
      </c>
      <c r="M1783" s="167" t="s">
        <v>4088</v>
      </c>
      <c r="O1783" s="167">
        <v>11325</v>
      </c>
      <c r="P1783" s="167" t="s">
        <v>4987</v>
      </c>
      <c r="Q1783" s="167">
        <v>1892.5</v>
      </c>
      <c r="S1783" s="167">
        <f t="shared" si="27"/>
        <v>1892.5</v>
      </c>
      <c r="T1783" s="167" t="s">
        <v>1361</v>
      </c>
    </row>
    <row r="1784" spans="1:20">
      <c r="A1784" s="167">
        <v>50300</v>
      </c>
      <c r="B1784" s="168">
        <v>45953</v>
      </c>
      <c r="C1784" s="168">
        <v>45953</v>
      </c>
      <c r="D1784" s="167" t="s">
        <v>5811</v>
      </c>
      <c r="E1784" s="167" t="s">
        <v>5811</v>
      </c>
      <c r="F1784" s="167" t="s">
        <v>1500</v>
      </c>
      <c r="G1784" s="167" t="s">
        <v>508</v>
      </c>
      <c r="I1784" s="167" t="s">
        <v>1405</v>
      </c>
      <c r="J1784" s="167" t="s">
        <v>5812</v>
      </c>
      <c r="K1784" s="167" t="s">
        <v>892</v>
      </c>
      <c r="L1784" s="167" t="s">
        <v>5813</v>
      </c>
      <c r="M1784" s="167" t="s">
        <v>2124</v>
      </c>
      <c r="O1784" s="167">
        <v>11321</v>
      </c>
      <c r="P1784" s="167" t="s">
        <v>4987</v>
      </c>
      <c r="Q1784" s="167">
        <v>75</v>
      </c>
      <c r="S1784" s="167">
        <f t="shared" si="27"/>
        <v>75</v>
      </c>
      <c r="T1784" s="167" t="s">
        <v>1361</v>
      </c>
    </row>
    <row r="1785" spans="1:20">
      <c r="A1785" s="167">
        <v>50300</v>
      </c>
      <c r="B1785" s="168">
        <v>45953</v>
      </c>
      <c r="C1785" s="168">
        <v>45953</v>
      </c>
      <c r="D1785" s="167" t="s">
        <v>5814</v>
      </c>
      <c r="E1785" s="167" t="s">
        <v>5814</v>
      </c>
      <c r="F1785" s="167" t="s">
        <v>1504</v>
      </c>
      <c r="G1785" s="167" t="s">
        <v>297</v>
      </c>
      <c r="I1785" s="167" t="s">
        <v>1650</v>
      </c>
      <c r="J1785" s="167" t="s">
        <v>4023</v>
      </c>
      <c r="K1785" s="167" t="s">
        <v>736</v>
      </c>
      <c r="L1785" s="167" t="s">
        <v>4023</v>
      </c>
      <c r="M1785" s="167" t="s">
        <v>4010</v>
      </c>
      <c r="O1785" s="167">
        <v>11327</v>
      </c>
      <c r="P1785" s="167" t="s">
        <v>4987</v>
      </c>
      <c r="Q1785" s="167">
        <v>576.99</v>
      </c>
      <c r="S1785" s="167">
        <f t="shared" si="27"/>
        <v>576.99</v>
      </c>
      <c r="T1785" s="167" t="s">
        <v>1361</v>
      </c>
    </row>
    <row r="1786" spans="1:20">
      <c r="A1786" s="167">
        <v>50300</v>
      </c>
      <c r="B1786" s="168">
        <v>45953</v>
      </c>
      <c r="C1786" s="168">
        <v>45953</v>
      </c>
      <c r="D1786" s="167" t="s">
        <v>5815</v>
      </c>
      <c r="E1786" s="167" t="s">
        <v>5815</v>
      </c>
      <c r="F1786" s="167" t="s">
        <v>1557</v>
      </c>
      <c r="G1786" s="167" t="s">
        <v>134</v>
      </c>
      <c r="I1786" s="167" t="s">
        <v>1650</v>
      </c>
      <c r="J1786" s="167" t="s">
        <v>4724</v>
      </c>
      <c r="K1786" s="167" t="s">
        <v>4651</v>
      </c>
      <c r="L1786" s="167" t="s">
        <v>4724</v>
      </c>
      <c r="M1786" s="167" t="s">
        <v>4652</v>
      </c>
      <c r="O1786" s="167">
        <v>11329</v>
      </c>
      <c r="P1786" s="167" t="s">
        <v>4987</v>
      </c>
      <c r="Q1786" s="167">
        <v>15.52</v>
      </c>
      <c r="S1786" s="167">
        <f t="shared" si="27"/>
        <v>15.52</v>
      </c>
      <c r="T1786" s="167" t="s">
        <v>1361</v>
      </c>
    </row>
    <row r="1787" spans="1:20">
      <c r="A1787" s="167">
        <v>50300</v>
      </c>
      <c r="B1787" s="168">
        <v>45953</v>
      </c>
      <c r="C1787" s="168">
        <v>45953</v>
      </c>
      <c r="D1787" s="167" t="s">
        <v>5815</v>
      </c>
      <c r="E1787" s="167" t="s">
        <v>5815</v>
      </c>
      <c r="F1787" s="167" t="s">
        <v>1557</v>
      </c>
      <c r="G1787" s="167" t="s">
        <v>134</v>
      </c>
      <c r="I1787" s="167" t="s">
        <v>1650</v>
      </c>
      <c r="J1787" s="167" t="s">
        <v>4789</v>
      </c>
      <c r="K1787" s="167" t="s">
        <v>4651</v>
      </c>
      <c r="L1787" s="167" t="s">
        <v>4790</v>
      </c>
      <c r="M1787" s="167" t="s">
        <v>4652</v>
      </c>
      <c r="O1787" s="167">
        <v>11329</v>
      </c>
      <c r="P1787" s="167" t="s">
        <v>4987</v>
      </c>
      <c r="Q1787" s="167">
        <v>804.05</v>
      </c>
      <c r="S1787" s="167">
        <f t="shared" si="27"/>
        <v>804.05</v>
      </c>
      <c r="T1787" s="167" t="s">
        <v>1361</v>
      </c>
    </row>
    <row r="1788" spans="1:20">
      <c r="A1788" s="167">
        <v>50300</v>
      </c>
      <c r="B1788" s="168">
        <v>45953</v>
      </c>
      <c r="C1788" s="168">
        <v>45953</v>
      </c>
      <c r="D1788" s="167" t="s">
        <v>5816</v>
      </c>
      <c r="E1788" s="167" t="s">
        <v>5816</v>
      </c>
      <c r="F1788" s="167" t="s">
        <v>1945</v>
      </c>
      <c r="G1788" s="167" t="s">
        <v>1946</v>
      </c>
      <c r="I1788" s="167" t="s">
        <v>1650</v>
      </c>
      <c r="J1788" s="167" t="s">
        <v>2836</v>
      </c>
      <c r="K1788" s="167" t="s">
        <v>620</v>
      </c>
      <c r="L1788" s="167" t="s">
        <v>2837</v>
      </c>
      <c r="M1788" s="167" t="s">
        <v>2814</v>
      </c>
      <c r="O1788" s="167">
        <v>11330</v>
      </c>
      <c r="P1788" s="167" t="s">
        <v>4987</v>
      </c>
      <c r="Q1788" s="167">
        <v>661.5</v>
      </c>
      <c r="S1788" s="167">
        <f t="shared" si="27"/>
        <v>661.5</v>
      </c>
      <c r="T1788" s="167" t="s">
        <v>1361</v>
      </c>
    </row>
    <row r="1789" spans="1:20">
      <c r="A1789" s="167">
        <v>50300</v>
      </c>
      <c r="B1789" s="168">
        <v>45953</v>
      </c>
      <c r="C1789" s="168">
        <v>45953</v>
      </c>
      <c r="D1789" s="167" t="s">
        <v>5816</v>
      </c>
      <c r="E1789" s="167" t="s">
        <v>5816</v>
      </c>
      <c r="F1789" s="167" t="s">
        <v>1945</v>
      </c>
      <c r="G1789" s="167" t="s">
        <v>1946</v>
      </c>
      <c r="I1789" s="167" t="s">
        <v>1650</v>
      </c>
      <c r="J1789" s="167" t="s">
        <v>2839</v>
      </c>
      <c r="K1789" s="167" t="s">
        <v>620</v>
      </c>
      <c r="L1789" s="167" t="s">
        <v>2840</v>
      </c>
      <c r="M1789" s="167" t="s">
        <v>2814</v>
      </c>
      <c r="O1789" s="167">
        <v>11330</v>
      </c>
      <c r="P1789" s="167" t="s">
        <v>4987</v>
      </c>
      <c r="Q1789" s="167">
        <v>1650.6</v>
      </c>
      <c r="S1789" s="167">
        <f t="shared" si="27"/>
        <v>1650.6</v>
      </c>
      <c r="T1789" s="167" t="s">
        <v>1361</v>
      </c>
    </row>
    <row r="1790" spans="1:20">
      <c r="A1790" s="167">
        <v>50300</v>
      </c>
      <c r="B1790" s="168">
        <v>45953</v>
      </c>
      <c r="C1790" s="168">
        <v>45953</v>
      </c>
      <c r="D1790" s="167" t="s">
        <v>5817</v>
      </c>
      <c r="E1790" s="167" t="s">
        <v>5817</v>
      </c>
      <c r="F1790" s="167" t="s">
        <v>1945</v>
      </c>
      <c r="G1790" s="167" t="s">
        <v>1946</v>
      </c>
      <c r="I1790" s="167" t="s">
        <v>1650</v>
      </c>
      <c r="J1790" s="167" t="s">
        <v>2839</v>
      </c>
      <c r="K1790" s="167" t="s">
        <v>732</v>
      </c>
      <c r="L1790" s="167" t="s">
        <v>2840</v>
      </c>
      <c r="M1790" s="167" t="s">
        <v>3792</v>
      </c>
      <c r="O1790" s="167">
        <v>11331</v>
      </c>
      <c r="P1790" s="167" t="s">
        <v>4987</v>
      </c>
      <c r="Q1790" s="167">
        <v>25</v>
      </c>
      <c r="S1790" s="167">
        <f t="shared" si="27"/>
        <v>25</v>
      </c>
      <c r="T1790" s="167" t="s">
        <v>1361</v>
      </c>
    </row>
    <row r="1791" spans="1:20">
      <c r="A1791" s="167">
        <v>50300</v>
      </c>
      <c r="B1791" s="168">
        <v>45957</v>
      </c>
      <c r="C1791" s="168">
        <v>45957</v>
      </c>
      <c r="D1791" s="167" t="s">
        <v>5818</v>
      </c>
      <c r="E1791" s="167" t="s">
        <v>5818</v>
      </c>
      <c r="F1791" s="167" t="s">
        <v>1557</v>
      </c>
      <c r="G1791" s="167" t="s">
        <v>134</v>
      </c>
      <c r="I1791" s="167" t="s">
        <v>1650</v>
      </c>
      <c r="J1791" s="167" t="s">
        <v>4786</v>
      </c>
      <c r="K1791" s="167" t="s">
        <v>4651</v>
      </c>
      <c r="L1791" s="167" t="s">
        <v>4787</v>
      </c>
      <c r="M1791" s="167" t="s">
        <v>4652</v>
      </c>
      <c r="O1791" s="167">
        <v>11333</v>
      </c>
      <c r="P1791" s="167" t="s">
        <v>4987</v>
      </c>
      <c r="Q1791" s="167">
        <v>786.56</v>
      </c>
      <c r="S1791" s="167">
        <f t="shared" si="27"/>
        <v>786.56</v>
      </c>
      <c r="T1791" s="167" t="s">
        <v>1361</v>
      </c>
    </row>
    <row r="1792" spans="1:20">
      <c r="A1792" s="167">
        <v>50300</v>
      </c>
      <c r="B1792" s="168">
        <v>45957</v>
      </c>
      <c r="C1792" s="168">
        <v>45957</v>
      </c>
      <c r="D1792" s="167" t="s">
        <v>5819</v>
      </c>
      <c r="E1792" s="167" t="s">
        <v>5819</v>
      </c>
      <c r="F1792" s="167" t="s">
        <v>1557</v>
      </c>
      <c r="G1792" s="167" t="s">
        <v>134</v>
      </c>
      <c r="I1792" s="167" t="s">
        <v>1650</v>
      </c>
      <c r="J1792" s="167" t="s">
        <v>4786</v>
      </c>
      <c r="K1792" s="167" t="s">
        <v>4651</v>
      </c>
      <c r="L1792" s="167" t="s">
        <v>4787</v>
      </c>
      <c r="M1792" s="167" t="s">
        <v>4652</v>
      </c>
      <c r="O1792" s="167">
        <v>11334</v>
      </c>
      <c r="P1792" s="167" t="s">
        <v>4987</v>
      </c>
      <c r="Q1792" s="167">
        <v>786.56</v>
      </c>
      <c r="S1792" s="167">
        <f t="shared" si="27"/>
        <v>786.56</v>
      </c>
      <c r="T1792" s="167" t="s">
        <v>1361</v>
      </c>
    </row>
    <row r="1793" spans="1:20">
      <c r="A1793" s="167">
        <v>50300</v>
      </c>
      <c r="B1793" s="168">
        <v>45957</v>
      </c>
      <c r="C1793" s="168">
        <v>45957</v>
      </c>
      <c r="D1793" s="167" t="s">
        <v>5820</v>
      </c>
      <c r="E1793" s="167" t="s">
        <v>5820</v>
      </c>
      <c r="F1793" s="167" t="s">
        <v>1557</v>
      </c>
      <c r="G1793" s="167" t="s">
        <v>134</v>
      </c>
      <c r="I1793" s="167" t="s">
        <v>1650</v>
      </c>
      <c r="J1793" s="167" t="s">
        <v>4715</v>
      </c>
      <c r="K1793" s="167" t="s">
        <v>4651</v>
      </c>
      <c r="L1793" s="167" t="s">
        <v>4716</v>
      </c>
      <c r="M1793" s="167" t="s">
        <v>4652</v>
      </c>
      <c r="O1793" s="167">
        <v>11335</v>
      </c>
      <c r="P1793" s="167" t="s">
        <v>4987</v>
      </c>
      <c r="Q1793" s="167">
        <v>11.8</v>
      </c>
      <c r="S1793" s="167">
        <f t="shared" si="27"/>
        <v>11.8</v>
      </c>
      <c r="T1793" s="167" t="s">
        <v>1361</v>
      </c>
    </row>
    <row r="1794" spans="1:20">
      <c r="A1794" s="167">
        <v>50300</v>
      </c>
      <c r="B1794" s="168">
        <v>45957</v>
      </c>
      <c r="C1794" s="168">
        <v>45957</v>
      </c>
      <c r="D1794" s="167" t="s">
        <v>5820</v>
      </c>
      <c r="E1794" s="167" t="s">
        <v>5820</v>
      </c>
      <c r="F1794" s="167" t="s">
        <v>1557</v>
      </c>
      <c r="G1794" s="167" t="s">
        <v>134</v>
      </c>
      <c r="I1794" s="167" t="s">
        <v>1650</v>
      </c>
      <c r="J1794" s="167" t="s">
        <v>4783</v>
      </c>
      <c r="K1794" s="167" t="s">
        <v>4651</v>
      </c>
      <c r="L1794" s="167" t="s">
        <v>4784</v>
      </c>
      <c r="M1794" s="167" t="s">
        <v>4652</v>
      </c>
      <c r="O1794" s="167">
        <v>11335</v>
      </c>
      <c r="P1794" s="167" t="s">
        <v>4987</v>
      </c>
      <c r="Q1794" s="167">
        <v>431.6</v>
      </c>
      <c r="S1794" s="167">
        <f t="shared" si="27"/>
        <v>431.6</v>
      </c>
      <c r="T1794" s="167" t="s">
        <v>1361</v>
      </c>
    </row>
    <row r="1795" spans="1:20">
      <c r="A1795" s="167">
        <v>50300</v>
      </c>
      <c r="B1795" s="168">
        <v>45957</v>
      </c>
      <c r="C1795" s="168">
        <v>45957</v>
      </c>
      <c r="D1795" s="167" t="s">
        <v>5821</v>
      </c>
      <c r="E1795" s="167" t="s">
        <v>5821</v>
      </c>
      <c r="F1795" s="167" t="s">
        <v>1557</v>
      </c>
      <c r="G1795" s="167" t="s">
        <v>134</v>
      </c>
      <c r="I1795" s="167" t="s">
        <v>1650</v>
      </c>
      <c r="J1795" s="167" t="s">
        <v>3288</v>
      </c>
      <c r="K1795" s="167" t="s">
        <v>4651</v>
      </c>
      <c r="L1795" s="167" t="s">
        <v>3289</v>
      </c>
      <c r="M1795" s="167" t="s">
        <v>4652</v>
      </c>
      <c r="O1795" s="167">
        <v>11336</v>
      </c>
      <c r="P1795" s="167" t="s">
        <v>4987</v>
      </c>
      <c r="Q1795" s="167">
        <v>113</v>
      </c>
      <c r="S1795" s="167">
        <f t="shared" ref="S1795:S1858" si="28">Q1795-R1795</f>
        <v>113</v>
      </c>
      <c r="T1795" s="167" t="s">
        <v>1361</v>
      </c>
    </row>
    <row r="1796" spans="1:20">
      <c r="A1796" s="167">
        <v>50300</v>
      </c>
      <c r="B1796" s="168">
        <v>45957</v>
      </c>
      <c r="C1796" s="168">
        <v>45957</v>
      </c>
      <c r="D1796" s="167" t="s">
        <v>5822</v>
      </c>
      <c r="E1796" s="167" t="s">
        <v>5822</v>
      </c>
      <c r="F1796" s="167" t="s">
        <v>1557</v>
      </c>
      <c r="G1796" s="167" t="s">
        <v>134</v>
      </c>
      <c r="I1796" s="167" t="s">
        <v>1650</v>
      </c>
      <c r="J1796" s="167" t="s">
        <v>4193</v>
      </c>
      <c r="K1796" s="167" t="s">
        <v>741</v>
      </c>
      <c r="L1796" s="167" t="s">
        <v>4194</v>
      </c>
      <c r="M1796" s="167" t="s">
        <v>4126</v>
      </c>
      <c r="O1796" s="167">
        <v>11337</v>
      </c>
      <c r="P1796" s="167" t="s">
        <v>4987</v>
      </c>
      <c r="Q1796" s="167">
        <v>777.64</v>
      </c>
      <c r="S1796" s="167">
        <f t="shared" si="28"/>
        <v>777.64</v>
      </c>
      <c r="T1796" s="167" t="s">
        <v>1361</v>
      </c>
    </row>
    <row r="1797" spans="1:20">
      <c r="A1797" s="167">
        <v>50300</v>
      </c>
      <c r="B1797" s="168">
        <v>45957</v>
      </c>
      <c r="C1797" s="168">
        <v>45957</v>
      </c>
      <c r="D1797" s="167" t="s">
        <v>5822</v>
      </c>
      <c r="E1797" s="167" t="s">
        <v>5822</v>
      </c>
      <c r="F1797" s="167" t="s">
        <v>1557</v>
      </c>
      <c r="G1797" s="167" t="s">
        <v>134</v>
      </c>
      <c r="I1797" s="167" t="s">
        <v>1650</v>
      </c>
      <c r="J1797" s="167" t="s">
        <v>4164</v>
      </c>
      <c r="K1797" s="167" t="s">
        <v>741</v>
      </c>
      <c r="L1797" s="167" t="s">
        <v>4165</v>
      </c>
      <c r="M1797" s="167" t="s">
        <v>4126</v>
      </c>
      <c r="O1797" s="167">
        <v>11337</v>
      </c>
      <c r="P1797" s="167" t="s">
        <v>4987</v>
      </c>
      <c r="Q1797" s="167">
        <v>1314</v>
      </c>
      <c r="S1797" s="167">
        <f t="shared" si="28"/>
        <v>1314</v>
      </c>
      <c r="T1797" s="167" t="s">
        <v>1361</v>
      </c>
    </row>
    <row r="1798" spans="1:20">
      <c r="A1798" s="167">
        <v>50300</v>
      </c>
      <c r="B1798" s="168">
        <v>45957</v>
      </c>
      <c r="C1798" s="168">
        <v>45957</v>
      </c>
      <c r="D1798" s="167" t="s">
        <v>5822</v>
      </c>
      <c r="E1798" s="167" t="s">
        <v>5822</v>
      </c>
      <c r="F1798" s="167" t="s">
        <v>1557</v>
      </c>
      <c r="G1798" s="167" t="s">
        <v>134</v>
      </c>
      <c r="I1798" s="167" t="s">
        <v>1650</v>
      </c>
      <c r="J1798" s="167" t="s">
        <v>4136</v>
      </c>
      <c r="K1798" s="167" t="s">
        <v>741</v>
      </c>
      <c r="L1798" s="167" t="s">
        <v>4137</v>
      </c>
      <c r="M1798" s="167" t="s">
        <v>4126</v>
      </c>
      <c r="O1798" s="167">
        <v>11337</v>
      </c>
      <c r="P1798" s="167" t="s">
        <v>4987</v>
      </c>
      <c r="Q1798" s="167">
        <v>1850.59</v>
      </c>
      <c r="S1798" s="167">
        <f t="shared" si="28"/>
        <v>1850.59</v>
      </c>
      <c r="T1798" s="167" t="s">
        <v>1361</v>
      </c>
    </row>
    <row r="1799" spans="1:20">
      <c r="A1799" s="167">
        <v>50300</v>
      </c>
      <c r="B1799" s="168">
        <v>45957</v>
      </c>
      <c r="C1799" s="168">
        <v>45957</v>
      </c>
      <c r="D1799" s="167" t="s">
        <v>5822</v>
      </c>
      <c r="E1799" s="167" t="s">
        <v>5822</v>
      </c>
      <c r="F1799" s="167" t="s">
        <v>1557</v>
      </c>
      <c r="G1799" s="167" t="s">
        <v>134</v>
      </c>
      <c r="I1799" s="167" t="s">
        <v>1650</v>
      </c>
      <c r="J1799" s="167" t="s">
        <v>4148</v>
      </c>
      <c r="K1799" s="167" t="s">
        <v>741</v>
      </c>
      <c r="L1799" s="167" t="s">
        <v>4149</v>
      </c>
      <c r="M1799" s="167" t="s">
        <v>4126</v>
      </c>
      <c r="O1799" s="167">
        <v>11337</v>
      </c>
      <c r="P1799" s="167" t="s">
        <v>4987</v>
      </c>
      <c r="Q1799" s="167">
        <v>5039.88</v>
      </c>
      <c r="S1799" s="167">
        <f t="shared" si="28"/>
        <v>5039.88</v>
      </c>
      <c r="T1799" s="167" t="s">
        <v>1361</v>
      </c>
    </row>
    <row r="1800" spans="1:20">
      <c r="A1800" s="167">
        <v>50300</v>
      </c>
      <c r="B1800" s="168">
        <v>45957</v>
      </c>
      <c r="C1800" s="168">
        <v>45957</v>
      </c>
      <c r="D1800" s="167" t="s">
        <v>5823</v>
      </c>
      <c r="E1800" s="167" t="s">
        <v>5823</v>
      </c>
      <c r="F1800" s="167" t="s">
        <v>1557</v>
      </c>
      <c r="G1800" s="167" t="s">
        <v>134</v>
      </c>
      <c r="I1800" s="167" t="s">
        <v>1650</v>
      </c>
      <c r="J1800" s="167" t="s">
        <v>4145</v>
      </c>
      <c r="K1800" s="167" t="s">
        <v>741</v>
      </c>
      <c r="L1800" s="167" t="s">
        <v>4146</v>
      </c>
      <c r="M1800" s="167" t="s">
        <v>4126</v>
      </c>
      <c r="O1800" s="167">
        <v>11338</v>
      </c>
      <c r="P1800" s="167" t="s">
        <v>4987</v>
      </c>
      <c r="Q1800" s="167">
        <v>1231.1099999999999</v>
      </c>
      <c r="S1800" s="167">
        <f t="shared" si="28"/>
        <v>1231.1099999999999</v>
      </c>
      <c r="T1800" s="167" t="s">
        <v>1361</v>
      </c>
    </row>
    <row r="1801" spans="1:20">
      <c r="A1801" s="167">
        <v>50300</v>
      </c>
      <c r="B1801" s="168">
        <v>45957</v>
      </c>
      <c r="C1801" s="168">
        <v>45957</v>
      </c>
      <c r="D1801" s="167" t="s">
        <v>5824</v>
      </c>
      <c r="E1801" s="167" t="s">
        <v>5824</v>
      </c>
      <c r="F1801" s="167" t="s">
        <v>1557</v>
      </c>
      <c r="G1801" s="167" t="s">
        <v>134</v>
      </c>
      <c r="I1801" s="167" t="s">
        <v>1650</v>
      </c>
      <c r="J1801" s="167" t="s">
        <v>4736</v>
      </c>
      <c r="K1801" s="167" t="s">
        <v>4651</v>
      </c>
      <c r="L1801" s="167" t="s">
        <v>4737</v>
      </c>
      <c r="M1801" s="167" t="s">
        <v>4652</v>
      </c>
      <c r="O1801" s="167">
        <v>11339</v>
      </c>
      <c r="P1801" s="167" t="s">
        <v>4987</v>
      </c>
      <c r="Q1801" s="167">
        <v>679.07</v>
      </c>
      <c r="S1801" s="167">
        <f t="shared" si="28"/>
        <v>679.07</v>
      </c>
      <c r="T1801" s="167" t="s">
        <v>1361</v>
      </c>
    </row>
    <row r="1802" spans="1:20">
      <c r="A1802" s="167">
        <v>50300</v>
      </c>
      <c r="B1802" s="168">
        <v>45957</v>
      </c>
      <c r="C1802" s="168">
        <v>45957</v>
      </c>
      <c r="D1802" s="167" t="s">
        <v>5825</v>
      </c>
      <c r="E1802" s="167" t="s">
        <v>5825</v>
      </c>
      <c r="F1802" s="167" t="s">
        <v>1557</v>
      </c>
      <c r="G1802" s="167" t="s">
        <v>134</v>
      </c>
      <c r="I1802" s="167" t="s">
        <v>1650</v>
      </c>
      <c r="J1802" s="167" t="s">
        <v>4177</v>
      </c>
      <c r="K1802" s="167" t="s">
        <v>741</v>
      </c>
      <c r="L1802" s="167" t="s">
        <v>4178</v>
      </c>
      <c r="M1802" s="167" t="s">
        <v>4126</v>
      </c>
      <c r="O1802" s="167">
        <v>11340</v>
      </c>
      <c r="P1802" s="167" t="s">
        <v>4987</v>
      </c>
      <c r="Q1802" s="167">
        <v>496.58</v>
      </c>
      <c r="S1802" s="167">
        <f t="shared" si="28"/>
        <v>496.58</v>
      </c>
      <c r="T1802" s="167" t="s">
        <v>1361</v>
      </c>
    </row>
    <row r="1803" spans="1:20">
      <c r="A1803" s="167">
        <v>50300</v>
      </c>
      <c r="B1803" s="168">
        <v>45957</v>
      </c>
      <c r="C1803" s="168">
        <v>45957</v>
      </c>
      <c r="D1803" s="167" t="s">
        <v>5825</v>
      </c>
      <c r="E1803" s="167" t="s">
        <v>5825</v>
      </c>
      <c r="F1803" s="167" t="s">
        <v>1557</v>
      </c>
      <c r="G1803" s="167" t="s">
        <v>134</v>
      </c>
      <c r="I1803" s="167" t="s">
        <v>1650</v>
      </c>
      <c r="J1803" s="167" t="s">
        <v>4172</v>
      </c>
      <c r="K1803" s="167" t="s">
        <v>741</v>
      </c>
      <c r="L1803" s="167" t="s">
        <v>4173</v>
      </c>
      <c r="M1803" s="167" t="s">
        <v>4126</v>
      </c>
      <c r="O1803" s="167">
        <v>11340</v>
      </c>
      <c r="P1803" s="167" t="s">
        <v>4987</v>
      </c>
      <c r="Q1803" s="167">
        <v>794.77</v>
      </c>
      <c r="S1803" s="167">
        <f t="shared" si="28"/>
        <v>794.77</v>
      </c>
      <c r="T1803" s="167" t="s">
        <v>1361</v>
      </c>
    </row>
    <row r="1804" spans="1:20">
      <c r="A1804" s="167">
        <v>50300</v>
      </c>
      <c r="B1804" s="168">
        <v>45957</v>
      </c>
      <c r="C1804" s="168">
        <v>45957</v>
      </c>
      <c r="D1804" s="167" t="s">
        <v>5826</v>
      </c>
      <c r="E1804" s="167" t="s">
        <v>5826</v>
      </c>
      <c r="F1804" s="167" t="s">
        <v>1557</v>
      </c>
      <c r="G1804" s="167" t="s">
        <v>134</v>
      </c>
      <c r="I1804" s="167" t="s">
        <v>1650</v>
      </c>
      <c r="J1804" s="167" t="s">
        <v>2088</v>
      </c>
      <c r="K1804" s="167" t="s">
        <v>720</v>
      </c>
      <c r="L1804" s="167" t="s">
        <v>2089</v>
      </c>
      <c r="M1804" s="167" t="s">
        <v>3635</v>
      </c>
      <c r="O1804" s="167">
        <v>11341</v>
      </c>
      <c r="P1804" s="167" t="s">
        <v>4987</v>
      </c>
      <c r="Q1804" s="167">
        <v>263</v>
      </c>
      <c r="S1804" s="167">
        <f t="shared" si="28"/>
        <v>263</v>
      </c>
      <c r="T1804" s="167" t="s">
        <v>1361</v>
      </c>
    </row>
    <row r="1805" spans="1:20">
      <c r="A1805" s="167">
        <v>50300</v>
      </c>
      <c r="B1805" s="168">
        <v>45957</v>
      </c>
      <c r="C1805" s="168">
        <v>45957</v>
      </c>
      <c r="D1805" s="167" t="s">
        <v>5827</v>
      </c>
      <c r="E1805" s="167" t="s">
        <v>5827</v>
      </c>
      <c r="F1805" s="167" t="s">
        <v>1557</v>
      </c>
      <c r="G1805" s="167" t="s">
        <v>134</v>
      </c>
      <c r="I1805" s="167" t="s">
        <v>1650</v>
      </c>
      <c r="J1805" s="167" t="s">
        <v>4524</v>
      </c>
      <c r="K1805" s="167" t="s">
        <v>4525</v>
      </c>
      <c r="L1805" s="167" t="s">
        <v>4524</v>
      </c>
      <c r="M1805" s="167" t="s">
        <v>4526</v>
      </c>
      <c r="O1805" s="167">
        <v>11342</v>
      </c>
      <c r="P1805" s="167" t="s">
        <v>4987</v>
      </c>
      <c r="Q1805" s="167">
        <v>1400</v>
      </c>
      <c r="S1805" s="167">
        <f t="shared" si="28"/>
        <v>1400</v>
      </c>
      <c r="T1805" s="167" t="s">
        <v>1361</v>
      </c>
    </row>
    <row r="1806" spans="1:20">
      <c r="A1806" s="167">
        <v>50300</v>
      </c>
      <c r="B1806" s="168">
        <v>45957</v>
      </c>
      <c r="C1806" s="168">
        <v>45957</v>
      </c>
      <c r="D1806" s="167" t="s">
        <v>5828</v>
      </c>
      <c r="E1806" s="167" t="s">
        <v>5828</v>
      </c>
      <c r="F1806" s="167" t="s">
        <v>1557</v>
      </c>
      <c r="G1806" s="167" t="s">
        <v>134</v>
      </c>
      <c r="I1806" s="167" t="s">
        <v>1650</v>
      </c>
      <c r="J1806" s="167" t="s">
        <v>4177</v>
      </c>
      <c r="K1806" s="167" t="s">
        <v>741</v>
      </c>
      <c r="L1806" s="167" t="s">
        <v>4178</v>
      </c>
      <c r="M1806" s="167" t="s">
        <v>4126</v>
      </c>
      <c r="O1806" s="167">
        <v>11343</v>
      </c>
      <c r="P1806" s="167" t="s">
        <v>4987</v>
      </c>
      <c r="Q1806" s="167">
        <v>496.58</v>
      </c>
      <c r="S1806" s="167">
        <f t="shared" si="28"/>
        <v>496.58</v>
      </c>
      <c r="T1806" s="167" t="s">
        <v>1361</v>
      </c>
    </row>
    <row r="1807" spans="1:20">
      <c r="A1807" s="167">
        <v>50300</v>
      </c>
      <c r="B1807" s="168">
        <v>45957</v>
      </c>
      <c r="C1807" s="168">
        <v>45957</v>
      </c>
      <c r="D1807" s="167" t="s">
        <v>5828</v>
      </c>
      <c r="E1807" s="167" t="s">
        <v>5828</v>
      </c>
      <c r="F1807" s="167" t="s">
        <v>1557</v>
      </c>
      <c r="G1807" s="167" t="s">
        <v>134</v>
      </c>
      <c r="I1807" s="167" t="s">
        <v>1650</v>
      </c>
      <c r="J1807" s="167" t="s">
        <v>4172</v>
      </c>
      <c r="K1807" s="167" t="s">
        <v>741</v>
      </c>
      <c r="L1807" s="167" t="s">
        <v>4173</v>
      </c>
      <c r="M1807" s="167" t="s">
        <v>4126</v>
      </c>
      <c r="O1807" s="167">
        <v>11343</v>
      </c>
      <c r="P1807" s="167" t="s">
        <v>4987</v>
      </c>
      <c r="Q1807" s="167">
        <v>794.77</v>
      </c>
      <c r="S1807" s="167">
        <f t="shared" si="28"/>
        <v>794.77</v>
      </c>
      <c r="T1807" s="167" t="s">
        <v>1361</v>
      </c>
    </row>
    <row r="1808" spans="1:20">
      <c r="A1808" s="167">
        <v>50300</v>
      </c>
      <c r="B1808" s="168">
        <v>45957</v>
      </c>
      <c r="C1808" s="168">
        <v>45957</v>
      </c>
      <c r="D1808" s="167" t="s">
        <v>5829</v>
      </c>
      <c r="E1808" s="167" t="s">
        <v>5829</v>
      </c>
      <c r="F1808" s="167" t="s">
        <v>1557</v>
      </c>
      <c r="G1808" s="167" t="s">
        <v>134</v>
      </c>
      <c r="I1808" s="167" t="s">
        <v>1405</v>
      </c>
      <c r="J1808" s="167" t="s">
        <v>1565</v>
      </c>
      <c r="K1808" s="167" t="s">
        <v>815</v>
      </c>
      <c r="L1808" s="167" t="s">
        <v>1566</v>
      </c>
      <c r="M1808" s="167" t="s">
        <v>1548</v>
      </c>
      <c r="O1808" s="167">
        <v>11344</v>
      </c>
      <c r="P1808" s="167" t="s">
        <v>4987</v>
      </c>
      <c r="Q1808" s="167">
        <v>168.4</v>
      </c>
      <c r="S1808" s="167">
        <f t="shared" si="28"/>
        <v>168.4</v>
      </c>
      <c r="T1808" s="167" t="s">
        <v>1361</v>
      </c>
    </row>
    <row r="1809" spans="1:20">
      <c r="A1809" s="167">
        <v>50300</v>
      </c>
      <c r="B1809" s="168">
        <v>45957</v>
      </c>
      <c r="C1809" s="168">
        <v>45957</v>
      </c>
      <c r="D1809" s="167" t="s">
        <v>5829</v>
      </c>
      <c r="E1809" s="167" t="s">
        <v>5829</v>
      </c>
      <c r="F1809" s="167" t="s">
        <v>1557</v>
      </c>
      <c r="G1809" s="167" t="s">
        <v>134</v>
      </c>
      <c r="I1809" s="167" t="s">
        <v>1405</v>
      </c>
      <c r="J1809" s="167" t="s">
        <v>1562</v>
      </c>
      <c r="K1809" s="167" t="s">
        <v>815</v>
      </c>
      <c r="L1809" s="167" t="s">
        <v>1563</v>
      </c>
      <c r="M1809" s="167" t="s">
        <v>1548</v>
      </c>
      <c r="O1809" s="167">
        <v>11344</v>
      </c>
      <c r="P1809" s="167" t="s">
        <v>4987</v>
      </c>
      <c r="Q1809" s="167">
        <v>1120.07</v>
      </c>
      <c r="S1809" s="167">
        <f t="shared" si="28"/>
        <v>1120.07</v>
      </c>
      <c r="T1809" s="167" t="s">
        <v>1361</v>
      </c>
    </row>
    <row r="1810" spans="1:20">
      <c r="A1810" s="167">
        <v>50300</v>
      </c>
      <c r="B1810" s="168">
        <v>45957</v>
      </c>
      <c r="C1810" s="168">
        <v>45957</v>
      </c>
      <c r="D1810" s="167" t="s">
        <v>5830</v>
      </c>
      <c r="E1810" s="167" t="s">
        <v>5830</v>
      </c>
      <c r="F1810" s="167" t="s">
        <v>1557</v>
      </c>
      <c r="G1810" s="167" t="s">
        <v>134</v>
      </c>
      <c r="I1810" s="167" t="s">
        <v>1650</v>
      </c>
      <c r="J1810" s="167" t="s">
        <v>2088</v>
      </c>
      <c r="K1810" s="167" t="s">
        <v>646</v>
      </c>
      <c r="L1810" s="167" t="s">
        <v>2089</v>
      </c>
      <c r="M1810" s="167" t="s">
        <v>3068</v>
      </c>
      <c r="O1810" s="167">
        <v>11345</v>
      </c>
      <c r="P1810" s="167" t="s">
        <v>4987</v>
      </c>
      <c r="Q1810" s="167">
        <v>39</v>
      </c>
      <c r="S1810" s="167">
        <f t="shared" si="28"/>
        <v>39</v>
      </c>
      <c r="T1810" s="167" t="s">
        <v>1361</v>
      </c>
    </row>
    <row r="1811" spans="1:20">
      <c r="A1811" s="167">
        <v>50300</v>
      </c>
      <c r="B1811" s="168">
        <v>45957</v>
      </c>
      <c r="C1811" s="168">
        <v>45957</v>
      </c>
      <c r="D1811" s="167" t="s">
        <v>5830</v>
      </c>
      <c r="E1811" s="167" t="s">
        <v>5830</v>
      </c>
      <c r="F1811" s="167" t="s">
        <v>1557</v>
      </c>
      <c r="G1811" s="167" t="s">
        <v>134</v>
      </c>
      <c r="I1811" s="167" t="s">
        <v>1650</v>
      </c>
      <c r="J1811" s="167" t="s">
        <v>2088</v>
      </c>
      <c r="K1811" s="167" t="s">
        <v>646</v>
      </c>
      <c r="L1811" s="167" t="s">
        <v>2089</v>
      </c>
      <c r="M1811" s="167" t="s">
        <v>3068</v>
      </c>
      <c r="O1811" s="167">
        <v>11345</v>
      </c>
      <c r="P1811" s="167" t="s">
        <v>4987</v>
      </c>
      <c r="Q1811" s="167">
        <v>39</v>
      </c>
      <c r="S1811" s="167">
        <f t="shared" si="28"/>
        <v>39</v>
      </c>
      <c r="T1811" s="167" t="s">
        <v>1361</v>
      </c>
    </row>
    <row r="1812" spans="1:20">
      <c r="A1812" s="167">
        <v>50300</v>
      </c>
      <c r="B1812" s="168">
        <v>45957</v>
      </c>
      <c r="C1812" s="168">
        <v>45957</v>
      </c>
      <c r="D1812" s="167" t="s">
        <v>5830</v>
      </c>
      <c r="E1812" s="167" t="s">
        <v>5830</v>
      </c>
      <c r="F1812" s="167" t="s">
        <v>1557</v>
      </c>
      <c r="G1812" s="167" t="s">
        <v>134</v>
      </c>
      <c r="I1812" s="167" t="s">
        <v>1650</v>
      </c>
      <c r="J1812" s="167" t="s">
        <v>2088</v>
      </c>
      <c r="K1812" s="167" t="s">
        <v>646</v>
      </c>
      <c r="L1812" s="167" t="s">
        <v>2089</v>
      </c>
      <c r="M1812" s="167" t="s">
        <v>3068</v>
      </c>
      <c r="O1812" s="167">
        <v>11345</v>
      </c>
      <c r="P1812" s="167" t="s">
        <v>4987</v>
      </c>
      <c r="Q1812" s="167">
        <v>39</v>
      </c>
      <c r="S1812" s="167">
        <f t="shared" si="28"/>
        <v>39</v>
      </c>
      <c r="T1812" s="167" t="s">
        <v>1361</v>
      </c>
    </row>
    <row r="1813" spans="1:20">
      <c r="A1813" s="167">
        <v>50300</v>
      </c>
      <c r="B1813" s="168">
        <v>45957</v>
      </c>
      <c r="C1813" s="168">
        <v>45957</v>
      </c>
      <c r="D1813" s="167" t="s">
        <v>5830</v>
      </c>
      <c r="E1813" s="167" t="s">
        <v>5830</v>
      </c>
      <c r="F1813" s="167" t="s">
        <v>1557</v>
      </c>
      <c r="G1813" s="167" t="s">
        <v>134</v>
      </c>
      <c r="I1813" s="167" t="s">
        <v>1650</v>
      </c>
      <c r="J1813" s="167" t="s">
        <v>2088</v>
      </c>
      <c r="K1813" s="167" t="s">
        <v>646</v>
      </c>
      <c r="L1813" s="167" t="s">
        <v>2089</v>
      </c>
      <c r="M1813" s="167" t="s">
        <v>3068</v>
      </c>
      <c r="O1813" s="167">
        <v>11345</v>
      </c>
      <c r="P1813" s="167" t="s">
        <v>4987</v>
      </c>
      <c r="Q1813" s="167">
        <v>49</v>
      </c>
      <c r="S1813" s="167">
        <f t="shared" si="28"/>
        <v>49</v>
      </c>
      <c r="T1813" s="167" t="s">
        <v>1361</v>
      </c>
    </row>
    <row r="1814" spans="1:20">
      <c r="A1814" s="167">
        <v>50300</v>
      </c>
      <c r="B1814" s="168">
        <v>45957</v>
      </c>
      <c r="C1814" s="168">
        <v>45957</v>
      </c>
      <c r="D1814" s="167" t="s">
        <v>5830</v>
      </c>
      <c r="E1814" s="167" t="s">
        <v>5830</v>
      </c>
      <c r="F1814" s="167" t="s">
        <v>1557</v>
      </c>
      <c r="G1814" s="167" t="s">
        <v>134</v>
      </c>
      <c r="I1814" s="167" t="s">
        <v>1650</v>
      </c>
      <c r="J1814" s="167" t="s">
        <v>2088</v>
      </c>
      <c r="K1814" s="167" t="s">
        <v>646</v>
      </c>
      <c r="L1814" s="167" t="s">
        <v>2089</v>
      </c>
      <c r="M1814" s="167" t="s">
        <v>3068</v>
      </c>
      <c r="O1814" s="167">
        <v>11345</v>
      </c>
      <c r="P1814" s="167" t="s">
        <v>4987</v>
      </c>
      <c r="Q1814" s="167">
        <v>59</v>
      </c>
      <c r="S1814" s="167">
        <f t="shared" si="28"/>
        <v>59</v>
      </c>
      <c r="T1814" s="167" t="s">
        <v>1361</v>
      </c>
    </row>
    <row r="1815" spans="1:20">
      <c r="A1815" s="167">
        <v>50300</v>
      </c>
      <c r="B1815" s="168">
        <v>45957</v>
      </c>
      <c r="C1815" s="168">
        <v>45957</v>
      </c>
      <c r="D1815" s="167" t="s">
        <v>5830</v>
      </c>
      <c r="E1815" s="167" t="s">
        <v>5830</v>
      </c>
      <c r="F1815" s="167" t="s">
        <v>1557</v>
      </c>
      <c r="G1815" s="167" t="s">
        <v>134</v>
      </c>
      <c r="I1815" s="167" t="s">
        <v>1650</v>
      </c>
      <c r="J1815" s="167" t="s">
        <v>2088</v>
      </c>
      <c r="K1815" s="167" t="s">
        <v>646</v>
      </c>
      <c r="L1815" s="167" t="s">
        <v>2089</v>
      </c>
      <c r="M1815" s="167" t="s">
        <v>3068</v>
      </c>
      <c r="O1815" s="167">
        <v>11345</v>
      </c>
      <c r="P1815" s="167" t="s">
        <v>4987</v>
      </c>
      <c r="Q1815" s="167">
        <v>59</v>
      </c>
      <c r="S1815" s="167">
        <f t="shared" si="28"/>
        <v>59</v>
      </c>
      <c r="T1815" s="167" t="s">
        <v>1361</v>
      </c>
    </row>
    <row r="1816" spans="1:20">
      <c r="A1816" s="167">
        <v>50300</v>
      </c>
      <c r="B1816" s="168">
        <v>45957</v>
      </c>
      <c r="C1816" s="168">
        <v>45957</v>
      </c>
      <c r="D1816" s="167" t="s">
        <v>5830</v>
      </c>
      <c r="E1816" s="167" t="s">
        <v>5830</v>
      </c>
      <c r="F1816" s="167" t="s">
        <v>1557</v>
      </c>
      <c r="G1816" s="167" t="s">
        <v>134</v>
      </c>
      <c r="I1816" s="167" t="s">
        <v>1650</v>
      </c>
      <c r="J1816" s="167" t="s">
        <v>2088</v>
      </c>
      <c r="K1816" s="167" t="s">
        <v>646</v>
      </c>
      <c r="L1816" s="167" t="s">
        <v>2089</v>
      </c>
      <c r="M1816" s="167" t="s">
        <v>3068</v>
      </c>
      <c r="O1816" s="167">
        <v>11345</v>
      </c>
      <c r="P1816" s="167" t="s">
        <v>4987</v>
      </c>
      <c r="Q1816" s="167">
        <v>59</v>
      </c>
      <c r="S1816" s="167">
        <f t="shared" si="28"/>
        <v>59</v>
      </c>
      <c r="T1816" s="167" t="s">
        <v>1361</v>
      </c>
    </row>
    <row r="1817" spans="1:20">
      <c r="A1817" s="167">
        <v>50300</v>
      </c>
      <c r="B1817" s="168">
        <v>45957</v>
      </c>
      <c r="C1817" s="168">
        <v>45957</v>
      </c>
      <c r="D1817" s="167" t="s">
        <v>5830</v>
      </c>
      <c r="E1817" s="167" t="s">
        <v>5830</v>
      </c>
      <c r="F1817" s="167" t="s">
        <v>1557</v>
      </c>
      <c r="G1817" s="167" t="s">
        <v>134</v>
      </c>
      <c r="I1817" s="167" t="s">
        <v>1650</v>
      </c>
      <c r="J1817" s="167" t="s">
        <v>2088</v>
      </c>
      <c r="K1817" s="167" t="s">
        <v>646</v>
      </c>
      <c r="L1817" s="167" t="s">
        <v>2089</v>
      </c>
      <c r="M1817" s="167" t="s">
        <v>3068</v>
      </c>
      <c r="O1817" s="167">
        <v>11345</v>
      </c>
      <c r="P1817" s="167" t="s">
        <v>4987</v>
      </c>
      <c r="Q1817" s="167">
        <v>59</v>
      </c>
      <c r="S1817" s="167">
        <f t="shared" si="28"/>
        <v>59</v>
      </c>
      <c r="T1817" s="167" t="s">
        <v>1361</v>
      </c>
    </row>
    <row r="1818" spans="1:20">
      <c r="A1818" s="167">
        <v>50300</v>
      </c>
      <c r="B1818" s="168">
        <v>45957</v>
      </c>
      <c r="C1818" s="168">
        <v>45957</v>
      </c>
      <c r="D1818" s="167" t="s">
        <v>5830</v>
      </c>
      <c r="E1818" s="167" t="s">
        <v>5830</v>
      </c>
      <c r="F1818" s="167" t="s">
        <v>1557</v>
      </c>
      <c r="G1818" s="167" t="s">
        <v>134</v>
      </c>
      <c r="I1818" s="167" t="s">
        <v>1650</v>
      </c>
      <c r="J1818" s="167" t="s">
        <v>2088</v>
      </c>
      <c r="K1818" s="167" t="s">
        <v>646</v>
      </c>
      <c r="L1818" s="167" t="s">
        <v>2089</v>
      </c>
      <c r="M1818" s="167" t="s">
        <v>3068</v>
      </c>
      <c r="O1818" s="167">
        <v>11345</v>
      </c>
      <c r="P1818" s="167" t="s">
        <v>4987</v>
      </c>
      <c r="Q1818" s="167">
        <v>59</v>
      </c>
      <c r="S1818" s="167">
        <f t="shared" si="28"/>
        <v>59</v>
      </c>
      <c r="T1818" s="167" t="s">
        <v>1361</v>
      </c>
    </row>
    <row r="1819" spans="1:20">
      <c r="A1819" s="167">
        <v>50300</v>
      </c>
      <c r="B1819" s="168">
        <v>45957</v>
      </c>
      <c r="C1819" s="168">
        <v>45957</v>
      </c>
      <c r="D1819" s="167" t="s">
        <v>5830</v>
      </c>
      <c r="E1819" s="167" t="s">
        <v>5830</v>
      </c>
      <c r="F1819" s="167" t="s">
        <v>1557</v>
      </c>
      <c r="G1819" s="167" t="s">
        <v>134</v>
      </c>
      <c r="I1819" s="167" t="s">
        <v>1650</v>
      </c>
      <c r="J1819" s="167" t="s">
        <v>2088</v>
      </c>
      <c r="K1819" s="167" t="s">
        <v>646</v>
      </c>
      <c r="L1819" s="167" t="s">
        <v>2089</v>
      </c>
      <c r="M1819" s="167" t="s">
        <v>3068</v>
      </c>
      <c r="O1819" s="167">
        <v>11345</v>
      </c>
      <c r="P1819" s="167" t="s">
        <v>4987</v>
      </c>
      <c r="Q1819" s="167">
        <v>59</v>
      </c>
      <c r="S1819" s="167">
        <f t="shared" si="28"/>
        <v>59</v>
      </c>
      <c r="T1819" s="167" t="s">
        <v>1361</v>
      </c>
    </row>
    <row r="1820" spans="1:20">
      <c r="A1820" s="167">
        <v>50300</v>
      </c>
      <c r="B1820" s="168">
        <v>45957</v>
      </c>
      <c r="C1820" s="168">
        <v>45957</v>
      </c>
      <c r="D1820" s="167" t="s">
        <v>5830</v>
      </c>
      <c r="E1820" s="167" t="s">
        <v>5830</v>
      </c>
      <c r="F1820" s="167" t="s">
        <v>1557</v>
      </c>
      <c r="G1820" s="167" t="s">
        <v>134</v>
      </c>
      <c r="I1820" s="167" t="s">
        <v>1650</v>
      </c>
      <c r="J1820" s="167" t="s">
        <v>2088</v>
      </c>
      <c r="K1820" s="167" t="s">
        <v>646</v>
      </c>
      <c r="L1820" s="167" t="s">
        <v>2089</v>
      </c>
      <c r="M1820" s="167" t="s">
        <v>3068</v>
      </c>
      <c r="O1820" s="167">
        <v>11345</v>
      </c>
      <c r="P1820" s="167" t="s">
        <v>4987</v>
      </c>
      <c r="Q1820" s="167">
        <v>59</v>
      </c>
      <c r="S1820" s="167">
        <f t="shared" si="28"/>
        <v>59</v>
      </c>
      <c r="T1820" s="167" t="s">
        <v>1361</v>
      </c>
    </row>
    <row r="1821" spans="1:20">
      <c r="A1821" s="167">
        <v>50300</v>
      </c>
      <c r="B1821" s="168">
        <v>45957</v>
      </c>
      <c r="C1821" s="168">
        <v>45957</v>
      </c>
      <c r="D1821" s="167" t="s">
        <v>5830</v>
      </c>
      <c r="E1821" s="167" t="s">
        <v>5830</v>
      </c>
      <c r="F1821" s="167" t="s">
        <v>1557</v>
      </c>
      <c r="G1821" s="167" t="s">
        <v>134</v>
      </c>
      <c r="I1821" s="167" t="s">
        <v>1650</v>
      </c>
      <c r="J1821" s="167" t="s">
        <v>2088</v>
      </c>
      <c r="K1821" s="167" t="s">
        <v>646</v>
      </c>
      <c r="L1821" s="167" t="s">
        <v>2089</v>
      </c>
      <c r="M1821" s="167" t="s">
        <v>3068</v>
      </c>
      <c r="O1821" s="167">
        <v>11345</v>
      </c>
      <c r="P1821" s="167" t="s">
        <v>4987</v>
      </c>
      <c r="Q1821" s="167">
        <v>59</v>
      </c>
      <c r="S1821" s="167">
        <f t="shared" si="28"/>
        <v>59</v>
      </c>
      <c r="T1821" s="167" t="s">
        <v>1361</v>
      </c>
    </row>
    <row r="1822" spans="1:20">
      <c r="A1822" s="167">
        <v>50300</v>
      </c>
      <c r="B1822" s="168">
        <v>45957</v>
      </c>
      <c r="C1822" s="168">
        <v>45957</v>
      </c>
      <c r="D1822" s="167" t="s">
        <v>5830</v>
      </c>
      <c r="E1822" s="167" t="s">
        <v>5830</v>
      </c>
      <c r="F1822" s="167" t="s">
        <v>1557</v>
      </c>
      <c r="G1822" s="167" t="s">
        <v>134</v>
      </c>
      <c r="I1822" s="167" t="s">
        <v>1650</v>
      </c>
      <c r="J1822" s="167" t="s">
        <v>2088</v>
      </c>
      <c r="K1822" s="167" t="s">
        <v>646</v>
      </c>
      <c r="L1822" s="167" t="s">
        <v>2089</v>
      </c>
      <c r="M1822" s="167" t="s">
        <v>3068</v>
      </c>
      <c r="O1822" s="167">
        <v>11345</v>
      </c>
      <c r="P1822" s="167" t="s">
        <v>4987</v>
      </c>
      <c r="Q1822" s="167">
        <v>59</v>
      </c>
      <c r="S1822" s="167">
        <f t="shared" si="28"/>
        <v>59</v>
      </c>
      <c r="T1822" s="167" t="s">
        <v>1361</v>
      </c>
    </row>
    <row r="1823" spans="1:20">
      <c r="A1823" s="167">
        <v>50300</v>
      </c>
      <c r="B1823" s="168">
        <v>45957</v>
      </c>
      <c r="C1823" s="168">
        <v>45957</v>
      </c>
      <c r="D1823" s="167" t="s">
        <v>5830</v>
      </c>
      <c r="E1823" s="167" t="s">
        <v>5830</v>
      </c>
      <c r="F1823" s="167" t="s">
        <v>1557</v>
      </c>
      <c r="G1823" s="167" t="s">
        <v>134</v>
      </c>
      <c r="I1823" s="167" t="s">
        <v>1650</v>
      </c>
      <c r="J1823" s="167" t="s">
        <v>2088</v>
      </c>
      <c r="K1823" s="167" t="s">
        <v>646</v>
      </c>
      <c r="L1823" s="167" t="s">
        <v>2089</v>
      </c>
      <c r="M1823" s="167" t="s">
        <v>3068</v>
      </c>
      <c r="O1823" s="167">
        <v>11345</v>
      </c>
      <c r="P1823" s="167" t="s">
        <v>4987</v>
      </c>
      <c r="Q1823" s="167">
        <v>59</v>
      </c>
      <c r="S1823" s="167">
        <f t="shared" si="28"/>
        <v>59</v>
      </c>
      <c r="T1823" s="167" t="s">
        <v>1361</v>
      </c>
    </row>
    <row r="1824" spans="1:20">
      <c r="A1824" s="167">
        <v>50300</v>
      </c>
      <c r="B1824" s="168">
        <v>45957</v>
      </c>
      <c r="C1824" s="168">
        <v>45957</v>
      </c>
      <c r="D1824" s="167" t="s">
        <v>5830</v>
      </c>
      <c r="E1824" s="167" t="s">
        <v>5830</v>
      </c>
      <c r="F1824" s="167" t="s">
        <v>1557</v>
      </c>
      <c r="G1824" s="167" t="s">
        <v>134</v>
      </c>
      <c r="I1824" s="167" t="s">
        <v>1650</v>
      </c>
      <c r="J1824" s="167" t="s">
        <v>2088</v>
      </c>
      <c r="K1824" s="167" t="s">
        <v>646</v>
      </c>
      <c r="L1824" s="167" t="s">
        <v>2089</v>
      </c>
      <c r="M1824" s="167" t="s">
        <v>3068</v>
      </c>
      <c r="O1824" s="167">
        <v>11345</v>
      </c>
      <c r="P1824" s="167" t="s">
        <v>4987</v>
      </c>
      <c r="Q1824" s="167">
        <v>59</v>
      </c>
      <c r="S1824" s="167">
        <f t="shared" si="28"/>
        <v>59</v>
      </c>
      <c r="T1824" s="167" t="s">
        <v>1361</v>
      </c>
    </row>
    <row r="1825" spans="1:20">
      <c r="A1825" s="167">
        <v>50300</v>
      </c>
      <c r="B1825" s="168">
        <v>45957</v>
      </c>
      <c r="C1825" s="168">
        <v>45957</v>
      </c>
      <c r="D1825" s="167" t="s">
        <v>5830</v>
      </c>
      <c r="E1825" s="167" t="s">
        <v>5830</v>
      </c>
      <c r="F1825" s="167" t="s">
        <v>1557</v>
      </c>
      <c r="G1825" s="167" t="s">
        <v>134</v>
      </c>
      <c r="I1825" s="167" t="s">
        <v>1650</v>
      </c>
      <c r="J1825" s="167" t="s">
        <v>2088</v>
      </c>
      <c r="K1825" s="167" t="s">
        <v>646</v>
      </c>
      <c r="L1825" s="167" t="s">
        <v>2089</v>
      </c>
      <c r="M1825" s="167" t="s">
        <v>3068</v>
      </c>
      <c r="O1825" s="167">
        <v>11345</v>
      </c>
      <c r="P1825" s="167" t="s">
        <v>4987</v>
      </c>
      <c r="Q1825" s="167">
        <v>69</v>
      </c>
      <c r="S1825" s="167">
        <f t="shared" si="28"/>
        <v>69</v>
      </c>
      <c r="T1825" s="167" t="s">
        <v>1361</v>
      </c>
    </row>
    <row r="1826" spans="1:20">
      <c r="A1826" s="167">
        <v>50300</v>
      </c>
      <c r="B1826" s="168">
        <v>45957</v>
      </c>
      <c r="C1826" s="168">
        <v>45957</v>
      </c>
      <c r="D1826" s="167" t="s">
        <v>5830</v>
      </c>
      <c r="E1826" s="167" t="s">
        <v>5830</v>
      </c>
      <c r="F1826" s="167" t="s">
        <v>1557</v>
      </c>
      <c r="G1826" s="167" t="s">
        <v>134</v>
      </c>
      <c r="I1826" s="167" t="s">
        <v>1650</v>
      </c>
      <c r="J1826" s="167" t="s">
        <v>2088</v>
      </c>
      <c r="K1826" s="167" t="s">
        <v>646</v>
      </c>
      <c r="L1826" s="167" t="s">
        <v>2089</v>
      </c>
      <c r="M1826" s="167" t="s">
        <v>3068</v>
      </c>
      <c r="O1826" s="167">
        <v>11345</v>
      </c>
      <c r="P1826" s="167" t="s">
        <v>4987</v>
      </c>
      <c r="Q1826" s="167">
        <v>69</v>
      </c>
      <c r="S1826" s="167">
        <f t="shared" si="28"/>
        <v>69</v>
      </c>
      <c r="T1826" s="167" t="s">
        <v>1361</v>
      </c>
    </row>
    <row r="1827" spans="1:20">
      <c r="A1827" s="167">
        <v>50300</v>
      </c>
      <c r="B1827" s="168">
        <v>45957</v>
      </c>
      <c r="C1827" s="168">
        <v>45957</v>
      </c>
      <c r="D1827" s="167" t="s">
        <v>5830</v>
      </c>
      <c r="E1827" s="167" t="s">
        <v>5830</v>
      </c>
      <c r="F1827" s="167" t="s">
        <v>1557</v>
      </c>
      <c r="G1827" s="167" t="s">
        <v>134</v>
      </c>
      <c r="I1827" s="167" t="s">
        <v>1650</v>
      </c>
      <c r="J1827" s="167" t="s">
        <v>2088</v>
      </c>
      <c r="K1827" s="167" t="s">
        <v>646</v>
      </c>
      <c r="L1827" s="167" t="s">
        <v>2089</v>
      </c>
      <c r="M1827" s="167" t="s">
        <v>3068</v>
      </c>
      <c r="O1827" s="167">
        <v>11345</v>
      </c>
      <c r="P1827" s="167" t="s">
        <v>4987</v>
      </c>
      <c r="Q1827" s="167">
        <v>79</v>
      </c>
      <c r="S1827" s="167">
        <f t="shared" si="28"/>
        <v>79</v>
      </c>
      <c r="T1827" s="167" t="s">
        <v>1361</v>
      </c>
    </row>
    <row r="1828" spans="1:20">
      <c r="A1828" s="167">
        <v>50300</v>
      </c>
      <c r="B1828" s="168">
        <v>45957</v>
      </c>
      <c r="C1828" s="168">
        <v>45957</v>
      </c>
      <c r="D1828" s="167" t="s">
        <v>5830</v>
      </c>
      <c r="E1828" s="167" t="s">
        <v>5830</v>
      </c>
      <c r="F1828" s="167" t="s">
        <v>1557</v>
      </c>
      <c r="G1828" s="167" t="s">
        <v>134</v>
      </c>
      <c r="I1828" s="167" t="s">
        <v>1650</v>
      </c>
      <c r="J1828" s="167" t="s">
        <v>2088</v>
      </c>
      <c r="K1828" s="167" t="s">
        <v>646</v>
      </c>
      <c r="L1828" s="167" t="s">
        <v>2089</v>
      </c>
      <c r="M1828" s="167" t="s">
        <v>3068</v>
      </c>
      <c r="O1828" s="167">
        <v>11345</v>
      </c>
      <c r="P1828" s="167" t="s">
        <v>4987</v>
      </c>
      <c r="Q1828" s="167">
        <v>98</v>
      </c>
      <c r="S1828" s="167">
        <f t="shared" si="28"/>
        <v>98</v>
      </c>
      <c r="T1828" s="167" t="s">
        <v>1361</v>
      </c>
    </row>
    <row r="1829" spans="1:20">
      <c r="A1829" s="167">
        <v>50300</v>
      </c>
      <c r="B1829" s="168">
        <v>45957</v>
      </c>
      <c r="C1829" s="168">
        <v>45957</v>
      </c>
      <c r="D1829" s="167" t="s">
        <v>5830</v>
      </c>
      <c r="E1829" s="167" t="s">
        <v>5830</v>
      </c>
      <c r="F1829" s="167" t="s">
        <v>1557</v>
      </c>
      <c r="G1829" s="167" t="s">
        <v>134</v>
      </c>
      <c r="I1829" s="167" t="s">
        <v>1650</v>
      </c>
      <c r="J1829" s="167" t="s">
        <v>2088</v>
      </c>
      <c r="K1829" s="167" t="s">
        <v>646</v>
      </c>
      <c r="L1829" s="167" t="s">
        <v>2089</v>
      </c>
      <c r="M1829" s="167" t="s">
        <v>3068</v>
      </c>
      <c r="O1829" s="167">
        <v>11345</v>
      </c>
      <c r="P1829" s="167" t="s">
        <v>4987</v>
      </c>
      <c r="Q1829" s="167">
        <v>108</v>
      </c>
      <c r="S1829" s="167">
        <f t="shared" si="28"/>
        <v>108</v>
      </c>
      <c r="T1829" s="167" t="s">
        <v>1361</v>
      </c>
    </row>
    <row r="1830" spans="1:20">
      <c r="A1830" s="167">
        <v>50300</v>
      </c>
      <c r="B1830" s="168">
        <v>45957</v>
      </c>
      <c r="C1830" s="168">
        <v>45957</v>
      </c>
      <c r="D1830" s="167" t="s">
        <v>5830</v>
      </c>
      <c r="E1830" s="167" t="s">
        <v>5830</v>
      </c>
      <c r="F1830" s="167" t="s">
        <v>1557</v>
      </c>
      <c r="G1830" s="167" t="s">
        <v>134</v>
      </c>
      <c r="I1830" s="167" t="s">
        <v>1650</v>
      </c>
      <c r="J1830" s="167" t="s">
        <v>2088</v>
      </c>
      <c r="K1830" s="167" t="s">
        <v>646</v>
      </c>
      <c r="L1830" s="167" t="s">
        <v>2089</v>
      </c>
      <c r="M1830" s="167" t="s">
        <v>3068</v>
      </c>
      <c r="O1830" s="167">
        <v>11345</v>
      </c>
      <c r="P1830" s="167" t="s">
        <v>4987</v>
      </c>
      <c r="Q1830" s="167">
        <v>108</v>
      </c>
      <c r="S1830" s="167">
        <f t="shared" si="28"/>
        <v>108</v>
      </c>
      <c r="T1830" s="167" t="s">
        <v>1361</v>
      </c>
    </row>
    <row r="1831" spans="1:20">
      <c r="A1831" s="167">
        <v>50300</v>
      </c>
      <c r="B1831" s="168">
        <v>45957</v>
      </c>
      <c r="C1831" s="168">
        <v>45957</v>
      </c>
      <c r="D1831" s="167" t="s">
        <v>5830</v>
      </c>
      <c r="E1831" s="167" t="s">
        <v>5830</v>
      </c>
      <c r="F1831" s="167" t="s">
        <v>1557</v>
      </c>
      <c r="G1831" s="167" t="s">
        <v>134</v>
      </c>
      <c r="I1831" s="167" t="s">
        <v>1650</v>
      </c>
      <c r="J1831" s="167" t="s">
        <v>2088</v>
      </c>
      <c r="K1831" s="167" t="s">
        <v>646</v>
      </c>
      <c r="L1831" s="167" t="s">
        <v>2089</v>
      </c>
      <c r="M1831" s="167" t="s">
        <v>3068</v>
      </c>
      <c r="O1831" s="167">
        <v>11345</v>
      </c>
      <c r="P1831" s="167" t="s">
        <v>4987</v>
      </c>
      <c r="Q1831" s="167">
        <v>118</v>
      </c>
      <c r="S1831" s="167">
        <f t="shared" si="28"/>
        <v>118</v>
      </c>
      <c r="T1831" s="167" t="s">
        <v>1361</v>
      </c>
    </row>
    <row r="1832" spans="1:20">
      <c r="A1832" s="167">
        <v>50300</v>
      </c>
      <c r="B1832" s="168">
        <v>45957</v>
      </c>
      <c r="C1832" s="168">
        <v>45957</v>
      </c>
      <c r="D1832" s="167" t="s">
        <v>5830</v>
      </c>
      <c r="E1832" s="167" t="s">
        <v>5830</v>
      </c>
      <c r="F1832" s="167" t="s">
        <v>1557</v>
      </c>
      <c r="G1832" s="167" t="s">
        <v>134</v>
      </c>
      <c r="I1832" s="167" t="s">
        <v>1650</v>
      </c>
      <c r="J1832" s="167" t="s">
        <v>2088</v>
      </c>
      <c r="K1832" s="167" t="s">
        <v>646</v>
      </c>
      <c r="L1832" s="167" t="s">
        <v>2089</v>
      </c>
      <c r="M1832" s="167" t="s">
        <v>3068</v>
      </c>
      <c r="O1832" s="167">
        <v>11345</v>
      </c>
      <c r="P1832" s="167" t="s">
        <v>4987</v>
      </c>
      <c r="Q1832" s="167">
        <v>128</v>
      </c>
      <c r="S1832" s="167">
        <f t="shared" si="28"/>
        <v>128</v>
      </c>
      <c r="T1832" s="167" t="s">
        <v>1361</v>
      </c>
    </row>
    <row r="1833" spans="1:20">
      <c r="A1833" s="167">
        <v>50300</v>
      </c>
      <c r="B1833" s="168">
        <v>45957</v>
      </c>
      <c r="C1833" s="168">
        <v>45957</v>
      </c>
      <c r="D1833" s="167" t="s">
        <v>5830</v>
      </c>
      <c r="E1833" s="167" t="s">
        <v>5830</v>
      </c>
      <c r="F1833" s="167" t="s">
        <v>1557</v>
      </c>
      <c r="G1833" s="167" t="s">
        <v>134</v>
      </c>
      <c r="I1833" s="167" t="s">
        <v>1650</v>
      </c>
      <c r="J1833" s="167" t="s">
        <v>2088</v>
      </c>
      <c r="K1833" s="167" t="s">
        <v>646</v>
      </c>
      <c r="L1833" s="167" t="s">
        <v>2089</v>
      </c>
      <c r="M1833" s="167" t="s">
        <v>3068</v>
      </c>
      <c r="O1833" s="167">
        <v>11345</v>
      </c>
      <c r="P1833" s="167" t="s">
        <v>4987</v>
      </c>
      <c r="Q1833" s="167">
        <v>128</v>
      </c>
      <c r="S1833" s="167">
        <f t="shared" si="28"/>
        <v>128</v>
      </c>
      <c r="T1833" s="167" t="s">
        <v>1361</v>
      </c>
    </row>
    <row r="1834" spans="1:20">
      <c r="A1834" s="167">
        <v>50300</v>
      </c>
      <c r="B1834" s="168">
        <v>45957</v>
      </c>
      <c r="C1834" s="168">
        <v>45957</v>
      </c>
      <c r="D1834" s="167" t="s">
        <v>5830</v>
      </c>
      <c r="E1834" s="167" t="s">
        <v>5830</v>
      </c>
      <c r="F1834" s="167" t="s">
        <v>1557</v>
      </c>
      <c r="G1834" s="167" t="s">
        <v>134</v>
      </c>
      <c r="I1834" s="167" t="s">
        <v>1650</v>
      </c>
      <c r="J1834" s="167" t="s">
        <v>2088</v>
      </c>
      <c r="K1834" s="167" t="s">
        <v>646</v>
      </c>
      <c r="L1834" s="167" t="s">
        <v>2089</v>
      </c>
      <c r="M1834" s="167" t="s">
        <v>3068</v>
      </c>
      <c r="O1834" s="167">
        <v>11345</v>
      </c>
      <c r="P1834" s="167" t="s">
        <v>4987</v>
      </c>
      <c r="Q1834" s="167">
        <v>138</v>
      </c>
      <c r="S1834" s="167">
        <f t="shared" si="28"/>
        <v>138</v>
      </c>
      <c r="T1834" s="167" t="s">
        <v>1361</v>
      </c>
    </row>
    <row r="1835" spans="1:20">
      <c r="A1835" s="167">
        <v>50300</v>
      </c>
      <c r="B1835" s="168">
        <v>45957</v>
      </c>
      <c r="C1835" s="168">
        <v>45957</v>
      </c>
      <c r="D1835" s="167" t="s">
        <v>5830</v>
      </c>
      <c r="E1835" s="167" t="s">
        <v>5830</v>
      </c>
      <c r="F1835" s="167" t="s">
        <v>1557</v>
      </c>
      <c r="G1835" s="167" t="s">
        <v>134</v>
      </c>
      <c r="I1835" s="167" t="s">
        <v>1650</v>
      </c>
      <c r="J1835" s="167" t="s">
        <v>2088</v>
      </c>
      <c r="K1835" s="167" t="s">
        <v>646</v>
      </c>
      <c r="L1835" s="167" t="s">
        <v>2089</v>
      </c>
      <c r="M1835" s="167" t="s">
        <v>3068</v>
      </c>
      <c r="O1835" s="167">
        <v>11345</v>
      </c>
      <c r="P1835" s="167" t="s">
        <v>4987</v>
      </c>
      <c r="Q1835" s="167">
        <v>138</v>
      </c>
      <c r="S1835" s="167">
        <f t="shared" si="28"/>
        <v>138</v>
      </c>
      <c r="T1835" s="167" t="s">
        <v>1361</v>
      </c>
    </row>
    <row r="1836" spans="1:20">
      <c r="A1836" s="167">
        <v>50300</v>
      </c>
      <c r="B1836" s="168">
        <v>45957</v>
      </c>
      <c r="C1836" s="168">
        <v>45957</v>
      </c>
      <c r="D1836" s="167" t="s">
        <v>5830</v>
      </c>
      <c r="E1836" s="167" t="s">
        <v>5830</v>
      </c>
      <c r="F1836" s="167" t="s">
        <v>1557</v>
      </c>
      <c r="G1836" s="167" t="s">
        <v>134</v>
      </c>
      <c r="I1836" s="167" t="s">
        <v>1650</v>
      </c>
      <c r="J1836" s="167" t="s">
        <v>2088</v>
      </c>
      <c r="K1836" s="167" t="s">
        <v>646</v>
      </c>
      <c r="L1836" s="167" t="s">
        <v>2089</v>
      </c>
      <c r="M1836" s="167" t="s">
        <v>3068</v>
      </c>
      <c r="O1836" s="167">
        <v>11345</v>
      </c>
      <c r="P1836" s="167" t="s">
        <v>4987</v>
      </c>
      <c r="Q1836" s="167">
        <v>157</v>
      </c>
      <c r="S1836" s="167">
        <f t="shared" si="28"/>
        <v>157</v>
      </c>
      <c r="T1836" s="167" t="s">
        <v>1361</v>
      </c>
    </row>
    <row r="1837" spans="1:20">
      <c r="A1837" s="167">
        <v>50300</v>
      </c>
      <c r="B1837" s="168">
        <v>45957</v>
      </c>
      <c r="C1837" s="168">
        <v>45957</v>
      </c>
      <c r="D1837" s="167" t="s">
        <v>5830</v>
      </c>
      <c r="E1837" s="167" t="s">
        <v>5830</v>
      </c>
      <c r="F1837" s="167" t="s">
        <v>1557</v>
      </c>
      <c r="G1837" s="167" t="s">
        <v>134</v>
      </c>
      <c r="I1837" s="167" t="s">
        <v>1650</v>
      </c>
      <c r="J1837" s="167" t="s">
        <v>2088</v>
      </c>
      <c r="K1837" s="167" t="s">
        <v>646</v>
      </c>
      <c r="L1837" s="167" t="s">
        <v>2089</v>
      </c>
      <c r="M1837" s="167" t="s">
        <v>3068</v>
      </c>
      <c r="O1837" s="167">
        <v>11345</v>
      </c>
      <c r="P1837" s="167" t="s">
        <v>4987</v>
      </c>
      <c r="Q1837" s="167">
        <v>177</v>
      </c>
      <c r="S1837" s="167">
        <f t="shared" si="28"/>
        <v>177</v>
      </c>
      <c r="T1837" s="167" t="s">
        <v>1361</v>
      </c>
    </row>
    <row r="1838" spans="1:20">
      <c r="A1838" s="167">
        <v>50300</v>
      </c>
      <c r="B1838" s="168">
        <v>45957</v>
      </c>
      <c r="C1838" s="168">
        <v>45957</v>
      </c>
      <c r="D1838" s="167" t="s">
        <v>5830</v>
      </c>
      <c r="E1838" s="167" t="s">
        <v>5830</v>
      </c>
      <c r="F1838" s="167" t="s">
        <v>1557</v>
      </c>
      <c r="G1838" s="167" t="s">
        <v>134</v>
      </c>
      <c r="I1838" s="167" t="s">
        <v>1650</v>
      </c>
      <c r="J1838" s="167" t="s">
        <v>2088</v>
      </c>
      <c r="K1838" s="167" t="s">
        <v>646</v>
      </c>
      <c r="L1838" s="167" t="s">
        <v>2089</v>
      </c>
      <c r="M1838" s="167" t="s">
        <v>3068</v>
      </c>
      <c r="O1838" s="167">
        <v>11345</v>
      </c>
      <c r="P1838" s="167" t="s">
        <v>4987</v>
      </c>
      <c r="Q1838" s="167">
        <v>295</v>
      </c>
      <c r="S1838" s="167">
        <f t="shared" si="28"/>
        <v>295</v>
      </c>
      <c r="T1838" s="167" t="s">
        <v>1361</v>
      </c>
    </row>
    <row r="1839" spans="1:20">
      <c r="A1839" s="167">
        <v>50300</v>
      </c>
      <c r="B1839" s="168">
        <v>45958</v>
      </c>
      <c r="C1839" s="168">
        <v>45958</v>
      </c>
      <c r="D1839" s="167" t="s">
        <v>5831</v>
      </c>
      <c r="E1839" s="167" t="s">
        <v>5831</v>
      </c>
      <c r="F1839" s="167" t="s">
        <v>1557</v>
      </c>
      <c r="G1839" s="167" t="s">
        <v>134</v>
      </c>
      <c r="I1839" s="167" t="s">
        <v>1650</v>
      </c>
      <c r="J1839" s="167" t="s">
        <v>3748</v>
      </c>
      <c r="K1839" s="167" t="s">
        <v>727</v>
      </c>
      <c r="L1839" s="167" t="s">
        <v>3749</v>
      </c>
      <c r="M1839" s="167" t="s">
        <v>3718</v>
      </c>
      <c r="O1839" s="167">
        <v>11346</v>
      </c>
      <c r="P1839" s="167" t="s">
        <v>4987</v>
      </c>
      <c r="Q1839" s="167">
        <v>51.98</v>
      </c>
      <c r="S1839" s="167">
        <f t="shared" si="28"/>
        <v>51.98</v>
      </c>
      <c r="T1839" s="167" t="s">
        <v>1361</v>
      </c>
    </row>
    <row r="1840" spans="1:20">
      <c r="A1840" s="167">
        <v>50300</v>
      </c>
      <c r="B1840" s="168">
        <v>45958</v>
      </c>
      <c r="C1840" s="168">
        <v>45958</v>
      </c>
      <c r="D1840" s="167" t="s">
        <v>5832</v>
      </c>
      <c r="E1840" s="167" t="s">
        <v>5832</v>
      </c>
      <c r="F1840" s="167" t="s">
        <v>1557</v>
      </c>
      <c r="G1840" s="167" t="s">
        <v>134</v>
      </c>
      <c r="I1840" s="167" t="s">
        <v>1650</v>
      </c>
      <c r="J1840" s="167" t="s">
        <v>2088</v>
      </c>
      <c r="K1840" s="167" t="s">
        <v>720</v>
      </c>
      <c r="L1840" s="167" t="s">
        <v>2089</v>
      </c>
      <c r="M1840" s="167" t="s">
        <v>3635</v>
      </c>
      <c r="O1840" s="167">
        <v>11347</v>
      </c>
      <c r="P1840" s="167" t="s">
        <v>4987</v>
      </c>
      <c r="Q1840" s="167">
        <v>29</v>
      </c>
      <c r="S1840" s="167">
        <f t="shared" si="28"/>
        <v>29</v>
      </c>
      <c r="T1840" s="167" t="s">
        <v>1361</v>
      </c>
    </row>
    <row r="1841" spans="1:20">
      <c r="A1841" s="167">
        <v>50300</v>
      </c>
      <c r="B1841" s="168">
        <v>45958</v>
      </c>
      <c r="C1841" s="168">
        <v>45958</v>
      </c>
      <c r="D1841" s="167" t="s">
        <v>5832</v>
      </c>
      <c r="E1841" s="167" t="s">
        <v>5832</v>
      </c>
      <c r="F1841" s="167" t="s">
        <v>1557</v>
      </c>
      <c r="G1841" s="167" t="s">
        <v>134</v>
      </c>
      <c r="I1841" s="167" t="s">
        <v>1650</v>
      </c>
      <c r="J1841" s="167" t="s">
        <v>2088</v>
      </c>
      <c r="K1841" s="167" t="s">
        <v>720</v>
      </c>
      <c r="L1841" s="167" t="s">
        <v>2089</v>
      </c>
      <c r="M1841" s="167" t="s">
        <v>3635</v>
      </c>
      <c r="O1841" s="167">
        <v>11347</v>
      </c>
      <c r="P1841" s="167" t="s">
        <v>4987</v>
      </c>
      <c r="Q1841" s="167">
        <v>39</v>
      </c>
      <c r="S1841" s="167">
        <f t="shared" si="28"/>
        <v>39</v>
      </c>
      <c r="T1841" s="167" t="s">
        <v>1361</v>
      </c>
    </row>
    <row r="1842" spans="1:20">
      <c r="A1842" s="167">
        <v>50300</v>
      </c>
      <c r="B1842" s="168">
        <v>45958</v>
      </c>
      <c r="C1842" s="168">
        <v>45958</v>
      </c>
      <c r="D1842" s="167" t="s">
        <v>5832</v>
      </c>
      <c r="E1842" s="167" t="s">
        <v>5832</v>
      </c>
      <c r="F1842" s="167" t="s">
        <v>1557</v>
      </c>
      <c r="G1842" s="167" t="s">
        <v>134</v>
      </c>
      <c r="I1842" s="167" t="s">
        <v>1650</v>
      </c>
      <c r="J1842" s="167" t="s">
        <v>2088</v>
      </c>
      <c r="K1842" s="167" t="s">
        <v>720</v>
      </c>
      <c r="L1842" s="167" t="s">
        <v>2089</v>
      </c>
      <c r="M1842" s="167" t="s">
        <v>3635</v>
      </c>
      <c r="O1842" s="167">
        <v>11347</v>
      </c>
      <c r="P1842" s="167" t="s">
        <v>4987</v>
      </c>
      <c r="Q1842" s="167">
        <v>49</v>
      </c>
      <c r="S1842" s="167">
        <f t="shared" si="28"/>
        <v>49</v>
      </c>
      <c r="T1842" s="167" t="s">
        <v>1361</v>
      </c>
    </row>
    <row r="1843" spans="1:20">
      <c r="A1843" s="167">
        <v>50300</v>
      </c>
      <c r="B1843" s="168">
        <v>45958</v>
      </c>
      <c r="C1843" s="168">
        <v>45958</v>
      </c>
      <c r="D1843" s="167" t="s">
        <v>5832</v>
      </c>
      <c r="E1843" s="167" t="s">
        <v>5832</v>
      </c>
      <c r="F1843" s="167" t="s">
        <v>1557</v>
      </c>
      <c r="G1843" s="167" t="s">
        <v>134</v>
      </c>
      <c r="I1843" s="167" t="s">
        <v>1650</v>
      </c>
      <c r="J1843" s="167" t="s">
        <v>2088</v>
      </c>
      <c r="K1843" s="167" t="s">
        <v>720</v>
      </c>
      <c r="L1843" s="167" t="s">
        <v>2089</v>
      </c>
      <c r="M1843" s="167" t="s">
        <v>3635</v>
      </c>
      <c r="O1843" s="167">
        <v>11347</v>
      </c>
      <c r="P1843" s="167" t="s">
        <v>4987</v>
      </c>
      <c r="Q1843" s="167">
        <v>49</v>
      </c>
      <c r="S1843" s="167">
        <f t="shared" si="28"/>
        <v>49</v>
      </c>
      <c r="T1843" s="167" t="s">
        <v>1361</v>
      </c>
    </row>
    <row r="1844" spans="1:20">
      <c r="A1844" s="167">
        <v>50300</v>
      </c>
      <c r="B1844" s="168">
        <v>45958</v>
      </c>
      <c r="C1844" s="168">
        <v>45958</v>
      </c>
      <c r="D1844" s="167" t="s">
        <v>5832</v>
      </c>
      <c r="E1844" s="167" t="s">
        <v>5832</v>
      </c>
      <c r="F1844" s="167" t="s">
        <v>1557</v>
      </c>
      <c r="G1844" s="167" t="s">
        <v>134</v>
      </c>
      <c r="I1844" s="167" t="s">
        <v>1650</v>
      </c>
      <c r="J1844" s="167" t="s">
        <v>2088</v>
      </c>
      <c r="K1844" s="167" t="s">
        <v>720</v>
      </c>
      <c r="L1844" s="167" t="s">
        <v>2089</v>
      </c>
      <c r="M1844" s="167" t="s">
        <v>3635</v>
      </c>
      <c r="O1844" s="167">
        <v>11347</v>
      </c>
      <c r="P1844" s="167" t="s">
        <v>4987</v>
      </c>
      <c r="Q1844" s="167">
        <v>49</v>
      </c>
      <c r="S1844" s="167">
        <f t="shared" si="28"/>
        <v>49</v>
      </c>
      <c r="T1844" s="167" t="s">
        <v>1361</v>
      </c>
    </row>
    <row r="1845" spans="1:20">
      <c r="A1845" s="167">
        <v>50300</v>
      </c>
      <c r="B1845" s="168">
        <v>45958</v>
      </c>
      <c r="C1845" s="168">
        <v>45958</v>
      </c>
      <c r="D1845" s="167" t="s">
        <v>5832</v>
      </c>
      <c r="E1845" s="167" t="s">
        <v>5832</v>
      </c>
      <c r="F1845" s="167" t="s">
        <v>1557</v>
      </c>
      <c r="G1845" s="167" t="s">
        <v>134</v>
      </c>
      <c r="I1845" s="167" t="s">
        <v>1650</v>
      </c>
      <c r="J1845" s="167" t="s">
        <v>2088</v>
      </c>
      <c r="K1845" s="167" t="s">
        <v>720</v>
      </c>
      <c r="L1845" s="167" t="s">
        <v>2089</v>
      </c>
      <c r="M1845" s="167" t="s">
        <v>3635</v>
      </c>
      <c r="O1845" s="167">
        <v>11347</v>
      </c>
      <c r="P1845" s="167" t="s">
        <v>4987</v>
      </c>
      <c r="Q1845" s="167">
        <v>59</v>
      </c>
      <c r="S1845" s="167">
        <f t="shared" si="28"/>
        <v>59</v>
      </c>
      <c r="T1845" s="167" t="s">
        <v>1361</v>
      </c>
    </row>
    <row r="1846" spans="1:20">
      <c r="A1846" s="167">
        <v>50300</v>
      </c>
      <c r="B1846" s="168">
        <v>45958</v>
      </c>
      <c r="C1846" s="168">
        <v>45958</v>
      </c>
      <c r="D1846" s="167" t="s">
        <v>5832</v>
      </c>
      <c r="E1846" s="167" t="s">
        <v>5832</v>
      </c>
      <c r="F1846" s="167" t="s">
        <v>1557</v>
      </c>
      <c r="G1846" s="167" t="s">
        <v>134</v>
      </c>
      <c r="I1846" s="167" t="s">
        <v>1650</v>
      </c>
      <c r="J1846" s="167" t="s">
        <v>2088</v>
      </c>
      <c r="K1846" s="167" t="s">
        <v>720</v>
      </c>
      <c r="L1846" s="167" t="s">
        <v>2089</v>
      </c>
      <c r="M1846" s="167" t="s">
        <v>3635</v>
      </c>
      <c r="O1846" s="167">
        <v>11347</v>
      </c>
      <c r="P1846" s="167" t="s">
        <v>4987</v>
      </c>
      <c r="Q1846" s="167">
        <v>59</v>
      </c>
      <c r="S1846" s="167">
        <f t="shared" si="28"/>
        <v>59</v>
      </c>
      <c r="T1846" s="167" t="s">
        <v>1361</v>
      </c>
    </row>
    <row r="1847" spans="1:20">
      <c r="A1847" s="167">
        <v>50300</v>
      </c>
      <c r="B1847" s="168">
        <v>45958</v>
      </c>
      <c r="C1847" s="168">
        <v>45958</v>
      </c>
      <c r="D1847" s="167" t="s">
        <v>5832</v>
      </c>
      <c r="E1847" s="167" t="s">
        <v>5832</v>
      </c>
      <c r="F1847" s="167" t="s">
        <v>1557</v>
      </c>
      <c r="G1847" s="167" t="s">
        <v>134</v>
      </c>
      <c r="I1847" s="167" t="s">
        <v>1650</v>
      </c>
      <c r="J1847" s="167" t="s">
        <v>2088</v>
      </c>
      <c r="K1847" s="167" t="s">
        <v>720</v>
      </c>
      <c r="L1847" s="167" t="s">
        <v>2089</v>
      </c>
      <c r="M1847" s="167" t="s">
        <v>3635</v>
      </c>
      <c r="O1847" s="167">
        <v>11347</v>
      </c>
      <c r="P1847" s="167" t="s">
        <v>4987</v>
      </c>
      <c r="Q1847" s="167">
        <v>79</v>
      </c>
      <c r="S1847" s="167">
        <f t="shared" si="28"/>
        <v>79</v>
      </c>
      <c r="T1847" s="167" t="s">
        <v>1361</v>
      </c>
    </row>
    <row r="1848" spans="1:20">
      <c r="A1848" s="167">
        <v>50300</v>
      </c>
      <c r="B1848" s="168">
        <v>45958</v>
      </c>
      <c r="C1848" s="168">
        <v>45958</v>
      </c>
      <c r="D1848" s="167" t="s">
        <v>5832</v>
      </c>
      <c r="E1848" s="167" t="s">
        <v>5832</v>
      </c>
      <c r="F1848" s="167" t="s">
        <v>1557</v>
      </c>
      <c r="G1848" s="167" t="s">
        <v>134</v>
      </c>
      <c r="I1848" s="167" t="s">
        <v>1650</v>
      </c>
      <c r="J1848" s="167" t="s">
        <v>2088</v>
      </c>
      <c r="K1848" s="167" t="s">
        <v>720</v>
      </c>
      <c r="L1848" s="167" t="s">
        <v>2089</v>
      </c>
      <c r="M1848" s="167" t="s">
        <v>3635</v>
      </c>
      <c r="O1848" s="167">
        <v>11347</v>
      </c>
      <c r="P1848" s="167" t="s">
        <v>4987</v>
      </c>
      <c r="Q1848" s="167">
        <v>98</v>
      </c>
      <c r="S1848" s="167">
        <f t="shared" si="28"/>
        <v>98</v>
      </c>
      <c r="T1848" s="167" t="s">
        <v>1361</v>
      </c>
    </row>
    <row r="1849" spans="1:20">
      <c r="A1849" s="167">
        <v>50300</v>
      </c>
      <c r="B1849" s="168">
        <v>45958</v>
      </c>
      <c r="C1849" s="168">
        <v>45958</v>
      </c>
      <c r="D1849" s="167" t="s">
        <v>5832</v>
      </c>
      <c r="E1849" s="167" t="s">
        <v>5832</v>
      </c>
      <c r="F1849" s="167" t="s">
        <v>1557</v>
      </c>
      <c r="G1849" s="167" t="s">
        <v>134</v>
      </c>
      <c r="I1849" s="167" t="s">
        <v>1650</v>
      </c>
      <c r="J1849" s="167" t="s">
        <v>2088</v>
      </c>
      <c r="K1849" s="167" t="s">
        <v>720</v>
      </c>
      <c r="L1849" s="167" t="s">
        <v>2089</v>
      </c>
      <c r="M1849" s="167" t="s">
        <v>3635</v>
      </c>
      <c r="O1849" s="167">
        <v>11347</v>
      </c>
      <c r="P1849" s="167" t="s">
        <v>4987</v>
      </c>
      <c r="Q1849" s="167">
        <v>98</v>
      </c>
      <c r="S1849" s="167">
        <f t="shared" si="28"/>
        <v>98</v>
      </c>
      <c r="T1849" s="167" t="s">
        <v>1361</v>
      </c>
    </row>
    <row r="1850" spans="1:20">
      <c r="A1850" s="167">
        <v>50300</v>
      </c>
      <c r="B1850" s="168">
        <v>45958</v>
      </c>
      <c r="C1850" s="168">
        <v>45958</v>
      </c>
      <c r="D1850" s="167" t="s">
        <v>5832</v>
      </c>
      <c r="E1850" s="167" t="s">
        <v>5832</v>
      </c>
      <c r="F1850" s="167" t="s">
        <v>1557</v>
      </c>
      <c r="G1850" s="167" t="s">
        <v>134</v>
      </c>
      <c r="I1850" s="167" t="s">
        <v>1650</v>
      </c>
      <c r="J1850" s="167" t="s">
        <v>2088</v>
      </c>
      <c r="K1850" s="167" t="s">
        <v>720</v>
      </c>
      <c r="L1850" s="167" t="s">
        <v>2089</v>
      </c>
      <c r="M1850" s="167" t="s">
        <v>3635</v>
      </c>
      <c r="O1850" s="167">
        <v>11347</v>
      </c>
      <c r="P1850" s="167" t="s">
        <v>4987</v>
      </c>
      <c r="Q1850" s="167">
        <v>118</v>
      </c>
      <c r="S1850" s="167">
        <f t="shared" si="28"/>
        <v>118</v>
      </c>
      <c r="T1850" s="167" t="s">
        <v>1361</v>
      </c>
    </row>
    <row r="1851" spans="1:20">
      <c r="A1851" s="167">
        <v>50300</v>
      </c>
      <c r="B1851" s="168">
        <v>45958</v>
      </c>
      <c r="C1851" s="168">
        <v>45958</v>
      </c>
      <c r="D1851" s="167" t="s">
        <v>5832</v>
      </c>
      <c r="E1851" s="167" t="s">
        <v>5832</v>
      </c>
      <c r="F1851" s="167" t="s">
        <v>1557</v>
      </c>
      <c r="G1851" s="167" t="s">
        <v>134</v>
      </c>
      <c r="I1851" s="167" t="s">
        <v>1650</v>
      </c>
      <c r="J1851" s="167" t="s">
        <v>2088</v>
      </c>
      <c r="K1851" s="167" t="s">
        <v>720</v>
      </c>
      <c r="L1851" s="167" t="s">
        <v>2089</v>
      </c>
      <c r="M1851" s="167" t="s">
        <v>3635</v>
      </c>
      <c r="O1851" s="167">
        <v>11347</v>
      </c>
      <c r="P1851" s="167" t="s">
        <v>4987</v>
      </c>
      <c r="Q1851" s="167">
        <v>128</v>
      </c>
      <c r="S1851" s="167">
        <f t="shared" si="28"/>
        <v>128</v>
      </c>
      <c r="T1851" s="167" t="s">
        <v>1361</v>
      </c>
    </row>
    <row r="1852" spans="1:20">
      <c r="A1852" s="167">
        <v>50300</v>
      </c>
      <c r="B1852" s="168">
        <v>45958</v>
      </c>
      <c r="C1852" s="168">
        <v>45958</v>
      </c>
      <c r="D1852" s="167" t="s">
        <v>5832</v>
      </c>
      <c r="E1852" s="167" t="s">
        <v>5832</v>
      </c>
      <c r="F1852" s="167" t="s">
        <v>1557</v>
      </c>
      <c r="G1852" s="167" t="s">
        <v>134</v>
      </c>
      <c r="I1852" s="167" t="s">
        <v>1650</v>
      </c>
      <c r="J1852" s="167" t="s">
        <v>2088</v>
      </c>
      <c r="K1852" s="167" t="s">
        <v>720</v>
      </c>
      <c r="L1852" s="167" t="s">
        <v>2089</v>
      </c>
      <c r="M1852" s="167" t="s">
        <v>3635</v>
      </c>
      <c r="O1852" s="167">
        <v>11347</v>
      </c>
      <c r="P1852" s="167" t="s">
        <v>4987</v>
      </c>
      <c r="Q1852" s="167">
        <v>128</v>
      </c>
      <c r="S1852" s="167">
        <f t="shared" si="28"/>
        <v>128</v>
      </c>
      <c r="T1852" s="167" t="s">
        <v>1361</v>
      </c>
    </row>
    <row r="1853" spans="1:20">
      <c r="A1853" s="167">
        <v>50300</v>
      </c>
      <c r="B1853" s="168">
        <v>45958</v>
      </c>
      <c r="C1853" s="168">
        <v>45958</v>
      </c>
      <c r="D1853" s="167" t="s">
        <v>5832</v>
      </c>
      <c r="E1853" s="167" t="s">
        <v>5832</v>
      </c>
      <c r="F1853" s="167" t="s">
        <v>1557</v>
      </c>
      <c r="G1853" s="167" t="s">
        <v>134</v>
      </c>
      <c r="I1853" s="167" t="s">
        <v>1650</v>
      </c>
      <c r="J1853" s="167" t="s">
        <v>2088</v>
      </c>
      <c r="K1853" s="167" t="s">
        <v>720</v>
      </c>
      <c r="L1853" s="167" t="s">
        <v>2089</v>
      </c>
      <c r="M1853" s="167" t="s">
        <v>3635</v>
      </c>
      <c r="O1853" s="167">
        <v>11347</v>
      </c>
      <c r="P1853" s="167" t="s">
        <v>4987</v>
      </c>
      <c r="Q1853" s="167">
        <v>128</v>
      </c>
      <c r="S1853" s="167">
        <f t="shared" si="28"/>
        <v>128</v>
      </c>
      <c r="T1853" s="167" t="s">
        <v>1361</v>
      </c>
    </row>
    <row r="1854" spans="1:20">
      <c r="A1854" s="167">
        <v>50300</v>
      </c>
      <c r="B1854" s="168">
        <v>45958</v>
      </c>
      <c r="C1854" s="168">
        <v>45958</v>
      </c>
      <c r="D1854" s="167" t="s">
        <v>5832</v>
      </c>
      <c r="E1854" s="167" t="s">
        <v>5832</v>
      </c>
      <c r="F1854" s="167" t="s">
        <v>1557</v>
      </c>
      <c r="G1854" s="167" t="s">
        <v>134</v>
      </c>
      <c r="I1854" s="167" t="s">
        <v>1650</v>
      </c>
      <c r="J1854" s="167" t="s">
        <v>2088</v>
      </c>
      <c r="K1854" s="167" t="s">
        <v>720</v>
      </c>
      <c r="L1854" s="167" t="s">
        <v>2089</v>
      </c>
      <c r="M1854" s="167" t="s">
        <v>3635</v>
      </c>
      <c r="O1854" s="167">
        <v>11347</v>
      </c>
      <c r="P1854" s="167" t="s">
        <v>4987</v>
      </c>
      <c r="Q1854" s="167">
        <v>128</v>
      </c>
      <c r="S1854" s="167">
        <f t="shared" si="28"/>
        <v>128</v>
      </c>
      <c r="T1854" s="167" t="s">
        <v>1361</v>
      </c>
    </row>
    <row r="1855" spans="1:20">
      <c r="A1855" s="167">
        <v>50300</v>
      </c>
      <c r="B1855" s="168">
        <v>45958</v>
      </c>
      <c r="C1855" s="168">
        <v>45958</v>
      </c>
      <c r="D1855" s="167" t="s">
        <v>5832</v>
      </c>
      <c r="E1855" s="167" t="s">
        <v>5832</v>
      </c>
      <c r="F1855" s="167" t="s">
        <v>1557</v>
      </c>
      <c r="G1855" s="167" t="s">
        <v>134</v>
      </c>
      <c r="I1855" s="167" t="s">
        <v>1650</v>
      </c>
      <c r="J1855" s="167" t="s">
        <v>2088</v>
      </c>
      <c r="K1855" s="167" t="s">
        <v>720</v>
      </c>
      <c r="L1855" s="167" t="s">
        <v>2089</v>
      </c>
      <c r="M1855" s="167" t="s">
        <v>3635</v>
      </c>
      <c r="O1855" s="167">
        <v>11347</v>
      </c>
      <c r="P1855" s="167" t="s">
        <v>4987</v>
      </c>
      <c r="Q1855" s="167">
        <v>177</v>
      </c>
      <c r="S1855" s="167">
        <f t="shared" si="28"/>
        <v>177</v>
      </c>
      <c r="T1855" s="167" t="s">
        <v>1361</v>
      </c>
    </row>
    <row r="1856" spans="1:20">
      <c r="A1856" s="167">
        <v>50300</v>
      </c>
      <c r="B1856" s="168">
        <v>45958</v>
      </c>
      <c r="C1856" s="168">
        <v>45958</v>
      </c>
      <c r="D1856" s="167" t="s">
        <v>5832</v>
      </c>
      <c r="E1856" s="167" t="s">
        <v>5832</v>
      </c>
      <c r="F1856" s="167" t="s">
        <v>1557</v>
      </c>
      <c r="G1856" s="167" t="s">
        <v>134</v>
      </c>
      <c r="I1856" s="167" t="s">
        <v>1650</v>
      </c>
      <c r="J1856" s="167" t="s">
        <v>2088</v>
      </c>
      <c r="K1856" s="167" t="s">
        <v>720</v>
      </c>
      <c r="L1856" s="167" t="s">
        <v>2089</v>
      </c>
      <c r="M1856" s="167" t="s">
        <v>3635</v>
      </c>
      <c r="O1856" s="167">
        <v>11347</v>
      </c>
      <c r="P1856" s="167" t="s">
        <v>4987</v>
      </c>
      <c r="Q1856" s="167">
        <v>177</v>
      </c>
      <c r="S1856" s="167">
        <f t="shared" si="28"/>
        <v>177</v>
      </c>
      <c r="T1856" s="167" t="s">
        <v>1361</v>
      </c>
    </row>
    <row r="1857" spans="1:20">
      <c r="A1857" s="167">
        <v>50300</v>
      </c>
      <c r="B1857" s="168">
        <v>45958</v>
      </c>
      <c r="C1857" s="168">
        <v>45958</v>
      </c>
      <c r="D1857" s="167" t="s">
        <v>5832</v>
      </c>
      <c r="E1857" s="167" t="s">
        <v>5832</v>
      </c>
      <c r="F1857" s="167" t="s">
        <v>1557</v>
      </c>
      <c r="G1857" s="167" t="s">
        <v>134</v>
      </c>
      <c r="I1857" s="167" t="s">
        <v>1650</v>
      </c>
      <c r="J1857" s="167" t="s">
        <v>2088</v>
      </c>
      <c r="K1857" s="167" t="s">
        <v>720</v>
      </c>
      <c r="L1857" s="167" t="s">
        <v>2089</v>
      </c>
      <c r="M1857" s="167" t="s">
        <v>3635</v>
      </c>
      <c r="O1857" s="167">
        <v>11347</v>
      </c>
      <c r="P1857" s="167" t="s">
        <v>4987</v>
      </c>
      <c r="Q1857" s="167">
        <v>177</v>
      </c>
      <c r="S1857" s="167">
        <f t="shared" si="28"/>
        <v>177</v>
      </c>
      <c r="T1857" s="167" t="s">
        <v>1361</v>
      </c>
    </row>
    <row r="1858" spans="1:20">
      <c r="A1858" s="167">
        <v>50300</v>
      </c>
      <c r="B1858" s="168">
        <v>45958</v>
      </c>
      <c r="C1858" s="168">
        <v>45958</v>
      </c>
      <c r="D1858" s="167" t="s">
        <v>5832</v>
      </c>
      <c r="E1858" s="167" t="s">
        <v>5832</v>
      </c>
      <c r="F1858" s="167" t="s">
        <v>1557</v>
      </c>
      <c r="G1858" s="167" t="s">
        <v>134</v>
      </c>
      <c r="I1858" s="167" t="s">
        <v>1650</v>
      </c>
      <c r="J1858" s="167" t="s">
        <v>2088</v>
      </c>
      <c r="K1858" s="167" t="s">
        <v>720</v>
      </c>
      <c r="L1858" s="167" t="s">
        <v>2089</v>
      </c>
      <c r="M1858" s="167" t="s">
        <v>3635</v>
      </c>
      <c r="O1858" s="167">
        <v>11347</v>
      </c>
      <c r="P1858" s="167" t="s">
        <v>4987</v>
      </c>
      <c r="Q1858" s="167">
        <v>189</v>
      </c>
      <c r="S1858" s="167">
        <f t="shared" si="28"/>
        <v>189</v>
      </c>
      <c r="T1858" s="167" t="s">
        <v>1361</v>
      </c>
    </row>
    <row r="1859" spans="1:20">
      <c r="A1859" s="167">
        <v>50300</v>
      </c>
      <c r="B1859" s="168">
        <v>45958</v>
      </c>
      <c r="C1859" s="168">
        <v>45958</v>
      </c>
      <c r="D1859" s="167" t="s">
        <v>5832</v>
      </c>
      <c r="E1859" s="167" t="s">
        <v>5832</v>
      </c>
      <c r="F1859" s="167" t="s">
        <v>1557</v>
      </c>
      <c r="G1859" s="167" t="s">
        <v>134</v>
      </c>
      <c r="I1859" s="167" t="s">
        <v>1650</v>
      </c>
      <c r="J1859" s="167" t="s">
        <v>2088</v>
      </c>
      <c r="K1859" s="167" t="s">
        <v>720</v>
      </c>
      <c r="L1859" s="167" t="s">
        <v>2089</v>
      </c>
      <c r="M1859" s="167" t="s">
        <v>3635</v>
      </c>
      <c r="O1859" s="167">
        <v>11347</v>
      </c>
      <c r="P1859" s="167" t="s">
        <v>4987</v>
      </c>
      <c r="Q1859" s="167">
        <v>189</v>
      </c>
      <c r="S1859" s="167">
        <f t="shared" ref="S1859:S1922" si="29">Q1859-R1859</f>
        <v>189</v>
      </c>
      <c r="T1859" s="167" t="s">
        <v>1361</v>
      </c>
    </row>
    <row r="1860" spans="1:20">
      <c r="A1860" s="167">
        <v>50300</v>
      </c>
      <c r="B1860" s="168">
        <v>45958</v>
      </c>
      <c r="C1860" s="168">
        <v>45958</v>
      </c>
      <c r="D1860" s="167" t="s">
        <v>5832</v>
      </c>
      <c r="E1860" s="167" t="s">
        <v>5832</v>
      </c>
      <c r="F1860" s="167" t="s">
        <v>1557</v>
      </c>
      <c r="G1860" s="167" t="s">
        <v>134</v>
      </c>
      <c r="I1860" s="167" t="s">
        <v>1650</v>
      </c>
      <c r="J1860" s="167" t="s">
        <v>2088</v>
      </c>
      <c r="K1860" s="167" t="s">
        <v>720</v>
      </c>
      <c r="L1860" s="167" t="s">
        <v>2089</v>
      </c>
      <c r="M1860" s="167" t="s">
        <v>3635</v>
      </c>
      <c r="O1860" s="167">
        <v>11347</v>
      </c>
      <c r="P1860" s="167" t="s">
        <v>4987</v>
      </c>
      <c r="Q1860" s="167">
        <v>207</v>
      </c>
      <c r="S1860" s="167">
        <f t="shared" si="29"/>
        <v>207</v>
      </c>
      <c r="T1860" s="167" t="s">
        <v>1361</v>
      </c>
    </row>
    <row r="1861" spans="1:20">
      <c r="A1861" s="167">
        <v>50300</v>
      </c>
      <c r="B1861" s="168">
        <v>45958</v>
      </c>
      <c r="C1861" s="168">
        <v>45958</v>
      </c>
      <c r="D1861" s="167" t="s">
        <v>5833</v>
      </c>
      <c r="E1861" s="167" t="s">
        <v>5833</v>
      </c>
      <c r="F1861" s="167" t="s">
        <v>1557</v>
      </c>
      <c r="G1861" s="167" t="s">
        <v>134</v>
      </c>
      <c r="I1861" s="167" t="s">
        <v>1618</v>
      </c>
      <c r="J1861" s="167" t="s">
        <v>3597</v>
      </c>
      <c r="K1861" s="167" t="s">
        <v>1167</v>
      </c>
      <c r="L1861" s="167" t="s">
        <v>3598</v>
      </c>
      <c r="M1861" s="167" t="s">
        <v>3592</v>
      </c>
      <c r="O1861" s="167">
        <v>11348</v>
      </c>
      <c r="P1861" s="167" t="s">
        <v>4987</v>
      </c>
      <c r="Q1861" s="167">
        <v>2807.12</v>
      </c>
      <c r="S1861" s="167">
        <f t="shared" si="29"/>
        <v>2807.12</v>
      </c>
      <c r="T1861" s="167" t="s">
        <v>1361</v>
      </c>
    </row>
    <row r="1862" spans="1:20">
      <c r="A1862" s="167">
        <v>50300</v>
      </c>
      <c r="B1862" s="168">
        <v>45958</v>
      </c>
      <c r="C1862" s="168">
        <v>45958</v>
      </c>
      <c r="D1862" s="167" t="s">
        <v>5834</v>
      </c>
      <c r="E1862" s="167" t="s">
        <v>5834</v>
      </c>
      <c r="F1862" s="167" t="s">
        <v>1557</v>
      </c>
      <c r="G1862" s="167" t="s">
        <v>134</v>
      </c>
      <c r="I1862" s="167" t="s">
        <v>1405</v>
      </c>
      <c r="J1862" s="167" t="s">
        <v>3884</v>
      </c>
      <c r="K1862" s="167" t="s">
        <v>1209</v>
      </c>
      <c r="L1862" s="167" t="s">
        <v>3885</v>
      </c>
      <c r="M1862" s="167" t="s">
        <v>3879</v>
      </c>
      <c r="O1862" s="167">
        <v>11349</v>
      </c>
      <c r="P1862" s="167" t="s">
        <v>4987</v>
      </c>
      <c r="Q1862" s="167">
        <v>2237.73</v>
      </c>
      <c r="S1862" s="167">
        <f t="shared" si="29"/>
        <v>2237.73</v>
      </c>
      <c r="T1862" s="167" t="s">
        <v>1361</v>
      </c>
    </row>
    <row r="1863" spans="1:20">
      <c r="A1863" s="167">
        <v>50300</v>
      </c>
      <c r="B1863" s="168">
        <v>45958</v>
      </c>
      <c r="C1863" s="168">
        <v>45958</v>
      </c>
      <c r="D1863" s="167" t="s">
        <v>5835</v>
      </c>
      <c r="E1863" s="167" t="s">
        <v>5835</v>
      </c>
      <c r="F1863" s="167" t="s">
        <v>1557</v>
      </c>
      <c r="G1863" s="167" t="s">
        <v>134</v>
      </c>
      <c r="I1863" s="167" t="s">
        <v>1405</v>
      </c>
      <c r="J1863" s="167" t="s">
        <v>1598</v>
      </c>
      <c r="K1863" s="167" t="s">
        <v>961</v>
      </c>
      <c r="L1863" s="167" t="s">
        <v>1599</v>
      </c>
      <c r="M1863" s="167" t="s">
        <v>2511</v>
      </c>
      <c r="O1863" s="167">
        <v>11350</v>
      </c>
      <c r="P1863" s="167" t="s">
        <v>4987</v>
      </c>
      <c r="Q1863" s="167">
        <v>2.39</v>
      </c>
      <c r="S1863" s="167">
        <f t="shared" si="29"/>
        <v>2.39</v>
      </c>
      <c r="T1863" s="167" t="s">
        <v>1361</v>
      </c>
    </row>
    <row r="1864" spans="1:20">
      <c r="A1864" s="167">
        <v>50300</v>
      </c>
      <c r="B1864" s="168">
        <v>45958</v>
      </c>
      <c r="C1864" s="168">
        <v>45958</v>
      </c>
      <c r="D1864" s="167" t="s">
        <v>5835</v>
      </c>
      <c r="E1864" s="167" t="s">
        <v>5835</v>
      </c>
      <c r="F1864" s="167" t="s">
        <v>1557</v>
      </c>
      <c r="G1864" s="167" t="s">
        <v>134</v>
      </c>
      <c r="I1864" s="167" t="s">
        <v>1405</v>
      </c>
      <c r="J1864" s="167" t="s">
        <v>2522</v>
      </c>
      <c r="K1864" s="167" t="s">
        <v>961</v>
      </c>
      <c r="L1864" s="167" t="s">
        <v>2523</v>
      </c>
      <c r="M1864" s="167" t="s">
        <v>2511</v>
      </c>
      <c r="O1864" s="167">
        <v>11350</v>
      </c>
      <c r="P1864" s="167" t="s">
        <v>4987</v>
      </c>
      <c r="Q1864" s="167">
        <v>468.37</v>
      </c>
      <c r="S1864" s="167">
        <f t="shared" si="29"/>
        <v>468.37</v>
      </c>
      <c r="T1864" s="167" t="s">
        <v>1361</v>
      </c>
    </row>
    <row r="1865" spans="1:20">
      <c r="A1865" s="167">
        <v>50300</v>
      </c>
      <c r="B1865" s="168">
        <v>45959</v>
      </c>
      <c r="C1865" s="168">
        <v>45959</v>
      </c>
      <c r="D1865" s="167" t="s">
        <v>5836</v>
      </c>
      <c r="E1865" s="167" t="s">
        <v>5836</v>
      </c>
      <c r="F1865" s="167" t="s">
        <v>1945</v>
      </c>
      <c r="G1865" s="167" t="s">
        <v>1946</v>
      </c>
      <c r="I1865" s="167" t="s">
        <v>1650</v>
      </c>
      <c r="J1865" s="167" t="s">
        <v>1925</v>
      </c>
      <c r="K1865" s="167" t="s">
        <v>736</v>
      </c>
      <c r="L1865" s="167" t="s">
        <v>1926</v>
      </c>
      <c r="M1865" s="167" t="s">
        <v>4010</v>
      </c>
      <c r="O1865" s="167">
        <v>11351</v>
      </c>
      <c r="P1865" s="167" t="s">
        <v>4987</v>
      </c>
      <c r="Q1865" s="167">
        <v>1484.5</v>
      </c>
      <c r="S1865" s="167">
        <f t="shared" si="29"/>
        <v>1484.5</v>
      </c>
      <c r="T1865" s="167" t="s">
        <v>1361</v>
      </c>
    </row>
    <row r="1866" spans="1:20">
      <c r="A1866" s="167">
        <v>50300</v>
      </c>
      <c r="B1866" s="168">
        <v>45959</v>
      </c>
      <c r="C1866" s="168">
        <v>45959</v>
      </c>
      <c r="D1866" s="167" t="s">
        <v>5836</v>
      </c>
      <c r="E1866" s="167" t="s">
        <v>5836</v>
      </c>
      <c r="F1866" s="167" t="s">
        <v>1945</v>
      </c>
      <c r="G1866" s="167" t="s">
        <v>1946</v>
      </c>
      <c r="I1866" s="167" t="s">
        <v>1650</v>
      </c>
      <c r="J1866" s="167" t="s">
        <v>4029</v>
      </c>
      <c r="K1866" s="167" t="s">
        <v>736</v>
      </c>
      <c r="L1866" s="167" t="s">
        <v>4030</v>
      </c>
      <c r="M1866" s="167" t="s">
        <v>4010</v>
      </c>
      <c r="O1866" s="167">
        <v>11351</v>
      </c>
      <c r="P1866" s="167" t="s">
        <v>4987</v>
      </c>
      <c r="Q1866" s="167">
        <v>13305</v>
      </c>
      <c r="S1866" s="167">
        <f t="shared" si="29"/>
        <v>13305</v>
      </c>
      <c r="T1866" s="167" t="s">
        <v>1361</v>
      </c>
    </row>
    <row r="1867" spans="1:20">
      <c r="A1867" s="167">
        <v>50300</v>
      </c>
      <c r="B1867" s="168">
        <v>45959</v>
      </c>
      <c r="C1867" s="168">
        <v>45959</v>
      </c>
      <c r="D1867" s="167" t="s">
        <v>5837</v>
      </c>
      <c r="E1867" s="167" t="s">
        <v>5837</v>
      </c>
      <c r="F1867" s="167" t="s">
        <v>1945</v>
      </c>
      <c r="G1867" s="167" t="s">
        <v>1946</v>
      </c>
      <c r="I1867" s="167" t="s">
        <v>1650</v>
      </c>
      <c r="J1867" s="167" t="s">
        <v>3386</v>
      </c>
      <c r="K1867" s="167" t="s">
        <v>736</v>
      </c>
      <c r="L1867" s="167" t="s">
        <v>3387</v>
      </c>
      <c r="M1867" s="167" t="s">
        <v>4010</v>
      </c>
      <c r="O1867" s="167">
        <v>11352</v>
      </c>
      <c r="P1867" s="167" t="s">
        <v>4987</v>
      </c>
      <c r="Q1867" s="167">
        <v>398.99</v>
      </c>
      <c r="S1867" s="167">
        <f t="shared" si="29"/>
        <v>398.99</v>
      </c>
      <c r="T1867" s="167" t="s">
        <v>1361</v>
      </c>
    </row>
    <row r="1868" spans="1:20">
      <c r="A1868" s="167">
        <v>50300</v>
      </c>
      <c r="B1868" s="168">
        <v>45959</v>
      </c>
      <c r="C1868" s="168">
        <v>45959</v>
      </c>
      <c r="D1868" s="167" t="s">
        <v>5838</v>
      </c>
      <c r="E1868" s="167" t="s">
        <v>5838</v>
      </c>
      <c r="F1868" s="167" t="s">
        <v>1557</v>
      </c>
      <c r="G1868" s="167" t="s">
        <v>134</v>
      </c>
      <c r="I1868" s="167" t="s">
        <v>1650</v>
      </c>
      <c r="J1868" s="167">
        <v>10061</v>
      </c>
      <c r="K1868" s="167" t="s">
        <v>562</v>
      </c>
      <c r="L1868" s="167" t="s">
        <v>5839</v>
      </c>
      <c r="M1868" s="167" t="s">
        <v>1915</v>
      </c>
      <c r="O1868" s="167">
        <v>11353</v>
      </c>
      <c r="P1868" s="167" t="s">
        <v>4987</v>
      </c>
      <c r="Q1868" s="167">
        <v>5.76</v>
      </c>
      <c r="S1868" s="167">
        <f t="shared" si="29"/>
        <v>5.76</v>
      </c>
      <c r="T1868" s="167" t="s">
        <v>1361</v>
      </c>
    </row>
    <row r="1869" spans="1:20">
      <c r="A1869" s="167">
        <v>50300</v>
      </c>
      <c r="B1869" s="168">
        <v>45959</v>
      </c>
      <c r="C1869" s="168">
        <v>45959</v>
      </c>
      <c r="D1869" s="167" t="s">
        <v>5838</v>
      </c>
      <c r="E1869" s="167" t="s">
        <v>5838</v>
      </c>
      <c r="F1869" s="167" t="s">
        <v>1557</v>
      </c>
      <c r="G1869" s="167" t="s">
        <v>134</v>
      </c>
      <c r="I1869" s="167" t="s">
        <v>1650</v>
      </c>
      <c r="J1869" s="167">
        <v>22143</v>
      </c>
      <c r="K1869" s="167" t="s">
        <v>562</v>
      </c>
      <c r="L1869" s="167" t="s">
        <v>1930</v>
      </c>
      <c r="M1869" s="167" t="s">
        <v>1915</v>
      </c>
      <c r="O1869" s="167">
        <v>11353</v>
      </c>
      <c r="P1869" s="167" t="s">
        <v>4987</v>
      </c>
      <c r="Q1869" s="167">
        <v>30</v>
      </c>
      <c r="S1869" s="167">
        <f t="shared" si="29"/>
        <v>30</v>
      </c>
      <c r="T1869" s="167" t="s">
        <v>1361</v>
      </c>
    </row>
    <row r="1870" spans="1:20">
      <c r="A1870" s="167">
        <v>50300</v>
      </c>
      <c r="B1870" s="168">
        <v>45959</v>
      </c>
      <c r="C1870" s="168">
        <v>45959</v>
      </c>
      <c r="D1870" s="167" t="s">
        <v>5838</v>
      </c>
      <c r="E1870" s="167" t="s">
        <v>5838</v>
      </c>
      <c r="F1870" s="167" t="s">
        <v>1557</v>
      </c>
      <c r="G1870" s="167" t="s">
        <v>134</v>
      </c>
      <c r="I1870" s="167" t="s">
        <v>1650</v>
      </c>
      <c r="J1870" s="167" t="s">
        <v>1957</v>
      </c>
      <c r="K1870" s="167" t="s">
        <v>562</v>
      </c>
      <c r="L1870" s="167" t="s">
        <v>1958</v>
      </c>
      <c r="M1870" s="167" t="s">
        <v>1915</v>
      </c>
      <c r="O1870" s="167">
        <v>11353</v>
      </c>
      <c r="P1870" s="167" t="s">
        <v>4987</v>
      </c>
      <c r="Q1870" s="167">
        <v>187.2</v>
      </c>
      <c r="S1870" s="167">
        <f t="shared" si="29"/>
        <v>187.2</v>
      </c>
      <c r="T1870" s="167" t="s">
        <v>1361</v>
      </c>
    </row>
    <row r="1871" spans="1:20">
      <c r="A1871" s="167">
        <v>50300</v>
      </c>
      <c r="B1871" s="168">
        <v>45959</v>
      </c>
      <c r="C1871" s="168">
        <v>45959</v>
      </c>
      <c r="D1871" s="167" t="s">
        <v>5838</v>
      </c>
      <c r="E1871" s="167" t="s">
        <v>5838</v>
      </c>
      <c r="F1871" s="167" t="s">
        <v>1557</v>
      </c>
      <c r="G1871" s="167" t="s">
        <v>134</v>
      </c>
      <c r="I1871" s="167" t="s">
        <v>1650</v>
      </c>
      <c r="J1871" s="167" t="s">
        <v>1954</v>
      </c>
      <c r="K1871" s="167" t="s">
        <v>562</v>
      </c>
      <c r="L1871" s="167" t="s">
        <v>1955</v>
      </c>
      <c r="M1871" s="167" t="s">
        <v>1915</v>
      </c>
      <c r="O1871" s="167">
        <v>11353</v>
      </c>
      <c r="P1871" s="167" t="s">
        <v>4987</v>
      </c>
      <c r="Q1871" s="167">
        <v>395.67</v>
      </c>
      <c r="S1871" s="167">
        <f t="shared" si="29"/>
        <v>395.67</v>
      </c>
      <c r="T1871" s="167" t="s">
        <v>1361</v>
      </c>
    </row>
    <row r="1872" spans="1:20">
      <c r="A1872" s="167">
        <v>50300</v>
      </c>
      <c r="B1872" s="168">
        <v>45959</v>
      </c>
      <c r="C1872" s="168">
        <v>45959</v>
      </c>
      <c r="D1872" s="167" t="s">
        <v>5838</v>
      </c>
      <c r="E1872" s="167" t="s">
        <v>5838</v>
      </c>
      <c r="F1872" s="167" t="s">
        <v>1557</v>
      </c>
      <c r="G1872" s="167" t="s">
        <v>134</v>
      </c>
      <c r="I1872" s="167" t="s">
        <v>1650</v>
      </c>
      <c r="J1872" s="167" t="s">
        <v>1935</v>
      </c>
      <c r="K1872" s="167" t="s">
        <v>562</v>
      </c>
      <c r="L1872" s="167" t="s">
        <v>1936</v>
      </c>
      <c r="M1872" s="167" t="s">
        <v>1915</v>
      </c>
      <c r="O1872" s="167">
        <v>11353</v>
      </c>
      <c r="P1872" s="167" t="s">
        <v>4987</v>
      </c>
      <c r="Q1872" s="167">
        <v>1162.07</v>
      </c>
      <c r="S1872" s="167">
        <f t="shared" si="29"/>
        <v>1162.07</v>
      </c>
      <c r="T1872" s="167" t="s">
        <v>1361</v>
      </c>
    </row>
    <row r="1873" spans="1:20">
      <c r="A1873" s="167">
        <v>50300</v>
      </c>
      <c r="B1873" s="168">
        <v>45959</v>
      </c>
      <c r="C1873" s="168">
        <v>45959</v>
      </c>
      <c r="D1873" s="167" t="s">
        <v>5838</v>
      </c>
      <c r="E1873" s="167" t="s">
        <v>5838</v>
      </c>
      <c r="F1873" s="167" t="s">
        <v>1557</v>
      </c>
      <c r="G1873" s="167" t="s">
        <v>134</v>
      </c>
      <c r="I1873" s="167" t="s">
        <v>1650</v>
      </c>
      <c r="J1873" s="167" t="s">
        <v>1932</v>
      </c>
      <c r="K1873" s="167" t="s">
        <v>562</v>
      </c>
      <c r="L1873" s="167" t="s">
        <v>1933</v>
      </c>
      <c r="M1873" s="167" t="s">
        <v>1915</v>
      </c>
      <c r="O1873" s="167">
        <v>11353</v>
      </c>
      <c r="P1873" s="167" t="s">
        <v>4987</v>
      </c>
      <c r="Q1873" s="167">
        <v>2792.32</v>
      </c>
      <c r="S1873" s="167">
        <f t="shared" si="29"/>
        <v>2792.32</v>
      </c>
      <c r="T1873" s="167" t="s">
        <v>1361</v>
      </c>
    </row>
    <row r="1874" spans="1:20">
      <c r="A1874" s="167">
        <v>50300</v>
      </c>
      <c r="B1874" s="168">
        <v>45959</v>
      </c>
      <c r="C1874" s="168">
        <v>45959</v>
      </c>
      <c r="D1874" s="167" t="s">
        <v>5838</v>
      </c>
      <c r="E1874" s="167" t="s">
        <v>5838</v>
      </c>
      <c r="F1874" s="167" t="s">
        <v>1648</v>
      </c>
      <c r="G1874" s="167" t="s">
        <v>1649</v>
      </c>
      <c r="I1874" s="167" t="s">
        <v>1650</v>
      </c>
      <c r="J1874" s="167" t="s">
        <v>1960</v>
      </c>
      <c r="K1874" s="167" t="s">
        <v>562</v>
      </c>
      <c r="L1874" s="167" t="s">
        <v>1961</v>
      </c>
      <c r="M1874" s="167" t="s">
        <v>1915</v>
      </c>
      <c r="O1874" s="167">
        <v>11353</v>
      </c>
      <c r="P1874" s="167" t="s">
        <v>4987</v>
      </c>
      <c r="Q1874" s="167">
        <v>652.08000000000004</v>
      </c>
      <c r="S1874" s="167">
        <f t="shared" si="29"/>
        <v>652.08000000000004</v>
      </c>
      <c r="T1874" s="167" t="s">
        <v>1361</v>
      </c>
    </row>
    <row r="1875" spans="1:20">
      <c r="A1875" s="167">
        <v>50300</v>
      </c>
      <c r="B1875" s="168">
        <v>45959</v>
      </c>
      <c r="C1875" s="168">
        <v>45959</v>
      </c>
      <c r="D1875" s="167" t="s">
        <v>5840</v>
      </c>
      <c r="E1875" s="167" t="s">
        <v>5840</v>
      </c>
      <c r="F1875" s="167" t="s">
        <v>1553</v>
      </c>
      <c r="G1875" s="167" t="s">
        <v>1554</v>
      </c>
      <c r="I1875" s="167" t="s">
        <v>1405</v>
      </c>
      <c r="J1875" s="167" t="s">
        <v>2136</v>
      </c>
      <c r="K1875" s="167" t="s">
        <v>892</v>
      </c>
      <c r="L1875" s="167" t="s">
        <v>2137</v>
      </c>
      <c r="M1875" s="167" t="s">
        <v>2124</v>
      </c>
      <c r="O1875" s="167">
        <v>11354</v>
      </c>
      <c r="P1875" s="167" t="s">
        <v>4987</v>
      </c>
      <c r="Q1875" s="167">
        <v>112.5</v>
      </c>
      <c r="S1875" s="167">
        <f t="shared" si="29"/>
        <v>112.5</v>
      </c>
      <c r="T1875" s="167" t="s">
        <v>1361</v>
      </c>
    </row>
    <row r="1876" spans="1:20">
      <c r="A1876" s="167">
        <v>50300</v>
      </c>
      <c r="B1876" s="168">
        <v>45959</v>
      </c>
      <c r="C1876" s="168">
        <v>45959</v>
      </c>
      <c r="D1876" s="167" t="s">
        <v>5840</v>
      </c>
      <c r="E1876" s="167" t="s">
        <v>5840</v>
      </c>
      <c r="F1876" s="167" t="s">
        <v>1553</v>
      </c>
      <c r="G1876" s="167" t="s">
        <v>1554</v>
      </c>
      <c r="I1876" s="167" t="s">
        <v>1405</v>
      </c>
      <c r="J1876" s="167" t="s">
        <v>2149</v>
      </c>
      <c r="K1876" s="167" t="s">
        <v>892</v>
      </c>
      <c r="L1876" s="167" t="s">
        <v>2150</v>
      </c>
      <c r="M1876" s="167" t="s">
        <v>2124</v>
      </c>
      <c r="O1876" s="167">
        <v>11354</v>
      </c>
      <c r="P1876" s="167" t="s">
        <v>4987</v>
      </c>
      <c r="Q1876" s="167">
        <v>151.52000000000001</v>
      </c>
      <c r="S1876" s="167">
        <f t="shared" si="29"/>
        <v>151.52000000000001</v>
      </c>
      <c r="T1876" s="167" t="s">
        <v>1361</v>
      </c>
    </row>
    <row r="1877" spans="1:20">
      <c r="A1877" s="167">
        <v>50300</v>
      </c>
      <c r="B1877" s="168">
        <v>45959</v>
      </c>
      <c r="C1877" s="168">
        <v>45959</v>
      </c>
      <c r="D1877" s="167" t="s">
        <v>5840</v>
      </c>
      <c r="E1877" s="167" t="s">
        <v>5840</v>
      </c>
      <c r="F1877" s="167" t="s">
        <v>1553</v>
      </c>
      <c r="G1877" s="167" t="s">
        <v>1554</v>
      </c>
      <c r="I1877" s="167" t="s">
        <v>1405</v>
      </c>
      <c r="J1877" s="167" t="s">
        <v>2139</v>
      </c>
      <c r="K1877" s="167" t="s">
        <v>892</v>
      </c>
      <c r="L1877" s="167" t="s">
        <v>2140</v>
      </c>
      <c r="M1877" s="167" t="s">
        <v>2124</v>
      </c>
      <c r="O1877" s="167">
        <v>11354</v>
      </c>
      <c r="P1877" s="167" t="s">
        <v>4987</v>
      </c>
      <c r="Q1877" s="167">
        <v>675</v>
      </c>
      <c r="S1877" s="167">
        <f t="shared" si="29"/>
        <v>675</v>
      </c>
      <c r="T1877" s="167" t="s">
        <v>1361</v>
      </c>
    </row>
    <row r="1878" spans="1:20">
      <c r="A1878" s="167">
        <v>50300</v>
      </c>
      <c r="B1878" s="168">
        <v>45959</v>
      </c>
      <c r="C1878" s="168">
        <v>45959</v>
      </c>
      <c r="D1878" s="167" t="s">
        <v>5840</v>
      </c>
      <c r="E1878" s="167" t="s">
        <v>5840</v>
      </c>
      <c r="F1878" s="167" t="s">
        <v>1553</v>
      </c>
      <c r="G1878" s="167" t="s">
        <v>1554</v>
      </c>
      <c r="I1878" s="167" t="s">
        <v>1405</v>
      </c>
      <c r="J1878" s="167" t="s">
        <v>2146</v>
      </c>
      <c r="K1878" s="167" t="s">
        <v>892</v>
      </c>
      <c r="L1878" s="167" t="s">
        <v>2147</v>
      </c>
      <c r="M1878" s="167" t="s">
        <v>2124</v>
      </c>
      <c r="O1878" s="167">
        <v>11354</v>
      </c>
      <c r="P1878" s="167" t="s">
        <v>4987</v>
      </c>
      <c r="Q1878" s="167">
        <v>740.5</v>
      </c>
      <c r="S1878" s="167">
        <f t="shared" si="29"/>
        <v>740.5</v>
      </c>
      <c r="T1878" s="167" t="s">
        <v>1361</v>
      </c>
    </row>
    <row r="1879" spans="1:20">
      <c r="A1879" s="167">
        <v>50300</v>
      </c>
      <c r="B1879" s="168">
        <v>45959</v>
      </c>
      <c r="C1879" s="168">
        <v>45959</v>
      </c>
      <c r="D1879" s="167" t="s">
        <v>5840</v>
      </c>
      <c r="E1879" s="167" t="s">
        <v>5840</v>
      </c>
      <c r="F1879" s="167" t="s">
        <v>1553</v>
      </c>
      <c r="G1879" s="167" t="s">
        <v>1554</v>
      </c>
      <c r="I1879" s="167" t="s">
        <v>1405</v>
      </c>
      <c r="J1879" s="167" t="s">
        <v>2143</v>
      </c>
      <c r="K1879" s="167" t="s">
        <v>892</v>
      </c>
      <c r="L1879" s="167" t="s">
        <v>2144</v>
      </c>
      <c r="M1879" s="167" t="s">
        <v>2124</v>
      </c>
      <c r="O1879" s="167">
        <v>11354</v>
      </c>
      <c r="P1879" s="167" t="s">
        <v>4987</v>
      </c>
      <c r="Q1879" s="167">
        <v>2460.92</v>
      </c>
      <c r="S1879" s="167">
        <f t="shared" si="29"/>
        <v>2460.92</v>
      </c>
      <c r="T1879" s="167" t="s">
        <v>1361</v>
      </c>
    </row>
    <row r="1880" spans="1:20">
      <c r="A1880" s="167">
        <v>50300</v>
      </c>
      <c r="B1880" s="168">
        <v>45959</v>
      </c>
      <c r="C1880" s="168">
        <v>45959</v>
      </c>
      <c r="D1880" s="167" t="s">
        <v>5840</v>
      </c>
      <c r="E1880" s="167" t="s">
        <v>5840</v>
      </c>
      <c r="F1880" s="167" t="s">
        <v>1553</v>
      </c>
      <c r="G1880" s="167" t="s">
        <v>1554</v>
      </c>
      <c r="I1880" s="167" t="s">
        <v>1405</v>
      </c>
      <c r="J1880" s="167" t="s">
        <v>2152</v>
      </c>
      <c r="K1880" s="167" t="s">
        <v>892</v>
      </c>
      <c r="L1880" s="167" t="s">
        <v>2153</v>
      </c>
      <c r="M1880" s="167" t="s">
        <v>2124</v>
      </c>
      <c r="O1880" s="167">
        <v>11354</v>
      </c>
      <c r="P1880" s="167" t="s">
        <v>4987</v>
      </c>
      <c r="Q1880" s="167">
        <v>5997</v>
      </c>
      <c r="S1880" s="167">
        <f t="shared" si="29"/>
        <v>5997</v>
      </c>
      <c r="T1880" s="167" t="s">
        <v>1361</v>
      </c>
    </row>
    <row r="1881" spans="1:20">
      <c r="A1881" s="167">
        <v>50300</v>
      </c>
      <c r="B1881" s="168">
        <v>45959</v>
      </c>
      <c r="C1881" s="168">
        <v>45959</v>
      </c>
      <c r="D1881" s="167" t="s">
        <v>5841</v>
      </c>
      <c r="E1881" s="167" t="s">
        <v>5841</v>
      </c>
      <c r="F1881" s="167" t="s">
        <v>1425</v>
      </c>
      <c r="G1881" s="167" t="s">
        <v>1426</v>
      </c>
      <c r="I1881" s="167" t="s">
        <v>1650</v>
      </c>
      <c r="J1881" s="167" t="s">
        <v>3178</v>
      </c>
      <c r="K1881" s="167" t="s">
        <v>671</v>
      </c>
      <c r="L1881" s="167" t="s">
        <v>3179</v>
      </c>
      <c r="M1881" s="167" t="s">
        <v>3166</v>
      </c>
      <c r="O1881" s="167">
        <v>11355</v>
      </c>
      <c r="P1881" s="167" t="s">
        <v>4987</v>
      </c>
      <c r="Q1881" s="167">
        <v>7010.17</v>
      </c>
      <c r="S1881" s="167">
        <f t="shared" si="29"/>
        <v>7010.17</v>
      </c>
      <c r="T1881" s="167" t="s">
        <v>1361</v>
      </c>
    </row>
    <row r="1882" spans="1:20">
      <c r="A1882" s="167">
        <v>50300</v>
      </c>
      <c r="B1882" s="168">
        <v>45959</v>
      </c>
      <c r="C1882" s="168">
        <v>45959</v>
      </c>
      <c r="D1882" s="167" t="s">
        <v>5841</v>
      </c>
      <c r="E1882" s="167" t="s">
        <v>5841</v>
      </c>
      <c r="F1882" s="167" t="s">
        <v>1425</v>
      </c>
      <c r="G1882" s="167" t="s">
        <v>1426</v>
      </c>
      <c r="I1882" s="167" t="s">
        <v>1650</v>
      </c>
      <c r="J1882" s="167" t="s">
        <v>1935</v>
      </c>
      <c r="K1882" s="167" t="s">
        <v>671</v>
      </c>
      <c r="L1882" s="167" t="s">
        <v>1936</v>
      </c>
      <c r="M1882" s="167" t="s">
        <v>3166</v>
      </c>
      <c r="O1882" s="167">
        <v>11355</v>
      </c>
      <c r="P1882" s="167" t="s">
        <v>4987</v>
      </c>
      <c r="Q1882" s="167">
        <v>13834.5</v>
      </c>
      <c r="S1882" s="167">
        <f t="shared" si="29"/>
        <v>13834.5</v>
      </c>
      <c r="T1882" s="167" t="s">
        <v>1361</v>
      </c>
    </row>
    <row r="1883" spans="1:20">
      <c r="A1883" s="167">
        <v>50300</v>
      </c>
      <c r="B1883" s="168">
        <v>45960</v>
      </c>
      <c r="C1883" s="168">
        <v>45960</v>
      </c>
      <c r="D1883" s="167" t="s">
        <v>5842</v>
      </c>
      <c r="E1883" s="167" t="s">
        <v>5842</v>
      </c>
      <c r="F1883" s="167" t="s">
        <v>1557</v>
      </c>
      <c r="G1883" s="167" t="s">
        <v>134</v>
      </c>
      <c r="I1883" s="167" t="s">
        <v>1650</v>
      </c>
      <c r="J1883" s="167" t="s">
        <v>4715</v>
      </c>
      <c r="K1883" s="167" t="s">
        <v>4651</v>
      </c>
      <c r="L1883" s="167" t="s">
        <v>4716</v>
      </c>
      <c r="M1883" s="167" t="s">
        <v>4652</v>
      </c>
      <c r="O1883" s="167">
        <v>11357</v>
      </c>
      <c r="P1883" s="167" t="s">
        <v>4987</v>
      </c>
      <c r="Q1883" s="167">
        <v>70.8</v>
      </c>
      <c r="S1883" s="167">
        <f t="shared" si="29"/>
        <v>70.8</v>
      </c>
      <c r="T1883" s="167" t="s">
        <v>1361</v>
      </c>
    </row>
    <row r="1884" spans="1:20">
      <c r="A1884" s="167">
        <v>50300</v>
      </c>
      <c r="B1884" s="168">
        <v>45960</v>
      </c>
      <c r="C1884" s="168">
        <v>45960</v>
      </c>
      <c r="D1884" s="167" t="s">
        <v>5842</v>
      </c>
      <c r="E1884" s="167" t="s">
        <v>5842</v>
      </c>
      <c r="F1884" s="167" t="s">
        <v>1557</v>
      </c>
      <c r="G1884" s="167" t="s">
        <v>134</v>
      </c>
      <c r="I1884" s="167" t="s">
        <v>1650</v>
      </c>
      <c r="J1884" s="167" t="s">
        <v>4724</v>
      </c>
      <c r="K1884" s="167" t="s">
        <v>4651</v>
      </c>
      <c r="L1884" s="167" t="s">
        <v>4724</v>
      </c>
      <c r="M1884" s="167" t="s">
        <v>4652</v>
      </c>
      <c r="O1884" s="167">
        <v>11357</v>
      </c>
      <c r="P1884" s="167" t="s">
        <v>4987</v>
      </c>
      <c r="Q1884" s="167">
        <v>186.24</v>
      </c>
      <c r="S1884" s="167">
        <f t="shared" si="29"/>
        <v>186.24</v>
      </c>
      <c r="T1884" s="167" t="s">
        <v>1361</v>
      </c>
    </row>
    <row r="1885" spans="1:20">
      <c r="A1885" s="167">
        <v>50300</v>
      </c>
      <c r="B1885" s="168">
        <v>45960</v>
      </c>
      <c r="C1885" s="168">
        <v>45960</v>
      </c>
      <c r="D1885" s="167" t="s">
        <v>5842</v>
      </c>
      <c r="E1885" s="167" t="s">
        <v>5842</v>
      </c>
      <c r="F1885" s="167" t="s">
        <v>1557</v>
      </c>
      <c r="G1885" s="167" t="s">
        <v>134</v>
      </c>
      <c r="I1885" s="167" t="s">
        <v>1650</v>
      </c>
      <c r="J1885" s="167" t="s">
        <v>4755</v>
      </c>
      <c r="K1885" s="167" t="s">
        <v>4651</v>
      </c>
      <c r="L1885" s="167" t="s">
        <v>4756</v>
      </c>
      <c r="M1885" s="167" t="s">
        <v>4652</v>
      </c>
      <c r="O1885" s="167">
        <v>11357</v>
      </c>
      <c r="P1885" s="167" t="s">
        <v>4987</v>
      </c>
      <c r="Q1885" s="167">
        <v>262.68</v>
      </c>
      <c r="S1885" s="167">
        <f t="shared" si="29"/>
        <v>262.68</v>
      </c>
      <c r="T1885" s="167" t="s">
        <v>1361</v>
      </c>
    </row>
    <row r="1886" spans="1:20">
      <c r="A1886" s="167">
        <v>50300</v>
      </c>
      <c r="B1886" s="168">
        <v>45960</v>
      </c>
      <c r="C1886" s="168">
        <v>45960</v>
      </c>
      <c r="D1886" s="167" t="s">
        <v>5842</v>
      </c>
      <c r="E1886" s="167" t="s">
        <v>5842</v>
      </c>
      <c r="F1886" s="167" t="s">
        <v>1557</v>
      </c>
      <c r="G1886" s="167" t="s">
        <v>134</v>
      </c>
      <c r="I1886" s="167" t="s">
        <v>1650</v>
      </c>
      <c r="J1886" s="167" t="s">
        <v>4718</v>
      </c>
      <c r="K1886" s="167" t="s">
        <v>4651</v>
      </c>
      <c r="L1886" s="167" t="s">
        <v>4719</v>
      </c>
      <c r="M1886" s="167" t="s">
        <v>4652</v>
      </c>
      <c r="O1886" s="167">
        <v>11357</v>
      </c>
      <c r="P1886" s="167" t="s">
        <v>4987</v>
      </c>
      <c r="Q1886" s="167">
        <v>264.95999999999998</v>
      </c>
      <c r="S1886" s="167">
        <f t="shared" si="29"/>
        <v>264.95999999999998</v>
      </c>
      <c r="T1886" s="167" t="s">
        <v>1361</v>
      </c>
    </row>
    <row r="1887" spans="1:20">
      <c r="A1887" s="167">
        <v>50300</v>
      </c>
      <c r="B1887" s="168">
        <v>45960</v>
      </c>
      <c r="C1887" s="168">
        <v>45960</v>
      </c>
      <c r="D1887" s="167" t="s">
        <v>5842</v>
      </c>
      <c r="E1887" s="167" t="s">
        <v>5842</v>
      </c>
      <c r="F1887" s="167" t="s">
        <v>1557</v>
      </c>
      <c r="G1887" s="167" t="s">
        <v>134</v>
      </c>
      <c r="I1887" s="167" t="s">
        <v>1650</v>
      </c>
      <c r="J1887" s="167" t="s">
        <v>4729</v>
      </c>
      <c r="K1887" s="167" t="s">
        <v>4651</v>
      </c>
      <c r="L1887" s="167" t="s">
        <v>4730</v>
      </c>
      <c r="M1887" s="167" t="s">
        <v>4652</v>
      </c>
      <c r="O1887" s="167">
        <v>11357</v>
      </c>
      <c r="P1887" s="167" t="s">
        <v>4987</v>
      </c>
      <c r="Q1887" s="167">
        <v>276.83999999999997</v>
      </c>
      <c r="S1887" s="167">
        <f t="shared" si="29"/>
        <v>276.83999999999997</v>
      </c>
      <c r="T1887" s="167" t="s">
        <v>1361</v>
      </c>
    </row>
    <row r="1888" spans="1:20">
      <c r="A1888" s="167">
        <v>50300</v>
      </c>
      <c r="B1888" s="168">
        <v>45960</v>
      </c>
      <c r="C1888" s="168">
        <v>45960</v>
      </c>
      <c r="D1888" s="167" t="s">
        <v>5842</v>
      </c>
      <c r="E1888" s="167" t="s">
        <v>5842</v>
      </c>
      <c r="F1888" s="167" t="s">
        <v>1557</v>
      </c>
      <c r="G1888" s="167" t="s">
        <v>134</v>
      </c>
      <c r="I1888" s="167" t="s">
        <v>1650</v>
      </c>
      <c r="J1888" s="167" t="s">
        <v>4758</v>
      </c>
      <c r="K1888" s="167" t="s">
        <v>4651</v>
      </c>
      <c r="L1888" s="167" t="s">
        <v>4759</v>
      </c>
      <c r="M1888" s="167" t="s">
        <v>4652</v>
      </c>
      <c r="O1888" s="167">
        <v>11357</v>
      </c>
      <c r="P1888" s="167" t="s">
        <v>4987</v>
      </c>
      <c r="Q1888" s="167">
        <v>327.60000000000002</v>
      </c>
      <c r="S1888" s="167">
        <f t="shared" si="29"/>
        <v>327.60000000000002</v>
      </c>
      <c r="T1888" s="167" t="s">
        <v>1361</v>
      </c>
    </row>
    <row r="1889" spans="1:20">
      <c r="A1889" s="167">
        <v>50300</v>
      </c>
      <c r="B1889" s="168">
        <v>45960</v>
      </c>
      <c r="C1889" s="168">
        <v>45960</v>
      </c>
      <c r="D1889" s="167" t="s">
        <v>5842</v>
      </c>
      <c r="E1889" s="167" t="s">
        <v>5842</v>
      </c>
      <c r="F1889" s="167" t="s">
        <v>1557</v>
      </c>
      <c r="G1889" s="167" t="s">
        <v>134</v>
      </c>
      <c r="I1889" s="167" t="s">
        <v>1650</v>
      </c>
      <c r="J1889" s="167" t="s">
        <v>3784</v>
      </c>
      <c r="K1889" s="167" t="s">
        <v>4651</v>
      </c>
      <c r="L1889" s="167" t="s">
        <v>3785</v>
      </c>
      <c r="M1889" s="167" t="s">
        <v>4652</v>
      </c>
      <c r="O1889" s="167">
        <v>11357</v>
      </c>
      <c r="P1889" s="167" t="s">
        <v>4987</v>
      </c>
      <c r="Q1889" s="167">
        <v>3075.84</v>
      </c>
      <c r="S1889" s="167">
        <f t="shared" si="29"/>
        <v>3075.84</v>
      </c>
      <c r="T1889" s="167" t="s">
        <v>1361</v>
      </c>
    </row>
    <row r="1890" spans="1:20">
      <c r="A1890" s="167">
        <v>50300</v>
      </c>
      <c r="B1890" s="168">
        <v>45960</v>
      </c>
      <c r="C1890" s="168">
        <v>45960</v>
      </c>
      <c r="D1890" s="167" t="s">
        <v>5842</v>
      </c>
      <c r="E1890" s="167" t="s">
        <v>5842</v>
      </c>
      <c r="F1890" s="167" t="s">
        <v>1557</v>
      </c>
      <c r="G1890" s="167" t="s">
        <v>134</v>
      </c>
      <c r="I1890" s="167" t="s">
        <v>1650</v>
      </c>
      <c r="J1890" s="167" t="s">
        <v>4783</v>
      </c>
      <c r="K1890" s="167" t="s">
        <v>4651</v>
      </c>
      <c r="L1890" s="167" t="s">
        <v>4784</v>
      </c>
      <c r="M1890" s="167" t="s">
        <v>4652</v>
      </c>
      <c r="O1890" s="167">
        <v>11357</v>
      </c>
      <c r="P1890" s="167" t="s">
        <v>4987</v>
      </c>
      <c r="Q1890" s="167">
        <v>5179.2</v>
      </c>
      <c r="S1890" s="167">
        <f t="shared" si="29"/>
        <v>5179.2</v>
      </c>
      <c r="T1890" s="167" t="s">
        <v>1361</v>
      </c>
    </row>
    <row r="1891" spans="1:20">
      <c r="A1891" s="167">
        <v>50300</v>
      </c>
      <c r="B1891" s="168">
        <v>45960</v>
      </c>
      <c r="C1891" s="168">
        <v>45960</v>
      </c>
      <c r="D1891" s="167" t="s">
        <v>5842</v>
      </c>
      <c r="E1891" s="167" t="s">
        <v>5842</v>
      </c>
      <c r="F1891" s="167" t="s">
        <v>1557</v>
      </c>
      <c r="G1891" s="167" t="s">
        <v>134</v>
      </c>
      <c r="I1891" s="167" t="s">
        <v>1650</v>
      </c>
      <c r="J1891" s="167" t="s">
        <v>4789</v>
      </c>
      <c r="K1891" s="167" t="s">
        <v>4651</v>
      </c>
      <c r="L1891" s="167" t="s">
        <v>4790</v>
      </c>
      <c r="M1891" s="167" t="s">
        <v>4652</v>
      </c>
      <c r="O1891" s="167">
        <v>11357</v>
      </c>
      <c r="P1891" s="167" t="s">
        <v>4987</v>
      </c>
      <c r="Q1891" s="167">
        <v>9648.6</v>
      </c>
      <c r="S1891" s="167">
        <f t="shared" si="29"/>
        <v>9648.6</v>
      </c>
      <c r="T1891" s="167" t="s">
        <v>1361</v>
      </c>
    </row>
    <row r="1892" spans="1:20">
      <c r="A1892" s="167">
        <v>50300</v>
      </c>
      <c r="B1892" s="168">
        <v>45960</v>
      </c>
      <c r="C1892" s="168">
        <v>45960</v>
      </c>
      <c r="D1892" s="167" t="s">
        <v>5843</v>
      </c>
      <c r="E1892" s="167" t="s">
        <v>5843</v>
      </c>
      <c r="F1892" s="167" t="s">
        <v>1557</v>
      </c>
      <c r="G1892" s="167" t="s">
        <v>134</v>
      </c>
      <c r="I1892" s="167" t="s">
        <v>1650</v>
      </c>
      <c r="J1892" s="167" t="s">
        <v>4758</v>
      </c>
      <c r="K1892" s="167" t="s">
        <v>4651</v>
      </c>
      <c r="L1892" s="167" t="s">
        <v>4759</v>
      </c>
      <c r="M1892" s="167" t="s">
        <v>4652</v>
      </c>
      <c r="O1892" s="167">
        <v>11358</v>
      </c>
      <c r="P1892" s="167" t="s">
        <v>4987</v>
      </c>
      <c r="Q1892" s="167">
        <v>27.3</v>
      </c>
      <c r="S1892" s="167">
        <f t="shared" si="29"/>
        <v>27.3</v>
      </c>
      <c r="T1892" s="167" t="s">
        <v>1361</v>
      </c>
    </row>
    <row r="1893" spans="1:20">
      <c r="A1893" s="167">
        <v>50300</v>
      </c>
      <c r="B1893" s="168">
        <v>45960</v>
      </c>
      <c r="C1893" s="168">
        <v>45960</v>
      </c>
      <c r="D1893" s="167" t="s">
        <v>5844</v>
      </c>
      <c r="E1893" s="167" t="s">
        <v>5844</v>
      </c>
      <c r="F1893" s="167" t="s">
        <v>1557</v>
      </c>
      <c r="G1893" s="167" t="s">
        <v>134</v>
      </c>
      <c r="I1893" s="167" t="s">
        <v>1405</v>
      </c>
      <c r="J1893" s="167" t="s">
        <v>3237</v>
      </c>
      <c r="K1893" s="167" t="s">
        <v>961</v>
      </c>
      <c r="L1893" s="167" t="s">
        <v>3238</v>
      </c>
      <c r="M1893" s="167" t="s">
        <v>2511</v>
      </c>
      <c r="O1893" s="167">
        <v>11359</v>
      </c>
      <c r="P1893" s="167" t="s">
        <v>4987</v>
      </c>
      <c r="Q1893" s="167">
        <v>94.95</v>
      </c>
      <c r="S1893" s="167">
        <f t="shared" si="29"/>
        <v>94.95</v>
      </c>
      <c r="T1893" s="167" t="s">
        <v>1361</v>
      </c>
    </row>
    <row r="1894" spans="1:20">
      <c r="A1894" s="167">
        <v>50300</v>
      </c>
      <c r="B1894" s="168">
        <v>45960</v>
      </c>
      <c r="C1894" s="168">
        <v>45960</v>
      </c>
      <c r="D1894" s="167" t="s">
        <v>5845</v>
      </c>
      <c r="E1894" s="167" t="s">
        <v>5845</v>
      </c>
      <c r="F1894" s="167" t="s">
        <v>1557</v>
      </c>
      <c r="G1894" s="167" t="s">
        <v>134</v>
      </c>
      <c r="I1894" s="167" t="s">
        <v>1650</v>
      </c>
      <c r="J1894" s="167" t="s">
        <v>2716</v>
      </c>
      <c r="K1894" s="167" t="s">
        <v>610</v>
      </c>
      <c r="L1894" s="167" t="s">
        <v>2717</v>
      </c>
      <c r="M1894" s="167" t="s">
        <v>2693</v>
      </c>
      <c r="O1894" s="167">
        <v>11360</v>
      </c>
      <c r="P1894" s="167" t="s">
        <v>4987</v>
      </c>
      <c r="Q1894" s="167">
        <v>2632.5</v>
      </c>
      <c r="S1894" s="167">
        <f t="shared" si="29"/>
        <v>2632.5</v>
      </c>
      <c r="T1894" s="167" t="s">
        <v>1361</v>
      </c>
    </row>
    <row r="1895" spans="1:20">
      <c r="A1895" s="167">
        <v>50300</v>
      </c>
      <c r="B1895" s="168">
        <v>45961</v>
      </c>
      <c r="C1895" s="168">
        <v>45961</v>
      </c>
      <c r="E1895" s="167" t="s">
        <v>4953</v>
      </c>
      <c r="F1895" s="167" t="s">
        <v>4954</v>
      </c>
      <c r="G1895" s="167" t="s">
        <v>4955</v>
      </c>
      <c r="I1895" s="167" t="s">
        <v>4956</v>
      </c>
      <c r="O1895" s="167">
        <v>24487</v>
      </c>
      <c r="P1895" s="167" t="s">
        <v>1386</v>
      </c>
      <c r="Q1895" s="167">
        <v>23125.72</v>
      </c>
      <c r="S1895" s="167">
        <f t="shared" si="29"/>
        <v>23125.72</v>
      </c>
      <c r="T1895" s="167" t="s">
        <v>1361</v>
      </c>
    </row>
    <row r="1896" spans="1:20">
      <c r="A1896" s="167">
        <v>50300</v>
      </c>
      <c r="B1896" s="168">
        <v>45961</v>
      </c>
      <c r="C1896" s="168">
        <v>45961</v>
      </c>
      <c r="E1896" s="167" t="s">
        <v>4953</v>
      </c>
      <c r="F1896" s="167" t="s">
        <v>4957</v>
      </c>
      <c r="G1896" s="167" t="s">
        <v>4958</v>
      </c>
      <c r="I1896" s="167" t="s">
        <v>4959</v>
      </c>
      <c r="O1896" s="167">
        <v>24487</v>
      </c>
      <c r="P1896" s="167" t="s">
        <v>1386</v>
      </c>
      <c r="Q1896" s="167">
        <v>14271.8</v>
      </c>
      <c r="S1896" s="167">
        <f t="shared" si="29"/>
        <v>14271.8</v>
      </c>
      <c r="T1896" s="167" t="s">
        <v>1361</v>
      </c>
    </row>
    <row r="1897" spans="1:20">
      <c r="A1897" s="167">
        <v>50300</v>
      </c>
      <c r="B1897" s="168">
        <v>45961</v>
      </c>
      <c r="C1897" s="168">
        <v>45961</v>
      </c>
      <c r="D1897" s="167" t="s">
        <v>5846</v>
      </c>
      <c r="E1897" s="167" t="s">
        <v>5846</v>
      </c>
      <c r="F1897" s="167" t="s">
        <v>1504</v>
      </c>
      <c r="G1897" s="167" t="s">
        <v>297</v>
      </c>
      <c r="I1897" s="167" t="s">
        <v>1650</v>
      </c>
      <c r="J1897" s="167" t="s">
        <v>2088</v>
      </c>
      <c r="K1897" s="167" t="s">
        <v>594</v>
      </c>
      <c r="L1897" s="167" t="s">
        <v>2089</v>
      </c>
      <c r="M1897" s="167" t="s">
        <v>2424</v>
      </c>
      <c r="O1897" s="167">
        <v>11361</v>
      </c>
      <c r="P1897" s="167" t="s">
        <v>4987</v>
      </c>
      <c r="R1897" s="167">
        <v>279</v>
      </c>
      <c r="S1897" s="167">
        <f t="shared" si="29"/>
        <v>-279</v>
      </c>
      <c r="T1897" s="167" t="s">
        <v>1361</v>
      </c>
    </row>
    <row r="1898" spans="1:20">
      <c r="A1898" s="167">
        <v>50300</v>
      </c>
      <c r="B1898" s="168">
        <v>45961</v>
      </c>
      <c r="C1898" s="168">
        <v>45961</v>
      </c>
      <c r="D1898" s="167" t="s">
        <v>5847</v>
      </c>
      <c r="E1898" s="167" t="s">
        <v>5847</v>
      </c>
      <c r="F1898" s="167" t="s">
        <v>1553</v>
      </c>
      <c r="G1898" s="167" t="s">
        <v>1554</v>
      </c>
      <c r="I1898" s="167" t="s">
        <v>1405</v>
      </c>
      <c r="J1898" s="167" t="s">
        <v>4340</v>
      </c>
      <c r="K1898" s="167" t="s">
        <v>1279</v>
      </c>
      <c r="L1898" s="167" t="s">
        <v>4341</v>
      </c>
      <c r="M1898" s="167" t="s">
        <v>4313</v>
      </c>
      <c r="O1898" s="167">
        <v>11362</v>
      </c>
      <c r="P1898" s="167" t="s">
        <v>4987</v>
      </c>
      <c r="Q1898" s="167">
        <v>234.13</v>
      </c>
      <c r="S1898" s="167">
        <f t="shared" si="29"/>
        <v>234.13</v>
      </c>
      <c r="T1898" s="167" t="s">
        <v>1361</v>
      </c>
    </row>
    <row r="1899" spans="1:20">
      <c r="A1899" s="167">
        <v>50300</v>
      </c>
      <c r="B1899" s="168">
        <v>45961</v>
      </c>
      <c r="C1899" s="168">
        <v>45961</v>
      </c>
      <c r="D1899" s="167" t="s">
        <v>5847</v>
      </c>
      <c r="E1899" s="167" t="s">
        <v>5847</v>
      </c>
      <c r="F1899" s="167" t="s">
        <v>1553</v>
      </c>
      <c r="G1899" s="167" t="s">
        <v>1554</v>
      </c>
      <c r="I1899" s="167" t="s">
        <v>1405</v>
      </c>
      <c r="J1899" s="167" t="s">
        <v>4318</v>
      </c>
      <c r="K1899" s="167" t="s">
        <v>1279</v>
      </c>
      <c r="L1899" s="167" t="s">
        <v>4319</v>
      </c>
      <c r="M1899" s="167" t="s">
        <v>4313</v>
      </c>
      <c r="O1899" s="167">
        <v>11362</v>
      </c>
      <c r="P1899" s="167" t="s">
        <v>4987</v>
      </c>
      <c r="Q1899" s="167">
        <v>606.22</v>
      </c>
      <c r="S1899" s="167">
        <f t="shared" si="29"/>
        <v>606.22</v>
      </c>
      <c r="T1899" s="167" t="s">
        <v>1361</v>
      </c>
    </row>
    <row r="1900" spans="1:20">
      <c r="A1900" s="167">
        <v>50300</v>
      </c>
      <c r="B1900" s="168">
        <v>45961</v>
      </c>
      <c r="C1900" s="168">
        <v>45961</v>
      </c>
      <c r="D1900" s="167" t="s">
        <v>5847</v>
      </c>
      <c r="E1900" s="167" t="s">
        <v>5847</v>
      </c>
      <c r="F1900" s="167" t="s">
        <v>1553</v>
      </c>
      <c r="G1900" s="167" t="s">
        <v>1554</v>
      </c>
      <c r="I1900" s="167" t="s">
        <v>1405</v>
      </c>
      <c r="J1900" s="167" t="s">
        <v>4315</v>
      </c>
      <c r="K1900" s="167" t="s">
        <v>1279</v>
      </c>
      <c r="L1900" s="167" t="s">
        <v>4316</v>
      </c>
      <c r="M1900" s="167" t="s">
        <v>4313</v>
      </c>
      <c r="O1900" s="167">
        <v>11362</v>
      </c>
      <c r="P1900" s="167" t="s">
        <v>4987</v>
      </c>
      <c r="Q1900" s="167">
        <v>1174.03</v>
      </c>
      <c r="S1900" s="167">
        <f t="shared" si="29"/>
        <v>1174.03</v>
      </c>
      <c r="T1900" s="167" t="s">
        <v>1361</v>
      </c>
    </row>
    <row r="1901" spans="1:20">
      <c r="A1901" s="167">
        <v>50300</v>
      </c>
      <c r="B1901" s="168">
        <v>45961</v>
      </c>
      <c r="C1901" s="168">
        <v>45961</v>
      </c>
      <c r="D1901" s="167" t="s">
        <v>5847</v>
      </c>
      <c r="E1901" s="167" t="s">
        <v>5847</v>
      </c>
      <c r="F1901" s="167" t="s">
        <v>1553</v>
      </c>
      <c r="G1901" s="167" t="s">
        <v>1554</v>
      </c>
      <c r="I1901" s="167" t="s">
        <v>1405</v>
      </c>
      <c r="J1901" s="167" t="s">
        <v>4337</v>
      </c>
      <c r="K1901" s="167" t="s">
        <v>1279</v>
      </c>
      <c r="L1901" s="167" t="s">
        <v>4338</v>
      </c>
      <c r="M1901" s="167" t="s">
        <v>4313</v>
      </c>
      <c r="O1901" s="167">
        <v>11362</v>
      </c>
      <c r="P1901" s="167" t="s">
        <v>4987</v>
      </c>
      <c r="Q1901" s="167">
        <v>2694.18</v>
      </c>
      <c r="S1901" s="167">
        <f t="shared" si="29"/>
        <v>2694.18</v>
      </c>
      <c r="T1901" s="167" t="s">
        <v>1361</v>
      </c>
    </row>
    <row r="1902" spans="1:20">
      <c r="A1902" s="167">
        <v>50300</v>
      </c>
      <c r="B1902" s="168">
        <v>45961</v>
      </c>
      <c r="C1902" s="168">
        <v>45961</v>
      </c>
      <c r="D1902" s="167" t="s">
        <v>5847</v>
      </c>
      <c r="E1902" s="167" t="s">
        <v>5847</v>
      </c>
      <c r="F1902" s="167" t="s">
        <v>1553</v>
      </c>
      <c r="G1902" s="167" t="s">
        <v>1554</v>
      </c>
      <c r="I1902" s="167" t="s">
        <v>1405</v>
      </c>
      <c r="J1902" s="167" t="s">
        <v>4334</v>
      </c>
      <c r="K1902" s="167" t="s">
        <v>1279</v>
      </c>
      <c r="L1902" s="167" t="s">
        <v>4335</v>
      </c>
      <c r="M1902" s="167" t="s">
        <v>4313</v>
      </c>
      <c r="O1902" s="167">
        <v>11362</v>
      </c>
      <c r="P1902" s="167" t="s">
        <v>4987</v>
      </c>
      <c r="Q1902" s="167">
        <v>5572.21</v>
      </c>
      <c r="S1902" s="167">
        <f t="shared" si="29"/>
        <v>5572.21</v>
      </c>
      <c r="T1902" s="167" t="s">
        <v>1361</v>
      </c>
    </row>
    <row r="1903" spans="1:20">
      <c r="A1903" s="167">
        <v>50300</v>
      </c>
      <c r="B1903" s="168">
        <v>45961</v>
      </c>
      <c r="C1903" s="168">
        <v>45961</v>
      </c>
      <c r="D1903" s="167" t="s">
        <v>5848</v>
      </c>
      <c r="E1903" s="167" t="s">
        <v>5848</v>
      </c>
      <c r="F1903" s="167" t="s">
        <v>1557</v>
      </c>
      <c r="G1903" s="167" t="s">
        <v>134</v>
      </c>
      <c r="I1903" s="167" t="s">
        <v>1405</v>
      </c>
      <c r="J1903" s="167" t="s">
        <v>2488</v>
      </c>
      <c r="K1903" s="167" t="s">
        <v>952</v>
      </c>
      <c r="L1903" s="167" t="s">
        <v>2489</v>
      </c>
      <c r="M1903" s="167" t="s">
        <v>2473</v>
      </c>
      <c r="O1903" s="167">
        <v>11363</v>
      </c>
      <c r="P1903" s="167" t="s">
        <v>4987</v>
      </c>
      <c r="Q1903" s="167">
        <v>51.85</v>
      </c>
      <c r="S1903" s="167">
        <f t="shared" si="29"/>
        <v>51.85</v>
      </c>
      <c r="T1903" s="167" t="s">
        <v>1361</v>
      </c>
    </row>
    <row r="1904" spans="1:20">
      <c r="A1904" s="167">
        <v>50400</v>
      </c>
      <c r="B1904" s="168">
        <v>45901</v>
      </c>
      <c r="C1904" s="168">
        <v>45901</v>
      </c>
      <c r="D1904" s="167" t="s">
        <v>4986</v>
      </c>
      <c r="E1904" s="167" t="s">
        <v>4986</v>
      </c>
      <c r="F1904" s="167" t="s">
        <v>1408</v>
      </c>
      <c r="G1904" s="167" t="s">
        <v>1409</v>
      </c>
      <c r="I1904" s="167" t="s">
        <v>1618</v>
      </c>
      <c r="J1904" s="167" t="s">
        <v>1622</v>
      </c>
      <c r="K1904" s="167" t="s">
        <v>1615</v>
      </c>
      <c r="L1904" s="167" t="s">
        <v>1479</v>
      </c>
      <c r="M1904" s="167" t="s">
        <v>1616</v>
      </c>
      <c r="O1904" s="167">
        <v>10674</v>
      </c>
      <c r="P1904" s="167" t="s">
        <v>4987</v>
      </c>
      <c r="Q1904" s="167">
        <v>180</v>
      </c>
      <c r="S1904" s="167">
        <f t="shared" si="29"/>
        <v>180</v>
      </c>
      <c r="T1904" s="167" t="s">
        <v>1361</v>
      </c>
    </row>
    <row r="1905" spans="1:20">
      <c r="A1905" s="167">
        <v>50400</v>
      </c>
      <c r="B1905" s="168">
        <v>45901</v>
      </c>
      <c r="C1905" s="168">
        <v>45901</v>
      </c>
      <c r="D1905" s="167" t="s">
        <v>4986</v>
      </c>
      <c r="E1905" s="167" t="s">
        <v>4986</v>
      </c>
      <c r="F1905" s="167" t="s">
        <v>1408</v>
      </c>
      <c r="G1905" s="167" t="s">
        <v>1409</v>
      </c>
      <c r="I1905" s="167" t="s">
        <v>1618</v>
      </c>
      <c r="J1905" s="167" t="s">
        <v>1622</v>
      </c>
      <c r="K1905" s="167" t="s">
        <v>1615</v>
      </c>
      <c r="L1905" s="167" t="s">
        <v>1479</v>
      </c>
      <c r="M1905" s="167" t="s">
        <v>1616</v>
      </c>
      <c r="O1905" s="167">
        <v>10674</v>
      </c>
      <c r="P1905" s="167" t="s">
        <v>4987</v>
      </c>
      <c r="Q1905" s="167">
        <v>240</v>
      </c>
      <c r="S1905" s="167">
        <f t="shared" si="29"/>
        <v>240</v>
      </c>
      <c r="T1905" s="167" t="s">
        <v>1361</v>
      </c>
    </row>
    <row r="1906" spans="1:20">
      <c r="A1906" s="167">
        <v>50400</v>
      </c>
      <c r="B1906" s="168">
        <v>45901</v>
      </c>
      <c r="C1906" s="168">
        <v>45901</v>
      </c>
      <c r="D1906" s="167" t="s">
        <v>4988</v>
      </c>
      <c r="E1906" s="167" t="s">
        <v>4988</v>
      </c>
      <c r="F1906" s="167" t="s">
        <v>1557</v>
      </c>
      <c r="G1906" s="167" t="s">
        <v>134</v>
      </c>
      <c r="I1906" s="167" t="s">
        <v>1618</v>
      </c>
      <c r="J1906" s="167" t="s">
        <v>1636</v>
      </c>
      <c r="K1906" s="167" t="s">
        <v>828</v>
      </c>
      <c r="L1906" s="167" t="s">
        <v>1637</v>
      </c>
      <c r="M1906" s="167" t="s">
        <v>1626</v>
      </c>
      <c r="O1906" s="167">
        <v>10675</v>
      </c>
      <c r="P1906" s="167" t="s">
        <v>4987</v>
      </c>
      <c r="Q1906" s="167">
        <v>36.270000000000003</v>
      </c>
      <c r="S1906" s="167">
        <f t="shared" si="29"/>
        <v>36.270000000000003</v>
      </c>
      <c r="T1906" s="167" t="s">
        <v>1361</v>
      </c>
    </row>
    <row r="1907" spans="1:20">
      <c r="A1907" s="167">
        <v>50400</v>
      </c>
      <c r="B1907" s="168">
        <v>45901</v>
      </c>
      <c r="C1907" s="168">
        <v>45901</v>
      </c>
      <c r="D1907" s="167" t="s">
        <v>4988</v>
      </c>
      <c r="E1907" s="167" t="s">
        <v>4988</v>
      </c>
      <c r="F1907" s="167" t="s">
        <v>1408</v>
      </c>
      <c r="G1907" s="167" t="s">
        <v>1409</v>
      </c>
      <c r="I1907" s="167" t="s">
        <v>1618</v>
      </c>
      <c r="J1907" s="167" t="s">
        <v>1478</v>
      </c>
      <c r="K1907" s="167" t="s">
        <v>828</v>
      </c>
      <c r="L1907" s="167" t="s">
        <v>1479</v>
      </c>
      <c r="M1907" s="167" t="s">
        <v>1626</v>
      </c>
      <c r="O1907" s="167">
        <v>10675</v>
      </c>
      <c r="P1907" s="167" t="s">
        <v>4987</v>
      </c>
      <c r="Q1907" s="167">
        <v>125</v>
      </c>
      <c r="S1907" s="167">
        <f t="shared" si="29"/>
        <v>125</v>
      </c>
      <c r="T1907" s="167" t="s">
        <v>1361</v>
      </c>
    </row>
    <row r="1908" spans="1:20">
      <c r="A1908" s="167">
        <v>50400</v>
      </c>
      <c r="B1908" s="168">
        <v>45901</v>
      </c>
      <c r="C1908" s="168">
        <v>45901</v>
      </c>
      <c r="D1908" s="167" t="s">
        <v>4991</v>
      </c>
      <c r="E1908" s="167" t="s">
        <v>4991</v>
      </c>
      <c r="F1908" s="167" t="s">
        <v>1425</v>
      </c>
      <c r="G1908" s="167" t="s">
        <v>1426</v>
      </c>
      <c r="I1908" s="167" t="s">
        <v>1618</v>
      </c>
      <c r="J1908" s="167" t="s">
        <v>1472</v>
      </c>
      <c r="K1908" s="167" t="s">
        <v>906</v>
      </c>
      <c r="L1908" s="167" t="s">
        <v>1473</v>
      </c>
      <c r="M1908" s="167" t="s">
        <v>2201</v>
      </c>
      <c r="O1908" s="167">
        <v>10678</v>
      </c>
      <c r="P1908" s="167" t="s">
        <v>4987</v>
      </c>
      <c r="Q1908" s="167">
        <v>12</v>
      </c>
      <c r="S1908" s="167">
        <f t="shared" si="29"/>
        <v>12</v>
      </c>
      <c r="T1908" s="167" t="s">
        <v>1361</v>
      </c>
    </row>
    <row r="1909" spans="1:20">
      <c r="A1909" s="167">
        <v>50400</v>
      </c>
      <c r="B1909" s="168">
        <v>45901</v>
      </c>
      <c r="C1909" s="168">
        <v>45901</v>
      </c>
      <c r="D1909" s="167" t="s">
        <v>4991</v>
      </c>
      <c r="E1909" s="167" t="s">
        <v>4991</v>
      </c>
      <c r="F1909" s="167" t="s">
        <v>1425</v>
      </c>
      <c r="G1909" s="167" t="s">
        <v>1426</v>
      </c>
      <c r="I1909" s="167" t="s">
        <v>1618</v>
      </c>
      <c r="J1909" s="167" t="s">
        <v>1472</v>
      </c>
      <c r="K1909" s="167" t="s">
        <v>906</v>
      </c>
      <c r="L1909" s="167" t="s">
        <v>1473</v>
      </c>
      <c r="M1909" s="167" t="s">
        <v>2201</v>
      </c>
      <c r="O1909" s="167">
        <v>10678</v>
      </c>
      <c r="P1909" s="167" t="s">
        <v>4987</v>
      </c>
      <c r="Q1909" s="167">
        <v>60</v>
      </c>
      <c r="S1909" s="167">
        <f t="shared" si="29"/>
        <v>60</v>
      </c>
      <c r="T1909" s="167" t="s">
        <v>1361</v>
      </c>
    </row>
    <row r="1910" spans="1:20">
      <c r="A1910" s="167">
        <v>50400</v>
      </c>
      <c r="B1910" s="168">
        <v>45901</v>
      </c>
      <c r="C1910" s="168">
        <v>45901</v>
      </c>
      <c r="D1910" s="167" t="s">
        <v>4992</v>
      </c>
      <c r="E1910" s="167" t="s">
        <v>4992</v>
      </c>
      <c r="F1910" s="167" t="s">
        <v>1408</v>
      </c>
      <c r="G1910" s="167" t="s">
        <v>1409</v>
      </c>
      <c r="I1910" s="167" t="s">
        <v>1618</v>
      </c>
      <c r="J1910" s="167" t="s">
        <v>1478</v>
      </c>
      <c r="K1910" s="167" t="s">
        <v>915</v>
      </c>
      <c r="L1910" s="167" t="s">
        <v>1479</v>
      </c>
      <c r="M1910" s="167" t="s">
        <v>2286</v>
      </c>
      <c r="O1910" s="167">
        <v>10680</v>
      </c>
      <c r="P1910" s="167" t="s">
        <v>4987</v>
      </c>
      <c r="Q1910" s="167">
        <v>125</v>
      </c>
      <c r="S1910" s="167">
        <f t="shared" si="29"/>
        <v>125</v>
      </c>
      <c r="T1910" s="167" t="s">
        <v>1361</v>
      </c>
    </row>
    <row r="1911" spans="1:20">
      <c r="A1911" s="167">
        <v>50400</v>
      </c>
      <c r="B1911" s="168">
        <v>45901</v>
      </c>
      <c r="C1911" s="168">
        <v>45901</v>
      </c>
      <c r="D1911" s="167" t="s">
        <v>4992</v>
      </c>
      <c r="E1911" s="167" t="s">
        <v>4992</v>
      </c>
      <c r="F1911" s="167" t="s">
        <v>1408</v>
      </c>
      <c r="G1911" s="167" t="s">
        <v>1409</v>
      </c>
      <c r="I1911" s="167" t="s">
        <v>1618</v>
      </c>
      <c r="J1911" s="167" t="s">
        <v>1478</v>
      </c>
      <c r="K1911" s="167" t="s">
        <v>915</v>
      </c>
      <c r="L1911" s="167" t="s">
        <v>1479</v>
      </c>
      <c r="M1911" s="167" t="s">
        <v>2286</v>
      </c>
      <c r="O1911" s="167">
        <v>10680</v>
      </c>
      <c r="P1911" s="167" t="s">
        <v>4987</v>
      </c>
      <c r="Q1911" s="167">
        <v>125</v>
      </c>
      <c r="S1911" s="167">
        <f t="shared" si="29"/>
        <v>125</v>
      </c>
      <c r="T1911" s="167" t="s">
        <v>1361</v>
      </c>
    </row>
    <row r="1912" spans="1:20">
      <c r="A1912" s="167">
        <v>50400</v>
      </c>
      <c r="B1912" s="168">
        <v>45901</v>
      </c>
      <c r="C1912" s="168">
        <v>45901</v>
      </c>
      <c r="D1912" s="167" t="s">
        <v>4993</v>
      </c>
      <c r="E1912" s="167" t="s">
        <v>4993</v>
      </c>
      <c r="F1912" s="167" t="s">
        <v>1408</v>
      </c>
      <c r="G1912" s="167" t="s">
        <v>1409</v>
      </c>
      <c r="I1912" s="167" t="s">
        <v>1618</v>
      </c>
      <c r="J1912" s="167" t="s">
        <v>1478</v>
      </c>
      <c r="K1912" s="167" t="s">
        <v>922</v>
      </c>
      <c r="L1912" s="167" t="s">
        <v>1479</v>
      </c>
      <c r="M1912" s="167" t="s">
        <v>2309</v>
      </c>
      <c r="O1912" s="167">
        <v>10681</v>
      </c>
      <c r="P1912" s="167" t="s">
        <v>4987</v>
      </c>
      <c r="Q1912" s="167">
        <v>125</v>
      </c>
      <c r="S1912" s="167">
        <f t="shared" si="29"/>
        <v>125</v>
      </c>
      <c r="T1912" s="167" t="s">
        <v>1361</v>
      </c>
    </row>
    <row r="1913" spans="1:20">
      <c r="A1913" s="167">
        <v>50400</v>
      </c>
      <c r="B1913" s="168">
        <v>45901</v>
      </c>
      <c r="C1913" s="168">
        <v>45901</v>
      </c>
      <c r="D1913" s="167" t="s">
        <v>4996</v>
      </c>
      <c r="E1913" s="167" t="s">
        <v>4996</v>
      </c>
      <c r="F1913" s="167" t="s">
        <v>1408</v>
      </c>
      <c r="G1913" s="167" t="s">
        <v>1409</v>
      </c>
      <c r="I1913" s="167" t="s">
        <v>1618</v>
      </c>
      <c r="J1913" s="167" t="s">
        <v>1478</v>
      </c>
      <c r="K1913" s="167" t="s">
        <v>1007</v>
      </c>
      <c r="L1913" s="167" t="s">
        <v>1479</v>
      </c>
      <c r="M1913" s="167" t="s">
        <v>2740</v>
      </c>
      <c r="O1913" s="167">
        <v>10689</v>
      </c>
      <c r="P1913" s="167" t="s">
        <v>4987</v>
      </c>
      <c r="Q1913" s="167">
        <v>125</v>
      </c>
      <c r="S1913" s="167">
        <f t="shared" si="29"/>
        <v>125</v>
      </c>
      <c r="T1913" s="167" t="s">
        <v>1361</v>
      </c>
    </row>
    <row r="1914" spans="1:20">
      <c r="A1914" s="167">
        <v>50400</v>
      </c>
      <c r="B1914" s="168">
        <v>45901</v>
      </c>
      <c r="C1914" s="168">
        <v>45901</v>
      </c>
      <c r="D1914" s="167" t="s">
        <v>5001</v>
      </c>
      <c r="E1914" s="167" t="s">
        <v>5001</v>
      </c>
      <c r="F1914" s="167" t="s">
        <v>1408</v>
      </c>
      <c r="G1914" s="167" t="s">
        <v>1409</v>
      </c>
      <c r="I1914" s="167" t="s">
        <v>1618</v>
      </c>
      <c r="J1914" s="167" t="s">
        <v>1478</v>
      </c>
      <c r="K1914" s="167" t="s">
        <v>1301</v>
      </c>
      <c r="L1914" s="167" t="s">
        <v>1479</v>
      </c>
      <c r="M1914" s="167" t="s">
        <v>4429</v>
      </c>
      <c r="O1914" s="167">
        <v>10698</v>
      </c>
      <c r="P1914" s="167" t="s">
        <v>4987</v>
      </c>
      <c r="Q1914" s="167">
        <v>125</v>
      </c>
      <c r="S1914" s="167">
        <f t="shared" si="29"/>
        <v>125</v>
      </c>
      <c r="T1914" s="167" t="s">
        <v>1361</v>
      </c>
    </row>
    <row r="1915" spans="1:20">
      <c r="A1915" s="167">
        <v>50400</v>
      </c>
      <c r="B1915" s="168">
        <v>45901</v>
      </c>
      <c r="C1915" s="168">
        <v>45901</v>
      </c>
      <c r="D1915" s="167" t="s">
        <v>5002</v>
      </c>
      <c r="E1915" s="167" t="s">
        <v>5002</v>
      </c>
      <c r="F1915" s="167" t="s">
        <v>1408</v>
      </c>
      <c r="G1915" s="167" t="s">
        <v>1409</v>
      </c>
      <c r="I1915" s="167" t="s">
        <v>1618</v>
      </c>
      <c r="J1915" s="167" t="s">
        <v>1478</v>
      </c>
      <c r="K1915" s="167" t="s">
        <v>1311</v>
      </c>
      <c r="L1915" s="167" t="s">
        <v>1479</v>
      </c>
      <c r="M1915" s="167" t="s">
        <v>4624</v>
      </c>
      <c r="O1915" s="167">
        <v>10700</v>
      </c>
      <c r="P1915" s="167" t="s">
        <v>4987</v>
      </c>
      <c r="Q1915" s="167">
        <v>125</v>
      </c>
      <c r="S1915" s="167">
        <f t="shared" si="29"/>
        <v>125</v>
      </c>
      <c r="T1915" s="167" t="s">
        <v>1361</v>
      </c>
    </row>
    <row r="1916" spans="1:20">
      <c r="A1916" s="167">
        <v>50400</v>
      </c>
      <c r="B1916" s="168">
        <v>45901</v>
      </c>
      <c r="C1916" s="168">
        <v>45901</v>
      </c>
      <c r="D1916" s="167" t="s">
        <v>5003</v>
      </c>
      <c r="E1916" s="167" t="s">
        <v>5003</v>
      </c>
      <c r="F1916" s="167" t="s">
        <v>1408</v>
      </c>
      <c r="G1916" s="167" t="s">
        <v>1409</v>
      </c>
      <c r="I1916" s="167" t="s">
        <v>1618</v>
      </c>
      <c r="J1916" s="167" t="s">
        <v>1478</v>
      </c>
      <c r="K1916" s="167" t="s">
        <v>1315</v>
      </c>
      <c r="L1916" s="167" t="s">
        <v>1479</v>
      </c>
      <c r="M1916" s="167" t="s">
        <v>4630</v>
      </c>
      <c r="O1916" s="167">
        <v>10701</v>
      </c>
      <c r="P1916" s="167" t="s">
        <v>4987</v>
      </c>
      <c r="Q1916" s="167">
        <v>125</v>
      </c>
      <c r="S1916" s="167">
        <f t="shared" si="29"/>
        <v>125</v>
      </c>
      <c r="T1916" s="167" t="s">
        <v>1361</v>
      </c>
    </row>
    <row r="1917" spans="1:20">
      <c r="A1917" s="167">
        <v>50400</v>
      </c>
      <c r="B1917" s="168">
        <v>45901</v>
      </c>
      <c r="C1917" s="168">
        <v>45901</v>
      </c>
      <c r="D1917" s="167" t="s">
        <v>5005</v>
      </c>
      <c r="E1917" s="167" t="s">
        <v>5005</v>
      </c>
      <c r="F1917" s="167" t="s">
        <v>1425</v>
      </c>
      <c r="G1917" s="167" t="s">
        <v>1426</v>
      </c>
      <c r="I1917" s="167" t="s">
        <v>1618</v>
      </c>
      <c r="J1917" s="167" t="s">
        <v>4834</v>
      </c>
      <c r="K1917" s="167" t="s">
        <v>1329</v>
      </c>
      <c r="L1917" s="167" t="s">
        <v>4835</v>
      </c>
      <c r="M1917" s="167" t="s">
        <v>4829</v>
      </c>
      <c r="O1917" s="167">
        <v>10703</v>
      </c>
      <c r="P1917" s="167" t="s">
        <v>4987</v>
      </c>
      <c r="Q1917" s="167">
        <v>34.5</v>
      </c>
      <c r="S1917" s="167">
        <f t="shared" si="29"/>
        <v>34.5</v>
      </c>
      <c r="T1917" s="167" t="s">
        <v>1361</v>
      </c>
    </row>
    <row r="1918" spans="1:20">
      <c r="A1918" s="167">
        <v>50400</v>
      </c>
      <c r="B1918" s="168">
        <v>45901</v>
      </c>
      <c r="C1918" s="168">
        <v>45901</v>
      </c>
      <c r="D1918" s="167" t="s">
        <v>5005</v>
      </c>
      <c r="E1918" s="167" t="s">
        <v>5005</v>
      </c>
      <c r="F1918" s="167" t="s">
        <v>1408</v>
      </c>
      <c r="G1918" s="167" t="s">
        <v>1409</v>
      </c>
      <c r="I1918" s="167" t="s">
        <v>1618</v>
      </c>
      <c r="J1918" s="167" t="s">
        <v>1478</v>
      </c>
      <c r="K1918" s="167" t="s">
        <v>1329</v>
      </c>
      <c r="L1918" s="167" t="s">
        <v>1479</v>
      </c>
      <c r="M1918" s="167" t="s">
        <v>4829</v>
      </c>
      <c r="O1918" s="167">
        <v>10703</v>
      </c>
      <c r="P1918" s="167" t="s">
        <v>4987</v>
      </c>
      <c r="Q1918" s="167">
        <v>125</v>
      </c>
      <c r="S1918" s="167">
        <f t="shared" si="29"/>
        <v>125</v>
      </c>
      <c r="T1918" s="167" t="s">
        <v>1361</v>
      </c>
    </row>
    <row r="1919" spans="1:20">
      <c r="A1919" s="167">
        <v>50400</v>
      </c>
      <c r="B1919" s="168">
        <v>45901</v>
      </c>
      <c r="C1919" s="168">
        <v>45901</v>
      </c>
      <c r="D1919" s="167" t="s">
        <v>5006</v>
      </c>
      <c r="E1919" s="167" t="s">
        <v>5006</v>
      </c>
      <c r="F1919" s="167" t="s">
        <v>1425</v>
      </c>
      <c r="G1919" s="167" t="s">
        <v>1426</v>
      </c>
      <c r="I1919" s="167" t="s">
        <v>1405</v>
      </c>
      <c r="J1919" s="167" t="s">
        <v>1589</v>
      </c>
      <c r="K1919" s="167" t="s">
        <v>815</v>
      </c>
      <c r="L1919" s="167" t="s">
        <v>1590</v>
      </c>
      <c r="M1919" s="167" t="s">
        <v>1548</v>
      </c>
      <c r="O1919" s="167">
        <v>10793</v>
      </c>
      <c r="P1919" s="167" t="s">
        <v>4987</v>
      </c>
      <c r="Q1919" s="167">
        <v>25</v>
      </c>
      <c r="S1919" s="167">
        <f t="shared" si="29"/>
        <v>25</v>
      </c>
      <c r="T1919" s="167" t="s">
        <v>1361</v>
      </c>
    </row>
    <row r="1920" spans="1:20">
      <c r="A1920" s="167">
        <v>50400</v>
      </c>
      <c r="B1920" s="168">
        <v>45901</v>
      </c>
      <c r="C1920" s="168">
        <v>45901</v>
      </c>
      <c r="D1920" s="167" t="s">
        <v>5006</v>
      </c>
      <c r="E1920" s="167" t="s">
        <v>5006</v>
      </c>
      <c r="F1920" s="167" t="s">
        <v>1408</v>
      </c>
      <c r="G1920" s="167" t="s">
        <v>1409</v>
      </c>
      <c r="I1920" s="167" t="s">
        <v>1405</v>
      </c>
      <c r="J1920" s="167" t="s">
        <v>1478</v>
      </c>
      <c r="K1920" s="167" t="s">
        <v>815</v>
      </c>
      <c r="L1920" s="167" t="s">
        <v>1479</v>
      </c>
      <c r="M1920" s="167" t="s">
        <v>1548</v>
      </c>
      <c r="O1920" s="167">
        <v>10793</v>
      </c>
      <c r="P1920" s="167" t="s">
        <v>4987</v>
      </c>
      <c r="Q1920" s="167">
        <v>250</v>
      </c>
      <c r="S1920" s="167">
        <f t="shared" si="29"/>
        <v>250</v>
      </c>
      <c r="T1920" s="167" t="s">
        <v>1361</v>
      </c>
    </row>
    <row r="1921" spans="1:20">
      <c r="A1921" s="167">
        <v>50400</v>
      </c>
      <c r="B1921" s="168">
        <v>45901</v>
      </c>
      <c r="C1921" s="168">
        <v>45901</v>
      </c>
      <c r="D1921" s="167" t="s">
        <v>5243</v>
      </c>
      <c r="E1921" s="167" t="s">
        <v>5243</v>
      </c>
      <c r="F1921" s="167" t="s">
        <v>1408</v>
      </c>
      <c r="G1921" s="167" t="s">
        <v>1409</v>
      </c>
      <c r="I1921" s="167" t="s">
        <v>1405</v>
      </c>
      <c r="J1921" s="167" t="s">
        <v>1478</v>
      </c>
      <c r="K1921" s="167" t="s">
        <v>832</v>
      </c>
      <c r="L1921" s="167" t="s">
        <v>1479</v>
      </c>
      <c r="M1921" s="167" t="s">
        <v>1678</v>
      </c>
      <c r="O1921" s="167">
        <v>10798</v>
      </c>
      <c r="P1921" s="167" t="s">
        <v>4987</v>
      </c>
      <c r="Q1921" s="167">
        <v>125</v>
      </c>
      <c r="S1921" s="167">
        <f t="shared" si="29"/>
        <v>125</v>
      </c>
      <c r="T1921" s="167" t="s">
        <v>1361</v>
      </c>
    </row>
    <row r="1922" spans="1:20">
      <c r="A1922" s="167">
        <v>50400</v>
      </c>
      <c r="B1922" s="168">
        <v>45901</v>
      </c>
      <c r="C1922" s="168">
        <v>45901</v>
      </c>
      <c r="D1922" s="167" t="s">
        <v>5244</v>
      </c>
      <c r="E1922" s="167" t="s">
        <v>5244</v>
      </c>
      <c r="F1922" s="167" t="s">
        <v>1425</v>
      </c>
      <c r="G1922" s="167" t="s">
        <v>1426</v>
      </c>
      <c r="I1922" s="167" t="s">
        <v>1405</v>
      </c>
      <c r="J1922" s="167" t="s">
        <v>1636</v>
      </c>
      <c r="K1922" s="167" t="s">
        <v>835</v>
      </c>
      <c r="L1922" s="167" t="s">
        <v>1637</v>
      </c>
      <c r="M1922" s="167" t="s">
        <v>1699</v>
      </c>
      <c r="O1922" s="167">
        <v>10843</v>
      </c>
      <c r="P1922" s="167" t="s">
        <v>4987</v>
      </c>
      <c r="Q1922" s="167">
        <v>36.270000000000003</v>
      </c>
      <c r="S1922" s="167">
        <f t="shared" si="29"/>
        <v>36.270000000000003</v>
      </c>
      <c r="T1922" s="167" t="s">
        <v>1361</v>
      </c>
    </row>
    <row r="1923" spans="1:20">
      <c r="A1923" s="167">
        <v>50400</v>
      </c>
      <c r="B1923" s="168">
        <v>45901</v>
      </c>
      <c r="C1923" s="168">
        <v>45901</v>
      </c>
      <c r="D1923" s="167" t="s">
        <v>5007</v>
      </c>
      <c r="E1923" s="167" t="s">
        <v>5007</v>
      </c>
      <c r="F1923" s="167" t="s">
        <v>1408</v>
      </c>
      <c r="G1923" s="167" t="s">
        <v>1409</v>
      </c>
      <c r="I1923" s="167" t="s">
        <v>1405</v>
      </c>
      <c r="J1923" s="167" t="s">
        <v>1478</v>
      </c>
      <c r="K1923" s="167" t="s">
        <v>846</v>
      </c>
      <c r="L1923" s="167" t="s">
        <v>1479</v>
      </c>
      <c r="M1923" s="167" t="s">
        <v>1769</v>
      </c>
      <c r="O1923" s="167">
        <v>10803</v>
      </c>
      <c r="P1923" s="167" t="s">
        <v>4987</v>
      </c>
      <c r="Q1923" s="167">
        <v>125</v>
      </c>
      <c r="S1923" s="167">
        <f t="shared" ref="S1923:S1986" si="30">Q1923-R1923</f>
        <v>125</v>
      </c>
      <c r="T1923" s="167" t="s">
        <v>1361</v>
      </c>
    </row>
    <row r="1924" spans="1:20">
      <c r="A1924" s="167">
        <v>50400</v>
      </c>
      <c r="B1924" s="168">
        <v>45901</v>
      </c>
      <c r="C1924" s="168">
        <v>45901</v>
      </c>
      <c r="D1924" s="167" t="s">
        <v>5009</v>
      </c>
      <c r="E1924" s="167" t="s">
        <v>5009</v>
      </c>
      <c r="F1924" s="167" t="s">
        <v>1425</v>
      </c>
      <c r="G1924" s="167" t="s">
        <v>1426</v>
      </c>
      <c r="I1924" s="167" t="s">
        <v>1405</v>
      </c>
      <c r="J1924" s="167" t="s">
        <v>1636</v>
      </c>
      <c r="K1924" s="167" t="s">
        <v>862</v>
      </c>
      <c r="L1924" s="167" t="s">
        <v>1637</v>
      </c>
      <c r="M1924" s="167" t="s">
        <v>1963</v>
      </c>
      <c r="O1924" s="167">
        <v>10811</v>
      </c>
      <c r="P1924" s="167" t="s">
        <v>4987</v>
      </c>
      <c r="Q1924" s="167">
        <v>108.84</v>
      </c>
      <c r="S1924" s="167">
        <f t="shared" si="30"/>
        <v>108.84</v>
      </c>
      <c r="T1924" s="167" t="s">
        <v>1361</v>
      </c>
    </row>
    <row r="1925" spans="1:20">
      <c r="A1925" s="167">
        <v>50400</v>
      </c>
      <c r="B1925" s="168">
        <v>45901</v>
      </c>
      <c r="C1925" s="168">
        <v>45901</v>
      </c>
      <c r="D1925" s="167" t="s">
        <v>5010</v>
      </c>
      <c r="E1925" s="167" t="s">
        <v>5010</v>
      </c>
      <c r="F1925" s="167" t="s">
        <v>1408</v>
      </c>
      <c r="G1925" s="167" t="s">
        <v>1409</v>
      </c>
      <c r="I1925" s="167" t="s">
        <v>1405</v>
      </c>
      <c r="J1925" s="167" t="s">
        <v>1999</v>
      </c>
      <c r="K1925" s="167" t="s">
        <v>875</v>
      </c>
      <c r="L1925" s="167" t="s">
        <v>2000</v>
      </c>
      <c r="M1925" s="167" t="s">
        <v>1991</v>
      </c>
      <c r="O1925" s="167">
        <v>10799</v>
      </c>
      <c r="P1925" s="167" t="s">
        <v>4987</v>
      </c>
      <c r="Q1925" s="167">
        <v>125</v>
      </c>
      <c r="S1925" s="167">
        <f t="shared" si="30"/>
        <v>125</v>
      </c>
      <c r="T1925" s="167" t="s">
        <v>1361</v>
      </c>
    </row>
    <row r="1926" spans="1:20">
      <c r="A1926" s="167">
        <v>50400</v>
      </c>
      <c r="B1926" s="168">
        <v>45901</v>
      </c>
      <c r="C1926" s="168">
        <v>45901</v>
      </c>
      <c r="D1926" s="167" t="s">
        <v>5849</v>
      </c>
      <c r="E1926" s="167" t="s">
        <v>5849</v>
      </c>
      <c r="F1926" s="167" t="s">
        <v>1408</v>
      </c>
      <c r="G1926" s="167" t="s">
        <v>1409</v>
      </c>
      <c r="I1926" s="167" t="s">
        <v>1405</v>
      </c>
      <c r="J1926" s="167" t="s">
        <v>1478</v>
      </c>
      <c r="K1926" s="167" t="s">
        <v>892</v>
      </c>
      <c r="L1926" s="167" t="s">
        <v>1479</v>
      </c>
      <c r="M1926" s="167" t="s">
        <v>2124</v>
      </c>
      <c r="O1926" s="167">
        <v>10783</v>
      </c>
      <c r="P1926" s="167" t="s">
        <v>4987</v>
      </c>
      <c r="Q1926" s="167">
        <v>500</v>
      </c>
      <c r="S1926" s="167">
        <f t="shared" si="30"/>
        <v>500</v>
      </c>
      <c r="T1926" s="167" t="s">
        <v>1361</v>
      </c>
    </row>
    <row r="1927" spans="1:20">
      <c r="A1927" s="167">
        <v>50400</v>
      </c>
      <c r="B1927" s="168">
        <v>45901</v>
      </c>
      <c r="C1927" s="168">
        <v>45901</v>
      </c>
      <c r="D1927" s="167" t="s">
        <v>5012</v>
      </c>
      <c r="E1927" s="167" t="s">
        <v>5012</v>
      </c>
      <c r="F1927" s="167" t="s">
        <v>1408</v>
      </c>
      <c r="G1927" s="167" t="s">
        <v>1409</v>
      </c>
      <c r="I1927" s="167" t="s">
        <v>1405</v>
      </c>
      <c r="J1927" s="167" t="s">
        <v>1478</v>
      </c>
      <c r="K1927" s="167" t="s">
        <v>934</v>
      </c>
      <c r="L1927" s="167" t="s">
        <v>1479</v>
      </c>
      <c r="M1927" s="167" t="s">
        <v>2360</v>
      </c>
      <c r="O1927" s="167">
        <v>10857</v>
      </c>
      <c r="P1927" s="167" t="s">
        <v>4987</v>
      </c>
      <c r="Q1927" s="167">
        <v>375</v>
      </c>
      <c r="S1927" s="167">
        <f t="shared" si="30"/>
        <v>375</v>
      </c>
      <c r="T1927" s="167" t="s">
        <v>1361</v>
      </c>
    </row>
    <row r="1928" spans="1:20">
      <c r="A1928" s="167">
        <v>50400</v>
      </c>
      <c r="B1928" s="168">
        <v>45901</v>
      </c>
      <c r="C1928" s="168">
        <v>45901</v>
      </c>
      <c r="D1928" s="167" t="s">
        <v>5419</v>
      </c>
      <c r="E1928" s="167" t="s">
        <v>5419</v>
      </c>
      <c r="F1928" s="167" t="s">
        <v>1408</v>
      </c>
      <c r="G1928" s="167" t="s">
        <v>1409</v>
      </c>
      <c r="I1928" s="167" t="s">
        <v>1405</v>
      </c>
      <c r="J1928" s="167" t="s">
        <v>1478</v>
      </c>
      <c r="K1928" s="167" t="s">
        <v>947</v>
      </c>
      <c r="L1928" s="167" t="s">
        <v>1479</v>
      </c>
      <c r="M1928" s="167" t="s">
        <v>2443</v>
      </c>
      <c r="O1928" s="167">
        <v>10808</v>
      </c>
      <c r="P1928" s="167" t="s">
        <v>4987</v>
      </c>
      <c r="Q1928" s="167">
        <v>100</v>
      </c>
      <c r="S1928" s="167">
        <f t="shared" si="30"/>
        <v>100</v>
      </c>
      <c r="T1928" s="167" t="s">
        <v>1361</v>
      </c>
    </row>
    <row r="1929" spans="1:20">
      <c r="A1929" s="167">
        <v>50400</v>
      </c>
      <c r="B1929" s="168">
        <v>45901</v>
      </c>
      <c r="C1929" s="168">
        <v>45901</v>
      </c>
      <c r="D1929" s="167" t="s">
        <v>5351</v>
      </c>
      <c r="E1929" s="167" t="s">
        <v>5351</v>
      </c>
      <c r="F1929" s="167" t="s">
        <v>1408</v>
      </c>
      <c r="G1929" s="167" t="s">
        <v>1409</v>
      </c>
      <c r="I1929" s="167" t="s">
        <v>1405</v>
      </c>
      <c r="J1929" s="167" t="s">
        <v>1478</v>
      </c>
      <c r="K1929" s="167" t="s">
        <v>958</v>
      </c>
      <c r="L1929" s="167" t="s">
        <v>1479</v>
      </c>
      <c r="M1929" s="167" t="s">
        <v>2491</v>
      </c>
      <c r="O1929" s="167">
        <v>10825</v>
      </c>
      <c r="P1929" s="167" t="s">
        <v>4987</v>
      </c>
      <c r="Q1929" s="167">
        <v>125</v>
      </c>
      <c r="S1929" s="167">
        <f t="shared" si="30"/>
        <v>125</v>
      </c>
      <c r="T1929" s="167" t="s">
        <v>1361</v>
      </c>
    </row>
    <row r="1930" spans="1:20">
      <c r="A1930" s="167">
        <v>50400</v>
      </c>
      <c r="B1930" s="168">
        <v>45901</v>
      </c>
      <c r="C1930" s="168">
        <v>45901</v>
      </c>
      <c r="D1930" s="167" t="s">
        <v>5420</v>
      </c>
      <c r="E1930" s="167" t="s">
        <v>5420</v>
      </c>
      <c r="F1930" s="167" t="s">
        <v>1408</v>
      </c>
      <c r="G1930" s="167" t="s">
        <v>1409</v>
      </c>
      <c r="I1930" s="167" t="s">
        <v>1405</v>
      </c>
      <c r="J1930" s="167" t="s">
        <v>1478</v>
      </c>
      <c r="K1930" s="167" t="s">
        <v>970</v>
      </c>
      <c r="L1930" s="167" t="s">
        <v>1479</v>
      </c>
      <c r="M1930" s="167" t="s">
        <v>2568</v>
      </c>
      <c r="O1930" s="167">
        <v>10795</v>
      </c>
      <c r="P1930" s="167" t="s">
        <v>4987</v>
      </c>
      <c r="Q1930" s="167">
        <v>125</v>
      </c>
      <c r="S1930" s="167">
        <f t="shared" si="30"/>
        <v>125</v>
      </c>
      <c r="T1930" s="167" t="s">
        <v>1361</v>
      </c>
    </row>
    <row r="1931" spans="1:20">
      <c r="A1931" s="167">
        <v>50400</v>
      </c>
      <c r="B1931" s="168">
        <v>45901</v>
      </c>
      <c r="C1931" s="168">
        <v>45901</v>
      </c>
      <c r="D1931" s="167" t="s">
        <v>5015</v>
      </c>
      <c r="E1931" s="167" t="s">
        <v>5015</v>
      </c>
      <c r="F1931" s="167" t="s">
        <v>1408</v>
      </c>
      <c r="G1931" s="167" t="s">
        <v>1409</v>
      </c>
      <c r="I1931" s="167" t="s">
        <v>1405</v>
      </c>
      <c r="J1931" s="167" t="s">
        <v>1478</v>
      </c>
      <c r="K1931" s="167" t="s">
        <v>977</v>
      </c>
      <c r="L1931" s="167" t="s">
        <v>1479</v>
      </c>
      <c r="M1931" s="167" t="s">
        <v>2599</v>
      </c>
      <c r="O1931" s="167">
        <v>10794</v>
      </c>
      <c r="P1931" s="167" t="s">
        <v>4987</v>
      </c>
      <c r="Q1931" s="167">
        <v>125</v>
      </c>
      <c r="S1931" s="167">
        <f t="shared" si="30"/>
        <v>125</v>
      </c>
      <c r="T1931" s="167" t="s">
        <v>1361</v>
      </c>
    </row>
    <row r="1932" spans="1:20">
      <c r="A1932" s="167">
        <v>50400</v>
      </c>
      <c r="B1932" s="168">
        <v>45901</v>
      </c>
      <c r="C1932" s="168">
        <v>45901</v>
      </c>
      <c r="D1932" s="167" t="s">
        <v>5251</v>
      </c>
      <c r="E1932" s="167" t="s">
        <v>5251</v>
      </c>
      <c r="F1932" s="167" t="s">
        <v>1408</v>
      </c>
      <c r="G1932" s="167" t="s">
        <v>1409</v>
      </c>
      <c r="I1932" s="167" t="s">
        <v>1405</v>
      </c>
      <c r="J1932" s="167" t="s">
        <v>1478</v>
      </c>
      <c r="K1932" s="167" t="s">
        <v>993</v>
      </c>
      <c r="L1932" s="167" t="s">
        <v>1479</v>
      </c>
      <c r="M1932" s="167" t="s">
        <v>2663</v>
      </c>
      <c r="O1932" s="167">
        <v>10830</v>
      </c>
      <c r="P1932" s="167" t="s">
        <v>4987</v>
      </c>
      <c r="Q1932" s="167">
        <v>500</v>
      </c>
      <c r="S1932" s="167">
        <f t="shared" si="30"/>
        <v>500</v>
      </c>
      <c r="T1932" s="167" t="s">
        <v>1361</v>
      </c>
    </row>
    <row r="1933" spans="1:20">
      <c r="A1933" s="167">
        <v>50400</v>
      </c>
      <c r="B1933" s="168">
        <v>45901</v>
      </c>
      <c r="C1933" s="168">
        <v>45901</v>
      </c>
      <c r="D1933" s="167" t="s">
        <v>5253</v>
      </c>
      <c r="E1933" s="167" t="s">
        <v>5253</v>
      </c>
      <c r="F1933" s="167" t="s">
        <v>1408</v>
      </c>
      <c r="G1933" s="167" t="s">
        <v>1409</v>
      </c>
      <c r="I1933" s="167" t="s">
        <v>1405</v>
      </c>
      <c r="J1933" s="167" t="s">
        <v>1478</v>
      </c>
      <c r="K1933" s="167" t="s">
        <v>1093</v>
      </c>
      <c r="L1933" s="167" t="s">
        <v>1479</v>
      </c>
      <c r="M1933" s="167" t="s">
        <v>3005</v>
      </c>
      <c r="O1933" s="167">
        <v>10842</v>
      </c>
      <c r="P1933" s="167" t="s">
        <v>4987</v>
      </c>
      <c r="Q1933" s="167">
        <v>125</v>
      </c>
      <c r="S1933" s="167">
        <f t="shared" si="30"/>
        <v>125</v>
      </c>
      <c r="T1933" s="167" t="s">
        <v>1361</v>
      </c>
    </row>
    <row r="1934" spans="1:20">
      <c r="A1934" s="167">
        <v>50400</v>
      </c>
      <c r="B1934" s="168">
        <v>45901</v>
      </c>
      <c r="C1934" s="168">
        <v>45901</v>
      </c>
      <c r="D1934" s="167" t="s">
        <v>5018</v>
      </c>
      <c r="E1934" s="167" t="s">
        <v>5018</v>
      </c>
      <c r="F1934" s="167" t="s">
        <v>1408</v>
      </c>
      <c r="G1934" s="167" t="s">
        <v>1409</v>
      </c>
      <c r="I1934" s="167" t="s">
        <v>1405</v>
      </c>
      <c r="J1934" s="167" t="s">
        <v>1478</v>
      </c>
      <c r="K1934" s="167" t="s">
        <v>1096</v>
      </c>
      <c r="L1934" s="167" t="s">
        <v>1479</v>
      </c>
      <c r="M1934" s="167" t="s">
        <v>3052</v>
      </c>
      <c r="O1934" s="167">
        <v>10832</v>
      </c>
      <c r="P1934" s="167" t="s">
        <v>4987</v>
      </c>
      <c r="Q1934" s="167">
        <v>375</v>
      </c>
      <c r="S1934" s="167">
        <f t="shared" si="30"/>
        <v>375</v>
      </c>
      <c r="T1934" s="167" t="s">
        <v>1361</v>
      </c>
    </row>
    <row r="1935" spans="1:20">
      <c r="A1935" s="167">
        <v>50400</v>
      </c>
      <c r="B1935" s="168">
        <v>45901</v>
      </c>
      <c r="C1935" s="168">
        <v>45901</v>
      </c>
      <c r="D1935" s="167" t="s">
        <v>5019</v>
      </c>
      <c r="E1935" s="167" t="s">
        <v>5019</v>
      </c>
      <c r="F1935" s="167" t="s">
        <v>1408</v>
      </c>
      <c r="G1935" s="167" t="s">
        <v>1409</v>
      </c>
      <c r="I1935" s="167" t="s">
        <v>1405</v>
      </c>
      <c r="J1935" s="167" t="s">
        <v>1478</v>
      </c>
      <c r="K1935" s="167" t="s">
        <v>1131</v>
      </c>
      <c r="L1935" s="167" t="s">
        <v>1479</v>
      </c>
      <c r="M1935" s="167" t="s">
        <v>3445</v>
      </c>
      <c r="O1935" s="167">
        <v>10790</v>
      </c>
      <c r="P1935" s="167" t="s">
        <v>4987</v>
      </c>
      <c r="Q1935" s="167">
        <v>125</v>
      </c>
      <c r="S1935" s="167">
        <f t="shared" si="30"/>
        <v>125</v>
      </c>
      <c r="T1935" s="167" t="s">
        <v>1361</v>
      </c>
    </row>
    <row r="1936" spans="1:20">
      <c r="A1936" s="167">
        <v>50400</v>
      </c>
      <c r="B1936" s="168">
        <v>45901</v>
      </c>
      <c r="C1936" s="168">
        <v>45901</v>
      </c>
      <c r="D1936" s="167" t="s">
        <v>5021</v>
      </c>
      <c r="E1936" s="167" t="s">
        <v>5021</v>
      </c>
      <c r="F1936" s="167" t="s">
        <v>1408</v>
      </c>
      <c r="G1936" s="167" t="s">
        <v>1409</v>
      </c>
      <c r="I1936" s="167" t="s">
        <v>1405</v>
      </c>
      <c r="J1936" s="167" t="s">
        <v>1999</v>
      </c>
      <c r="K1936" s="167" t="s">
        <v>1181</v>
      </c>
      <c r="L1936" s="167" t="s">
        <v>2000</v>
      </c>
      <c r="M1936" s="167" t="s">
        <v>3687</v>
      </c>
      <c r="O1936" s="167">
        <v>10835</v>
      </c>
      <c r="P1936" s="167" t="s">
        <v>4987</v>
      </c>
      <c r="Q1936" s="167">
        <v>250</v>
      </c>
      <c r="S1936" s="167">
        <f t="shared" si="30"/>
        <v>250</v>
      </c>
      <c r="T1936" s="167" t="s">
        <v>1361</v>
      </c>
    </row>
    <row r="1937" spans="1:20">
      <c r="A1937" s="167">
        <v>50400</v>
      </c>
      <c r="B1937" s="168">
        <v>45901</v>
      </c>
      <c r="C1937" s="168">
        <v>45901</v>
      </c>
      <c r="D1937" s="167" t="s">
        <v>5258</v>
      </c>
      <c r="E1937" s="167" t="s">
        <v>5258</v>
      </c>
      <c r="F1937" s="167" t="s">
        <v>1408</v>
      </c>
      <c r="G1937" s="167" t="s">
        <v>1409</v>
      </c>
      <c r="I1937" s="167" t="s">
        <v>1405</v>
      </c>
      <c r="J1937" s="167" t="s">
        <v>1478</v>
      </c>
      <c r="K1937" s="167" t="s">
        <v>1222</v>
      </c>
      <c r="L1937" s="167" t="s">
        <v>1479</v>
      </c>
      <c r="M1937" s="167" t="s">
        <v>3966</v>
      </c>
      <c r="O1937" s="167">
        <v>10821</v>
      </c>
      <c r="P1937" s="167" t="s">
        <v>4987</v>
      </c>
      <c r="Q1937" s="167">
        <v>125</v>
      </c>
      <c r="S1937" s="167">
        <f t="shared" si="30"/>
        <v>125</v>
      </c>
      <c r="T1937" s="167" t="s">
        <v>1361</v>
      </c>
    </row>
    <row r="1938" spans="1:20">
      <c r="A1938" s="167">
        <v>50400</v>
      </c>
      <c r="B1938" s="168">
        <v>45901</v>
      </c>
      <c r="C1938" s="168">
        <v>45901</v>
      </c>
      <c r="D1938" s="167" t="s">
        <v>5022</v>
      </c>
      <c r="E1938" s="167" t="s">
        <v>5022</v>
      </c>
      <c r="F1938" s="167" t="s">
        <v>1408</v>
      </c>
      <c r="G1938" s="167" t="s">
        <v>1409</v>
      </c>
      <c r="I1938" s="167" t="s">
        <v>1405</v>
      </c>
      <c r="J1938" s="167" t="s">
        <v>4078</v>
      </c>
      <c r="K1938" s="167" t="s">
        <v>1235</v>
      </c>
      <c r="L1938" s="167" t="s">
        <v>4079</v>
      </c>
      <c r="M1938" s="167" t="s">
        <v>4056</v>
      </c>
      <c r="O1938" s="167">
        <v>10829</v>
      </c>
      <c r="P1938" s="167" t="s">
        <v>4987</v>
      </c>
      <c r="Q1938" s="167">
        <v>175</v>
      </c>
      <c r="S1938" s="167">
        <f t="shared" si="30"/>
        <v>175</v>
      </c>
      <c r="T1938" s="167" t="s">
        <v>1361</v>
      </c>
    </row>
    <row r="1939" spans="1:20">
      <c r="A1939" s="167">
        <v>50400</v>
      </c>
      <c r="B1939" s="168">
        <v>45901</v>
      </c>
      <c r="C1939" s="168">
        <v>45901</v>
      </c>
      <c r="D1939" s="167" t="s">
        <v>5022</v>
      </c>
      <c r="E1939" s="167" t="s">
        <v>5022</v>
      </c>
      <c r="F1939" s="167" t="s">
        <v>1408</v>
      </c>
      <c r="G1939" s="167" t="s">
        <v>1409</v>
      </c>
      <c r="I1939" s="167" t="s">
        <v>1405</v>
      </c>
      <c r="J1939" s="167" t="s">
        <v>1478</v>
      </c>
      <c r="K1939" s="167" t="s">
        <v>1235</v>
      </c>
      <c r="L1939" s="167" t="s">
        <v>1479</v>
      </c>
      <c r="M1939" s="167" t="s">
        <v>4056</v>
      </c>
      <c r="O1939" s="167">
        <v>10829</v>
      </c>
      <c r="P1939" s="167" t="s">
        <v>4987</v>
      </c>
      <c r="Q1939" s="167">
        <v>250</v>
      </c>
      <c r="S1939" s="167">
        <f t="shared" si="30"/>
        <v>250</v>
      </c>
      <c r="T1939" s="167" t="s">
        <v>1361</v>
      </c>
    </row>
    <row r="1940" spans="1:20">
      <c r="A1940" s="167">
        <v>50400</v>
      </c>
      <c r="B1940" s="168">
        <v>45901</v>
      </c>
      <c r="C1940" s="168">
        <v>45901</v>
      </c>
      <c r="D1940" s="167" t="s">
        <v>5028</v>
      </c>
      <c r="E1940" s="167" t="s">
        <v>5028</v>
      </c>
      <c r="F1940" s="167" t="s">
        <v>1425</v>
      </c>
      <c r="G1940" s="167" t="s">
        <v>1426</v>
      </c>
      <c r="I1940" s="167" t="s">
        <v>1405</v>
      </c>
      <c r="J1940" s="167" t="s">
        <v>2969</v>
      </c>
      <c r="K1940" s="167" t="s">
        <v>1259</v>
      </c>
      <c r="L1940" s="167" t="s">
        <v>2970</v>
      </c>
      <c r="M1940" s="167" t="s">
        <v>4213</v>
      </c>
      <c r="O1940" s="167">
        <v>10785</v>
      </c>
      <c r="P1940" s="167" t="s">
        <v>4987</v>
      </c>
      <c r="Q1940" s="167">
        <v>140</v>
      </c>
      <c r="S1940" s="167">
        <f t="shared" si="30"/>
        <v>140</v>
      </c>
      <c r="T1940" s="167" t="s">
        <v>1361</v>
      </c>
    </row>
    <row r="1941" spans="1:20">
      <c r="A1941" s="167">
        <v>50400</v>
      </c>
      <c r="B1941" s="168">
        <v>45901</v>
      </c>
      <c r="C1941" s="168">
        <v>45901</v>
      </c>
      <c r="D1941" s="167" t="s">
        <v>5033</v>
      </c>
      <c r="E1941" s="167" t="s">
        <v>5033</v>
      </c>
      <c r="F1941" s="167" t="s">
        <v>1408</v>
      </c>
      <c r="G1941" s="167" t="s">
        <v>1409</v>
      </c>
      <c r="I1941" s="167" t="s">
        <v>1405</v>
      </c>
      <c r="J1941" s="167" t="s">
        <v>1478</v>
      </c>
      <c r="K1941" s="167" t="s">
        <v>1294</v>
      </c>
      <c r="L1941" s="167" t="s">
        <v>1479</v>
      </c>
      <c r="M1941" s="167" t="s">
        <v>4401</v>
      </c>
      <c r="O1941" s="167">
        <v>10812</v>
      </c>
      <c r="P1941" s="167" t="s">
        <v>4987</v>
      </c>
      <c r="Q1941" s="167">
        <v>125</v>
      </c>
      <c r="S1941" s="167">
        <f t="shared" si="30"/>
        <v>125</v>
      </c>
      <c r="T1941" s="167" t="s">
        <v>1361</v>
      </c>
    </row>
    <row r="1942" spans="1:20">
      <c r="A1942" s="167">
        <v>50400</v>
      </c>
      <c r="B1942" s="168">
        <v>45901</v>
      </c>
      <c r="C1942" s="168">
        <v>45901</v>
      </c>
      <c r="D1942" s="167" t="s">
        <v>5034</v>
      </c>
      <c r="E1942" s="167" t="s">
        <v>5034</v>
      </c>
      <c r="F1942" s="167" t="s">
        <v>1408</v>
      </c>
      <c r="G1942" s="167" t="s">
        <v>1409</v>
      </c>
      <c r="I1942" s="167" t="s">
        <v>1405</v>
      </c>
      <c r="J1942" s="167" t="s">
        <v>1478</v>
      </c>
      <c r="K1942" s="167" t="s">
        <v>1321</v>
      </c>
      <c r="L1942" s="167" t="s">
        <v>1479</v>
      </c>
      <c r="M1942" s="167" t="s">
        <v>4801</v>
      </c>
      <c r="O1942" s="167">
        <v>10800</v>
      </c>
      <c r="P1942" s="167" t="s">
        <v>4987</v>
      </c>
      <c r="Q1942" s="167">
        <v>125</v>
      </c>
      <c r="S1942" s="167">
        <f t="shared" si="30"/>
        <v>125</v>
      </c>
      <c r="T1942" s="167" t="s">
        <v>1361</v>
      </c>
    </row>
    <row r="1943" spans="1:20">
      <c r="A1943" s="167">
        <v>50400</v>
      </c>
      <c r="B1943" s="168">
        <v>45901</v>
      </c>
      <c r="C1943" s="168">
        <v>45901</v>
      </c>
      <c r="D1943" s="167" t="s">
        <v>5035</v>
      </c>
      <c r="E1943" s="167" t="s">
        <v>5035</v>
      </c>
      <c r="F1943" s="167" t="s">
        <v>1408</v>
      </c>
      <c r="G1943" s="167" t="s">
        <v>1409</v>
      </c>
      <c r="I1943" s="167" t="s">
        <v>1405</v>
      </c>
      <c r="J1943" s="167" t="s">
        <v>1478</v>
      </c>
      <c r="K1943" s="167" t="s">
        <v>1335</v>
      </c>
      <c r="L1943" s="167" t="s">
        <v>1479</v>
      </c>
      <c r="M1943" s="167" t="s">
        <v>4846</v>
      </c>
      <c r="O1943" s="167">
        <v>10820</v>
      </c>
      <c r="P1943" s="167" t="s">
        <v>4987</v>
      </c>
      <c r="Q1943" s="167">
        <v>250</v>
      </c>
      <c r="S1943" s="167">
        <f t="shared" si="30"/>
        <v>250</v>
      </c>
      <c r="T1943" s="167" t="s">
        <v>1361</v>
      </c>
    </row>
    <row r="1944" spans="1:20">
      <c r="A1944" s="167">
        <v>50400</v>
      </c>
      <c r="B1944" s="168">
        <v>45901</v>
      </c>
      <c r="C1944" s="168">
        <v>45901</v>
      </c>
      <c r="D1944" s="167" t="s">
        <v>5036</v>
      </c>
      <c r="E1944" s="167" t="s">
        <v>5036</v>
      </c>
      <c r="F1944" s="167" t="s">
        <v>1408</v>
      </c>
      <c r="G1944" s="167" t="s">
        <v>1409</v>
      </c>
      <c r="I1944" s="167" t="s">
        <v>1405</v>
      </c>
      <c r="J1944" s="167" t="s">
        <v>1478</v>
      </c>
      <c r="K1944" s="167" t="s">
        <v>1338</v>
      </c>
      <c r="L1944" s="167" t="s">
        <v>1479</v>
      </c>
      <c r="M1944" s="167" t="s">
        <v>4858</v>
      </c>
      <c r="O1944" s="167">
        <v>10837</v>
      </c>
      <c r="P1944" s="167" t="s">
        <v>4987</v>
      </c>
      <c r="Q1944" s="167">
        <v>500</v>
      </c>
      <c r="S1944" s="167">
        <f t="shared" si="30"/>
        <v>500</v>
      </c>
      <c r="T1944" s="167" t="s">
        <v>1361</v>
      </c>
    </row>
    <row r="1945" spans="1:20">
      <c r="A1945" s="167">
        <v>50400</v>
      </c>
      <c r="B1945" s="168">
        <v>45901</v>
      </c>
      <c r="C1945" s="168">
        <v>45901</v>
      </c>
      <c r="D1945" s="167" t="s">
        <v>5037</v>
      </c>
      <c r="E1945" s="167" t="s">
        <v>5037</v>
      </c>
      <c r="F1945" s="167" t="s">
        <v>1408</v>
      </c>
      <c r="G1945" s="167" t="s">
        <v>1409</v>
      </c>
      <c r="I1945" s="167" t="s">
        <v>1405</v>
      </c>
      <c r="J1945" s="167" t="s">
        <v>1478</v>
      </c>
      <c r="K1945" s="167" t="s">
        <v>1348</v>
      </c>
      <c r="L1945" s="167" t="s">
        <v>1479</v>
      </c>
      <c r="M1945" s="167" t="s">
        <v>4898</v>
      </c>
      <c r="O1945" s="167">
        <v>10838</v>
      </c>
      <c r="P1945" s="167" t="s">
        <v>4987</v>
      </c>
      <c r="Q1945" s="167">
        <v>125</v>
      </c>
      <c r="S1945" s="167">
        <f t="shared" si="30"/>
        <v>125</v>
      </c>
      <c r="T1945" s="167" t="s">
        <v>1361</v>
      </c>
    </row>
    <row r="1946" spans="1:20">
      <c r="A1946" s="167">
        <v>50400</v>
      </c>
      <c r="B1946" s="168">
        <v>45901</v>
      </c>
      <c r="C1946" s="168">
        <v>45901</v>
      </c>
      <c r="D1946" s="167" t="s">
        <v>5430</v>
      </c>
      <c r="E1946" s="167" t="s">
        <v>5430</v>
      </c>
      <c r="F1946" s="167" t="s">
        <v>1425</v>
      </c>
      <c r="G1946" s="167" t="s">
        <v>1426</v>
      </c>
      <c r="I1946" s="167" t="s">
        <v>1405</v>
      </c>
      <c r="J1946" s="167" t="s">
        <v>1636</v>
      </c>
      <c r="K1946" s="167" t="s">
        <v>961</v>
      </c>
      <c r="L1946" s="167" t="s">
        <v>1637</v>
      </c>
      <c r="M1946" s="167" t="s">
        <v>2511</v>
      </c>
      <c r="O1946" s="167">
        <v>10836</v>
      </c>
      <c r="P1946" s="167" t="s">
        <v>4987</v>
      </c>
      <c r="Q1946" s="167">
        <v>36.270000000000003</v>
      </c>
      <c r="S1946" s="167">
        <f t="shared" si="30"/>
        <v>36.270000000000003</v>
      </c>
      <c r="T1946" s="167" t="s">
        <v>1361</v>
      </c>
    </row>
    <row r="1947" spans="1:20">
      <c r="A1947" s="167">
        <v>50400</v>
      </c>
      <c r="B1947" s="168">
        <v>45901</v>
      </c>
      <c r="C1947" s="168">
        <v>45901</v>
      </c>
      <c r="D1947" s="167" t="s">
        <v>5432</v>
      </c>
      <c r="E1947" s="167" t="s">
        <v>5432</v>
      </c>
      <c r="F1947" s="167" t="s">
        <v>1425</v>
      </c>
      <c r="G1947" s="167" t="s">
        <v>1426</v>
      </c>
      <c r="I1947" s="167" t="s">
        <v>1405</v>
      </c>
      <c r="J1947" s="167" t="s">
        <v>1478</v>
      </c>
      <c r="K1947" s="167" t="s">
        <v>1016</v>
      </c>
      <c r="L1947" s="167" t="s">
        <v>1479</v>
      </c>
      <c r="M1947" s="167" t="s">
        <v>2879</v>
      </c>
      <c r="O1947" s="167">
        <v>10824</v>
      </c>
      <c r="P1947" s="167" t="s">
        <v>4987</v>
      </c>
      <c r="Q1947" s="167">
        <v>125</v>
      </c>
      <c r="S1947" s="167">
        <f t="shared" si="30"/>
        <v>125</v>
      </c>
      <c r="T1947" s="167" t="s">
        <v>1361</v>
      </c>
    </row>
    <row r="1948" spans="1:20">
      <c r="A1948" s="167">
        <v>50400</v>
      </c>
      <c r="B1948" s="168">
        <v>45901</v>
      </c>
      <c r="C1948" s="168">
        <v>45901</v>
      </c>
      <c r="D1948" s="167" t="s">
        <v>5044</v>
      </c>
      <c r="E1948" s="167" t="s">
        <v>5044</v>
      </c>
      <c r="F1948" s="167" t="s">
        <v>1408</v>
      </c>
      <c r="G1948" s="167" t="s">
        <v>1409</v>
      </c>
      <c r="I1948" s="167" t="s">
        <v>1405</v>
      </c>
      <c r="J1948" s="167" t="s">
        <v>1478</v>
      </c>
      <c r="K1948" s="167" t="s">
        <v>1304</v>
      </c>
      <c r="L1948" s="167" t="s">
        <v>1479</v>
      </c>
      <c r="M1948" s="167" t="s">
        <v>4528</v>
      </c>
      <c r="O1948" s="167">
        <v>10773</v>
      </c>
      <c r="P1948" s="167" t="s">
        <v>4987</v>
      </c>
      <c r="Q1948" s="167">
        <v>125</v>
      </c>
      <c r="S1948" s="167">
        <f t="shared" si="30"/>
        <v>125</v>
      </c>
      <c r="T1948" s="167" t="s">
        <v>1361</v>
      </c>
    </row>
    <row r="1949" spans="1:20">
      <c r="A1949" s="167">
        <v>50400</v>
      </c>
      <c r="B1949" s="168">
        <v>45915</v>
      </c>
      <c r="C1949" s="168">
        <v>45915</v>
      </c>
      <c r="D1949" s="167" t="s">
        <v>5281</v>
      </c>
      <c r="E1949" s="167" t="s">
        <v>5281</v>
      </c>
      <c r="F1949" s="167" t="s">
        <v>1425</v>
      </c>
      <c r="G1949" s="167" t="s">
        <v>1426</v>
      </c>
      <c r="I1949" s="167" t="s">
        <v>1384</v>
      </c>
      <c r="J1949" s="167" t="s">
        <v>1472</v>
      </c>
      <c r="K1949" s="167" t="s">
        <v>798</v>
      </c>
      <c r="L1949" s="167" t="s">
        <v>1473</v>
      </c>
      <c r="M1949" s="167" t="s">
        <v>1385</v>
      </c>
      <c r="O1949" s="167">
        <v>10904</v>
      </c>
      <c r="P1949" s="167" t="s">
        <v>4987</v>
      </c>
      <c r="Q1949" s="167">
        <v>4</v>
      </c>
      <c r="S1949" s="167">
        <f t="shared" si="30"/>
        <v>4</v>
      </c>
      <c r="T1949" s="167" t="s">
        <v>1361</v>
      </c>
    </row>
    <row r="1950" spans="1:20">
      <c r="A1950" s="167">
        <v>50400</v>
      </c>
      <c r="B1950" s="168">
        <v>45915</v>
      </c>
      <c r="C1950" s="168">
        <v>45915</v>
      </c>
      <c r="D1950" s="167" t="s">
        <v>5281</v>
      </c>
      <c r="E1950" s="167" t="s">
        <v>5281</v>
      </c>
      <c r="F1950" s="167" t="s">
        <v>1408</v>
      </c>
      <c r="G1950" s="167" t="s">
        <v>1409</v>
      </c>
      <c r="I1950" s="167" t="s">
        <v>1384</v>
      </c>
      <c r="J1950" s="167" t="s">
        <v>1478</v>
      </c>
      <c r="K1950" s="167" t="s">
        <v>798</v>
      </c>
      <c r="L1950" s="167" t="s">
        <v>1479</v>
      </c>
      <c r="M1950" s="167" t="s">
        <v>1385</v>
      </c>
      <c r="O1950" s="167">
        <v>10904</v>
      </c>
      <c r="P1950" s="167" t="s">
        <v>4987</v>
      </c>
      <c r="Q1950" s="167">
        <v>125</v>
      </c>
      <c r="S1950" s="167">
        <f t="shared" si="30"/>
        <v>125</v>
      </c>
      <c r="T1950" s="167" t="s">
        <v>1361</v>
      </c>
    </row>
    <row r="1951" spans="1:20">
      <c r="A1951" s="167">
        <v>50400</v>
      </c>
      <c r="B1951" s="168">
        <v>45915</v>
      </c>
      <c r="C1951" s="168">
        <v>45915</v>
      </c>
      <c r="D1951" s="167" t="s">
        <v>5282</v>
      </c>
      <c r="E1951" s="167" t="s">
        <v>5282</v>
      </c>
      <c r="F1951" s="167" t="s">
        <v>1408</v>
      </c>
      <c r="G1951" s="167" t="s">
        <v>1409</v>
      </c>
      <c r="I1951" s="167" t="s">
        <v>1384</v>
      </c>
      <c r="J1951" s="167" t="s">
        <v>1478</v>
      </c>
      <c r="K1951" s="167" t="s">
        <v>842</v>
      </c>
      <c r="L1951" s="167" t="s">
        <v>1479</v>
      </c>
      <c r="M1951" s="167" t="s">
        <v>1395</v>
      </c>
      <c r="O1951" s="167">
        <v>10905</v>
      </c>
      <c r="P1951" s="167" t="s">
        <v>4987</v>
      </c>
      <c r="Q1951" s="167">
        <v>125</v>
      </c>
      <c r="S1951" s="167">
        <f t="shared" si="30"/>
        <v>125</v>
      </c>
      <c r="T1951" s="167" t="s">
        <v>1361</v>
      </c>
    </row>
    <row r="1952" spans="1:20">
      <c r="A1952" s="167">
        <v>50400</v>
      </c>
      <c r="B1952" s="168">
        <v>45915</v>
      </c>
      <c r="C1952" s="168">
        <v>45915</v>
      </c>
      <c r="D1952" s="167" t="s">
        <v>5282</v>
      </c>
      <c r="E1952" s="167" t="s">
        <v>5282</v>
      </c>
      <c r="F1952" s="167" t="s">
        <v>1465</v>
      </c>
      <c r="G1952" s="167" t="s">
        <v>1466</v>
      </c>
      <c r="I1952" s="167" t="s">
        <v>1384</v>
      </c>
      <c r="J1952" s="167" t="s">
        <v>1472</v>
      </c>
      <c r="K1952" s="167" t="s">
        <v>842</v>
      </c>
      <c r="L1952" s="167" t="s">
        <v>1473</v>
      </c>
      <c r="M1952" s="167" t="s">
        <v>1395</v>
      </c>
      <c r="O1952" s="167">
        <v>10905</v>
      </c>
      <c r="P1952" s="167" t="s">
        <v>4987</v>
      </c>
      <c r="Q1952" s="167">
        <v>12</v>
      </c>
      <c r="S1952" s="167">
        <f t="shared" si="30"/>
        <v>12</v>
      </c>
      <c r="T1952" s="167" t="s">
        <v>1361</v>
      </c>
    </row>
    <row r="1953" spans="1:20">
      <c r="A1953" s="167">
        <v>50400</v>
      </c>
      <c r="B1953" s="168">
        <v>45915</v>
      </c>
      <c r="C1953" s="168">
        <v>45915</v>
      </c>
      <c r="D1953" s="167" t="s">
        <v>5282</v>
      </c>
      <c r="E1953" s="167" t="s">
        <v>5282</v>
      </c>
      <c r="F1953" s="167" t="s">
        <v>1465</v>
      </c>
      <c r="G1953" s="167" t="s">
        <v>1466</v>
      </c>
      <c r="I1953" s="167" t="s">
        <v>1384</v>
      </c>
      <c r="J1953" s="167" t="s">
        <v>1756</v>
      </c>
      <c r="K1953" s="167" t="s">
        <v>842</v>
      </c>
      <c r="L1953" s="167" t="s">
        <v>1756</v>
      </c>
      <c r="M1953" s="167" t="s">
        <v>1395</v>
      </c>
      <c r="O1953" s="167">
        <v>10905</v>
      </c>
      <c r="P1953" s="167" t="s">
        <v>4987</v>
      </c>
      <c r="Q1953" s="167">
        <v>40</v>
      </c>
      <c r="S1953" s="167">
        <f t="shared" si="30"/>
        <v>40</v>
      </c>
      <c r="T1953" s="167" t="s">
        <v>1361</v>
      </c>
    </row>
    <row r="1954" spans="1:20">
      <c r="A1954" s="167">
        <v>50400</v>
      </c>
      <c r="B1954" s="168">
        <v>45915</v>
      </c>
      <c r="C1954" s="168">
        <v>45915</v>
      </c>
      <c r="D1954" s="167" t="s">
        <v>5283</v>
      </c>
      <c r="E1954" s="167" t="s">
        <v>5283</v>
      </c>
      <c r="F1954" s="167" t="s">
        <v>1408</v>
      </c>
      <c r="G1954" s="167" t="s">
        <v>1409</v>
      </c>
      <c r="I1954" s="167" t="s">
        <v>1384</v>
      </c>
      <c r="J1954" s="167" t="s">
        <v>1478</v>
      </c>
      <c r="K1954" s="167" t="s">
        <v>867</v>
      </c>
      <c r="L1954" s="167" t="s">
        <v>1479</v>
      </c>
      <c r="M1954" s="167" t="s">
        <v>1392</v>
      </c>
      <c r="O1954" s="167">
        <v>10906</v>
      </c>
      <c r="P1954" s="167" t="s">
        <v>4987</v>
      </c>
      <c r="Q1954" s="167">
        <v>125</v>
      </c>
      <c r="S1954" s="167">
        <f t="shared" si="30"/>
        <v>125</v>
      </c>
      <c r="T1954" s="167" t="s">
        <v>1361</v>
      </c>
    </row>
    <row r="1955" spans="1:20">
      <c r="A1955" s="167">
        <v>50400</v>
      </c>
      <c r="B1955" s="168">
        <v>45915</v>
      </c>
      <c r="C1955" s="168">
        <v>45915</v>
      </c>
      <c r="D1955" s="167" t="s">
        <v>5354</v>
      </c>
      <c r="E1955" s="167" t="s">
        <v>5354</v>
      </c>
      <c r="F1955" s="167" t="s">
        <v>1425</v>
      </c>
      <c r="G1955" s="167" t="s">
        <v>1426</v>
      </c>
      <c r="I1955" s="167" t="s">
        <v>1384</v>
      </c>
      <c r="J1955" s="167" t="s">
        <v>1472</v>
      </c>
      <c r="K1955" s="167" t="s">
        <v>1010</v>
      </c>
      <c r="L1955" s="167" t="s">
        <v>1473</v>
      </c>
      <c r="M1955" s="167" t="s">
        <v>1397</v>
      </c>
      <c r="O1955" s="167">
        <v>10907</v>
      </c>
      <c r="P1955" s="167" t="s">
        <v>4987</v>
      </c>
      <c r="Q1955" s="167">
        <v>4</v>
      </c>
      <c r="S1955" s="167">
        <f t="shared" si="30"/>
        <v>4</v>
      </c>
      <c r="T1955" s="167" t="s">
        <v>1361</v>
      </c>
    </row>
    <row r="1956" spans="1:20">
      <c r="A1956" s="167">
        <v>50400</v>
      </c>
      <c r="B1956" s="168">
        <v>45915</v>
      </c>
      <c r="C1956" s="168">
        <v>45915</v>
      </c>
      <c r="D1956" s="167" t="s">
        <v>5354</v>
      </c>
      <c r="E1956" s="167" t="s">
        <v>5354</v>
      </c>
      <c r="F1956" s="167" t="s">
        <v>1408</v>
      </c>
      <c r="G1956" s="167" t="s">
        <v>1409</v>
      </c>
      <c r="I1956" s="167" t="s">
        <v>1384</v>
      </c>
      <c r="J1956" s="167" t="s">
        <v>1478</v>
      </c>
      <c r="K1956" s="167" t="s">
        <v>1010</v>
      </c>
      <c r="L1956" s="167" t="s">
        <v>1479</v>
      </c>
      <c r="M1956" s="167" t="s">
        <v>1397</v>
      </c>
      <c r="O1956" s="167">
        <v>10907</v>
      </c>
      <c r="P1956" s="167" t="s">
        <v>4987</v>
      </c>
      <c r="Q1956" s="167">
        <v>125</v>
      </c>
      <c r="S1956" s="167">
        <f t="shared" si="30"/>
        <v>125</v>
      </c>
      <c r="T1956" s="167" t="s">
        <v>1361</v>
      </c>
    </row>
    <row r="1957" spans="1:20">
      <c r="A1957" s="167">
        <v>50400</v>
      </c>
      <c r="B1957" s="168">
        <v>45915</v>
      </c>
      <c r="C1957" s="168">
        <v>45915</v>
      </c>
      <c r="D1957" s="167" t="s">
        <v>5284</v>
      </c>
      <c r="E1957" s="167" t="s">
        <v>5284</v>
      </c>
      <c r="F1957" s="167" t="s">
        <v>1425</v>
      </c>
      <c r="G1957" s="167" t="s">
        <v>1426</v>
      </c>
      <c r="I1957" s="167" t="s">
        <v>1384</v>
      </c>
      <c r="J1957" s="167" t="s">
        <v>1472</v>
      </c>
      <c r="K1957" s="167" t="s">
        <v>1086</v>
      </c>
      <c r="L1957" s="167" t="s">
        <v>1473</v>
      </c>
      <c r="M1957" s="167" t="s">
        <v>1399</v>
      </c>
      <c r="O1957" s="167">
        <v>10908</v>
      </c>
      <c r="P1957" s="167" t="s">
        <v>4987</v>
      </c>
      <c r="Q1957" s="167">
        <v>44</v>
      </c>
      <c r="S1957" s="167">
        <f t="shared" si="30"/>
        <v>44</v>
      </c>
      <c r="T1957" s="167" t="s">
        <v>1361</v>
      </c>
    </row>
    <row r="1958" spans="1:20">
      <c r="A1958" s="167">
        <v>50400</v>
      </c>
      <c r="B1958" s="168">
        <v>45915</v>
      </c>
      <c r="C1958" s="168">
        <v>45915</v>
      </c>
      <c r="D1958" s="167" t="s">
        <v>5284</v>
      </c>
      <c r="E1958" s="167" t="s">
        <v>5284</v>
      </c>
      <c r="F1958" s="167" t="s">
        <v>1425</v>
      </c>
      <c r="G1958" s="167" t="s">
        <v>1426</v>
      </c>
      <c r="I1958" s="167" t="s">
        <v>1384</v>
      </c>
      <c r="J1958" s="167" t="s">
        <v>2969</v>
      </c>
      <c r="K1958" s="167" t="s">
        <v>1086</v>
      </c>
      <c r="L1958" s="167" t="s">
        <v>2970</v>
      </c>
      <c r="M1958" s="167" t="s">
        <v>1399</v>
      </c>
      <c r="O1958" s="167">
        <v>10908</v>
      </c>
      <c r="P1958" s="167" t="s">
        <v>4987</v>
      </c>
      <c r="Q1958" s="167">
        <v>180</v>
      </c>
      <c r="S1958" s="167">
        <f t="shared" si="30"/>
        <v>180</v>
      </c>
      <c r="T1958" s="167" t="s">
        <v>1361</v>
      </c>
    </row>
    <row r="1959" spans="1:20">
      <c r="A1959" s="167">
        <v>50400</v>
      </c>
      <c r="B1959" s="168">
        <v>45915</v>
      </c>
      <c r="C1959" s="168">
        <v>45915</v>
      </c>
      <c r="D1959" s="167" t="s">
        <v>5284</v>
      </c>
      <c r="E1959" s="167" t="s">
        <v>5284</v>
      </c>
      <c r="F1959" s="167" t="s">
        <v>1425</v>
      </c>
      <c r="G1959" s="167" t="s">
        <v>1426</v>
      </c>
      <c r="I1959" s="167" t="s">
        <v>1384</v>
      </c>
      <c r="J1959" s="167" t="s">
        <v>3002</v>
      </c>
      <c r="K1959" s="167" t="s">
        <v>1086</v>
      </c>
      <c r="L1959" s="167" t="s">
        <v>3003</v>
      </c>
      <c r="M1959" s="167" t="s">
        <v>1399</v>
      </c>
      <c r="O1959" s="167">
        <v>10908</v>
      </c>
      <c r="P1959" s="167" t="s">
        <v>4987</v>
      </c>
      <c r="Q1959" s="167">
        <v>180</v>
      </c>
      <c r="S1959" s="167">
        <f t="shared" si="30"/>
        <v>180</v>
      </c>
      <c r="T1959" s="167" t="s">
        <v>1361</v>
      </c>
    </row>
    <row r="1960" spans="1:20">
      <c r="A1960" s="167">
        <v>50400</v>
      </c>
      <c r="B1960" s="168">
        <v>45915</v>
      </c>
      <c r="C1960" s="168">
        <v>45915</v>
      </c>
      <c r="D1960" s="167" t="s">
        <v>5284</v>
      </c>
      <c r="E1960" s="167" t="s">
        <v>5284</v>
      </c>
      <c r="F1960" s="167" t="s">
        <v>1425</v>
      </c>
      <c r="G1960" s="167" t="s">
        <v>1426</v>
      </c>
      <c r="I1960" s="167" t="s">
        <v>1384</v>
      </c>
      <c r="J1960" s="167" t="s">
        <v>1756</v>
      </c>
      <c r="K1960" s="167" t="s">
        <v>1086</v>
      </c>
      <c r="L1960" s="167" t="s">
        <v>1756</v>
      </c>
      <c r="M1960" s="167" t="s">
        <v>1399</v>
      </c>
      <c r="O1960" s="167">
        <v>10908</v>
      </c>
      <c r="P1960" s="167" t="s">
        <v>4987</v>
      </c>
      <c r="Q1960" s="167">
        <v>200</v>
      </c>
      <c r="S1960" s="167">
        <f t="shared" si="30"/>
        <v>200</v>
      </c>
      <c r="T1960" s="167" t="s">
        <v>1361</v>
      </c>
    </row>
    <row r="1961" spans="1:20">
      <c r="A1961" s="167">
        <v>50400</v>
      </c>
      <c r="B1961" s="168">
        <v>45915</v>
      </c>
      <c r="C1961" s="168">
        <v>45915</v>
      </c>
      <c r="D1961" s="167" t="s">
        <v>5285</v>
      </c>
      <c r="E1961" s="167" t="s">
        <v>5285</v>
      </c>
      <c r="F1961" s="167" t="s">
        <v>1408</v>
      </c>
      <c r="G1961" s="167" t="s">
        <v>1409</v>
      </c>
      <c r="I1961" s="167" t="s">
        <v>1384</v>
      </c>
      <c r="J1961" s="167" t="s">
        <v>1478</v>
      </c>
      <c r="K1961" s="167" t="s">
        <v>1135</v>
      </c>
      <c r="L1961" s="167" t="s">
        <v>1479</v>
      </c>
      <c r="M1961" s="167" t="s">
        <v>1389</v>
      </c>
      <c r="O1961" s="167">
        <v>10909</v>
      </c>
      <c r="P1961" s="167" t="s">
        <v>4987</v>
      </c>
      <c r="Q1961" s="167">
        <v>125</v>
      </c>
      <c r="S1961" s="167">
        <f t="shared" si="30"/>
        <v>125</v>
      </c>
      <c r="T1961" s="167" t="s">
        <v>1361</v>
      </c>
    </row>
    <row r="1962" spans="1:20">
      <c r="A1962" s="167">
        <v>50400</v>
      </c>
      <c r="B1962" s="168">
        <v>45915</v>
      </c>
      <c r="C1962" s="168">
        <v>45915</v>
      </c>
      <c r="D1962" s="167" t="s">
        <v>5286</v>
      </c>
      <c r="E1962" s="167" t="s">
        <v>5286</v>
      </c>
      <c r="F1962" s="167" t="s">
        <v>1425</v>
      </c>
      <c r="G1962" s="167" t="s">
        <v>1426</v>
      </c>
      <c r="I1962" s="167" t="s">
        <v>1384</v>
      </c>
      <c r="J1962" s="167" t="s">
        <v>3002</v>
      </c>
      <c r="K1962" s="167" t="s">
        <v>1146</v>
      </c>
      <c r="L1962" s="167" t="s">
        <v>3003</v>
      </c>
      <c r="M1962" s="167" t="s">
        <v>1398</v>
      </c>
      <c r="O1962" s="167">
        <v>10910</v>
      </c>
      <c r="P1962" s="167" t="s">
        <v>4987</v>
      </c>
      <c r="Q1962" s="167">
        <v>109</v>
      </c>
      <c r="S1962" s="167">
        <f t="shared" si="30"/>
        <v>109</v>
      </c>
      <c r="T1962" s="167" t="s">
        <v>1361</v>
      </c>
    </row>
    <row r="1963" spans="1:20">
      <c r="A1963" s="167">
        <v>50400</v>
      </c>
      <c r="B1963" s="168">
        <v>45915</v>
      </c>
      <c r="C1963" s="168">
        <v>45915</v>
      </c>
      <c r="D1963" s="167" t="s">
        <v>5286</v>
      </c>
      <c r="E1963" s="167" t="s">
        <v>5286</v>
      </c>
      <c r="F1963" s="167" t="s">
        <v>1465</v>
      </c>
      <c r="G1963" s="167" t="s">
        <v>1466</v>
      </c>
      <c r="I1963" s="167" t="s">
        <v>1384</v>
      </c>
      <c r="J1963" s="167" t="s">
        <v>1472</v>
      </c>
      <c r="K1963" s="167" t="s">
        <v>1146</v>
      </c>
      <c r="L1963" s="167" t="s">
        <v>1473</v>
      </c>
      <c r="M1963" s="167" t="s">
        <v>1398</v>
      </c>
      <c r="O1963" s="167">
        <v>10910</v>
      </c>
      <c r="P1963" s="167" t="s">
        <v>4987</v>
      </c>
      <c r="Q1963" s="167">
        <v>28</v>
      </c>
      <c r="S1963" s="167">
        <f t="shared" si="30"/>
        <v>28</v>
      </c>
      <c r="T1963" s="167" t="s">
        <v>1361</v>
      </c>
    </row>
    <row r="1964" spans="1:20">
      <c r="A1964" s="167">
        <v>50400</v>
      </c>
      <c r="B1964" s="168">
        <v>45915</v>
      </c>
      <c r="C1964" s="168">
        <v>45915</v>
      </c>
      <c r="D1964" s="167" t="s">
        <v>5470</v>
      </c>
      <c r="E1964" s="167" t="s">
        <v>5470</v>
      </c>
      <c r="F1964" s="167" t="s">
        <v>1425</v>
      </c>
      <c r="G1964" s="167" t="s">
        <v>1426</v>
      </c>
      <c r="I1964" s="167" t="s">
        <v>1384</v>
      </c>
      <c r="J1964" s="167" t="s">
        <v>3766</v>
      </c>
      <c r="K1964" s="167" t="s">
        <v>1188</v>
      </c>
      <c r="L1964" s="167" t="s">
        <v>3766</v>
      </c>
      <c r="M1964" s="167" t="s">
        <v>1400</v>
      </c>
      <c r="O1964" s="167">
        <v>10913</v>
      </c>
      <c r="P1964" s="167" t="s">
        <v>4987</v>
      </c>
      <c r="Q1964" s="167">
        <v>8</v>
      </c>
      <c r="S1964" s="167">
        <f t="shared" si="30"/>
        <v>8</v>
      </c>
      <c r="T1964" s="167" t="s">
        <v>1361</v>
      </c>
    </row>
    <row r="1965" spans="1:20">
      <c r="A1965" s="167">
        <v>50400</v>
      </c>
      <c r="B1965" s="168">
        <v>45915</v>
      </c>
      <c r="C1965" s="168">
        <v>45915</v>
      </c>
      <c r="D1965" s="167" t="s">
        <v>5290</v>
      </c>
      <c r="E1965" s="167" t="s">
        <v>5290</v>
      </c>
      <c r="F1965" s="167" t="s">
        <v>1408</v>
      </c>
      <c r="G1965" s="167" t="s">
        <v>1409</v>
      </c>
      <c r="I1965" s="167" t="s">
        <v>1384</v>
      </c>
      <c r="J1965" s="167" t="s">
        <v>1478</v>
      </c>
      <c r="K1965" s="167" t="s">
        <v>1203</v>
      </c>
      <c r="L1965" s="167" t="s">
        <v>1479</v>
      </c>
      <c r="M1965" s="167" t="s">
        <v>1387</v>
      </c>
      <c r="O1965" s="167">
        <v>10915</v>
      </c>
      <c r="P1965" s="167" t="s">
        <v>4987</v>
      </c>
      <c r="Q1965" s="167">
        <v>125</v>
      </c>
      <c r="S1965" s="167">
        <f t="shared" si="30"/>
        <v>125</v>
      </c>
      <c r="T1965" s="167" t="s">
        <v>1361</v>
      </c>
    </row>
    <row r="1966" spans="1:20">
      <c r="A1966" s="167">
        <v>50400</v>
      </c>
      <c r="B1966" s="168">
        <v>45915</v>
      </c>
      <c r="C1966" s="168">
        <v>45915</v>
      </c>
      <c r="D1966" s="167" t="s">
        <v>5291</v>
      </c>
      <c r="E1966" s="167" t="s">
        <v>5291</v>
      </c>
      <c r="F1966" s="167" t="s">
        <v>1425</v>
      </c>
      <c r="G1966" s="167" t="s">
        <v>1426</v>
      </c>
      <c r="I1966" s="167" t="s">
        <v>1384</v>
      </c>
      <c r="J1966" s="167" t="s">
        <v>1472</v>
      </c>
      <c r="K1966" s="167" t="s">
        <v>1212</v>
      </c>
      <c r="L1966" s="167" t="s">
        <v>1473</v>
      </c>
      <c r="M1966" s="167" t="s">
        <v>1390</v>
      </c>
      <c r="O1966" s="167">
        <v>10916</v>
      </c>
      <c r="P1966" s="167" t="s">
        <v>4987</v>
      </c>
      <c r="Q1966" s="167">
        <v>4</v>
      </c>
      <c r="S1966" s="167">
        <f t="shared" si="30"/>
        <v>4</v>
      </c>
      <c r="T1966" s="167" t="s">
        <v>1361</v>
      </c>
    </row>
    <row r="1967" spans="1:20">
      <c r="A1967" s="167">
        <v>50400</v>
      </c>
      <c r="B1967" s="168">
        <v>45915</v>
      </c>
      <c r="C1967" s="168">
        <v>45915</v>
      </c>
      <c r="D1967" s="167" t="s">
        <v>5291</v>
      </c>
      <c r="E1967" s="167" t="s">
        <v>5291</v>
      </c>
      <c r="F1967" s="167" t="s">
        <v>1425</v>
      </c>
      <c r="G1967" s="167" t="s">
        <v>1426</v>
      </c>
      <c r="I1967" s="167" t="s">
        <v>1384</v>
      </c>
      <c r="J1967" s="167" t="s">
        <v>3916</v>
      </c>
      <c r="K1967" s="167" t="s">
        <v>1212</v>
      </c>
      <c r="L1967" s="167" t="s">
        <v>3917</v>
      </c>
      <c r="M1967" s="167" t="s">
        <v>1390</v>
      </c>
      <c r="O1967" s="167">
        <v>10916</v>
      </c>
      <c r="P1967" s="167" t="s">
        <v>4987</v>
      </c>
      <c r="Q1967" s="167">
        <v>175</v>
      </c>
      <c r="S1967" s="167">
        <f t="shared" si="30"/>
        <v>175</v>
      </c>
      <c r="T1967" s="167" t="s">
        <v>1361</v>
      </c>
    </row>
    <row r="1968" spans="1:20">
      <c r="A1968" s="167">
        <v>50400</v>
      </c>
      <c r="B1968" s="168">
        <v>45915</v>
      </c>
      <c r="C1968" s="168">
        <v>45915</v>
      </c>
      <c r="D1968" s="167" t="s">
        <v>5292</v>
      </c>
      <c r="E1968" s="167" t="s">
        <v>5292</v>
      </c>
      <c r="F1968" s="167" t="s">
        <v>1425</v>
      </c>
      <c r="G1968" s="167" t="s">
        <v>1426</v>
      </c>
      <c r="I1968" s="167" t="s">
        <v>1384</v>
      </c>
      <c r="J1968" s="167" t="s">
        <v>1472</v>
      </c>
      <c r="K1968" s="167" t="s">
        <v>1215</v>
      </c>
      <c r="L1968" s="167" t="s">
        <v>1473</v>
      </c>
      <c r="M1968" s="167" t="s">
        <v>1394</v>
      </c>
      <c r="O1968" s="167">
        <v>10921</v>
      </c>
      <c r="P1968" s="167" t="s">
        <v>4987</v>
      </c>
      <c r="Q1968" s="167">
        <v>4</v>
      </c>
      <c r="S1968" s="167">
        <f t="shared" si="30"/>
        <v>4</v>
      </c>
      <c r="T1968" s="167" t="s">
        <v>1361</v>
      </c>
    </row>
    <row r="1969" spans="1:20">
      <c r="A1969" s="167">
        <v>50400</v>
      </c>
      <c r="B1969" s="168">
        <v>45915</v>
      </c>
      <c r="C1969" s="168">
        <v>45915</v>
      </c>
      <c r="D1969" s="167" t="s">
        <v>5292</v>
      </c>
      <c r="E1969" s="167" t="s">
        <v>5292</v>
      </c>
      <c r="F1969" s="167" t="s">
        <v>1408</v>
      </c>
      <c r="G1969" s="167" t="s">
        <v>1409</v>
      </c>
      <c r="I1969" s="167" t="s">
        <v>1384</v>
      </c>
      <c r="J1969" s="167" t="s">
        <v>1478</v>
      </c>
      <c r="K1969" s="167" t="s">
        <v>1215</v>
      </c>
      <c r="L1969" s="167" t="s">
        <v>1479</v>
      </c>
      <c r="M1969" s="167" t="s">
        <v>1394</v>
      </c>
      <c r="O1969" s="167">
        <v>10921</v>
      </c>
      <c r="P1969" s="167" t="s">
        <v>4987</v>
      </c>
      <c r="Q1969" s="167">
        <v>125</v>
      </c>
      <c r="S1969" s="167">
        <f t="shared" si="30"/>
        <v>125</v>
      </c>
      <c r="T1969" s="167" t="s">
        <v>1361</v>
      </c>
    </row>
    <row r="1970" spans="1:20">
      <c r="A1970" s="167">
        <v>50400</v>
      </c>
      <c r="B1970" s="168">
        <v>45930</v>
      </c>
      <c r="C1970" s="168">
        <v>45930</v>
      </c>
      <c r="E1970" s="167" t="s">
        <v>1401</v>
      </c>
      <c r="I1970" s="167" t="s">
        <v>1384</v>
      </c>
      <c r="K1970" s="167" t="s">
        <v>1188</v>
      </c>
      <c r="M1970" s="167" t="s">
        <v>1400</v>
      </c>
      <c r="O1970" s="167">
        <v>24080</v>
      </c>
      <c r="P1970" s="167" t="s">
        <v>1386</v>
      </c>
      <c r="R1970" s="167">
        <v>8</v>
      </c>
      <c r="S1970" s="167">
        <f t="shared" si="30"/>
        <v>-8</v>
      </c>
      <c r="T1970" s="167" t="s">
        <v>1361</v>
      </c>
    </row>
    <row r="1971" spans="1:20">
      <c r="A1971" s="167">
        <v>50400</v>
      </c>
      <c r="B1971" s="168">
        <v>45930</v>
      </c>
      <c r="C1971" s="168">
        <v>45930</v>
      </c>
      <c r="E1971" s="167" t="s">
        <v>1401</v>
      </c>
      <c r="I1971" s="167" t="s">
        <v>1384</v>
      </c>
      <c r="K1971" s="167" t="s">
        <v>867</v>
      </c>
      <c r="M1971" s="167" t="s">
        <v>1392</v>
      </c>
      <c r="O1971" s="167">
        <v>24080</v>
      </c>
      <c r="P1971" s="167" t="s">
        <v>1386</v>
      </c>
      <c r="R1971" s="167">
        <v>125</v>
      </c>
      <c r="S1971" s="167">
        <f t="shared" si="30"/>
        <v>-125</v>
      </c>
      <c r="T1971" s="167" t="s">
        <v>1361</v>
      </c>
    </row>
    <row r="1972" spans="1:20">
      <c r="A1972" s="167">
        <v>50400</v>
      </c>
      <c r="B1972" s="168">
        <v>45930</v>
      </c>
      <c r="C1972" s="168">
        <v>45930</v>
      </c>
      <c r="E1972" s="167" t="s">
        <v>1401</v>
      </c>
      <c r="I1972" s="167" t="s">
        <v>1384</v>
      </c>
      <c r="K1972" s="167" t="s">
        <v>1135</v>
      </c>
      <c r="M1972" s="167" t="s">
        <v>1389</v>
      </c>
      <c r="O1972" s="167">
        <v>24080</v>
      </c>
      <c r="P1972" s="167" t="s">
        <v>1386</v>
      </c>
      <c r="R1972" s="167">
        <v>125</v>
      </c>
      <c r="S1972" s="167">
        <f t="shared" si="30"/>
        <v>-125</v>
      </c>
      <c r="T1972" s="167" t="s">
        <v>1361</v>
      </c>
    </row>
    <row r="1973" spans="1:20">
      <c r="A1973" s="167">
        <v>50400</v>
      </c>
      <c r="B1973" s="168">
        <v>45930</v>
      </c>
      <c r="C1973" s="168">
        <v>45930</v>
      </c>
      <c r="E1973" s="167" t="s">
        <v>1401</v>
      </c>
      <c r="I1973" s="167" t="s">
        <v>1384</v>
      </c>
      <c r="K1973" s="167" t="s">
        <v>1203</v>
      </c>
      <c r="M1973" s="167" t="s">
        <v>1387</v>
      </c>
      <c r="O1973" s="167">
        <v>24080</v>
      </c>
      <c r="P1973" s="167" t="s">
        <v>1386</v>
      </c>
      <c r="R1973" s="167">
        <v>125</v>
      </c>
      <c r="S1973" s="167">
        <f t="shared" si="30"/>
        <v>-125</v>
      </c>
      <c r="T1973" s="167" t="s">
        <v>1361</v>
      </c>
    </row>
    <row r="1974" spans="1:20">
      <c r="A1974" s="167">
        <v>50400</v>
      </c>
      <c r="B1974" s="168">
        <v>45930</v>
      </c>
      <c r="C1974" s="168">
        <v>45930</v>
      </c>
      <c r="E1974" s="167" t="s">
        <v>1401</v>
      </c>
      <c r="I1974" s="167" t="s">
        <v>1384</v>
      </c>
      <c r="K1974" s="167" t="s">
        <v>798</v>
      </c>
      <c r="M1974" s="167" t="s">
        <v>1385</v>
      </c>
      <c r="O1974" s="167">
        <v>24080</v>
      </c>
      <c r="P1974" s="167" t="s">
        <v>1386</v>
      </c>
      <c r="R1974" s="167">
        <v>129</v>
      </c>
      <c r="S1974" s="167">
        <f t="shared" si="30"/>
        <v>-129</v>
      </c>
      <c r="T1974" s="167" t="s">
        <v>1361</v>
      </c>
    </row>
    <row r="1975" spans="1:20">
      <c r="A1975" s="167">
        <v>50400</v>
      </c>
      <c r="B1975" s="168">
        <v>45930</v>
      </c>
      <c r="C1975" s="168">
        <v>45930</v>
      </c>
      <c r="E1975" s="167" t="s">
        <v>1401</v>
      </c>
      <c r="I1975" s="167" t="s">
        <v>1384</v>
      </c>
      <c r="K1975" s="167" t="s">
        <v>1010</v>
      </c>
      <c r="M1975" s="167" t="s">
        <v>1397</v>
      </c>
      <c r="O1975" s="167">
        <v>24080</v>
      </c>
      <c r="P1975" s="167" t="s">
        <v>1386</v>
      </c>
      <c r="R1975" s="167">
        <v>129</v>
      </c>
      <c r="S1975" s="167">
        <f t="shared" si="30"/>
        <v>-129</v>
      </c>
      <c r="T1975" s="167" t="s">
        <v>1361</v>
      </c>
    </row>
    <row r="1976" spans="1:20">
      <c r="A1976" s="167">
        <v>50400</v>
      </c>
      <c r="B1976" s="168">
        <v>45930</v>
      </c>
      <c r="C1976" s="168">
        <v>45930</v>
      </c>
      <c r="E1976" s="167" t="s">
        <v>1401</v>
      </c>
      <c r="I1976" s="167" t="s">
        <v>1384</v>
      </c>
      <c r="K1976" s="167" t="s">
        <v>1215</v>
      </c>
      <c r="M1976" s="167" t="s">
        <v>1394</v>
      </c>
      <c r="O1976" s="167">
        <v>24080</v>
      </c>
      <c r="P1976" s="167" t="s">
        <v>1386</v>
      </c>
      <c r="R1976" s="167">
        <v>129</v>
      </c>
      <c r="S1976" s="167">
        <f t="shared" si="30"/>
        <v>-129</v>
      </c>
      <c r="T1976" s="167" t="s">
        <v>1361</v>
      </c>
    </row>
    <row r="1977" spans="1:20">
      <c r="A1977" s="167">
        <v>50400</v>
      </c>
      <c r="B1977" s="168">
        <v>45930</v>
      </c>
      <c r="C1977" s="168">
        <v>45930</v>
      </c>
      <c r="E1977" s="167" t="s">
        <v>1401</v>
      </c>
      <c r="I1977" s="167" t="s">
        <v>1384</v>
      </c>
      <c r="K1977" s="167" t="s">
        <v>1146</v>
      </c>
      <c r="M1977" s="167" t="s">
        <v>1398</v>
      </c>
      <c r="O1977" s="167">
        <v>24080</v>
      </c>
      <c r="P1977" s="167" t="s">
        <v>1386</v>
      </c>
      <c r="R1977" s="167">
        <v>137</v>
      </c>
      <c r="S1977" s="167">
        <f t="shared" si="30"/>
        <v>-137</v>
      </c>
      <c r="T1977" s="167" t="s">
        <v>1361</v>
      </c>
    </row>
    <row r="1978" spans="1:20">
      <c r="A1978" s="167">
        <v>50400</v>
      </c>
      <c r="B1978" s="168">
        <v>45930</v>
      </c>
      <c r="C1978" s="168">
        <v>45930</v>
      </c>
      <c r="E1978" s="167" t="s">
        <v>1401</v>
      </c>
      <c r="I1978" s="167" t="s">
        <v>1384</v>
      </c>
      <c r="K1978" s="167" t="s">
        <v>842</v>
      </c>
      <c r="M1978" s="167" t="s">
        <v>1395</v>
      </c>
      <c r="O1978" s="167">
        <v>24080</v>
      </c>
      <c r="P1978" s="167" t="s">
        <v>1386</v>
      </c>
      <c r="R1978" s="167">
        <v>177</v>
      </c>
      <c r="S1978" s="167">
        <f t="shared" si="30"/>
        <v>-177</v>
      </c>
      <c r="T1978" s="167" t="s">
        <v>1361</v>
      </c>
    </row>
    <row r="1979" spans="1:20">
      <c r="A1979" s="167">
        <v>50400</v>
      </c>
      <c r="B1979" s="168">
        <v>45930</v>
      </c>
      <c r="C1979" s="168">
        <v>45930</v>
      </c>
      <c r="E1979" s="167" t="s">
        <v>1401</v>
      </c>
      <c r="I1979" s="167" t="s">
        <v>1384</v>
      </c>
      <c r="K1979" s="167" t="s">
        <v>1212</v>
      </c>
      <c r="M1979" s="167" t="s">
        <v>1390</v>
      </c>
      <c r="O1979" s="167">
        <v>24080</v>
      </c>
      <c r="P1979" s="167" t="s">
        <v>1386</v>
      </c>
      <c r="R1979" s="167">
        <v>179</v>
      </c>
      <c r="S1979" s="167">
        <f t="shared" si="30"/>
        <v>-179</v>
      </c>
      <c r="T1979" s="167" t="s">
        <v>1361</v>
      </c>
    </row>
    <row r="1980" spans="1:20">
      <c r="A1980" s="167">
        <v>50400</v>
      </c>
      <c r="B1980" s="168">
        <v>45930</v>
      </c>
      <c r="C1980" s="168">
        <v>45930</v>
      </c>
      <c r="E1980" s="167" t="s">
        <v>1401</v>
      </c>
      <c r="I1980" s="167" t="s">
        <v>1384</v>
      </c>
      <c r="K1980" s="167" t="s">
        <v>1086</v>
      </c>
      <c r="M1980" s="167" t="s">
        <v>1399</v>
      </c>
      <c r="O1980" s="167">
        <v>24080</v>
      </c>
      <c r="P1980" s="167" t="s">
        <v>1386</v>
      </c>
      <c r="R1980" s="167">
        <v>604</v>
      </c>
      <c r="S1980" s="167">
        <f t="shared" si="30"/>
        <v>-604</v>
      </c>
      <c r="T1980" s="167" t="s">
        <v>1361</v>
      </c>
    </row>
    <row r="1981" spans="1:20">
      <c r="A1981" s="167">
        <v>50400</v>
      </c>
      <c r="B1981" s="168">
        <v>45931</v>
      </c>
      <c r="C1981" s="168">
        <v>45931</v>
      </c>
      <c r="E1981" s="167" t="s">
        <v>4969</v>
      </c>
      <c r="I1981" s="167" t="s">
        <v>1384</v>
      </c>
      <c r="K1981" s="167" t="s">
        <v>1188</v>
      </c>
      <c r="M1981" s="167" t="s">
        <v>1400</v>
      </c>
      <c r="O1981" s="167">
        <v>24081</v>
      </c>
      <c r="P1981" s="167" t="s">
        <v>1386</v>
      </c>
      <c r="Q1981" s="167">
        <v>8</v>
      </c>
      <c r="S1981" s="167">
        <f t="shared" si="30"/>
        <v>8</v>
      </c>
      <c r="T1981" s="167" t="s">
        <v>1361</v>
      </c>
    </row>
    <row r="1982" spans="1:20">
      <c r="A1982" s="167">
        <v>50400</v>
      </c>
      <c r="B1982" s="168">
        <v>45931</v>
      </c>
      <c r="C1982" s="168">
        <v>45931</v>
      </c>
      <c r="E1982" s="167" t="s">
        <v>4969</v>
      </c>
      <c r="I1982" s="167" t="s">
        <v>1384</v>
      </c>
      <c r="K1982" s="167" t="s">
        <v>867</v>
      </c>
      <c r="M1982" s="167" t="s">
        <v>1392</v>
      </c>
      <c r="O1982" s="167">
        <v>24081</v>
      </c>
      <c r="P1982" s="167" t="s">
        <v>1386</v>
      </c>
      <c r="Q1982" s="167">
        <v>125</v>
      </c>
      <c r="S1982" s="167">
        <f t="shared" si="30"/>
        <v>125</v>
      </c>
      <c r="T1982" s="167" t="s">
        <v>1361</v>
      </c>
    </row>
    <row r="1983" spans="1:20">
      <c r="A1983" s="167">
        <v>50400</v>
      </c>
      <c r="B1983" s="168">
        <v>45931</v>
      </c>
      <c r="C1983" s="168">
        <v>45931</v>
      </c>
      <c r="E1983" s="167" t="s">
        <v>4969</v>
      </c>
      <c r="I1983" s="167" t="s">
        <v>1384</v>
      </c>
      <c r="K1983" s="167" t="s">
        <v>1135</v>
      </c>
      <c r="M1983" s="167" t="s">
        <v>1389</v>
      </c>
      <c r="O1983" s="167">
        <v>24081</v>
      </c>
      <c r="P1983" s="167" t="s">
        <v>1386</v>
      </c>
      <c r="Q1983" s="167">
        <v>125</v>
      </c>
      <c r="S1983" s="167">
        <f t="shared" si="30"/>
        <v>125</v>
      </c>
      <c r="T1983" s="167" t="s">
        <v>1361</v>
      </c>
    </row>
    <row r="1984" spans="1:20">
      <c r="A1984" s="167">
        <v>50400</v>
      </c>
      <c r="B1984" s="168">
        <v>45931</v>
      </c>
      <c r="C1984" s="168">
        <v>45931</v>
      </c>
      <c r="E1984" s="167" t="s">
        <v>4969</v>
      </c>
      <c r="I1984" s="167" t="s">
        <v>1384</v>
      </c>
      <c r="K1984" s="167" t="s">
        <v>1203</v>
      </c>
      <c r="M1984" s="167" t="s">
        <v>1387</v>
      </c>
      <c r="O1984" s="167">
        <v>24081</v>
      </c>
      <c r="P1984" s="167" t="s">
        <v>1386</v>
      </c>
      <c r="Q1984" s="167">
        <v>125</v>
      </c>
      <c r="S1984" s="167">
        <f t="shared" si="30"/>
        <v>125</v>
      </c>
      <c r="T1984" s="167" t="s">
        <v>1361</v>
      </c>
    </row>
    <row r="1985" spans="1:20">
      <c r="A1985" s="167">
        <v>50400</v>
      </c>
      <c r="B1985" s="168">
        <v>45931</v>
      </c>
      <c r="C1985" s="168">
        <v>45931</v>
      </c>
      <c r="E1985" s="167" t="s">
        <v>4969</v>
      </c>
      <c r="I1985" s="167" t="s">
        <v>1384</v>
      </c>
      <c r="K1985" s="167" t="s">
        <v>798</v>
      </c>
      <c r="M1985" s="167" t="s">
        <v>1385</v>
      </c>
      <c r="O1985" s="167">
        <v>24081</v>
      </c>
      <c r="P1985" s="167" t="s">
        <v>1386</v>
      </c>
      <c r="Q1985" s="167">
        <v>129</v>
      </c>
      <c r="S1985" s="167">
        <f t="shared" si="30"/>
        <v>129</v>
      </c>
      <c r="T1985" s="167" t="s">
        <v>1361</v>
      </c>
    </row>
    <row r="1986" spans="1:20">
      <c r="A1986" s="167">
        <v>50400</v>
      </c>
      <c r="B1986" s="168">
        <v>45931</v>
      </c>
      <c r="C1986" s="168">
        <v>45931</v>
      </c>
      <c r="E1986" s="167" t="s">
        <v>4969</v>
      </c>
      <c r="I1986" s="167" t="s">
        <v>1384</v>
      </c>
      <c r="K1986" s="167" t="s">
        <v>1010</v>
      </c>
      <c r="M1986" s="167" t="s">
        <v>1397</v>
      </c>
      <c r="O1986" s="167">
        <v>24081</v>
      </c>
      <c r="P1986" s="167" t="s">
        <v>1386</v>
      </c>
      <c r="Q1986" s="167">
        <v>129</v>
      </c>
      <c r="S1986" s="167">
        <f t="shared" si="30"/>
        <v>129</v>
      </c>
      <c r="T1986" s="167" t="s">
        <v>1361</v>
      </c>
    </row>
    <row r="1987" spans="1:20">
      <c r="A1987" s="167">
        <v>50400</v>
      </c>
      <c r="B1987" s="168">
        <v>45931</v>
      </c>
      <c r="C1987" s="168">
        <v>45931</v>
      </c>
      <c r="E1987" s="167" t="s">
        <v>4969</v>
      </c>
      <c r="I1987" s="167" t="s">
        <v>1384</v>
      </c>
      <c r="K1987" s="167" t="s">
        <v>1215</v>
      </c>
      <c r="M1987" s="167" t="s">
        <v>1394</v>
      </c>
      <c r="O1987" s="167">
        <v>24081</v>
      </c>
      <c r="P1987" s="167" t="s">
        <v>1386</v>
      </c>
      <c r="Q1987" s="167">
        <v>129</v>
      </c>
      <c r="S1987" s="167">
        <f t="shared" ref="S1987:S2050" si="31">Q1987-R1987</f>
        <v>129</v>
      </c>
      <c r="T1987" s="167" t="s">
        <v>1361</v>
      </c>
    </row>
    <row r="1988" spans="1:20">
      <c r="A1988" s="167">
        <v>50400</v>
      </c>
      <c r="B1988" s="168">
        <v>45931</v>
      </c>
      <c r="C1988" s="168">
        <v>45931</v>
      </c>
      <c r="E1988" s="167" t="s">
        <v>4969</v>
      </c>
      <c r="I1988" s="167" t="s">
        <v>1384</v>
      </c>
      <c r="K1988" s="167" t="s">
        <v>1146</v>
      </c>
      <c r="M1988" s="167" t="s">
        <v>1398</v>
      </c>
      <c r="O1988" s="167">
        <v>24081</v>
      </c>
      <c r="P1988" s="167" t="s">
        <v>1386</v>
      </c>
      <c r="Q1988" s="167">
        <v>137</v>
      </c>
      <c r="S1988" s="167">
        <f t="shared" si="31"/>
        <v>137</v>
      </c>
      <c r="T1988" s="167" t="s">
        <v>1361</v>
      </c>
    </row>
    <row r="1989" spans="1:20">
      <c r="A1989" s="167">
        <v>50400</v>
      </c>
      <c r="B1989" s="168">
        <v>45931</v>
      </c>
      <c r="C1989" s="168">
        <v>45931</v>
      </c>
      <c r="E1989" s="167" t="s">
        <v>4969</v>
      </c>
      <c r="I1989" s="167" t="s">
        <v>1384</v>
      </c>
      <c r="K1989" s="167" t="s">
        <v>842</v>
      </c>
      <c r="M1989" s="167" t="s">
        <v>1395</v>
      </c>
      <c r="O1989" s="167">
        <v>24081</v>
      </c>
      <c r="P1989" s="167" t="s">
        <v>1386</v>
      </c>
      <c r="Q1989" s="167">
        <v>177</v>
      </c>
      <c r="S1989" s="167">
        <f t="shared" si="31"/>
        <v>177</v>
      </c>
      <c r="T1989" s="167" t="s">
        <v>1361</v>
      </c>
    </row>
    <row r="1990" spans="1:20">
      <c r="A1990" s="167">
        <v>50400</v>
      </c>
      <c r="B1990" s="168">
        <v>45931</v>
      </c>
      <c r="C1990" s="168">
        <v>45931</v>
      </c>
      <c r="E1990" s="167" t="s">
        <v>4969</v>
      </c>
      <c r="I1990" s="167" t="s">
        <v>1384</v>
      </c>
      <c r="K1990" s="167" t="s">
        <v>1212</v>
      </c>
      <c r="M1990" s="167" t="s">
        <v>1390</v>
      </c>
      <c r="O1990" s="167">
        <v>24081</v>
      </c>
      <c r="P1990" s="167" t="s">
        <v>1386</v>
      </c>
      <c r="Q1990" s="167">
        <v>179</v>
      </c>
      <c r="S1990" s="167">
        <f t="shared" si="31"/>
        <v>179</v>
      </c>
      <c r="T1990" s="167" t="s">
        <v>1361</v>
      </c>
    </row>
    <row r="1991" spans="1:20">
      <c r="A1991" s="167">
        <v>50400</v>
      </c>
      <c r="B1991" s="168">
        <v>45931</v>
      </c>
      <c r="C1991" s="168">
        <v>45931</v>
      </c>
      <c r="E1991" s="167" t="s">
        <v>4969</v>
      </c>
      <c r="I1991" s="167" t="s">
        <v>1384</v>
      </c>
      <c r="K1991" s="167" t="s">
        <v>1086</v>
      </c>
      <c r="M1991" s="167" t="s">
        <v>1399</v>
      </c>
      <c r="O1991" s="167">
        <v>24081</v>
      </c>
      <c r="P1991" s="167" t="s">
        <v>1386</v>
      </c>
      <c r="Q1991" s="167">
        <v>604</v>
      </c>
      <c r="S1991" s="167">
        <f t="shared" si="31"/>
        <v>604</v>
      </c>
      <c r="T1991" s="167" t="s">
        <v>1361</v>
      </c>
    </row>
    <row r="1992" spans="1:20">
      <c r="A1992" s="167">
        <v>50400</v>
      </c>
      <c r="B1992" s="168">
        <v>45931</v>
      </c>
      <c r="C1992" s="168">
        <v>45931</v>
      </c>
      <c r="D1992" s="167" t="s">
        <v>5122</v>
      </c>
      <c r="E1992" s="167" t="s">
        <v>5122</v>
      </c>
      <c r="F1992" s="167" t="s">
        <v>1408</v>
      </c>
      <c r="G1992" s="167" t="s">
        <v>1409</v>
      </c>
      <c r="I1992" s="167" t="s">
        <v>1618</v>
      </c>
      <c r="J1992" s="167" t="s">
        <v>1622</v>
      </c>
      <c r="K1992" s="167" t="s">
        <v>1615</v>
      </c>
      <c r="L1992" s="167" t="s">
        <v>1479</v>
      </c>
      <c r="M1992" s="167" t="s">
        <v>1616</v>
      </c>
      <c r="O1992" s="167">
        <v>10982</v>
      </c>
      <c r="P1992" s="167" t="s">
        <v>4987</v>
      </c>
      <c r="Q1992" s="167">
        <v>180</v>
      </c>
      <c r="S1992" s="167">
        <f t="shared" si="31"/>
        <v>180</v>
      </c>
      <c r="T1992" s="167" t="s">
        <v>1361</v>
      </c>
    </row>
    <row r="1993" spans="1:20">
      <c r="A1993" s="167">
        <v>50400</v>
      </c>
      <c r="B1993" s="168">
        <v>45931</v>
      </c>
      <c r="C1993" s="168">
        <v>45931</v>
      </c>
      <c r="D1993" s="167" t="s">
        <v>5122</v>
      </c>
      <c r="E1993" s="167" t="s">
        <v>5122</v>
      </c>
      <c r="F1993" s="167" t="s">
        <v>1408</v>
      </c>
      <c r="G1993" s="167" t="s">
        <v>1409</v>
      </c>
      <c r="I1993" s="167" t="s">
        <v>1618</v>
      </c>
      <c r="J1993" s="167" t="s">
        <v>1622</v>
      </c>
      <c r="K1993" s="167" t="s">
        <v>1615</v>
      </c>
      <c r="L1993" s="167" t="s">
        <v>1479</v>
      </c>
      <c r="M1993" s="167" t="s">
        <v>1616</v>
      </c>
      <c r="O1993" s="167">
        <v>10982</v>
      </c>
      <c r="P1993" s="167" t="s">
        <v>4987</v>
      </c>
      <c r="Q1993" s="167">
        <v>240</v>
      </c>
      <c r="S1993" s="167">
        <f t="shared" si="31"/>
        <v>240</v>
      </c>
      <c r="T1993" s="167" t="s">
        <v>1361</v>
      </c>
    </row>
    <row r="1994" spans="1:20">
      <c r="A1994" s="167">
        <v>50400</v>
      </c>
      <c r="B1994" s="168">
        <v>45931</v>
      </c>
      <c r="C1994" s="168">
        <v>45931</v>
      </c>
      <c r="D1994" s="167" t="s">
        <v>5123</v>
      </c>
      <c r="E1994" s="167" t="s">
        <v>5123</v>
      </c>
      <c r="F1994" s="167" t="s">
        <v>1557</v>
      </c>
      <c r="G1994" s="167" t="s">
        <v>134</v>
      </c>
      <c r="I1994" s="167" t="s">
        <v>1618</v>
      </c>
      <c r="J1994" s="167" t="s">
        <v>1636</v>
      </c>
      <c r="K1994" s="167" t="s">
        <v>828</v>
      </c>
      <c r="L1994" s="167" t="s">
        <v>1637</v>
      </c>
      <c r="M1994" s="167" t="s">
        <v>1626</v>
      </c>
      <c r="O1994" s="167">
        <v>10983</v>
      </c>
      <c r="P1994" s="167" t="s">
        <v>4987</v>
      </c>
      <c r="Q1994" s="167">
        <v>36.270000000000003</v>
      </c>
      <c r="S1994" s="167">
        <f t="shared" si="31"/>
        <v>36.270000000000003</v>
      </c>
      <c r="T1994" s="167" t="s">
        <v>1361</v>
      </c>
    </row>
    <row r="1995" spans="1:20">
      <c r="A1995" s="167">
        <v>50400</v>
      </c>
      <c r="B1995" s="168">
        <v>45931</v>
      </c>
      <c r="C1995" s="168">
        <v>45931</v>
      </c>
      <c r="D1995" s="167" t="s">
        <v>5123</v>
      </c>
      <c r="E1995" s="167" t="s">
        <v>5123</v>
      </c>
      <c r="F1995" s="167" t="s">
        <v>1408</v>
      </c>
      <c r="G1995" s="167" t="s">
        <v>1409</v>
      </c>
      <c r="I1995" s="167" t="s">
        <v>1618</v>
      </c>
      <c r="J1995" s="167" t="s">
        <v>1478</v>
      </c>
      <c r="K1995" s="167" t="s">
        <v>828</v>
      </c>
      <c r="L1995" s="167" t="s">
        <v>1479</v>
      </c>
      <c r="M1995" s="167" t="s">
        <v>1626</v>
      </c>
      <c r="O1995" s="167">
        <v>10983</v>
      </c>
      <c r="P1995" s="167" t="s">
        <v>4987</v>
      </c>
      <c r="Q1995" s="167">
        <v>125</v>
      </c>
      <c r="S1995" s="167">
        <f t="shared" si="31"/>
        <v>125</v>
      </c>
      <c r="T1995" s="167" t="s">
        <v>1361</v>
      </c>
    </row>
    <row r="1996" spans="1:20">
      <c r="A1996" s="167">
        <v>50400</v>
      </c>
      <c r="B1996" s="168">
        <v>45931</v>
      </c>
      <c r="C1996" s="168">
        <v>45931</v>
      </c>
      <c r="D1996" s="167" t="s">
        <v>5126</v>
      </c>
      <c r="E1996" s="167" t="s">
        <v>5126</v>
      </c>
      <c r="F1996" s="167" t="s">
        <v>1425</v>
      </c>
      <c r="G1996" s="167" t="s">
        <v>1426</v>
      </c>
      <c r="I1996" s="167" t="s">
        <v>1618</v>
      </c>
      <c r="J1996" s="167" t="s">
        <v>1472</v>
      </c>
      <c r="K1996" s="167" t="s">
        <v>906</v>
      </c>
      <c r="L1996" s="167" t="s">
        <v>1473</v>
      </c>
      <c r="M1996" s="167" t="s">
        <v>2201</v>
      </c>
      <c r="O1996" s="167">
        <v>10986</v>
      </c>
      <c r="P1996" s="167" t="s">
        <v>4987</v>
      </c>
      <c r="Q1996" s="167">
        <v>12</v>
      </c>
      <c r="S1996" s="167">
        <f t="shared" si="31"/>
        <v>12</v>
      </c>
      <c r="T1996" s="167" t="s">
        <v>1361</v>
      </c>
    </row>
    <row r="1997" spans="1:20">
      <c r="A1997" s="167">
        <v>50400</v>
      </c>
      <c r="B1997" s="168">
        <v>45931</v>
      </c>
      <c r="C1997" s="168">
        <v>45931</v>
      </c>
      <c r="D1997" s="167" t="s">
        <v>5126</v>
      </c>
      <c r="E1997" s="167" t="s">
        <v>5126</v>
      </c>
      <c r="F1997" s="167" t="s">
        <v>1425</v>
      </c>
      <c r="G1997" s="167" t="s">
        <v>1426</v>
      </c>
      <c r="I1997" s="167" t="s">
        <v>1618</v>
      </c>
      <c r="J1997" s="167" t="s">
        <v>1472</v>
      </c>
      <c r="K1997" s="167" t="s">
        <v>906</v>
      </c>
      <c r="L1997" s="167" t="s">
        <v>1473</v>
      </c>
      <c r="M1997" s="167" t="s">
        <v>2201</v>
      </c>
      <c r="O1997" s="167">
        <v>10986</v>
      </c>
      <c r="P1997" s="167" t="s">
        <v>4987</v>
      </c>
      <c r="Q1997" s="167">
        <v>60</v>
      </c>
      <c r="S1997" s="167">
        <f t="shared" si="31"/>
        <v>60</v>
      </c>
      <c r="T1997" s="167" t="s">
        <v>1361</v>
      </c>
    </row>
    <row r="1998" spans="1:20">
      <c r="A1998" s="167">
        <v>50400</v>
      </c>
      <c r="B1998" s="168">
        <v>45931</v>
      </c>
      <c r="C1998" s="168">
        <v>45931</v>
      </c>
      <c r="D1998" s="167" t="s">
        <v>5127</v>
      </c>
      <c r="E1998" s="167" t="s">
        <v>5127</v>
      </c>
      <c r="F1998" s="167" t="s">
        <v>1408</v>
      </c>
      <c r="G1998" s="167" t="s">
        <v>1409</v>
      </c>
      <c r="I1998" s="167" t="s">
        <v>1618</v>
      </c>
      <c r="J1998" s="167" t="s">
        <v>1478</v>
      </c>
      <c r="K1998" s="167" t="s">
        <v>915</v>
      </c>
      <c r="L1998" s="167" t="s">
        <v>1479</v>
      </c>
      <c r="M1998" s="167" t="s">
        <v>2286</v>
      </c>
      <c r="O1998" s="167">
        <v>10988</v>
      </c>
      <c r="P1998" s="167" t="s">
        <v>4987</v>
      </c>
      <c r="Q1998" s="167">
        <v>125</v>
      </c>
      <c r="S1998" s="167">
        <f t="shared" si="31"/>
        <v>125</v>
      </c>
      <c r="T1998" s="167" t="s">
        <v>1361</v>
      </c>
    </row>
    <row r="1999" spans="1:20">
      <c r="A1999" s="167">
        <v>50400</v>
      </c>
      <c r="B1999" s="168">
        <v>45931</v>
      </c>
      <c r="C1999" s="168">
        <v>45931</v>
      </c>
      <c r="D1999" s="167" t="s">
        <v>5127</v>
      </c>
      <c r="E1999" s="167" t="s">
        <v>5127</v>
      </c>
      <c r="F1999" s="167" t="s">
        <v>1408</v>
      </c>
      <c r="G1999" s="167" t="s">
        <v>1409</v>
      </c>
      <c r="I1999" s="167" t="s">
        <v>1618</v>
      </c>
      <c r="J1999" s="167" t="s">
        <v>1478</v>
      </c>
      <c r="K1999" s="167" t="s">
        <v>915</v>
      </c>
      <c r="L1999" s="167" t="s">
        <v>1479</v>
      </c>
      <c r="M1999" s="167" t="s">
        <v>2286</v>
      </c>
      <c r="O1999" s="167">
        <v>10988</v>
      </c>
      <c r="P1999" s="167" t="s">
        <v>4987</v>
      </c>
      <c r="Q1999" s="167">
        <v>125</v>
      </c>
      <c r="S1999" s="167">
        <f t="shared" si="31"/>
        <v>125</v>
      </c>
      <c r="T1999" s="167" t="s">
        <v>1361</v>
      </c>
    </row>
    <row r="2000" spans="1:20">
      <c r="A2000" s="167">
        <v>50400</v>
      </c>
      <c r="B2000" s="168">
        <v>45931</v>
      </c>
      <c r="C2000" s="168">
        <v>45931</v>
      </c>
      <c r="D2000" s="167" t="s">
        <v>5128</v>
      </c>
      <c r="E2000" s="167" t="s">
        <v>5128</v>
      </c>
      <c r="F2000" s="167" t="s">
        <v>1408</v>
      </c>
      <c r="G2000" s="167" t="s">
        <v>1409</v>
      </c>
      <c r="I2000" s="167" t="s">
        <v>1618</v>
      </c>
      <c r="J2000" s="167" t="s">
        <v>1478</v>
      </c>
      <c r="K2000" s="167" t="s">
        <v>922</v>
      </c>
      <c r="L2000" s="167" t="s">
        <v>1479</v>
      </c>
      <c r="M2000" s="167" t="s">
        <v>2309</v>
      </c>
      <c r="O2000" s="167">
        <v>10989</v>
      </c>
      <c r="P2000" s="167" t="s">
        <v>4987</v>
      </c>
      <c r="Q2000" s="167">
        <v>125</v>
      </c>
      <c r="S2000" s="167">
        <f t="shared" si="31"/>
        <v>125</v>
      </c>
      <c r="T2000" s="167" t="s">
        <v>1361</v>
      </c>
    </row>
    <row r="2001" spans="1:20">
      <c r="A2001" s="167">
        <v>50400</v>
      </c>
      <c r="B2001" s="168">
        <v>45931</v>
      </c>
      <c r="C2001" s="168">
        <v>45931</v>
      </c>
      <c r="D2001" s="167" t="s">
        <v>5131</v>
      </c>
      <c r="E2001" s="167" t="s">
        <v>5131</v>
      </c>
      <c r="F2001" s="167" t="s">
        <v>1408</v>
      </c>
      <c r="G2001" s="167" t="s">
        <v>1409</v>
      </c>
      <c r="I2001" s="167" t="s">
        <v>1618</v>
      </c>
      <c r="J2001" s="167" t="s">
        <v>1478</v>
      </c>
      <c r="K2001" s="167" t="s">
        <v>1007</v>
      </c>
      <c r="L2001" s="167" t="s">
        <v>1479</v>
      </c>
      <c r="M2001" s="167" t="s">
        <v>2740</v>
      </c>
      <c r="O2001" s="167">
        <v>10997</v>
      </c>
      <c r="P2001" s="167" t="s">
        <v>4987</v>
      </c>
      <c r="Q2001" s="167">
        <v>125</v>
      </c>
      <c r="S2001" s="167">
        <f t="shared" si="31"/>
        <v>125</v>
      </c>
      <c r="T2001" s="167" t="s">
        <v>1361</v>
      </c>
    </row>
    <row r="2002" spans="1:20">
      <c r="A2002" s="167">
        <v>50400</v>
      </c>
      <c r="B2002" s="168">
        <v>45931</v>
      </c>
      <c r="C2002" s="168">
        <v>45931</v>
      </c>
      <c r="D2002" s="167" t="s">
        <v>5136</v>
      </c>
      <c r="E2002" s="167" t="s">
        <v>5136</v>
      </c>
      <c r="F2002" s="167" t="s">
        <v>1408</v>
      </c>
      <c r="G2002" s="167" t="s">
        <v>1409</v>
      </c>
      <c r="I2002" s="167" t="s">
        <v>1618</v>
      </c>
      <c r="J2002" s="167" t="s">
        <v>1478</v>
      </c>
      <c r="K2002" s="167" t="s">
        <v>1301</v>
      </c>
      <c r="L2002" s="167" t="s">
        <v>1479</v>
      </c>
      <c r="M2002" s="167" t="s">
        <v>4429</v>
      </c>
      <c r="O2002" s="167">
        <v>11006</v>
      </c>
      <c r="P2002" s="167" t="s">
        <v>4987</v>
      </c>
      <c r="Q2002" s="167">
        <v>125</v>
      </c>
      <c r="S2002" s="167">
        <f t="shared" si="31"/>
        <v>125</v>
      </c>
      <c r="T2002" s="167" t="s">
        <v>1361</v>
      </c>
    </row>
    <row r="2003" spans="1:20">
      <c r="A2003" s="167">
        <v>50400</v>
      </c>
      <c r="B2003" s="168">
        <v>45931</v>
      </c>
      <c r="C2003" s="168">
        <v>45931</v>
      </c>
      <c r="D2003" s="167" t="s">
        <v>5137</v>
      </c>
      <c r="E2003" s="167" t="s">
        <v>5137</v>
      </c>
      <c r="F2003" s="167" t="s">
        <v>1408</v>
      </c>
      <c r="G2003" s="167" t="s">
        <v>1409</v>
      </c>
      <c r="I2003" s="167" t="s">
        <v>1618</v>
      </c>
      <c r="J2003" s="167" t="s">
        <v>1478</v>
      </c>
      <c r="K2003" s="167" t="s">
        <v>1311</v>
      </c>
      <c r="L2003" s="167" t="s">
        <v>1479</v>
      </c>
      <c r="M2003" s="167" t="s">
        <v>4624</v>
      </c>
      <c r="O2003" s="167">
        <v>11008</v>
      </c>
      <c r="P2003" s="167" t="s">
        <v>4987</v>
      </c>
      <c r="Q2003" s="167">
        <v>125</v>
      </c>
      <c r="S2003" s="167">
        <f t="shared" si="31"/>
        <v>125</v>
      </c>
      <c r="T2003" s="167" t="s">
        <v>1361</v>
      </c>
    </row>
    <row r="2004" spans="1:20">
      <c r="A2004" s="167">
        <v>50400</v>
      </c>
      <c r="B2004" s="168">
        <v>45931</v>
      </c>
      <c r="C2004" s="168">
        <v>45931</v>
      </c>
      <c r="D2004" s="167" t="s">
        <v>5138</v>
      </c>
      <c r="E2004" s="167" t="s">
        <v>5138</v>
      </c>
      <c r="F2004" s="167" t="s">
        <v>1408</v>
      </c>
      <c r="G2004" s="167" t="s">
        <v>1409</v>
      </c>
      <c r="I2004" s="167" t="s">
        <v>1618</v>
      </c>
      <c r="J2004" s="167" t="s">
        <v>1478</v>
      </c>
      <c r="K2004" s="167" t="s">
        <v>1315</v>
      </c>
      <c r="L2004" s="167" t="s">
        <v>1479</v>
      </c>
      <c r="M2004" s="167" t="s">
        <v>4630</v>
      </c>
      <c r="O2004" s="167">
        <v>11009</v>
      </c>
      <c r="P2004" s="167" t="s">
        <v>4987</v>
      </c>
      <c r="Q2004" s="167">
        <v>125</v>
      </c>
      <c r="S2004" s="167">
        <f t="shared" si="31"/>
        <v>125</v>
      </c>
      <c r="T2004" s="167" t="s">
        <v>1361</v>
      </c>
    </row>
    <row r="2005" spans="1:20">
      <c r="A2005" s="167">
        <v>50400</v>
      </c>
      <c r="B2005" s="168">
        <v>45931</v>
      </c>
      <c r="C2005" s="168">
        <v>45931</v>
      </c>
      <c r="D2005" s="167" t="s">
        <v>5140</v>
      </c>
      <c r="E2005" s="167" t="s">
        <v>5140</v>
      </c>
      <c r="F2005" s="167" t="s">
        <v>1425</v>
      </c>
      <c r="G2005" s="167" t="s">
        <v>1426</v>
      </c>
      <c r="I2005" s="167" t="s">
        <v>1618</v>
      </c>
      <c r="J2005" s="167" t="s">
        <v>4834</v>
      </c>
      <c r="K2005" s="167" t="s">
        <v>1329</v>
      </c>
      <c r="L2005" s="167" t="s">
        <v>4835</v>
      </c>
      <c r="M2005" s="167" t="s">
        <v>4829</v>
      </c>
      <c r="O2005" s="167">
        <v>11011</v>
      </c>
      <c r="P2005" s="167" t="s">
        <v>4987</v>
      </c>
      <c r="Q2005" s="167">
        <v>34.5</v>
      </c>
      <c r="S2005" s="167">
        <f t="shared" si="31"/>
        <v>34.5</v>
      </c>
      <c r="T2005" s="167" t="s">
        <v>1361</v>
      </c>
    </row>
    <row r="2006" spans="1:20">
      <c r="A2006" s="167">
        <v>50400</v>
      </c>
      <c r="B2006" s="168">
        <v>45931</v>
      </c>
      <c r="C2006" s="168">
        <v>45931</v>
      </c>
      <c r="D2006" s="167" t="s">
        <v>5140</v>
      </c>
      <c r="E2006" s="167" t="s">
        <v>5140</v>
      </c>
      <c r="F2006" s="167" t="s">
        <v>1408</v>
      </c>
      <c r="G2006" s="167" t="s">
        <v>1409</v>
      </c>
      <c r="I2006" s="167" t="s">
        <v>1618</v>
      </c>
      <c r="J2006" s="167" t="s">
        <v>1478</v>
      </c>
      <c r="K2006" s="167" t="s">
        <v>1329</v>
      </c>
      <c r="L2006" s="167" t="s">
        <v>1479</v>
      </c>
      <c r="M2006" s="167" t="s">
        <v>4829</v>
      </c>
      <c r="O2006" s="167">
        <v>11011</v>
      </c>
      <c r="P2006" s="167" t="s">
        <v>4987</v>
      </c>
      <c r="Q2006" s="167">
        <v>125</v>
      </c>
      <c r="S2006" s="167">
        <f t="shared" si="31"/>
        <v>125</v>
      </c>
      <c r="T2006" s="167" t="s">
        <v>1361</v>
      </c>
    </row>
    <row r="2007" spans="1:20">
      <c r="A2007" s="167">
        <v>50400</v>
      </c>
      <c r="B2007" s="168">
        <v>45931</v>
      </c>
      <c r="C2007" s="168">
        <v>45931</v>
      </c>
      <c r="D2007" s="167" t="s">
        <v>5141</v>
      </c>
      <c r="E2007" s="167" t="s">
        <v>5141</v>
      </c>
      <c r="F2007" s="167" t="s">
        <v>1425</v>
      </c>
      <c r="G2007" s="167" t="s">
        <v>1426</v>
      </c>
      <c r="I2007" s="167" t="s">
        <v>1405</v>
      </c>
      <c r="J2007" s="167" t="s">
        <v>1589</v>
      </c>
      <c r="K2007" s="167" t="s">
        <v>815</v>
      </c>
      <c r="L2007" s="167" t="s">
        <v>1590</v>
      </c>
      <c r="M2007" s="167" t="s">
        <v>1548</v>
      </c>
      <c r="O2007" s="167">
        <v>11019</v>
      </c>
      <c r="P2007" s="167" t="s">
        <v>4987</v>
      </c>
      <c r="Q2007" s="167">
        <v>25</v>
      </c>
      <c r="S2007" s="167">
        <f t="shared" si="31"/>
        <v>25</v>
      </c>
      <c r="T2007" s="167" t="s">
        <v>1361</v>
      </c>
    </row>
    <row r="2008" spans="1:20">
      <c r="A2008" s="167">
        <v>50400</v>
      </c>
      <c r="B2008" s="168">
        <v>45931</v>
      </c>
      <c r="C2008" s="168">
        <v>45931</v>
      </c>
      <c r="D2008" s="167" t="s">
        <v>5141</v>
      </c>
      <c r="E2008" s="167" t="s">
        <v>5141</v>
      </c>
      <c r="F2008" s="167" t="s">
        <v>1408</v>
      </c>
      <c r="G2008" s="167" t="s">
        <v>1409</v>
      </c>
      <c r="I2008" s="167" t="s">
        <v>1405</v>
      </c>
      <c r="J2008" s="167" t="s">
        <v>1478</v>
      </c>
      <c r="K2008" s="167" t="s">
        <v>815</v>
      </c>
      <c r="L2008" s="167" t="s">
        <v>1479</v>
      </c>
      <c r="M2008" s="167" t="s">
        <v>1548</v>
      </c>
      <c r="O2008" s="167">
        <v>11019</v>
      </c>
      <c r="P2008" s="167" t="s">
        <v>4987</v>
      </c>
      <c r="Q2008" s="167">
        <v>250</v>
      </c>
      <c r="S2008" s="167">
        <f t="shared" si="31"/>
        <v>250</v>
      </c>
      <c r="T2008" s="167" t="s">
        <v>1361</v>
      </c>
    </row>
    <row r="2009" spans="1:20">
      <c r="A2009" s="167">
        <v>50400</v>
      </c>
      <c r="B2009" s="168">
        <v>45931</v>
      </c>
      <c r="C2009" s="168">
        <v>45931</v>
      </c>
      <c r="D2009" s="167" t="s">
        <v>5301</v>
      </c>
      <c r="E2009" s="167" t="s">
        <v>5301</v>
      </c>
      <c r="F2009" s="167" t="s">
        <v>1408</v>
      </c>
      <c r="G2009" s="167" t="s">
        <v>1409</v>
      </c>
      <c r="I2009" s="167" t="s">
        <v>1405</v>
      </c>
      <c r="J2009" s="167" t="s">
        <v>1478</v>
      </c>
      <c r="K2009" s="167" t="s">
        <v>832</v>
      </c>
      <c r="L2009" s="167" t="s">
        <v>1479</v>
      </c>
      <c r="M2009" s="167" t="s">
        <v>1678</v>
      </c>
      <c r="O2009" s="167">
        <v>11021</v>
      </c>
      <c r="P2009" s="167" t="s">
        <v>4987</v>
      </c>
      <c r="Q2009" s="167">
        <v>125</v>
      </c>
      <c r="S2009" s="167">
        <f t="shared" si="31"/>
        <v>125</v>
      </c>
      <c r="T2009" s="167" t="s">
        <v>1361</v>
      </c>
    </row>
    <row r="2010" spans="1:20">
      <c r="A2010" s="167">
        <v>50400</v>
      </c>
      <c r="B2010" s="168">
        <v>45931</v>
      </c>
      <c r="C2010" s="168">
        <v>45931</v>
      </c>
      <c r="D2010" s="167" t="s">
        <v>5302</v>
      </c>
      <c r="E2010" s="167" t="s">
        <v>5302</v>
      </c>
      <c r="F2010" s="167" t="s">
        <v>1425</v>
      </c>
      <c r="G2010" s="167" t="s">
        <v>1426</v>
      </c>
      <c r="I2010" s="167" t="s">
        <v>1405</v>
      </c>
      <c r="J2010" s="167" t="s">
        <v>1636</v>
      </c>
      <c r="K2010" s="167" t="s">
        <v>835</v>
      </c>
      <c r="L2010" s="167" t="s">
        <v>1637</v>
      </c>
      <c r="M2010" s="167" t="s">
        <v>1699</v>
      </c>
      <c r="O2010" s="167">
        <v>11022</v>
      </c>
      <c r="P2010" s="167" t="s">
        <v>4987</v>
      </c>
      <c r="Q2010" s="167">
        <v>36.270000000000003</v>
      </c>
      <c r="S2010" s="167">
        <f t="shared" si="31"/>
        <v>36.270000000000003</v>
      </c>
      <c r="T2010" s="167" t="s">
        <v>1361</v>
      </c>
    </row>
    <row r="2011" spans="1:20">
      <c r="A2011" s="167">
        <v>50400</v>
      </c>
      <c r="B2011" s="168">
        <v>45931</v>
      </c>
      <c r="C2011" s="168">
        <v>45931</v>
      </c>
      <c r="D2011" s="167" t="s">
        <v>5142</v>
      </c>
      <c r="E2011" s="167" t="s">
        <v>5142</v>
      </c>
      <c r="F2011" s="167" t="s">
        <v>1408</v>
      </c>
      <c r="G2011" s="167" t="s">
        <v>1409</v>
      </c>
      <c r="I2011" s="167" t="s">
        <v>1405</v>
      </c>
      <c r="J2011" s="167" t="s">
        <v>1478</v>
      </c>
      <c r="K2011" s="167" t="s">
        <v>846</v>
      </c>
      <c r="L2011" s="167" t="s">
        <v>1479</v>
      </c>
      <c r="M2011" s="167" t="s">
        <v>1769</v>
      </c>
      <c r="O2011" s="167">
        <v>11024</v>
      </c>
      <c r="P2011" s="167" t="s">
        <v>4987</v>
      </c>
      <c r="Q2011" s="167">
        <v>125</v>
      </c>
      <c r="S2011" s="167">
        <f t="shared" si="31"/>
        <v>125</v>
      </c>
      <c r="T2011" s="167" t="s">
        <v>1361</v>
      </c>
    </row>
    <row r="2012" spans="1:20">
      <c r="A2012" s="167">
        <v>50400</v>
      </c>
      <c r="B2012" s="168">
        <v>45931</v>
      </c>
      <c r="C2012" s="168">
        <v>45931</v>
      </c>
      <c r="D2012" s="167" t="s">
        <v>5144</v>
      </c>
      <c r="E2012" s="167" t="s">
        <v>5144</v>
      </c>
      <c r="F2012" s="167" t="s">
        <v>1425</v>
      </c>
      <c r="G2012" s="167" t="s">
        <v>1426</v>
      </c>
      <c r="I2012" s="167" t="s">
        <v>1405</v>
      </c>
      <c r="J2012" s="167" t="s">
        <v>1636</v>
      </c>
      <c r="K2012" s="167" t="s">
        <v>862</v>
      </c>
      <c r="L2012" s="167" t="s">
        <v>1637</v>
      </c>
      <c r="M2012" s="167" t="s">
        <v>1963</v>
      </c>
      <c r="O2012" s="167">
        <v>11027</v>
      </c>
      <c r="P2012" s="167" t="s">
        <v>4987</v>
      </c>
      <c r="Q2012" s="167">
        <v>108.84</v>
      </c>
      <c r="S2012" s="167">
        <f t="shared" si="31"/>
        <v>108.84</v>
      </c>
      <c r="T2012" s="167" t="s">
        <v>1361</v>
      </c>
    </row>
    <row r="2013" spans="1:20">
      <c r="A2013" s="167">
        <v>50400</v>
      </c>
      <c r="B2013" s="168">
        <v>45931</v>
      </c>
      <c r="C2013" s="168">
        <v>45931</v>
      </c>
      <c r="D2013" s="167" t="s">
        <v>5145</v>
      </c>
      <c r="E2013" s="167" t="s">
        <v>5145</v>
      </c>
      <c r="F2013" s="167" t="s">
        <v>1408</v>
      </c>
      <c r="G2013" s="167" t="s">
        <v>1409</v>
      </c>
      <c r="I2013" s="167" t="s">
        <v>1405</v>
      </c>
      <c r="J2013" s="167" t="s">
        <v>1999</v>
      </c>
      <c r="K2013" s="167" t="s">
        <v>875</v>
      </c>
      <c r="L2013" s="167" t="s">
        <v>2000</v>
      </c>
      <c r="M2013" s="167" t="s">
        <v>1991</v>
      </c>
      <c r="O2013" s="167">
        <v>11029</v>
      </c>
      <c r="P2013" s="167" t="s">
        <v>4987</v>
      </c>
      <c r="Q2013" s="167">
        <v>125</v>
      </c>
      <c r="S2013" s="167">
        <f t="shared" si="31"/>
        <v>125</v>
      </c>
      <c r="T2013" s="167" t="s">
        <v>1361</v>
      </c>
    </row>
    <row r="2014" spans="1:20">
      <c r="A2014" s="167">
        <v>50400</v>
      </c>
      <c r="B2014" s="168">
        <v>45931</v>
      </c>
      <c r="C2014" s="168">
        <v>45931</v>
      </c>
      <c r="D2014" s="167" t="s">
        <v>5850</v>
      </c>
      <c r="E2014" s="167" t="s">
        <v>5850</v>
      </c>
      <c r="F2014" s="167" t="s">
        <v>1408</v>
      </c>
      <c r="G2014" s="167" t="s">
        <v>1409</v>
      </c>
      <c r="I2014" s="167" t="s">
        <v>1405</v>
      </c>
      <c r="J2014" s="167" t="s">
        <v>1478</v>
      </c>
      <c r="K2014" s="167" t="s">
        <v>892</v>
      </c>
      <c r="L2014" s="167" t="s">
        <v>1479</v>
      </c>
      <c r="M2014" s="167" t="s">
        <v>2124</v>
      </c>
      <c r="O2014" s="167">
        <v>11034</v>
      </c>
      <c r="P2014" s="167" t="s">
        <v>4987</v>
      </c>
      <c r="Q2014" s="167">
        <v>500</v>
      </c>
      <c r="S2014" s="167">
        <f t="shared" si="31"/>
        <v>500</v>
      </c>
      <c r="T2014" s="167" t="s">
        <v>1361</v>
      </c>
    </row>
    <row r="2015" spans="1:20">
      <c r="A2015" s="167">
        <v>50400</v>
      </c>
      <c r="B2015" s="168">
        <v>45931</v>
      </c>
      <c r="C2015" s="168">
        <v>45931</v>
      </c>
      <c r="D2015" s="167" t="s">
        <v>5147</v>
      </c>
      <c r="E2015" s="167" t="s">
        <v>5147</v>
      </c>
      <c r="F2015" s="167" t="s">
        <v>1408</v>
      </c>
      <c r="G2015" s="167" t="s">
        <v>1409</v>
      </c>
      <c r="I2015" s="167" t="s">
        <v>1405</v>
      </c>
      <c r="J2015" s="167" t="s">
        <v>1478</v>
      </c>
      <c r="K2015" s="167" t="s">
        <v>934</v>
      </c>
      <c r="L2015" s="167" t="s">
        <v>1479</v>
      </c>
      <c r="M2015" s="167" t="s">
        <v>2360</v>
      </c>
      <c r="O2015" s="167">
        <v>11242</v>
      </c>
      <c r="P2015" s="167" t="s">
        <v>4987</v>
      </c>
      <c r="Q2015" s="167">
        <v>375</v>
      </c>
      <c r="S2015" s="167">
        <f t="shared" si="31"/>
        <v>375</v>
      </c>
      <c r="T2015" s="167" t="s">
        <v>1361</v>
      </c>
    </row>
    <row r="2016" spans="1:20">
      <c r="A2016" s="167">
        <v>50400</v>
      </c>
      <c r="B2016" s="168">
        <v>45931</v>
      </c>
      <c r="C2016" s="168">
        <v>45931</v>
      </c>
      <c r="D2016" s="167" t="s">
        <v>5529</v>
      </c>
      <c r="E2016" s="167" t="s">
        <v>5529</v>
      </c>
      <c r="F2016" s="167" t="s">
        <v>1408</v>
      </c>
      <c r="G2016" s="167" t="s">
        <v>1409</v>
      </c>
      <c r="I2016" s="167" t="s">
        <v>1405</v>
      </c>
      <c r="J2016" s="167" t="s">
        <v>1478</v>
      </c>
      <c r="K2016" s="167" t="s">
        <v>947</v>
      </c>
      <c r="L2016" s="167" t="s">
        <v>1479</v>
      </c>
      <c r="M2016" s="167" t="s">
        <v>2443</v>
      </c>
      <c r="O2016" s="167">
        <v>11043</v>
      </c>
      <c r="P2016" s="167" t="s">
        <v>4987</v>
      </c>
      <c r="Q2016" s="167">
        <v>100</v>
      </c>
      <c r="S2016" s="167">
        <f t="shared" si="31"/>
        <v>100</v>
      </c>
      <c r="T2016" s="167" t="s">
        <v>1361</v>
      </c>
    </row>
    <row r="2017" spans="1:20">
      <c r="A2017" s="167">
        <v>50400</v>
      </c>
      <c r="B2017" s="168">
        <v>45931</v>
      </c>
      <c r="C2017" s="168">
        <v>45931</v>
      </c>
      <c r="D2017" s="167" t="s">
        <v>5356</v>
      </c>
      <c r="E2017" s="167" t="s">
        <v>5356</v>
      </c>
      <c r="F2017" s="167" t="s">
        <v>1408</v>
      </c>
      <c r="G2017" s="167" t="s">
        <v>1409</v>
      </c>
      <c r="I2017" s="167" t="s">
        <v>1405</v>
      </c>
      <c r="J2017" s="167" t="s">
        <v>1478</v>
      </c>
      <c r="K2017" s="167" t="s">
        <v>958</v>
      </c>
      <c r="L2017" s="167" t="s">
        <v>1479</v>
      </c>
      <c r="M2017" s="167" t="s">
        <v>2491</v>
      </c>
      <c r="O2017" s="167">
        <v>11045</v>
      </c>
      <c r="P2017" s="167" t="s">
        <v>4987</v>
      </c>
      <c r="Q2017" s="167">
        <v>125</v>
      </c>
      <c r="S2017" s="167">
        <f t="shared" si="31"/>
        <v>125</v>
      </c>
      <c r="T2017" s="167" t="s">
        <v>1361</v>
      </c>
    </row>
    <row r="2018" spans="1:20">
      <c r="A2018" s="167">
        <v>50400</v>
      </c>
      <c r="B2018" s="168">
        <v>45931</v>
      </c>
      <c r="C2018" s="168">
        <v>45931</v>
      </c>
      <c r="D2018" s="167" t="s">
        <v>5530</v>
      </c>
      <c r="E2018" s="167" t="s">
        <v>5530</v>
      </c>
      <c r="F2018" s="167" t="s">
        <v>1425</v>
      </c>
      <c r="G2018" s="167" t="s">
        <v>1426</v>
      </c>
      <c r="I2018" s="167" t="s">
        <v>1405</v>
      </c>
      <c r="J2018" s="167" t="s">
        <v>1636</v>
      </c>
      <c r="K2018" s="167" t="s">
        <v>961</v>
      </c>
      <c r="L2018" s="167" t="s">
        <v>1637</v>
      </c>
      <c r="M2018" s="167" t="s">
        <v>2511</v>
      </c>
      <c r="O2018" s="167">
        <v>11046</v>
      </c>
      <c r="P2018" s="167" t="s">
        <v>4987</v>
      </c>
      <c r="Q2018" s="167">
        <v>36.270000000000003</v>
      </c>
      <c r="S2018" s="167">
        <f t="shared" si="31"/>
        <v>36.270000000000003</v>
      </c>
      <c r="T2018" s="167" t="s">
        <v>1361</v>
      </c>
    </row>
    <row r="2019" spans="1:20">
      <c r="A2019" s="167">
        <v>50400</v>
      </c>
      <c r="B2019" s="168">
        <v>45931</v>
      </c>
      <c r="C2019" s="168">
        <v>45931</v>
      </c>
      <c r="D2019" s="167" t="s">
        <v>5531</v>
      </c>
      <c r="E2019" s="167" t="s">
        <v>5531</v>
      </c>
      <c r="F2019" s="167" t="s">
        <v>1408</v>
      </c>
      <c r="G2019" s="167" t="s">
        <v>1409</v>
      </c>
      <c r="I2019" s="167" t="s">
        <v>1405</v>
      </c>
      <c r="J2019" s="167" t="s">
        <v>1478</v>
      </c>
      <c r="K2019" s="167" t="s">
        <v>970</v>
      </c>
      <c r="L2019" s="167" t="s">
        <v>1479</v>
      </c>
      <c r="M2019" s="167" t="s">
        <v>2568</v>
      </c>
      <c r="O2019" s="167">
        <v>11048</v>
      </c>
      <c r="P2019" s="167" t="s">
        <v>4987</v>
      </c>
      <c r="Q2019" s="167">
        <v>125</v>
      </c>
      <c r="S2019" s="167">
        <f t="shared" si="31"/>
        <v>125</v>
      </c>
      <c r="T2019" s="167" t="s">
        <v>1361</v>
      </c>
    </row>
    <row r="2020" spans="1:20">
      <c r="A2020" s="167">
        <v>50400</v>
      </c>
      <c r="B2020" s="168">
        <v>45931</v>
      </c>
      <c r="C2020" s="168">
        <v>45931</v>
      </c>
      <c r="D2020" s="167" t="s">
        <v>5150</v>
      </c>
      <c r="E2020" s="167" t="s">
        <v>5150</v>
      </c>
      <c r="F2020" s="167" t="s">
        <v>1408</v>
      </c>
      <c r="G2020" s="167" t="s">
        <v>1409</v>
      </c>
      <c r="I2020" s="167" t="s">
        <v>1405</v>
      </c>
      <c r="J2020" s="167" t="s">
        <v>1478</v>
      </c>
      <c r="K2020" s="167" t="s">
        <v>977</v>
      </c>
      <c r="L2020" s="167" t="s">
        <v>1479</v>
      </c>
      <c r="M2020" s="167" t="s">
        <v>2599</v>
      </c>
      <c r="O2020" s="167">
        <v>11050</v>
      </c>
      <c r="P2020" s="167" t="s">
        <v>4987</v>
      </c>
      <c r="Q2020" s="167">
        <v>125</v>
      </c>
      <c r="S2020" s="167">
        <f t="shared" si="31"/>
        <v>125</v>
      </c>
      <c r="T2020" s="167" t="s">
        <v>1361</v>
      </c>
    </row>
    <row r="2021" spans="1:20">
      <c r="A2021" s="167">
        <v>50400</v>
      </c>
      <c r="B2021" s="168">
        <v>45931</v>
      </c>
      <c r="C2021" s="168">
        <v>45931</v>
      </c>
      <c r="D2021" s="167" t="s">
        <v>5309</v>
      </c>
      <c r="E2021" s="167" t="s">
        <v>5309</v>
      </c>
      <c r="F2021" s="167" t="s">
        <v>1408</v>
      </c>
      <c r="G2021" s="167" t="s">
        <v>1409</v>
      </c>
      <c r="I2021" s="167" t="s">
        <v>1405</v>
      </c>
      <c r="J2021" s="167" t="s">
        <v>1478</v>
      </c>
      <c r="K2021" s="167" t="s">
        <v>993</v>
      </c>
      <c r="L2021" s="167" t="s">
        <v>1479</v>
      </c>
      <c r="M2021" s="167" t="s">
        <v>2663</v>
      </c>
      <c r="O2021" s="167">
        <v>11056</v>
      </c>
      <c r="P2021" s="167" t="s">
        <v>4987</v>
      </c>
      <c r="Q2021" s="167">
        <v>500</v>
      </c>
      <c r="S2021" s="167">
        <f t="shared" si="31"/>
        <v>500</v>
      </c>
      <c r="T2021" s="167" t="s">
        <v>1361</v>
      </c>
    </row>
    <row r="2022" spans="1:20">
      <c r="A2022" s="167">
        <v>50400</v>
      </c>
      <c r="B2022" s="168">
        <v>45931</v>
      </c>
      <c r="C2022" s="168">
        <v>45931</v>
      </c>
      <c r="D2022" s="167" t="s">
        <v>5311</v>
      </c>
      <c r="E2022" s="167" t="s">
        <v>5311</v>
      </c>
      <c r="F2022" s="167" t="s">
        <v>1408</v>
      </c>
      <c r="G2022" s="167" t="s">
        <v>1409</v>
      </c>
      <c r="I2022" s="167" t="s">
        <v>1405</v>
      </c>
      <c r="J2022" s="167" t="s">
        <v>1478</v>
      </c>
      <c r="K2022" s="167" t="s">
        <v>1093</v>
      </c>
      <c r="L2022" s="167" t="s">
        <v>1479</v>
      </c>
      <c r="M2022" s="167" t="s">
        <v>3005</v>
      </c>
      <c r="O2022" s="167">
        <v>11060</v>
      </c>
      <c r="P2022" s="167" t="s">
        <v>4987</v>
      </c>
      <c r="Q2022" s="167">
        <v>125</v>
      </c>
      <c r="S2022" s="167">
        <f t="shared" si="31"/>
        <v>125</v>
      </c>
      <c r="T2022" s="167" t="s">
        <v>1361</v>
      </c>
    </row>
    <row r="2023" spans="1:20">
      <c r="A2023" s="167">
        <v>50400</v>
      </c>
      <c r="B2023" s="168">
        <v>45931</v>
      </c>
      <c r="C2023" s="168">
        <v>45931</v>
      </c>
      <c r="D2023" s="167" t="s">
        <v>5153</v>
      </c>
      <c r="E2023" s="167" t="s">
        <v>5153</v>
      </c>
      <c r="F2023" s="167" t="s">
        <v>1408</v>
      </c>
      <c r="G2023" s="167" t="s">
        <v>1409</v>
      </c>
      <c r="I2023" s="167" t="s">
        <v>1405</v>
      </c>
      <c r="J2023" s="167" t="s">
        <v>1478</v>
      </c>
      <c r="K2023" s="167" t="s">
        <v>1096</v>
      </c>
      <c r="L2023" s="167" t="s">
        <v>1479</v>
      </c>
      <c r="M2023" s="167" t="s">
        <v>3052</v>
      </c>
      <c r="O2023" s="167">
        <v>11061</v>
      </c>
      <c r="P2023" s="167" t="s">
        <v>4987</v>
      </c>
      <c r="Q2023" s="167">
        <v>375</v>
      </c>
      <c r="S2023" s="167">
        <f t="shared" si="31"/>
        <v>375</v>
      </c>
      <c r="T2023" s="167" t="s">
        <v>1361</v>
      </c>
    </row>
    <row r="2024" spans="1:20">
      <c r="A2024" s="167">
        <v>50400</v>
      </c>
      <c r="B2024" s="168">
        <v>45931</v>
      </c>
      <c r="C2024" s="168">
        <v>45931</v>
      </c>
      <c r="D2024" s="167" t="s">
        <v>5154</v>
      </c>
      <c r="E2024" s="167" t="s">
        <v>5154</v>
      </c>
      <c r="F2024" s="167" t="s">
        <v>1408</v>
      </c>
      <c r="G2024" s="167" t="s">
        <v>1409</v>
      </c>
      <c r="I2024" s="167" t="s">
        <v>1405</v>
      </c>
      <c r="J2024" s="167" t="s">
        <v>1478</v>
      </c>
      <c r="K2024" s="167" t="s">
        <v>1131</v>
      </c>
      <c r="L2024" s="167" t="s">
        <v>1479</v>
      </c>
      <c r="M2024" s="167" t="s">
        <v>3445</v>
      </c>
      <c r="O2024" s="167">
        <v>11065</v>
      </c>
      <c r="P2024" s="167" t="s">
        <v>4987</v>
      </c>
      <c r="Q2024" s="167">
        <v>125</v>
      </c>
      <c r="S2024" s="167">
        <f t="shared" si="31"/>
        <v>125</v>
      </c>
      <c r="T2024" s="167" t="s">
        <v>1361</v>
      </c>
    </row>
    <row r="2025" spans="1:20">
      <c r="A2025" s="167">
        <v>50400</v>
      </c>
      <c r="B2025" s="168">
        <v>45931</v>
      </c>
      <c r="C2025" s="168">
        <v>45931</v>
      </c>
      <c r="D2025" s="167" t="s">
        <v>5156</v>
      </c>
      <c r="E2025" s="167" t="s">
        <v>5156</v>
      </c>
      <c r="F2025" s="167" t="s">
        <v>1408</v>
      </c>
      <c r="G2025" s="167" t="s">
        <v>1409</v>
      </c>
      <c r="I2025" s="167" t="s">
        <v>1405</v>
      </c>
      <c r="J2025" s="167" t="s">
        <v>1999</v>
      </c>
      <c r="K2025" s="167" t="s">
        <v>1181</v>
      </c>
      <c r="L2025" s="167" t="s">
        <v>2000</v>
      </c>
      <c r="M2025" s="167" t="s">
        <v>3687</v>
      </c>
      <c r="O2025" s="167">
        <v>11074</v>
      </c>
      <c r="P2025" s="167" t="s">
        <v>4987</v>
      </c>
      <c r="Q2025" s="167">
        <v>250</v>
      </c>
      <c r="S2025" s="167">
        <f t="shared" si="31"/>
        <v>250</v>
      </c>
      <c r="T2025" s="167" t="s">
        <v>1361</v>
      </c>
    </row>
    <row r="2026" spans="1:20">
      <c r="A2026" s="167">
        <v>50400</v>
      </c>
      <c r="B2026" s="168">
        <v>45931</v>
      </c>
      <c r="C2026" s="168">
        <v>45931</v>
      </c>
      <c r="D2026" s="167" t="s">
        <v>5157</v>
      </c>
      <c r="E2026" s="167" t="s">
        <v>5157</v>
      </c>
      <c r="F2026" s="167" t="s">
        <v>1408</v>
      </c>
      <c r="G2026" s="167" t="s">
        <v>1409</v>
      </c>
      <c r="I2026" s="167" t="s">
        <v>1405</v>
      </c>
      <c r="J2026" s="167" t="s">
        <v>4078</v>
      </c>
      <c r="K2026" s="167" t="s">
        <v>1235</v>
      </c>
      <c r="L2026" s="167" t="s">
        <v>4079</v>
      </c>
      <c r="M2026" s="167" t="s">
        <v>4056</v>
      </c>
      <c r="O2026" s="167">
        <v>11084</v>
      </c>
      <c r="P2026" s="167" t="s">
        <v>4987</v>
      </c>
      <c r="Q2026" s="167">
        <v>175</v>
      </c>
      <c r="S2026" s="167">
        <f t="shared" si="31"/>
        <v>175</v>
      </c>
      <c r="T2026" s="167" t="s">
        <v>1361</v>
      </c>
    </row>
    <row r="2027" spans="1:20">
      <c r="A2027" s="167">
        <v>50400</v>
      </c>
      <c r="B2027" s="168">
        <v>45931</v>
      </c>
      <c r="C2027" s="168">
        <v>45931</v>
      </c>
      <c r="D2027" s="167" t="s">
        <v>5157</v>
      </c>
      <c r="E2027" s="167" t="s">
        <v>5157</v>
      </c>
      <c r="F2027" s="167" t="s">
        <v>1408</v>
      </c>
      <c r="G2027" s="167" t="s">
        <v>1409</v>
      </c>
      <c r="I2027" s="167" t="s">
        <v>1405</v>
      </c>
      <c r="J2027" s="167" t="s">
        <v>1478</v>
      </c>
      <c r="K2027" s="167" t="s">
        <v>1235</v>
      </c>
      <c r="L2027" s="167" t="s">
        <v>1479</v>
      </c>
      <c r="M2027" s="167" t="s">
        <v>4056</v>
      </c>
      <c r="O2027" s="167">
        <v>11084</v>
      </c>
      <c r="P2027" s="167" t="s">
        <v>4987</v>
      </c>
      <c r="Q2027" s="167">
        <v>250</v>
      </c>
      <c r="S2027" s="167">
        <f t="shared" si="31"/>
        <v>250</v>
      </c>
      <c r="T2027" s="167" t="s">
        <v>1361</v>
      </c>
    </row>
    <row r="2028" spans="1:20">
      <c r="A2028" s="167">
        <v>50400</v>
      </c>
      <c r="B2028" s="168">
        <v>45931</v>
      </c>
      <c r="C2028" s="168">
        <v>45931</v>
      </c>
      <c r="D2028" s="167" t="s">
        <v>5163</v>
      </c>
      <c r="E2028" s="167" t="s">
        <v>5163</v>
      </c>
      <c r="F2028" s="167" t="s">
        <v>1425</v>
      </c>
      <c r="G2028" s="167" t="s">
        <v>1426</v>
      </c>
      <c r="I2028" s="167" t="s">
        <v>1405</v>
      </c>
      <c r="J2028" s="167" t="s">
        <v>2969</v>
      </c>
      <c r="K2028" s="167" t="s">
        <v>1259</v>
      </c>
      <c r="L2028" s="167" t="s">
        <v>2970</v>
      </c>
      <c r="M2028" s="167" t="s">
        <v>4213</v>
      </c>
      <c r="O2028" s="167">
        <v>11090</v>
      </c>
      <c r="P2028" s="167" t="s">
        <v>4987</v>
      </c>
      <c r="Q2028" s="167">
        <v>140</v>
      </c>
      <c r="S2028" s="167">
        <f t="shared" si="31"/>
        <v>140</v>
      </c>
      <c r="T2028" s="167" t="s">
        <v>1361</v>
      </c>
    </row>
    <row r="2029" spans="1:20">
      <c r="A2029" s="167">
        <v>50400</v>
      </c>
      <c r="B2029" s="168">
        <v>45931</v>
      </c>
      <c r="C2029" s="168">
        <v>45931</v>
      </c>
      <c r="D2029" s="167" t="s">
        <v>5167</v>
      </c>
      <c r="E2029" s="167" t="s">
        <v>5167</v>
      </c>
      <c r="F2029" s="167" t="s">
        <v>1408</v>
      </c>
      <c r="G2029" s="167" t="s">
        <v>1409</v>
      </c>
      <c r="I2029" s="167" t="s">
        <v>1405</v>
      </c>
      <c r="J2029" s="167" t="s">
        <v>1478</v>
      </c>
      <c r="K2029" s="167" t="s">
        <v>1294</v>
      </c>
      <c r="L2029" s="167" t="s">
        <v>1479</v>
      </c>
      <c r="M2029" s="167" t="s">
        <v>4401</v>
      </c>
      <c r="O2029" s="167">
        <v>11101</v>
      </c>
      <c r="P2029" s="167" t="s">
        <v>4987</v>
      </c>
      <c r="Q2029" s="167">
        <v>125</v>
      </c>
      <c r="S2029" s="167">
        <f t="shared" si="31"/>
        <v>125</v>
      </c>
      <c r="T2029" s="167" t="s">
        <v>1361</v>
      </c>
    </row>
    <row r="2030" spans="1:20">
      <c r="A2030" s="167">
        <v>50400</v>
      </c>
      <c r="B2030" s="168">
        <v>45931</v>
      </c>
      <c r="C2030" s="168">
        <v>45931</v>
      </c>
      <c r="D2030" s="167" t="s">
        <v>5168</v>
      </c>
      <c r="E2030" s="167" t="s">
        <v>5168</v>
      </c>
      <c r="F2030" s="167" t="s">
        <v>1408</v>
      </c>
      <c r="G2030" s="167" t="s">
        <v>1409</v>
      </c>
      <c r="I2030" s="167" t="s">
        <v>1405</v>
      </c>
      <c r="J2030" s="167" t="s">
        <v>1478</v>
      </c>
      <c r="K2030" s="167" t="s">
        <v>1304</v>
      </c>
      <c r="L2030" s="167" t="s">
        <v>1479</v>
      </c>
      <c r="M2030" s="167" t="s">
        <v>4528</v>
      </c>
      <c r="O2030" s="167">
        <v>11102</v>
      </c>
      <c r="P2030" s="167" t="s">
        <v>4987</v>
      </c>
      <c r="Q2030" s="167">
        <v>125</v>
      </c>
      <c r="S2030" s="167">
        <f t="shared" si="31"/>
        <v>125</v>
      </c>
      <c r="T2030" s="167" t="s">
        <v>1361</v>
      </c>
    </row>
    <row r="2031" spans="1:20">
      <c r="A2031" s="167">
        <v>50400</v>
      </c>
      <c r="B2031" s="168">
        <v>45931</v>
      </c>
      <c r="C2031" s="168">
        <v>45931</v>
      </c>
      <c r="D2031" s="167" t="s">
        <v>5169</v>
      </c>
      <c r="E2031" s="167" t="s">
        <v>5169</v>
      </c>
      <c r="F2031" s="167" t="s">
        <v>1408</v>
      </c>
      <c r="G2031" s="167" t="s">
        <v>1409</v>
      </c>
      <c r="I2031" s="167" t="s">
        <v>1405</v>
      </c>
      <c r="J2031" s="167" t="s">
        <v>1478</v>
      </c>
      <c r="K2031" s="167" t="s">
        <v>1321</v>
      </c>
      <c r="L2031" s="167" t="s">
        <v>1479</v>
      </c>
      <c r="M2031" s="167" t="s">
        <v>4801</v>
      </c>
      <c r="O2031" s="167">
        <v>11104</v>
      </c>
      <c r="P2031" s="167" t="s">
        <v>4987</v>
      </c>
      <c r="Q2031" s="167">
        <v>125</v>
      </c>
      <c r="S2031" s="167">
        <f t="shared" si="31"/>
        <v>125</v>
      </c>
      <c r="T2031" s="167" t="s">
        <v>1361</v>
      </c>
    </row>
    <row r="2032" spans="1:20">
      <c r="A2032" s="167">
        <v>50400</v>
      </c>
      <c r="B2032" s="168">
        <v>45931</v>
      </c>
      <c r="C2032" s="168">
        <v>45931</v>
      </c>
      <c r="D2032" s="167" t="s">
        <v>5170</v>
      </c>
      <c r="E2032" s="167" t="s">
        <v>5170</v>
      </c>
      <c r="F2032" s="167" t="s">
        <v>1408</v>
      </c>
      <c r="G2032" s="167" t="s">
        <v>1409</v>
      </c>
      <c r="I2032" s="167" t="s">
        <v>1405</v>
      </c>
      <c r="J2032" s="167" t="s">
        <v>1478</v>
      </c>
      <c r="K2032" s="167" t="s">
        <v>1335</v>
      </c>
      <c r="L2032" s="167" t="s">
        <v>1479</v>
      </c>
      <c r="M2032" s="167" t="s">
        <v>4846</v>
      </c>
      <c r="O2032" s="167">
        <v>11105</v>
      </c>
      <c r="P2032" s="167" t="s">
        <v>4987</v>
      </c>
      <c r="Q2032" s="167">
        <v>250</v>
      </c>
      <c r="S2032" s="167">
        <f t="shared" si="31"/>
        <v>250</v>
      </c>
      <c r="T2032" s="167" t="s">
        <v>1361</v>
      </c>
    </row>
    <row r="2033" spans="1:20">
      <c r="A2033" s="167">
        <v>50400</v>
      </c>
      <c r="B2033" s="168">
        <v>45931</v>
      </c>
      <c r="C2033" s="168">
        <v>45931</v>
      </c>
      <c r="D2033" s="167" t="s">
        <v>5171</v>
      </c>
      <c r="E2033" s="167" t="s">
        <v>5171</v>
      </c>
      <c r="F2033" s="167" t="s">
        <v>1408</v>
      </c>
      <c r="G2033" s="167" t="s">
        <v>1409</v>
      </c>
      <c r="I2033" s="167" t="s">
        <v>1405</v>
      </c>
      <c r="J2033" s="167" t="s">
        <v>1478</v>
      </c>
      <c r="K2033" s="167" t="s">
        <v>1348</v>
      </c>
      <c r="L2033" s="167" t="s">
        <v>1479</v>
      </c>
      <c r="M2033" s="167" t="s">
        <v>4898</v>
      </c>
      <c r="O2033" s="167">
        <v>11106</v>
      </c>
      <c r="P2033" s="167" t="s">
        <v>4987</v>
      </c>
      <c r="Q2033" s="167">
        <v>125</v>
      </c>
      <c r="S2033" s="167">
        <f t="shared" si="31"/>
        <v>125</v>
      </c>
      <c r="T2033" s="167" t="s">
        <v>1361</v>
      </c>
    </row>
    <row r="2034" spans="1:20">
      <c r="A2034" s="167">
        <v>50400</v>
      </c>
      <c r="B2034" s="168">
        <v>45931</v>
      </c>
      <c r="C2034" s="168">
        <v>45931</v>
      </c>
      <c r="D2034" s="167" t="s">
        <v>5851</v>
      </c>
      <c r="E2034" s="167" t="s">
        <v>5851</v>
      </c>
      <c r="F2034" s="167" t="s">
        <v>1425</v>
      </c>
      <c r="G2034" s="167" t="s">
        <v>1426</v>
      </c>
      <c r="I2034" s="167" t="s">
        <v>1650</v>
      </c>
      <c r="J2034" s="167" t="s">
        <v>3613</v>
      </c>
      <c r="K2034" s="167" t="s">
        <v>777</v>
      </c>
      <c r="L2034" s="167" t="s">
        <v>3614</v>
      </c>
      <c r="M2034" s="167" t="s">
        <v>4521</v>
      </c>
      <c r="O2034" s="167">
        <v>11157</v>
      </c>
      <c r="P2034" s="167" t="s">
        <v>4987</v>
      </c>
      <c r="Q2034" s="167">
        <v>108.75</v>
      </c>
      <c r="S2034" s="167">
        <f t="shared" si="31"/>
        <v>108.75</v>
      </c>
      <c r="T2034" s="167" t="s">
        <v>1361</v>
      </c>
    </row>
    <row r="2035" spans="1:20">
      <c r="A2035" s="167">
        <v>50400</v>
      </c>
      <c r="B2035" s="168">
        <v>45931</v>
      </c>
      <c r="C2035" s="168">
        <v>45931</v>
      </c>
      <c r="D2035" s="167" t="s">
        <v>5542</v>
      </c>
      <c r="E2035" s="167" t="s">
        <v>5542</v>
      </c>
      <c r="F2035" s="167" t="s">
        <v>1425</v>
      </c>
      <c r="G2035" s="167" t="s">
        <v>1426</v>
      </c>
      <c r="I2035" s="167" t="s">
        <v>1405</v>
      </c>
      <c r="J2035" s="167" t="s">
        <v>1478</v>
      </c>
      <c r="K2035" s="167" t="s">
        <v>1016</v>
      </c>
      <c r="L2035" s="167" t="s">
        <v>1479</v>
      </c>
      <c r="M2035" s="167" t="s">
        <v>2879</v>
      </c>
      <c r="O2035" s="167">
        <v>11108</v>
      </c>
      <c r="P2035" s="167" t="s">
        <v>4987</v>
      </c>
      <c r="Q2035" s="167">
        <v>125</v>
      </c>
      <c r="S2035" s="167">
        <f t="shared" si="31"/>
        <v>125</v>
      </c>
      <c r="T2035" s="167" t="s">
        <v>1361</v>
      </c>
    </row>
    <row r="2036" spans="1:20">
      <c r="A2036" s="167">
        <v>50400</v>
      </c>
      <c r="B2036" s="168">
        <v>45931</v>
      </c>
      <c r="C2036" s="168">
        <v>45931</v>
      </c>
      <c r="D2036" s="167" t="s">
        <v>5852</v>
      </c>
      <c r="E2036" s="167" t="s">
        <v>5852</v>
      </c>
      <c r="F2036" s="167" t="s">
        <v>1425</v>
      </c>
      <c r="G2036" s="167" t="s">
        <v>1426</v>
      </c>
      <c r="I2036" s="167" t="s">
        <v>1650</v>
      </c>
      <c r="J2036" s="167" t="s">
        <v>3613</v>
      </c>
      <c r="K2036" s="167" t="s">
        <v>713</v>
      </c>
      <c r="L2036" s="167" t="s">
        <v>3614</v>
      </c>
      <c r="M2036" s="167" t="s">
        <v>3611</v>
      </c>
      <c r="O2036" s="167">
        <v>11159</v>
      </c>
      <c r="P2036" s="167" t="s">
        <v>4987</v>
      </c>
      <c r="Q2036" s="167">
        <v>100.05</v>
      </c>
      <c r="S2036" s="167">
        <f t="shared" si="31"/>
        <v>100.05</v>
      </c>
      <c r="T2036" s="167" t="s">
        <v>1361</v>
      </c>
    </row>
    <row r="2037" spans="1:20">
      <c r="A2037" s="167">
        <v>50400</v>
      </c>
      <c r="B2037" s="168">
        <v>45945</v>
      </c>
      <c r="C2037" s="168">
        <v>45945</v>
      </c>
      <c r="D2037" s="167" t="s">
        <v>5339</v>
      </c>
      <c r="E2037" s="167" t="s">
        <v>5339</v>
      </c>
      <c r="F2037" s="167" t="s">
        <v>1425</v>
      </c>
      <c r="G2037" s="167" t="s">
        <v>1426</v>
      </c>
      <c r="I2037" s="167" t="s">
        <v>1384</v>
      </c>
      <c r="J2037" s="167" t="s">
        <v>1472</v>
      </c>
      <c r="K2037" s="167" t="s">
        <v>798</v>
      </c>
      <c r="L2037" s="167" t="s">
        <v>1473</v>
      </c>
      <c r="M2037" s="167" t="s">
        <v>1385</v>
      </c>
      <c r="O2037" s="167">
        <v>11270</v>
      </c>
      <c r="P2037" s="167" t="s">
        <v>4987</v>
      </c>
      <c r="Q2037" s="167">
        <v>4</v>
      </c>
      <c r="S2037" s="167">
        <f t="shared" si="31"/>
        <v>4</v>
      </c>
      <c r="T2037" s="167" t="s">
        <v>1361</v>
      </c>
    </row>
    <row r="2038" spans="1:20">
      <c r="A2038" s="167">
        <v>50400</v>
      </c>
      <c r="B2038" s="168">
        <v>45945</v>
      </c>
      <c r="C2038" s="168">
        <v>45945</v>
      </c>
      <c r="D2038" s="167" t="s">
        <v>5339</v>
      </c>
      <c r="E2038" s="167" t="s">
        <v>5339</v>
      </c>
      <c r="F2038" s="167" t="s">
        <v>1408</v>
      </c>
      <c r="G2038" s="167" t="s">
        <v>1409</v>
      </c>
      <c r="I2038" s="167" t="s">
        <v>1384</v>
      </c>
      <c r="J2038" s="167" t="s">
        <v>1478</v>
      </c>
      <c r="K2038" s="167" t="s">
        <v>798</v>
      </c>
      <c r="L2038" s="167" t="s">
        <v>1479</v>
      </c>
      <c r="M2038" s="167" t="s">
        <v>1385</v>
      </c>
      <c r="O2038" s="167">
        <v>11270</v>
      </c>
      <c r="P2038" s="167" t="s">
        <v>4987</v>
      </c>
      <c r="Q2038" s="167">
        <v>125</v>
      </c>
      <c r="S2038" s="167">
        <f t="shared" si="31"/>
        <v>125</v>
      </c>
      <c r="T2038" s="167" t="s">
        <v>1361</v>
      </c>
    </row>
    <row r="2039" spans="1:20">
      <c r="A2039" s="167">
        <v>50400</v>
      </c>
      <c r="B2039" s="168">
        <v>45945</v>
      </c>
      <c r="C2039" s="168">
        <v>45945</v>
      </c>
      <c r="D2039" s="167" t="s">
        <v>5340</v>
      </c>
      <c r="E2039" s="167" t="s">
        <v>5340</v>
      </c>
      <c r="F2039" s="167" t="s">
        <v>1408</v>
      </c>
      <c r="G2039" s="167" t="s">
        <v>1409</v>
      </c>
      <c r="I2039" s="167" t="s">
        <v>1384</v>
      </c>
      <c r="J2039" s="167" t="s">
        <v>1478</v>
      </c>
      <c r="K2039" s="167" t="s">
        <v>842</v>
      </c>
      <c r="L2039" s="167" t="s">
        <v>1479</v>
      </c>
      <c r="M2039" s="167" t="s">
        <v>1395</v>
      </c>
      <c r="O2039" s="167">
        <v>11271</v>
      </c>
      <c r="P2039" s="167" t="s">
        <v>4987</v>
      </c>
      <c r="Q2039" s="167">
        <v>125</v>
      </c>
      <c r="S2039" s="167">
        <f t="shared" si="31"/>
        <v>125</v>
      </c>
      <c r="T2039" s="167" t="s">
        <v>1361</v>
      </c>
    </row>
    <row r="2040" spans="1:20">
      <c r="A2040" s="167">
        <v>50400</v>
      </c>
      <c r="B2040" s="168">
        <v>45945</v>
      </c>
      <c r="C2040" s="168">
        <v>45945</v>
      </c>
      <c r="D2040" s="167" t="s">
        <v>5340</v>
      </c>
      <c r="E2040" s="167" t="s">
        <v>5340</v>
      </c>
      <c r="F2040" s="167" t="s">
        <v>1465</v>
      </c>
      <c r="G2040" s="167" t="s">
        <v>1466</v>
      </c>
      <c r="I2040" s="167" t="s">
        <v>1384</v>
      </c>
      <c r="J2040" s="167" t="s">
        <v>1472</v>
      </c>
      <c r="K2040" s="167" t="s">
        <v>842</v>
      </c>
      <c r="L2040" s="167" t="s">
        <v>1473</v>
      </c>
      <c r="M2040" s="167" t="s">
        <v>1395</v>
      </c>
      <c r="O2040" s="167">
        <v>11271</v>
      </c>
      <c r="P2040" s="167" t="s">
        <v>4987</v>
      </c>
      <c r="Q2040" s="167">
        <v>12</v>
      </c>
      <c r="S2040" s="167">
        <f t="shared" si="31"/>
        <v>12</v>
      </c>
      <c r="T2040" s="167" t="s">
        <v>1361</v>
      </c>
    </row>
    <row r="2041" spans="1:20">
      <c r="A2041" s="167">
        <v>50400</v>
      </c>
      <c r="B2041" s="168">
        <v>45945</v>
      </c>
      <c r="C2041" s="168">
        <v>45945</v>
      </c>
      <c r="D2041" s="167" t="s">
        <v>5340</v>
      </c>
      <c r="E2041" s="167" t="s">
        <v>5340</v>
      </c>
      <c r="F2041" s="167" t="s">
        <v>1465</v>
      </c>
      <c r="G2041" s="167" t="s">
        <v>1466</v>
      </c>
      <c r="I2041" s="167" t="s">
        <v>1384</v>
      </c>
      <c r="J2041" s="167" t="s">
        <v>1756</v>
      </c>
      <c r="K2041" s="167" t="s">
        <v>842</v>
      </c>
      <c r="L2041" s="167" t="s">
        <v>1756</v>
      </c>
      <c r="M2041" s="167" t="s">
        <v>1395</v>
      </c>
      <c r="O2041" s="167">
        <v>11271</v>
      </c>
      <c r="P2041" s="167" t="s">
        <v>4987</v>
      </c>
      <c r="Q2041" s="167">
        <v>40</v>
      </c>
      <c r="S2041" s="167">
        <f t="shared" si="31"/>
        <v>40</v>
      </c>
      <c r="T2041" s="167" t="s">
        <v>1361</v>
      </c>
    </row>
    <row r="2042" spans="1:20">
      <c r="A2042" s="167">
        <v>50400</v>
      </c>
      <c r="B2042" s="168">
        <v>45945</v>
      </c>
      <c r="C2042" s="168">
        <v>45945</v>
      </c>
      <c r="D2042" s="167" t="s">
        <v>5341</v>
      </c>
      <c r="E2042" s="167" t="s">
        <v>5341</v>
      </c>
      <c r="F2042" s="167" t="s">
        <v>1408</v>
      </c>
      <c r="G2042" s="167" t="s">
        <v>1409</v>
      </c>
      <c r="I2042" s="167" t="s">
        <v>1384</v>
      </c>
      <c r="J2042" s="167" t="s">
        <v>1478</v>
      </c>
      <c r="K2042" s="167" t="s">
        <v>867</v>
      </c>
      <c r="L2042" s="167" t="s">
        <v>1479</v>
      </c>
      <c r="M2042" s="167" t="s">
        <v>1392</v>
      </c>
      <c r="O2042" s="167">
        <v>11272</v>
      </c>
      <c r="P2042" s="167" t="s">
        <v>4987</v>
      </c>
      <c r="Q2042" s="167">
        <v>125</v>
      </c>
      <c r="S2042" s="167">
        <f t="shared" si="31"/>
        <v>125</v>
      </c>
      <c r="T2042" s="167" t="s">
        <v>1361</v>
      </c>
    </row>
    <row r="2043" spans="1:20">
      <c r="A2043" s="167">
        <v>50400</v>
      </c>
      <c r="B2043" s="168">
        <v>45945</v>
      </c>
      <c r="C2043" s="168">
        <v>45945</v>
      </c>
      <c r="D2043" s="167" t="s">
        <v>5343</v>
      </c>
      <c r="E2043" s="167" t="s">
        <v>5343</v>
      </c>
      <c r="F2043" s="167" t="s">
        <v>1425</v>
      </c>
      <c r="G2043" s="167" t="s">
        <v>1426</v>
      </c>
      <c r="I2043" s="167" t="s">
        <v>1384</v>
      </c>
      <c r="J2043" s="167" t="s">
        <v>1472</v>
      </c>
      <c r="K2043" s="167" t="s">
        <v>1086</v>
      </c>
      <c r="L2043" s="167" t="s">
        <v>1473</v>
      </c>
      <c r="M2043" s="167" t="s">
        <v>1399</v>
      </c>
      <c r="O2043" s="167">
        <v>11274</v>
      </c>
      <c r="P2043" s="167" t="s">
        <v>4987</v>
      </c>
      <c r="Q2043" s="167">
        <v>44</v>
      </c>
      <c r="S2043" s="167">
        <f t="shared" si="31"/>
        <v>44</v>
      </c>
      <c r="T2043" s="167" t="s">
        <v>1361</v>
      </c>
    </row>
    <row r="2044" spans="1:20">
      <c r="A2044" s="167">
        <v>50400</v>
      </c>
      <c r="B2044" s="168">
        <v>45945</v>
      </c>
      <c r="C2044" s="168">
        <v>45945</v>
      </c>
      <c r="D2044" s="167" t="s">
        <v>5343</v>
      </c>
      <c r="E2044" s="167" t="s">
        <v>5343</v>
      </c>
      <c r="F2044" s="167" t="s">
        <v>1425</v>
      </c>
      <c r="G2044" s="167" t="s">
        <v>1426</v>
      </c>
      <c r="I2044" s="167" t="s">
        <v>1384</v>
      </c>
      <c r="J2044" s="167" t="s">
        <v>2969</v>
      </c>
      <c r="K2044" s="167" t="s">
        <v>1086</v>
      </c>
      <c r="L2044" s="167" t="s">
        <v>2970</v>
      </c>
      <c r="M2044" s="167" t="s">
        <v>1399</v>
      </c>
      <c r="O2044" s="167">
        <v>11274</v>
      </c>
      <c r="P2044" s="167" t="s">
        <v>4987</v>
      </c>
      <c r="Q2044" s="167">
        <v>180</v>
      </c>
      <c r="S2044" s="167">
        <f t="shared" si="31"/>
        <v>180</v>
      </c>
      <c r="T2044" s="167" t="s">
        <v>1361</v>
      </c>
    </row>
    <row r="2045" spans="1:20">
      <c r="A2045" s="167">
        <v>50400</v>
      </c>
      <c r="B2045" s="168">
        <v>45945</v>
      </c>
      <c r="C2045" s="168">
        <v>45945</v>
      </c>
      <c r="D2045" s="167" t="s">
        <v>5343</v>
      </c>
      <c r="E2045" s="167" t="s">
        <v>5343</v>
      </c>
      <c r="F2045" s="167" t="s">
        <v>1425</v>
      </c>
      <c r="G2045" s="167" t="s">
        <v>1426</v>
      </c>
      <c r="I2045" s="167" t="s">
        <v>1384</v>
      </c>
      <c r="J2045" s="167" t="s">
        <v>3002</v>
      </c>
      <c r="K2045" s="167" t="s">
        <v>1086</v>
      </c>
      <c r="L2045" s="167" t="s">
        <v>3003</v>
      </c>
      <c r="M2045" s="167" t="s">
        <v>1399</v>
      </c>
      <c r="O2045" s="167">
        <v>11274</v>
      </c>
      <c r="P2045" s="167" t="s">
        <v>4987</v>
      </c>
      <c r="Q2045" s="167">
        <v>180</v>
      </c>
      <c r="S2045" s="167">
        <f t="shared" si="31"/>
        <v>180</v>
      </c>
      <c r="T2045" s="167" t="s">
        <v>1361</v>
      </c>
    </row>
    <row r="2046" spans="1:20">
      <c r="A2046" s="167">
        <v>50400</v>
      </c>
      <c r="B2046" s="168">
        <v>45945</v>
      </c>
      <c r="C2046" s="168">
        <v>45945</v>
      </c>
      <c r="D2046" s="167" t="s">
        <v>5343</v>
      </c>
      <c r="E2046" s="167" t="s">
        <v>5343</v>
      </c>
      <c r="F2046" s="167" t="s">
        <v>1425</v>
      </c>
      <c r="G2046" s="167" t="s">
        <v>1426</v>
      </c>
      <c r="I2046" s="167" t="s">
        <v>1384</v>
      </c>
      <c r="J2046" s="167" t="s">
        <v>1756</v>
      </c>
      <c r="K2046" s="167" t="s">
        <v>1086</v>
      </c>
      <c r="L2046" s="167" t="s">
        <v>1756</v>
      </c>
      <c r="M2046" s="167" t="s">
        <v>1399</v>
      </c>
      <c r="O2046" s="167">
        <v>11274</v>
      </c>
      <c r="P2046" s="167" t="s">
        <v>4987</v>
      </c>
      <c r="Q2046" s="167">
        <v>200</v>
      </c>
      <c r="S2046" s="167">
        <f t="shared" si="31"/>
        <v>200</v>
      </c>
      <c r="T2046" s="167" t="s">
        <v>1361</v>
      </c>
    </row>
    <row r="2047" spans="1:20">
      <c r="A2047" s="167">
        <v>50400</v>
      </c>
      <c r="B2047" s="168">
        <v>45945</v>
      </c>
      <c r="C2047" s="168">
        <v>45945</v>
      </c>
      <c r="D2047" s="167" t="s">
        <v>5344</v>
      </c>
      <c r="E2047" s="167" t="s">
        <v>5344</v>
      </c>
      <c r="F2047" s="167" t="s">
        <v>1408</v>
      </c>
      <c r="G2047" s="167" t="s">
        <v>1409</v>
      </c>
      <c r="I2047" s="167" t="s">
        <v>1384</v>
      </c>
      <c r="J2047" s="167" t="s">
        <v>1478</v>
      </c>
      <c r="K2047" s="167" t="s">
        <v>1135</v>
      </c>
      <c r="L2047" s="167" t="s">
        <v>1479</v>
      </c>
      <c r="M2047" s="167" t="s">
        <v>1389</v>
      </c>
      <c r="O2047" s="167">
        <v>11275</v>
      </c>
      <c r="P2047" s="167" t="s">
        <v>4987</v>
      </c>
      <c r="Q2047" s="167">
        <v>125</v>
      </c>
      <c r="S2047" s="167">
        <f t="shared" si="31"/>
        <v>125</v>
      </c>
      <c r="T2047" s="167" t="s">
        <v>1361</v>
      </c>
    </row>
    <row r="2048" spans="1:20">
      <c r="A2048" s="167">
        <v>50400</v>
      </c>
      <c r="B2048" s="168">
        <v>45945</v>
      </c>
      <c r="C2048" s="168">
        <v>45945</v>
      </c>
      <c r="D2048" s="167" t="s">
        <v>5345</v>
      </c>
      <c r="E2048" s="167" t="s">
        <v>5345</v>
      </c>
      <c r="F2048" s="167" t="s">
        <v>1425</v>
      </c>
      <c r="G2048" s="167" t="s">
        <v>1426</v>
      </c>
      <c r="I2048" s="167" t="s">
        <v>1384</v>
      </c>
      <c r="J2048" s="167" t="s">
        <v>3002</v>
      </c>
      <c r="K2048" s="167" t="s">
        <v>1146</v>
      </c>
      <c r="L2048" s="167" t="s">
        <v>3003</v>
      </c>
      <c r="M2048" s="167" t="s">
        <v>1398</v>
      </c>
      <c r="O2048" s="167">
        <v>11276</v>
      </c>
      <c r="P2048" s="167" t="s">
        <v>4987</v>
      </c>
      <c r="Q2048" s="167">
        <v>109</v>
      </c>
      <c r="S2048" s="167">
        <f t="shared" si="31"/>
        <v>109</v>
      </c>
      <c r="T2048" s="167" t="s">
        <v>1361</v>
      </c>
    </row>
    <row r="2049" spans="1:20">
      <c r="A2049" s="167">
        <v>50400</v>
      </c>
      <c r="B2049" s="168">
        <v>45945</v>
      </c>
      <c r="C2049" s="168">
        <v>45945</v>
      </c>
      <c r="D2049" s="167" t="s">
        <v>5345</v>
      </c>
      <c r="E2049" s="167" t="s">
        <v>5345</v>
      </c>
      <c r="F2049" s="167" t="s">
        <v>1465</v>
      </c>
      <c r="G2049" s="167" t="s">
        <v>1466</v>
      </c>
      <c r="I2049" s="167" t="s">
        <v>1384</v>
      </c>
      <c r="J2049" s="167" t="s">
        <v>1472</v>
      </c>
      <c r="K2049" s="167" t="s">
        <v>1146</v>
      </c>
      <c r="L2049" s="167" t="s">
        <v>1473</v>
      </c>
      <c r="M2049" s="167" t="s">
        <v>1398</v>
      </c>
      <c r="O2049" s="167">
        <v>11276</v>
      </c>
      <c r="P2049" s="167" t="s">
        <v>4987</v>
      </c>
      <c r="Q2049" s="167">
        <v>28</v>
      </c>
      <c r="S2049" s="167">
        <f t="shared" si="31"/>
        <v>28</v>
      </c>
      <c r="T2049" s="167" t="s">
        <v>1361</v>
      </c>
    </row>
    <row r="2050" spans="1:20">
      <c r="A2050" s="167">
        <v>50400</v>
      </c>
      <c r="B2050" s="168">
        <v>45945</v>
      </c>
      <c r="C2050" s="168">
        <v>45945</v>
      </c>
      <c r="D2050" s="167" t="s">
        <v>5564</v>
      </c>
      <c r="E2050" s="167" t="s">
        <v>5564</v>
      </c>
      <c r="F2050" s="167" t="s">
        <v>1425</v>
      </c>
      <c r="G2050" s="167" t="s">
        <v>1426</v>
      </c>
      <c r="I2050" s="167" t="s">
        <v>1384</v>
      </c>
      <c r="J2050" s="167" t="s">
        <v>3766</v>
      </c>
      <c r="K2050" s="167" t="s">
        <v>1188</v>
      </c>
      <c r="L2050" s="167" t="s">
        <v>3766</v>
      </c>
      <c r="M2050" s="167" t="s">
        <v>1400</v>
      </c>
      <c r="O2050" s="167">
        <v>11278</v>
      </c>
      <c r="P2050" s="167" t="s">
        <v>4987</v>
      </c>
      <c r="Q2050" s="167">
        <v>8</v>
      </c>
      <c r="S2050" s="167">
        <f t="shared" si="31"/>
        <v>8</v>
      </c>
      <c r="T2050" s="167" t="s">
        <v>1361</v>
      </c>
    </row>
    <row r="2051" spans="1:20">
      <c r="A2051" s="167">
        <v>50400</v>
      </c>
      <c r="B2051" s="168">
        <v>45945</v>
      </c>
      <c r="C2051" s="168">
        <v>45945</v>
      </c>
      <c r="D2051" s="167" t="s">
        <v>5347</v>
      </c>
      <c r="E2051" s="167" t="s">
        <v>5347</v>
      </c>
      <c r="F2051" s="167" t="s">
        <v>1408</v>
      </c>
      <c r="G2051" s="167" t="s">
        <v>1409</v>
      </c>
      <c r="I2051" s="167" t="s">
        <v>1384</v>
      </c>
      <c r="J2051" s="167" t="s">
        <v>1478</v>
      </c>
      <c r="K2051" s="167" t="s">
        <v>1203</v>
      </c>
      <c r="L2051" s="167" t="s">
        <v>1479</v>
      </c>
      <c r="M2051" s="167" t="s">
        <v>1387</v>
      </c>
      <c r="O2051" s="167">
        <v>11279</v>
      </c>
      <c r="P2051" s="167" t="s">
        <v>4987</v>
      </c>
      <c r="Q2051" s="167">
        <v>125</v>
      </c>
      <c r="S2051" s="167">
        <f t="shared" ref="S2051:S2114" si="32">Q2051-R2051</f>
        <v>125</v>
      </c>
      <c r="T2051" s="167" t="s">
        <v>1361</v>
      </c>
    </row>
    <row r="2052" spans="1:20">
      <c r="A2052" s="167">
        <v>50400</v>
      </c>
      <c r="B2052" s="168">
        <v>45945</v>
      </c>
      <c r="C2052" s="168">
        <v>45945</v>
      </c>
      <c r="D2052" s="167" t="s">
        <v>5348</v>
      </c>
      <c r="E2052" s="167" t="s">
        <v>5348</v>
      </c>
      <c r="F2052" s="167" t="s">
        <v>1425</v>
      </c>
      <c r="G2052" s="167" t="s">
        <v>1426</v>
      </c>
      <c r="I2052" s="167" t="s">
        <v>1384</v>
      </c>
      <c r="J2052" s="167" t="s">
        <v>1472</v>
      </c>
      <c r="K2052" s="167" t="s">
        <v>1212</v>
      </c>
      <c r="L2052" s="167" t="s">
        <v>1473</v>
      </c>
      <c r="M2052" s="167" t="s">
        <v>1390</v>
      </c>
      <c r="O2052" s="167">
        <v>11280</v>
      </c>
      <c r="P2052" s="167" t="s">
        <v>4987</v>
      </c>
      <c r="Q2052" s="167">
        <v>4</v>
      </c>
      <c r="S2052" s="167">
        <f t="shared" si="32"/>
        <v>4</v>
      </c>
      <c r="T2052" s="167" t="s">
        <v>1361</v>
      </c>
    </row>
    <row r="2053" spans="1:20">
      <c r="A2053" s="167">
        <v>50400</v>
      </c>
      <c r="B2053" s="168">
        <v>45945</v>
      </c>
      <c r="C2053" s="168">
        <v>45945</v>
      </c>
      <c r="D2053" s="167" t="s">
        <v>5348</v>
      </c>
      <c r="E2053" s="167" t="s">
        <v>5348</v>
      </c>
      <c r="F2053" s="167" t="s">
        <v>1425</v>
      </c>
      <c r="G2053" s="167" t="s">
        <v>1426</v>
      </c>
      <c r="I2053" s="167" t="s">
        <v>1384</v>
      </c>
      <c r="J2053" s="167" t="s">
        <v>3916</v>
      </c>
      <c r="K2053" s="167" t="s">
        <v>1212</v>
      </c>
      <c r="L2053" s="167" t="s">
        <v>3917</v>
      </c>
      <c r="M2053" s="167" t="s">
        <v>1390</v>
      </c>
      <c r="O2053" s="167">
        <v>11280</v>
      </c>
      <c r="P2053" s="167" t="s">
        <v>4987</v>
      </c>
      <c r="Q2053" s="167">
        <v>175</v>
      </c>
      <c r="S2053" s="167">
        <f t="shared" si="32"/>
        <v>175</v>
      </c>
      <c r="T2053" s="167" t="s">
        <v>1361</v>
      </c>
    </row>
    <row r="2054" spans="1:20">
      <c r="A2054" s="167">
        <v>50400</v>
      </c>
      <c r="B2054" s="168">
        <v>45945</v>
      </c>
      <c r="C2054" s="168">
        <v>45945</v>
      </c>
      <c r="D2054" s="167" t="s">
        <v>5349</v>
      </c>
      <c r="E2054" s="167" t="s">
        <v>5349</v>
      </c>
      <c r="F2054" s="167" t="s">
        <v>1425</v>
      </c>
      <c r="G2054" s="167" t="s">
        <v>1426</v>
      </c>
      <c r="I2054" s="167" t="s">
        <v>1384</v>
      </c>
      <c r="J2054" s="167" t="s">
        <v>1472</v>
      </c>
      <c r="K2054" s="167" t="s">
        <v>1215</v>
      </c>
      <c r="L2054" s="167" t="s">
        <v>1473</v>
      </c>
      <c r="M2054" s="167" t="s">
        <v>1394</v>
      </c>
      <c r="O2054" s="167">
        <v>11281</v>
      </c>
      <c r="P2054" s="167" t="s">
        <v>4987</v>
      </c>
      <c r="Q2054" s="167">
        <v>4</v>
      </c>
      <c r="S2054" s="167">
        <f t="shared" si="32"/>
        <v>4</v>
      </c>
      <c r="T2054" s="167" t="s">
        <v>1361</v>
      </c>
    </row>
    <row r="2055" spans="1:20">
      <c r="A2055" s="167">
        <v>50400</v>
      </c>
      <c r="B2055" s="168">
        <v>45945</v>
      </c>
      <c r="C2055" s="168">
        <v>45945</v>
      </c>
      <c r="D2055" s="167" t="s">
        <v>5349</v>
      </c>
      <c r="E2055" s="167" t="s">
        <v>5349</v>
      </c>
      <c r="F2055" s="167" t="s">
        <v>1408</v>
      </c>
      <c r="G2055" s="167" t="s">
        <v>1409</v>
      </c>
      <c r="I2055" s="167" t="s">
        <v>1384</v>
      </c>
      <c r="J2055" s="167" t="s">
        <v>1478</v>
      </c>
      <c r="K2055" s="167" t="s">
        <v>1215</v>
      </c>
      <c r="L2055" s="167" t="s">
        <v>1479</v>
      </c>
      <c r="M2055" s="167" t="s">
        <v>1394</v>
      </c>
      <c r="O2055" s="167">
        <v>11281</v>
      </c>
      <c r="P2055" s="167" t="s">
        <v>4987</v>
      </c>
      <c r="Q2055" s="167">
        <v>125</v>
      </c>
      <c r="S2055" s="167">
        <f t="shared" si="32"/>
        <v>125</v>
      </c>
      <c r="T2055" s="167" t="s">
        <v>1361</v>
      </c>
    </row>
    <row r="2056" spans="1:20">
      <c r="A2056" s="167">
        <v>50400</v>
      </c>
      <c r="B2056" s="168">
        <v>45945</v>
      </c>
      <c r="C2056" s="168">
        <v>45945</v>
      </c>
      <c r="D2056" s="167" t="s">
        <v>5360</v>
      </c>
      <c r="E2056" s="167" t="s">
        <v>5360</v>
      </c>
      <c r="F2056" s="167" t="s">
        <v>1425</v>
      </c>
      <c r="G2056" s="167" t="s">
        <v>1426</v>
      </c>
      <c r="I2056" s="167" t="s">
        <v>1384</v>
      </c>
      <c r="J2056" s="167" t="s">
        <v>1472</v>
      </c>
      <c r="K2056" s="167" t="s">
        <v>1010</v>
      </c>
      <c r="L2056" s="167" t="s">
        <v>1473</v>
      </c>
      <c r="M2056" s="167" t="s">
        <v>1397</v>
      </c>
      <c r="O2056" s="167">
        <v>11285</v>
      </c>
      <c r="P2056" s="167" t="s">
        <v>4987</v>
      </c>
      <c r="Q2056" s="167">
        <v>4</v>
      </c>
      <c r="S2056" s="167">
        <f t="shared" si="32"/>
        <v>4</v>
      </c>
      <c r="T2056" s="167" t="s">
        <v>1361</v>
      </c>
    </row>
    <row r="2057" spans="1:20">
      <c r="A2057" s="167">
        <v>50400</v>
      </c>
      <c r="B2057" s="168">
        <v>45945</v>
      </c>
      <c r="C2057" s="168">
        <v>45945</v>
      </c>
      <c r="D2057" s="167" t="s">
        <v>5360</v>
      </c>
      <c r="E2057" s="167" t="s">
        <v>5360</v>
      </c>
      <c r="F2057" s="167" t="s">
        <v>1408</v>
      </c>
      <c r="G2057" s="167" t="s">
        <v>1409</v>
      </c>
      <c r="I2057" s="167" t="s">
        <v>1384</v>
      </c>
      <c r="J2057" s="167" t="s">
        <v>1478</v>
      </c>
      <c r="K2057" s="167" t="s">
        <v>1010</v>
      </c>
      <c r="L2057" s="167" t="s">
        <v>1479</v>
      </c>
      <c r="M2057" s="167" t="s">
        <v>1397</v>
      </c>
      <c r="O2057" s="167">
        <v>11285</v>
      </c>
      <c r="P2057" s="167" t="s">
        <v>4987</v>
      </c>
      <c r="Q2057" s="167">
        <v>125</v>
      </c>
      <c r="S2057" s="167">
        <f t="shared" si="32"/>
        <v>125</v>
      </c>
      <c r="T2057" s="167" t="s">
        <v>1361</v>
      </c>
    </row>
    <row r="2058" spans="1:20">
      <c r="A2058" s="167">
        <v>50400</v>
      </c>
      <c r="B2058" s="168">
        <v>45961</v>
      </c>
      <c r="C2058" s="168">
        <v>45961</v>
      </c>
      <c r="E2058" s="167" t="s">
        <v>1383</v>
      </c>
      <c r="I2058" s="167" t="s">
        <v>1384</v>
      </c>
      <c r="K2058" s="167" t="s">
        <v>1188</v>
      </c>
      <c r="M2058" s="167" t="s">
        <v>1400</v>
      </c>
      <c r="O2058" s="167">
        <v>24186</v>
      </c>
      <c r="P2058" s="167" t="s">
        <v>1386</v>
      </c>
      <c r="R2058" s="167">
        <v>8</v>
      </c>
      <c r="S2058" s="167">
        <f t="shared" si="32"/>
        <v>-8</v>
      </c>
      <c r="T2058" s="167" t="s">
        <v>1361</v>
      </c>
    </row>
    <row r="2059" spans="1:20">
      <c r="A2059" s="167">
        <v>50400</v>
      </c>
      <c r="B2059" s="168">
        <v>45961</v>
      </c>
      <c r="C2059" s="168">
        <v>45961</v>
      </c>
      <c r="E2059" s="167" t="s">
        <v>1383</v>
      </c>
      <c r="I2059" s="167" t="s">
        <v>1384</v>
      </c>
      <c r="K2059" s="167" t="s">
        <v>867</v>
      </c>
      <c r="M2059" s="167" t="s">
        <v>1392</v>
      </c>
      <c r="O2059" s="167">
        <v>24186</v>
      </c>
      <c r="P2059" s="167" t="s">
        <v>1386</v>
      </c>
      <c r="R2059" s="167">
        <v>125</v>
      </c>
      <c r="S2059" s="167">
        <f t="shared" si="32"/>
        <v>-125</v>
      </c>
      <c r="T2059" s="167" t="s">
        <v>1361</v>
      </c>
    </row>
    <row r="2060" spans="1:20">
      <c r="A2060" s="167">
        <v>50400</v>
      </c>
      <c r="B2060" s="168">
        <v>45961</v>
      </c>
      <c r="C2060" s="168">
        <v>45961</v>
      </c>
      <c r="E2060" s="167" t="s">
        <v>1383</v>
      </c>
      <c r="I2060" s="167" t="s">
        <v>1384</v>
      </c>
      <c r="K2060" s="167" t="s">
        <v>1135</v>
      </c>
      <c r="M2060" s="167" t="s">
        <v>1389</v>
      </c>
      <c r="O2060" s="167">
        <v>24186</v>
      </c>
      <c r="P2060" s="167" t="s">
        <v>1386</v>
      </c>
      <c r="R2060" s="167">
        <v>125</v>
      </c>
      <c r="S2060" s="167">
        <f t="shared" si="32"/>
        <v>-125</v>
      </c>
      <c r="T2060" s="167" t="s">
        <v>1361</v>
      </c>
    </row>
    <row r="2061" spans="1:20">
      <c r="A2061" s="167">
        <v>50400</v>
      </c>
      <c r="B2061" s="168">
        <v>45961</v>
      </c>
      <c r="C2061" s="168">
        <v>45961</v>
      </c>
      <c r="E2061" s="167" t="s">
        <v>1383</v>
      </c>
      <c r="I2061" s="167" t="s">
        <v>1384</v>
      </c>
      <c r="K2061" s="167" t="s">
        <v>1203</v>
      </c>
      <c r="M2061" s="167" t="s">
        <v>1387</v>
      </c>
      <c r="O2061" s="167">
        <v>24186</v>
      </c>
      <c r="P2061" s="167" t="s">
        <v>1386</v>
      </c>
      <c r="R2061" s="167">
        <v>125</v>
      </c>
      <c r="S2061" s="167">
        <f t="shared" si="32"/>
        <v>-125</v>
      </c>
      <c r="T2061" s="167" t="s">
        <v>1361</v>
      </c>
    </row>
    <row r="2062" spans="1:20">
      <c r="A2062" s="167">
        <v>50400</v>
      </c>
      <c r="B2062" s="168">
        <v>45961</v>
      </c>
      <c r="C2062" s="168">
        <v>45961</v>
      </c>
      <c r="E2062" s="167" t="s">
        <v>1383</v>
      </c>
      <c r="I2062" s="167" t="s">
        <v>1384</v>
      </c>
      <c r="K2062" s="167" t="s">
        <v>798</v>
      </c>
      <c r="M2062" s="167" t="s">
        <v>1385</v>
      </c>
      <c r="O2062" s="167">
        <v>24186</v>
      </c>
      <c r="P2062" s="167" t="s">
        <v>1386</v>
      </c>
      <c r="R2062" s="167">
        <v>129</v>
      </c>
      <c r="S2062" s="167">
        <f t="shared" si="32"/>
        <v>-129</v>
      </c>
      <c r="T2062" s="167" t="s">
        <v>1361</v>
      </c>
    </row>
    <row r="2063" spans="1:20">
      <c r="A2063" s="167">
        <v>50400</v>
      </c>
      <c r="B2063" s="168">
        <v>45961</v>
      </c>
      <c r="C2063" s="168">
        <v>45961</v>
      </c>
      <c r="E2063" s="167" t="s">
        <v>1383</v>
      </c>
      <c r="I2063" s="167" t="s">
        <v>1384</v>
      </c>
      <c r="K2063" s="167" t="s">
        <v>1010</v>
      </c>
      <c r="M2063" s="167" t="s">
        <v>1397</v>
      </c>
      <c r="O2063" s="167">
        <v>24186</v>
      </c>
      <c r="P2063" s="167" t="s">
        <v>1386</v>
      </c>
      <c r="R2063" s="167">
        <v>129</v>
      </c>
      <c r="S2063" s="167">
        <f t="shared" si="32"/>
        <v>-129</v>
      </c>
      <c r="T2063" s="167" t="s">
        <v>1361</v>
      </c>
    </row>
    <row r="2064" spans="1:20">
      <c r="A2064" s="167">
        <v>50400</v>
      </c>
      <c r="B2064" s="168">
        <v>45961</v>
      </c>
      <c r="C2064" s="168">
        <v>45961</v>
      </c>
      <c r="E2064" s="167" t="s">
        <v>1383</v>
      </c>
      <c r="I2064" s="167" t="s">
        <v>1384</v>
      </c>
      <c r="K2064" s="167" t="s">
        <v>1215</v>
      </c>
      <c r="M2064" s="167" t="s">
        <v>1394</v>
      </c>
      <c r="O2064" s="167">
        <v>24186</v>
      </c>
      <c r="P2064" s="167" t="s">
        <v>1386</v>
      </c>
      <c r="R2064" s="167">
        <v>129</v>
      </c>
      <c r="S2064" s="167">
        <f t="shared" si="32"/>
        <v>-129</v>
      </c>
      <c r="T2064" s="167" t="s">
        <v>1361</v>
      </c>
    </row>
    <row r="2065" spans="1:20">
      <c r="A2065" s="167">
        <v>50400</v>
      </c>
      <c r="B2065" s="168">
        <v>45961</v>
      </c>
      <c r="C2065" s="168">
        <v>45961</v>
      </c>
      <c r="E2065" s="167" t="s">
        <v>1383</v>
      </c>
      <c r="I2065" s="167" t="s">
        <v>1384</v>
      </c>
      <c r="K2065" s="167" t="s">
        <v>1146</v>
      </c>
      <c r="M2065" s="167" t="s">
        <v>1398</v>
      </c>
      <c r="O2065" s="167">
        <v>24186</v>
      </c>
      <c r="P2065" s="167" t="s">
        <v>1386</v>
      </c>
      <c r="R2065" s="167">
        <v>137</v>
      </c>
      <c r="S2065" s="167">
        <f t="shared" si="32"/>
        <v>-137</v>
      </c>
      <c r="T2065" s="167" t="s">
        <v>1361</v>
      </c>
    </row>
    <row r="2066" spans="1:20">
      <c r="A2066" s="167">
        <v>50400</v>
      </c>
      <c r="B2066" s="168">
        <v>45961</v>
      </c>
      <c r="C2066" s="168">
        <v>45961</v>
      </c>
      <c r="E2066" s="167" t="s">
        <v>1383</v>
      </c>
      <c r="I2066" s="167" t="s">
        <v>1384</v>
      </c>
      <c r="K2066" s="167" t="s">
        <v>842</v>
      </c>
      <c r="M2066" s="167" t="s">
        <v>1395</v>
      </c>
      <c r="O2066" s="167">
        <v>24186</v>
      </c>
      <c r="P2066" s="167" t="s">
        <v>1386</v>
      </c>
      <c r="R2066" s="167">
        <v>177</v>
      </c>
      <c r="S2066" s="167">
        <f t="shared" si="32"/>
        <v>-177</v>
      </c>
      <c r="T2066" s="167" t="s">
        <v>1361</v>
      </c>
    </row>
    <row r="2067" spans="1:20">
      <c r="A2067" s="167">
        <v>50400</v>
      </c>
      <c r="B2067" s="168">
        <v>45961</v>
      </c>
      <c r="C2067" s="168">
        <v>45961</v>
      </c>
      <c r="E2067" s="167" t="s">
        <v>1383</v>
      </c>
      <c r="I2067" s="167" t="s">
        <v>1384</v>
      </c>
      <c r="K2067" s="167" t="s">
        <v>1212</v>
      </c>
      <c r="M2067" s="167" t="s">
        <v>1390</v>
      </c>
      <c r="O2067" s="167">
        <v>24186</v>
      </c>
      <c r="P2067" s="167" t="s">
        <v>1386</v>
      </c>
      <c r="R2067" s="167">
        <v>179</v>
      </c>
      <c r="S2067" s="167">
        <f t="shared" si="32"/>
        <v>-179</v>
      </c>
      <c r="T2067" s="167" t="s">
        <v>1361</v>
      </c>
    </row>
    <row r="2068" spans="1:20">
      <c r="A2068" s="167">
        <v>50400</v>
      </c>
      <c r="B2068" s="168">
        <v>45961</v>
      </c>
      <c r="C2068" s="168">
        <v>45961</v>
      </c>
      <c r="E2068" s="167" t="s">
        <v>1383</v>
      </c>
      <c r="I2068" s="167" t="s">
        <v>1384</v>
      </c>
      <c r="K2068" s="167" t="s">
        <v>1086</v>
      </c>
      <c r="M2068" s="167" t="s">
        <v>1399</v>
      </c>
      <c r="O2068" s="167">
        <v>24186</v>
      </c>
      <c r="P2068" s="167" t="s">
        <v>1386</v>
      </c>
      <c r="R2068" s="167">
        <v>604</v>
      </c>
      <c r="S2068" s="167">
        <f t="shared" si="32"/>
        <v>-604</v>
      </c>
      <c r="T2068" s="167" t="s">
        <v>1361</v>
      </c>
    </row>
    <row r="2069" spans="1:20">
      <c r="A2069" s="167">
        <v>50500</v>
      </c>
      <c r="B2069" s="168">
        <v>45904</v>
      </c>
      <c r="C2069" s="168">
        <v>45904</v>
      </c>
      <c r="D2069" s="167" t="s">
        <v>5589</v>
      </c>
      <c r="E2069" s="167" t="s">
        <v>5589</v>
      </c>
      <c r="F2069" s="167" t="s">
        <v>1425</v>
      </c>
      <c r="G2069" s="167" t="s">
        <v>1426</v>
      </c>
      <c r="I2069" s="167" t="s">
        <v>1650</v>
      </c>
      <c r="J2069" s="167" t="s">
        <v>1941</v>
      </c>
      <c r="K2069" s="167" t="s">
        <v>789</v>
      </c>
      <c r="L2069" s="167" t="s">
        <v>1942</v>
      </c>
      <c r="M2069" s="167" t="s">
        <v>4951</v>
      </c>
      <c r="O2069" s="167">
        <v>10865</v>
      </c>
      <c r="P2069" s="167" t="s">
        <v>4987</v>
      </c>
      <c r="Q2069" s="167">
        <v>125</v>
      </c>
      <c r="S2069" s="167">
        <f t="shared" si="32"/>
        <v>125</v>
      </c>
      <c r="T2069" s="167" t="s">
        <v>1361</v>
      </c>
    </row>
    <row r="2070" spans="1:20">
      <c r="A2070" s="167">
        <v>50500</v>
      </c>
      <c r="B2070" s="168">
        <v>45905</v>
      </c>
      <c r="C2070" s="168">
        <v>45905</v>
      </c>
      <c r="D2070" s="167" t="s">
        <v>5596</v>
      </c>
      <c r="E2070" s="167" t="s">
        <v>5596</v>
      </c>
      <c r="F2070" s="167" t="s">
        <v>1557</v>
      </c>
      <c r="G2070" s="167" t="s">
        <v>134</v>
      </c>
      <c r="I2070" s="167" t="s">
        <v>1650</v>
      </c>
      <c r="J2070" s="167" t="s">
        <v>3131</v>
      </c>
      <c r="K2070" s="167" t="s">
        <v>4500</v>
      </c>
      <c r="L2070" s="167" t="s">
        <v>3131</v>
      </c>
      <c r="M2070" s="167" t="s">
        <v>4501</v>
      </c>
      <c r="O2070" s="167">
        <v>10876</v>
      </c>
      <c r="P2070" s="167" t="s">
        <v>4987</v>
      </c>
      <c r="Q2070" s="167">
        <v>3000</v>
      </c>
      <c r="S2070" s="167">
        <f t="shared" si="32"/>
        <v>3000</v>
      </c>
      <c r="T2070" s="167" t="s">
        <v>1361</v>
      </c>
    </row>
    <row r="2071" spans="1:20">
      <c r="A2071" s="167">
        <v>50500</v>
      </c>
      <c r="B2071" s="168">
        <v>45908</v>
      </c>
      <c r="C2071" s="168">
        <v>45908</v>
      </c>
      <c r="D2071" s="167" t="s">
        <v>5598</v>
      </c>
      <c r="E2071" s="167" t="s">
        <v>5598</v>
      </c>
      <c r="F2071" s="167" t="s">
        <v>1425</v>
      </c>
      <c r="G2071" s="167" t="s">
        <v>1426</v>
      </c>
      <c r="I2071" s="167" t="s">
        <v>1650</v>
      </c>
      <c r="J2071" s="167" t="s">
        <v>3131</v>
      </c>
      <c r="K2071" s="167" t="s">
        <v>658</v>
      </c>
      <c r="L2071" s="167" t="s">
        <v>3131</v>
      </c>
      <c r="M2071" s="167" t="s">
        <v>3112</v>
      </c>
      <c r="O2071" s="167">
        <v>10879</v>
      </c>
      <c r="P2071" s="167" t="s">
        <v>4987</v>
      </c>
      <c r="Q2071" s="167">
        <v>400</v>
      </c>
      <c r="S2071" s="167">
        <f t="shared" si="32"/>
        <v>400</v>
      </c>
      <c r="T2071" s="167" t="s">
        <v>1361</v>
      </c>
    </row>
    <row r="2072" spans="1:20">
      <c r="A2072" s="167">
        <v>50500</v>
      </c>
      <c r="B2072" s="168">
        <v>45909</v>
      </c>
      <c r="C2072" s="168">
        <v>45909</v>
      </c>
      <c r="D2072" s="167" t="s">
        <v>5613</v>
      </c>
      <c r="E2072" s="167" t="s">
        <v>5613</v>
      </c>
      <c r="F2072" s="167" t="s">
        <v>1557</v>
      </c>
      <c r="G2072" s="167" t="s">
        <v>134</v>
      </c>
      <c r="I2072" s="167" t="s">
        <v>1650</v>
      </c>
      <c r="J2072" s="167" t="s">
        <v>1941</v>
      </c>
      <c r="K2072" s="167" t="s">
        <v>4550</v>
      </c>
      <c r="L2072" s="167" t="s">
        <v>1942</v>
      </c>
      <c r="M2072" s="167" t="s">
        <v>4551</v>
      </c>
      <c r="O2072" s="167">
        <v>10932</v>
      </c>
      <c r="P2072" s="167" t="s">
        <v>4987</v>
      </c>
      <c r="Q2072" s="167">
        <v>229</v>
      </c>
      <c r="S2072" s="167">
        <f t="shared" si="32"/>
        <v>229</v>
      </c>
      <c r="T2072" s="167" t="s">
        <v>1361</v>
      </c>
    </row>
    <row r="2073" spans="1:20">
      <c r="A2073" s="167">
        <v>50500</v>
      </c>
      <c r="B2073" s="168">
        <v>45909</v>
      </c>
      <c r="C2073" s="168">
        <v>45909</v>
      </c>
      <c r="D2073" s="167" t="s">
        <v>5613</v>
      </c>
      <c r="E2073" s="167" t="s">
        <v>5613</v>
      </c>
      <c r="F2073" s="167" t="s">
        <v>1557</v>
      </c>
      <c r="G2073" s="167" t="s">
        <v>134</v>
      </c>
      <c r="I2073" s="167" t="s">
        <v>1650</v>
      </c>
      <c r="J2073" s="167" t="s">
        <v>1941</v>
      </c>
      <c r="K2073" s="167" t="s">
        <v>4550</v>
      </c>
      <c r="L2073" s="167" t="s">
        <v>1942</v>
      </c>
      <c r="M2073" s="167" t="s">
        <v>4551</v>
      </c>
      <c r="O2073" s="167">
        <v>10932</v>
      </c>
      <c r="P2073" s="167" t="s">
        <v>4987</v>
      </c>
      <c r="Q2073" s="167">
        <v>350</v>
      </c>
      <c r="S2073" s="167">
        <f t="shared" si="32"/>
        <v>350</v>
      </c>
      <c r="T2073" s="167" t="s">
        <v>1361</v>
      </c>
    </row>
    <row r="2074" spans="1:20">
      <c r="A2074" s="167">
        <v>50500</v>
      </c>
      <c r="B2074" s="168">
        <v>45911</v>
      </c>
      <c r="C2074" s="168">
        <v>45911</v>
      </c>
      <c r="D2074" s="167" t="s">
        <v>5853</v>
      </c>
      <c r="E2074" s="167" t="s">
        <v>5853</v>
      </c>
      <c r="F2074" s="167" t="s">
        <v>1425</v>
      </c>
      <c r="G2074" s="167" t="s">
        <v>1426</v>
      </c>
      <c r="I2074" s="167" t="s">
        <v>1650</v>
      </c>
      <c r="J2074" s="167" t="s">
        <v>1941</v>
      </c>
      <c r="K2074" s="167" t="s">
        <v>687</v>
      </c>
      <c r="L2074" s="167" t="s">
        <v>1942</v>
      </c>
      <c r="M2074" s="167" t="s">
        <v>3302</v>
      </c>
      <c r="O2074" s="167">
        <v>10899</v>
      </c>
      <c r="P2074" s="167" t="s">
        <v>4987</v>
      </c>
      <c r="Q2074" s="167">
        <v>2000</v>
      </c>
      <c r="S2074" s="167">
        <f t="shared" si="32"/>
        <v>2000</v>
      </c>
      <c r="T2074" s="167" t="s">
        <v>1361</v>
      </c>
    </row>
    <row r="2075" spans="1:20">
      <c r="A2075" s="167">
        <v>50500</v>
      </c>
      <c r="B2075" s="168">
        <v>45911</v>
      </c>
      <c r="C2075" s="168">
        <v>45911</v>
      </c>
      <c r="D2075" s="167" t="s">
        <v>5620</v>
      </c>
      <c r="E2075" s="167" t="s">
        <v>5620</v>
      </c>
      <c r="F2075" s="167" t="s">
        <v>1425</v>
      </c>
      <c r="G2075" s="167" t="s">
        <v>1426</v>
      </c>
      <c r="I2075" s="167" t="s">
        <v>1650</v>
      </c>
      <c r="J2075" s="167" t="s">
        <v>1941</v>
      </c>
      <c r="K2075" s="167" t="s">
        <v>682</v>
      </c>
      <c r="L2075" s="167" t="s">
        <v>1942</v>
      </c>
      <c r="M2075" s="167" t="s">
        <v>3214</v>
      </c>
      <c r="O2075" s="167">
        <v>10900</v>
      </c>
      <c r="P2075" s="167" t="s">
        <v>4987</v>
      </c>
      <c r="Q2075" s="167">
        <v>200</v>
      </c>
      <c r="S2075" s="167">
        <f t="shared" si="32"/>
        <v>200</v>
      </c>
      <c r="T2075" s="167" t="s">
        <v>1361</v>
      </c>
    </row>
    <row r="2076" spans="1:20">
      <c r="A2076" s="167">
        <v>50500</v>
      </c>
      <c r="B2076" s="168">
        <v>45916</v>
      </c>
      <c r="C2076" s="168">
        <v>45916</v>
      </c>
      <c r="D2076" s="167" t="s">
        <v>5854</v>
      </c>
      <c r="E2076" s="167" t="s">
        <v>5854</v>
      </c>
      <c r="F2076" s="167" t="s">
        <v>1945</v>
      </c>
      <c r="G2076" s="167" t="s">
        <v>1946</v>
      </c>
      <c r="I2076" s="167" t="s">
        <v>1650</v>
      </c>
      <c r="J2076" s="167" t="s">
        <v>1941</v>
      </c>
      <c r="K2076" s="167" t="s">
        <v>764</v>
      </c>
      <c r="L2076" s="167" t="s">
        <v>1942</v>
      </c>
      <c r="M2076" s="167" t="s">
        <v>4457</v>
      </c>
      <c r="O2076" s="167">
        <v>10928</v>
      </c>
      <c r="P2076" s="167" t="s">
        <v>4987</v>
      </c>
      <c r="Q2076" s="167">
        <v>400</v>
      </c>
      <c r="S2076" s="167">
        <f t="shared" si="32"/>
        <v>400</v>
      </c>
      <c r="T2076" s="167" t="s">
        <v>1361</v>
      </c>
    </row>
    <row r="2077" spans="1:20">
      <c r="A2077" s="167">
        <v>50500</v>
      </c>
      <c r="B2077" s="168">
        <v>45922</v>
      </c>
      <c r="C2077" s="168">
        <v>45922</v>
      </c>
      <c r="D2077" s="167" t="s">
        <v>5855</v>
      </c>
      <c r="E2077" s="167" t="s">
        <v>5855</v>
      </c>
      <c r="F2077" s="167" t="s">
        <v>1557</v>
      </c>
      <c r="G2077" s="167" t="s">
        <v>134</v>
      </c>
      <c r="I2077" s="167" t="s">
        <v>1405</v>
      </c>
      <c r="J2077" s="167" t="s">
        <v>2180</v>
      </c>
      <c r="K2077" s="167" t="s">
        <v>892</v>
      </c>
      <c r="L2077" s="167" t="s">
        <v>2181</v>
      </c>
      <c r="M2077" s="167" t="s">
        <v>2124</v>
      </c>
      <c r="O2077" s="167">
        <v>10947</v>
      </c>
      <c r="P2077" s="167" t="s">
        <v>4987</v>
      </c>
      <c r="Q2077" s="167">
        <v>588.97</v>
      </c>
      <c r="S2077" s="167">
        <f t="shared" si="32"/>
        <v>588.97</v>
      </c>
      <c r="T2077" s="167" t="s">
        <v>1361</v>
      </c>
    </row>
    <row r="2078" spans="1:20">
      <c r="A2078" s="167">
        <v>50500</v>
      </c>
      <c r="B2078" s="168">
        <v>45922</v>
      </c>
      <c r="C2078" s="168">
        <v>45922</v>
      </c>
      <c r="D2078" s="167" t="s">
        <v>5855</v>
      </c>
      <c r="E2078" s="167" t="s">
        <v>5855</v>
      </c>
      <c r="F2078" s="167" t="s">
        <v>1557</v>
      </c>
      <c r="G2078" s="167" t="s">
        <v>134</v>
      </c>
      <c r="I2078" s="167" t="s">
        <v>1405</v>
      </c>
      <c r="J2078" s="167" t="s">
        <v>1941</v>
      </c>
      <c r="K2078" s="167" t="s">
        <v>892</v>
      </c>
      <c r="L2078" s="167" t="s">
        <v>1942</v>
      </c>
      <c r="M2078" s="167" t="s">
        <v>2124</v>
      </c>
      <c r="O2078" s="167">
        <v>10947</v>
      </c>
      <c r="P2078" s="167" t="s">
        <v>4987</v>
      </c>
      <c r="Q2078" s="167">
        <v>2880</v>
      </c>
      <c r="S2078" s="167">
        <f t="shared" si="32"/>
        <v>2880</v>
      </c>
      <c r="T2078" s="167" t="s">
        <v>1361</v>
      </c>
    </row>
    <row r="2079" spans="1:20">
      <c r="A2079" s="167">
        <v>50500</v>
      </c>
      <c r="B2079" s="168">
        <v>45926</v>
      </c>
      <c r="C2079" s="168">
        <v>45926</v>
      </c>
      <c r="D2079" s="167" t="s">
        <v>5658</v>
      </c>
      <c r="E2079" s="167" t="s">
        <v>5658</v>
      </c>
      <c r="F2079" s="167" t="s">
        <v>1557</v>
      </c>
      <c r="G2079" s="167" t="s">
        <v>134</v>
      </c>
      <c r="I2079" s="167" t="s">
        <v>1618</v>
      </c>
      <c r="J2079" s="167" t="s">
        <v>2180</v>
      </c>
      <c r="K2079" s="167" t="s">
        <v>906</v>
      </c>
      <c r="L2079" s="167" t="s">
        <v>2181</v>
      </c>
      <c r="M2079" s="167" t="s">
        <v>2201</v>
      </c>
      <c r="O2079" s="167">
        <v>10959</v>
      </c>
      <c r="P2079" s="167" t="s">
        <v>4987</v>
      </c>
      <c r="Q2079" s="167">
        <v>90</v>
      </c>
      <c r="S2079" s="167">
        <f t="shared" si="32"/>
        <v>90</v>
      </c>
      <c r="T2079" s="167" t="s">
        <v>1361</v>
      </c>
    </row>
    <row r="2080" spans="1:20">
      <c r="A2080" s="167">
        <v>50500</v>
      </c>
      <c r="B2080" s="168">
        <v>45926</v>
      </c>
      <c r="C2080" s="168">
        <v>45926</v>
      </c>
      <c r="D2080" s="167" t="s">
        <v>5658</v>
      </c>
      <c r="E2080" s="167" t="s">
        <v>5658</v>
      </c>
      <c r="F2080" s="167" t="s">
        <v>1557</v>
      </c>
      <c r="G2080" s="167" t="s">
        <v>134</v>
      </c>
      <c r="I2080" s="167" t="s">
        <v>1618</v>
      </c>
      <c r="J2080" s="167" t="s">
        <v>1941</v>
      </c>
      <c r="K2080" s="167" t="s">
        <v>906</v>
      </c>
      <c r="L2080" s="167" t="s">
        <v>1942</v>
      </c>
      <c r="M2080" s="167" t="s">
        <v>2201</v>
      </c>
      <c r="O2080" s="167">
        <v>10959</v>
      </c>
      <c r="P2080" s="167" t="s">
        <v>4987</v>
      </c>
      <c r="Q2080" s="167">
        <v>1440</v>
      </c>
      <c r="S2080" s="167">
        <f t="shared" si="32"/>
        <v>1440</v>
      </c>
      <c r="T2080" s="167" t="s">
        <v>1361</v>
      </c>
    </row>
    <row r="2081" spans="1:20">
      <c r="A2081" s="167">
        <v>50500</v>
      </c>
      <c r="B2081" s="168">
        <v>45929</v>
      </c>
      <c r="C2081" s="168">
        <v>45929</v>
      </c>
      <c r="D2081" s="167" t="s">
        <v>5856</v>
      </c>
      <c r="E2081" s="167" t="s">
        <v>5857</v>
      </c>
      <c r="H2081" s="167" t="s">
        <v>5858</v>
      </c>
      <c r="I2081" s="167" t="s">
        <v>4971</v>
      </c>
      <c r="O2081" s="167">
        <v>4305</v>
      </c>
      <c r="P2081" s="167" t="s">
        <v>4981</v>
      </c>
      <c r="Q2081" s="167">
        <v>860</v>
      </c>
      <c r="S2081" s="167">
        <f t="shared" si="32"/>
        <v>860</v>
      </c>
      <c r="T2081" s="167" t="s">
        <v>1361</v>
      </c>
    </row>
    <row r="2082" spans="1:20">
      <c r="A2082" s="167">
        <v>50500</v>
      </c>
      <c r="B2082" s="168">
        <v>45930</v>
      </c>
      <c r="C2082" s="168">
        <v>45930</v>
      </c>
      <c r="D2082" s="167" t="s">
        <v>5859</v>
      </c>
      <c r="E2082" s="167" t="s">
        <v>5859</v>
      </c>
      <c r="F2082" s="167" t="s">
        <v>2346</v>
      </c>
      <c r="G2082" s="167" t="s">
        <v>2347</v>
      </c>
      <c r="I2082" s="167" t="s">
        <v>1618</v>
      </c>
      <c r="J2082" s="167" t="s">
        <v>2180</v>
      </c>
      <c r="K2082" s="167" t="s">
        <v>2348</v>
      </c>
      <c r="L2082" s="167" t="s">
        <v>2181</v>
      </c>
      <c r="M2082" s="167" t="s">
        <v>2349</v>
      </c>
      <c r="O2082" s="167">
        <v>10980</v>
      </c>
      <c r="P2082" s="167" t="s">
        <v>4987</v>
      </c>
      <c r="Q2082" s="167">
        <v>260</v>
      </c>
      <c r="S2082" s="167">
        <f t="shared" si="32"/>
        <v>260</v>
      </c>
      <c r="T2082" s="167" t="s">
        <v>1361</v>
      </c>
    </row>
    <row r="2083" spans="1:20">
      <c r="A2083" s="167">
        <v>50500</v>
      </c>
      <c r="B2083" s="168">
        <v>45930</v>
      </c>
      <c r="C2083" s="168">
        <v>45930</v>
      </c>
      <c r="D2083" s="167" t="s">
        <v>5859</v>
      </c>
      <c r="E2083" s="167" t="s">
        <v>5859</v>
      </c>
      <c r="F2083" s="167" t="s">
        <v>2346</v>
      </c>
      <c r="G2083" s="167" t="s">
        <v>2347</v>
      </c>
      <c r="I2083" s="167" t="s">
        <v>1618</v>
      </c>
      <c r="J2083" s="167" t="s">
        <v>1941</v>
      </c>
      <c r="K2083" s="167" t="s">
        <v>2348</v>
      </c>
      <c r="L2083" s="167" t="s">
        <v>1942</v>
      </c>
      <c r="M2083" s="167" t="s">
        <v>2349</v>
      </c>
      <c r="O2083" s="167">
        <v>10980</v>
      </c>
      <c r="P2083" s="167" t="s">
        <v>4987</v>
      </c>
      <c r="Q2083" s="167">
        <v>600</v>
      </c>
      <c r="S2083" s="167">
        <f t="shared" si="32"/>
        <v>600</v>
      </c>
      <c r="T2083" s="167" t="s">
        <v>1361</v>
      </c>
    </row>
    <row r="2084" spans="1:20">
      <c r="A2084" s="167">
        <v>50500</v>
      </c>
      <c r="B2084" s="168">
        <v>45931</v>
      </c>
      <c r="C2084" s="168">
        <v>45931</v>
      </c>
      <c r="D2084" s="167" t="s">
        <v>5676</v>
      </c>
      <c r="E2084" s="167" t="s">
        <v>5676</v>
      </c>
      <c r="F2084" s="167" t="s">
        <v>1557</v>
      </c>
      <c r="G2084" s="167" t="s">
        <v>134</v>
      </c>
      <c r="I2084" s="167" t="s">
        <v>1650</v>
      </c>
      <c r="J2084" s="167" t="s">
        <v>1941</v>
      </c>
      <c r="K2084" s="167" t="s">
        <v>4550</v>
      </c>
      <c r="L2084" s="167" t="s">
        <v>1942</v>
      </c>
      <c r="M2084" s="167" t="s">
        <v>4551</v>
      </c>
      <c r="O2084" s="167">
        <v>11257</v>
      </c>
      <c r="P2084" s="167" t="s">
        <v>4987</v>
      </c>
      <c r="Q2084" s="167">
        <v>1875</v>
      </c>
      <c r="S2084" s="167">
        <f t="shared" si="32"/>
        <v>1875</v>
      </c>
      <c r="T2084" s="167" t="s">
        <v>1361</v>
      </c>
    </row>
    <row r="2085" spans="1:20">
      <c r="A2085" s="167">
        <v>50500</v>
      </c>
      <c r="B2085" s="168">
        <v>45931</v>
      </c>
      <c r="C2085" s="168">
        <v>45931</v>
      </c>
      <c r="D2085" s="167" t="s">
        <v>5860</v>
      </c>
      <c r="E2085" s="167" t="s">
        <v>5861</v>
      </c>
      <c r="H2085" s="167" t="s">
        <v>5858</v>
      </c>
      <c r="I2085" s="167" t="s">
        <v>4971</v>
      </c>
      <c r="O2085" s="167">
        <v>4268</v>
      </c>
      <c r="P2085" s="167" t="s">
        <v>4981</v>
      </c>
      <c r="Q2085" s="167">
        <v>1875.55</v>
      </c>
      <c r="S2085" s="167">
        <f t="shared" si="32"/>
        <v>1875.55</v>
      </c>
      <c r="T2085" s="167" t="s">
        <v>1361</v>
      </c>
    </row>
    <row r="2086" spans="1:20">
      <c r="A2086" s="167">
        <v>50500</v>
      </c>
      <c r="B2086" s="168">
        <v>45932</v>
      </c>
      <c r="C2086" s="168">
        <v>45932</v>
      </c>
      <c r="D2086" s="167" t="s">
        <v>5862</v>
      </c>
      <c r="E2086" s="167" t="s">
        <v>5862</v>
      </c>
      <c r="F2086" s="167" t="s">
        <v>1557</v>
      </c>
      <c r="G2086" s="167" t="s">
        <v>134</v>
      </c>
      <c r="I2086" s="167" t="s">
        <v>1405</v>
      </c>
      <c r="J2086" s="167" t="s">
        <v>2180</v>
      </c>
      <c r="K2086" s="167" t="s">
        <v>3713</v>
      </c>
      <c r="L2086" s="167" t="s">
        <v>2181</v>
      </c>
      <c r="M2086" s="167" t="s">
        <v>3714</v>
      </c>
      <c r="O2086" s="167">
        <v>11169</v>
      </c>
      <c r="P2086" s="167" t="s">
        <v>4987</v>
      </c>
      <c r="Q2086" s="167">
        <v>300</v>
      </c>
      <c r="S2086" s="167">
        <f t="shared" si="32"/>
        <v>300</v>
      </c>
      <c r="T2086" s="167" t="s">
        <v>1361</v>
      </c>
    </row>
    <row r="2087" spans="1:20">
      <c r="A2087" s="167">
        <v>50500</v>
      </c>
      <c r="B2087" s="168">
        <v>45932</v>
      </c>
      <c r="C2087" s="168">
        <v>45932</v>
      </c>
      <c r="D2087" s="167" t="s">
        <v>5862</v>
      </c>
      <c r="E2087" s="167" t="s">
        <v>5862</v>
      </c>
      <c r="F2087" s="167" t="s">
        <v>1557</v>
      </c>
      <c r="G2087" s="167" t="s">
        <v>134</v>
      </c>
      <c r="I2087" s="167" t="s">
        <v>1405</v>
      </c>
      <c r="J2087" s="167" t="s">
        <v>1941</v>
      </c>
      <c r="K2087" s="167" t="s">
        <v>3713</v>
      </c>
      <c r="L2087" s="167" t="s">
        <v>1942</v>
      </c>
      <c r="M2087" s="167" t="s">
        <v>3714</v>
      </c>
      <c r="O2087" s="167">
        <v>11169</v>
      </c>
      <c r="P2087" s="167" t="s">
        <v>4987</v>
      </c>
      <c r="Q2087" s="167">
        <v>1070</v>
      </c>
      <c r="S2087" s="167">
        <f t="shared" si="32"/>
        <v>1070</v>
      </c>
      <c r="T2087" s="167" t="s">
        <v>1361</v>
      </c>
    </row>
    <row r="2088" spans="1:20">
      <c r="A2088" s="167">
        <v>50500</v>
      </c>
      <c r="B2088" s="168">
        <v>45937</v>
      </c>
      <c r="C2088" s="168">
        <v>45937</v>
      </c>
      <c r="D2088" s="167" t="s">
        <v>5863</v>
      </c>
      <c r="E2088" s="167" t="s">
        <v>5863</v>
      </c>
      <c r="F2088" s="167" t="s">
        <v>1557</v>
      </c>
      <c r="G2088" s="167" t="s">
        <v>134</v>
      </c>
      <c r="I2088" s="167" t="s">
        <v>1650</v>
      </c>
      <c r="J2088" s="167" t="s">
        <v>1941</v>
      </c>
      <c r="K2088" s="167" t="s">
        <v>764</v>
      </c>
      <c r="L2088" s="167" t="s">
        <v>1942</v>
      </c>
      <c r="M2088" s="167" t="s">
        <v>4457</v>
      </c>
      <c r="O2088" s="167">
        <v>11196</v>
      </c>
      <c r="P2088" s="167" t="s">
        <v>4987</v>
      </c>
      <c r="Q2088" s="167">
        <v>300</v>
      </c>
      <c r="S2088" s="167">
        <f t="shared" si="32"/>
        <v>300</v>
      </c>
      <c r="T2088" s="167" t="s">
        <v>1361</v>
      </c>
    </row>
    <row r="2089" spans="1:20">
      <c r="A2089" s="167">
        <v>50500</v>
      </c>
      <c r="B2089" s="168">
        <v>45938</v>
      </c>
      <c r="C2089" s="168">
        <v>45938</v>
      </c>
      <c r="D2089" s="167" t="s">
        <v>5765</v>
      </c>
      <c r="E2089" s="167" t="s">
        <v>5765</v>
      </c>
      <c r="F2089" s="167" t="s">
        <v>1425</v>
      </c>
      <c r="G2089" s="167" t="s">
        <v>1426</v>
      </c>
      <c r="I2089" s="167" t="s">
        <v>1650</v>
      </c>
      <c r="J2089" s="167" t="s">
        <v>4241</v>
      </c>
      <c r="K2089" s="167" t="s">
        <v>4238</v>
      </c>
      <c r="L2089" s="167" t="s">
        <v>4242</v>
      </c>
      <c r="M2089" s="167" t="s">
        <v>4239</v>
      </c>
      <c r="O2089" s="167">
        <v>11250</v>
      </c>
      <c r="P2089" s="167" t="s">
        <v>4987</v>
      </c>
      <c r="Q2089" s="167">
        <v>2549</v>
      </c>
      <c r="S2089" s="167">
        <f t="shared" si="32"/>
        <v>2549</v>
      </c>
      <c r="T2089" s="167" t="s">
        <v>1361</v>
      </c>
    </row>
    <row r="2090" spans="1:20">
      <c r="A2090" s="167">
        <v>50500</v>
      </c>
      <c r="B2090" s="168">
        <v>45939</v>
      </c>
      <c r="C2090" s="168">
        <v>45939</v>
      </c>
      <c r="D2090" s="167" t="s">
        <v>5864</v>
      </c>
      <c r="E2090" s="167" t="s">
        <v>5864</v>
      </c>
      <c r="F2090" s="167" t="s">
        <v>1557</v>
      </c>
      <c r="G2090" s="167" t="s">
        <v>134</v>
      </c>
      <c r="I2090" s="167" t="s">
        <v>1650</v>
      </c>
      <c r="J2090" s="167" t="s">
        <v>1941</v>
      </c>
      <c r="K2090" s="167" t="s">
        <v>692</v>
      </c>
      <c r="L2090" s="167" t="s">
        <v>1942</v>
      </c>
      <c r="M2090" s="167" t="s">
        <v>3381</v>
      </c>
      <c r="O2090" s="167">
        <v>11260</v>
      </c>
      <c r="P2090" s="167" t="s">
        <v>4987</v>
      </c>
      <c r="Q2090" s="167">
        <v>324</v>
      </c>
      <c r="S2090" s="167">
        <f t="shared" si="32"/>
        <v>324</v>
      </c>
      <c r="T2090" s="167" t="s">
        <v>1361</v>
      </c>
    </row>
    <row r="2091" spans="1:20">
      <c r="A2091" s="167">
        <v>50500</v>
      </c>
      <c r="B2091" s="168">
        <v>45939</v>
      </c>
      <c r="C2091" s="168">
        <v>45939</v>
      </c>
      <c r="D2091" s="167" t="s">
        <v>5865</v>
      </c>
      <c r="E2091" s="167" t="s">
        <v>5865</v>
      </c>
      <c r="F2091" s="167" t="s">
        <v>1557</v>
      </c>
      <c r="G2091" s="167" t="s">
        <v>134</v>
      </c>
      <c r="I2091" s="167" t="s">
        <v>1650</v>
      </c>
      <c r="J2091" s="167" t="s">
        <v>1941</v>
      </c>
      <c r="K2091" s="167" t="s">
        <v>758</v>
      </c>
      <c r="L2091" s="167" t="s">
        <v>1942</v>
      </c>
      <c r="M2091" s="167" t="s">
        <v>4352</v>
      </c>
      <c r="O2091" s="167">
        <v>11261</v>
      </c>
      <c r="P2091" s="167" t="s">
        <v>4987</v>
      </c>
      <c r="Q2091" s="167">
        <v>486</v>
      </c>
      <c r="S2091" s="167">
        <f t="shared" si="32"/>
        <v>486</v>
      </c>
      <c r="T2091" s="167" t="s">
        <v>1361</v>
      </c>
    </row>
    <row r="2092" spans="1:20">
      <c r="A2092" s="167">
        <v>50500</v>
      </c>
      <c r="B2092" s="168">
        <v>45945</v>
      </c>
      <c r="C2092" s="168">
        <v>45945</v>
      </c>
      <c r="D2092" s="167" t="s">
        <v>5779</v>
      </c>
      <c r="E2092" s="167" t="s">
        <v>5779</v>
      </c>
      <c r="F2092" s="167" t="s">
        <v>1425</v>
      </c>
      <c r="G2092" s="167" t="s">
        <v>1426</v>
      </c>
      <c r="I2092" s="167" t="s">
        <v>1650</v>
      </c>
      <c r="J2092" s="167" t="s">
        <v>1941</v>
      </c>
      <c r="K2092" s="167" t="s">
        <v>687</v>
      </c>
      <c r="L2092" s="167" t="s">
        <v>1942</v>
      </c>
      <c r="M2092" s="167" t="s">
        <v>3302</v>
      </c>
      <c r="O2092" s="167">
        <v>11289</v>
      </c>
      <c r="P2092" s="167" t="s">
        <v>4987</v>
      </c>
      <c r="Q2092" s="167">
        <v>975</v>
      </c>
      <c r="S2092" s="167">
        <f t="shared" si="32"/>
        <v>975</v>
      </c>
      <c r="T2092" s="167" t="s">
        <v>1361</v>
      </c>
    </row>
    <row r="2093" spans="1:20">
      <c r="A2093" s="167">
        <v>50500</v>
      </c>
      <c r="B2093" s="168">
        <v>45946</v>
      </c>
      <c r="C2093" s="168">
        <v>45946</v>
      </c>
      <c r="D2093" s="167" t="s">
        <v>5783</v>
      </c>
      <c r="E2093" s="167" t="s">
        <v>5783</v>
      </c>
      <c r="F2093" s="167" t="s">
        <v>1557</v>
      </c>
      <c r="G2093" s="167" t="s">
        <v>134</v>
      </c>
      <c r="I2093" s="167" t="s">
        <v>1650</v>
      </c>
      <c r="J2093" s="167" t="s">
        <v>1941</v>
      </c>
      <c r="K2093" s="167" t="s">
        <v>692</v>
      </c>
      <c r="L2093" s="167" t="s">
        <v>1942</v>
      </c>
      <c r="M2093" s="167" t="s">
        <v>3381</v>
      </c>
      <c r="O2093" s="167">
        <v>11293</v>
      </c>
      <c r="P2093" s="167" t="s">
        <v>4987</v>
      </c>
      <c r="Q2093" s="167">
        <v>189</v>
      </c>
      <c r="S2093" s="167">
        <f t="shared" si="32"/>
        <v>189</v>
      </c>
      <c r="T2093" s="167" t="s">
        <v>1361</v>
      </c>
    </row>
    <row r="2094" spans="1:20">
      <c r="A2094" s="167">
        <v>50500</v>
      </c>
      <c r="B2094" s="168">
        <v>45946</v>
      </c>
      <c r="C2094" s="168">
        <v>45946</v>
      </c>
      <c r="D2094" s="167" t="s">
        <v>5866</v>
      </c>
      <c r="E2094" s="167" t="s">
        <v>5866</v>
      </c>
      <c r="F2094" s="167" t="s">
        <v>1557</v>
      </c>
      <c r="G2094" s="167" t="s">
        <v>134</v>
      </c>
      <c r="I2094" s="167" t="s">
        <v>1405</v>
      </c>
      <c r="J2094" s="167" t="s">
        <v>2180</v>
      </c>
      <c r="K2094" s="167" t="s">
        <v>1016</v>
      </c>
      <c r="L2094" s="167" t="s">
        <v>2181</v>
      </c>
      <c r="M2094" s="167" t="s">
        <v>2879</v>
      </c>
      <c r="O2094" s="167">
        <v>11295</v>
      </c>
      <c r="P2094" s="167" t="s">
        <v>4987</v>
      </c>
      <c r="Q2094" s="167">
        <v>2868.75</v>
      </c>
      <c r="S2094" s="167">
        <f t="shared" si="32"/>
        <v>2868.75</v>
      </c>
      <c r="T2094" s="167" t="s">
        <v>1361</v>
      </c>
    </row>
    <row r="2095" spans="1:20">
      <c r="A2095" s="167">
        <v>50500</v>
      </c>
      <c r="B2095" s="168">
        <v>45946</v>
      </c>
      <c r="C2095" s="168">
        <v>45946</v>
      </c>
      <c r="D2095" s="167" t="s">
        <v>5866</v>
      </c>
      <c r="E2095" s="167" t="s">
        <v>5866</v>
      </c>
      <c r="F2095" s="167" t="s">
        <v>1557</v>
      </c>
      <c r="G2095" s="167" t="s">
        <v>134</v>
      </c>
      <c r="I2095" s="167" t="s">
        <v>1405</v>
      </c>
      <c r="J2095" s="167" t="s">
        <v>1941</v>
      </c>
      <c r="K2095" s="167" t="s">
        <v>1016</v>
      </c>
      <c r="L2095" s="167" t="s">
        <v>1942</v>
      </c>
      <c r="M2095" s="167" t="s">
        <v>2879</v>
      </c>
      <c r="O2095" s="167">
        <v>11295</v>
      </c>
      <c r="P2095" s="167" t="s">
        <v>4987</v>
      </c>
      <c r="Q2095" s="167">
        <v>2880</v>
      </c>
      <c r="S2095" s="167">
        <f t="shared" si="32"/>
        <v>2880</v>
      </c>
      <c r="T2095" s="167" t="s">
        <v>1361</v>
      </c>
    </row>
    <row r="2096" spans="1:20">
      <c r="A2096" s="167">
        <v>50500</v>
      </c>
      <c r="B2096" s="168">
        <v>45953</v>
      </c>
      <c r="C2096" s="168">
        <v>45953</v>
      </c>
      <c r="D2096" s="167" t="s">
        <v>5867</v>
      </c>
      <c r="E2096" s="167" t="s">
        <v>5867</v>
      </c>
      <c r="F2096" s="167" t="s">
        <v>1557</v>
      </c>
      <c r="G2096" s="167" t="s">
        <v>134</v>
      </c>
      <c r="I2096" s="167" t="s">
        <v>1650</v>
      </c>
      <c r="J2096" s="167" t="s">
        <v>1941</v>
      </c>
      <c r="K2096" s="167" t="s">
        <v>3252</v>
      </c>
      <c r="L2096" s="167" t="s">
        <v>1942</v>
      </c>
      <c r="M2096" s="167" t="s">
        <v>3253</v>
      </c>
      <c r="O2096" s="167">
        <v>11326</v>
      </c>
      <c r="P2096" s="167" t="s">
        <v>4987</v>
      </c>
      <c r="Q2096" s="167">
        <v>273</v>
      </c>
      <c r="S2096" s="167">
        <f t="shared" si="32"/>
        <v>273</v>
      </c>
      <c r="T2096" s="167" t="s">
        <v>1361</v>
      </c>
    </row>
    <row r="2097" spans="1:20">
      <c r="A2097" s="167">
        <v>50500</v>
      </c>
      <c r="B2097" s="168">
        <v>45953</v>
      </c>
      <c r="C2097" s="168">
        <v>45953</v>
      </c>
      <c r="D2097" s="167" t="s">
        <v>5868</v>
      </c>
      <c r="E2097" s="167" t="s">
        <v>5868</v>
      </c>
      <c r="F2097" s="167" t="s">
        <v>2350</v>
      </c>
      <c r="G2097" s="167" t="s">
        <v>2351</v>
      </c>
      <c r="I2097" s="167" t="s">
        <v>1618</v>
      </c>
      <c r="J2097" s="167" t="s">
        <v>228</v>
      </c>
      <c r="K2097" s="167" t="s">
        <v>2348</v>
      </c>
      <c r="L2097" s="167" t="s">
        <v>228</v>
      </c>
      <c r="M2097" s="167" t="s">
        <v>2349</v>
      </c>
      <c r="O2097" s="167">
        <v>11328</v>
      </c>
      <c r="P2097" s="167" t="s">
        <v>4987</v>
      </c>
      <c r="Q2097" s="167">
        <v>325</v>
      </c>
      <c r="S2097" s="167">
        <f t="shared" si="32"/>
        <v>325</v>
      </c>
      <c r="T2097" s="167" t="s">
        <v>1361</v>
      </c>
    </row>
    <row r="2098" spans="1:20">
      <c r="A2098" s="167">
        <v>50500</v>
      </c>
      <c r="B2098" s="168">
        <v>45953</v>
      </c>
      <c r="C2098" s="168">
        <v>45953</v>
      </c>
      <c r="D2098" s="167" t="s">
        <v>5868</v>
      </c>
      <c r="E2098" s="167" t="s">
        <v>5868</v>
      </c>
      <c r="F2098" s="167" t="s">
        <v>2350</v>
      </c>
      <c r="G2098" s="167" t="s">
        <v>2351</v>
      </c>
      <c r="I2098" s="167" t="s">
        <v>1618</v>
      </c>
      <c r="J2098" s="167" t="s">
        <v>2180</v>
      </c>
      <c r="K2098" s="167" t="s">
        <v>2348</v>
      </c>
      <c r="L2098" s="167" t="s">
        <v>2181</v>
      </c>
      <c r="M2098" s="167" t="s">
        <v>2349</v>
      </c>
      <c r="O2098" s="167">
        <v>11328</v>
      </c>
      <c r="P2098" s="167" t="s">
        <v>4987</v>
      </c>
      <c r="Q2098" s="167">
        <v>350.55</v>
      </c>
      <c r="S2098" s="167">
        <f t="shared" si="32"/>
        <v>350.55</v>
      </c>
      <c r="T2098" s="167" t="s">
        <v>1361</v>
      </c>
    </row>
    <row r="2099" spans="1:20">
      <c r="A2099" s="167">
        <v>50500</v>
      </c>
      <c r="B2099" s="168">
        <v>45953</v>
      </c>
      <c r="C2099" s="168">
        <v>45953</v>
      </c>
      <c r="D2099" s="167" t="s">
        <v>5868</v>
      </c>
      <c r="E2099" s="167" t="s">
        <v>5868</v>
      </c>
      <c r="F2099" s="167" t="s">
        <v>2350</v>
      </c>
      <c r="G2099" s="167" t="s">
        <v>2351</v>
      </c>
      <c r="I2099" s="167" t="s">
        <v>1618</v>
      </c>
      <c r="J2099" s="167" t="s">
        <v>1941</v>
      </c>
      <c r="K2099" s="167" t="s">
        <v>2348</v>
      </c>
      <c r="L2099" s="167" t="s">
        <v>1942</v>
      </c>
      <c r="M2099" s="167" t="s">
        <v>2349</v>
      </c>
      <c r="O2099" s="167">
        <v>11328</v>
      </c>
      <c r="P2099" s="167" t="s">
        <v>4987</v>
      </c>
      <c r="Q2099" s="167">
        <v>1200</v>
      </c>
      <c r="S2099" s="167">
        <f t="shared" si="32"/>
        <v>1200</v>
      </c>
      <c r="T2099" s="167" t="s">
        <v>1361</v>
      </c>
    </row>
    <row r="2100" spans="1:20">
      <c r="A2100" s="167">
        <v>50500</v>
      </c>
      <c r="B2100" s="168">
        <v>45959</v>
      </c>
      <c r="C2100" s="168">
        <v>45959</v>
      </c>
      <c r="D2100" s="167" t="s">
        <v>5837</v>
      </c>
      <c r="E2100" s="167" t="s">
        <v>5837</v>
      </c>
      <c r="F2100" s="167" t="s">
        <v>1945</v>
      </c>
      <c r="G2100" s="167" t="s">
        <v>1946</v>
      </c>
      <c r="I2100" s="167" t="s">
        <v>1650</v>
      </c>
      <c r="J2100" s="167" t="s">
        <v>1941</v>
      </c>
      <c r="K2100" s="167" t="s">
        <v>736</v>
      </c>
      <c r="L2100" s="167" t="s">
        <v>1942</v>
      </c>
      <c r="M2100" s="167" t="s">
        <v>4010</v>
      </c>
      <c r="O2100" s="167">
        <v>11352</v>
      </c>
      <c r="P2100" s="167" t="s">
        <v>4987</v>
      </c>
      <c r="Q2100" s="167">
        <v>324</v>
      </c>
      <c r="S2100" s="167">
        <f t="shared" si="32"/>
        <v>324</v>
      </c>
      <c r="T2100" s="167" t="s">
        <v>1361</v>
      </c>
    </row>
    <row r="2101" spans="1:20">
      <c r="A2101" s="167">
        <v>50500</v>
      </c>
      <c r="B2101" s="168">
        <v>45959</v>
      </c>
      <c r="C2101" s="168">
        <v>45959</v>
      </c>
      <c r="D2101" s="167" t="s">
        <v>5838</v>
      </c>
      <c r="E2101" s="167" t="s">
        <v>5838</v>
      </c>
      <c r="F2101" s="167" t="s">
        <v>1557</v>
      </c>
      <c r="G2101" s="167" t="s">
        <v>134</v>
      </c>
      <c r="I2101" s="167" t="s">
        <v>1650</v>
      </c>
      <c r="J2101" s="167" t="s">
        <v>1941</v>
      </c>
      <c r="K2101" s="167" t="s">
        <v>562</v>
      </c>
      <c r="L2101" s="167" t="s">
        <v>1942</v>
      </c>
      <c r="M2101" s="167" t="s">
        <v>1915</v>
      </c>
      <c r="O2101" s="167">
        <v>11353</v>
      </c>
      <c r="P2101" s="167" t="s">
        <v>4987</v>
      </c>
      <c r="Q2101" s="167">
        <v>3230</v>
      </c>
      <c r="S2101" s="167">
        <f t="shared" si="32"/>
        <v>3230</v>
      </c>
      <c r="T2101" s="167" t="s">
        <v>1361</v>
      </c>
    </row>
    <row r="2102" spans="1:20">
      <c r="A2102" s="167">
        <v>50500</v>
      </c>
      <c r="B2102" s="168">
        <v>45959</v>
      </c>
      <c r="C2102" s="168">
        <v>45959</v>
      </c>
      <c r="D2102" s="167" t="s">
        <v>5840</v>
      </c>
      <c r="E2102" s="167" t="s">
        <v>5840</v>
      </c>
      <c r="F2102" s="167" t="s">
        <v>1553</v>
      </c>
      <c r="G2102" s="167" t="s">
        <v>1554</v>
      </c>
      <c r="I2102" s="167" t="s">
        <v>1405</v>
      </c>
      <c r="J2102" s="167" t="s">
        <v>2127</v>
      </c>
      <c r="K2102" s="167" t="s">
        <v>892</v>
      </c>
      <c r="L2102" s="167" t="s">
        <v>2128</v>
      </c>
      <c r="M2102" s="167" t="s">
        <v>2124</v>
      </c>
      <c r="O2102" s="167">
        <v>11354</v>
      </c>
      <c r="P2102" s="167" t="s">
        <v>4987</v>
      </c>
      <c r="Q2102" s="167">
        <v>35</v>
      </c>
      <c r="S2102" s="167">
        <f t="shared" si="32"/>
        <v>35</v>
      </c>
      <c r="T2102" s="167" t="s">
        <v>1361</v>
      </c>
    </row>
    <row r="2103" spans="1:20">
      <c r="A2103" s="167">
        <v>50500</v>
      </c>
      <c r="B2103" s="168">
        <v>45959</v>
      </c>
      <c r="C2103" s="168">
        <v>45959</v>
      </c>
      <c r="D2103" s="167" t="s">
        <v>5841</v>
      </c>
      <c r="E2103" s="167" t="s">
        <v>5841</v>
      </c>
      <c r="F2103" s="167" t="s">
        <v>1425</v>
      </c>
      <c r="G2103" s="167" t="s">
        <v>1426</v>
      </c>
      <c r="I2103" s="167" t="s">
        <v>1650</v>
      </c>
      <c r="J2103" s="167" t="s">
        <v>2127</v>
      </c>
      <c r="K2103" s="167" t="s">
        <v>671</v>
      </c>
      <c r="L2103" s="167" t="s">
        <v>2128</v>
      </c>
      <c r="M2103" s="167" t="s">
        <v>3166</v>
      </c>
      <c r="O2103" s="167">
        <v>11355</v>
      </c>
      <c r="P2103" s="167" t="s">
        <v>4987</v>
      </c>
      <c r="Q2103" s="167">
        <v>115</v>
      </c>
      <c r="S2103" s="167">
        <f t="shared" si="32"/>
        <v>115</v>
      </c>
      <c r="T2103" s="167" t="s">
        <v>1361</v>
      </c>
    </row>
    <row r="2104" spans="1:20">
      <c r="A2104" s="167">
        <v>50500</v>
      </c>
      <c r="B2104" s="168">
        <v>45959</v>
      </c>
      <c r="C2104" s="168">
        <v>45959</v>
      </c>
      <c r="D2104" s="167" t="s">
        <v>5841</v>
      </c>
      <c r="E2104" s="167" t="s">
        <v>5841</v>
      </c>
      <c r="F2104" s="167" t="s">
        <v>1425</v>
      </c>
      <c r="G2104" s="167" t="s">
        <v>1426</v>
      </c>
      <c r="I2104" s="167" t="s">
        <v>1650</v>
      </c>
      <c r="J2104" s="167" t="s">
        <v>2127</v>
      </c>
      <c r="K2104" s="167" t="s">
        <v>671</v>
      </c>
      <c r="L2104" s="167" t="s">
        <v>2128</v>
      </c>
      <c r="M2104" s="167" t="s">
        <v>3166</v>
      </c>
      <c r="O2104" s="167">
        <v>11355</v>
      </c>
      <c r="P2104" s="167" t="s">
        <v>4987</v>
      </c>
      <c r="Q2104" s="167">
        <v>115</v>
      </c>
      <c r="S2104" s="167">
        <f t="shared" si="32"/>
        <v>115</v>
      </c>
      <c r="T2104" s="167" t="s">
        <v>1361</v>
      </c>
    </row>
    <row r="2105" spans="1:20">
      <c r="A2105" s="167">
        <v>50500</v>
      </c>
      <c r="B2105" s="168">
        <v>45959</v>
      </c>
      <c r="C2105" s="168">
        <v>45959</v>
      </c>
      <c r="D2105" s="167" t="s">
        <v>5841</v>
      </c>
      <c r="E2105" s="167" t="s">
        <v>5841</v>
      </c>
      <c r="F2105" s="167" t="s">
        <v>1425</v>
      </c>
      <c r="G2105" s="167" t="s">
        <v>1426</v>
      </c>
      <c r="I2105" s="167" t="s">
        <v>1650</v>
      </c>
      <c r="J2105" s="167" t="s">
        <v>1941</v>
      </c>
      <c r="K2105" s="167" t="s">
        <v>671</v>
      </c>
      <c r="L2105" s="167" t="s">
        <v>1942</v>
      </c>
      <c r="M2105" s="167" t="s">
        <v>3166</v>
      </c>
      <c r="O2105" s="167">
        <v>11355</v>
      </c>
      <c r="P2105" s="167" t="s">
        <v>4987</v>
      </c>
      <c r="Q2105" s="167">
        <v>1380</v>
      </c>
      <c r="S2105" s="167">
        <f t="shared" si="32"/>
        <v>1380</v>
      </c>
      <c r="T2105" s="167" t="s">
        <v>1361</v>
      </c>
    </row>
    <row r="2106" spans="1:20">
      <c r="A2106" s="167">
        <v>50600</v>
      </c>
      <c r="B2106" s="168">
        <v>45901</v>
      </c>
      <c r="C2106" s="168">
        <v>45901</v>
      </c>
      <c r="E2106" s="167" t="s">
        <v>5869</v>
      </c>
      <c r="F2106" s="167" t="s">
        <v>4984</v>
      </c>
      <c r="G2106" s="167" t="s">
        <v>4985</v>
      </c>
      <c r="H2106" s="167" t="s">
        <v>5870</v>
      </c>
      <c r="I2106" s="167" t="s">
        <v>4956</v>
      </c>
      <c r="O2106" s="167">
        <v>613</v>
      </c>
      <c r="P2106" s="167" t="s">
        <v>5871</v>
      </c>
      <c r="R2106" s="167">
        <v>4096.1499999999996</v>
      </c>
      <c r="S2106" s="167">
        <f t="shared" si="32"/>
        <v>-4096.1499999999996</v>
      </c>
      <c r="T2106" s="167" t="s">
        <v>1361</v>
      </c>
    </row>
    <row r="2107" spans="1:20">
      <c r="A2107" s="167">
        <v>50600</v>
      </c>
      <c r="B2107" s="168">
        <v>45901</v>
      </c>
      <c r="C2107" s="168">
        <v>45901</v>
      </c>
      <c r="E2107" s="167" t="s">
        <v>5869</v>
      </c>
      <c r="F2107" s="167" t="s">
        <v>5872</v>
      </c>
      <c r="G2107" s="167" t="s">
        <v>5873</v>
      </c>
      <c r="H2107" s="167" t="s">
        <v>5870</v>
      </c>
      <c r="I2107" s="167" t="s">
        <v>4956</v>
      </c>
      <c r="O2107" s="167">
        <v>613</v>
      </c>
      <c r="P2107" s="167" t="s">
        <v>5871</v>
      </c>
      <c r="R2107" s="167">
        <v>1442.31</v>
      </c>
      <c r="S2107" s="167">
        <f t="shared" si="32"/>
        <v>-1442.31</v>
      </c>
      <c r="T2107" s="167" t="s">
        <v>1361</v>
      </c>
    </row>
    <row r="2108" spans="1:20">
      <c r="A2108" s="167">
        <v>50600</v>
      </c>
      <c r="B2108" s="168">
        <v>45901</v>
      </c>
      <c r="C2108" s="168">
        <v>45901</v>
      </c>
      <c r="E2108" s="167" t="s">
        <v>5869</v>
      </c>
      <c r="F2108" s="167" t="s">
        <v>5874</v>
      </c>
      <c r="G2108" s="167" t="s">
        <v>5875</v>
      </c>
      <c r="H2108" s="167" t="s">
        <v>5870</v>
      </c>
      <c r="I2108" s="167" t="s">
        <v>4956</v>
      </c>
      <c r="O2108" s="167">
        <v>613</v>
      </c>
      <c r="P2108" s="167" t="s">
        <v>5871</v>
      </c>
      <c r="R2108" s="167">
        <v>2403.85</v>
      </c>
      <c r="S2108" s="167">
        <f t="shared" si="32"/>
        <v>-2403.85</v>
      </c>
      <c r="T2108" s="167" t="s">
        <v>1361</v>
      </c>
    </row>
    <row r="2109" spans="1:20">
      <c r="A2109" s="167">
        <v>50600</v>
      </c>
      <c r="B2109" s="168">
        <v>45901</v>
      </c>
      <c r="C2109" s="168">
        <v>45901</v>
      </c>
      <c r="E2109" s="167" t="s">
        <v>5869</v>
      </c>
      <c r="F2109" s="167" t="s">
        <v>5876</v>
      </c>
      <c r="G2109" s="167" t="s">
        <v>5877</v>
      </c>
      <c r="H2109" s="167" t="s">
        <v>5870</v>
      </c>
      <c r="I2109" s="167" t="s">
        <v>4971</v>
      </c>
      <c r="O2109" s="167">
        <v>613</v>
      </c>
      <c r="P2109" s="167" t="s">
        <v>5871</v>
      </c>
      <c r="R2109" s="167">
        <v>1743.08</v>
      </c>
      <c r="S2109" s="167">
        <f t="shared" si="32"/>
        <v>-1743.08</v>
      </c>
      <c r="T2109" s="167" t="s">
        <v>1361</v>
      </c>
    </row>
    <row r="2110" spans="1:20">
      <c r="A2110" s="167">
        <v>50600</v>
      </c>
      <c r="B2110" s="168">
        <v>45912</v>
      </c>
      <c r="C2110" s="168">
        <v>45912</v>
      </c>
      <c r="E2110" s="167" t="s">
        <v>5878</v>
      </c>
      <c r="F2110" s="167" t="s">
        <v>5874</v>
      </c>
      <c r="G2110" s="167" t="s">
        <v>5875</v>
      </c>
      <c r="H2110" s="167" t="s">
        <v>5870</v>
      </c>
      <c r="I2110" s="167" t="s">
        <v>4956</v>
      </c>
      <c r="O2110" s="167">
        <v>617</v>
      </c>
      <c r="P2110" s="167" t="s">
        <v>5871</v>
      </c>
      <c r="Q2110" s="167">
        <v>480.77</v>
      </c>
      <c r="S2110" s="167">
        <f t="shared" si="32"/>
        <v>480.77</v>
      </c>
      <c r="T2110" s="167" t="s">
        <v>1361</v>
      </c>
    </row>
    <row r="2111" spans="1:20">
      <c r="A2111" s="167">
        <v>50600</v>
      </c>
      <c r="B2111" s="168">
        <v>45912</v>
      </c>
      <c r="C2111" s="168">
        <v>45912</v>
      </c>
      <c r="E2111" s="167" t="s">
        <v>5879</v>
      </c>
      <c r="F2111" s="167" t="s">
        <v>4984</v>
      </c>
      <c r="G2111" s="167" t="s">
        <v>4985</v>
      </c>
      <c r="H2111" s="167" t="s">
        <v>5870</v>
      </c>
      <c r="I2111" s="167" t="s">
        <v>4956</v>
      </c>
      <c r="O2111" s="167">
        <v>617</v>
      </c>
      <c r="P2111" s="167" t="s">
        <v>5871</v>
      </c>
      <c r="Q2111" s="167">
        <v>819.23</v>
      </c>
      <c r="S2111" s="167">
        <f t="shared" si="32"/>
        <v>819.23</v>
      </c>
      <c r="T2111" s="167" t="s">
        <v>1361</v>
      </c>
    </row>
    <row r="2112" spans="1:20">
      <c r="A2112" s="167">
        <v>50600</v>
      </c>
      <c r="B2112" s="168">
        <v>45912</v>
      </c>
      <c r="C2112" s="168">
        <v>45912</v>
      </c>
      <c r="E2112" s="167" t="s">
        <v>5880</v>
      </c>
      <c r="F2112" s="167" t="s">
        <v>5872</v>
      </c>
      <c r="G2112" s="167" t="s">
        <v>5873</v>
      </c>
      <c r="H2112" s="167" t="s">
        <v>5870</v>
      </c>
      <c r="I2112" s="167" t="s">
        <v>4956</v>
      </c>
      <c r="O2112" s="167">
        <v>617</v>
      </c>
      <c r="P2112" s="167" t="s">
        <v>5871</v>
      </c>
      <c r="Q2112" s="167">
        <v>288.45999999999998</v>
      </c>
      <c r="S2112" s="167">
        <f t="shared" si="32"/>
        <v>288.45999999999998</v>
      </c>
      <c r="T2112" s="167" t="s">
        <v>1361</v>
      </c>
    </row>
    <row r="2113" spans="1:20">
      <c r="A2113" s="167">
        <v>50600</v>
      </c>
      <c r="B2113" s="168">
        <v>45912</v>
      </c>
      <c r="C2113" s="168">
        <v>45912</v>
      </c>
      <c r="E2113" s="167" t="s">
        <v>5881</v>
      </c>
      <c r="F2113" s="167" t="s">
        <v>5874</v>
      </c>
      <c r="G2113" s="167" t="s">
        <v>5875</v>
      </c>
      <c r="H2113" s="167" t="s">
        <v>5870</v>
      </c>
      <c r="I2113" s="167" t="s">
        <v>4956</v>
      </c>
      <c r="O2113" s="167">
        <v>617</v>
      </c>
      <c r="P2113" s="167" t="s">
        <v>5871</v>
      </c>
      <c r="Q2113" s="167">
        <v>4326.92</v>
      </c>
      <c r="S2113" s="167">
        <f t="shared" si="32"/>
        <v>4326.92</v>
      </c>
      <c r="T2113" s="167" t="s">
        <v>1361</v>
      </c>
    </row>
    <row r="2114" spans="1:20">
      <c r="A2114" s="167">
        <v>50600</v>
      </c>
      <c r="B2114" s="168">
        <v>45912</v>
      </c>
      <c r="C2114" s="168">
        <v>45912</v>
      </c>
      <c r="E2114" s="167" t="s">
        <v>5882</v>
      </c>
      <c r="F2114" s="167" t="s">
        <v>4984</v>
      </c>
      <c r="G2114" s="167" t="s">
        <v>4985</v>
      </c>
      <c r="H2114" s="167" t="s">
        <v>5870</v>
      </c>
      <c r="I2114" s="167" t="s">
        <v>4956</v>
      </c>
      <c r="O2114" s="167">
        <v>617</v>
      </c>
      <c r="P2114" s="167" t="s">
        <v>5871</v>
      </c>
      <c r="Q2114" s="167">
        <v>7373.07</v>
      </c>
      <c r="S2114" s="167">
        <f t="shared" si="32"/>
        <v>7373.07</v>
      </c>
      <c r="T2114" s="167" t="s">
        <v>1361</v>
      </c>
    </row>
    <row r="2115" spans="1:20">
      <c r="A2115" s="167">
        <v>50600</v>
      </c>
      <c r="B2115" s="168">
        <v>45912</v>
      </c>
      <c r="C2115" s="168">
        <v>45912</v>
      </c>
      <c r="E2115" s="167" t="s">
        <v>5883</v>
      </c>
      <c r="F2115" s="167" t="s">
        <v>5872</v>
      </c>
      <c r="G2115" s="167" t="s">
        <v>5873</v>
      </c>
      <c r="H2115" s="167" t="s">
        <v>5870</v>
      </c>
      <c r="I2115" s="167" t="s">
        <v>4956</v>
      </c>
      <c r="O2115" s="167">
        <v>617</v>
      </c>
      <c r="P2115" s="167" t="s">
        <v>5871</v>
      </c>
      <c r="Q2115" s="167">
        <v>2596.16</v>
      </c>
      <c r="S2115" s="167">
        <f t="shared" ref="S2115:S2178" si="33">Q2115-R2115</f>
        <v>2596.16</v>
      </c>
      <c r="T2115" s="167" t="s">
        <v>1361</v>
      </c>
    </row>
    <row r="2116" spans="1:20">
      <c r="A2116" s="167">
        <v>50600</v>
      </c>
      <c r="B2116" s="168">
        <v>45912</v>
      </c>
      <c r="C2116" s="168">
        <v>45912</v>
      </c>
      <c r="E2116" s="167" t="s">
        <v>5884</v>
      </c>
      <c r="F2116" s="167" t="s">
        <v>5876</v>
      </c>
      <c r="G2116" s="167" t="s">
        <v>5877</v>
      </c>
      <c r="H2116" s="167" t="s">
        <v>5870</v>
      </c>
      <c r="I2116" s="167" t="s">
        <v>4971</v>
      </c>
      <c r="O2116" s="167">
        <v>617</v>
      </c>
      <c r="P2116" s="167" t="s">
        <v>5871</v>
      </c>
      <c r="Q2116" s="167">
        <v>348.62</v>
      </c>
      <c r="S2116" s="167">
        <f t="shared" si="33"/>
        <v>348.62</v>
      </c>
      <c r="T2116" s="167" t="s">
        <v>1361</v>
      </c>
    </row>
    <row r="2117" spans="1:20">
      <c r="A2117" s="167">
        <v>50600</v>
      </c>
      <c r="B2117" s="168">
        <v>45912</v>
      </c>
      <c r="C2117" s="168">
        <v>45912</v>
      </c>
      <c r="E2117" s="167" t="s">
        <v>5885</v>
      </c>
      <c r="F2117" s="167" t="s">
        <v>5876</v>
      </c>
      <c r="G2117" s="167" t="s">
        <v>5877</v>
      </c>
      <c r="H2117" s="167" t="s">
        <v>5870</v>
      </c>
      <c r="I2117" s="167" t="s">
        <v>4971</v>
      </c>
      <c r="O2117" s="167">
        <v>617</v>
      </c>
      <c r="P2117" s="167" t="s">
        <v>5871</v>
      </c>
      <c r="Q2117" s="167">
        <v>3137.53</v>
      </c>
      <c r="S2117" s="167">
        <f t="shared" si="33"/>
        <v>3137.53</v>
      </c>
      <c r="T2117" s="167" t="s">
        <v>1361</v>
      </c>
    </row>
    <row r="2118" spans="1:20">
      <c r="A2118" s="167">
        <v>50600</v>
      </c>
      <c r="B2118" s="168">
        <v>45919</v>
      </c>
      <c r="C2118" s="168">
        <v>45919</v>
      </c>
      <c r="E2118" s="167" t="s">
        <v>5886</v>
      </c>
      <c r="F2118" s="167" t="s">
        <v>5874</v>
      </c>
      <c r="G2118" s="167" t="s">
        <v>5875</v>
      </c>
      <c r="I2118" s="167" t="s">
        <v>4956</v>
      </c>
      <c r="O2118" s="167">
        <v>628</v>
      </c>
      <c r="P2118" s="167" t="s">
        <v>5871</v>
      </c>
      <c r="Q2118" s="167">
        <v>4326.92</v>
      </c>
      <c r="S2118" s="167">
        <f t="shared" si="33"/>
        <v>4326.92</v>
      </c>
      <c r="T2118" s="167" t="s">
        <v>1361</v>
      </c>
    </row>
    <row r="2119" spans="1:20">
      <c r="A2119" s="167">
        <v>50600</v>
      </c>
      <c r="B2119" s="168">
        <v>45919</v>
      </c>
      <c r="C2119" s="168">
        <v>45919</v>
      </c>
      <c r="E2119" s="167" t="s">
        <v>5887</v>
      </c>
      <c r="F2119" s="167" t="s">
        <v>5874</v>
      </c>
      <c r="G2119" s="167" t="s">
        <v>5875</v>
      </c>
      <c r="I2119" s="167" t="s">
        <v>4956</v>
      </c>
      <c r="O2119" s="167">
        <v>628</v>
      </c>
      <c r="P2119" s="167" t="s">
        <v>5871</v>
      </c>
      <c r="Q2119" s="167">
        <v>9090.14</v>
      </c>
      <c r="S2119" s="167">
        <f t="shared" si="33"/>
        <v>9090.14</v>
      </c>
      <c r="T2119" s="167" t="s">
        <v>1361</v>
      </c>
    </row>
    <row r="2120" spans="1:20">
      <c r="A2120" s="167">
        <v>50600</v>
      </c>
      <c r="B2120" s="168">
        <v>45926</v>
      </c>
      <c r="C2120" s="168">
        <v>45926</v>
      </c>
      <c r="E2120" s="167" t="s">
        <v>5882</v>
      </c>
      <c r="F2120" s="167" t="s">
        <v>4984</v>
      </c>
      <c r="G2120" s="167" t="s">
        <v>4985</v>
      </c>
      <c r="H2120" s="167" t="s">
        <v>5870</v>
      </c>
      <c r="I2120" s="167" t="s">
        <v>4956</v>
      </c>
      <c r="O2120" s="167">
        <v>619</v>
      </c>
      <c r="P2120" s="167" t="s">
        <v>5871</v>
      </c>
      <c r="Q2120" s="167">
        <v>7901.68</v>
      </c>
      <c r="S2120" s="167">
        <f t="shared" si="33"/>
        <v>7901.68</v>
      </c>
      <c r="T2120" s="167" t="s">
        <v>1361</v>
      </c>
    </row>
    <row r="2121" spans="1:20">
      <c r="A2121" s="167">
        <v>50600</v>
      </c>
      <c r="B2121" s="168">
        <v>45926</v>
      </c>
      <c r="C2121" s="168">
        <v>45926</v>
      </c>
      <c r="E2121" s="167" t="s">
        <v>5883</v>
      </c>
      <c r="F2121" s="167" t="s">
        <v>5872</v>
      </c>
      <c r="G2121" s="167" t="s">
        <v>5873</v>
      </c>
      <c r="H2121" s="167" t="s">
        <v>5870</v>
      </c>
      <c r="I2121" s="167" t="s">
        <v>4956</v>
      </c>
      <c r="O2121" s="167">
        <v>619</v>
      </c>
      <c r="P2121" s="167" t="s">
        <v>5871</v>
      </c>
      <c r="Q2121" s="167">
        <v>2884.62</v>
      </c>
      <c r="S2121" s="167">
        <f t="shared" si="33"/>
        <v>2884.62</v>
      </c>
      <c r="T2121" s="167" t="s">
        <v>1361</v>
      </c>
    </row>
    <row r="2122" spans="1:20">
      <c r="A2122" s="167">
        <v>50600</v>
      </c>
      <c r="B2122" s="168">
        <v>45926</v>
      </c>
      <c r="C2122" s="168">
        <v>45926</v>
      </c>
      <c r="E2122" s="167" t="s">
        <v>5888</v>
      </c>
      <c r="F2122" s="167" t="s">
        <v>4984</v>
      </c>
      <c r="G2122" s="167" t="s">
        <v>4985</v>
      </c>
      <c r="H2122" s="167" t="s">
        <v>5870</v>
      </c>
      <c r="I2122" s="167" t="s">
        <v>4956</v>
      </c>
      <c r="O2122" s="167">
        <v>619</v>
      </c>
      <c r="P2122" s="167" t="s">
        <v>5871</v>
      </c>
      <c r="Q2122" s="167">
        <v>290.62</v>
      </c>
      <c r="S2122" s="167">
        <f t="shared" si="33"/>
        <v>290.62</v>
      </c>
      <c r="T2122" s="167" t="s">
        <v>1361</v>
      </c>
    </row>
    <row r="2123" spans="1:20">
      <c r="A2123" s="167">
        <v>50600</v>
      </c>
      <c r="B2123" s="168">
        <v>45926</v>
      </c>
      <c r="C2123" s="168">
        <v>45926</v>
      </c>
      <c r="E2123" s="167" t="s">
        <v>5889</v>
      </c>
      <c r="F2123" s="167" t="s">
        <v>5876</v>
      </c>
      <c r="G2123" s="167" t="s">
        <v>5877</v>
      </c>
      <c r="H2123" s="167" t="s">
        <v>5870</v>
      </c>
      <c r="I2123" s="167" t="s">
        <v>4971</v>
      </c>
      <c r="O2123" s="167">
        <v>619</v>
      </c>
      <c r="P2123" s="167" t="s">
        <v>5871</v>
      </c>
      <c r="Q2123" s="167">
        <v>697.23</v>
      </c>
      <c r="S2123" s="167">
        <f t="shared" si="33"/>
        <v>697.23</v>
      </c>
      <c r="T2123" s="167" t="s">
        <v>1361</v>
      </c>
    </row>
    <row r="2124" spans="1:20">
      <c r="A2124" s="167">
        <v>50600</v>
      </c>
      <c r="B2124" s="168">
        <v>45926</v>
      </c>
      <c r="C2124" s="168">
        <v>45926</v>
      </c>
      <c r="E2124" s="167" t="s">
        <v>5885</v>
      </c>
      <c r="F2124" s="167" t="s">
        <v>5876</v>
      </c>
      <c r="G2124" s="167" t="s">
        <v>5877</v>
      </c>
      <c r="H2124" s="167" t="s">
        <v>5870</v>
      </c>
      <c r="I2124" s="167" t="s">
        <v>4971</v>
      </c>
      <c r="O2124" s="167">
        <v>619</v>
      </c>
      <c r="P2124" s="167" t="s">
        <v>5871</v>
      </c>
      <c r="Q2124" s="167">
        <v>2788.92</v>
      </c>
      <c r="S2124" s="167">
        <f t="shared" si="33"/>
        <v>2788.92</v>
      </c>
      <c r="T2124" s="167" t="s">
        <v>1361</v>
      </c>
    </row>
    <row r="2125" spans="1:20">
      <c r="A2125" s="167">
        <v>50600</v>
      </c>
      <c r="B2125" s="168">
        <v>45930</v>
      </c>
      <c r="C2125" s="168">
        <v>45930</v>
      </c>
      <c r="E2125" s="167" t="s">
        <v>5890</v>
      </c>
      <c r="F2125" s="167" t="s">
        <v>4984</v>
      </c>
      <c r="G2125" s="167" t="s">
        <v>4985</v>
      </c>
      <c r="H2125" s="167" t="s">
        <v>5870</v>
      </c>
      <c r="I2125" s="167" t="s">
        <v>4956</v>
      </c>
      <c r="O2125" s="167">
        <v>620</v>
      </c>
      <c r="P2125" s="167" t="s">
        <v>5871</v>
      </c>
      <c r="Q2125" s="167">
        <v>5734.62</v>
      </c>
      <c r="S2125" s="167">
        <f t="shared" si="33"/>
        <v>5734.62</v>
      </c>
      <c r="T2125" s="167" t="s">
        <v>1361</v>
      </c>
    </row>
    <row r="2126" spans="1:20">
      <c r="A2126" s="167">
        <v>50600</v>
      </c>
      <c r="B2126" s="168">
        <v>45930</v>
      </c>
      <c r="C2126" s="168">
        <v>45930</v>
      </c>
      <c r="E2126" s="167" t="s">
        <v>5890</v>
      </c>
      <c r="F2126" s="167" t="s">
        <v>5872</v>
      </c>
      <c r="G2126" s="167" t="s">
        <v>5873</v>
      </c>
      <c r="H2126" s="167" t="s">
        <v>5870</v>
      </c>
      <c r="I2126" s="167" t="s">
        <v>4956</v>
      </c>
      <c r="O2126" s="167">
        <v>620</v>
      </c>
      <c r="P2126" s="167" t="s">
        <v>5871</v>
      </c>
      <c r="Q2126" s="167">
        <v>2019.23</v>
      </c>
      <c r="S2126" s="167">
        <f t="shared" si="33"/>
        <v>2019.23</v>
      </c>
      <c r="T2126" s="167" t="s">
        <v>1361</v>
      </c>
    </row>
    <row r="2127" spans="1:20">
      <c r="A2127" s="167">
        <v>50600</v>
      </c>
      <c r="B2127" s="168">
        <v>45930</v>
      </c>
      <c r="C2127" s="168">
        <v>45930</v>
      </c>
      <c r="E2127" s="167" t="s">
        <v>5890</v>
      </c>
      <c r="F2127" s="167" t="s">
        <v>5876</v>
      </c>
      <c r="G2127" s="167" t="s">
        <v>5877</v>
      </c>
      <c r="H2127" s="167" t="s">
        <v>5870</v>
      </c>
      <c r="I2127" s="167" t="s">
        <v>4971</v>
      </c>
      <c r="O2127" s="167">
        <v>620</v>
      </c>
      <c r="P2127" s="167" t="s">
        <v>5871</v>
      </c>
      <c r="Q2127" s="167">
        <v>2440.31</v>
      </c>
      <c r="S2127" s="167">
        <f t="shared" si="33"/>
        <v>2440.31</v>
      </c>
      <c r="T2127" s="167" t="s">
        <v>1361</v>
      </c>
    </row>
    <row r="2128" spans="1:20">
      <c r="A2128" s="167">
        <v>50600</v>
      </c>
      <c r="B2128" s="168">
        <v>45931</v>
      </c>
      <c r="C2128" s="168">
        <v>45931</v>
      </c>
      <c r="E2128" s="167" t="s">
        <v>5869</v>
      </c>
      <c r="F2128" s="167" t="s">
        <v>4984</v>
      </c>
      <c r="G2128" s="167" t="s">
        <v>4985</v>
      </c>
      <c r="H2128" s="167" t="s">
        <v>5870</v>
      </c>
      <c r="I2128" s="167" t="s">
        <v>4956</v>
      </c>
      <c r="O2128" s="167">
        <v>621</v>
      </c>
      <c r="P2128" s="167" t="s">
        <v>5871</v>
      </c>
      <c r="R2128" s="167">
        <v>5734.62</v>
      </c>
      <c r="S2128" s="167">
        <f t="shared" si="33"/>
        <v>-5734.62</v>
      </c>
      <c r="T2128" s="167" t="s">
        <v>1361</v>
      </c>
    </row>
    <row r="2129" spans="1:20">
      <c r="A2129" s="167">
        <v>50600</v>
      </c>
      <c r="B2129" s="168">
        <v>45931</v>
      </c>
      <c r="C2129" s="168">
        <v>45931</v>
      </c>
      <c r="E2129" s="167" t="s">
        <v>5869</v>
      </c>
      <c r="F2129" s="167" t="s">
        <v>5872</v>
      </c>
      <c r="G2129" s="167" t="s">
        <v>5873</v>
      </c>
      <c r="H2129" s="167" t="s">
        <v>5870</v>
      </c>
      <c r="I2129" s="167" t="s">
        <v>4956</v>
      </c>
      <c r="O2129" s="167">
        <v>621</v>
      </c>
      <c r="P2129" s="167" t="s">
        <v>5871</v>
      </c>
      <c r="R2129" s="167">
        <v>2019.23</v>
      </c>
      <c r="S2129" s="167">
        <f t="shared" si="33"/>
        <v>-2019.23</v>
      </c>
      <c r="T2129" s="167" t="s">
        <v>1361</v>
      </c>
    </row>
    <row r="2130" spans="1:20">
      <c r="A2130" s="167">
        <v>50600</v>
      </c>
      <c r="B2130" s="168">
        <v>45931</v>
      </c>
      <c r="C2130" s="168">
        <v>45931</v>
      </c>
      <c r="E2130" s="167" t="s">
        <v>5891</v>
      </c>
      <c r="F2130" s="167" t="s">
        <v>5874</v>
      </c>
      <c r="G2130" s="167" t="s">
        <v>5875</v>
      </c>
      <c r="I2130" s="167" t="s">
        <v>4956</v>
      </c>
      <c r="O2130" s="167">
        <v>642</v>
      </c>
      <c r="P2130" s="167" t="s">
        <v>5871</v>
      </c>
      <c r="Q2130" s="167">
        <v>9616</v>
      </c>
      <c r="S2130" s="167">
        <f t="shared" si="33"/>
        <v>9616</v>
      </c>
      <c r="T2130" s="167" t="s">
        <v>1361</v>
      </c>
    </row>
    <row r="2131" spans="1:20">
      <c r="A2131" s="167">
        <v>50600</v>
      </c>
      <c r="B2131" s="168">
        <v>45931</v>
      </c>
      <c r="C2131" s="168">
        <v>45931</v>
      </c>
      <c r="E2131" s="167" t="s">
        <v>5869</v>
      </c>
      <c r="F2131" s="167" t="s">
        <v>5876</v>
      </c>
      <c r="G2131" s="167" t="s">
        <v>5877</v>
      </c>
      <c r="H2131" s="167" t="s">
        <v>5870</v>
      </c>
      <c r="I2131" s="167" t="s">
        <v>4971</v>
      </c>
      <c r="O2131" s="167">
        <v>621</v>
      </c>
      <c r="P2131" s="167" t="s">
        <v>5871</v>
      </c>
      <c r="R2131" s="167">
        <v>2440.31</v>
      </c>
      <c r="S2131" s="167">
        <f t="shared" si="33"/>
        <v>-2440.31</v>
      </c>
      <c r="T2131" s="167" t="s">
        <v>1361</v>
      </c>
    </row>
    <row r="2132" spans="1:20">
      <c r="A2132" s="167">
        <v>50600</v>
      </c>
      <c r="B2132" s="168">
        <v>45940</v>
      </c>
      <c r="C2132" s="168">
        <v>45940</v>
      </c>
      <c r="E2132" s="167" t="s">
        <v>5892</v>
      </c>
      <c r="F2132" s="167" t="s">
        <v>4984</v>
      </c>
      <c r="G2132" s="167" t="s">
        <v>4985</v>
      </c>
      <c r="H2132" s="167" t="s">
        <v>5870</v>
      </c>
      <c r="I2132" s="167" t="s">
        <v>4956</v>
      </c>
      <c r="O2132" s="167">
        <v>634</v>
      </c>
      <c r="P2132" s="167" t="s">
        <v>5871</v>
      </c>
      <c r="Q2132" s="167">
        <v>2146.15</v>
      </c>
      <c r="S2132" s="167">
        <f t="shared" si="33"/>
        <v>2146.15</v>
      </c>
      <c r="T2132" s="167" t="s">
        <v>1361</v>
      </c>
    </row>
    <row r="2133" spans="1:20">
      <c r="A2133" s="167">
        <v>50600</v>
      </c>
      <c r="B2133" s="168">
        <v>45940</v>
      </c>
      <c r="C2133" s="168">
        <v>45940</v>
      </c>
      <c r="E2133" s="167" t="s">
        <v>5882</v>
      </c>
      <c r="F2133" s="167" t="s">
        <v>4984</v>
      </c>
      <c r="G2133" s="167" t="s">
        <v>4985</v>
      </c>
      <c r="H2133" s="167" t="s">
        <v>5870</v>
      </c>
      <c r="I2133" s="167" t="s">
        <v>4956</v>
      </c>
      <c r="O2133" s="167">
        <v>634</v>
      </c>
      <c r="P2133" s="167" t="s">
        <v>5871</v>
      </c>
      <c r="Q2133" s="167">
        <v>6046.15</v>
      </c>
      <c r="S2133" s="167">
        <f t="shared" si="33"/>
        <v>6046.15</v>
      </c>
      <c r="T2133" s="167" t="s">
        <v>1361</v>
      </c>
    </row>
    <row r="2134" spans="1:20">
      <c r="A2134" s="167">
        <v>50600</v>
      </c>
      <c r="B2134" s="168">
        <v>45940</v>
      </c>
      <c r="C2134" s="168">
        <v>45940</v>
      </c>
      <c r="E2134" s="167" t="s">
        <v>5883</v>
      </c>
      <c r="F2134" s="167" t="s">
        <v>5872</v>
      </c>
      <c r="G2134" s="167" t="s">
        <v>5873</v>
      </c>
      <c r="H2134" s="167" t="s">
        <v>5870</v>
      </c>
      <c r="I2134" s="167" t="s">
        <v>4956</v>
      </c>
      <c r="O2134" s="167">
        <v>634</v>
      </c>
      <c r="P2134" s="167" t="s">
        <v>5871</v>
      </c>
      <c r="Q2134" s="167">
        <v>2884.62</v>
      </c>
      <c r="S2134" s="167">
        <f t="shared" si="33"/>
        <v>2884.62</v>
      </c>
      <c r="T2134" s="167" t="s">
        <v>1361</v>
      </c>
    </row>
    <row r="2135" spans="1:20">
      <c r="A2135" s="167">
        <v>50600</v>
      </c>
      <c r="B2135" s="168">
        <v>45940</v>
      </c>
      <c r="C2135" s="168">
        <v>45940</v>
      </c>
      <c r="E2135" s="167" t="s">
        <v>5889</v>
      </c>
      <c r="F2135" s="167" t="s">
        <v>5876</v>
      </c>
      <c r="G2135" s="167" t="s">
        <v>5877</v>
      </c>
      <c r="H2135" s="167" t="s">
        <v>5870</v>
      </c>
      <c r="I2135" s="167" t="s">
        <v>4971</v>
      </c>
      <c r="O2135" s="167">
        <v>634</v>
      </c>
      <c r="P2135" s="167" t="s">
        <v>5871</v>
      </c>
      <c r="Q2135" s="167">
        <v>348.62</v>
      </c>
      <c r="S2135" s="167">
        <f t="shared" si="33"/>
        <v>348.62</v>
      </c>
      <c r="T2135" s="167" t="s">
        <v>1361</v>
      </c>
    </row>
    <row r="2136" spans="1:20">
      <c r="A2136" s="167">
        <v>50600</v>
      </c>
      <c r="B2136" s="168">
        <v>45940</v>
      </c>
      <c r="C2136" s="168">
        <v>45940</v>
      </c>
      <c r="E2136" s="167" t="s">
        <v>5885</v>
      </c>
      <c r="F2136" s="167" t="s">
        <v>5876</v>
      </c>
      <c r="G2136" s="167" t="s">
        <v>5877</v>
      </c>
      <c r="H2136" s="167" t="s">
        <v>5870</v>
      </c>
      <c r="I2136" s="167" t="s">
        <v>4971</v>
      </c>
      <c r="O2136" s="167">
        <v>634</v>
      </c>
      <c r="P2136" s="167" t="s">
        <v>5871</v>
      </c>
      <c r="Q2136" s="167">
        <v>3137.53</v>
      </c>
      <c r="S2136" s="167">
        <f t="shared" si="33"/>
        <v>3137.53</v>
      </c>
      <c r="T2136" s="167" t="s">
        <v>1361</v>
      </c>
    </row>
    <row r="2137" spans="1:20">
      <c r="A2137" s="167">
        <v>50600</v>
      </c>
      <c r="B2137" s="168">
        <v>45954</v>
      </c>
      <c r="C2137" s="168">
        <v>45954</v>
      </c>
      <c r="E2137" s="167" t="s">
        <v>5893</v>
      </c>
      <c r="F2137" s="167" t="s">
        <v>5872</v>
      </c>
      <c r="G2137" s="167" t="s">
        <v>5873</v>
      </c>
      <c r="H2137" s="167" t="s">
        <v>5870</v>
      </c>
      <c r="I2137" s="167" t="s">
        <v>4956</v>
      </c>
      <c r="O2137" s="167">
        <v>636</v>
      </c>
      <c r="P2137" s="167" t="s">
        <v>5871</v>
      </c>
      <c r="Q2137" s="167">
        <v>1442.31</v>
      </c>
      <c r="S2137" s="167">
        <f t="shared" si="33"/>
        <v>1442.31</v>
      </c>
      <c r="T2137" s="167" t="s">
        <v>1361</v>
      </c>
    </row>
    <row r="2138" spans="1:20">
      <c r="A2138" s="167">
        <v>50600</v>
      </c>
      <c r="B2138" s="168">
        <v>45954</v>
      </c>
      <c r="C2138" s="168">
        <v>45954</v>
      </c>
      <c r="E2138" s="167" t="s">
        <v>5882</v>
      </c>
      <c r="F2138" s="167" t="s">
        <v>4984</v>
      </c>
      <c r="G2138" s="167" t="s">
        <v>4985</v>
      </c>
      <c r="H2138" s="167" t="s">
        <v>5870</v>
      </c>
      <c r="I2138" s="167" t="s">
        <v>4956</v>
      </c>
      <c r="O2138" s="167">
        <v>636</v>
      </c>
      <c r="P2138" s="167" t="s">
        <v>5871</v>
      </c>
      <c r="Q2138" s="167">
        <v>8192.2999999999993</v>
      </c>
      <c r="S2138" s="167">
        <f t="shared" si="33"/>
        <v>8192.2999999999993</v>
      </c>
      <c r="T2138" s="167" t="s">
        <v>1361</v>
      </c>
    </row>
    <row r="2139" spans="1:20">
      <c r="A2139" s="167">
        <v>50600</v>
      </c>
      <c r="B2139" s="168">
        <v>45954</v>
      </c>
      <c r="C2139" s="168">
        <v>45954</v>
      </c>
      <c r="E2139" s="167" t="s">
        <v>5883</v>
      </c>
      <c r="F2139" s="167" t="s">
        <v>5872</v>
      </c>
      <c r="G2139" s="167" t="s">
        <v>5873</v>
      </c>
      <c r="H2139" s="167" t="s">
        <v>5870</v>
      </c>
      <c r="I2139" s="167" t="s">
        <v>4956</v>
      </c>
      <c r="O2139" s="167">
        <v>636</v>
      </c>
      <c r="P2139" s="167" t="s">
        <v>5871</v>
      </c>
      <c r="Q2139" s="167">
        <v>1442.31</v>
      </c>
      <c r="S2139" s="167">
        <f t="shared" si="33"/>
        <v>1442.31</v>
      </c>
      <c r="T2139" s="167" t="s">
        <v>1361</v>
      </c>
    </row>
    <row r="2140" spans="1:20">
      <c r="A2140" s="167">
        <v>50600</v>
      </c>
      <c r="B2140" s="168">
        <v>45954</v>
      </c>
      <c r="C2140" s="168">
        <v>45954</v>
      </c>
      <c r="E2140" s="167" t="s">
        <v>5889</v>
      </c>
      <c r="F2140" s="167" t="s">
        <v>5876</v>
      </c>
      <c r="G2140" s="167" t="s">
        <v>5877</v>
      </c>
      <c r="H2140" s="167" t="s">
        <v>5870</v>
      </c>
      <c r="I2140" s="167" t="s">
        <v>4971</v>
      </c>
      <c r="O2140" s="167">
        <v>636</v>
      </c>
      <c r="P2140" s="167" t="s">
        <v>5871</v>
      </c>
      <c r="Q2140" s="167">
        <v>348.62</v>
      </c>
      <c r="S2140" s="167">
        <f t="shared" si="33"/>
        <v>348.62</v>
      </c>
      <c r="T2140" s="167" t="s">
        <v>1361</v>
      </c>
    </row>
    <row r="2141" spans="1:20">
      <c r="A2141" s="167">
        <v>50600</v>
      </c>
      <c r="B2141" s="168">
        <v>45954</v>
      </c>
      <c r="C2141" s="168">
        <v>45954</v>
      </c>
      <c r="E2141" s="167" t="s">
        <v>5885</v>
      </c>
      <c r="F2141" s="167" t="s">
        <v>5876</v>
      </c>
      <c r="G2141" s="167" t="s">
        <v>5877</v>
      </c>
      <c r="H2141" s="167" t="s">
        <v>5870</v>
      </c>
      <c r="I2141" s="167" t="s">
        <v>4971</v>
      </c>
      <c r="O2141" s="167">
        <v>636</v>
      </c>
      <c r="P2141" s="167" t="s">
        <v>5871</v>
      </c>
      <c r="Q2141" s="167">
        <v>3137.53</v>
      </c>
      <c r="S2141" s="167">
        <f t="shared" si="33"/>
        <v>3137.53</v>
      </c>
      <c r="T2141" s="167" t="s">
        <v>1361</v>
      </c>
    </row>
    <row r="2142" spans="1:20">
      <c r="A2142" s="167">
        <v>50600</v>
      </c>
      <c r="B2142" s="168">
        <v>45961</v>
      </c>
      <c r="C2142" s="168">
        <v>45961</v>
      </c>
      <c r="E2142" s="167" t="s">
        <v>5894</v>
      </c>
      <c r="F2142" s="167" t="s">
        <v>4984</v>
      </c>
      <c r="G2142" s="167" t="s">
        <v>4985</v>
      </c>
      <c r="H2142" s="167" t="s">
        <v>5870</v>
      </c>
      <c r="I2142" s="167" t="s">
        <v>4956</v>
      </c>
      <c r="O2142" s="167">
        <v>637</v>
      </c>
      <c r="P2142" s="167" t="s">
        <v>5871</v>
      </c>
      <c r="Q2142" s="167">
        <v>8192.31</v>
      </c>
      <c r="S2142" s="167">
        <f t="shared" si="33"/>
        <v>8192.31</v>
      </c>
      <c r="T2142" s="167" t="s">
        <v>1361</v>
      </c>
    </row>
    <row r="2143" spans="1:20">
      <c r="A2143" s="167">
        <v>50600</v>
      </c>
      <c r="B2143" s="168">
        <v>45961</v>
      </c>
      <c r="C2143" s="168">
        <v>45961</v>
      </c>
      <c r="E2143" s="167" t="s">
        <v>5894</v>
      </c>
      <c r="F2143" s="167" t="s">
        <v>5872</v>
      </c>
      <c r="G2143" s="167" t="s">
        <v>5873</v>
      </c>
      <c r="H2143" s="167" t="s">
        <v>5870</v>
      </c>
      <c r="I2143" s="167" t="s">
        <v>4956</v>
      </c>
      <c r="O2143" s="167">
        <v>637</v>
      </c>
      <c r="P2143" s="167" t="s">
        <v>5871</v>
      </c>
      <c r="Q2143" s="167">
        <v>2884.62</v>
      </c>
      <c r="S2143" s="167">
        <f t="shared" si="33"/>
        <v>2884.62</v>
      </c>
      <c r="T2143" s="167" t="s">
        <v>1361</v>
      </c>
    </row>
    <row r="2144" spans="1:20">
      <c r="A2144" s="167">
        <v>50600</v>
      </c>
      <c r="B2144" s="168">
        <v>45961</v>
      </c>
      <c r="C2144" s="168">
        <v>45961</v>
      </c>
      <c r="E2144" s="167" t="s">
        <v>5894</v>
      </c>
      <c r="F2144" s="167" t="s">
        <v>5876</v>
      </c>
      <c r="G2144" s="167" t="s">
        <v>5877</v>
      </c>
      <c r="H2144" s="167" t="s">
        <v>5870</v>
      </c>
      <c r="I2144" s="167" t="s">
        <v>4971</v>
      </c>
      <c r="O2144" s="167">
        <v>637</v>
      </c>
      <c r="P2144" s="167" t="s">
        <v>5871</v>
      </c>
      <c r="Q2144" s="167">
        <v>3486.15</v>
      </c>
      <c r="S2144" s="167">
        <f t="shared" si="33"/>
        <v>3486.15</v>
      </c>
      <c r="T2144" s="167" t="s">
        <v>1361</v>
      </c>
    </row>
    <row r="2145" spans="1:20">
      <c r="A2145" s="167">
        <v>50605</v>
      </c>
      <c r="B2145" s="168">
        <v>45901</v>
      </c>
      <c r="C2145" s="168">
        <v>45901</v>
      </c>
      <c r="E2145" s="167" t="s">
        <v>5869</v>
      </c>
      <c r="F2145" s="167" t="s">
        <v>5083</v>
      </c>
      <c r="G2145" s="167" t="s">
        <v>5084</v>
      </c>
      <c r="H2145" s="167" t="s">
        <v>5870</v>
      </c>
      <c r="I2145" s="167" t="s">
        <v>4956</v>
      </c>
      <c r="O2145" s="167">
        <v>613</v>
      </c>
      <c r="P2145" s="167" t="s">
        <v>5871</v>
      </c>
      <c r="R2145" s="167">
        <v>8347.2099999999991</v>
      </c>
      <c r="S2145" s="167">
        <f t="shared" si="33"/>
        <v>-8347.2099999999991</v>
      </c>
      <c r="T2145" s="167" t="s">
        <v>1361</v>
      </c>
    </row>
    <row r="2146" spans="1:20">
      <c r="A2146" s="167">
        <v>50605</v>
      </c>
      <c r="B2146" s="168">
        <v>45901</v>
      </c>
      <c r="C2146" s="168">
        <v>45901</v>
      </c>
      <c r="E2146" s="167" t="s">
        <v>5869</v>
      </c>
      <c r="F2146" s="167" t="s">
        <v>5895</v>
      </c>
      <c r="G2146" s="167" t="s">
        <v>5896</v>
      </c>
      <c r="H2146" s="167" t="s">
        <v>5870</v>
      </c>
      <c r="I2146" s="167" t="s">
        <v>4971</v>
      </c>
      <c r="O2146" s="167">
        <v>613</v>
      </c>
      <c r="P2146" s="167" t="s">
        <v>5871</v>
      </c>
      <c r="R2146" s="167">
        <v>2079.23</v>
      </c>
      <c r="S2146" s="167">
        <f t="shared" si="33"/>
        <v>-2079.23</v>
      </c>
      <c r="T2146" s="167" t="s">
        <v>1361</v>
      </c>
    </row>
    <row r="2147" spans="1:20">
      <c r="A2147" s="167">
        <v>50605</v>
      </c>
      <c r="B2147" s="168">
        <v>45912</v>
      </c>
      <c r="C2147" s="168">
        <v>45912</v>
      </c>
      <c r="E2147" s="167" t="s">
        <v>5897</v>
      </c>
      <c r="F2147" s="167" t="s">
        <v>5083</v>
      </c>
      <c r="G2147" s="167" t="s">
        <v>5084</v>
      </c>
      <c r="H2147" s="167" t="s">
        <v>5870</v>
      </c>
      <c r="I2147" s="167" t="s">
        <v>4956</v>
      </c>
      <c r="O2147" s="167">
        <v>617</v>
      </c>
      <c r="P2147" s="167" t="s">
        <v>5871</v>
      </c>
      <c r="Q2147" s="167">
        <v>1669.44</v>
      </c>
      <c r="S2147" s="167">
        <f t="shared" si="33"/>
        <v>1669.44</v>
      </c>
      <c r="T2147" s="167" t="s">
        <v>1361</v>
      </c>
    </row>
    <row r="2148" spans="1:20">
      <c r="A2148" s="167">
        <v>50605</v>
      </c>
      <c r="B2148" s="168">
        <v>45912</v>
      </c>
      <c r="C2148" s="168">
        <v>45912</v>
      </c>
      <c r="E2148" s="167" t="s">
        <v>5898</v>
      </c>
      <c r="F2148" s="167" t="s">
        <v>5083</v>
      </c>
      <c r="G2148" s="167" t="s">
        <v>5084</v>
      </c>
      <c r="H2148" s="167" t="s">
        <v>5870</v>
      </c>
      <c r="I2148" s="167" t="s">
        <v>4956</v>
      </c>
      <c r="O2148" s="167">
        <v>617</v>
      </c>
      <c r="P2148" s="167" t="s">
        <v>5871</v>
      </c>
      <c r="Q2148" s="167">
        <v>903.37</v>
      </c>
      <c r="S2148" s="167">
        <f t="shared" si="33"/>
        <v>903.37</v>
      </c>
      <c r="T2148" s="167" t="s">
        <v>1361</v>
      </c>
    </row>
    <row r="2149" spans="1:20">
      <c r="A2149" s="167">
        <v>50605</v>
      </c>
      <c r="B2149" s="168">
        <v>45912</v>
      </c>
      <c r="C2149" s="168">
        <v>45912</v>
      </c>
      <c r="E2149" s="167" t="s">
        <v>5899</v>
      </c>
      <c r="F2149" s="167" t="s">
        <v>5083</v>
      </c>
      <c r="G2149" s="167" t="s">
        <v>5084</v>
      </c>
      <c r="H2149" s="167" t="s">
        <v>5870</v>
      </c>
      <c r="I2149" s="167" t="s">
        <v>4956</v>
      </c>
      <c r="O2149" s="167">
        <v>617</v>
      </c>
      <c r="P2149" s="167" t="s">
        <v>5871</v>
      </c>
      <c r="Q2149" s="167">
        <v>14121.61</v>
      </c>
      <c r="S2149" s="167">
        <f t="shared" si="33"/>
        <v>14121.61</v>
      </c>
      <c r="T2149" s="167" t="s">
        <v>1361</v>
      </c>
    </row>
    <row r="2150" spans="1:20">
      <c r="A2150" s="167">
        <v>50605</v>
      </c>
      <c r="B2150" s="168">
        <v>45912</v>
      </c>
      <c r="C2150" s="168">
        <v>45912</v>
      </c>
      <c r="E2150" s="167" t="s">
        <v>5900</v>
      </c>
      <c r="F2150" s="167" t="s">
        <v>5895</v>
      </c>
      <c r="G2150" s="167" t="s">
        <v>5896</v>
      </c>
      <c r="H2150" s="167" t="s">
        <v>5870</v>
      </c>
      <c r="I2150" s="167" t="s">
        <v>4971</v>
      </c>
      <c r="O2150" s="167">
        <v>617</v>
      </c>
      <c r="P2150" s="167" t="s">
        <v>5871</v>
      </c>
      <c r="Q2150" s="167">
        <v>415.85</v>
      </c>
      <c r="S2150" s="167">
        <f t="shared" si="33"/>
        <v>415.85</v>
      </c>
      <c r="T2150" s="167" t="s">
        <v>1361</v>
      </c>
    </row>
    <row r="2151" spans="1:20">
      <c r="A2151" s="167">
        <v>50605</v>
      </c>
      <c r="B2151" s="168">
        <v>45912</v>
      </c>
      <c r="C2151" s="168">
        <v>45912</v>
      </c>
      <c r="E2151" s="167" t="s">
        <v>5901</v>
      </c>
      <c r="F2151" s="167" t="s">
        <v>5895</v>
      </c>
      <c r="G2151" s="167" t="s">
        <v>5896</v>
      </c>
      <c r="H2151" s="167" t="s">
        <v>5870</v>
      </c>
      <c r="I2151" s="167" t="s">
        <v>4971</v>
      </c>
      <c r="O2151" s="167">
        <v>617</v>
      </c>
      <c r="P2151" s="167" t="s">
        <v>5871</v>
      </c>
      <c r="Q2151" s="167">
        <v>3742.61</v>
      </c>
      <c r="S2151" s="167">
        <f t="shared" si="33"/>
        <v>3742.61</v>
      </c>
      <c r="T2151" s="167" t="s">
        <v>1361</v>
      </c>
    </row>
    <row r="2152" spans="1:20">
      <c r="A2152" s="167">
        <v>50605</v>
      </c>
      <c r="B2152" s="168">
        <v>45926</v>
      </c>
      <c r="C2152" s="168">
        <v>45926</v>
      </c>
      <c r="E2152" s="167" t="s">
        <v>5898</v>
      </c>
      <c r="F2152" s="167" t="s">
        <v>5083</v>
      </c>
      <c r="G2152" s="167" t="s">
        <v>5084</v>
      </c>
      <c r="H2152" s="167" t="s">
        <v>5870</v>
      </c>
      <c r="I2152" s="167" t="s">
        <v>4956</v>
      </c>
      <c r="O2152" s="167">
        <v>619</v>
      </c>
      <c r="P2152" s="167" t="s">
        <v>5871</v>
      </c>
      <c r="Q2152" s="167">
        <v>706.73</v>
      </c>
      <c r="S2152" s="167">
        <f t="shared" si="33"/>
        <v>706.73</v>
      </c>
      <c r="T2152" s="167" t="s">
        <v>1361</v>
      </c>
    </row>
    <row r="2153" spans="1:20">
      <c r="A2153" s="167">
        <v>50605</v>
      </c>
      <c r="B2153" s="168">
        <v>45926</v>
      </c>
      <c r="C2153" s="168">
        <v>45926</v>
      </c>
      <c r="E2153" s="167" t="s">
        <v>5899</v>
      </c>
      <c r="F2153" s="167" t="s">
        <v>5083</v>
      </c>
      <c r="G2153" s="167" t="s">
        <v>5084</v>
      </c>
      <c r="H2153" s="167" t="s">
        <v>5870</v>
      </c>
      <c r="I2153" s="167" t="s">
        <v>4956</v>
      </c>
      <c r="O2153" s="167">
        <v>619</v>
      </c>
      <c r="P2153" s="167" t="s">
        <v>5871</v>
      </c>
      <c r="Q2153" s="167">
        <v>15777.73</v>
      </c>
      <c r="S2153" s="167">
        <f t="shared" si="33"/>
        <v>15777.73</v>
      </c>
      <c r="T2153" s="167" t="s">
        <v>1361</v>
      </c>
    </row>
    <row r="2154" spans="1:20">
      <c r="A2154" s="167">
        <v>50605</v>
      </c>
      <c r="B2154" s="168">
        <v>45926</v>
      </c>
      <c r="C2154" s="168">
        <v>45926</v>
      </c>
      <c r="E2154" s="167" t="s">
        <v>5902</v>
      </c>
      <c r="F2154" s="167" t="s">
        <v>5083</v>
      </c>
      <c r="G2154" s="167" t="s">
        <v>5084</v>
      </c>
      <c r="H2154" s="167" t="s">
        <v>5870</v>
      </c>
      <c r="I2154" s="167" t="s">
        <v>4956</v>
      </c>
      <c r="O2154" s="167">
        <v>619</v>
      </c>
      <c r="P2154" s="167" t="s">
        <v>5871</v>
      </c>
      <c r="Q2154" s="167">
        <v>209.96</v>
      </c>
      <c r="S2154" s="167">
        <f t="shared" si="33"/>
        <v>209.96</v>
      </c>
      <c r="T2154" s="167" t="s">
        <v>1361</v>
      </c>
    </row>
    <row r="2155" spans="1:20">
      <c r="A2155" s="167">
        <v>50605</v>
      </c>
      <c r="B2155" s="168">
        <v>45926</v>
      </c>
      <c r="C2155" s="168">
        <v>45926</v>
      </c>
      <c r="E2155" s="167" t="s">
        <v>5901</v>
      </c>
      <c r="F2155" s="167" t="s">
        <v>5895</v>
      </c>
      <c r="G2155" s="167" t="s">
        <v>5896</v>
      </c>
      <c r="H2155" s="167" t="s">
        <v>5870</v>
      </c>
      <c r="I2155" s="167" t="s">
        <v>4971</v>
      </c>
      <c r="O2155" s="167">
        <v>619</v>
      </c>
      <c r="P2155" s="167" t="s">
        <v>5871</v>
      </c>
      <c r="Q2155" s="167">
        <v>4158.46</v>
      </c>
      <c r="S2155" s="167">
        <f t="shared" si="33"/>
        <v>4158.46</v>
      </c>
      <c r="T2155" s="167" t="s">
        <v>1361</v>
      </c>
    </row>
    <row r="2156" spans="1:20">
      <c r="A2156" s="167">
        <v>50605</v>
      </c>
      <c r="B2156" s="168">
        <v>45930</v>
      </c>
      <c r="C2156" s="168">
        <v>45930</v>
      </c>
      <c r="E2156" s="167" t="s">
        <v>5890</v>
      </c>
      <c r="F2156" s="167" t="s">
        <v>5083</v>
      </c>
      <c r="G2156" s="167" t="s">
        <v>5084</v>
      </c>
      <c r="H2156" s="167" t="s">
        <v>5870</v>
      </c>
      <c r="I2156" s="167" t="s">
        <v>4956</v>
      </c>
      <c r="O2156" s="167">
        <v>620</v>
      </c>
      <c r="P2156" s="167" t="s">
        <v>5871</v>
      </c>
      <c r="Q2156" s="167">
        <v>11686.1</v>
      </c>
      <c r="S2156" s="167">
        <f t="shared" si="33"/>
        <v>11686.1</v>
      </c>
      <c r="T2156" s="167" t="s">
        <v>1361</v>
      </c>
    </row>
    <row r="2157" spans="1:20">
      <c r="A2157" s="167">
        <v>50605</v>
      </c>
      <c r="B2157" s="168">
        <v>45930</v>
      </c>
      <c r="C2157" s="168">
        <v>45930</v>
      </c>
      <c r="E2157" s="167" t="s">
        <v>5890</v>
      </c>
      <c r="F2157" s="167" t="s">
        <v>5895</v>
      </c>
      <c r="G2157" s="167" t="s">
        <v>5896</v>
      </c>
      <c r="H2157" s="167" t="s">
        <v>5870</v>
      </c>
      <c r="I2157" s="167" t="s">
        <v>4971</v>
      </c>
      <c r="O2157" s="167">
        <v>620</v>
      </c>
      <c r="P2157" s="167" t="s">
        <v>5871</v>
      </c>
      <c r="Q2157" s="167">
        <v>2910.92</v>
      </c>
      <c r="S2157" s="167">
        <f t="shared" si="33"/>
        <v>2910.92</v>
      </c>
      <c r="T2157" s="167" t="s">
        <v>1361</v>
      </c>
    </row>
    <row r="2158" spans="1:20">
      <c r="A2158" s="167">
        <v>50605</v>
      </c>
      <c r="B2158" s="168">
        <v>45931</v>
      </c>
      <c r="C2158" s="168">
        <v>45931</v>
      </c>
      <c r="E2158" s="167" t="s">
        <v>5869</v>
      </c>
      <c r="F2158" s="167" t="s">
        <v>5083</v>
      </c>
      <c r="G2158" s="167" t="s">
        <v>5084</v>
      </c>
      <c r="H2158" s="167" t="s">
        <v>5870</v>
      </c>
      <c r="I2158" s="167" t="s">
        <v>4956</v>
      </c>
      <c r="O2158" s="167">
        <v>621</v>
      </c>
      <c r="P2158" s="167" t="s">
        <v>5871</v>
      </c>
      <c r="R2158" s="167">
        <v>11686.1</v>
      </c>
      <c r="S2158" s="167">
        <f t="shared" si="33"/>
        <v>-11686.1</v>
      </c>
      <c r="T2158" s="167" t="s">
        <v>1361</v>
      </c>
    </row>
    <row r="2159" spans="1:20">
      <c r="A2159" s="167">
        <v>50605</v>
      </c>
      <c r="B2159" s="168">
        <v>45931</v>
      </c>
      <c r="C2159" s="168">
        <v>45931</v>
      </c>
      <c r="E2159" s="167" t="s">
        <v>5869</v>
      </c>
      <c r="F2159" s="167" t="s">
        <v>5895</v>
      </c>
      <c r="G2159" s="167" t="s">
        <v>5896</v>
      </c>
      <c r="H2159" s="167" t="s">
        <v>5870</v>
      </c>
      <c r="I2159" s="167" t="s">
        <v>4971</v>
      </c>
      <c r="O2159" s="167">
        <v>621</v>
      </c>
      <c r="P2159" s="167" t="s">
        <v>5871</v>
      </c>
      <c r="R2159" s="167">
        <v>2910.92</v>
      </c>
      <c r="S2159" s="167">
        <f t="shared" si="33"/>
        <v>-2910.92</v>
      </c>
      <c r="T2159" s="167" t="s">
        <v>1361</v>
      </c>
    </row>
    <row r="2160" spans="1:20">
      <c r="A2160" s="167">
        <v>50605</v>
      </c>
      <c r="B2160" s="168">
        <v>45940</v>
      </c>
      <c r="C2160" s="168">
        <v>45940</v>
      </c>
      <c r="E2160" s="167" t="s">
        <v>5898</v>
      </c>
      <c r="F2160" s="167" t="s">
        <v>5083</v>
      </c>
      <c r="G2160" s="167" t="s">
        <v>5084</v>
      </c>
      <c r="H2160" s="167" t="s">
        <v>5870</v>
      </c>
      <c r="I2160" s="167" t="s">
        <v>4956</v>
      </c>
      <c r="O2160" s="167">
        <v>634</v>
      </c>
      <c r="P2160" s="167" t="s">
        <v>5871</v>
      </c>
      <c r="Q2160" s="167">
        <v>353.37</v>
      </c>
      <c r="S2160" s="167">
        <f t="shared" si="33"/>
        <v>353.37</v>
      </c>
      <c r="T2160" s="167" t="s">
        <v>1361</v>
      </c>
    </row>
    <row r="2161" spans="1:20">
      <c r="A2161" s="167">
        <v>50605</v>
      </c>
      <c r="B2161" s="168">
        <v>45940</v>
      </c>
      <c r="C2161" s="168">
        <v>45940</v>
      </c>
      <c r="E2161" s="167" t="s">
        <v>5899</v>
      </c>
      <c r="F2161" s="167" t="s">
        <v>5083</v>
      </c>
      <c r="G2161" s="167" t="s">
        <v>5084</v>
      </c>
      <c r="H2161" s="167" t="s">
        <v>5870</v>
      </c>
      <c r="I2161" s="167" t="s">
        <v>4956</v>
      </c>
      <c r="O2161" s="167">
        <v>634</v>
      </c>
      <c r="P2161" s="167" t="s">
        <v>5871</v>
      </c>
      <c r="Q2161" s="167">
        <v>15921.13</v>
      </c>
      <c r="S2161" s="167">
        <f t="shared" si="33"/>
        <v>15921.13</v>
      </c>
      <c r="T2161" s="167" t="s">
        <v>1361</v>
      </c>
    </row>
    <row r="2162" spans="1:20">
      <c r="A2162" s="167">
        <v>50605</v>
      </c>
      <c r="B2162" s="168">
        <v>45940</v>
      </c>
      <c r="C2162" s="168">
        <v>45940</v>
      </c>
      <c r="E2162" s="167" t="s">
        <v>5902</v>
      </c>
      <c r="F2162" s="167" t="s">
        <v>5083</v>
      </c>
      <c r="G2162" s="167" t="s">
        <v>5084</v>
      </c>
      <c r="H2162" s="167" t="s">
        <v>5870</v>
      </c>
      <c r="I2162" s="167" t="s">
        <v>4956</v>
      </c>
      <c r="O2162" s="167">
        <v>634</v>
      </c>
      <c r="P2162" s="167" t="s">
        <v>5871</v>
      </c>
      <c r="Q2162" s="167">
        <v>419.92</v>
      </c>
      <c r="S2162" s="167">
        <f t="shared" si="33"/>
        <v>419.92</v>
      </c>
      <c r="T2162" s="167" t="s">
        <v>1361</v>
      </c>
    </row>
    <row r="2163" spans="1:20">
      <c r="A2163" s="167">
        <v>50605</v>
      </c>
      <c r="B2163" s="168">
        <v>45940</v>
      </c>
      <c r="C2163" s="168">
        <v>45940</v>
      </c>
      <c r="E2163" s="167" t="s">
        <v>5903</v>
      </c>
      <c r="F2163" s="167" t="s">
        <v>5895</v>
      </c>
      <c r="G2163" s="167" t="s">
        <v>5896</v>
      </c>
      <c r="H2163" s="167" t="s">
        <v>5870</v>
      </c>
      <c r="I2163" s="167" t="s">
        <v>4971</v>
      </c>
      <c r="O2163" s="167">
        <v>634</v>
      </c>
      <c r="P2163" s="167" t="s">
        <v>5871</v>
      </c>
      <c r="Q2163" s="167">
        <v>2079.23</v>
      </c>
      <c r="S2163" s="167">
        <f t="shared" si="33"/>
        <v>2079.23</v>
      </c>
      <c r="T2163" s="167" t="s">
        <v>1361</v>
      </c>
    </row>
    <row r="2164" spans="1:20">
      <c r="A2164" s="167">
        <v>50605</v>
      </c>
      <c r="B2164" s="168">
        <v>45940</v>
      </c>
      <c r="C2164" s="168">
        <v>45940</v>
      </c>
      <c r="E2164" s="167" t="s">
        <v>5901</v>
      </c>
      <c r="F2164" s="167" t="s">
        <v>5895</v>
      </c>
      <c r="G2164" s="167" t="s">
        <v>5896</v>
      </c>
      <c r="H2164" s="167" t="s">
        <v>5870</v>
      </c>
      <c r="I2164" s="167" t="s">
        <v>4971</v>
      </c>
      <c r="O2164" s="167">
        <v>634</v>
      </c>
      <c r="P2164" s="167" t="s">
        <v>5871</v>
      </c>
      <c r="Q2164" s="167">
        <v>2079.23</v>
      </c>
      <c r="S2164" s="167">
        <f t="shared" si="33"/>
        <v>2079.23</v>
      </c>
      <c r="T2164" s="167" t="s">
        <v>1361</v>
      </c>
    </row>
    <row r="2165" spans="1:20">
      <c r="A2165" s="167">
        <v>50605</v>
      </c>
      <c r="B2165" s="168">
        <v>45954</v>
      </c>
      <c r="C2165" s="168">
        <v>45954</v>
      </c>
      <c r="E2165" s="167" t="s">
        <v>5898</v>
      </c>
      <c r="F2165" s="167" t="s">
        <v>5083</v>
      </c>
      <c r="G2165" s="167" t="s">
        <v>5084</v>
      </c>
      <c r="H2165" s="167" t="s">
        <v>5870</v>
      </c>
      <c r="I2165" s="167" t="s">
        <v>4956</v>
      </c>
      <c r="O2165" s="167">
        <v>636</v>
      </c>
      <c r="P2165" s="167" t="s">
        <v>5871</v>
      </c>
      <c r="Q2165" s="167">
        <v>353.37</v>
      </c>
      <c r="S2165" s="167">
        <f t="shared" si="33"/>
        <v>353.37</v>
      </c>
      <c r="T2165" s="167" t="s">
        <v>1361</v>
      </c>
    </row>
    <row r="2166" spans="1:20">
      <c r="A2166" s="167">
        <v>50605</v>
      </c>
      <c r="B2166" s="168">
        <v>45954</v>
      </c>
      <c r="C2166" s="168">
        <v>45954</v>
      </c>
      <c r="E2166" s="167" t="s">
        <v>5899</v>
      </c>
      <c r="F2166" s="167" t="s">
        <v>5083</v>
      </c>
      <c r="G2166" s="167" t="s">
        <v>5084</v>
      </c>
      <c r="H2166" s="167" t="s">
        <v>5870</v>
      </c>
      <c r="I2166" s="167" t="s">
        <v>4956</v>
      </c>
      <c r="O2166" s="167">
        <v>636</v>
      </c>
      <c r="P2166" s="167" t="s">
        <v>5871</v>
      </c>
      <c r="Q2166" s="167">
        <v>15791.05</v>
      </c>
      <c r="S2166" s="167">
        <f t="shared" si="33"/>
        <v>15791.05</v>
      </c>
      <c r="T2166" s="167" t="s">
        <v>1361</v>
      </c>
    </row>
    <row r="2167" spans="1:20">
      <c r="A2167" s="167">
        <v>50605</v>
      </c>
      <c r="B2167" s="168">
        <v>45954</v>
      </c>
      <c r="C2167" s="168">
        <v>45954</v>
      </c>
      <c r="E2167" s="167" t="s">
        <v>5902</v>
      </c>
      <c r="F2167" s="167" t="s">
        <v>5083</v>
      </c>
      <c r="G2167" s="167" t="s">
        <v>5084</v>
      </c>
      <c r="H2167" s="167" t="s">
        <v>5870</v>
      </c>
      <c r="I2167" s="167" t="s">
        <v>4956</v>
      </c>
      <c r="O2167" s="167">
        <v>636</v>
      </c>
      <c r="P2167" s="167" t="s">
        <v>5871</v>
      </c>
      <c r="Q2167" s="167">
        <v>550</v>
      </c>
      <c r="S2167" s="167">
        <f t="shared" si="33"/>
        <v>550</v>
      </c>
      <c r="T2167" s="167" t="s">
        <v>1361</v>
      </c>
    </row>
    <row r="2168" spans="1:20">
      <c r="A2168" s="167">
        <v>50605</v>
      </c>
      <c r="B2168" s="168">
        <v>45954</v>
      </c>
      <c r="C2168" s="168">
        <v>45954</v>
      </c>
      <c r="E2168" s="167" t="s">
        <v>5901</v>
      </c>
      <c r="F2168" s="167" t="s">
        <v>5895</v>
      </c>
      <c r="G2168" s="167" t="s">
        <v>5896</v>
      </c>
      <c r="H2168" s="167" t="s">
        <v>5870</v>
      </c>
      <c r="I2168" s="167" t="s">
        <v>4971</v>
      </c>
      <c r="O2168" s="167">
        <v>636</v>
      </c>
      <c r="P2168" s="167" t="s">
        <v>5871</v>
      </c>
      <c r="Q2168" s="167">
        <v>3742.61</v>
      </c>
      <c r="S2168" s="167">
        <f t="shared" si="33"/>
        <v>3742.61</v>
      </c>
      <c r="T2168" s="167" t="s">
        <v>1361</v>
      </c>
    </row>
    <row r="2169" spans="1:20">
      <c r="A2169" s="167">
        <v>50605</v>
      </c>
      <c r="B2169" s="168">
        <v>45954</v>
      </c>
      <c r="C2169" s="168">
        <v>45954</v>
      </c>
      <c r="E2169" s="167" t="s">
        <v>5904</v>
      </c>
      <c r="F2169" s="167" t="s">
        <v>5895</v>
      </c>
      <c r="G2169" s="167" t="s">
        <v>5896</v>
      </c>
      <c r="H2169" s="167" t="s">
        <v>5870</v>
      </c>
      <c r="I2169" s="167" t="s">
        <v>4971</v>
      </c>
      <c r="O2169" s="167">
        <v>636</v>
      </c>
      <c r="P2169" s="167" t="s">
        <v>5871</v>
      </c>
      <c r="Q2169" s="167">
        <v>415.85</v>
      </c>
      <c r="S2169" s="167">
        <f t="shared" si="33"/>
        <v>415.85</v>
      </c>
      <c r="T2169" s="167" t="s">
        <v>1361</v>
      </c>
    </row>
    <row r="2170" spans="1:20">
      <c r="A2170" s="167">
        <v>50605</v>
      </c>
      <c r="B2170" s="168">
        <v>45961</v>
      </c>
      <c r="C2170" s="168">
        <v>45961</v>
      </c>
      <c r="E2170" s="167" t="s">
        <v>5894</v>
      </c>
      <c r="F2170" s="167" t="s">
        <v>5083</v>
      </c>
      <c r="G2170" s="167" t="s">
        <v>5084</v>
      </c>
      <c r="H2170" s="167" t="s">
        <v>5870</v>
      </c>
      <c r="I2170" s="167" t="s">
        <v>4956</v>
      </c>
      <c r="O2170" s="167">
        <v>637</v>
      </c>
      <c r="P2170" s="167" t="s">
        <v>5871</v>
      </c>
      <c r="Q2170" s="167">
        <v>16694.419999999998</v>
      </c>
      <c r="S2170" s="167">
        <f t="shared" si="33"/>
        <v>16694.419999999998</v>
      </c>
      <c r="T2170" s="167" t="s">
        <v>1361</v>
      </c>
    </row>
    <row r="2171" spans="1:20">
      <c r="A2171" s="167">
        <v>50605</v>
      </c>
      <c r="B2171" s="168">
        <v>45961</v>
      </c>
      <c r="C2171" s="168">
        <v>45961</v>
      </c>
      <c r="E2171" s="167" t="s">
        <v>5894</v>
      </c>
      <c r="F2171" s="167" t="s">
        <v>5895</v>
      </c>
      <c r="G2171" s="167" t="s">
        <v>5896</v>
      </c>
      <c r="H2171" s="167" t="s">
        <v>5870</v>
      </c>
      <c r="I2171" s="167" t="s">
        <v>4971</v>
      </c>
      <c r="O2171" s="167">
        <v>637</v>
      </c>
      <c r="P2171" s="167" t="s">
        <v>5871</v>
      </c>
      <c r="Q2171" s="167">
        <v>4158.46</v>
      </c>
      <c r="S2171" s="167">
        <f t="shared" si="33"/>
        <v>4158.46</v>
      </c>
      <c r="T2171" s="167" t="s">
        <v>1361</v>
      </c>
    </row>
    <row r="2172" spans="1:20">
      <c r="A2172" s="167">
        <v>50610</v>
      </c>
      <c r="B2172" s="168">
        <v>45901</v>
      </c>
      <c r="C2172" s="168">
        <v>45901</v>
      </c>
      <c r="E2172" s="167" t="s">
        <v>5869</v>
      </c>
      <c r="F2172" s="167" t="s">
        <v>5905</v>
      </c>
      <c r="G2172" s="167" t="s">
        <v>5906</v>
      </c>
      <c r="H2172" s="167" t="s">
        <v>5870</v>
      </c>
      <c r="I2172" s="167" t="s">
        <v>4956</v>
      </c>
      <c r="O2172" s="167">
        <v>613</v>
      </c>
      <c r="P2172" s="167" t="s">
        <v>5871</v>
      </c>
      <c r="R2172" s="167">
        <v>18255.38</v>
      </c>
      <c r="S2172" s="167">
        <f t="shared" si="33"/>
        <v>-18255.38</v>
      </c>
      <c r="T2172" s="167" t="s">
        <v>1361</v>
      </c>
    </row>
    <row r="2173" spans="1:20">
      <c r="A2173" s="167">
        <v>50610</v>
      </c>
      <c r="B2173" s="168">
        <v>45901</v>
      </c>
      <c r="C2173" s="168">
        <v>45901</v>
      </c>
      <c r="E2173" s="167" t="s">
        <v>5869</v>
      </c>
      <c r="F2173" s="167" t="s">
        <v>5907</v>
      </c>
      <c r="G2173" s="167" t="s">
        <v>5908</v>
      </c>
      <c r="H2173" s="167" t="s">
        <v>5870</v>
      </c>
      <c r="I2173" s="167" t="s">
        <v>4956</v>
      </c>
      <c r="O2173" s="167">
        <v>613</v>
      </c>
      <c r="P2173" s="167" t="s">
        <v>5871</v>
      </c>
      <c r="R2173" s="167">
        <v>1634.62</v>
      </c>
      <c r="S2173" s="167">
        <f t="shared" si="33"/>
        <v>-1634.62</v>
      </c>
      <c r="T2173" s="167" t="s">
        <v>1361</v>
      </c>
    </row>
    <row r="2174" spans="1:20">
      <c r="A2174" s="167">
        <v>50610</v>
      </c>
      <c r="B2174" s="168">
        <v>45901</v>
      </c>
      <c r="C2174" s="168">
        <v>45901</v>
      </c>
      <c r="E2174" s="167" t="s">
        <v>5869</v>
      </c>
      <c r="F2174" s="167" t="s">
        <v>5458</v>
      </c>
      <c r="G2174" s="167" t="s">
        <v>5459</v>
      </c>
      <c r="H2174" s="167" t="s">
        <v>5870</v>
      </c>
      <c r="I2174" s="167" t="s">
        <v>4956</v>
      </c>
      <c r="O2174" s="167">
        <v>613</v>
      </c>
      <c r="P2174" s="167" t="s">
        <v>5871</v>
      </c>
      <c r="R2174" s="167">
        <v>2307.69</v>
      </c>
      <c r="S2174" s="167">
        <f t="shared" si="33"/>
        <v>-2307.69</v>
      </c>
      <c r="T2174" s="167" t="s">
        <v>1361</v>
      </c>
    </row>
    <row r="2175" spans="1:20">
      <c r="A2175" s="167">
        <v>50610</v>
      </c>
      <c r="B2175" s="168">
        <v>45901</v>
      </c>
      <c r="C2175" s="168">
        <v>45901</v>
      </c>
      <c r="E2175" s="167" t="s">
        <v>5869</v>
      </c>
      <c r="F2175" s="167" t="s">
        <v>5909</v>
      </c>
      <c r="G2175" s="167" t="s">
        <v>5910</v>
      </c>
      <c r="H2175" s="167" t="s">
        <v>5870</v>
      </c>
      <c r="I2175" s="167" t="s">
        <v>4971</v>
      </c>
      <c r="O2175" s="167">
        <v>613</v>
      </c>
      <c r="P2175" s="167" t="s">
        <v>5871</v>
      </c>
      <c r="R2175" s="167">
        <v>1200</v>
      </c>
      <c r="S2175" s="167">
        <f t="shared" si="33"/>
        <v>-1200</v>
      </c>
      <c r="T2175" s="167" t="s">
        <v>1361</v>
      </c>
    </row>
    <row r="2176" spans="1:20">
      <c r="A2176" s="167">
        <v>50610</v>
      </c>
      <c r="B2176" s="168">
        <v>45901</v>
      </c>
      <c r="C2176" s="168">
        <v>45901</v>
      </c>
      <c r="E2176" s="167" t="s">
        <v>5869</v>
      </c>
      <c r="F2176" s="167" t="s">
        <v>5087</v>
      </c>
      <c r="G2176" s="167" t="s">
        <v>5088</v>
      </c>
      <c r="H2176" s="167" t="s">
        <v>5870</v>
      </c>
      <c r="I2176" s="167" t="s">
        <v>4959</v>
      </c>
      <c r="O2176" s="167">
        <v>613</v>
      </c>
      <c r="P2176" s="167" t="s">
        <v>5871</v>
      </c>
      <c r="R2176" s="167">
        <v>7277.69</v>
      </c>
      <c r="S2176" s="167">
        <f t="shared" si="33"/>
        <v>-7277.69</v>
      </c>
      <c r="T2176" s="167" t="s">
        <v>1361</v>
      </c>
    </row>
    <row r="2177" spans="1:20">
      <c r="A2177" s="167">
        <v>50610</v>
      </c>
      <c r="B2177" s="168">
        <v>45901</v>
      </c>
      <c r="C2177" s="168">
        <v>45901</v>
      </c>
      <c r="E2177" s="167" t="s">
        <v>5869</v>
      </c>
      <c r="F2177" s="167" t="s">
        <v>5911</v>
      </c>
      <c r="G2177" s="167" t="s">
        <v>5912</v>
      </c>
      <c r="H2177" s="167" t="s">
        <v>5870</v>
      </c>
      <c r="I2177" s="167" t="s">
        <v>4959</v>
      </c>
      <c r="O2177" s="167">
        <v>613</v>
      </c>
      <c r="P2177" s="167" t="s">
        <v>5871</v>
      </c>
      <c r="R2177" s="167">
        <v>4430.5200000000004</v>
      </c>
      <c r="S2177" s="167">
        <f t="shared" si="33"/>
        <v>-4430.5200000000004</v>
      </c>
      <c r="T2177" s="167" t="s">
        <v>1361</v>
      </c>
    </row>
    <row r="2178" spans="1:20">
      <c r="A2178" s="167">
        <v>50610</v>
      </c>
      <c r="B2178" s="168">
        <v>45901</v>
      </c>
      <c r="C2178" s="168">
        <v>45901</v>
      </c>
      <c r="E2178" s="167" t="s">
        <v>5869</v>
      </c>
      <c r="F2178" s="167" t="s">
        <v>5913</v>
      </c>
      <c r="G2178" s="167" t="s">
        <v>5914</v>
      </c>
      <c r="H2178" s="167" t="s">
        <v>5870</v>
      </c>
      <c r="I2178" s="167" t="s">
        <v>4959</v>
      </c>
      <c r="O2178" s="167">
        <v>613</v>
      </c>
      <c r="P2178" s="167" t="s">
        <v>5871</v>
      </c>
      <c r="R2178" s="167">
        <v>1801.54</v>
      </c>
      <c r="S2178" s="167">
        <f t="shared" si="33"/>
        <v>-1801.54</v>
      </c>
      <c r="T2178" s="167" t="s">
        <v>1361</v>
      </c>
    </row>
    <row r="2179" spans="1:20">
      <c r="A2179" s="167">
        <v>50610</v>
      </c>
      <c r="B2179" s="168">
        <v>45912</v>
      </c>
      <c r="C2179" s="168">
        <v>45912</v>
      </c>
      <c r="E2179" s="167" t="s">
        <v>5915</v>
      </c>
      <c r="F2179" s="167" t="s">
        <v>5458</v>
      </c>
      <c r="G2179" s="167" t="s">
        <v>5459</v>
      </c>
      <c r="H2179" s="167" t="s">
        <v>5870</v>
      </c>
      <c r="I2179" s="167" t="s">
        <v>4956</v>
      </c>
      <c r="O2179" s="167">
        <v>617</v>
      </c>
      <c r="P2179" s="167" t="s">
        <v>5871</v>
      </c>
      <c r="Q2179" s="167">
        <v>461.54</v>
      </c>
      <c r="S2179" s="167">
        <f t="shared" ref="S2179:S2242" si="34">Q2179-R2179</f>
        <v>461.54</v>
      </c>
      <c r="T2179" s="167" t="s">
        <v>1361</v>
      </c>
    </row>
    <row r="2180" spans="1:20">
      <c r="A2180" s="167">
        <v>50610</v>
      </c>
      <c r="B2180" s="168">
        <v>45912</v>
      </c>
      <c r="C2180" s="168">
        <v>45912</v>
      </c>
      <c r="E2180" s="167" t="s">
        <v>5916</v>
      </c>
      <c r="F2180" s="167" t="s">
        <v>5907</v>
      </c>
      <c r="G2180" s="167" t="s">
        <v>5908</v>
      </c>
      <c r="H2180" s="167" t="s">
        <v>5870</v>
      </c>
      <c r="I2180" s="167" t="s">
        <v>4956</v>
      </c>
      <c r="O2180" s="167">
        <v>617</v>
      </c>
      <c r="P2180" s="167" t="s">
        <v>5871</v>
      </c>
      <c r="Q2180" s="167">
        <v>326.92</v>
      </c>
      <c r="S2180" s="167">
        <f t="shared" si="34"/>
        <v>326.92</v>
      </c>
      <c r="T2180" s="167" t="s">
        <v>1361</v>
      </c>
    </row>
    <row r="2181" spans="1:20">
      <c r="A2181" s="167">
        <v>50610</v>
      </c>
      <c r="B2181" s="168">
        <v>45912</v>
      </c>
      <c r="C2181" s="168">
        <v>45912</v>
      </c>
      <c r="E2181" s="167" t="s">
        <v>5917</v>
      </c>
      <c r="F2181" s="167" t="s">
        <v>5905</v>
      </c>
      <c r="G2181" s="167" t="s">
        <v>5906</v>
      </c>
      <c r="H2181" s="167" t="s">
        <v>5870</v>
      </c>
      <c r="I2181" s="167" t="s">
        <v>4956</v>
      </c>
      <c r="O2181" s="167">
        <v>617</v>
      </c>
      <c r="P2181" s="167" t="s">
        <v>5871</v>
      </c>
      <c r="Q2181" s="167">
        <v>3725.08</v>
      </c>
      <c r="S2181" s="167">
        <f t="shared" si="34"/>
        <v>3725.08</v>
      </c>
      <c r="T2181" s="167" t="s">
        <v>1361</v>
      </c>
    </row>
    <row r="2182" spans="1:20">
      <c r="A2182" s="167">
        <v>50610</v>
      </c>
      <c r="B2182" s="168">
        <v>45912</v>
      </c>
      <c r="C2182" s="168">
        <v>45912</v>
      </c>
      <c r="E2182" s="167" t="s">
        <v>5918</v>
      </c>
      <c r="F2182" s="167" t="s">
        <v>5905</v>
      </c>
      <c r="G2182" s="167" t="s">
        <v>5906</v>
      </c>
      <c r="H2182" s="167" t="s">
        <v>5870</v>
      </c>
      <c r="I2182" s="167" t="s">
        <v>4956</v>
      </c>
      <c r="O2182" s="167">
        <v>617</v>
      </c>
      <c r="P2182" s="167" t="s">
        <v>5871</v>
      </c>
      <c r="Q2182" s="167">
        <v>2401.5700000000002</v>
      </c>
      <c r="S2182" s="167">
        <f t="shared" si="34"/>
        <v>2401.5700000000002</v>
      </c>
      <c r="T2182" s="167" t="s">
        <v>1361</v>
      </c>
    </row>
    <row r="2183" spans="1:20">
      <c r="A2183" s="167">
        <v>50610</v>
      </c>
      <c r="B2183" s="168">
        <v>45912</v>
      </c>
      <c r="C2183" s="168">
        <v>45912</v>
      </c>
      <c r="E2183" s="167" t="s">
        <v>5919</v>
      </c>
      <c r="F2183" s="167" t="s">
        <v>5905</v>
      </c>
      <c r="G2183" s="167" t="s">
        <v>5906</v>
      </c>
      <c r="H2183" s="167" t="s">
        <v>5870</v>
      </c>
      <c r="I2183" s="167" t="s">
        <v>4956</v>
      </c>
      <c r="O2183" s="167">
        <v>617</v>
      </c>
      <c r="P2183" s="167" t="s">
        <v>5871</v>
      </c>
      <c r="Q2183" s="167">
        <v>883</v>
      </c>
      <c r="S2183" s="167">
        <f t="shared" si="34"/>
        <v>883</v>
      </c>
      <c r="T2183" s="167" t="s">
        <v>1361</v>
      </c>
    </row>
    <row r="2184" spans="1:20">
      <c r="A2184" s="167">
        <v>50610</v>
      </c>
      <c r="B2184" s="168">
        <v>45912</v>
      </c>
      <c r="C2184" s="168">
        <v>45912</v>
      </c>
      <c r="E2184" s="167" t="s">
        <v>5920</v>
      </c>
      <c r="F2184" s="167" t="s">
        <v>5458</v>
      </c>
      <c r="G2184" s="167" t="s">
        <v>5459</v>
      </c>
      <c r="H2184" s="167" t="s">
        <v>5870</v>
      </c>
      <c r="I2184" s="167" t="s">
        <v>4956</v>
      </c>
      <c r="O2184" s="167">
        <v>617</v>
      </c>
      <c r="P2184" s="167" t="s">
        <v>5871</v>
      </c>
      <c r="Q2184" s="167">
        <v>4153.84</v>
      </c>
      <c r="S2184" s="167">
        <f t="shared" si="34"/>
        <v>4153.84</v>
      </c>
      <c r="T2184" s="167" t="s">
        <v>1361</v>
      </c>
    </row>
    <row r="2185" spans="1:20">
      <c r="A2185" s="167">
        <v>50610</v>
      </c>
      <c r="B2185" s="168">
        <v>45912</v>
      </c>
      <c r="C2185" s="168">
        <v>45912</v>
      </c>
      <c r="E2185" s="167" t="s">
        <v>5921</v>
      </c>
      <c r="F2185" s="167" t="s">
        <v>5907</v>
      </c>
      <c r="G2185" s="167" t="s">
        <v>5908</v>
      </c>
      <c r="H2185" s="167" t="s">
        <v>5870</v>
      </c>
      <c r="I2185" s="167" t="s">
        <v>4956</v>
      </c>
      <c r="O2185" s="167">
        <v>617</v>
      </c>
      <c r="P2185" s="167" t="s">
        <v>5871</v>
      </c>
      <c r="Q2185" s="167">
        <v>2942.31</v>
      </c>
      <c r="S2185" s="167">
        <f t="shared" si="34"/>
        <v>2942.31</v>
      </c>
      <c r="T2185" s="167" t="s">
        <v>1361</v>
      </c>
    </row>
    <row r="2186" spans="1:20">
      <c r="A2186" s="167">
        <v>50610</v>
      </c>
      <c r="B2186" s="168">
        <v>45912</v>
      </c>
      <c r="C2186" s="168">
        <v>45912</v>
      </c>
      <c r="E2186" s="167" t="s">
        <v>5922</v>
      </c>
      <c r="F2186" s="167" t="s">
        <v>5905</v>
      </c>
      <c r="G2186" s="167" t="s">
        <v>5906</v>
      </c>
      <c r="H2186" s="167" t="s">
        <v>5870</v>
      </c>
      <c r="I2186" s="167" t="s">
        <v>4956</v>
      </c>
      <c r="O2186" s="167">
        <v>617</v>
      </c>
      <c r="P2186" s="167" t="s">
        <v>5871</v>
      </c>
      <c r="Q2186" s="167">
        <v>32384.22</v>
      </c>
      <c r="S2186" s="167">
        <f t="shared" si="34"/>
        <v>32384.22</v>
      </c>
      <c r="T2186" s="167" t="s">
        <v>1361</v>
      </c>
    </row>
    <row r="2187" spans="1:20">
      <c r="A2187" s="167">
        <v>50610</v>
      </c>
      <c r="B2187" s="168">
        <v>45912</v>
      </c>
      <c r="C2187" s="168">
        <v>45912</v>
      </c>
      <c r="E2187" s="167" t="s">
        <v>5923</v>
      </c>
      <c r="F2187" s="167" t="s">
        <v>5905</v>
      </c>
      <c r="G2187" s="167" t="s">
        <v>5906</v>
      </c>
      <c r="H2187" s="167" t="s">
        <v>5870</v>
      </c>
      <c r="I2187" s="167" t="s">
        <v>4956</v>
      </c>
      <c r="O2187" s="167">
        <v>617</v>
      </c>
      <c r="P2187" s="167" t="s">
        <v>5871</v>
      </c>
      <c r="Q2187" s="167">
        <v>740.5</v>
      </c>
      <c r="S2187" s="167">
        <f t="shared" si="34"/>
        <v>740.5</v>
      </c>
      <c r="T2187" s="167" t="s">
        <v>1361</v>
      </c>
    </row>
    <row r="2188" spans="1:20">
      <c r="A2188" s="167">
        <v>50610</v>
      </c>
      <c r="B2188" s="168">
        <v>45912</v>
      </c>
      <c r="C2188" s="168">
        <v>45912</v>
      </c>
      <c r="E2188" s="167" t="s">
        <v>5924</v>
      </c>
      <c r="F2188" s="167" t="s">
        <v>5909</v>
      </c>
      <c r="G2188" s="167" t="s">
        <v>5910</v>
      </c>
      <c r="H2188" s="167" t="s">
        <v>5870</v>
      </c>
      <c r="I2188" s="167" t="s">
        <v>4971</v>
      </c>
      <c r="O2188" s="167">
        <v>617</v>
      </c>
      <c r="P2188" s="167" t="s">
        <v>5871</v>
      </c>
      <c r="Q2188" s="167">
        <v>240</v>
      </c>
      <c r="S2188" s="167">
        <f t="shared" si="34"/>
        <v>240</v>
      </c>
      <c r="T2188" s="167" t="s">
        <v>1361</v>
      </c>
    </row>
    <row r="2189" spans="1:20">
      <c r="A2189" s="167">
        <v>50610</v>
      </c>
      <c r="B2189" s="168">
        <v>45912</v>
      </c>
      <c r="C2189" s="168">
        <v>45912</v>
      </c>
      <c r="E2189" s="167" t="s">
        <v>5925</v>
      </c>
      <c r="F2189" s="167" t="s">
        <v>5909</v>
      </c>
      <c r="G2189" s="167" t="s">
        <v>5910</v>
      </c>
      <c r="H2189" s="167" t="s">
        <v>5870</v>
      </c>
      <c r="I2189" s="167" t="s">
        <v>4971</v>
      </c>
      <c r="O2189" s="167">
        <v>617</v>
      </c>
      <c r="P2189" s="167" t="s">
        <v>5871</v>
      </c>
      <c r="Q2189" s="167">
        <v>577.53</v>
      </c>
      <c r="S2189" s="167">
        <f t="shared" si="34"/>
        <v>577.53</v>
      </c>
      <c r="T2189" s="167" t="s">
        <v>1361</v>
      </c>
    </row>
    <row r="2190" spans="1:20">
      <c r="A2190" s="167">
        <v>50610</v>
      </c>
      <c r="B2190" s="168">
        <v>45912</v>
      </c>
      <c r="C2190" s="168">
        <v>45912</v>
      </c>
      <c r="E2190" s="167" t="s">
        <v>5926</v>
      </c>
      <c r="F2190" s="167" t="s">
        <v>5909</v>
      </c>
      <c r="G2190" s="167" t="s">
        <v>5910</v>
      </c>
      <c r="H2190" s="167" t="s">
        <v>5870</v>
      </c>
      <c r="I2190" s="167" t="s">
        <v>4971</v>
      </c>
      <c r="O2190" s="167">
        <v>617</v>
      </c>
      <c r="P2190" s="167" t="s">
        <v>5871</v>
      </c>
      <c r="Q2190" s="167">
        <v>2160</v>
      </c>
      <c r="S2190" s="167">
        <f t="shared" si="34"/>
        <v>2160</v>
      </c>
      <c r="T2190" s="167" t="s">
        <v>1361</v>
      </c>
    </row>
    <row r="2191" spans="1:20">
      <c r="A2191" s="167">
        <v>50610</v>
      </c>
      <c r="B2191" s="168">
        <v>45912</v>
      </c>
      <c r="C2191" s="168">
        <v>45912</v>
      </c>
      <c r="E2191" s="167" t="s">
        <v>5927</v>
      </c>
      <c r="F2191" s="167" t="s">
        <v>5911</v>
      </c>
      <c r="G2191" s="167" t="s">
        <v>5912</v>
      </c>
      <c r="H2191" s="167" t="s">
        <v>5870</v>
      </c>
      <c r="I2191" s="167" t="s">
        <v>4959</v>
      </c>
      <c r="O2191" s="167">
        <v>617</v>
      </c>
      <c r="P2191" s="167" t="s">
        <v>5871</v>
      </c>
      <c r="Q2191" s="167">
        <v>589.36</v>
      </c>
      <c r="S2191" s="167">
        <f t="shared" si="34"/>
        <v>589.36</v>
      </c>
      <c r="T2191" s="167" t="s">
        <v>1361</v>
      </c>
    </row>
    <row r="2192" spans="1:20">
      <c r="A2192" s="167">
        <v>50610</v>
      </c>
      <c r="B2192" s="168">
        <v>45912</v>
      </c>
      <c r="C2192" s="168">
        <v>45912</v>
      </c>
      <c r="E2192" s="167" t="s">
        <v>5928</v>
      </c>
      <c r="F2192" s="167" t="s">
        <v>5913</v>
      </c>
      <c r="G2192" s="167" t="s">
        <v>5914</v>
      </c>
      <c r="H2192" s="167" t="s">
        <v>5870</v>
      </c>
      <c r="I2192" s="167" t="s">
        <v>4959</v>
      </c>
      <c r="O2192" s="167">
        <v>617</v>
      </c>
      <c r="P2192" s="167" t="s">
        <v>5871</v>
      </c>
      <c r="Q2192" s="167">
        <v>360.31</v>
      </c>
      <c r="S2192" s="167">
        <f t="shared" si="34"/>
        <v>360.31</v>
      </c>
      <c r="T2192" s="167" t="s">
        <v>1361</v>
      </c>
    </row>
    <row r="2193" spans="1:20">
      <c r="A2193" s="167">
        <v>50610</v>
      </c>
      <c r="B2193" s="168">
        <v>45912</v>
      </c>
      <c r="C2193" s="168">
        <v>45912</v>
      </c>
      <c r="E2193" s="167" t="s">
        <v>5929</v>
      </c>
      <c r="F2193" s="167" t="s">
        <v>5087</v>
      </c>
      <c r="G2193" s="167" t="s">
        <v>5088</v>
      </c>
      <c r="H2193" s="167" t="s">
        <v>5870</v>
      </c>
      <c r="I2193" s="167" t="s">
        <v>4959</v>
      </c>
      <c r="O2193" s="167">
        <v>617</v>
      </c>
      <c r="P2193" s="167" t="s">
        <v>5871</v>
      </c>
      <c r="Q2193" s="167">
        <v>1800.29</v>
      </c>
      <c r="S2193" s="167">
        <f t="shared" si="34"/>
        <v>1800.29</v>
      </c>
      <c r="T2193" s="167" t="s">
        <v>1361</v>
      </c>
    </row>
    <row r="2194" spans="1:20">
      <c r="A2194" s="167">
        <v>50610</v>
      </c>
      <c r="B2194" s="168">
        <v>45912</v>
      </c>
      <c r="C2194" s="168">
        <v>45912</v>
      </c>
      <c r="E2194" s="167" t="s">
        <v>5930</v>
      </c>
      <c r="F2194" s="167" t="s">
        <v>5087</v>
      </c>
      <c r="G2194" s="167" t="s">
        <v>5088</v>
      </c>
      <c r="H2194" s="167" t="s">
        <v>5870</v>
      </c>
      <c r="I2194" s="167" t="s">
        <v>4959</v>
      </c>
      <c r="O2194" s="167">
        <v>617</v>
      </c>
      <c r="P2194" s="167" t="s">
        <v>5871</v>
      </c>
      <c r="Q2194" s="167">
        <v>595.83000000000004</v>
      </c>
      <c r="S2194" s="167">
        <f t="shared" si="34"/>
        <v>595.83000000000004</v>
      </c>
      <c r="T2194" s="167" t="s">
        <v>1361</v>
      </c>
    </row>
    <row r="2195" spans="1:20">
      <c r="A2195" s="167">
        <v>50610</v>
      </c>
      <c r="B2195" s="168">
        <v>45912</v>
      </c>
      <c r="C2195" s="168">
        <v>45912</v>
      </c>
      <c r="E2195" s="167" t="s">
        <v>5931</v>
      </c>
      <c r="F2195" s="167" t="s">
        <v>5911</v>
      </c>
      <c r="G2195" s="167" t="s">
        <v>5912</v>
      </c>
      <c r="H2195" s="167" t="s">
        <v>5870</v>
      </c>
      <c r="I2195" s="167" t="s">
        <v>4959</v>
      </c>
      <c r="O2195" s="167">
        <v>617</v>
      </c>
      <c r="P2195" s="167" t="s">
        <v>5871</v>
      </c>
      <c r="Q2195" s="167">
        <v>465.73</v>
      </c>
      <c r="S2195" s="167">
        <f t="shared" si="34"/>
        <v>465.73</v>
      </c>
      <c r="T2195" s="167" t="s">
        <v>1361</v>
      </c>
    </row>
    <row r="2196" spans="1:20">
      <c r="A2196" s="167">
        <v>50610</v>
      </c>
      <c r="B2196" s="168">
        <v>45912</v>
      </c>
      <c r="C2196" s="168">
        <v>45912</v>
      </c>
      <c r="E2196" s="167" t="s">
        <v>5932</v>
      </c>
      <c r="F2196" s="167" t="s">
        <v>5913</v>
      </c>
      <c r="G2196" s="167" t="s">
        <v>5914</v>
      </c>
      <c r="H2196" s="167" t="s">
        <v>5870</v>
      </c>
      <c r="I2196" s="167" t="s">
        <v>4959</v>
      </c>
      <c r="O2196" s="167">
        <v>617</v>
      </c>
      <c r="P2196" s="167" t="s">
        <v>5871</v>
      </c>
      <c r="Q2196" s="167">
        <v>168</v>
      </c>
      <c r="S2196" s="167">
        <f t="shared" si="34"/>
        <v>168</v>
      </c>
      <c r="T2196" s="167" t="s">
        <v>1361</v>
      </c>
    </row>
    <row r="2197" spans="1:20">
      <c r="A2197" s="167">
        <v>50610</v>
      </c>
      <c r="B2197" s="168">
        <v>45912</v>
      </c>
      <c r="C2197" s="168">
        <v>45912</v>
      </c>
      <c r="E2197" s="167" t="s">
        <v>5933</v>
      </c>
      <c r="F2197" s="167" t="s">
        <v>5087</v>
      </c>
      <c r="G2197" s="167" t="s">
        <v>5088</v>
      </c>
      <c r="H2197" s="167" t="s">
        <v>5870</v>
      </c>
      <c r="I2197" s="167" t="s">
        <v>4959</v>
      </c>
      <c r="O2197" s="167">
        <v>617</v>
      </c>
      <c r="P2197" s="167" t="s">
        <v>5871</v>
      </c>
      <c r="Q2197" s="167">
        <v>128</v>
      </c>
      <c r="S2197" s="167">
        <f t="shared" si="34"/>
        <v>128</v>
      </c>
      <c r="T2197" s="167" t="s">
        <v>1361</v>
      </c>
    </row>
    <row r="2198" spans="1:20">
      <c r="A2198" s="167">
        <v>50610</v>
      </c>
      <c r="B2198" s="168">
        <v>45912</v>
      </c>
      <c r="C2198" s="168">
        <v>45912</v>
      </c>
      <c r="E2198" s="167" t="s">
        <v>5934</v>
      </c>
      <c r="F2198" s="167" t="s">
        <v>5911</v>
      </c>
      <c r="G2198" s="167" t="s">
        <v>5912</v>
      </c>
      <c r="H2198" s="167" t="s">
        <v>5870</v>
      </c>
      <c r="I2198" s="167" t="s">
        <v>4959</v>
      </c>
      <c r="O2198" s="167">
        <v>617</v>
      </c>
      <c r="P2198" s="167" t="s">
        <v>5871</v>
      </c>
      <c r="Q2198" s="167">
        <v>4838.45</v>
      </c>
      <c r="S2198" s="167">
        <f t="shared" si="34"/>
        <v>4838.45</v>
      </c>
      <c r="T2198" s="167" t="s">
        <v>1361</v>
      </c>
    </row>
    <row r="2199" spans="1:20">
      <c r="A2199" s="167">
        <v>50610</v>
      </c>
      <c r="B2199" s="168">
        <v>45912</v>
      </c>
      <c r="C2199" s="168">
        <v>45912</v>
      </c>
      <c r="E2199" s="167" t="s">
        <v>5935</v>
      </c>
      <c r="F2199" s="167" t="s">
        <v>5913</v>
      </c>
      <c r="G2199" s="167" t="s">
        <v>5914</v>
      </c>
      <c r="H2199" s="167" t="s">
        <v>5870</v>
      </c>
      <c r="I2199" s="167" t="s">
        <v>4959</v>
      </c>
      <c r="O2199" s="167">
        <v>617</v>
      </c>
      <c r="P2199" s="167" t="s">
        <v>5871</v>
      </c>
      <c r="Q2199" s="167">
        <v>3074.77</v>
      </c>
      <c r="S2199" s="167">
        <f t="shared" si="34"/>
        <v>3074.77</v>
      </c>
      <c r="T2199" s="167" t="s">
        <v>1361</v>
      </c>
    </row>
    <row r="2200" spans="1:20">
      <c r="A2200" s="167">
        <v>50610</v>
      </c>
      <c r="B2200" s="168">
        <v>45912</v>
      </c>
      <c r="C2200" s="168">
        <v>45912</v>
      </c>
      <c r="E2200" s="167" t="s">
        <v>5936</v>
      </c>
      <c r="F2200" s="167" t="s">
        <v>5087</v>
      </c>
      <c r="G2200" s="167" t="s">
        <v>5088</v>
      </c>
      <c r="H2200" s="167" t="s">
        <v>5870</v>
      </c>
      <c r="I2200" s="167" t="s">
        <v>4959</v>
      </c>
      <c r="O2200" s="167">
        <v>617</v>
      </c>
      <c r="P2200" s="167" t="s">
        <v>5871</v>
      </c>
      <c r="Q2200" s="167">
        <v>15107.21</v>
      </c>
      <c r="S2200" s="167">
        <f t="shared" si="34"/>
        <v>15107.21</v>
      </c>
      <c r="T2200" s="167" t="s">
        <v>1361</v>
      </c>
    </row>
    <row r="2201" spans="1:20">
      <c r="A2201" s="167">
        <v>50610</v>
      </c>
      <c r="B2201" s="168">
        <v>45912</v>
      </c>
      <c r="C2201" s="168">
        <v>45912</v>
      </c>
      <c r="E2201" s="167" t="s">
        <v>5937</v>
      </c>
      <c r="F2201" s="167" t="s">
        <v>5087</v>
      </c>
      <c r="G2201" s="167" t="s">
        <v>5088</v>
      </c>
      <c r="H2201" s="167" t="s">
        <v>5870</v>
      </c>
      <c r="I2201" s="167" t="s">
        <v>4959</v>
      </c>
      <c r="O2201" s="167">
        <v>617</v>
      </c>
      <c r="P2201" s="167" t="s">
        <v>5871</v>
      </c>
      <c r="Q2201" s="167">
        <v>566.91999999999996</v>
      </c>
      <c r="S2201" s="167">
        <f t="shared" si="34"/>
        <v>566.91999999999996</v>
      </c>
      <c r="T2201" s="167" t="s">
        <v>1361</v>
      </c>
    </row>
    <row r="2202" spans="1:20">
      <c r="A2202" s="167">
        <v>50610</v>
      </c>
      <c r="B2202" s="168">
        <v>45919</v>
      </c>
      <c r="C2202" s="168">
        <v>45919</v>
      </c>
      <c r="E2202" s="167" t="s">
        <v>5938</v>
      </c>
      <c r="F2202" s="167" t="s">
        <v>5913</v>
      </c>
      <c r="G2202" s="167" t="s">
        <v>5914</v>
      </c>
      <c r="I2202" s="167" t="s">
        <v>4956</v>
      </c>
      <c r="O2202" s="167">
        <v>627</v>
      </c>
      <c r="P2202" s="167" t="s">
        <v>5871</v>
      </c>
      <c r="Q2202" s="167">
        <v>149.52000000000001</v>
      </c>
      <c r="S2202" s="167">
        <f t="shared" si="34"/>
        <v>149.52000000000001</v>
      </c>
      <c r="T2202" s="167" t="s">
        <v>1361</v>
      </c>
    </row>
    <row r="2203" spans="1:20">
      <c r="A2203" s="167">
        <v>50610</v>
      </c>
      <c r="B2203" s="168">
        <v>45919</v>
      </c>
      <c r="C2203" s="168">
        <v>45919</v>
      </c>
      <c r="E2203" s="167" t="s">
        <v>5935</v>
      </c>
      <c r="F2203" s="167" t="s">
        <v>5913</v>
      </c>
      <c r="G2203" s="167" t="s">
        <v>5914</v>
      </c>
      <c r="I2203" s="167" t="s">
        <v>4956</v>
      </c>
      <c r="O2203" s="167">
        <v>627</v>
      </c>
      <c r="P2203" s="167" t="s">
        <v>5871</v>
      </c>
      <c r="Q2203" s="167">
        <v>1680</v>
      </c>
      <c r="S2203" s="167">
        <f t="shared" si="34"/>
        <v>1680</v>
      </c>
      <c r="T2203" s="167" t="s">
        <v>1361</v>
      </c>
    </row>
    <row r="2204" spans="1:20">
      <c r="A2204" s="167">
        <v>50610</v>
      </c>
      <c r="B2204" s="168">
        <v>45925</v>
      </c>
      <c r="C2204" s="168">
        <v>45925</v>
      </c>
      <c r="E2204" s="167" t="s">
        <v>5939</v>
      </c>
      <c r="F2204" s="167" t="s">
        <v>5905</v>
      </c>
      <c r="G2204" s="167" t="s">
        <v>5906</v>
      </c>
      <c r="I2204" s="167" t="s">
        <v>4956</v>
      </c>
      <c r="O2204" s="167">
        <v>623</v>
      </c>
      <c r="P2204" s="167" t="s">
        <v>5871</v>
      </c>
      <c r="Q2204" s="167">
        <v>556.76</v>
      </c>
      <c r="S2204" s="167">
        <f t="shared" si="34"/>
        <v>556.76</v>
      </c>
      <c r="T2204" s="167" t="s">
        <v>1361</v>
      </c>
    </row>
    <row r="2205" spans="1:20">
      <c r="A2205" s="167">
        <v>50610</v>
      </c>
      <c r="B2205" s="168">
        <v>45925</v>
      </c>
      <c r="C2205" s="168">
        <v>45925</v>
      </c>
      <c r="E2205" s="167" t="s">
        <v>5919</v>
      </c>
      <c r="F2205" s="167" t="s">
        <v>5905</v>
      </c>
      <c r="G2205" s="167" t="s">
        <v>5906</v>
      </c>
      <c r="I2205" s="167" t="s">
        <v>4956</v>
      </c>
      <c r="O2205" s="167">
        <v>623</v>
      </c>
      <c r="P2205" s="167" t="s">
        <v>5871</v>
      </c>
      <c r="Q2205" s="167">
        <v>248</v>
      </c>
      <c r="S2205" s="167">
        <f t="shared" si="34"/>
        <v>248</v>
      </c>
      <c r="T2205" s="167" t="s">
        <v>1361</v>
      </c>
    </row>
    <row r="2206" spans="1:20">
      <c r="A2206" s="167">
        <v>50610</v>
      </c>
      <c r="B2206" s="168">
        <v>45925</v>
      </c>
      <c r="C2206" s="168">
        <v>45925</v>
      </c>
      <c r="E2206" s="167" t="s">
        <v>5922</v>
      </c>
      <c r="F2206" s="167" t="s">
        <v>5905</v>
      </c>
      <c r="G2206" s="167" t="s">
        <v>5906</v>
      </c>
      <c r="I2206" s="167" t="s">
        <v>4956</v>
      </c>
      <c r="O2206" s="167">
        <v>623</v>
      </c>
      <c r="P2206" s="167" t="s">
        <v>5871</v>
      </c>
      <c r="Q2206" s="167">
        <v>744</v>
      </c>
      <c r="S2206" s="167">
        <f t="shared" si="34"/>
        <v>744</v>
      </c>
      <c r="T2206" s="167" t="s">
        <v>1361</v>
      </c>
    </row>
    <row r="2207" spans="1:20">
      <c r="A2207" s="167">
        <v>50610</v>
      </c>
      <c r="B2207" s="168">
        <v>45925</v>
      </c>
      <c r="C2207" s="168">
        <v>45925</v>
      </c>
      <c r="E2207" s="167" t="s">
        <v>5918</v>
      </c>
      <c r="F2207" s="167" t="s">
        <v>5905</v>
      </c>
      <c r="G2207" s="167" t="s">
        <v>5906</v>
      </c>
      <c r="I2207" s="167" t="s">
        <v>4956</v>
      </c>
      <c r="O2207" s="167">
        <v>624</v>
      </c>
      <c r="P2207" s="167" t="s">
        <v>5871</v>
      </c>
      <c r="Q2207" s="167">
        <v>237.15</v>
      </c>
      <c r="S2207" s="167">
        <f t="shared" si="34"/>
        <v>237.15</v>
      </c>
      <c r="T2207" s="167" t="s">
        <v>1361</v>
      </c>
    </row>
    <row r="2208" spans="1:20">
      <c r="A2208" s="167">
        <v>50610</v>
      </c>
      <c r="B2208" s="168">
        <v>45925</v>
      </c>
      <c r="C2208" s="168">
        <v>45925</v>
      </c>
      <c r="E2208" s="167" t="s">
        <v>5922</v>
      </c>
      <c r="F2208" s="167" t="s">
        <v>5905</v>
      </c>
      <c r="G2208" s="167" t="s">
        <v>5906</v>
      </c>
      <c r="I2208" s="167" t="s">
        <v>4956</v>
      </c>
      <c r="O2208" s="167">
        <v>624</v>
      </c>
      <c r="P2208" s="167" t="s">
        <v>5871</v>
      </c>
      <c r="Q2208" s="167">
        <v>2318.27</v>
      </c>
      <c r="S2208" s="167">
        <f t="shared" si="34"/>
        <v>2318.27</v>
      </c>
      <c r="T2208" s="167" t="s">
        <v>1361</v>
      </c>
    </row>
    <row r="2209" spans="1:20">
      <c r="A2209" s="167">
        <v>50610</v>
      </c>
      <c r="B2209" s="168">
        <v>45925</v>
      </c>
      <c r="C2209" s="168">
        <v>45925</v>
      </c>
      <c r="E2209" s="167" t="s">
        <v>5923</v>
      </c>
      <c r="F2209" s="167" t="s">
        <v>5905</v>
      </c>
      <c r="G2209" s="167" t="s">
        <v>5906</v>
      </c>
      <c r="I2209" s="167" t="s">
        <v>4956</v>
      </c>
      <c r="O2209" s="167">
        <v>624</v>
      </c>
      <c r="P2209" s="167" t="s">
        <v>5871</v>
      </c>
      <c r="Q2209" s="167">
        <v>124</v>
      </c>
      <c r="S2209" s="167">
        <f t="shared" si="34"/>
        <v>124</v>
      </c>
      <c r="T2209" s="167" t="s">
        <v>1361</v>
      </c>
    </row>
    <row r="2210" spans="1:20">
      <c r="A2210" s="167">
        <v>50610</v>
      </c>
      <c r="B2210" s="168">
        <v>45926</v>
      </c>
      <c r="C2210" s="168">
        <v>45926</v>
      </c>
      <c r="E2210" s="167" t="s">
        <v>5918</v>
      </c>
      <c r="F2210" s="167" t="s">
        <v>5905</v>
      </c>
      <c r="G2210" s="167" t="s">
        <v>5906</v>
      </c>
      <c r="H2210" s="167" t="s">
        <v>5870</v>
      </c>
      <c r="I2210" s="167" t="s">
        <v>4956</v>
      </c>
      <c r="O2210" s="167">
        <v>619</v>
      </c>
      <c r="P2210" s="167" t="s">
        <v>5871</v>
      </c>
      <c r="Q2210" s="167">
        <v>1930</v>
      </c>
      <c r="S2210" s="167">
        <f t="shared" si="34"/>
        <v>1930</v>
      </c>
      <c r="T2210" s="167" t="s">
        <v>1361</v>
      </c>
    </row>
    <row r="2211" spans="1:20">
      <c r="A2211" s="167">
        <v>50610</v>
      </c>
      <c r="B2211" s="168">
        <v>45926</v>
      </c>
      <c r="C2211" s="168">
        <v>45926</v>
      </c>
      <c r="E2211" s="167" t="s">
        <v>5940</v>
      </c>
      <c r="F2211" s="167" t="s">
        <v>5907</v>
      </c>
      <c r="G2211" s="167" t="s">
        <v>5908</v>
      </c>
      <c r="H2211" s="167" t="s">
        <v>5870</v>
      </c>
      <c r="I2211" s="167" t="s">
        <v>4956</v>
      </c>
      <c r="O2211" s="167">
        <v>619</v>
      </c>
      <c r="P2211" s="167" t="s">
        <v>5871</v>
      </c>
      <c r="Q2211" s="167">
        <v>326.92</v>
      </c>
      <c r="S2211" s="167">
        <f t="shared" si="34"/>
        <v>326.92</v>
      </c>
      <c r="T2211" s="167" t="s">
        <v>1361</v>
      </c>
    </row>
    <row r="2212" spans="1:20">
      <c r="A2212" s="167">
        <v>50610</v>
      </c>
      <c r="B2212" s="168">
        <v>45926</v>
      </c>
      <c r="C2212" s="168">
        <v>45926</v>
      </c>
      <c r="E2212" s="167" t="s">
        <v>5919</v>
      </c>
      <c r="F2212" s="167" t="s">
        <v>5905</v>
      </c>
      <c r="G2212" s="167" t="s">
        <v>5906</v>
      </c>
      <c r="H2212" s="167" t="s">
        <v>5870</v>
      </c>
      <c r="I2212" s="167" t="s">
        <v>4956</v>
      </c>
      <c r="O2212" s="167">
        <v>619</v>
      </c>
      <c r="P2212" s="167" t="s">
        <v>5871</v>
      </c>
      <c r="Q2212" s="167">
        <v>1893.5</v>
      </c>
      <c r="S2212" s="167">
        <f t="shared" si="34"/>
        <v>1893.5</v>
      </c>
      <c r="T2212" s="167" t="s">
        <v>1361</v>
      </c>
    </row>
    <row r="2213" spans="1:20">
      <c r="A2213" s="167">
        <v>50610</v>
      </c>
      <c r="B2213" s="168">
        <v>45926</v>
      </c>
      <c r="C2213" s="168">
        <v>45926</v>
      </c>
      <c r="E2213" s="167" t="s">
        <v>5920</v>
      </c>
      <c r="F2213" s="167" t="s">
        <v>5458</v>
      </c>
      <c r="G2213" s="167" t="s">
        <v>5459</v>
      </c>
      <c r="H2213" s="167" t="s">
        <v>5870</v>
      </c>
      <c r="I2213" s="167" t="s">
        <v>4956</v>
      </c>
      <c r="O2213" s="167">
        <v>619</v>
      </c>
      <c r="P2213" s="167" t="s">
        <v>5871</v>
      </c>
      <c r="Q2213" s="167">
        <v>4615.38</v>
      </c>
      <c r="S2213" s="167">
        <f t="shared" si="34"/>
        <v>4615.38</v>
      </c>
      <c r="T2213" s="167" t="s">
        <v>1361</v>
      </c>
    </row>
    <row r="2214" spans="1:20">
      <c r="A2214" s="167">
        <v>50610</v>
      </c>
      <c r="B2214" s="168">
        <v>45926</v>
      </c>
      <c r="C2214" s="168">
        <v>45926</v>
      </c>
      <c r="E2214" s="167" t="s">
        <v>5921</v>
      </c>
      <c r="F2214" s="167" t="s">
        <v>5907</v>
      </c>
      <c r="G2214" s="167" t="s">
        <v>5908</v>
      </c>
      <c r="H2214" s="167" t="s">
        <v>5870</v>
      </c>
      <c r="I2214" s="167" t="s">
        <v>4956</v>
      </c>
      <c r="O2214" s="167">
        <v>619</v>
      </c>
      <c r="P2214" s="167" t="s">
        <v>5871</v>
      </c>
      <c r="Q2214" s="167">
        <v>2942.31</v>
      </c>
      <c r="S2214" s="167">
        <f t="shared" si="34"/>
        <v>2942.31</v>
      </c>
      <c r="T2214" s="167" t="s">
        <v>1361</v>
      </c>
    </row>
    <row r="2215" spans="1:20">
      <c r="A2215" s="167">
        <v>50610</v>
      </c>
      <c r="B2215" s="168">
        <v>45926</v>
      </c>
      <c r="C2215" s="168">
        <v>45926</v>
      </c>
      <c r="E2215" s="167" t="s">
        <v>5922</v>
      </c>
      <c r="F2215" s="167" t="s">
        <v>5905</v>
      </c>
      <c r="G2215" s="167" t="s">
        <v>5906</v>
      </c>
      <c r="H2215" s="167" t="s">
        <v>5870</v>
      </c>
      <c r="I2215" s="167" t="s">
        <v>4956</v>
      </c>
      <c r="O2215" s="167">
        <v>619</v>
      </c>
      <c r="P2215" s="167" t="s">
        <v>5871</v>
      </c>
      <c r="Q2215" s="167">
        <v>32647.7</v>
      </c>
      <c r="S2215" s="167">
        <f t="shared" si="34"/>
        <v>32647.7</v>
      </c>
      <c r="T2215" s="167" t="s">
        <v>1361</v>
      </c>
    </row>
    <row r="2216" spans="1:20">
      <c r="A2216" s="167">
        <v>50610</v>
      </c>
      <c r="B2216" s="168">
        <v>45926</v>
      </c>
      <c r="C2216" s="168">
        <v>45926</v>
      </c>
      <c r="E2216" s="167" t="s">
        <v>5923</v>
      </c>
      <c r="F2216" s="167" t="s">
        <v>5905</v>
      </c>
      <c r="G2216" s="167" t="s">
        <v>5906</v>
      </c>
      <c r="H2216" s="167" t="s">
        <v>5870</v>
      </c>
      <c r="I2216" s="167" t="s">
        <v>4956</v>
      </c>
      <c r="O2216" s="167">
        <v>619</v>
      </c>
      <c r="P2216" s="167" t="s">
        <v>5871</v>
      </c>
      <c r="Q2216" s="167">
        <v>398</v>
      </c>
      <c r="S2216" s="167">
        <f t="shared" si="34"/>
        <v>398</v>
      </c>
      <c r="T2216" s="167" t="s">
        <v>1361</v>
      </c>
    </row>
    <row r="2217" spans="1:20">
      <c r="A2217" s="167">
        <v>50610</v>
      </c>
      <c r="B2217" s="168">
        <v>45926</v>
      </c>
      <c r="C2217" s="168">
        <v>45926</v>
      </c>
      <c r="E2217" s="167" t="s">
        <v>5939</v>
      </c>
      <c r="F2217" s="167" t="s">
        <v>5905</v>
      </c>
      <c r="G2217" s="167" t="s">
        <v>5906</v>
      </c>
      <c r="I2217" s="167" t="s">
        <v>4956</v>
      </c>
      <c r="O2217" s="167">
        <v>622</v>
      </c>
      <c r="P2217" s="167" t="s">
        <v>5871</v>
      </c>
      <c r="Q2217" s="167">
        <v>3228.96</v>
      </c>
      <c r="S2217" s="167">
        <f t="shared" si="34"/>
        <v>3228.96</v>
      </c>
      <c r="T2217" s="167" t="s">
        <v>1361</v>
      </c>
    </row>
    <row r="2218" spans="1:20">
      <c r="A2218" s="167">
        <v>50610</v>
      </c>
      <c r="B2218" s="168">
        <v>45926</v>
      </c>
      <c r="C2218" s="168">
        <v>45926</v>
      </c>
      <c r="E2218" s="167" t="s">
        <v>5918</v>
      </c>
      <c r="F2218" s="167" t="s">
        <v>5905</v>
      </c>
      <c r="G2218" s="167" t="s">
        <v>5906</v>
      </c>
      <c r="I2218" s="167" t="s">
        <v>4956</v>
      </c>
      <c r="O2218" s="167">
        <v>622</v>
      </c>
      <c r="P2218" s="167" t="s">
        <v>5871</v>
      </c>
      <c r="Q2218" s="167">
        <v>29.43</v>
      </c>
      <c r="S2218" s="167">
        <f t="shared" si="34"/>
        <v>29.43</v>
      </c>
      <c r="T2218" s="167" t="s">
        <v>1361</v>
      </c>
    </row>
    <row r="2219" spans="1:20">
      <c r="A2219" s="167">
        <v>50610</v>
      </c>
      <c r="B2219" s="168">
        <v>45926</v>
      </c>
      <c r="C2219" s="168">
        <v>45926</v>
      </c>
      <c r="E2219" s="167" t="s">
        <v>5922</v>
      </c>
      <c r="F2219" s="167" t="s">
        <v>5905</v>
      </c>
      <c r="G2219" s="167" t="s">
        <v>5906</v>
      </c>
      <c r="I2219" s="167" t="s">
        <v>4956</v>
      </c>
      <c r="O2219" s="167">
        <v>622</v>
      </c>
      <c r="P2219" s="167" t="s">
        <v>5871</v>
      </c>
      <c r="Q2219" s="167">
        <v>992</v>
      </c>
      <c r="S2219" s="167">
        <f t="shared" si="34"/>
        <v>992</v>
      </c>
      <c r="T2219" s="167" t="s">
        <v>1361</v>
      </c>
    </row>
    <row r="2220" spans="1:20">
      <c r="A2220" s="167">
        <v>50610</v>
      </c>
      <c r="B2220" s="168">
        <v>45926</v>
      </c>
      <c r="C2220" s="168">
        <v>45926</v>
      </c>
      <c r="E2220" s="167" t="s">
        <v>5923</v>
      </c>
      <c r="F2220" s="167" t="s">
        <v>5905</v>
      </c>
      <c r="G2220" s="167" t="s">
        <v>5906</v>
      </c>
      <c r="I2220" s="167" t="s">
        <v>4956</v>
      </c>
      <c r="O2220" s="167">
        <v>622</v>
      </c>
      <c r="P2220" s="167" t="s">
        <v>5871</v>
      </c>
      <c r="Q2220" s="167">
        <v>248</v>
      </c>
      <c r="S2220" s="167">
        <f t="shared" si="34"/>
        <v>248</v>
      </c>
      <c r="T2220" s="167" t="s">
        <v>1361</v>
      </c>
    </row>
    <row r="2221" spans="1:20">
      <c r="A2221" s="167">
        <v>50610</v>
      </c>
      <c r="B2221" s="168">
        <v>45926</v>
      </c>
      <c r="C2221" s="168">
        <v>45926</v>
      </c>
      <c r="E2221" s="167" t="s">
        <v>5925</v>
      </c>
      <c r="F2221" s="167" t="s">
        <v>5909</v>
      </c>
      <c r="G2221" s="167" t="s">
        <v>5910</v>
      </c>
      <c r="H2221" s="167" t="s">
        <v>5870</v>
      </c>
      <c r="I2221" s="167" t="s">
        <v>4971</v>
      </c>
      <c r="O2221" s="167">
        <v>619</v>
      </c>
      <c r="P2221" s="167" t="s">
        <v>5871</v>
      </c>
      <c r="Q2221" s="167">
        <v>275.22000000000003</v>
      </c>
      <c r="S2221" s="167">
        <f t="shared" si="34"/>
        <v>275.22000000000003</v>
      </c>
      <c r="T2221" s="167" t="s">
        <v>1361</v>
      </c>
    </row>
    <row r="2222" spans="1:20">
      <c r="A2222" s="167">
        <v>50610</v>
      </c>
      <c r="B2222" s="168">
        <v>45926</v>
      </c>
      <c r="C2222" s="168">
        <v>45926</v>
      </c>
      <c r="E2222" s="167" t="s">
        <v>5941</v>
      </c>
      <c r="F2222" s="167" t="s">
        <v>5909</v>
      </c>
      <c r="G2222" s="167" t="s">
        <v>5910</v>
      </c>
      <c r="H2222" s="167" t="s">
        <v>5870</v>
      </c>
      <c r="I2222" s="167" t="s">
        <v>4971</v>
      </c>
      <c r="O2222" s="167">
        <v>619</v>
      </c>
      <c r="P2222" s="167" t="s">
        <v>5871</v>
      </c>
      <c r="Q2222" s="167">
        <v>240</v>
      </c>
      <c r="S2222" s="167">
        <f t="shared" si="34"/>
        <v>240</v>
      </c>
      <c r="T2222" s="167" t="s">
        <v>1361</v>
      </c>
    </row>
    <row r="2223" spans="1:20">
      <c r="A2223" s="167">
        <v>50610</v>
      </c>
      <c r="B2223" s="168">
        <v>45926</v>
      </c>
      <c r="C2223" s="168">
        <v>45926</v>
      </c>
      <c r="E2223" s="167" t="s">
        <v>5926</v>
      </c>
      <c r="F2223" s="167" t="s">
        <v>5909</v>
      </c>
      <c r="G2223" s="167" t="s">
        <v>5910</v>
      </c>
      <c r="H2223" s="167" t="s">
        <v>5870</v>
      </c>
      <c r="I2223" s="167" t="s">
        <v>4971</v>
      </c>
      <c r="O2223" s="167">
        <v>619</v>
      </c>
      <c r="P2223" s="167" t="s">
        <v>5871</v>
      </c>
      <c r="Q2223" s="167">
        <v>2160</v>
      </c>
      <c r="S2223" s="167">
        <f t="shared" si="34"/>
        <v>2160</v>
      </c>
      <c r="T2223" s="167" t="s">
        <v>1361</v>
      </c>
    </row>
    <row r="2224" spans="1:20">
      <c r="A2224" s="167">
        <v>50610</v>
      </c>
      <c r="B2224" s="168">
        <v>45926</v>
      </c>
      <c r="C2224" s="168">
        <v>45926</v>
      </c>
      <c r="E2224" s="167" t="s">
        <v>5942</v>
      </c>
      <c r="F2224" s="167" t="s">
        <v>5911</v>
      </c>
      <c r="G2224" s="167" t="s">
        <v>5912</v>
      </c>
      <c r="H2224" s="167" t="s">
        <v>5870</v>
      </c>
      <c r="I2224" s="167" t="s">
        <v>4959</v>
      </c>
      <c r="O2224" s="167">
        <v>619</v>
      </c>
      <c r="P2224" s="167" t="s">
        <v>5871</v>
      </c>
      <c r="Q2224" s="167">
        <v>230.08</v>
      </c>
      <c r="S2224" s="167">
        <f t="shared" si="34"/>
        <v>230.08</v>
      </c>
      <c r="T2224" s="167" t="s">
        <v>1361</v>
      </c>
    </row>
    <row r="2225" spans="1:20">
      <c r="A2225" s="167">
        <v>50610</v>
      </c>
      <c r="B2225" s="168">
        <v>45926</v>
      </c>
      <c r="C2225" s="168">
        <v>45926</v>
      </c>
      <c r="E2225" s="167" t="s">
        <v>5930</v>
      </c>
      <c r="F2225" s="167" t="s">
        <v>5087</v>
      </c>
      <c r="G2225" s="167" t="s">
        <v>5088</v>
      </c>
      <c r="H2225" s="167" t="s">
        <v>5870</v>
      </c>
      <c r="I2225" s="167" t="s">
        <v>4959</v>
      </c>
      <c r="O2225" s="167">
        <v>619</v>
      </c>
      <c r="P2225" s="167" t="s">
        <v>5871</v>
      </c>
      <c r="Q2225" s="167">
        <v>551.91999999999996</v>
      </c>
      <c r="S2225" s="167">
        <f t="shared" si="34"/>
        <v>551.91999999999996</v>
      </c>
      <c r="T2225" s="167" t="s">
        <v>1361</v>
      </c>
    </row>
    <row r="2226" spans="1:20">
      <c r="A2226" s="167">
        <v>50610</v>
      </c>
      <c r="B2226" s="168">
        <v>45926</v>
      </c>
      <c r="C2226" s="168">
        <v>45926</v>
      </c>
      <c r="E2226" s="167" t="s">
        <v>5932</v>
      </c>
      <c r="F2226" s="167" t="s">
        <v>5913</v>
      </c>
      <c r="G2226" s="167" t="s">
        <v>5914</v>
      </c>
      <c r="H2226" s="167" t="s">
        <v>5870</v>
      </c>
      <c r="I2226" s="167" t="s">
        <v>4959</v>
      </c>
      <c r="O2226" s="167">
        <v>619</v>
      </c>
      <c r="P2226" s="167" t="s">
        <v>5871</v>
      </c>
      <c r="Q2226" s="167">
        <v>192.31</v>
      </c>
      <c r="S2226" s="167">
        <f t="shared" si="34"/>
        <v>192.31</v>
      </c>
      <c r="T2226" s="167" t="s">
        <v>1361</v>
      </c>
    </row>
    <row r="2227" spans="1:20">
      <c r="A2227" s="167">
        <v>50610</v>
      </c>
      <c r="B2227" s="168">
        <v>45926</v>
      </c>
      <c r="C2227" s="168">
        <v>45926</v>
      </c>
      <c r="E2227" s="167" t="s">
        <v>5933</v>
      </c>
      <c r="F2227" s="167" t="s">
        <v>5087</v>
      </c>
      <c r="G2227" s="167" t="s">
        <v>5088</v>
      </c>
      <c r="H2227" s="167" t="s">
        <v>5870</v>
      </c>
      <c r="I2227" s="167" t="s">
        <v>4959</v>
      </c>
      <c r="O2227" s="167">
        <v>619</v>
      </c>
      <c r="P2227" s="167" t="s">
        <v>5871</v>
      </c>
      <c r="Q2227" s="167">
        <v>496</v>
      </c>
      <c r="S2227" s="167">
        <f t="shared" si="34"/>
        <v>496</v>
      </c>
      <c r="T2227" s="167" t="s">
        <v>1361</v>
      </c>
    </row>
    <row r="2228" spans="1:20">
      <c r="A2228" s="167">
        <v>50610</v>
      </c>
      <c r="B2228" s="168">
        <v>45926</v>
      </c>
      <c r="C2228" s="168">
        <v>45926</v>
      </c>
      <c r="E2228" s="167" t="s">
        <v>5934</v>
      </c>
      <c r="F2228" s="167" t="s">
        <v>5911</v>
      </c>
      <c r="G2228" s="167" t="s">
        <v>5912</v>
      </c>
      <c r="H2228" s="167" t="s">
        <v>5870</v>
      </c>
      <c r="I2228" s="167" t="s">
        <v>4959</v>
      </c>
      <c r="O2228" s="167">
        <v>619</v>
      </c>
      <c r="P2228" s="167" t="s">
        <v>5871</v>
      </c>
      <c r="Q2228" s="167">
        <v>5663.46</v>
      </c>
      <c r="S2228" s="167">
        <f t="shared" si="34"/>
        <v>5663.46</v>
      </c>
      <c r="T2228" s="167" t="s">
        <v>1361</v>
      </c>
    </row>
    <row r="2229" spans="1:20">
      <c r="A2229" s="167">
        <v>50610</v>
      </c>
      <c r="B2229" s="168">
        <v>45926</v>
      </c>
      <c r="C2229" s="168">
        <v>45926</v>
      </c>
      <c r="E2229" s="167" t="s">
        <v>5935</v>
      </c>
      <c r="F2229" s="167" t="s">
        <v>5913</v>
      </c>
      <c r="G2229" s="167" t="s">
        <v>5914</v>
      </c>
      <c r="H2229" s="167" t="s">
        <v>5870</v>
      </c>
      <c r="I2229" s="167" t="s">
        <v>4959</v>
      </c>
      <c r="O2229" s="167">
        <v>619</v>
      </c>
      <c r="P2229" s="167" t="s">
        <v>5871</v>
      </c>
      <c r="Q2229" s="167">
        <v>1730.77</v>
      </c>
      <c r="S2229" s="167">
        <f t="shared" si="34"/>
        <v>1730.77</v>
      </c>
      <c r="T2229" s="167" t="s">
        <v>1361</v>
      </c>
    </row>
    <row r="2230" spans="1:20">
      <c r="A2230" s="167">
        <v>50610</v>
      </c>
      <c r="B2230" s="168">
        <v>45926</v>
      </c>
      <c r="C2230" s="168">
        <v>45926</v>
      </c>
      <c r="E2230" s="167" t="s">
        <v>5936</v>
      </c>
      <c r="F2230" s="167" t="s">
        <v>5087</v>
      </c>
      <c r="G2230" s="167" t="s">
        <v>5088</v>
      </c>
      <c r="H2230" s="167" t="s">
        <v>5870</v>
      </c>
      <c r="I2230" s="167" t="s">
        <v>4959</v>
      </c>
      <c r="O2230" s="167">
        <v>619</v>
      </c>
      <c r="P2230" s="167" t="s">
        <v>5871</v>
      </c>
      <c r="Q2230" s="167">
        <v>15841.76</v>
      </c>
      <c r="S2230" s="167">
        <f t="shared" si="34"/>
        <v>15841.76</v>
      </c>
      <c r="T2230" s="167" t="s">
        <v>1361</v>
      </c>
    </row>
    <row r="2231" spans="1:20">
      <c r="A2231" s="167">
        <v>50610</v>
      </c>
      <c r="B2231" s="168">
        <v>45926</v>
      </c>
      <c r="C2231" s="168">
        <v>45926</v>
      </c>
      <c r="E2231" s="167" t="s">
        <v>5937</v>
      </c>
      <c r="F2231" s="167" t="s">
        <v>5087</v>
      </c>
      <c r="G2231" s="167" t="s">
        <v>5088</v>
      </c>
      <c r="H2231" s="167" t="s">
        <v>5870</v>
      </c>
      <c r="I2231" s="167" t="s">
        <v>4959</v>
      </c>
      <c r="O2231" s="167">
        <v>619</v>
      </c>
      <c r="P2231" s="167" t="s">
        <v>5871</v>
      </c>
      <c r="Q2231" s="167">
        <v>888.12</v>
      </c>
      <c r="S2231" s="167">
        <f t="shared" si="34"/>
        <v>888.12</v>
      </c>
      <c r="T2231" s="167" t="s">
        <v>1361</v>
      </c>
    </row>
    <row r="2232" spans="1:20">
      <c r="A2232" s="167">
        <v>50610</v>
      </c>
      <c r="B2232" s="168">
        <v>45930</v>
      </c>
      <c r="C2232" s="168">
        <v>45930</v>
      </c>
      <c r="E2232" s="167" t="s">
        <v>5890</v>
      </c>
      <c r="F2232" s="167" t="s">
        <v>5905</v>
      </c>
      <c r="G2232" s="167" t="s">
        <v>5906</v>
      </c>
      <c r="H2232" s="167" t="s">
        <v>5870</v>
      </c>
      <c r="I2232" s="167" t="s">
        <v>4956</v>
      </c>
      <c r="O2232" s="167">
        <v>620</v>
      </c>
      <c r="P2232" s="167" t="s">
        <v>5871</v>
      </c>
      <c r="Q2232" s="167">
        <v>25219.54</v>
      </c>
      <c r="S2232" s="167">
        <f t="shared" si="34"/>
        <v>25219.54</v>
      </c>
      <c r="T2232" s="167" t="s">
        <v>1361</v>
      </c>
    </row>
    <row r="2233" spans="1:20">
      <c r="A2233" s="167">
        <v>50610</v>
      </c>
      <c r="B2233" s="168">
        <v>45930</v>
      </c>
      <c r="C2233" s="168">
        <v>45930</v>
      </c>
      <c r="E2233" s="167" t="s">
        <v>5890</v>
      </c>
      <c r="F2233" s="167" t="s">
        <v>5907</v>
      </c>
      <c r="G2233" s="167" t="s">
        <v>5908</v>
      </c>
      <c r="H2233" s="167" t="s">
        <v>5870</v>
      </c>
      <c r="I2233" s="167" t="s">
        <v>4956</v>
      </c>
      <c r="O2233" s="167">
        <v>620</v>
      </c>
      <c r="P2233" s="167" t="s">
        <v>5871</v>
      </c>
      <c r="Q2233" s="167">
        <v>2288.46</v>
      </c>
      <c r="S2233" s="167">
        <f t="shared" si="34"/>
        <v>2288.46</v>
      </c>
      <c r="T2233" s="167" t="s">
        <v>1361</v>
      </c>
    </row>
    <row r="2234" spans="1:20">
      <c r="A2234" s="167">
        <v>50610</v>
      </c>
      <c r="B2234" s="168">
        <v>45930</v>
      </c>
      <c r="C2234" s="168">
        <v>45930</v>
      </c>
      <c r="E2234" s="167" t="s">
        <v>5890</v>
      </c>
      <c r="F2234" s="167" t="s">
        <v>5458</v>
      </c>
      <c r="G2234" s="167" t="s">
        <v>5459</v>
      </c>
      <c r="H2234" s="167" t="s">
        <v>5870</v>
      </c>
      <c r="I2234" s="167" t="s">
        <v>4956</v>
      </c>
      <c r="O2234" s="167">
        <v>620</v>
      </c>
      <c r="P2234" s="167" t="s">
        <v>5871</v>
      </c>
      <c r="Q2234" s="167">
        <v>3230.77</v>
      </c>
      <c r="S2234" s="167">
        <f t="shared" si="34"/>
        <v>3230.77</v>
      </c>
      <c r="T2234" s="167" t="s">
        <v>1361</v>
      </c>
    </row>
    <row r="2235" spans="1:20">
      <c r="A2235" s="167">
        <v>50610</v>
      </c>
      <c r="B2235" s="168">
        <v>45930</v>
      </c>
      <c r="C2235" s="168">
        <v>45930</v>
      </c>
      <c r="E2235" s="167" t="s">
        <v>5890</v>
      </c>
      <c r="F2235" s="167" t="s">
        <v>5909</v>
      </c>
      <c r="G2235" s="167" t="s">
        <v>5910</v>
      </c>
      <c r="H2235" s="167" t="s">
        <v>5870</v>
      </c>
      <c r="I2235" s="167" t="s">
        <v>4971</v>
      </c>
      <c r="O2235" s="167">
        <v>620</v>
      </c>
      <c r="P2235" s="167" t="s">
        <v>5871</v>
      </c>
      <c r="Q2235" s="167">
        <v>1680</v>
      </c>
      <c r="S2235" s="167">
        <f t="shared" si="34"/>
        <v>1680</v>
      </c>
      <c r="T2235" s="167" t="s">
        <v>1361</v>
      </c>
    </row>
    <row r="2236" spans="1:20">
      <c r="A2236" s="167">
        <v>50610</v>
      </c>
      <c r="B2236" s="168">
        <v>45930</v>
      </c>
      <c r="C2236" s="168">
        <v>45930</v>
      </c>
      <c r="E2236" s="167" t="s">
        <v>5890</v>
      </c>
      <c r="F2236" s="167" t="s">
        <v>5087</v>
      </c>
      <c r="G2236" s="167" t="s">
        <v>5088</v>
      </c>
      <c r="H2236" s="167" t="s">
        <v>5870</v>
      </c>
      <c r="I2236" s="167" t="s">
        <v>4959</v>
      </c>
      <c r="O2236" s="167">
        <v>620</v>
      </c>
      <c r="P2236" s="167" t="s">
        <v>5871</v>
      </c>
      <c r="Q2236" s="167">
        <v>12602.02</v>
      </c>
      <c r="S2236" s="167">
        <f t="shared" si="34"/>
        <v>12602.02</v>
      </c>
      <c r="T2236" s="167" t="s">
        <v>1361</v>
      </c>
    </row>
    <row r="2237" spans="1:20">
      <c r="A2237" s="167">
        <v>50610</v>
      </c>
      <c r="B2237" s="168">
        <v>45930</v>
      </c>
      <c r="C2237" s="168">
        <v>45930</v>
      </c>
      <c r="E2237" s="167" t="s">
        <v>5890</v>
      </c>
      <c r="F2237" s="167" t="s">
        <v>5911</v>
      </c>
      <c r="G2237" s="167" t="s">
        <v>5912</v>
      </c>
      <c r="H2237" s="167" t="s">
        <v>5870</v>
      </c>
      <c r="I2237" s="167" t="s">
        <v>4959</v>
      </c>
      <c r="O2237" s="167">
        <v>620</v>
      </c>
      <c r="P2237" s="167" t="s">
        <v>5871</v>
      </c>
      <c r="Q2237" s="167">
        <v>4125.4799999999996</v>
      </c>
      <c r="S2237" s="167">
        <f t="shared" si="34"/>
        <v>4125.4799999999996</v>
      </c>
      <c r="T2237" s="167" t="s">
        <v>1361</v>
      </c>
    </row>
    <row r="2238" spans="1:20">
      <c r="A2238" s="167">
        <v>50610</v>
      </c>
      <c r="B2238" s="168">
        <v>45930</v>
      </c>
      <c r="C2238" s="168">
        <v>45930</v>
      </c>
      <c r="E2238" s="167" t="s">
        <v>5890</v>
      </c>
      <c r="F2238" s="167" t="s">
        <v>5913</v>
      </c>
      <c r="G2238" s="167" t="s">
        <v>5914</v>
      </c>
      <c r="H2238" s="167" t="s">
        <v>5870</v>
      </c>
      <c r="I2238" s="167" t="s">
        <v>4959</v>
      </c>
      <c r="O2238" s="167">
        <v>620</v>
      </c>
      <c r="P2238" s="167" t="s">
        <v>5871</v>
      </c>
      <c r="Q2238" s="167">
        <v>1346.15</v>
      </c>
      <c r="S2238" s="167">
        <f t="shared" si="34"/>
        <v>1346.15</v>
      </c>
      <c r="T2238" s="167" t="s">
        <v>1361</v>
      </c>
    </row>
    <row r="2239" spans="1:20">
      <c r="A2239" s="167">
        <v>50610</v>
      </c>
      <c r="B2239" s="168">
        <v>45931</v>
      </c>
      <c r="C2239" s="168">
        <v>45931</v>
      </c>
      <c r="E2239" s="167" t="s">
        <v>5869</v>
      </c>
      <c r="F2239" s="167" t="s">
        <v>5905</v>
      </c>
      <c r="G2239" s="167" t="s">
        <v>5906</v>
      </c>
      <c r="H2239" s="167" t="s">
        <v>5870</v>
      </c>
      <c r="I2239" s="167" t="s">
        <v>4956</v>
      </c>
      <c r="O2239" s="167">
        <v>621</v>
      </c>
      <c r="P2239" s="167" t="s">
        <v>5871</v>
      </c>
      <c r="R2239" s="167">
        <v>25219.54</v>
      </c>
      <c r="S2239" s="167">
        <f t="shared" si="34"/>
        <v>-25219.54</v>
      </c>
      <c r="T2239" s="167" t="s">
        <v>1361</v>
      </c>
    </row>
    <row r="2240" spans="1:20">
      <c r="A2240" s="167">
        <v>50610</v>
      </c>
      <c r="B2240" s="168">
        <v>45931</v>
      </c>
      <c r="C2240" s="168">
        <v>45931</v>
      </c>
      <c r="E2240" s="167" t="s">
        <v>5869</v>
      </c>
      <c r="F2240" s="167" t="s">
        <v>5907</v>
      </c>
      <c r="G2240" s="167" t="s">
        <v>5908</v>
      </c>
      <c r="H2240" s="167" t="s">
        <v>5870</v>
      </c>
      <c r="I2240" s="167" t="s">
        <v>4956</v>
      </c>
      <c r="O2240" s="167">
        <v>621</v>
      </c>
      <c r="P2240" s="167" t="s">
        <v>5871</v>
      </c>
      <c r="R2240" s="167">
        <v>2288.46</v>
      </c>
      <c r="S2240" s="167">
        <f t="shared" si="34"/>
        <v>-2288.46</v>
      </c>
      <c r="T2240" s="167" t="s">
        <v>1361</v>
      </c>
    </row>
    <row r="2241" spans="1:20">
      <c r="A2241" s="167">
        <v>50610</v>
      </c>
      <c r="B2241" s="168">
        <v>45931</v>
      </c>
      <c r="C2241" s="168">
        <v>45931</v>
      </c>
      <c r="E2241" s="167" t="s">
        <v>5869</v>
      </c>
      <c r="F2241" s="167" t="s">
        <v>5458</v>
      </c>
      <c r="G2241" s="167" t="s">
        <v>5459</v>
      </c>
      <c r="H2241" s="167" t="s">
        <v>5870</v>
      </c>
      <c r="I2241" s="167" t="s">
        <v>4956</v>
      </c>
      <c r="O2241" s="167">
        <v>621</v>
      </c>
      <c r="P2241" s="167" t="s">
        <v>5871</v>
      </c>
      <c r="R2241" s="167">
        <v>3230.77</v>
      </c>
      <c r="S2241" s="167">
        <f t="shared" si="34"/>
        <v>-3230.77</v>
      </c>
      <c r="T2241" s="167" t="s">
        <v>1361</v>
      </c>
    </row>
    <row r="2242" spans="1:20">
      <c r="A2242" s="167">
        <v>50610</v>
      </c>
      <c r="B2242" s="168">
        <v>45931</v>
      </c>
      <c r="C2242" s="168">
        <v>45931</v>
      </c>
      <c r="E2242" s="167" t="s">
        <v>5943</v>
      </c>
      <c r="F2242" s="167" t="s">
        <v>5913</v>
      </c>
      <c r="G2242" s="167" t="s">
        <v>5914</v>
      </c>
      <c r="I2242" s="167" t="s">
        <v>4956</v>
      </c>
      <c r="O2242" s="167">
        <v>633</v>
      </c>
      <c r="P2242" s="167" t="s">
        <v>5871</v>
      </c>
      <c r="Q2242" s="167">
        <v>1680</v>
      </c>
      <c r="S2242" s="167">
        <f t="shared" si="34"/>
        <v>1680</v>
      </c>
      <c r="T2242" s="167" t="s">
        <v>1361</v>
      </c>
    </row>
    <row r="2243" spans="1:20">
      <c r="A2243" s="167">
        <v>50610</v>
      </c>
      <c r="B2243" s="168">
        <v>45931</v>
      </c>
      <c r="C2243" s="168">
        <v>45931</v>
      </c>
      <c r="E2243" s="167" t="s">
        <v>5869</v>
      </c>
      <c r="F2243" s="167" t="s">
        <v>5909</v>
      </c>
      <c r="G2243" s="167" t="s">
        <v>5910</v>
      </c>
      <c r="H2243" s="167" t="s">
        <v>5870</v>
      </c>
      <c r="I2243" s="167" t="s">
        <v>4971</v>
      </c>
      <c r="O2243" s="167">
        <v>621</v>
      </c>
      <c r="P2243" s="167" t="s">
        <v>5871</v>
      </c>
      <c r="R2243" s="167">
        <v>1680</v>
      </c>
      <c r="S2243" s="167">
        <f t="shared" ref="S2243:S2306" si="35">Q2243-R2243</f>
        <v>-1680</v>
      </c>
      <c r="T2243" s="167" t="s">
        <v>1361</v>
      </c>
    </row>
    <row r="2244" spans="1:20">
      <c r="A2244" s="167">
        <v>50610</v>
      </c>
      <c r="B2244" s="168">
        <v>45931</v>
      </c>
      <c r="C2244" s="168">
        <v>45931</v>
      </c>
      <c r="E2244" s="167" t="s">
        <v>5869</v>
      </c>
      <c r="F2244" s="167" t="s">
        <v>5087</v>
      </c>
      <c r="G2244" s="167" t="s">
        <v>5088</v>
      </c>
      <c r="H2244" s="167" t="s">
        <v>5870</v>
      </c>
      <c r="I2244" s="167" t="s">
        <v>4959</v>
      </c>
      <c r="O2244" s="167">
        <v>621</v>
      </c>
      <c r="P2244" s="167" t="s">
        <v>5871</v>
      </c>
      <c r="R2244" s="167">
        <v>12602.02</v>
      </c>
      <c r="S2244" s="167">
        <f t="shared" si="35"/>
        <v>-12602.02</v>
      </c>
      <c r="T2244" s="167" t="s">
        <v>1361</v>
      </c>
    </row>
    <row r="2245" spans="1:20">
      <c r="A2245" s="167">
        <v>50610</v>
      </c>
      <c r="B2245" s="168">
        <v>45931</v>
      </c>
      <c r="C2245" s="168">
        <v>45931</v>
      </c>
      <c r="E2245" s="167" t="s">
        <v>5869</v>
      </c>
      <c r="F2245" s="167" t="s">
        <v>5911</v>
      </c>
      <c r="G2245" s="167" t="s">
        <v>5912</v>
      </c>
      <c r="H2245" s="167" t="s">
        <v>5870</v>
      </c>
      <c r="I2245" s="167" t="s">
        <v>4959</v>
      </c>
      <c r="O2245" s="167">
        <v>621</v>
      </c>
      <c r="P2245" s="167" t="s">
        <v>5871</v>
      </c>
      <c r="R2245" s="167">
        <v>4125.4799999999996</v>
      </c>
      <c r="S2245" s="167">
        <f t="shared" si="35"/>
        <v>-4125.4799999999996</v>
      </c>
      <c r="T2245" s="167" t="s">
        <v>1361</v>
      </c>
    </row>
    <row r="2246" spans="1:20">
      <c r="A2246" s="167">
        <v>50610</v>
      </c>
      <c r="B2246" s="168">
        <v>45931</v>
      </c>
      <c r="C2246" s="168">
        <v>45931</v>
      </c>
      <c r="E2246" s="167" t="s">
        <v>5869</v>
      </c>
      <c r="F2246" s="167" t="s">
        <v>5913</v>
      </c>
      <c r="G2246" s="167" t="s">
        <v>5914</v>
      </c>
      <c r="H2246" s="167" t="s">
        <v>5870</v>
      </c>
      <c r="I2246" s="167" t="s">
        <v>4959</v>
      </c>
      <c r="O2246" s="167">
        <v>621</v>
      </c>
      <c r="P2246" s="167" t="s">
        <v>5871</v>
      </c>
      <c r="R2246" s="167">
        <v>1346.15</v>
      </c>
      <c r="S2246" s="167">
        <f t="shared" si="35"/>
        <v>-1346.15</v>
      </c>
      <c r="T2246" s="167" t="s">
        <v>1361</v>
      </c>
    </row>
    <row r="2247" spans="1:20">
      <c r="A2247" s="167">
        <v>50610</v>
      </c>
      <c r="B2247" s="168">
        <v>45933</v>
      </c>
      <c r="C2247" s="168">
        <v>45933</v>
      </c>
      <c r="E2247" s="167" t="s">
        <v>5939</v>
      </c>
      <c r="F2247" s="167" t="s">
        <v>5905</v>
      </c>
      <c r="G2247" s="167" t="s">
        <v>5906</v>
      </c>
      <c r="I2247" s="167" t="s">
        <v>4956</v>
      </c>
      <c r="O2247" s="167">
        <v>640</v>
      </c>
      <c r="P2247" s="167" t="s">
        <v>5871</v>
      </c>
      <c r="Q2247" s="167">
        <v>571.55999999999995</v>
      </c>
      <c r="S2247" s="167">
        <f t="shared" si="35"/>
        <v>571.55999999999995</v>
      </c>
      <c r="T2247" s="167" t="s">
        <v>1361</v>
      </c>
    </row>
    <row r="2248" spans="1:20">
      <c r="A2248" s="167">
        <v>50610</v>
      </c>
      <c r="B2248" s="168">
        <v>45933</v>
      </c>
      <c r="C2248" s="168">
        <v>45933</v>
      </c>
      <c r="E2248" s="167" t="s">
        <v>5918</v>
      </c>
      <c r="F2248" s="167" t="s">
        <v>5905</v>
      </c>
      <c r="G2248" s="167" t="s">
        <v>5906</v>
      </c>
      <c r="I2248" s="167" t="s">
        <v>4956</v>
      </c>
      <c r="O2248" s="167">
        <v>640</v>
      </c>
      <c r="P2248" s="167" t="s">
        <v>5871</v>
      </c>
      <c r="Q2248" s="167">
        <v>34.090000000000003</v>
      </c>
      <c r="S2248" s="167">
        <f t="shared" si="35"/>
        <v>34.090000000000003</v>
      </c>
      <c r="T2248" s="167" t="s">
        <v>1361</v>
      </c>
    </row>
    <row r="2249" spans="1:20">
      <c r="A2249" s="167">
        <v>50610</v>
      </c>
      <c r="B2249" s="168">
        <v>45933</v>
      </c>
      <c r="C2249" s="168">
        <v>45933</v>
      </c>
      <c r="E2249" s="167" t="s">
        <v>5919</v>
      </c>
      <c r="F2249" s="167" t="s">
        <v>5905</v>
      </c>
      <c r="G2249" s="167" t="s">
        <v>5906</v>
      </c>
      <c r="I2249" s="167" t="s">
        <v>4956</v>
      </c>
      <c r="O2249" s="167">
        <v>640</v>
      </c>
      <c r="P2249" s="167" t="s">
        <v>5871</v>
      </c>
      <c r="Q2249" s="167">
        <v>352</v>
      </c>
      <c r="S2249" s="167">
        <f t="shared" si="35"/>
        <v>352</v>
      </c>
      <c r="T2249" s="167" t="s">
        <v>1361</v>
      </c>
    </row>
    <row r="2250" spans="1:20">
      <c r="A2250" s="167">
        <v>50610</v>
      </c>
      <c r="B2250" s="168">
        <v>45933</v>
      </c>
      <c r="C2250" s="168">
        <v>45933</v>
      </c>
      <c r="E2250" s="167" t="s">
        <v>5922</v>
      </c>
      <c r="F2250" s="167" t="s">
        <v>5905</v>
      </c>
      <c r="G2250" s="167" t="s">
        <v>5906</v>
      </c>
      <c r="I2250" s="167" t="s">
        <v>4956</v>
      </c>
      <c r="O2250" s="167">
        <v>640</v>
      </c>
      <c r="P2250" s="167" t="s">
        <v>5871</v>
      </c>
      <c r="Q2250" s="167">
        <v>1465.2</v>
      </c>
      <c r="S2250" s="167">
        <f t="shared" si="35"/>
        <v>1465.2</v>
      </c>
      <c r="T2250" s="167" t="s">
        <v>1361</v>
      </c>
    </row>
    <row r="2251" spans="1:20">
      <c r="A2251" s="167">
        <v>50610</v>
      </c>
      <c r="B2251" s="168">
        <v>45937</v>
      </c>
      <c r="C2251" s="168">
        <v>45937</v>
      </c>
      <c r="E2251" s="167" t="s">
        <v>5944</v>
      </c>
      <c r="F2251" s="167" t="s">
        <v>5905</v>
      </c>
      <c r="G2251" s="167" t="s">
        <v>5906</v>
      </c>
      <c r="I2251" s="167" t="s">
        <v>4956</v>
      </c>
      <c r="O2251" s="167">
        <v>639</v>
      </c>
      <c r="P2251" s="167" t="s">
        <v>5871</v>
      </c>
      <c r="Q2251" s="167">
        <v>2480</v>
      </c>
      <c r="S2251" s="167">
        <f t="shared" si="35"/>
        <v>2480</v>
      </c>
      <c r="T2251" s="167" t="s">
        <v>1361</v>
      </c>
    </row>
    <row r="2252" spans="1:20">
      <c r="A2252" s="167">
        <v>50610</v>
      </c>
      <c r="B2252" s="168">
        <v>45940</v>
      </c>
      <c r="C2252" s="168">
        <v>45940</v>
      </c>
      <c r="E2252" s="167" t="s">
        <v>5945</v>
      </c>
      <c r="F2252" s="167" t="s">
        <v>5905</v>
      </c>
      <c r="G2252" s="167" t="s">
        <v>5906</v>
      </c>
      <c r="H2252" s="167" t="s">
        <v>5870</v>
      </c>
      <c r="I2252" s="167" t="s">
        <v>4956</v>
      </c>
      <c r="O2252" s="167">
        <v>634</v>
      </c>
      <c r="P2252" s="167" t="s">
        <v>5871</v>
      </c>
      <c r="Q2252" s="167">
        <v>31</v>
      </c>
      <c r="S2252" s="167">
        <f t="shared" si="35"/>
        <v>31</v>
      </c>
      <c r="T2252" s="167" t="s">
        <v>1361</v>
      </c>
    </row>
    <row r="2253" spans="1:20">
      <c r="A2253" s="167">
        <v>50610</v>
      </c>
      <c r="B2253" s="168">
        <v>45940</v>
      </c>
      <c r="C2253" s="168">
        <v>45940</v>
      </c>
      <c r="E2253" s="167" t="s">
        <v>5918</v>
      </c>
      <c r="F2253" s="167" t="s">
        <v>5905</v>
      </c>
      <c r="G2253" s="167" t="s">
        <v>5906</v>
      </c>
      <c r="H2253" s="167" t="s">
        <v>5870</v>
      </c>
      <c r="I2253" s="167" t="s">
        <v>4956</v>
      </c>
      <c r="O2253" s="167">
        <v>634</v>
      </c>
      <c r="P2253" s="167" t="s">
        <v>5871</v>
      </c>
      <c r="Q2253" s="167">
        <v>3741.59</v>
      </c>
      <c r="S2253" s="167">
        <f t="shared" si="35"/>
        <v>3741.59</v>
      </c>
      <c r="T2253" s="167" t="s">
        <v>1361</v>
      </c>
    </row>
    <row r="2254" spans="1:20">
      <c r="A2254" s="167">
        <v>50610</v>
      </c>
      <c r="B2254" s="168">
        <v>45940</v>
      </c>
      <c r="C2254" s="168">
        <v>45940</v>
      </c>
      <c r="E2254" s="167" t="s">
        <v>5919</v>
      </c>
      <c r="F2254" s="167" t="s">
        <v>5905</v>
      </c>
      <c r="G2254" s="167" t="s">
        <v>5906</v>
      </c>
      <c r="H2254" s="167" t="s">
        <v>5870</v>
      </c>
      <c r="I2254" s="167" t="s">
        <v>4956</v>
      </c>
      <c r="O2254" s="167">
        <v>634</v>
      </c>
      <c r="P2254" s="167" t="s">
        <v>5871</v>
      </c>
      <c r="Q2254" s="167">
        <v>335</v>
      </c>
      <c r="S2254" s="167">
        <f t="shared" si="35"/>
        <v>335</v>
      </c>
      <c r="T2254" s="167" t="s">
        <v>1361</v>
      </c>
    </row>
    <row r="2255" spans="1:20">
      <c r="A2255" s="167">
        <v>50610</v>
      </c>
      <c r="B2255" s="168">
        <v>45940</v>
      </c>
      <c r="C2255" s="168">
        <v>45940</v>
      </c>
      <c r="E2255" s="167" t="s">
        <v>5920</v>
      </c>
      <c r="F2255" s="167" t="s">
        <v>5458</v>
      </c>
      <c r="G2255" s="167" t="s">
        <v>5459</v>
      </c>
      <c r="H2255" s="167" t="s">
        <v>5870</v>
      </c>
      <c r="I2255" s="167" t="s">
        <v>4956</v>
      </c>
      <c r="O2255" s="167">
        <v>634</v>
      </c>
      <c r="P2255" s="167" t="s">
        <v>5871</v>
      </c>
      <c r="Q2255" s="167">
        <v>4615.38</v>
      </c>
      <c r="S2255" s="167">
        <f t="shared" si="35"/>
        <v>4615.38</v>
      </c>
      <c r="T2255" s="167" t="s">
        <v>1361</v>
      </c>
    </row>
    <row r="2256" spans="1:20">
      <c r="A2256" s="167">
        <v>50610</v>
      </c>
      <c r="B2256" s="168">
        <v>45940</v>
      </c>
      <c r="C2256" s="168">
        <v>45940</v>
      </c>
      <c r="E2256" s="167" t="s">
        <v>5921</v>
      </c>
      <c r="F2256" s="167" t="s">
        <v>5907</v>
      </c>
      <c r="G2256" s="167" t="s">
        <v>5908</v>
      </c>
      <c r="H2256" s="167" t="s">
        <v>5870</v>
      </c>
      <c r="I2256" s="167" t="s">
        <v>4956</v>
      </c>
      <c r="O2256" s="167">
        <v>634</v>
      </c>
      <c r="P2256" s="167" t="s">
        <v>5871</v>
      </c>
      <c r="Q2256" s="167">
        <v>3269.23</v>
      </c>
      <c r="S2256" s="167">
        <f t="shared" si="35"/>
        <v>3269.23</v>
      </c>
      <c r="T2256" s="167" t="s">
        <v>1361</v>
      </c>
    </row>
    <row r="2257" spans="1:20">
      <c r="A2257" s="167">
        <v>50610</v>
      </c>
      <c r="B2257" s="168">
        <v>45940</v>
      </c>
      <c r="C2257" s="168">
        <v>45940</v>
      </c>
      <c r="E2257" s="167" t="s">
        <v>5922</v>
      </c>
      <c r="F2257" s="167" t="s">
        <v>5905</v>
      </c>
      <c r="G2257" s="167" t="s">
        <v>5906</v>
      </c>
      <c r="H2257" s="167" t="s">
        <v>5870</v>
      </c>
      <c r="I2257" s="167" t="s">
        <v>4956</v>
      </c>
      <c r="O2257" s="167">
        <v>634</v>
      </c>
      <c r="P2257" s="167" t="s">
        <v>5871</v>
      </c>
      <c r="Q2257" s="167">
        <v>30661.759999999998</v>
      </c>
      <c r="S2257" s="167">
        <f t="shared" si="35"/>
        <v>30661.759999999998</v>
      </c>
      <c r="T2257" s="167" t="s">
        <v>1361</v>
      </c>
    </row>
    <row r="2258" spans="1:20">
      <c r="A2258" s="167">
        <v>50610</v>
      </c>
      <c r="B2258" s="168">
        <v>45940</v>
      </c>
      <c r="C2258" s="168">
        <v>45940</v>
      </c>
      <c r="E2258" s="167" t="s">
        <v>5923</v>
      </c>
      <c r="F2258" s="167" t="s">
        <v>5905</v>
      </c>
      <c r="G2258" s="167" t="s">
        <v>5906</v>
      </c>
      <c r="H2258" s="167" t="s">
        <v>5870</v>
      </c>
      <c r="I2258" s="167" t="s">
        <v>4956</v>
      </c>
      <c r="O2258" s="167">
        <v>634</v>
      </c>
      <c r="P2258" s="167" t="s">
        <v>5871</v>
      </c>
      <c r="Q2258" s="167">
        <v>234.5</v>
      </c>
      <c r="S2258" s="167">
        <f t="shared" si="35"/>
        <v>234.5</v>
      </c>
      <c r="T2258" s="167" t="s">
        <v>1361</v>
      </c>
    </row>
    <row r="2259" spans="1:20">
      <c r="A2259" s="167">
        <v>50610</v>
      </c>
      <c r="B2259" s="168">
        <v>45940</v>
      </c>
      <c r="C2259" s="168">
        <v>45940</v>
      </c>
      <c r="E2259" s="167" t="s">
        <v>5946</v>
      </c>
      <c r="F2259" s="167" t="s">
        <v>5905</v>
      </c>
      <c r="G2259" s="167" t="s">
        <v>5906</v>
      </c>
      <c r="H2259" s="167" t="s">
        <v>5870</v>
      </c>
      <c r="I2259" s="167" t="s">
        <v>4956</v>
      </c>
      <c r="O2259" s="167">
        <v>634</v>
      </c>
      <c r="P2259" s="167" t="s">
        <v>5871</v>
      </c>
      <c r="Q2259" s="167">
        <v>211.54</v>
      </c>
      <c r="S2259" s="167">
        <f t="shared" si="35"/>
        <v>211.54</v>
      </c>
      <c r="T2259" s="167" t="s">
        <v>1361</v>
      </c>
    </row>
    <row r="2260" spans="1:20">
      <c r="A2260" s="167">
        <v>50610</v>
      </c>
      <c r="B2260" s="168">
        <v>45940</v>
      </c>
      <c r="C2260" s="168">
        <v>45940</v>
      </c>
      <c r="E2260" s="167" t="s">
        <v>5925</v>
      </c>
      <c r="F2260" s="167" t="s">
        <v>5909</v>
      </c>
      <c r="G2260" s="167" t="s">
        <v>5910</v>
      </c>
      <c r="H2260" s="167" t="s">
        <v>5870</v>
      </c>
      <c r="I2260" s="167" t="s">
        <v>4971</v>
      </c>
      <c r="O2260" s="167">
        <v>634</v>
      </c>
      <c r="P2260" s="167" t="s">
        <v>5871</v>
      </c>
      <c r="Q2260" s="167">
        <v>416.21</v>
      </c>
      <c r="S2260" s="167">
        <f t="shared" si="35"/>
        <v>416.21</v>
      </c>
      <c r="T2260" s="167" t="s">
        <v>1361</v>
      </c>
    </row>
    <row r="2261" spans="1:20">
      <c r="A2261" s="167">
        <v>50610</v>
      </c>
      <c r="B2261" s="168">
        <v>45940</v>
      </c>
      <c r="C2261" s="168">
        <v>45940</v>
      </c>
      <c r="E2261" s="167" t="s">
        <v>5926</v>
      </c>
      <c r="F2261" s="167" t="s">
        <v>5909</v>
      </c>
      <c r="G2261" s="167" t="s">
        <v>5910</v>
      </c>
      <c r="H2261" s="167" t="s">
        <v>5870</v>
      </c>
      <c r="I2261" s="167" t="s">
        <v>4971</v>
      </c>
      <c r="O2261" s="167">
        <v>634</v>
      </c>
      <c r="P2261" s="167" t="s">
        <v>5871</v>
      </c>
      <c r="Q2261" s="167">
        <v>2383.5</v>
      </c>
      <c r="S2261" s="167">
        <f t="shared" si="35"/>
        <v>2383.5</v>
      </c>
      <c r="T2261" s="167" t="s">
        <v>1361</v>
      </c>
    </row>
    <row r="2262" spans="1:20">
      <c r="A2262" s="167">
        <v>50610</v>
      </c>
      <c r="B2262" s="168">
        <v>45940</v>
      </c>
      <c r="C2262" s="168">
        <v>45940</v>
      </c>
      <c r="E2262" s="167" t="s">
        <v>5930</v>
      </c>
      <c r="F2262" s="167" t="s">
        <v>5087</v>
      </c>
      <c r="G2262" s="167" t="s">
        <v>5088</v>
      </c>
      <c r="H2262" s="167" t="s">
        <v>5870</v>
      </c>
      <c r="I2262" s="167" t="s">
        <v>4959</v>
      </c>
      <c r="O2262" s="167">
        <v>634</v>
      </c>
      <c r="P2262" s="167" t="s">
        <v>5871</v>
      </c>
      <c r="Q2262" s="167">
        <v>642.52</v>
      </c>
      <c r="S2262" s="167">
        <f t="shared" si="35"/>
        <v>642.52</v>
      </c>
      <c r="T2262" s="167" t="s">
        <v>1361</v>
      </c>
    </row>
    <row r="2263" spans="1:20">
      <c r="A2263" s="167">
        <v>50610</v>
      </c>
      <c r="B2263" s="168">
        <v>45940</v>
      </c>
      <c r="C2263" s="168">
        <v>45940</v>
      </c>
      <c r="E2263" s="167" t="s">
        <v>5933</v>
      </c>
      <c r="F2263" s="167" t="s">
        <v>5087</v>
      </c>
      <c r="G2263" s="167" t="s">
        <v>5088</v>
      </c>
      <c r="H2263" s="167" t="s">
        <v>5870</v>
      </c>
      <c r="I2263" s="167" t="s">
        <v>4959</v>
      </c>
      <c r="O2263" s="167">
        <v>634</v>
      </c>
      <c r="P2263" s="167" t="s">
        <v>5871</v>
      </c>
      <c r="Q2263" s="167">
        <v>445.13</v>
      </c>
      <c r="S2263" s="167">
        <f t="shared" si="35"/>
        <v>445.13</v>
      </c>
      <c r="T2263" s="167" t="s">
        <v>1361</v>
      </c>
    </row>
    <row r="2264" spans="1:20">
      <c r="A2264" s="167">
        <v>50610</v>
      </c>
      <c r="B2264" s="168">
        <v>45940</v>
      </c>
      <c r="C2264" s="168">
        <v>45940</v>
      </c>
      <c r="E2264" s="167" t="s">
        <v>5934</v>
      </c>
      <c r="F2264" s="167" t="s">
        <v>5911</v>
      </c>
      <c r="G2264" s="167" t="s">
        <v>5912</v>
      </c>
      <c r="H2264" s="167" t="s">
        <v>5870</v>
      </c>
      <c r="I2264" s="167" t="s">
        <v>4959</v>
      </c>
      <c r="O2264" s="167">
        <v>634</v>
      </c>
      <c r="P2264" s="167" t="s">
        <v>5871</v>
      </c>
      <c r="Q2264" s="167">
        <v>5787.57</v>
      </c>
      <c r="S2264" s="167">
        <f t="shared" si="35"/>
        <v>5787.57</v>
      </c>
      <c r="T2264" s="167" t="s">
        <v>1361</v>
      </c>
    </row>
    <row r="2265" spans="1:20">
      <c r="A2265" s="167">
        <v>50610</v>
      </c>
      <c r="B2265" s="168">
        <v>45940</v>
      </c>
      <c r="C2265" s="168">
        <v>45940</v>
      </c>
      <c r="E2265" s="167" t="s">
        <v>5935</v>
      </c>
      <c r="F2265" s="167" t="s">
        <v>5913</v>
      </c>
      <c r="G2265" s="167" t="s">
        <v>5914</v>
      </c>
      <c r="H2265" s="167" t="s">
        <v>5870</v>
      </c>
      <c r="I2265" s="167" t="s">
        <v>4959</v>
      </c>
      <c r="O2265" s="167">
        <v>634</v>
      </c>
      <c r="P2265" s="167" t="s">
        <v>5871</v>
      </c>
      <c r="Q2265" s="167">
        <v>1923.08</v>
      </c>
      <c r="S2265" s="167">
        <f t="shared" si="35"/>
        <v>1923.08</v>
      </c>
      <c r="T2265" s="167" t="s">
        <v>1361</v>
      </c>
    </row>
    <row r="2266" spans="1:20">
      <c r="A2266" s="167">
        <v>50610</v>
      </c>
      <c r="B2266" s="168">
        <v>45940</v>
      </c>
      <c r="C2266" s="168">
        <v>45940</v>
      </c>
      <c r="E2266" s="167" t="s">
        <v>5936</v>
      </c>
      <c r="F2266" s="167" t="s">
        <v>5087</v>
      </c>
      <c r="G2266" s="167" t="s">
        <v>5088</v>
      </c>
      <c r="H2266" s="167" t="s">
        <v>5870</v>
      </c>
      <c r="I2266" s="167" t="s">
        <v>4959</v>
      </c>
      <c r="O2266" s="167">
        <v>634</v>
      </c>
      <c r="P2266" s="167" t="s">
        <v>5871</v>
      </c>
      <c r="Q2266" s="167">
        <v>16887.169999999998</v>
      </c>
      <c r="S2266" s="167">
        <f t="shared" si="35"/>
        <v>16887.169999999998</v>
      </c>
      <c r="T2266" s="167" t="s">
        <v>1361</v>
      </c>
    </row>
    <row r="2267" spans="1:20">
      <c r="A2267" s="167">
        <v>50610</v>
      </c>
      <c r="B2267" s="168">
        <v>45940</v>
      </c>
      <c r="C2267" s="168">
        <v>45940</v>
      </c>
      <c r="E2267" s="167" t="s">
        <v>5937</v>
      </c>
      <c r="F2267" s="167" t="s">
        <v>5087</v>
      </c>
      <c r="G2267" s="167" t="s">
        <v>5088</v>
      </c>
      <c r="H2267" s="167" t="s">
        <v>5870</v>
      </c>
      <c r="I2267" s="167" t="s">
        <v>4959</v>
      </c>
      <c r="O2267" s="167">
        <v>634</v>
      </c>
      <c r="P2267" s="167" t="s">
        <v>5871</v>
      </c>
      <c r="Q2267" s="167">
        <v>526.91999999999996</v>
      </c>
      <c r="S2267" s="167">
        <f t="shared" si="35"/>
        <v>526.91999999999996</v>
      </c>
      <c r="T2267" s="167" t="s">
        <v>1361</v>
      </c>
    </row>
    <row r="2268" spans="1:20">
      <c r="A2268" s="167">
        <v>50610</v>
      </c>
      <c r="B2268" s="168">
        <v>45954</v>
      </c>
      <c r="C2268" s="168">
        <v>45954</v>
      </c>
      <c r="E2268" s="167" t="s">
        <v>5947</v>
      </c>
      <c r="F2268" s="167" t="s">
        <v>5905</v>
      </c>
      <c r="G2268" s="167" t="s">
        <v>5906</v>
      </c>
      <c r="H2268" s="167" t="s">
        <v>5870</v>
      </c>
      <c r="I2268" s="167" t="s">
        <v>4956</v>
      </c>
      <c r="O2268" s="167">
        <v>636</v>
      </c>
      <c r="P2268" s="167" t="s">
        <v>5871</v>
      </c>
      <c r="Q2268" s="167">
        <v>74</v>
      </c>
      <c r="S2268" s="167">
        <f t="shared" si="35"/>
        <v>74</v>
      </c>
      <c r="T2268" s="167" t="s">
        <v>1361</v>
      </c>
    </row>
    <row r="2269" spans="1:20">
      <c r="A2269" s="167">
        <v>50610</v>
      </c>
      <c r="B2269" s="168">
        <v>45954</v>
      </c>
      <c r="C2269" s="168">
        <v>45954</v>
      </c>
      <c r="E2269" s="167" t="s">
        <v>5945</v>
      </c>
      <c r="F2269" s="167" t="s">
        <v>5905</v>
      </c>
      <c r="G2269" s="167" t="s">
        <v>5906</v>
      </c>
      <c r="H2269" s="167" t="s">
        <v>5870</v>
      </c>
      <c r="I2269" s="167" t="s">
        <v>4956</v>
      </c>
      <c r="O2269" s="167">
        <v>636</v>
      </c>
      <c r="P2269" s="167" t="s">
        <v>5871</v>
      </c>
      <c r="Q2269" s="167">
        <v>228.95</v>
      </c>
      <c r="S2269" s="167">
        <f t="shared" si="35"/>
        <v>228.95</v>
      </c>
      <c r="T2269" s="167" t="s">
        <v>1361</v>
      </c>
    </row>
    <row r="2270" spans="1:20">
      <c r="A2270" s="167">
        <v>50610</v>
      </c>
      <c r="B2270" s="168">
        <v>45954</v>
      </c>
      <c r="C2270" s="168">
        <v>45954</v>
      </c>
      <c r="E2270" s="167" t="s">
        <v>5918</v>
      </c>
      <c r="F2270" s="167" t="s">
        <v>5905</v>
      </c>
      <c r="G2270" s="167" t="s">
        <v>5906</v>
      </c>
      <c r="H2270" s="167" t="s">
        <v>5870</v>
      </c>
      <c r="I2270" s="167" t="s">
        <v>4956</v>
      </c>
      <c r="O2270" s="167">
        <v>636</v>
      </c>
      <c r="P2270" s="167" t="s">
        <v>5871</v>
      </c>
      <c r="Q2270" s="167">
        <v>2724.29</v>
      </c>
      <c r="S2270" s="167">
        <f t="shared" si="35"/>
        <v>2724.29</v>
      </c>
      <c r="T2270" s="167" t="s">
        <v>1361</v>
      </c>
    </row>
    <row r="2271" spans="1:20">
      <c r="A2271" s="167">
        <v>50610</v>
      </c>
      <c r="B2271" s="168">
        <v>45954</v>
      </c>
      <c r="C2271" s="168">
        <v>45954</v>
      </c>
      <c r="E2271" s="167" t="s">
        <v>5919</v>
      </c>
      <c r="F2271" s="167" t="s">
        <v>5905</v>
      </c>
      <c r="G2271" s="167" t="s">
        <v>5906</v>
      </c>
      <c r="H2271" s="167" t="s">
        <v>5870</v>
      </c>
      <c r="I2271" s="167" t="s">
        <v>4956</v>
      </c>
      <c r="O2271" s="167">
        <v>636</v>
      </c>
      <c r="P2271" s="167" t="s">
        <v>5871</v>
      </c>
      <c r="Q2271" s="167">
        <v>1896.15</v>
      </c>
      <c r="S2271" s="167">
        <f t="shared" si="35"/>
        <v>1896.15</v>
      </c>
      <c r="T2271" s="167" t="s">
        <v>1361</v>
      </c>
    </row>
    <row r="2272" spans="1:20">
      <c r="A2272" s="167">
        <v>50610</v>
      </c>
      <c r="B2272" s="168">
        <v>45954</v>
      </c>
      <c r="C2272" s="168">
        <v>45954</v>
      </c>
      <c r="E2272" s="167" t="s">
        <v>5920</v>
      </c>
      <c r="F2272" s="167" t="s">
        <v>5458</v>
      </c>
      <c r="G2272" s="167" t="s">
        <v>5459</v>
      </c>
      <c r="H2272" s="167" t="s">
        <v>5870</v>
      </c>
      <c r="I2272" s="167" t="s">
        <v>4956</v>
      </c>
      <c r="O2272" s="167">
        <v>636</v>
      </c>
      <c r="P2272" s="167" t="s">
        <v>5871</v>
      </c>
      <c r="Q2272" s="167">
        <v>4615.38</v>
      </c>
      <c r="S2272" s="167">
        <f t="shared" si="35"/>
        <v>4615.38</v>
      </c>
      <c r="T2272" s="167" t="s">
        <v>1361</v>
      </c>
    </row>
    <row r="2273" spans="1:20">
      <c r="A2273" s="167">
        <v>50610</v>
      </c>
      <c r="B2273" s="168">
        <v>45954</v>
      </c>
      <c r="C2273" s="168">
        <v>45954</v>
      </c>
      <c r="E2273" s="167" t="s">
        <v>5921</v>
      </c>
      <c r="F2273" s="167" t="s">
        <v>5907</v>
      </c>
      <c r="G2273" s="167" t="s">
        <v>5908</v>
      </c>
      <c r="H2273" s="167" t="s">
        <v>5870</v>
      </c>
      <c r="I2273" s="167" t="s">
        <v>4956</v>
      </c>
      <c r="O2273" s="167">
        <v>636</v>
      </c>
      <c r="P2273" s="167" t="s">
        <v>5871</v>
      </c>
      <c r="Q2273" s="167">
        <v>3269.23</v>
      </c>
      <c r="S2273" s="167">
        <f t="shared" si="35"/>
        <v>3269.23</v>
      </c>
      <c r="T2273" s="167" t="s">
        <v>1361</v>
      </c>
    </row>
    <row r="2274" spans="1:20">
      <c r="A2274" s="167">
        <v>50610</v>
      </c>
      <c r="B2274" s="168">
        <v>45954</v>
      </c>
      <c r="C2274" s="168">
        <v>45954</v>
      </c>
      <c r="E2274" s="167" t="s">
        <v>5922</v>
      </c>
      <c r="F2274" s="167" t="s">
        <v>5905</v>
      </c>
      <c r="G2274" s="167" t="s">
        <v>5906</v>
      </c>
      <c r="H2274" s="167" t="s">
        <v>5870</v>
      </c>
      <c r="I2274" s="167" t="s">
        <v>4956</v>
      </c>
      <c r="O2274" s="167">
        <v>636</v>
      </c>
      <c r="P2274" s="167" t="s">
        <v>5871</v>
      </c>
      <c r="Q2274" s="167">
        <v>30960.62</v>
      </c>
      <c r="S2274" s="167">
        <f t="shared" si="35"/>
        <v>30960.62</v>
      </c>
      <c r="T2274" s="167" t="s">
        <v>1361</v>
      </c>
    </row>
    <row r="2275" spans="1:20">
      <c r="A2275" s="167">
        <v>50610</v>
      </c>
      <c r="B2275" s="168">
        <v>45954</v>
      </c>
      <c r="C2275" s="168">
        <v>45954</v>
      </c>
      <c r="E2275" s="167" t="s">
        <v>5923</v>
      </c>
      <c r="F2275" s="167" t="s">
        <v>5905</v>
      </c>
      <c r="G2275" s="167" t="s">
        <v>5906</v>
      </c>
      <c r="H2275" s="167" t="s">
        <v>5870</v>
      </c>
      <c r="I2275" s="167" t="s">
        <v>4956</v>
      </c>
      <c r="O2275" s="167">
        <v>636</v>
      </c>
      <c r="P2275" s="167" t="s">
        <v>5871</v>
      </c>
      <c r="Q2275" s="167">
        <v>200</v>
      </c>
      <c r="S2275" s="167">
        <f t="shared" si="35"/>
        <v>200</v>
      </c>
      <c r="T2275" s="167" t="s">
        <v>1361</v>
      </c>
    </row>
    <row r="2276" spans="1:20">
      <c r="A2276" s="167">
        <v>50610</v>
      </c>
      <c r="B2276" s="168">
        <v>45954</v>
      </c>
      <c r="C2276" s="168">
        <v>45954</v>
      </c>
      <c r="E2276" s="167" t="s">
        <v>5946</v>
      </c>
      <c r="F2276" s="167" t="s">
        <v>5905</v>
      </c>
      <c r="G2276" s="167" t="s">
        <v>5906</v>
      </c>
      <c r="H2276" s="167" t="s">
        <v>5870</v>
      </c>
      <c r="I2276" s="167" t="s">
        <v>4956</v>
      </c>
      <c r="O2276" s="167">
        <v>636</v>
      </c>
      <c r="P2276" s="167" t="s">
        <v>5871</v>
      </c>
      <c r="Q2276" s="167">
        <v>149.88</v>
      </c>
      <c r="S2276" s="167">
        <f t="shared" si="35"/>
        <v>149.88</v>
      </c>
      <c r="T2276" s="167" t="s">
        <v>1361</v>
      </c>
    </row>
    <row r="2277" spans="1:20">
      <c r="A2277" s="167">
        <v>50610</v>
      </c>
      <c r="B2277" s="168">
        <v>45954</v>
      </c>
      <c r="C2277" s="168">
        <v>45954</v>
      </c>
      <c r="E2277" s="167" t="s">
        <v>5925</v>
      </c>
      <c r="F2277" s="167" t="s">
        <v>5909</v>
      </c>
      <c r="G2277" s="167" t="s">
        <v>5910</v>
      </c>
      <c r="H2277" s="167" t="s">
        <v>5870</v>
      </c>
      <c r="I2277" s="167" t="s">
        <v>4971</v>
      </c>
      <c r="O2277" s="167">
        <v>636</v>
      </c>
      <c r="P2277" s="167" t="s">
        <v>5871</v>
      </c>
      <c r="Q2277" s="167">
        <v>59.99</v>
      </c>
      <c r="S2277" s="167">
        <f t="shared" si="35"/>
        <v>59.99</v>
      </c>
      <c r="T2277" s="167" t="s">
        <v>1361</v>
      </c>
    </row>
    <row r="2278" spans="1:20">
      <c r="A2278" s="167">
        <v>50610</v>
      </c>
      <c r="B2278" s="168">
        <v>45954</v>
      </c>
      <c r="C2278" s="168">
        <v>45954</v>
      </c>
      <c r="E2278" s="167" t="s">
        <v>5941</v>
      </c>
      <c r="F2278" s="167" t="s">
        <v>5909</v>
      </c>
      <c r="G2278" s="167" t="s">
        <v>5910</v>
      </c>
      <c r="H2278" s="167" t="s">
        <v>5870</v>
      </c>
      <c r="I2278" s="167" t="s">
        <v>4971</v>
      </c>
      <c r="O2278" s="167">
        <v>636</v>
      </c>
      <c r="P2278" s="167" t="s">
        <v>5871</v>
      </c>
      <c r="Q2278" s="167">
        <v>1200</v>
      </c>
      <c r="S2278" s="167">
        <f t="shared" si="35"/>
        <v>1200</v>
      </c>
      <c r="T2278" s="167" t="s">
        <v>1361</v>
      </c>
    </row>
    <row r="2279" spans="1:20">
      <c r="A2279" s="167">
        <v>50610</v>
      </c>
      <c r="B2279" s="168">
        <v>45954</v>
      </c>
      <c r="C2279" s="168">
        <v>45954</v>
      </c>
      <c r="E2279" s="167" t="s">
        <v>5926</v>
      </c>
      <c r="F2279" s="167" t="s">
        <v>5909</v>
      </c>
      <c r="G2279" s="167" t="s">
        <v>5910</v>
      </c>
      <c r="H2279" s="167" t="s">
        <v>5870</v>
      </c>
      <c r="I2279" s="167" t="s">
        <v>4971</v>
      </c>
      <c r="O2279" s="167">
        <v>636</v>
      </c>
      <c r="P2279" s="167" t="s">
        <v>5871</v>
      </c>
      <c r="Q2279" s="167">
        <v>1190.49</v>
      </c>
      <c r="S2279" s="167">
        <f t="shared" si="35"/>
        <v>1190.49</v>
      </c>
      <c r="T2279" s="167" t="s">
        <v>1361</v>
      </c>
    </row>
    <row r="2280" spans="1:20">
      <c r="A2280" s="167">
        <v>50610</v>
      </c>
      <c r="B2280" s="168">
        <v>45954</v>
      </c>
      <c r="C2280" s="168">
        <v>45954</v>
      </c>
      <c r="E2280" s="167" t="s">
        <v>5942</v>
      </c>
      <c r="F2280" s="167" t="s">
        <v>5911</v>
      </c>
      <c r="G2280" s="167" t="s">
        <v>5912</v>
      </c>
      <c r="H2280" s="167" t="s">
        <v>5870</v>
      </c>
      <c r="I2280" s="167" t="s">
        <v>4959</v>
      </c>
      <c r="O2280" s="167">
        <v>636</v>
      </c>
      <c r="P2280" s="167" t="s">
        <v>5871</v>
      </c>
      <c r="Q2280" s="167">
        <v>282.58</v>
      </c>
      <c r="S2280" s="167">
        <f t="shared" si="35"/>
        <v>282.58</v>
      </c>
      <c r="T2280" s="167" t="s">
        <v>1361</v>
      </c>
    </row>
    <row r="2281" spans="1:20">
      <c r="A2281" s="167">
        <v>50610</v>
      </c>
      <c r="B2281" s="168">
        <v>45954</v>
      </c>
      <c r="C2281" s="168">
        <v>45954</v>
      </c>
      <c r="E2281" s="167" t="s">
        <v>5930</v>
      </c>
      <c r="F2281" s="167" t="s">
        <v>5087</v>
      </c>
      <c r="G2281" s="167" t="s">
        <v>5088</v>
      </c>
      <c r="H2281" s="167" t="s">
        <v>5870</v>
      </c>
      <c r="I2281" s="167" t="s">
        <v>4959</v>
      </c>
      <c r="O2281" s="167">
        <v>636</v>
      </c>
      <c r="P2281" s="167" t="s">
        <v>5871</v>
      </c>
      <c r="Q2281" s="167">
        <v>237.07</v>
      </c>
      <c r="S2281" s="167">
        <f t="shared" si="35"/>
        <v>237.07</v>
      </c>
      <c r="T2281" s="167" t="s">
        <v>1361</v>
      </c>
    </row>
    <row r="2282" spans="1:20">
      <c r="A2282" s="167">
        <v>50610</v>
      </c>
      <c r="B2282" s="168">
        <v>45954</v>
      </c>
      <c r="C2282" s="168">
        <v>45954</v>
      </c>
      <c r="E2282" s="167" t="s">
        <v>5931</v>
      </c>
      <c r="F2282" s="167" t="s">
        <v>5911</v>
      </c>
      <c r="G2282" s="167" t="s">
        <v>5912</v>
      </c>
      <c r="H2282" s="167" t="s">
        <v>5870</v>
      </c>
      <c r="I2282" s="167" t="s">
        <v>4959</v>
      </c>
      <c r="O2282" s="167">
        <v>636</v>
      </c>
      <c r="P2282" s="167" t="s">
        <v>5871</v>
      </c>
      <c r="Q2282" s="167">
        <v>421.82</v>
      </c>
      <c r="S2282" s="167">
        <f t="shared" si="35"/>
        <v>421.82</v>
      </c>
      <c r="T2282" s="167" t="s">
        <v>1361</v>
      </c>
    </row>
    <row r="2283" spans="1:20">
      <c r="A2283" s="167">
        <v>50610</v>
      </c>
      <c r="B2283" s="168">
        <v>45954</v>
      </c>
      <c r="C2283" s="168">
        <v>45954</v>
      </c>
      <c r="E2283" s="167" t="s">
        <v>5932</v>
      </c>
      <c r="F2283" s="167" t="s">
        <v>5913</v>
      </c>
      <c r="G2283" s="167" t="s">
        <v>5914</v>
      </c>
      <c r="H2283" s="167" t="s">
        <v>5870</v>
      </c>
      <c r="I2283" s="167" t="s">
        <v>4959</v>
      </c>
      <c r="O2283" s="167">
        <v>636</v>
      </c>
      <c r="P2283" s="167" t="s">
        <v>5871</v>
      </c>
      <c r="Q2283" s="167">
        <v>192.31</v>
      </c>
      <c r="S2283" s="167">
        <f t="shared" si="35"/>
        <v>192.31</v>
      </c>
      <c r="T2283" s="167" t="s">
        <v>1361</v>
      </c>
    </row>
    <row r="2284" spans="1:20">
      <c r="A2284" s="167">
        <v>50610</v>
      </c>
      <c r="B2284" s="168">
        <v>45954</v>
      </c>
      <c r="C2284" s="168">
        <v>45954</v>
      </c>
      <c r="E2284" s="167" t="s">
        <v>5933</v>
      </c>
      <c r="F2284" s="167" t="s">
        <v>5087</v>
      </c>
      <c r="G2284" s="167" t="s">
        <v>5088</v>
      </c>
      <c r="H2284" s="167" t="s">
        <v>5870</v>
      </c>
      <c r="I2284" s="167" t="s">
        <v>4959</v>
      </c>
      <c r="O2284" s="167">
        <v>636</v>
      </c>
      <c r="P2284" s="167" t="s">
        <v>5871</v>
      </c>
      <c r="Q2284" s="167">
        <v>278.2</v>
      </c>
      <c r="S2284" s="167">
        <f t="shared" si="35"/>
        <v>278.2</v>
      </c>
      <c r="T2284" s="167" t="s">
        <v>1361</v>
      </c>
    </row>
    <row r="2285" spans="1:20">
      <c r="A2285" s="167">
        <v>50610</v>
      </c>
      <c r="B2285" s="168">
        <v>45954</v>
      </c>
      <c r="C2285" s="168">
        <v>45954</v>
      </c>
      <c r="E2285" s="167" t="s">
        <v>5934</v>
      </c>
      <c r="F2285" s="167" t="s">
        <v>5911</v>
      </c>
      <c r="G2285" s="167" t="s">
        <v>5912</v>
      </c>
      <c r="H2285" s="167" t="s">
        <v>5870</v>
      </c>
      <c r="I2285" s="167" t="s">
        <v>4959</v>
      </c>
      <c r="O2285" s="167">
        <v>636</v>
      </c>
      <c r="P2285" s="167" t="s">
        <v>5871</v>
      </c>
      <c r="Q2285" s="167">
        <v>5189.1400000000003</v>
      </c>
      <c r="S2285" s="167">
        <f t="shared" si="35"/>
        <v>5189.1400000000003</v>
      </c>
      <c r="T2285" s="167" t="s">
        <v>1361</v>
      </c>
    </row>
    <row r="2286" spans="1:20">
      <c r="A2286" s="167">
        <v>50610</v>
      </c>
      <c r="B2286" s="168">
        <v>45954</v>
      </c>
      <c r="C2286" s="168">
        <v>45954</v>
      </c>
      <c r="E2286" s="167" t="s">
        <v>5935</v>
      </c>
      <c r="F2286" s="167" t="s">
        <v>5913</v>
      </c>
      <c r="G2286" s="167" t="s">
        <v>5914</v>
      </c>
      <c r="H2286" s="167" t="s">
        <v>5870</v>
      </c>
      <c r="I2286" s="167" t="s">
        <v>4959</v>
      </c>
      <c r="O2286" s="167">
        <v>636</v>
      </c>
      <c r="P2286" s="167" t="s">
        <v>5871</v>
      </c>
      <c r="Q2286" s="167">
        <v>1730.77</v>
      </c>
      <c r="S2286" s="167">
        <f t="shared" si="35"/>
        <v>1730.77</v>
      </c>
      <c r="T2286" s="167" t="s">
        <v>1361</v>
      </c>
    </row>
    <row r="2287" spans="1:20">
      <c r="A2287" s="167">
        <v>50610</v>
      </c>
      <c r="B2287" s="168">
        <v>45954</v>
      </c>
      <c r="C2287" s="168">
        <v>45954</v>
      </c>
      <c r="E2287" s="167" t="s">
        <v>5936</v>
      </c>
      <c r="F2287" s="167" t="s">
        <v>5087</v>
      </c>
      <c r="G2287" s="167" t="s">
        <v>5088</v>
      </c>
      <c r="H2287" s="167" t="s">
        <v>5870</v>
      </c>
      <c r="I2287" s="167" t="s">
        <v>4959</v>
      </c>
      <c r="O2287" s="167">
        <v>636</v>
      </c>
      <c r="P2287" s="167" t="s">
        <v>5871</v>
      </c>
      <c r="Q2287" s="167">
        <v>17436.009999999998</v>
      </c>
      <c r="S2287" s="167">
        <f t="shared" si="35"/>
        <v>17436.009999999998</v>
      </c>
      <c r="T2287" s="167" t="s">
        <v>1361</v>
      </c>
    </row>
    <row r="2288" spans="1:20">
      <c r="A2288" s="167">
        <v>50610</v>
      </c>
      <c r="B2288" s="168">
        <v>45954</v>
      </c>
      <c r="C2288" s="168">
        <v>45954</v>
      </c>
      <c r="E2288" s="167" t="s">
        <v>5937</v>
      </c>
      <c r="F2288" s="167" t="s">
        <v>5087</v>
      </c>
      <c r="G2288" s="167" t="s">
        <v>5088</v>
      </c>
      <c r="H2288" s="167" t="s">
        <v>5870</v>
      </c>
      <c r="I2288" s="167" t="s">
        <v>4959</v>
      </c>
      <c r="O2288" s="167">
        <v>636</v>
      </c>
      <c r="P2288" s="167" t="s">
        <v>5871</v>
      </c>
      <c r="Q2288" s="167">
        <v>200</v>
      </c>
      <c r="S2288" s="167">
        <f t="shared" si="35"/>
        <v>200</v>
      </c>
      <c r="T2288" s="167" t="s">
        <v>1361</v>
      </c>
    </row>
    <row r="2289" spans="1:20">
      <c r="A2289" s="167">
        <v>50610</v>
      </c>
      <c r="B2289" s="168">
        <v>45961</v>
      </c>
      <c r="C2289" s="168">
        <v>45961</v>
      </c>
      <c r="E2289" s="167" t="s">
        <v>5894</v>
      </c>
      <c r="F2289" s="167" t="s">
        <v>5905</v>
      </c>
      <c r="G2289" s="167" t="s">
        <v>5906</v>
      </c>
      <c r="H2289" s="167" t="s">
        <v>5870</v>
      </c>
      <c r="I2289" s="167" t="s">
        <v>4956</v>
      </c>
      <c r="O2289" s="167">
        <v>637</v>
      </c>
      <c r="P2289" s="167" t="s">
        <v>5871</v>
      </c>
      <c r="Q2289" s="167">
        <v>36488.370000000003</v>
      </c>
      <c r="S2289" s="167">
        <f t="shared" si="35"/>
        <v>36488.370000000003</v>
      </c>
      <c r="T2289" s="167" t="s">
        <v>1361</v>
      </c>
    </row>
    <row r="2290" spans="1:20">
      <c r="A2290" s="167">
        <v>50610</v>
      </c>
      <c r="B2290" s="168">
        <v>45961</v>
      </c>
      <c r="C2290" s="168">
        <v>45961</v>
      </c>
      <c r="E2290" s="167" t="s">
        <v>5894</v>
      </c>
      <c r="F2290" s="167" t="s">
        <v>5907</v>
      </c>
      <c r="G2290" s="167" t="s">
        <v>5908</v>
      </c>
      <c r="H2290" s="167" t="s">
        <v>5870</v>
      </c>
      <c r="I2290" s="167" t="s">
        <v>4956</v>
      </c>
      <c r="O2290" s="167">
        <v>637</v>
      </c>
      <c r="P2290" s="167" t="s">
        <v>5871</v>
      </c>
      <c r="Q2290" s="167">
        <v>3269.23</v>
      </c>
      <c r="S2290" s="167">
        <f t="shared" si="35"/>
        <v>3269.23</v>
      </c>
      <c r="T2290" s="167" t="s">
        <v>1361</v>
      </c>
    </row>
    <row r="2291" spans="1:20">
      <c r="A2291" s="167">
        <v>50610</v>
      </c>
      <c r="B2291" s="168">
        <v>45961</v>
      </c>
      <c r="C2291" s="168">
        <v>45961</v>
      </c>
      <c r="E2291" s="167" t="s">
        <v>5894</v>
      </c>
      <c r="F2291" s="167" t="s">
        <v>5458</v>
      </c>
      <c r="G2291" s="167" t="s">
        <v>5459</v>
      </c>
      <c r="H2291" s="167" t="s">
        <v>5870</v>
      </c>
      <c r="I2291" s="167" t="s">
        <v>4956</v>
      </c>
      <c r="O2291" s="167">
        <v>637</v>
      </c>
      <c r="P2291" s="167" t="s">
        <v>5871</v>
      </c>
      <c r="Q2291" s="167">
        <v>4615.38</v>
      </c>
      <c r="S2291" s="167">
        <f t="shared" si="35"/>
        <v>4615.38</v>
      </c>
      <c r="T2291" s="167" t="s">
        <v>1361</v>
      </c>
    </row>
    <row r="2292" spans="1:20">
      <c r="A2292" s="167">
        <v>50610</v>
      </c>
      <c r="B2292" s="168">
        <v>45961</v>
      </c>
      <c r="C2292" s="168">
        <v>45961</v>
      </c>
      <c r="E2292" s="167" t="s">
        <v>5894</v>
      </c>
      <c r="F2292" s="167" t="s">
        <v>5909</v>
      </c>
      <c r="G2292" s="167" t="s">
        <v>5910</v>
      </c>
      <c r="H2292" s="167" t="s">
        <v>5870</v>
      </c>
      <c r="I2292" s="167" t="s">
        <v>4971</v>
      </c>
      <c r="O2292" s="167">
        <v>637</v>
      </c>
      <c r="P2292" s="167" t="s">
        <v>5871</v>
      </c>
      <c r="Q2292" s="167">
        <v>2400</v>
      </c>
      <c r="S2292" s="167">
        <f t="shared" si="35"/>
        <v>2400</v>
      </c>
      <c r="T2292" s="167" t="s">
        <v>1361</v>
      </c>
    </row>
    <row r="2293" spans="1:20">
      <c r="A2293" s="167">
        <v>50610</v>
      </c>
      <c r="B2293" s="168">
        <v>45961</v>
      </c>
      <c r="C2293" s="168">
        <v>45961</v>
      </c>
      <c r="E2293" s="167" t="s">
        <v>5894</v>
      </c>
      <c r="F2293" s="167" t="s">
        <v>5087</v>
      </c>
      <c r="G2293" s="167" t="s">
        <v>5088</v>
      </c>
      <c r="H2293" s="167" t="s">
        <v>5870</v>
      </c>
      <c r="I2293" s="167" t="s">
        <v>4959</v>
      </c>
      <c r="O2293" s="167">
        <v>637</v>
      </c>
      <c r="P2293" s="167" t="s">
        <v>5871</v>
      </c>
      <c r="Q2293" s="167">
        <v>19522.88</v>
      </c>
      <c r="S2293" s="167">
        <f t="shared" si="35"/>
        <v>19522.88</v>
      </c>
      <c r="T2293" s="167" t="s">
        <v>1361</v>
      </c>
    </row>
    <row r="2294" spans="1:20">
      <c r="A2294" s="167">
        <v>50610</v>
      </c>
      <c r="B2294" s="168">
        <v>45961</v>
      </c>
      <c r="C2294" s="168">
        <v>45961</v>
      </c>
      <c r="E2294" s="167" t="s">
        <v>5894</v>
      </c>
      <c r="F2294" s="167" t="s">
        <v>5911</v>
      </c>
      <c r="G2294" s="167" t="s">
        <v>5912</v>
      </c>
      <c r="H2294" s="167" t="s">
        <v>5870</v>
      </c>
      <c r="I2294" s="167" t="s">
        <v>4959</v>
      </c>
      <c r="O2294" s="167">
        <v>637</v>
      </c>
      <c r="P2294" s="167" t="s">
        <v>5871</v>
      </c>
      <c r="Q2294" s="167">
        <v>5893.54</v>
      </c>
      <c r="S2294" s="167">
        <f t="shared" si="35"/>
        <v>5893.54</v>
      </c>
      <c r="T2294" s="167" t="s">
        <v>1361</v>
      </c>
    </row>
    <row r="2295" spans="1:20">
      <c r="A2295" s="167">
        <v>50610</v>
      </c>
      <c r="B2295" s="168">
        <v>45961</v>
      </c>
      <c r="C2295" s="168">
        <v>45961</v>
      </c>
      <c r="E2295" s="167" t="s">
        <v>5894</v>
      </c>
      <c r="F2295" s="167" t="s">
        <v>5913</v>
      </c>
      <c r="G2295" s="167" t="s">
        <v>5914</v>
      </c>
      <c r="H2295" s="167" t="s">
        <v>5870</v>
      </c>
      <c r="I2295" s="167" t="s">
        <v>4959</v>
      </c>
      <c r="O2295" s="167">
        <v>637</v>
      </c>
      <c r="P2295" s="167" t="s">
        <v>5871</v>
      </c>
      <c r="Q2295" s="167">
        <v>1923.08</v>
      </c>
      <c r="S2295" s="167">
        <f t="shared" si="35"/>
        <v>1923.08</v>
      </c>
      <c r="T2295" s="167" t="s">
        <v>1361</v>
      </c>
    </row>
    <row r="2296" spans="1:20">
      <c r="A2296" s="167">
        <v>50620</v>
      </c>
      <c r="B2296" s="168">
        <v>45901</v>
      </c>
      <c r="C2296" s="168">
        <v>45901</v>
      </c>
      <c r="E2296" s="167" t="s">
        <v>5869</v>
      </c>
      <c r="F2296" s="167" t="s">
        <v>5948</v>
      </c>
      <c r="G2296" s="167" t="s">
        <v>5949</v>
      </c>
      <c r="H2296" s="167" t="s">
        <v>5870</v>
      </c>
      <c r="I2296" s="167" t="s">
        <v>4956</v>
      </c>
      <c r="O2296" s="167">
        <v>613</v>
      </c>
      <c r="P2296" s="167" t="s">
        <v>5871</v>
      </c>
      <c r="R2296" s="167">
        <v>5442.31</v>
      </c>
      <c r="S2296" s="167">
        <f t="shared" si="35"/>
        <v>-5442.31</v>
      </c>
      <c r="T2296" s="167" t="s">
        <v>1361</v>
      </c>
    </row>
    <row r="2297" spans="1:20">
      <c r="A2297" s="167">
        <v>50620</v>
      </c>
      <c r="B2297" s="168">
        <v>45901</v>
      </c>
      <c r="C2297" s="168">
        <v>45901</v>
      </c>
      <c r="E2297" s="167" t="s">
        <v>5869</v>
      </c>
      <c r="F2297" s="167" t="s">
        <v>1553</v>
      </c>
      <c r="G2297" s="167" t="s">
        <v>1554</v>
      </c>
      <c r="H2297" s="167" t="s">
        <v>5870</v>
      </c>
      <c r="I2297" s="167" t="s">
        <v>4956</v>
      </c>
      <c r="O2297" s="167">
        <v>613</v>
      </c>
      <c r="P2297" s="167" t="s">
        <v>5871</v>
      </c>
      <c r="R2297" s="167">
        <v>6250.96</v>
      </c>
      <c r="S2297" s="167">
        <f t="shared" si="35"/>
        <v>-6250.96</v>
      </c>
      <c r="T2297" s="167" t="s">
        <v>1361</v>
      </c>
    </row>
    <row r="2298" spans="1:20">
      <c r="A2298" s="167">
        <v>50620</v>
      </c>
      <c r="B2298" s="168">
        <v>45901</v>
      </c>
      <c r="C2298" s="168">
        <v>45901</v>
      </c>
      <c r="E2298" s="167" t="s">
        <v>5869</v>
      </c>
      <c r="F2298" s="167" t="s">
        <v>2917</v>
      </c>
      <c r="G2298" s="167" t="s">
        <v>2918</v>
      </c>
      <c r="H2298" s="167" t="s">
        <v>5870</v>
      </c>
      <c r="I2298" s="167" t="s">
        <v>4956</v>
      </c>
      <c r="O2298" s="167">
        <v>613</v>
      </c>
      <c r="P2298" s="167" t="s">
        <v>5871</v>
      </c>
      <c r="R2298" s="167">
        <v>1560</v>
      </c>
      <c r="S2298" s="167">
        <f t="shared" si="35"/>
        <v>-1560</v>
      </c>
      <c r="T2298" s="167" t="s">
        <v>1361</v>
      </c>
    </row>
    <row r="2299" spans="1:20">
      <c r="A2299" s="167">
        <v>50620</v>
      </c>
      <c r="B2299" s="168">
        <v>45901</v>
      </c>
      <c r="C2299" s="168">
        <v>45901</v>
      </c>
      <c r="E2299" s="167" t="s">
        <v>5869</v>
      </c>
      <c r="F2299" s="167" t="s">
        <v>5498</v>
      </c>
      <c r="G2299" s="167" t="s">
        <v>5499</v>
      </c>
      <c r="H2299" s="167" t="s">
        <v>5870</v>
      </c>
      <c r="I2299" s="167" t="s">
        <v>4959</v>
      </c>
      <c r="O2299" s="167">
        <v>613</v>
      </c>
      <c r="P2299" s="167" t="s">
        <v>5871</v>
      </c>
      <c r="R2299" s="167">
        <v>4278.8500000000004</v>
      </c>
      <c r="S2299" s="167">
        <f t="shared" si="35"/>
        <v>-4278.8500000000004</v>
      </c>
      <c r="T2299" s="167" t="s">
        <v>1361</v>
      </c>
    </row>
    <row r="2300" spans="1:20">
      <c r="A2300" s="167">
        <v>50620</v>
      </c>
      <c r="B2300" s="168">
        <v>45912</v>
      </c>
      <c r="C2300" s="168">
        <v>45912</v>
      </c>
      <c r="E2300" s="167" t="s">
        <v>5950</v>
      </c>
      <c r="F2300" s="167" t="s">
        <v>5948</v>
      </c>
      <c r="G2300" s="167" t="s">
        <v>5949</v>
      </c>
      <c r="H2300" s="167" t="s">
        <v>5870</v>
      </c>
      <c r="I2300" s="167" t="s">
        <v>4956</v>
      </c>
      <c r="O2300" s="167">
        <v>617</v>
      </c>
      <c r="P2300" s="167" t="s">
        <v>5871</v>
      </c>
      <c r="Q2300" s="167">
        <v>1088.46</v>
      </c>
      <c r="S2300" s="167">
        <f t="shared" si="35"/>
        <v>1088.46</v>
      </c>
      <c r="T2300" s="167" t="s">
        <v>1361</v>
      </c>
    </row>
    <row r="2301" spans="1:20">
      <c r="A2301" s="167">
        <v>50620</v>
      </c>
      <c r="B2301" s="168">
        <v>45912</v>
      </c>
      <c r="C2301" s="168">
        <v>45912</v>
      </c>
      <c r="E2301" s="167" t="s">
        <v>5951</v>
      </c>
      <c r="F2301" s="167" t="s">
        <v>2917</v>
      </c>
      <c r="G2301" s="167" t="s">
        <v>2918</v>
      </c>
      <c r="H2301" s="167" t="s">
        <v>5870</v>
      </c>
      <c r="I2301" s="167" t="s">
        <v>4956</v>
      </c>
      <c r="O2301" s="167">
        <v>617</v>
      </c>
      <c r="P2301" s="167" t="s">
        <v>5871</v>
      </c>
      <c r="Q2301" s="167">
        <v>312</v>
      </c>
      <c r="S2301" s="167">
        <f t="shared" si="35"/>
        <v>312</v>
      </c>
      <c r="T2301" s="167" t="s">
        <v>1361</v>
      </c>
    </row>
    <row r="2302" spans="1:20">
      <c r="A2302" s="167">
        <v>50620</v>
      </c>
      <c r="B2302" s="168">
        <v>45912</v>
      </c>
      <c r="C2302" s="168">
        <v>45912</v>
      </c>
      <c r="E2302" s="167" t="s">
        <v>5952</v>
      </c>
      <c r="F2302" s="167" t="s">
        <v>1553</v>
      </c>
      <c r="G2302" s="167" t="s">
        <v>1554</v>
      </c>
      <c r="H2302" s="167" t="s">
        <v>5870</v>
      </c>
      <c r="I2302" s="167" t="s">
        <v>4956</v>
      </c>
      <c r="O2302" s="167">
        <v>617</v>
      </c>
      <c r="P2302" s="167" t="s">
        <v>5871</v>
      </c>
      <c r="Q2302" s="167">
        <v>1250.19</v>
      </c>
      <c r="S2302" s="167">
        <f t="shared" si="35"/>
        <v>1250.19</v>
      </c>
      <c r="T2302" s="167" t="s">
        <v>1361</v>
      </c>
    </row>
    <row r="2303" spans="1:20">
      <c r="A2303" s="167">
        <v>50620</v>
      </c>
      <c r="B2303" s="168">
        <v>45912</v>
      </c>
      <c r="C2303" s="168">
        <v>45912</v>
      </c>
      <c r="E2303" s="167" t="s">
        <v>5953</v>
      </c>
      <c r="F2303" s="167" t="s">
        <v>5948</v>
      </c>
      <c r="G2303" s="167" t="s">
        <v>5949</v>
      </c>
      <c r="H2303" s="167" t="s">
        <v>5870</v>
      </c>
      <c r="I2303" s="167" t="s">
        <v>4956</v>
      </c>
      <c r="O2303" s="167">
        <v>617</v>
      </c>
      <c r="P2303" s="167" t="s">
        <v>5871</v>
      </c>
      <c r="Q2303" s="167">
        <v>9617.2999999999993</v>
      </c>
      <c r="S2303" s="167">
        <f t="shared" si="35"/>
        <v>9617.2999999999993</v>
      </c>
      <c r="T2303" s="167" t="s">
        <v>1361</v>
      </c>
    </row>
    <row r="2304" spans="1:20">
      <c r="A2304" s="167">
        <v>50620</v>
      </c>
      <c r="B2304" s="168">
        <v>45912</v>
      </c>
      <c r="C2304" s="168">
        <v>45912</v>
      </c>
      <c r="E2304" s="167" t="s">
        <v>5954</v>
      </c>
      <c r="F2304" s="167" t="s">
        <v>2917</v>
      </c>
      <c r="G2304" s="167" t="s">
        <v>2918</v>
      </c>
      <c r="H2304" s="167" t="s">
        <v>5870</v>
      </c>
      <c r="I2304" s="167" t="s">
        <v>4956</v>
      </c>
      <c r="O2304" s="167">
        <v>617</v>
      </c>
      <c r="P2304" s="167" t="s">
        <v>5871</v>
      </c>
      <c r="Q2304" s="167">
        <v>2652</v>
      </c>
      <c r="S2304" s="167">
        <f t="shared" si="35"/>
        <v>2652</v>
      </c>
      <c r="T2304" s="167" t="s">
        <v>1361</v>
      </c>
    </row>
    <row r="2305" spans="1:20">
      <c r="A2305" s="167">
        <v>50620</v>
      </c>
      <c r="B2305" s="168">
        <v>45912</v>
      </c>
      <c r="C2305" s="168">
        <v>45912</v>
      </c>
      <c r="E2305" s="167" t="s">
        <v>5955</v>
      </c>
      <c r="F2305" s="167" t="s">
        <v>1553</v>
      </c>
      <c r="G2305" s="167" t="s">
        <v>1554</v>
      </c>
      <c r="H2305" s="167" t="s">
        <v>5870</v>
      </c>
      <c r="I2305" s="167" t="s">
        <v>4956</v>
      </c>
      <c r="O2305" s="167">
        <v>617</v>
      </c>
      <c r="P2305" s="167" t="s">
        <v>5871</v>
      </c>
      <c r="Q2305" s="167">
        <v>11251.73</v>
      </c>
      <c r="S2305" s="167">
        <f t="shared" si="35"/>
        <v>11251.73</v>
      </c>
      <c r="T2305" s="167" t="s">
        <v>1361</v>
      </c>
    </row>
    <row r="2306" spans="1:20">
      <c r="A2306" s="167">
        <v>50620</v>
      </c>
      <c r="B2306" s="168">
        <v>45912</v>
      </c>
      <c r="C2306" s="168">
        <v>45912</v>
      </c>
      <c r="E2306" s="167" t="s">
        <v>5956</v>
      </c>
      <c r="F2306" s="167" t="s">
        <v>2917</v>
      </c>
      <c r="G2306" s="167" t="s">
        <v>2918</v>
      </c>
      <c r="H2306" s="167" t="s">
        <v>5870</v>
      </c>
      <c r="I2306" s="167" t="s">
        <v>4956</v>
      </c>
      <c r="O2306" s="167">
        <v>617</v>
      </c>
      <c r="P2306" s="167" t="s">
        <v>5871</v>
      </c>
      <c r="Q2306" s="167">
        <v>156</v>
      </c>
      <c r="S2306" s="167">
        <f t="shared" si="35"/>
        <v>156</v>
      </c>
      <c r="T2306" s="167" t="s">
        <v>1361</v>
      </c>
    </row>
    <row r="2307" spans="1:20">
      <c r="A2307" s="167">
        <v>50620</v>
      </c>
      <c r="B2307" s="168">
        <v>45912</v>
      </c>
      <c r="C2307" s="168">
        <v>45912</v>
      </c>
      <c r="E2307" s="167" t="s">
        <v>5957</v>
      </c>
      <c r="F2307" s="167" t="s">
        <v>5948</v>
      </c>
      <c r="G2307" s="167" t="s">
        <v>5949</v>
      </c>
      <c r="H2307" s="167" t="s">
        <v>5870</v>
      </c>
      <c r="I2307" s="167" t="s">
        <v>4956</v>
      </c>
      <c r="O2307" s="167">
        <v>617</v>
      </c>
      <c r="P2307" s="167" t="s">
        <v>5871</v>
      </c>
      <c r="Q2307" s="167">
        <v>178.85</v>
      </c>
      <c r="S2307" s="167">
        <f t="shared" ref="S2307:S2370" si="36">Q2307-R2307</f>
        <v>178.85</v>
      </c>
      <c r="T2307" s="167" t="s">
        <v>1361</v>
      </c>
    </row>
    <row r="2308" spans="1:20">
      <c r="A2308" s="167">
        <v>50620</v>
      </c>
      <c r="B2308" s="168">
        <v>45912</v>
      </c>
      <c r="C2308" s="168">
        <v>45912</v>
      </c>
      <c r="E2308" s="167" t="s">
        <v>5958</v>
      </c>
      <c r="F2308" s="167" t="s">
        <v>5498</v>
      </c>
      <c r="G2308" s="167" t="s">
        <v>5499</v>
      </c>
      <c r="H2308" s="167" t="s">
        <v>5870</v>
      </c>
      <c r="I2308" s="167" t="s">
        <v>4959</v>
      </c>
      <c r="O2308" s="167">
        <v>617</v>
      </c>
      <c r="P2308" s="167" t="s">
        <v>5871</v>
      </c>
      <c r="Q2308" s="167">
        <v>567.30999999999995</v>
      </c>
      <c r="S2308" s="167">
        <f t="shared" si="36"/>
        <v>567.30999999999995</v>
      </c>
      <c r="T2308" s="167" t="s">
        <v>1361</v>
      </c>
    </row>
    <row r="2309" spans="1:20">
      <c r="A2309" s="167">
        <v>50620</v>
      </c>
      <c r="B2309" s="168">
        <v>45912</v>
      </c>
      <c r="C2309" s="168">
        <v>45912</v>
      </c>
      <c r="E2309" s="167" t="s">
        <v>5959</v>
      </c>
      <c r="F2309" s="167" t="s">
        <v>5498</v>
      </c>
      <c r="G2309" s="167" t="s">
        <v>5499</v>
      </c>
      <c r="H2309" s="167" t="s">
        <v>5870</v>
      </c>
      <c r="I2309" s="167" t="s">
        <v>4959</v>
      </c>
      <c r="O2309" s="167">
        <v>617</v>
      </c>
      <c r="P2309" s="167" t="s">
        <v>5871</v>
      </c>
      <c r="Q2309" s="167">
        <v>745.19</v>
      </c>
      <c r="S2309" s="167">
        <f t="shared" si="36"/>
        <v>745.19</v>
      </c>
      <c r="T2309" s="167" t="s">
        <v>1361</v>
      </c>
    </row>
    <row r="2310" spans="1:20">
      <c r="A2310" s="167">
        <v>50620</v>
      </c>
      <c r="B2310" s="168">
        <v>45912</v>
      </c>
      <c r="C2310" s="168">
        <v>45912</v>
      </c>
      <c r="E2310" s="167" t="s">
        <v>5960</v>
      </c>
      <c r="F2310" s="167" t="s">
        <v>5498</v>
      </c>
      <c r="G2310" s="167" t="s">
        <v>5499</v>
      </c>
      <c r="H2310" s="167" t="s">
        <v>5870</v>
      </c>
      <c r="I2310" s="167" t="s">
        <v>4959</v>
      </c>
      <c r="O2310" s="167">
        <v>617</v>
      </c>
      <c r="P2310" s="167" t="s">
        <v>5871</v>
      </c>
      <c r="Q2310" s="167">
        <v>7245.19</v>
      </c>
      <c r="S2310" s="167">
        <f t="shared" si="36"/>
        <v>7245.19</v>
      </c>
      <c r="T2310" s="167" t="s">
        <v>1361</v>
      </c>
    </row>
    <row r="2311" spans="1:20">
      <c r="A2311" s="167">
        <v>50620</v>
      </c>
      <c r="B2311" s="168">
        <v>45923</v>
      </c>
      <c r="C2311" s="168">
        <v>45923</v>
      </c>
      <c r="E2311" s="167" t="s">
        <v>5961</v>
      </c>
      <c r="F2311" s="167" t="s">
        <v>5498</v>
      </c>
      <c r="G2311" s="167" t="s">
        <v>5499</v>
      </c>
      <c r="I2311" s="167" t="s">
        <v>4956</v>
      </c>
      <c r="O2311" s="167">
        <v>625</v>
      </c>
      <c r="P2311" s="167" t="s">
        <v>5871</v>
      </c>
      <c r="Q2311" s="167">
        <v>3051.78</v>
      </c>
      <c r="S2311" s="167">
        <f t="shared" si="36"/>
        <v>3051.78</v>
      </c>
      <c r="T2311" s="167" t="s">
        <v>1361</v>
      </c>
    </row>
    <row r="2312" spans="1:20">
      <c r="A2312" s="167">
        <v>50620</v>
      </c>
      <c r="B2312" s="168">
        <v>45923</v>
      </c>
      <c r="C2312" s="168">
        <v>45923</v>
      </c>
      <c r="E2312" s="167" t="s">
        <v>5960</v>
      </c>
      <c r="F2312" s="167" t="s">
        <v>5498</v>
      </c>
      <c r="G2312" s="167" t="s">
        <v>5499</v>
      </c>
      <c r="I2312" s="167" t="s">
        <v>4956</v>
      </c>
      <c r="O2312" s="167">
        <v>625</v>
      </c>
      <c r="P2312" s="167" t="s">
        <v>5871</v>
      </c>
      <c r="Q2312" s="167">
        <v>259.62</v>
      </c>
      <c r="S2312" s="167">
        <f t="shared" si="36"/>
        <v>259.62</v>
      </c>
      <c r="T2312" s="167" t="s">
        <v>1361</v>
      </c>
    </row>
    <row r="2313" spans="1:20">
      <c r="A2313" s="167">
        <v>50620</v>
      </c>
      <c r="B2313" s="168">
        <v>45923</v>
      </c>
      <c r="C2313" s="168">
        <v>45923</v>
      </c>
      <c r="E2313" s="167" t="s">
        <v>5962</v>
      </c>
      <c r="F2313" s="167" t="s">
        <v>5498</v>
      </c>
      <c r="G2313" s="167" t="s">
        <v>5499</v>
      </c>
      <c r="I2313" s="167" t="s">
        <v>4956</v>
      </c>
      <c r="O2313" s="167">
        <v>626</v>
      </c>
      <c r="P2313" s="167" t="s">
        <v>5871</v>
      </c>
      <c r="Q2313" s="167">
        <v>2596.15</v>
      </c>
      <c r="S2313" s="167">
        <f t="shared" si="36"/>
        <v>2596.15</v>
      </c>
      <c r="T2313" s="167" t="s">
        <v>1361</v>
      </c>
    </row>
    <row r="2314" spans="1:20">
      <c r="A2314" s="167">
        <v>50620</v>
      </c>
      <c r="B2314" s="168">
        <v>45926</v>
      </c>
      <c r="C2314" s="168">
        <v>45926</v>
      </c>
      <c r="E2314" s="167" t="s">
        <v>5953</v>
      </c>
      <c r="F2314" s="167" t="s">
        <v>5948</v>
      </c>
      <c r="G2314" s="167" t="s">
        <v>5949</v>
      </c>
      <c r="H2314" s="167" t="s">
        <v>5870</v>
      </c>
      <c r="I2314" s="167" t="s">
        <v>4956</v>
      </c>
      <c r="O2314" s="167">
        <v>619</v>
      </c>
      <c r="P2314" s="167" t="s">
        <v>5871</v>
      </c>
      <c r="Q2314" s="167">
        <v>10884.61</v>
      </c>
      <c r="S2314" s="167">
        <f t="shared" si="36"/>
        <v>10884.61</v>
      </c>
      <c r="T2314" s="167" t="s">
        <v>1361</v>
      </c>
    </row>
    <row r="2315" spans="1:20">
      <c r="A2315" s="167">
        <v>50620</v>
      </c>
      <c r="B2315" s="168">
        <v>45926</v>
      </c>
      <c r="C2315" s="168">
        <v>45926</v>
      </c>
      <c r="E2315" s="167" t="s">
        <v>5954</v>
      </c>
      <c r="F2315" s="167" t="s">
        <v>2917</v>
      </c>
      <c r="G2315" s="167" t="s">
        <v>2918</v>
      </c>
      <c r="H2315" s="167" t="s">
        <v>5870</v>
      </c>
      <c r="I2315" s="167" t="s">
        <v>4956</v>
      </c>
      <c r="O2315" s="167">
        <v>619</v>
      </c>
      <c r="P2315" s="167" t="s">
        <v>5871</v>
      </c>
      <c r="Q2315" s="167">
        <v>3120</v>
      </c>
      <c r="S2315" s="167">
        <f t="shared" si="36"/>
        <v>3120</v>
      </c>
      <c r="T2315" s="167" t="s">
        <v>1361</v>
      </c>
    </row>
    <row r="2316" spans="1:20">
      <c r="A2316" s="167">
        <v>50620</v>
      </c>
      <c r="B2316" s="168">
        <v>45926</v>
      </c>
      <c r="C2316" s="168">
        <v>45926</v>
      </c>
      <c r="E2316" s="167" t="s">
        <v>5955</v>
      </c>
      <c r="F2316" s="167" t="s">
        <v>1553</v>
      </c>
      <c r="G2316" s="167" t="s">
        <v>1554</v>
      </c>
      <c r="H2316" s="167" t="s">
        <v>5870</v>
      </c>
      <c r="I2316" s="167" t="s">
        <v>4956</v>
      </c>
      <c r="O2316" s="167">
        <v>619</v>
      </c>
      <c r="P2316" s="167" t="s">
        <v>5871</v>
      </c>
      <c r="Q2316" s="167">
        <v>12501.92</v>
      </c>
      <c r="S2316" s="167">
        <f t="shared" si="36"/>
        <v>12501.92</v>
      </c>
      <c r="T2316" s="167" t="s">
        <v>1361</v>
      </c>
    </row>
    <row r="2317" spans="1:20">
      <c r="A2317" s="167">
        <v>50620</v>
      </c>
      <c r="B2317" s="168">
        <v>45926</v>
      </c>
      <c r="C2317" s="168">
        <v>45926</v>
      </c>
      <c r="E2317" s="167" t="s">
        <v>5960</v>
      </c>
      <c r="F2317" s="167" t="s">
        <v>5498</v>
      </c>
      <c r="G2317" s="167" t="s">
        <v>5499</v>
      </c>
      <c r="H2317" s="167" t="s">
        <v>5870</v>
      </c>
      <c r="I2317" s="167" t="s">
        <v>4959</v>
      </c>
      <c r="O2317" s="167">
        <v>619</v>
      </c>
      <c r="P2317" s="167" t="s">
        <v>5871</v>
      </c>
      <c r="Q2317" s="167">
        <v>5961.54</v>
      </c>
      <c r="S2317" s="167">
        <f t="shared" si="36"/>
        <v>5961.54</v>
      </c>
      <c r="T2317" s="167" t="s">
        <v>1361</v>
      </c>
    </row>
    <row r="2318" spans="1:20">
      <c r="A2318" s="167">
        <v>50620</v>
      </c>
      <c r="B2318" s="168">
        <v>45930</v>
      </c>
      <c r="C2318" s="168">
        <v>45930</v>
      </c>
      <c r="E2318" s="167" t="s">
        <v>5890</v>
      </c>
      <c r="F2318" s="167" t="s">
        <v>5948</v>
      </c>
      <c r="G2318" s="167" t="s">
        <v>5949</v>
      </c>
      <c r="H2318" s="167" t="s">
        <v>5870</v>
      </c>
      <c r="I2318" s="167" t="s">
        <v>4956</v>
      </c>
      <c r="O2318" s="167">
        <v>620</v>
      </c>
      <c r="P2318" s="167" t="s">
        <v>5871</v>
      </c>
      <c r="Q2318" s="167">
        <v>7619.23</v>
      </c>
      <c r="S2318" s="167">
        <f t="shared" si="36"/>
        <v>7619.23</v>
      </c>
      <c r="T2318" s="167" t="s">
        <v>1361</v>
      </c>
    </row>
    <row r="2319" spans="1:20">
      <c r="A2319" s="167">
        <v>50620</v>
      </c>
      <c r="B2319" s="168">
        <v>45930</v>
      </c>
      <c r="C2319" s="168">
        <v>45930</v>
      </c>
      <c r="E2319" s="167" t="s">
        <v>5890</v>
      </c>
      <c r="F2319" s="167" t="s">
        <v>1553</v>
      </c>
      <c r="G2319" s="167" t="s">
        <v>1554</v>
      </c>
      <c r="H2319" s="167" t="s">
        <v>5870</v>
      </c>
      <c r="I2319" s="167" t="s">
        <v>4956</v>
      </c>
      <c r="O2319" s="167">
        <v>620</v>
      </c>
      <c r="P2319" s="167" t="s">
        <v>5871</v>
      </c>
      <c r="Q2319" s="167">
        <v>8751.35</v>
      </c>
      <c r="S2319" s="167">
        <f t="shared" si="36"/>
        <v>8751.35</v>
      </c>
      <c r="T2319" s="167" t="s">
        <v>1361</v>
      </c>
    </row>
    <row r="2320" spans="1:20">
      <c r="A2320" s="167">
        <v>50620</v>
      </c>
      <c r="B2320" s="168">
        <v>45930</v>
      </c>
      <c r="C2320" s="168">
        <v>45930</v>
      </c>
      <c r="E2320" s="167" t="s">
        <v>5890</v>
      </c>
      <c r="F2320" s="167" t="s">
        <v>2917</v>
      </c>
      <c r="G2320" s="167" t="s">
        <v>2918</v>
      </c>
      <c r="H2320" s="167" t="s">
        <v>5870</v>
      </c>
      <c r="I2320" s="167" t="s">
        <v>4956</v>
      </c>
      <c r="O2320" s="167">
        <v>620</v>
      </c>
      <c r="P2320" s="167" t="s">
        <v>5871</v>
      </c>
      <c r="Q2320" s="167">
        <v>2184</v>
      </c>
      <c r="S2320" s="167">
        <f t="shared" si="36"/>
        <v>2184</v>
      </c>
      <c r="T2320" s="167" t="s">
        <v>1361</v>
      </c>
    </row>
    <row r="2321" spans="1:20">
      <c r="A2321" s="167">
        <v>50620</v>
      </c>
      <c r="B2321" s="168">
        <v>45930</v>
      </c>
      <c r="C2321" s="168">
        <v>45930</v>
      </c>
      <c r="E2321" s="167" t="s">
        <v>5890</v>
      </c>
      <c r="F2321" s="167" t="s">
        <v>5498</v>
      </c>
      <c r="G2321" s="167" t="s">
        <v>5499</v>
      </c>
      <c r="H2321" s="167" t="s">
        <v>5870</v>
      </c>
      <c r="I2321" s="167" t="s">
        <v>4959</v>
      </c>
      <c r="O2321" s="167">
        <v>620</v>
      </c>
      <c r="P2321" s="167" t="s">
        <v>5871</v>
      </c>
      <c r="Q2321" s="167">
        <v>4173.08</v>
      </c>
      <c r="S2321" s="167">
        <f t="shared" si="36"/>
        <v>4173.08</v>
      </c>
      <c r="T2321" s="167" t="s">
        <v>1361</v>
      </c>
    </row>
    <row r="2322" spans="1:20">
      <c r="A2322" s="167">
        <v>50620</v>
      </c>
      <c r="B2322" s="168">
        <v>45931</v>
      </c>
      <c r="C2322" s="168">
        <v>45931</v>
      </c>
      <c r="E2322" s="167" t="s">
        <v>5869</v>
      </c>
      <c r="F2322" s="167" t="s">
        <v>5948</v>
      </c>
      <c r="G2322" s="167" t="s">
        <v>5949</v>
      </c>
      <c r="H2322" s="167" t="s">
        <v>5870</v>
      </c>
      <c r="I2322" s="167" t="s">
        <v>4956</v>
      </c>
      <c r="O2322" s="167">
        <v>621</v>
      </c>
      <c r="P2322" s="167" t="s">
        <v>5871</v>
      </c>
      <c r="R2322" s="167">
        <v>7619.23</v>
      </c>
      <c r="S2322" s="167">
        <f t="shared" si="36"/>
        <v>-7619.23</v>
      </c>
      <c r="T2322" s="167" t="s">
        <v>1361</v>
      </c>
    </row>
    <row r="2323" spans="1:20">
      <c r="A2323" s="167">
        <v>50620</v>
      </c>
      <c r="B2323" s="168">
        <v>45931</v>
      </c>
      <c r="C2323" s="168">
        <v>45931</v>
      </c>
      <c r="E2323" s="167" t="s">
        <v>5869</v>
      </c>
      <c r="F2323" s="167" t="s">
        <v>1553</v>
      </c>
      <c r="G2323" s="167" t="s">
        <v>1554</v>
      </c>
      <c r="H2323" s="167" t="s">
        <v>5870</v>
      </c>
      <c r="I2323" s="167" t="s">
        <v>4956</v>
      </c>
      <c r="O2323" s="167">
        <v>621</v>
      </c>
      <c r="P2323" s="167" t="s">
        <v>5871</v>
      </c>
      <c r="R2323" s="167">
        <v>8751.35</v>
      </c>
      <c r="S2323" s="167">
        <f t="shared" si="36"/>
        <v>-8751.35</v>
      </c>
      <c r="T2323" s="167" t="s">
        <v>1361</v>
      </c>
    </row>
    <row r="2324" spans="1:20">
      <c r="A2324" s="167">
        <v>50620</v>
      </c>
      <c r="B2324" s="168">
        <v>45931</v>
      </c>
      <c r="C2324" s="168">
        <v>45931</v>
      </c>
      <c r="E2324" s="167" t="s">
        <v>5869</v>
      </c>
      <c r="F2324" s="167" t="s">
        <v>2917</v>
      </c>
      <c r="G2324" s="167" t="s">
        <v>2918</v>
      </c>
      <c r="H2324" s="167" t="s">
        <v>5870</v>
      </c>
      <c r="I2324" s="167" t="s">
        <v>4956</v>
      </c>
      <c r="O2324" s="167">
        <v>621</v>
      </c>
      <c r="P2324" s="167" t="s">
        <v>5871</v>
      </c>
      <c r="R2324" s="167">
        <v>2184</v>
      </c>
      <c r="S2324" s="167">
        <f t="shared" si="36"/>
        <v>-2184</v>
      </c>
      <c r="T2324" s="167" t="s">
        <v>1361</v>
      </c>
    </row>
    <row r="2325" spans="1:20">
      <c r="A2325" s="167">
        <v>50620</v>
      </c>
      <c r="B2325" s="168">
        <v>45931</v>
      </c>
      <c r="C2325" s="168">
        <v>45931</v>
      </c>
      <c r="E2325" s="167" t="s">
        <v>5963</v>
      </c>
      <c r="F2325" s="167" t="s">
        <v>5498</v>
      </c>
      <c r="G2325" s="167" t="s">
        <v>5499</v>
      </c>
      <c r="I2325" s="167" t="s">
        <v>4956</v>
      </c>
      <c r="O2325" s="167">
        <v>641</v>
      </c>
      <c r="P2325" s="167" t="s">
        <v>5871</v>
      </c>
      <c r="Q2325" s="167">
        <v>2812.5</v>
      </c>
      <c r="S2325" s="167">
        <f t="shared" si="36"/>
        <v>2812.5</v>
      </c>
      <c r="T2325" s="167" t="s">
        <v>1361</v>
      </c>
    </row>
    <row r="2326" spans="1:20">
      <c r="A2326" s="167">
        <v>50620</v>
      </c>
      <c r="B2326" s="168">
        <v>45931</v>
      </c>
      <c r="C2326" s="168">
        <v>45931</v>
      </c>
      <c r="E2326" s="167" t="s">
        <v>5869</v>
      </c>
      <c r="F2326" s="167" t="s">
        <v>5498</v>
      </c>
      <c r="G2326" s="167" t="s">
        <v>5499</v>
      </c>
      <c r="H2326" s="167" t="s">
        <v>5870</v>
      </c>
      <c r="I2326" s="167" t="s">
        <v>4959</v>
      </c>
      <c r="O2326" s="167">
        <v>621</v>
      </c>
      <c r="P2326" s="167" t="s">
        <v>5871</v>
      </c>
      <c r="R2326" s="167">
        <v>4173.08</v>
      </c>
      <c r="S2326" s="167">
        <f t="shared" si="36"/>
        <v>-4173.08</v>
      </c>
      <c r="T2326" s="167" t="s">
        <v>1361</v>
      </c>
    </row>
    <row r="2327" spans="1:20">
      <c r="A2327" s="167">
        <v>50620</v>
      </c>
      <c r="B2327" s="168">
        <v>45940</v>
      </c>
      <c r="C2327" s="168">
        <v>45940</v>
      </c>
      <c r="E2327" s="167" t="s">
        <v>5953</v>
      </c>
      <c r="F2327" s="167" t="s">
        <v>5948</v>
      </c>
      <c r="G2327" s="167" t="s">
        <v>5949</v>
      </c>
      <c r="H2327" s="167" t="s">
        <v>5870</v>
      </c>
      <c r="I2327" s="167" t="s">
        <v>4956</v>
      </c>
      <c r="O2327" s="167">
        <v>634</v>
      </c>
      <c r="P2327" s="167" t="s">
        <v>5871</v>
      </c>
      <c r="Q2327" s="167">
        <v>10884.61</v>
      </c>
      <c r="S2327" s="167">
        <f t="shared" si="36"/>
        <v>10884.61</v>
      </c>
      <c r="T2327" s="167" t="s">
        <v>1361</v>
      </c>
    </row>
    <row r="2328" spans="1:20">
      <c r="A2328" s="167">
        <v>50620</v>
      </c>
      <c r="B2328" s="168">
        <v>45940</v>
      </c>
      <c r="C2328" s="168">
        <v>45940</v>
      </c>
      <c r="E2328" s="167" t="s">
        <v>5954</v>
      </c>
      <c r="F2328" s="167" t="s">
        <v>2917</v>
      </c>
      <c r="G2328" s="167" t="s">
        <v>2918</v>
      </c>
      <c r="H2328" s="167" t="s">
        <v>5870</v>
      </c>
      <c r="I2328" s="167" t="s">
        <v>4956</v>
      </c>
      <c r="O2328" s="167">
        <v>634</v>
      </c>
      <c r="P2328" s="167" t="s">
        <v>5871</v>
      </c>
      <c r="Q2328" s="167">
        <v>3120</v>
      </c>
      <c r="S2328" s="167">
        <f t="shared" si="36"/>
        <v>3120</v>
      </c>
      <c r="T2328" s="167" t="s">
        <v>1361</v>
      </c>
    </row>
    <row r="2329" spans="1:20">
      <c r="A2329" s="167">
        <v>50620</v>
      </c>
      <c r="B2329" s="168">
        <v>45940</v>
      </c>
      <c r="C2329" s="168">
        <v>45940</v>
      </c>
      <c r="E2329" s="167" t="s">
        <v>5955</v>
      </c>
      <c r="F2329" s="167" t="s">
        <v>1553</v>
      </c>
      <c r="G2329" s="167" t="s">
        <v>1554</v>
      </c>
      <c r="H2329" s="167" t="s">
        <v>5870</v>
      </c>
      <c r="I2329" s="167" t="s">
        <v>4956</v>
      </c>
      <c r="O2329" s="167">
        <v>634</v>
      </c>
      <c r="P2329" s="167" t="s">
        <v>5871</v>
      </c>
      <c r="Q2329" s="167">
        <v>12501.92</v>
      </c>
      <c r="S2329" s="167">
        <f t="shared" si="36"/>
        <v>12501.92</v>
      </c>
      <c r="T2329" s="167" t="s">
        <v>1361</v>
      </c>
    </row>
    <row r="2330" spans="1:20">
      <c r="A2330" s="167">
        <v>50620</v>
      </c>
      <c r="B2330" s="168">
        <v>45940</v>
      </c>
      <c r="C2330" s="168">
        <v>45940</v>
      </c>
      <c r="E2330" s="167" t="s">
        <v>5960</v>
      </c>
      <c r="F2330" s="167" t="s">
        <v>5498</v>
      </c>
      <c r="G2330" s="167" t="s">
        <v>5499</v>
      </c>
      <c r="H2330" s="167" t="s">
        <v>5870</v>
      </c>
      <c r="I2330" s="167" t="s">
        <v>4959</v>
      </c>
      <c r="O2330" s="167">
        <v>634</v>
      </c>
      <c r="P2330" s="167" t="s">
        <v>5871</v>
      </c>
      <c r="Q2330" s="167">
        <v>5961.54</v>
      </c>
      <c r="S2330" s="167">
        <f t="shared" si="36"/>
        <v>5961.54</v>
      </c>
      <c r="T2330" s="167" t="s">
        <v>1361</v>
      </c>
    </row>
    <row r="2331" spans="1:20">
      <c r="A2331" s="167">
        <v>50620</v>
      </c>
      <c r="B2331" s="168">
        <v>45945</v>
      </c>
      <c r="C2331" s="168">
        <v>45945</v>
      </c>
      <c r="E2331" s="167" t="s">
        <v>5963</v>
      </c>
      <c r="F2331" s="167" t="s">
        <v>5498</v>
      </c>
      <c r="G2331" s="167" t="s">
        <v>5499</v>
      </c>
      <c r="I2331" s="167" t="s">
        <v>4956</v>
      </c>
      <c r="O2331" s="167">
        <v>631</v>
      </c>
      <c r="P2331" s="167" t="s">
        <v>5871</v>
      </c>
      <c r="Q2331" s="167">
        <v>2812.5</v>
      </c>
      <c r="S2331" s="167">
        <f t="shared" si="36"/>
        <v>2812.5</v>
      </c>
      <c r="T2331" s="167" t="s">
        <v>1361</v>
      </c>
    </row>
    <row r="2332" spans="1:20">
      <c r="A2332" s="167">
        <v>50620</v>
      </c>
      <c r="B2332" s="168">
        <v>45954</v>
      </c>
      <c r="C2332" s="168">
        <v>45954</v>
      </c>
      <c r="E2332" s="167" t="s">
        <v>5964</v>
      </c>
      <c r="F2332" s="167" t="s">
        <v>2917</v>
      </c>
      <c r="G2332" s="167" t="s">
        <v>2918</v>
      </c>
      <c r="H2332" s="167" t="s">
        <v>5870</v>
      </c>
      <c r="I2332" s="167" t="s">
        <v>4956</v>
      </c>
      <c r="O2332" s="167">
        <v>636</v>
      </c>
      <c r="P2332" s="167" t="s">
        <v>5871</v>
      </c>
      <c r="Q2332" s="167">
        <v>156</v>
      </c>
      <c r="S2332" s="167">
        <f t="shared" si="36"/>
        <v>156</v>
      </c>
      <c r="T2332" s="167" t="s">
        <v>1361</v>
      </c>
    </row>
    <row r="2333" spans="1:20">
      <c r="A2333" s="167">
        <v>50620</v>
      </c>
      <c r="B2333" s="168">
        <v>45954</v>
      </c>
      <c r="C2333" s="168">
        <v>45954</v>
      </c>
      <c r="E2333" s="167" t="s">
        <v>5965</v>
      </c>
      <c r="F2333" s="167" t="s">
        <v>1553</v>
      </c>
      <c r="G2333" s="167" t="s">
        <v>1554</v>
      </c>
      <c r="H2333" s="167" t="s">
        <v>5870</v>
      </c>
      <c r="I2333" s="167" t="s">
        <v>4956</v>
      </c>
      <c r="O2333" s="167">
        <v>636</v>
      </c>
      <c r="P2333" s="167" t="s">
        <v>5871</v>
      </c>
      <c r="Q2333" s="167">
        <v>1153.8499999999999</v>
      </c>
      <c r="S2333" s="167">
        <f t="shared" si="36"/>
        <v>1153.8499999999999</v>
      </c>
      <c r="T2333" s="167" t="s">
        <v>1361</v>
      </c>
    </row>
    <row r="2334" spans="1:20">
      <c r="A2334" s="167">
        <v>50620</v>
      </c>
      <c r="B2334" s="168">
        <v>45954</v>
      </c>
      <c r="C2334" s="168">
        <v>45954</v>
      </c>
      <c r="E2334" s="167" t="s">
        <v>5953</v>
      </c>
      <c r="F2334" s="167" t="s">
        <v>5948</v>
      </c>
      <c r="G2334" s="167" t="s">
        <v>5949</v>
      </c>
      <c r="H2334" s="167" t="s">
        <v>5870</v>
      </c>
      <c r="I2334" s="167" t="s">
        <v>4956</v>
      </c>
      <c r="O2334" s="167">
        <v>636</v>
      </c>
      <c r="P2334" s="167" t="s">
        <v>5871</v>
      </c>
      <c r="Q2334" s="167">
        <v>10526.92</v>
      </c>
      <c r="S2334" s="167">
        <f t="shared" si="36"/>
        <v>10526.92</v>
      </c>
      <c r="T2334" s="167" t="s">
        <v>1361</v>
      </c>
    </row>
    <row r="2335" spans="1:20">
      <c r="A2335" s="167">
        <v>50620</v>
      </c>
      <c r="B2335" s="168">
        <v>45954</v>
      </c>
      <c r="C2335" s="168">
        <v>45954</v>
      </c>
      <c r="E2335" s="167" t="s">
        <v>5954</v>
      </c>
      <c r="F2335" s="167" t="s">
        <v>2917</v>
      </c>
      <c r="G2335" s="167" t="s">
        <v>2918</v>
      </c>
      <c r="H2335" s="167" t="s">
        <v>5870</v>
      </c>
      <c r="I2335" s="167" t="s">
        <v>4956</v>
      </c>
      <c r="O2335" s="167">
        <v>636</v>
      </c>
      <c r="P2335" s="167" t="s">
        <v>5871</v>
      </c>
      <c r="Q2335" s="167">
        <v>2964</v>
      </c>
      <c r="S2335" s="167">
        <f t="shared" si="36"/>
        <v>2964</v>
      </c>
      <c r="T2335" s="167" t="s">
        <v>1361</v>
      </c>
    </row>
    <row r="2336" spans="1:20">
      <c r="A2336" s="167">
        <v>50620</v>
      </c>
      <c r="B2336" s="168">
        <v>45954</v>
      </c>
      <c r="C2336" s="168">
        <v>45954</v>
      </c>
      <c r="E2336" s="167" t="s">
        <v>5955</v>
      </c>
      <c r="F2336" s="167" t="s">
        <v>1553</v>
      </c>
      <c r="G2336" s="167" t="s">
        <v>1554</v>
      </c>
      <c r="H2336" s="167" t="s">
        <v>5870</v>
      </c>
      <c r="I2336" s="167" t="s">
        <v>4956</v>
      </c>
      <c r="O2336" s="167">
        <v>636</v>
      </c>
      <c r="P2336" s="167" t="s">
        <v>5871</v>
      </c>
      <c r="Q2336" s="167">
        <v>11348.07</v>
      </c>
      <c r="S2336" s="167">
        <f t="shared" si="36"/>
        <v>11348.07</v>
      </c>
      <c r="T2336" s="167" t="s">
        <v>1361</v>
      </c>
    </row>
    <row r="2337" spans="1:20">
      <c r="A2337" s="167">
        <v>50620</v>
      </c>
      <c r="B2337" s="168">
        <v>45954</v>
      </c>
      <c r="C2337" s="168">
        <v>45954</v>
      </c>
      <c r="E2337" s="167" t="s">
        <v>5966</v>
      </c>
      <c r="F2337" s="167" t="s">
        <v>5948</v>
      </c>
      <c r="G2337" s="167" t="s">
        <v>5949</v>
      </c>
      <c r="H2337" s="167" t="s">
        <v>5870</v>
      </c>
      <c r="I2337" s="167" t="s">
        <v>4956</v>
      </c>
      <c r="O2337" s="167">
        <v>636</v>
      </c>
      <c r="P2337" s="167" t="s">
        <v>5871</v>
      </c>
      <c r="Q2337" s="167">
        <v>357.69</v>
      </c>
      <c r="S2337" s="167">
        <f t="shared" si="36"/>
        <v>357.69</v>
      </c>
      <c r="T2337" s="167" t="s">
        <v>1361</v>
      </c>
    </row>
    <row r="2338" spans="1:20">
      <c r="A2338" s="167">
        <v>50620</v>
      </c>
      <c r="B2338" s="168">
        <v>45954</v>
      </c>
      <c r="C2338" s="168">
        <v>45954</v>
      </c>
      <c r="E2338" s="167" t="s">
        <v>5959</v>
      </c>
      <c r="F2338" s="167" t="s">
        <v>5498</v>
      </c>
      <c r="G2338" s="167" t="s">
        <v>5499</v>
      </c>
      <c r="H2338" s="167" t="s">
        <v>5870</v>
      </c>
      <c r="I2338" s="167" t="s">
        <v>4959</v>
      </c>
      <c r="O2338" s="167">
        <v>636</v>
      </c>
      <c r="P2338" s="167" t="s">
        <v>5871</v>
      </c>
      <c r="Q2338" s="167">
        <v>307.69</v>
      </c>
      <c r="S2338" s="167">
        <f t="shared" si="36"/>
        <v>307.69</v>
      </c>
      <c r="T2338" s="167" t="s">
        <v>1361</v>
      </c>
    </row>
    <row r="2339" spans="1:20">
      <c r="A2339" s="167">
        <v>50620</v>
      </c>
      <c r="B2339" s="168">
        <v>45954</v>
      </c>
      <c r="C2339" s="168">
        <v>45954</v>
      </c>
      <c r="E2339" s="167" t="s">
        <v>5960</v>
      </c>
      <c r="F2339" s="167" t="s">
        <v>5498</v>
      </c>
      <c r="G2339" s="167" t="s">
        <v>5499</v>
      </c>
      <c r="H2339" s="167" t="s">
        <v>5870</v>
      </c>
      <c r="I2339" s="167" t="s">
        <v>4959</v>
      </c>
      <c r="O2339" s="167">
        <v>636</v>
      </c>
      <c r="P2339" s="167" t="s">
        <v>5871</v>
      </c>
      <c r="Q2339" s="167">
        <v>5653.85</v>
      </c>
      <c r="S2339" s="167">
        <f t="shared" si="36"/>
        <v>5653.85</v>
      </c>
      <c r="T2339" s="167" t="s">
        <v>1361</v>
      </c>
    </row>
    <row r="2340" spans="1:20">
      <c r="A2340" s="167">
        <v>50620</v>
      </c>
      <c r="B2340" s="168">
        <v>45961</v>
      </c>
      <c r="C2340" s="168">
        <v>45961</v>
      </c>
      <c r="E2340" s="167" t="s">
        <v>5894</v>
      </c>
      <c r="F2340" s="167" t="s">
        <v>5948</v>
      </c>
      <c r="G2340" s="167" t="s">
        <v>5949</v>
      </c>
      <c r="H2340" s="167" t="s">
        <v>5870</v>
      </c>
      <c r="I2340" s="167" t="s">
        <v>4956</v>
      </c>
      <c r="O2340" s="167">
        <v>637</v>
      </c>
      <c r="P2340" s="167" t="s">
        <v>5871</v>
      </c>
      <c r="Q2340" s="167">
        <v>10884.62</v>
      </c>
      <c r="S2340" s="167">
        <f t="shared" si="36"/>
        <v>10884.62</v>
      </c>
      <c r="T2340" s="167" t="s">
        <v>1361</v>
      </c>
    </row>
    <row r="2341" spans="1:20">
      <c r="A2341" s="167">
        <v>50620</v>
      </c>
      <c r="B2341" s="168">
        <v>45961</v>
      </c>
      <c r="C2341" s="168">
        <v>45961</v>
      </c>
      <c r="E2341" s="167" t="s">
        <v>5894</v>
      </c>
      <c r="F2341" s="167" t="s">
        <v>1553</v>
      </c>
      <c r="G2341" s="167" t="s">
        <v>1554</v>
      </c>
      <c r="H2341" s="167" t="s">
        <v>5870</v>
      </c>
      <c r="I2341" s="167" t="s">
        <v>4956</v>
      </c>
      <c r="O2341" s="167">
        <v>637</v>
      </c>
      <c r="P2341" s="167" t="s">
        <v>5871</v>
      </c>
      <c r="Q2341" s="167">
        <v>12501.92</v>
      </c>
      <c r="S2341" s="167">
        <f t="shared" si="36"/>
        <v>12501.92</v>
      </c>
      <c r="T2341" s="167" t="s">
        <v>1361</v>
      </c>
    </row>
    <row r="2342" spans="1:20">
      <c r="A2342" s="167">
        <v>50620</v>
      </c>
      <c r="B2342" s="168">
        <v>45961</v>
      </c>
      <c r="C2342" s="168">
        <v>45961</v>
      </c>
      <c r="E2342" s="167" t="s">
        <v>5894</v>
      </c>
      <c r="F2342" s="167" t="s">
        <v>2917</v>
      </c>
      <c r="G2342" s="167" t="s">
        <v>2918</v>
      </c>
      <c r="H2342" s="167" t="s">
        <v>5870</v>
      </c>
      <c r="I2342" s="167" t="s">
        <v>4956</v>
      </c>
      <c r="O2342" s="167">
        <v>637</v>
      </c>
      <c r="P2342" s="167" t="s">
        <v>5871</v>
      </c>
      <c r="Q2342" s="167">
        <v>3120</v>
      </c>
      <c r="S2342" s="167">
        <f t="shared" si="36"/>
        <v>3120</v>
      </c>
      <c r="T2342" s="167" t="s">
        <v>1361</v>
      </c>
    </row>
    <row r="2343" spans="1:20">
      <c r="A2343" s="167">
        <v>50620</v>
      </c>
      <c r="B2343" s="168">
        <v>45961</v>
      </c>
      <c r="C2343" s="168">
        <v>45961</v>
      </c>
      <c r="E2343" s="167" t="s">
        <v>5894</v>
      </c>
      <c r="F2343" s="167" t="s">
        <v>5498</v>
      </c>
      <c r="G2343" s="167" t="s">
        <v>5499</v>
      </c>
      <c r="H2343" s="167" t="s">
        <v>5870</v>
      </c>
      <c r="I2343" s="167" t="s">
        <v>4959</v>
      </c>
      <c r="O2343" s="167">
        <v>637</v>
      </c>
      <c r="P2343" s="167" t="s">
        <v>5871</v>
      </c>
      <c r="Q2343" s="167">
        <v>5961.54</v>
      </c>
      <c r="S2343" s="167">
        <f t="shared" si="36"/>
        <v>5961.54</v>
      </c>
      <c r="T2343" s="167" t="s">
        <v>1361</v>
      </c>
    </row>
    <row r="2344" spans="1:20">
      <c r="A2344" s="167">
        <v>50625</v>
      </c>
      <c r="B2344" s="168">
        <v>45901</v>
      </c>
      <c r="C2344" s="168">
        <v>45901</v>
      </c>
      <c r="E2344" s="167" t="s">
        <v>5869</v>
      </c>
      <c r="F2344" s="167" t="s">
        <v>1553</v>
      </c>
      <c r="G2344" s="167" t="s">
        <v>1554</v>
      </c>
      <c r="H2344" s="167" t="s">
        <v>5870</v>
      </c>
      <c r="I2344" s="167" t="s">
        <v>4956</v>
      </c>
      <c r="O2344" s="167">
        <v>613</v>
      </c>
      <c r="P2344" s="167" t="s">
        <v>5871</v>
      </c>
      <c r="R2344" s="167">
        <v>200</v>
      </c>
      <c r="S2344" s="167">
        <f t="shared" si="36"/>
        <v>-200</v>
      </c>
      <c r="T2344" s="167" t="s">
        <v>1361</v>
      </c>
    </row>
    <row r="2345" spans="1:20">
      <c r="A2345" s="167">
        <v>50625</v>
      </c>
      <c r="B2345" s="168">
        <v>45901</v>
      </c>
      <c r="C2345" s="168">
        <v>45901</v>
      </c>
      <c r="E2345" s="167" t="s">
        <v>5869</v>
      </c>
      <c r="F2345" s="167" t="s">
        <v>5498</v>
      </c>
      <c r="G2345" s="167" t="s">
        <v>5499</v>
      </c>
      <c r="H2345" s="167" t="s">
        <v>5870</v>
      </c>
      <c r="I2345" s="167" t="s">
        <v>4959</v>
      </c>
      <c r="O2345" s="167">
        <v>613</v>
      </c>
      <c r="P2345" s="167" t="s">
        <v>5871</v>
      </c>
      <c r="R2345" s="167">
        <v>375</v>
      </c>
      <c r="S2345" s="167">
        <f t="shared" si="36"/>
        <v>-375</v>
      </c>
      <c r="T2345" s="167" t="s">
        <v>1361</v>
      </c>
    </row>
    <row r="2346" spans="1:20">
      <c r="A2346" s="167">
        <v>50625</v>
      </c>
      <c r="B2346" s="168">
        <v>45912</v>
      </c>
      <c r="C2346" s="168">
        <v>45912</v>
      </c>
      <c r="E2346" s="167" t="s">
        <v>5967</v>
      </c>
      <c r="F2346" s="167" t="s">
        <v>1553</v>
      </c>
      <c r="G2346" s="167" t="s">
        <v>1554</v>
      </c>
      <c r="H2346" s="167" t="s">
        <v>5870</v>
      </c>
      <c r="I2346" s="167" t="s">
        <v>4956</v>
      </c>
      <c r="O2346" s="167">
        <v>617</v>
      </c>
      <c r="P2346" s="167" t="s">
        <v>5871</v>
      </c>
      <c r="Q2346" s="167">
        <v>400</v>
      </c>
      <c r="S2346" s="167">
        <f t="shared" si="36"/>
        <v>400</v>
      </c>
      <c r="T2346" s="167" t="s">
        <v>1361</v>
      </c>
    </row>
    <row r="2347" spans="1:20">
      <c r="A2347" s="167">
        <v>50625</v>
      </c>
      <c r="B2347" s="168">
        <v>45912</v>
      </c>
      <c r="C2347" s="168">
        <v>45912</v>
      </c>
      <c r="E2347" s="167" t="s">
        <v>5968</v>
      </c>
      <c r="F2347" s="167" t="s">
        <v>5498</v>
      </c>
      <c r="G2347" s="167" t="s">
        <v>5499</v>
      </c>
      <c r="H2347" s="167" t="s">
        <v>5870</v>
      </c>
      <c r="I2347" s="167" t="s">
        <v>4959</v>
      </c>
      <c r="O2347" s="167">
        <v>617</v>
      </c>
      <c r="P2347" s="167" t="s">
        <v>5871</v>
      </c>
      <c r="Q2347" s="167">
        <v>750</v>
      </c>
      <c r="S2347" s="167">
        <f t="shared" si="36"/>
        <v>750</v>
      </c>
      <c r="T2347" s="167" t="s">
        <v>1361</v>
      </c>
    </row>
    <row r="2348" spans="1:20">
      <c r="A2348" s="167">
        <v>50625</v>
      </c>
      <c r="B2348" s="168">
        <v>45915</v>
      </c>
      <c r="C2348" s="168">
        <v>45915</v>
      </c>
      <c r="E2348" s="167" t="s">
        <v>5969</v>
      </c>
      <c r="F2348" s="167" t="s">
        <v>2917</v>
      </c>
      <c r="G2348" s="167" t="s">
        <v>2918</v>
      </c>
      <c r="I2348" s="167" t="s">
        <v>4956</v>
      </c>
      <c r="O2348" s="167">
        <v>615</v>
      </c>
      <c r="P2348" s="167" t="s">
        <v>5871</v>
      </c>
      <c r="Q2348" s="167">
        <v>1530.46</v>
      </c>
      <c r="S2348" s="167">
        <f t="shared" si="36"/>
        <v>1530.46</v>
      </c>
      <c r="T2348" s="167" t="s">
        <v>1361</v>
      </c>
    </row>
    <row r="2349" spans="1:20">
      <c r="A2349" s="167">
        <v>50625</v>
      </c>
      <c r="B2349" s="168">
        <v>45915</v>
      </c>
      <c r="C2349" s="168">
        <v>45915</v>
      </c>
      <c r="E2349" s="167" t="s">
        <v>5967</v>
      </c>
      <c r="F2349" s="167" t="s">
        <v>1553</v>
      </c>
      <c r="G2349" s="167" t="s">
        <v>1554</v>
      </c>
      <c r="I2349" s="167" t="s">
        <v>4956</v>
      </c>
      <c r="O2349" s="167">
        <v>615</v>
      </c>
      <c r="P2349" s="167" t="s">
        <v>5871</v>
      </c>
      <c r="Q2349" s="167">
        <v>10234.25</v>
      </c>
      <c r="S2349" s="167">
        <f t="shared" si="36"/>
        <v>10234.25</v>
      </c>
      <c r="T2349" s="167" t="s">
        <v>1361</v>
      </c>
    </row>
    <row r="2350" spans="1:20">
      <c r="A2350" s="167">
        <v>50625</v>
      </c>
      <c r="B2350" s="168">
        <v>45915</v>
      </c>
      <c r="C2350" s="168">
        <v>45915</v>
      </c>
      <c r="E2350" s="167" t="s">
        <v>5968</v>
      </c>
      <c r="F2350" s="167" t="s">
        <v>5498</v>
      </c>
      <c r="G2350" s="167" t="s">
        <v>5499</v>
      </c>
      <c r="I2350" s="167" t="s">
        <v>4959</v>
      </c>
      <c r="O2350" s="167">
        <v>615</v>
      </c>
      <c r="P2350" s="167" t="s">
        <v>5871</v>
      </c>
      <c r="Q2350" s="167">
        <v>31082.639999999999</v>
      </c>
      <c r="S2350" s="167">
        <f t="shared" si="36"/>
        <v>31082.639999999999</v>
      </c>
      <c r="T2350" s="167" t="s">
        <v>1361</v>
      </c>
    </row>
    <row r="2351" spans="1:20">
      <c r="A2351" s="167">
        <v>50625</v>
      </c>
      <c r="B2351" s="168">
        <v>45926</v>
      </c>
      <c r="C2351" s="168">
        <v>45926</v>
      </c>
      <c r="E2351" s="167" t="s">
        <v>5967</v>
      </c>
      <c r="F2351" s="167" t="s">
        <v>1553</v>
      </c>
      <c r="G2351" s="167" t="s">
        <v>1554</v>
      </c>
      <c r="H2351" s="167" t="s">
        <v>5870</v>
      </c>
      <c r="I2351" s="167" t="s">
        <v>4956</v>
      </c>
      <c r="O2351" s="167">
        <v>619</v>
      </c>
      <c r="P2351" s="167" t="s">
        <v>5871</v>
      </c>
      <c r="Q2351" s="167">
        <v>400</v>
      </c>
      <c r="S2351" s="167">
        <f t="shared" si="36"/>
        <v>400</v>
      </c>
      <c r="T2351" s="167" t="s">
        <v>1361</v>
      </c>
    </row>
    <row r="2352" spans="1:20">
      <c r="A2352" s="167">
        <v>50625</v>
      </c>
      <c r="B2352" s="168">
        <v>45926</v>
      </c>
      <c r="C2352" s="168">
        <v>45926</v>
      </c>
      <c r="E2352" s="167" t="s">
        <v>5968</v>
      </c>
      <c r="F2352" s="167" t="s">
        <v>5498</v>
      </c>
      <c r="G2352" s="167" t="s">
        <v>5499</v>
      </c>
      <c r="H2352" s="167" t="s">
        <v>5870</v>
      </c>
      <c r="I2352" s="167" t="s">
        <v>4959</v>
      </c>
      <c r="O2352" s="167">
        <v>619</v>
      </c>
      <c r="P2352" s="167" t="s">
        <v>5871</v>
      </c>
      <c r="Q2352" s="167">
        <v>750</v>
      </c>
      <c r="S2352" s="167">
        <f t="shared" si="36"/>
        <v>750</v>
      </c>
      <c r="T2352" s="167" t="s">
        <v>1361</v>
      </c>
    </row>
    <row r="2353" spans="1:20">
      <c r="A2353" s="167">
        <v>50625</v>
      </c>
      <c r="B2353" s="168">
        <v>45930</v>
      </c>
      <c r="C2353" s="168">
        <v>45930</v>
      </c>
      <c r="E2353" s="167" t="s">
        <v>5890</v>
      </c>
      <c r="F2353" s="167" t="s">
        <v>1553</v>
      </c>
      <c r="G2353" s="167" t="s">
        <v>1554</v>
      </c>
      <c r="H2353" s="167" t="s">
        <v>5870</v>
      </c>
      <c r="I2353" s="167" t="s">
        <v>4956</v>
      </c>
      <c r="O2353" s="167">
        <v>620</v>
      </c>
      <c r="P2353" s="167" t="s">
        <v>5871</v>
      </c>
      <c r="Q2353" s="167">
        <v>280</v>
      </c>
      <c r="S2353" s="167">
        <f t="shared" si="36"/>
        <v>280</v>
      </c>
      <c r="T2353" s="167" t="s">
        <v>1361</v>
      </c>
    </row>
    <row r="2354" spans="1:20">
      <c r="A2354" s="167">
        <v>50625</v>
      </c>
      <c r="B2354" s="168">
        <v>45930</v>
      </c>
      <c r="C2354" s="168">
        <v>45930</v>
      </c>
      <c r="E2354" s="167" t="s">
        <v>5890</v>
      </c>
      <c r="F2354" s="167" t="s">
        <v>5498</v>
      </c>
      <c r="G2354" s="167" t="s">
        <v>5499</v>
      </c>
      <c r="H2354" s="167" t="s">
        <v>5870</v>
      </c>
      <c r="I2354" s="167" t="s">
        <v>4959</v>
      </c>
      <c r="O2354" s="167">
        <v>620</v>
      </c>
      <c r="P2354" s="167" t="s">
        <v>5871</v>
      </c>
      <c r="Q2354" s="167">
        <v>525</v>
      </c>
      <c r="S2354" s="167">
        <f t="shared" si="36"/>
        <v>525</v>
      </c>
      <c r="T2354" s="167" t="s">
        <v>1361</v>
      </c>
    </row>
    <row r="2355" spans="1:20">
      <c r="A2355" s="167">
        <v>50625</v>
      </c>
      <c r="B2355" s="168">
        <v>45931</v>
      </c>
      <c r="C2355" s="168">
        <v>45931</v>
      </c>
      <c r="E2355" s="167" t="s">
        <v>5869</v>
      </c>
      <c r="F2355" s="167" t="s">
        <v>1553</v>
      </c>
      <c r="G2355" s="167" t="s">
        <v>1554</v>
      </c>
      <c r="H2355" s="167" t="s">
        <v>5870</v>
      </c>
      <c r="I2355" s="167" t="s">
        <v>4956</v>
      </c>
      <c r="O2355" s="167">
        <v>621</v>
      </c>
      <c r="P2355" s="167" t="s">
        <v>5871</v>
      </c>
      <c r="R2355" s="167">
        <v>280</v>
      </c>
      <c r="S2355" s="167">
        <f t="shared" si="36"/>
        <v>-280</v>
      </c>
      <c r="T2355" s="167" t="s">
        <v>1361</v>
      </c>
    </row>
    <row r="2356" spans="1:20">
      <c r="A2356" s="167">
        <v>50625</v>
      </c>
      <c r="B2356" s="168">
        <v>45931</v>
      </c>
      <c r="C2356" s="168">
        <v>45931</v>
      </c>
      <c r="E2356" s="167" t="s">
        <v>5869</v>
      </c>
      <c r="F2356" s="167" t="s">
        <v>5498</v>
      </c>
      <c r="G2356" s="167" t="s">
        <v>5499</v>
      </c>
      <c r="H2356" s="167" t="s">
        <v>5870</v>
      </c>
      <c r="I2356" s="167" t="s">
        <v>4959</v>
      </c>
      <c r="O2356" s="167">
        <v>621</v>
      </c>
      <c r="P2356" s="167" t="s">
        <v>5871</v>
      </c>
      <c r="R2356" s="167">
        <v>525</v>
      </c>
      <c r="S2356" s="167">
        <f t="shared" si="36"/>
        <v>-525</v>
      </c>
      <c r="T2356" s="167" t="s">
        <v>1361</v>
      </c>
    </row>
    <row r="2357" spans="1:20">
      <c r="A2357" s="167">
        <v>50625</v>
      </c>
      <c r="B2357" s="168">
        <v>45940</v>
      </c>
      <c r="C2357" s="168">
        <v>45940</v>
      </c>
      <c r="E2357" s="167" t="s">
        <v>5968</v>
      </c>
      <c r="F2357" s="167" t="s">
        <v>5498</v>
      </c>
      <c r="G2357" s="167" t="s">
        <v>5499</v>
      </c>
      <c r="I2357" s="167" t="s">
        <v>4956</v>
      </c>
      <c r="O2357" s="167">
        <v>629</v>
      </c>
      <c r="P2357" s="167" t="s">
        <v>5871</v>
      </c>
      <c r="Q2357" s="167">
        <v>810.64</v>
      </c>
      <c r="S2357" s="167">
        <f t="shared" si="36"/>
        <v>810.64</v>
      </c>
      <c r="T2357" s="167" t="s">
        <v>1361</v>
      </c>
    </row>
    <row r="2358" spans="1:20">
      <c r="A2358" s="167">
        <v>50625</v>
      </c>
      <c r="B2358" s="168">
        <v>45940</v>
      </c>
      <c r="C2358" s="168">
        <v>45940</v>
      </c>
      <c r="E2358" s="167" t="s">
        <v>5967</v>
      </c>
      <c r="F2358" s="167" t="s">
        <v>1553</v>
      </c>
      <c r="G2358" s="167" t="s">
        <v>1554</v>
      </c>
      <c r="H2358" s="167" t="s">
        <v>5870</v>
      </c>
      <c r="I2358" s="167" t="s">
        <v>4956</v>
      </c>
      <c r="O2358" s="167">
        <v>634</v>
      </c>
      <c r="P2358" s="167" t="s">
        <v>5871</v>
      </c>
      <c r="Q2358" s="167">
        <v>400</v>
      </c>
      <c r="S2358" s="167">
        <f t="shared" si="36"/>
        <v>400</v>
      </c>
      <c r="T2358" s="167" t="s">
        <v>1361</v>
      </c>
    </row>
    <row r="2359" spans="1:20">
      <c r="A2359" s="167">
        <v>50625</v>
      </c>
      <c r="B2359" s="168">
        <v>45940</v>
      </c>
      <c r="C2359" s="168">
        <v>45940</v>
      </c>
      <c r="E2359" s="167" t="s">
        <v>5968</v>
      </c>
      <c r="F2359" s="167" t="s">
        <v>5498</v>
      </c>
      <c r="G2359" s="167" t="s">
        <v>5499</v>
      </c>
      <c r="H2359" s="167" t="s">
        <v>5870</v>
      </c>
      <c r="I2359" s="167" t="s">
        <v>4959</v>
      </c>
      <c r="O2359" s="167">
        <v>634</v>
      </c>
      <c r="P2359" s="167" t="s">
        <v>5871</v>
      </c>
      <c r="Q2359" s="167">
        <v>750</v>
      </c>
      <c r="S2359" s="167">
        <f t="shared" si="36"/>
        <v>750</v>
      </c>
      <c r="T2359" s="167" t="s">
        <v>1361</v>
      </c>
    </row>
    <row r="2360" spans="1:20">
      <c r="A2360" s="167">
        <v>50625</v>
      </c>
      <c r="B2360" s="168">
        <v>45945</v>
      </c>
      <c r="C2360" s="168">
        <v>45945</v>
      </c>
      <c r="E2360" s="167" t="s">
        <v>5968</v>
      </c>
      <c r="F2360" s="167" t="s">
        <v>5498</v>
      </c>
      <c r="G2360" s="167" t="s">
        <v>5499</v>
      </c>
      <c r="I2360" s="167" t="s">
        <v>4956</v>
      </c>
      <c r="O2360" s="167">
        <v>632</v>
      </c>
      <c r="P2360" s="167" t="s">
        <v>5871</v>
      </c>
      <c r="Q2360" s="167">
        <v>15250.66</v>
      </c>
      <c r="S2360" s="167">
        <f t="shared" si="36"/>
        <v>15250.66</v>
      </c>
      <c r="T2360" s="167" t="s">
        <v>1361</v>
      </c>
    </row>
    <row r="2361" spans="1:20">
      <c r="A2361" s="167">
        <v>50625</v>
      </c>
      <c r="B2361" s="168">
        <v>45945</v>
      </c>
      <c r="C2361" s="168">
        <v>45945</v>
      </c>
      <c r="E2361" s="167" t="s">
        <v>5969</v>
      </c>
      <c r="F2361" s="167" t="s">
        <v>2917</v>
      </c>
      <c r="G2361" s="167" t="s">
        <v>2918</v>
      </c>
      <c r="I2361" s="167" t="s">
        <v>4956</v>
      </c>
      <c r="O2361" s="167">
        <v>632</v>
      </c>
      <c r="P2361" s="167" t="s">
        <v>5871</v>
      </c>
      <c r="Q2361" s="167">
        <v>1792.36</v>
      </c>
      <c r="S2361" s="167">
        <f t="shared" si="36"/>
        <v>1792.36</v>
      </c>
      <c r="T2361" s="167" t="s">
        <v>1361</v>
      </c>
    </row>
    <row r="2362" spans="1:20">
      <c r="A2362" s="167">
        <v>50625</v>
      </c>
      <c r="B2362" s="168">
        <v>45945</v>
      </c>
      <c r="C2362" s="168">
        <v>45945</v>
      </c>
      <c r="E2362" s="167" t="s">
        <v>5967</v>
      </c>
      <c r="F2362" s="167" t="s">
        <v>1553</v>
      </c>
      <c r="G2362" s="167" t="s">
        <v>1554</v>
      </c>
      <c r="I2362" s="167" t="s">
        <v>4956</v>
      </c>
      <c r="O2362" s="167">
        <v>632</v>
      </c>
      <c r="P2362" s="167" t="s">
        <v>5871</v>
      </c>
      <c r="Q2362" s="167">
        <v>9070.7900000000009</v>
      </c>
      <c r="S2362" s="167">
        <f t="shared" si="36"/>
        <v>9070.7900000000009</v>
      </c>
      <c r="T2362" s="167" t="s">
        <v>1361</v>
      </c>
    </row>
    <row r="2363" spans="1:20">
      <c r="A2363" s="167">
        <v>50625</v>
      </c>
      <c r="B2363" s="168">
        <v>45954</v>
      </c>
      <c r="C2363" s="168">
        <v>45954</v>
      </c>
      <c r="E2363" s="167" t="s">
        <v>5967</v>
      </c>
      <c r="F2363" s="167" t="s">
        <v>1553</v>
      </c>
      <c r="G2363" s="167" t="s">
        <v>1554</v>
      </c>
      <c r="H2363" s="167" t="s">
        <v>5870</v>
      </c>
      <c r="I2363" s="167" t="s">
        <v>4956</v>
      </c>
      <c r="O2363" s="167">
        <v>636</v>
      </c>
      <c r="P2363" s="167" t="s">
        <v>5871</v>
      </c>
      <c r="Q2363" s="167">
        <v>400</v>
      </c>
      <c r="S2363" s="167">
        <f t="shared" si="36"/>
        <v>400</v>
      </c>
      <c r="T2363" s="167" t="s">
        <v>1361</v>
      </c>
    </row>
    <row r="2364" spans="1:20">
      <c r="A2364" s="167">
        <v>50625</v>
      </c>
      <c r="B2364" s="168">
        <v>45954</v>
      </c>
      <c r="C2364" s="168">
        <v>45954</v>
      </c>
      <c r="E2364" s="167" t="s">
        <v>5968</v>
      </c>
      <c r="F2364" s="167" t="s">
        <v>5498</v>
      </c>
      <c r="G2364" s="167" t="s">
        <v>5499</v>
      </c>
      <c r="H2364" s="167" t="s">
        <v>5870</v>
      </c>
      <c r="I2364" s="167" t="s">
        <v>4959</v>
      </c>
      <c r="O2364" s="167">
        <v>636</v>
      </c>
      <c r="P2364" s="167" t="s">
        <v>5871</v>
      </c>
      <c r="Q2364" s="167">
        <v>750</v>
      </c>
      <c r="S2364" s="167">
        <f t="shared" si="36"/>
        <v>750</v>
      </c>
      <c r="T2364" s="167" t="s">
        <v>1361</v>
      </c>
    </row>
    <row r="2365" spans="1:20">
      <c r="A2365" s="167">
        <v>50625</v>
      </c>
      <c r="B2365" s="168">
        <v>45961</v>
      </c>
      <c r="C2365" s="168">
        <v>45961</v>
      </c>
      <c r="E2365" s="167" t="s">
        <v>5894</v>
      </c>
      <c r="F2365" s="167" t="s">
        <v>1553</v>
      </c>
      <c r="G2365" s="167" t="s">
        <v>1554</v>
      </c>
      <c r="H2365" s="167" t="s">
        <v>5870</v>
      </c>
      <c r="I2365" s="167" t="s">
        <v>4956</v>
      </c>
      <c r="O2365" s="167">
        <v>637</v>
      </c>
      <c r="P2365" s="167" t="s">
        <v>5871</v>
      </c>
      <c r="Q2365" s="167">
        <v>400</v>
      </c>
      <c r="S2365" s="167">
        <f t="shared" si="36"/>
        <v>400</v>
      </c>
      <c r="T2365" s="167" t="s">
        <v>1361</v>
      </c>
    </row>
    <row r="2366" spans="1:20">
      <c r="A2366" s="167">
        <v>50625</v>
      </c>
      <c r="B2366" s="168">
        <v>45961</v>
      </c>
      <c r="C2366" s="168">
        <v>45961</v>
      </c>
      <c r="E2366" s="167" t="s">
        <v>5894</v>
      </c>
      <c r="F2366" s="167" t="s">
        <v>5498</v>
      </c>
      <c r="G2366" s="167" t="s">
        <v>5499</v>
      </c>
      <c r="H2366" s="167" t="s">
        <v>5870</v>
      </c>
      <c r="I2366" s="167" t="s">
        <v>4959</v>
      </c>
      <c r="O2366" s="167">
        <v>637</v>
      </c>
      <c r="P2366" s="167" t="s">
        <v>5871</v>
      </c>
      <c r="Q2366" s="167">
        <v>750</v>
      </c>
      <c r="S2366" s="167">
        <f t="shared" si="36"/>
        <v>750</v>
      </c>
      <c r="T2366" s="167" t="s">
        <v>1361</v>
      </c>
    </row>
    <row r="2367" spans="1:20">
      <c r="A2367" s="167">
        <v>50650</v>
      </c>
      <c r="B2367" s="168">
        <v>45924</v>
      </c>
      <c r="C2367" s="168">
        <v>45924</v>
      </c>
      <c r="D2367" s="167" t="s">
        <v>5970</v>
      </c>
      <c r="E2367" s="167" t="s">
        <v>5971</v>
      </c>
      <c r="H2367" s="167" t="s">
        <v>5972</v>
      </c>
      <c r="I2367" s="167" t="s">
        <v>4956</v>
      </c>
      <c r="O2367" s="167">
        <v>4292</v>
      </c>
      <c r="P2367" s="167" t="s">
        <v>4981</v>
      </c>
      <c r="Q2367" s="167">
        <v>1819.3</v>
      </c>
      <c r="S2367" s="167">
        <f t="shared" si="36"/>
        <v>1819.3</v>
      </c>
      <c r="T2367" s="167" t="s">
        <v>1361</v>
      </c>
    </row>
    <row r="2368" spans="1:20">
      <c r="A2368" s="167">
        <v>50650</v>
      </c>
      <c r="B2368" s="168">
        <v>45930</v>
      </c>
      <c r="C2368" s="168">
        <v>45930</v>
      </c>
      <c r="D2368" s="167" t="s">
        <v>5973</v>
      </c>
      <c r="E2368" s="167" t="s">
        <v>5974</v>
      </c>
      <c r="F2368" s="167" t="s">
        <v>5905</v>
      </c>
      <c r="G2368" s="167" t="s">
        <v>5906</v>
      </c>
      <c r="H2368" s="167" t="s">
        <v>5975</v>
      </c>
      <c r="I2368" s="167" t="s">
        <v>4956</v>
      </c>
      <c r="O2368" s="167">
        <v>4311</v>
      </c>
      <c r="P2368" s="167" t="s">
        <v>4981</v>
      </c>
      <c r="Q2368" s="167">
        <v>490.4</v>
      </c>
      <c r="S2368" s="167">
        <f t="shared" si="36"/>
        <v>490.4</v>
      </c>
      <c r="T2368" s="167" t="s">
        <v>1361</v>
      </c>
    </row>
    <row r="2369" spans="1:20">
      <c r="A2369" s="167">
        <v>50650</v>
      </c>
      <c r="B2369" s="168">
        <v>45930</v>
      </c>
      <c r="C2369" s="168">
        <v>45930</v>
      </c>
      <c r="D2369" s="167" t="s">
        <v>5973</v>
      </c>
      <c r="E2369" s="167" t="s">
        <v>5976</v>
      </c>
      <c r="F2369" s="167" t="s">
        <v>5905</v>
      </c>
      <c r="G2369" s="167" t="s">
        <v>5906</v>
      </c>
      <c r="H2369" s="167" t="s">
        <v>5975</v>
      </c>
      <c r="I2369" s="167" t="s">
        <v>4956</v>
      </c>
      <c r="O2369" s="167">
        <v>4311</v>
      </c>
      <c r="P2369" s="167" t="s">
        <v>4981</v>
      </c>
      <c r="Q2369" s="167">
        <v>1470</v>
      </c>
      <c r="S2369" s="167">
        <f t="shared" si="36"/>
        <v>1470</v>
      </c>
      <c r="T2369" s="167" t="s">
        <v>1361</v>
      </c>
    </row>
    <row r="2370" spans="1:20">
      <c r="A2370" s="167">
        <v>50650</v>
      </c>
      <c r="B2370" s="168">
        <v>45930</v>
      </c>
      <c r="C2370" s="168">
        <v>45930</v>
      </c>
      <c r="D2370" s="167" t="s">
        <v>5973</v>
      </c>
      <c r="E2370" s="167" t="s">
        <v>5977</v>
      </c>
      <c r="F2370" s="167" t="s">
        <v>5905</v>
      </c>
      <c r="G2370" s="167" t="s">
        <v>5906</v>
      </c>
      <c r="H2370" s="167" t="s">
        <v>5975</v>
      </c>
      <c r="I2370" s="167" t="s">
        <v>4956</v>
      </c>
      <c r="O2370" s="167">
        <v>4311</v>
      </c>
      <c r="P2370" s="167" t="s">
        <v>4981</v>
      </c>
      <c r="Q2370" s="167">
        <v>1880</v>
      </c>
      <c r="S2370" s="167">
        <f t="shared" si="36"/>
        <v>1880</v>
      </c>
      <c r="T2370" s="167" t="s">
        <v>1361</v>
      </c>
    </row>
    <row r="2371" spans="1:20">
      <c r="A2371" s="167">
        <v>50650</v>
      </c>
      <c r="B2371" s="168">
        <v>45930</v>
      </c>
      <c r="C2371" s="168">
        <v>45930</v>
      </c>
      <c r="D2371" s="167" t="s">
        <v>5973</v>
      </c>
      <c r="E2371" s="167" t="s">
        <v>5978</v>
      </c>
      <c r="F2371" s="167" t="s">
        <v>5905</v>
      </c>
      <c r="G2371" s="167" t="s">
        <v>5906</v>
      </c>
      <c r="H2371" s="167" t="s">
        <v>5975</v>
      </c>
      <c r="I2371" s="167" t="s">
        <v>4956</v>
      </c>
      <c r="O2371" s="167">
        <v>4311</v>
      </c>
      <c r="P2371" s="167" t="s">
        <v>4981</v>
      </c>
      <c r="Q2371" s="167">
        <v>94</v>
      </c>
      <c r="S2371" s="167">
        <f t="shared" ref="S2371:S2434" si="37">Q2371-R2371</f>
        <v>94</v>
      </c>
      <c r="T2371" s="167" t="s">
        <v>1361</v>
      </c>
    </row>
    <row r="2372" spans="1:20">
      <c r="A2372" s="167">
        <v>50650</v>
      </c>
      <c r="B2372" s="168">
        <v>45948</v>
      </c>
      <c r="C2372" s="168">
        <v>45948</v>
      </c>
      <c r="D2372" s="167" t="s">
        <v>5979</v>
      </c>
      <c r="E2372" s="167" t="s">
        <v>5980</v>
      </c>
      <c r="H2372" s="167" t="s">
        <v>5972</v>
      </c>
      <c r="I2372" s="167" t="s">
        <v>4956</v>
      </c>
      <c r="O2372" s="167">
        <v>4355</v>
      </c>
      <c r="P2372" s="167" t="s">
        <v>4981</v>
      </c>
      <c r="Q2372" s="167">
        <v>1898.26</v>
      </c>
      <c r="S2372" s="167">
        <f t="shared" si="37"/>
        <v>1898.26</v>
      </c>
      <c r="T2372" s="167" t="s">
        <v>1361</v>
      </c>
    </row>
    <row r="2373" spans="1:20">
      <c r="A2373" s="167">
        <v>50650</v>
      </c>
      <c r="B2373" s="168">
        <v>45961</v>
      </c>
      <c r="C2373" s="168">
        <v>45961</v>
      </c>
      <c r="D2373" s="167" t="s">
        <v>5981</v>
      </c>
      <c r="E2373" s="167" t="s">
        <v>5982</v>
      </c>
      <c r="F2373" s="167" t="s">
        <v>5905</v>
      </c>
      <c r="G2373" s="167" t="s">
        <v>5906</v>
      </c>
      <c r="H2373" s="167" t="s">
        <v>5975</v>
      </c>
      <c r="I2373" s="167" t="s">
        <v>4956</v>
      </c>
      <c r="O2373" s="167">
        <v>4381</v>
      </c>
      <c r="P2373" s="167" t="s">
        <v>4981</v>
      </c>
      <c r="Q2373" s="167">
        <v>1469.83</v>
      </c>
      <c r="S2373" s="167">
        <f t="shared" si="37"/>
        <v>1469.83</v>
      </c>
      <c r="T2373" s="167" t="s">
        <v>1361</v>
      </c>
    </row>
    <row r="2374" spans="1:20">
      <c r="A2374" s="167">
        <v>50650</v>
      </c>
      <c r="B2374" s="168">
        <v>45961</v>
      </c>
      <c r="C2374" s="168">
        <v>45961</v>
      </c>
      <c r="D2374" s="167" t="s">
        <v>5981</v>
      </c>
      <c r="E2374" s="167" t="s">
        <v>5983</v>
      </c>
      <c r="F2374" s="167" t="s">
        <v>5905</v>
      </c>
      <c r="G2374" s="167" t="s">
        <v>5906</v>
      </c>
      <c r="H2374" s="167" t="s">
        <v>5975</v>
      </c>
      <c r="I2374" s="167" t="s">
        <v>4956</v>
      </c>
      <c r="O2374" s="167">
        <v>4381</v>
      </c>
      <c r="P2374" s="167" t="s">
        <v>4981</v>
      </c>
      <c r="Q2374" s="167">
        <v>2094.1999999999998</v>
      </c>
      <c r="S2374" s="167">
        <f t="shared" si="37"/>
        <v>2094.1999999999998</v>
      </c>
      <c r="T2374" s="167" t="s">
        <v>1361</v>
      </c>
    </row>
    <row r="2375" spans="1:20">
      <c r="A2375" s="167">
        <v>50650</v>
      </c>
      <c r="B2375" s="168">
        <v>45961</v>
      </c>
      <c r="C2375" s="168">
        <v>45961</v>
      </c>
      <c r="D2375" s="167" t="s">
        <v>5981</v>
      </c>
      <c r="E2375" s="167" t="s">
        <v>5984</v>
      </c>
      <c r="F2375" s="167" t="s">
        <v>5905</v>
      </c>
      <c r="G2375" s="167" t="s">
        <v>5906</v>
      </c>
      <c r="H2375" s="167" t="s">
        <v>5975</v>
      </c>
      <c r="I2375" s="167" t="s">
        <v>4956</v>
      </c>
      <c r="O2375" s="167">
        <v>4381</v>
      </c>
      <c r="P2375" s="167" t="s">
        <v>4981</v>
      </c>
      <c r="Q2375" s="167">
        <v>1127.92</v>
      </c>
      <c r="S2375" s="167">
        <f t="shared" si="37"/>
        <v>1127.92</v>
      </c>
      <c r="T2375" s="167" t="s">
        <v>1361</v>
      </c>
    </row>
    <row r="2376" spans="1:20">
      <c r="A2376" s="167">
        <v>50650</v>
      </c>
      <c r="B2376" s="168">
        <v>45961</v>
      </c>
      <c r="C2376" s="168">
        <v>45961</v>
      </c>
      <c r="D2376" s="167" t="s">
        <v>5981</v>
      </c>
      <c r="E2376" s="167" t="s">
        <v>5985</v>
      </c>
      <c r="F2376" s="167" t="s">
        <v>5905</v>
      </c>
      <c r="G2376" s="167" t="s">
        <v>5906</v>
      </c>
      <c r="H2376" s="167" t="s">
        <v>5975</v>
      </c>
      <c r="I2376" s="167" t="s">
        <v>4956</v>
      </c>
      <c r="O2376" s="167">
        <v>4381</v>
      </c>
      <c r="P2376" s="167" t="s">
        <v>4981</v>
      </c>
      <c r="R2376" s="167">
        <v>507.86</v>
      </c>
      <c r="S2376" s="167">
        <f t="shared" si="37"/>
        <v>-507.86</v>
      </c>
      <c r="T2376" s="167" t="s">
        <v>1361</v>
      </c>
    </row>
    <row r="2377" spans="1:20">
      <c r="A2377" s="167">
        <v>50655</v>
      </c>
      <c r="B2377" s="168">
        <v>45908</v>
      </c>
      <c r="C2377" s="168">
        <v>45908</v>
      </c>
      <c r="D2377" s="167" t="s">
        <v>5986</v>
      </c>
      <c r="E2377" s="167" t="s">
        <v>5987</v>
      </c>
      <c r="F2377" s="167" t="s">
        <v>1553</v>
      </c>
      <c r="G2377" s="167" t="s">
        <v>1554</v>
      </c>
      <c r="H2377" s="167" t="s">
        <v>5870</v>
      </c>
      <c r="I2377" s="167" t="s">
        <v>4956</v>
      </c>
      <c r="O2377" s="167">
        <v>4259</v>
      </c>
      <c r="P2377" s="167" t="s">
        <v>4981</v>
      </c>
      <c r="Q2377" s="167">
        <v>1153.8499999999999</v>
      </c>
      <c r="S2377" s="167">
        <f t="shared" si="37"/>
        <v>1153.8499999999999</v>
      </c>
      <c r="T2377" s="167" t="s">
        <v>1361</v>
      </c>
    </row>
    <row r="2378" spans="1:20">
      <c r="A2378" s="167">
        <v>50655</v>
      </c>
      <c r="B2378" s="168">
        <v>45908</v>
      </c>
      <c r="C2378" s="168">
        <v>45908</v>
      </c>
      <c r="D2378" s="167" t="s">
        <v>5988</v>
      </c>
      <c r="E2378" s="167" t="s">
        <v>5989</v>
      </c>
      <c r="F2378" s="167" t="s">
        <v>1553</v>
      </c>
      <c r="G2378" s="167" t="s">
        <v>1554</v>
      </c>
      <c r="H2378" s="167" t="s">
        <v>5870</v>
      </c>
      <c r="I2378" s="167" t="s">
        <v>4956</v>
      </c>
      <c r="O2378" s="167">
        <v>4259</v>
      </c>
      <c r="P2378" s="167" t="s">
        <v>4981</v>
      </c>
      <c r="Q2378" s="167">
        <v>1061.54</v>
      </c>
      <c r="S2378" s="167">
        <f t="shared" si="37"/>
        <v>1061.54</v>
      </c>
      <c r="T2378" s="167" t="s">
        <v>1361</v>
      </c>
    </row>
    <row r="2379" spans="1:20">
      <c r="A2379" s="167">
        <v>50655</v>
      </c>
      <c r="B2379" s="168">
        <v>45916</v>
      </c>
      <c r="C2379" s="168">
        <v>45894</v>
      </c>
      <c r="D2379" s="167" t="s">
        <v>5990</v>
      </c>
      <c r="E2379" s="167" t="s">
        <v>5991</v>
      </c>
      <c r="F2379" s="167" t="s">
        <v>1553</v>
      </c>
      <c r="G2379" s="167" t="s">
        <v>1554</v>
      </c>
      <c r="H2379" s="167" t="s">
        <v>5870</v>
      </c>
      <c r="I2379" s="167" t="s">
        <v>4956</v>
      </c>
      <c r="O2379" s="167">
        <v>4270</v>
      </c>
      <c r="P2379" s="167" t="s">
        <v>4981</v>
      </c>
      <c r="R2379" s="167">
        <v>0.05</v>
      </c>
      <c r="S2379" s="167">
        <f t="shared" si="37"/>
        <v>-0.05</v>
      </c>
      <c r="T2379" s="167" t="s">
        <v>1361</v>
      </c>
    </row>
    <row r="2380" spans="1:20">
      <c r="A2380" s="167">
        <v>50655</v>
      </c>
      <c r="B2380" s="168">
        <v>45924</v>
      </c>
      <c r="C2380" s="168">
        <v>45924</v>
      </c>
      <c r="D2380" s="167" t="s">
        <v>5970</v>
      </c>
      <c r="E2380" s="167" t="s">
        <v>5992</v>
      </c>
      <c r="H2380" s="167" t="s">
        <v>5972</v>
      </c>
      <c r="I2380" s="167" t="s">
        <v>4956</v>
      </c>
      <c r="O2380" s="167">
        <v>4292</v>
      </c>
      <c r="P2380" s="167" t="s">
        <v>4981</v>
      </c>
      <c r="Q2380" s="167">
        <v>2052.3000000000002</v>
      </c>
      <c r="S2380" s="167">
        <f t="shared" si="37"/>
        <v>2052.3000000000002</v>
      </c>
      <c r="T2380" s="167" t="s">
        <v>1361</v>
      </c>
    </row>
    <row r="2381" spans="1:20">
      <c r="A2381" s="167">
        <v>50655</v>
      </c>
      <c r="B2381" s="168">
        <v>45924</v>
      </c>
      <c r="C2381" s="168">
        <v>45924</v>
      </c>
      <c r="D2381" s="167" t="s">
        <v>5970</v>
      </c>
      <c r="E2381" s="167" t="s">
        <v>5993</v>
      </c>
      <c r="H2381" s="167" t="s">
        <v>5972</v>
      </c>
      <c r="I2381" s="167" t="s">
        <v>4956</v>
      </c>
      <c r="O2381" s="167">
        <v>4292</v>
      </c>
      <c r="P2381" s="167" t="s">
        <v>4981</v>
      </c>
      <c r="Q2381" s="167">
        <v>1938.95</v>
      </c>
      <c r="S2381" s="167">
        <f t="shared" si="37"/>
        <v>1938.95</v>
      </c>
      <c r="T2381" s="167" t="s">
        <v>1361</v>
      </c>
    </row>
    <row r="2382" spans="1:20">
      <c r="A2382" s="167">
        <v>50655</v>
      </c>
      <c r="B2382" s="168">
        <v>45925</v>
      </c>
      <c r="C2382" s="168">
        <v>45925</v>
      </c>
      <c r="D2382" s="167" t="s">
        <v>5994</v>
      </c>
      <c r="E2382" s="167" t="s">
        <v>5995</v>
      </c>
      <c r="F2382" s="167" t="s">
        <v>1553</v>
      </c>
      <c r="G2382" s="167" t="s">
        <v>1554</v>
      </c>
      <c r="H2382" s="167" t="s">
        <v>5870</v>
      </c>
      <c r="I2382" s="167" t="s">
        <v>4956</v>
      </c>
      <c r="O2382" s="167">
        <v>4294</v>
      </c>
      <c r="P2382" s="167" t="s">
        <v>4981</v>
      </c>
      <c r="Q2382" s="167">
        <v>1269.18</v>
      </c>
      <c r="S2382" s="167">
        <f t="shared" si="37"/>
        <v>1269.18</v>
      </c>
      <c r="T2382" s="167" t="s">
        <v>1361</v>
      </c>
    </row>
    <row r="2383" spans="1:20">
      <c r="A2383" s="167">
        <v>50655</v>
      </c>
      <c r="B2383" s="168">
        <v>45925</v>
      </c>
      <c r="C2383" s="168">
        <v>45925</v>
      </c>
      <c r="D2383" s="167" t="s">
        <v>5996</v>
      </c>
      <c r="E2383" s="167" t="s">
        <v>5989</v>
      </c>
      <c r="F2383" s="167" t="s">
        <v>1553</v>
      </c>
      <c r="G2383" s="167" t="s">
        <v>1554</v>
      </c>
      <c r="H2383" s="167" t="s">
        <v>5870</v>
      </c>
      <c r="I2383" s="167" t="s">
        <v>4956</v>
      </c>
      <c r="O2383" s="167">
        <v>4294</v>
      </c>
      <c r="P2383" s="167" t="s">
        <v>4981</v>
      </c>
      <c r="Q2383" s="167">
        <v>636.91999999999996</v>
      </c>
      <c r="S2383" s="167">
        <f t="shared" si="37"/>
        <v>636.91999999999996</v>
      </c>
      <c r="T2383" s="167" t="s">
        <v>1361</v>
      </c>
    </row>
    <row r="2384" spans="1:20">
      <c r="A2384" s="167">
        <v>50655</v>
      </c>
      <c r="B2384" s="168">
        <v>45938</v>
      </c>
      <c r="C2384" s="168">
        <v>45938</v>
      </c>
      <c r="D2384" s="167" t="s">
        <v>5997</v>
      </c>
      <c r="E2384" s="167" t="s">
        <v>5998</v>
      </c>
      <c r="F2384" s="167" t="s">
        <v>1553</v>
      </c>
      <c r="G2384" s="167" t="s">
        <v>1554</v>
      </c>
      <c r="H2384" s="167" t="s">
        <v>5870</v>
      </c>
      <c r="I2384" s="167" t="s">
        <v>4956</v>
      </c>
      <c r="O2384" s="167">
        <v>4342</v>
      </c>
      <c r="P2384" s="167" t="s">
        <v>4981</v>
      </c>
      <c r="Q2384" s="167">
        <v>1153.8</v>
      </c>
      <c r="S2384" s="167">
        <f t="shared" si="37"/>
        <v>1153.8</v>
      </c>
      <c r="T2384" s="167" t="s">
        <v>1361</v>
      </c>
    </row>
    <row r="2385" spans="1:20">
      <c r="A2385" s="167">
        <v>50655</v>
      </c>
      <c r="B2385" s="168">
        <v>45938</v>
      </c>
      <c r="C2385" s="168">
        <v>45938</v>
      </c>
      <c r="D2385" s="167" t="s">
        <v>5999</v>
      </c>
      <c r="E2385" s="167" t="s">
        <v>6000</v>
      </c>
      <c r="F2385" s="167" t="s">
        <v>1553</v>
      </c>
      <c r="G2385" s="167" t="s">
        <v>1554</v>
      </c>
      <c r="H2385" s="167" t="s">
        <v>5870</v>
      </c>
      <c r="I2385" s="167" t="s">
        <v>4956</v>
      </c>
      <c r="O2385" s="167">
        <v>4342</v>
      </c>
      <c r="P2385" s="167" t="s">
        <v>4981</v>
      </c>
      <c r="Q2385" s="167">
        <v>1061.54</v>
      </c>
      <c r="S2385" s="167">
        <f t="shared" si="37"/>
        <v>1061.54</v>
      </c>
      <c r="T2385" s="167" t="s">
        <v>1361</v>
      </c>
    </row>
    <row r="2386" spans="1:20">
      <c r="A2386" s="167">
        <v>50655</v>
      </c>
      <c r="B2386" s="168">
        <v>45948</v>
      </c>
      <c r="C2386" s="168">
        <v>45948</v>
      </c>
      <c r="D2386" s="167" t="s">
        <v>5979</v>
      </c>
      <c r="E2386" s="167" t="s">
        <v>6001</v>
      </c>
      <c r="H2386" s="167" t="s">
        <v>5972</v>
      </c>
      <c r="I2386" s="167" t="s">
        <v>4956</v>
      </c>
      <c r="O2386" s="167">
        <v>4355</v>
      </c>
      <c r="P2386" s="167" t="s">
        <v>4981</v>
      </c>
      <c r="Q2386" s="167">
        <v>2081.91</v>
      </c>
      <c r="S2386" s="167">
        <f t="shared" si="37"/>
        <v>2081.91</v>
      </c>
      <c r="T2386" s="167" t="s">
        <v>1361</v>
      </c>
    </row>
    <row r="2387" spans="1:20">
      <c r="A2387" s="167">
        <v>50655</v>
      </c>
      <c r="B2387" s="168">
        <v>45948</v>
      </c>
      <c r="C2387" s="168">
        <v>45948</v>
      </c>
      <c r="D2387" s="167" t="s">
        <v>5979</v>
      </c>
      <c r="E2387" s="167" t="s">
        <v>6002</v>
      </c>
      <c r="H2387" s="167" t="s">
        <v>5972</v>
      </c>
      <c r="I2387" s="167" t="s">
        <v>4959</v>
      </c>
      <c r="O2387" s="167">
        <v>4355</v>
      </c>
      <c r="P2387" s="167" t="s">
        <v>4981</v>
      </c>
      <c r="Q2387" s="167">
        <v>2021.61</v>
      </c>
      <c r="S2387" s="167">
        <f t="shared" si="37"/>
        <v>2021.61</v>
      </c>
      <c r="T2387" s="167" t="s">
        <v>1361</v>
      </c>
    </row>
    <row r="2388" spans="1:20">
      <c r="A2388" s="167">
        <v>50655</v>
      </c>
      <c r="B2388" s="168">
        <v>45952</v>
      </c>
      <c r="C2388" s="168">
        <v>45952</v>
      </c>
      <c r="D2388" s="167" t="s">
        <v>6003</v>
      </c>
      <c r="E2388" s="167" t="s">
        <v>6004</v>
      </c>
      <c r="F2388" s="167" t="s">
        <v>1553</v>
      </c>
      <c r="G2388" s="167" t="s">
        <v>1554</v>
      </c>
      <c r="H2388" s="167" t="s">
        <v>5870</v>
      </c>
      <c r="I2388" s="167" t="s">
        <v>4956</v>
      </c>
      <c r="O2388" s="167">
        <v>4364</v>
      </c>
      <c r="P2388" s="167" t="s">
        <v>4981</v>
      </c>
      <c r="Q2388" s="167">
        <v>1153.8</v>
      </c>
      <c r="S2388" s="167">
        <f t="shared" si="37"/>
        <v>1153.8</v>
      </c>
      <c r="T2388" s="167" t="s">
        <v>1361</v>
      </c>
    </row>
    <row r="2389" spans="1:20">
      <c r="A2389" s="167">
        <v>50655</v>
      </c>
      <c r="B2389" s="168">
        <v>45952</v>
      </c>
      <c r="C2389" s="168">
        <v>45952</v>
      </c>
      <c r="D2389" s="167" t="s">
        <v>6005</v>
      </c>
      <c r="E2389" s="167" t="s">
        <v>5989</v>
      </c>
      <c r="F2389" s="167" t="s">
        <v>1553</v>
      </c>
      <c r="G2389" s="167" t="s">
        <v>1554</v>
      </c>
      <c r="H2389" s="167" t="s">
        <v>5870</v>
      </c>
      <c r="I2389" s="167" t="s">
        <v>4956</v>
      </c>
      <c r="O2389" s="167">
        <v>4364</v>
      </c>
      <c r="P2389" s="167" t="s">
        <v>4981</v>
      </c>
      <c r="Q2389" s="167">
        <v>1061.54</v>
      </c>
      <c r="S2389" s="167">
        <f t="shared" si="37"/>
        <v>1061.54</v>
      </c>
      <c r="T2389" s="167" t="s">
        <v>1361</v>
      </c>
    </row>
    <row r="2390" spans="1:20">
      <c r="A2390" s="167">
        <v>50660</v>
      </c>
      <c r="B2390" s="168">
        <v>45930</v>
      </c>
      <c r="C2390" s="168">
        <v>45930</v>
      </c>
      <c r="D2390" s="167" t="s">
        <v>5973</v>
      </c>
      <c r="E2390" s="167" t="s">
        <v>6006</v>
      </c>
      <c r="F2390" s="167" t="s">
        <v>5905</v>
      </c>
      <c r="G2390" s="167" t="s">
        <v>5906</v>
      </c>
      <c r="H2390" s="167" t="s">
        <v>5975</v>
      </c>
      <c r="I2390" s="167" t="s">
        <v>4956</v>
      </c>
      <c r="O2390" s="167">
        <v>4311</v>
      </c>
      <c r="P2390" s="167" t="s">
        <v>4981</v>
      </c>
      <c r="Q2390" s="167">
        <v>1218.71</v>
      </c>
      <c r="S2390" s="167">
        <f t="shared" si="37"/>
        <v>1218.71</v>
      </c>
      <c r="T2390" s="167" t="s">
        <v>1361</v>
      </c>
    </row>
    <row r="2391" spans="1:20">
      <c r="A2391" s="167">
        <v>50660</v>
      </c>
      <c r="B2391" s="168">
        <v>45930</v>
      </c>
      <c r="C2391" s="168">
        <v>45930</v>
      </c>
      <c r="D2391" s="167" t="s">
        <v>5973</v>
      </c>
      <c r="E2391" s="167" t="s">
        <v>6007</v>
      </c>
      <c r="F2391" s="167" t="s">
        <v>5905</v>
      </c>
      <c r="G2391" s="167" t="s">
        <v>5906</v>
      </c>
      <c r="H2391" s="167" t="s">
        <v>5975</v>
      </c>
      <c r="I2391" s="167" t="s">
        <v>4956</v>
      </c>
      <c r="O2391" s="167">
        <v>4311</v>
      </c>
      <c r="P2391" s="167" t="s">
        <v>4981</v>
      </c>
      <c r="Q2391" s="167">
        <v>1150.4000000000001</v>
      </c>
      <c r="S2391" s="167">
        <f t="shared" si="37"/>
        <v>1150.4000000000001</v>
      </c>
      <c r="T2391" s="167" t="s">
        <v>1361</v>
      </c>
    </row>
    <row r="2392" spans="1:20">
      <c r="A2392" s="167">
        <v>50660</v>
      </c>
      <c r="B2392" s="168">
        <v>45930</v>
      </c>
      <c r="C2392" s="168">
        <v>45930</v>
      </c>
      <c r="D2392" s="167" t="s">
        <v>5973</v>
      </c>
      <c r="E2392" s="167" t="s">
        <v>6008</v>
      </c>
      <c r="F2392" s="167" t="s">
        <v>5905</v>
      </c>
      <c r="G2392" s="167" t="s">
        <v>5906</v>
      </c>
      <c r="H2392" s="167" t="s">
        <v>5975</v>
      </c>
      <c r="I2392" s="167" t="s">
        <v>4956</v>
      </c>
      <c r="O2392" s="167">
        <v>4311</v>
      </c>
      <c r="P2392" s="167" t="s">
        <v>4981</v>
      </c>
      <c r="Q2392" s="167">
        <v>1665.3</v>
      </c>
      <c r="S2392" s="167">
        <f t="shared" si="37"/>
        <v>1665.3</v>
      </c>
      <c r="T2392" s="167" t="s">
        <v>1361</v>
      </c>
    </row>
    <row r="2393" spans="1:20">
      <c r="A2393" s="167">
        <v>50660</v>
      </c>
      <c r="B2393" s="168">
        <v>45961</v>
      </c>
      <c r="C2393" s="168">
        <v>45961</v>
      </c>
      <c r="D2393" s="167" t="s">
        <v>5981</v>
      </c>
      <c r="E2393" s="167" t="s">
        <v>6009</v>
      </c>
      <c r="F2393" s="167" t="s">
        <v>5905</v>
      </c>
      <c r="G2393" s="167" t="s">
        <v>5906</v>
      </c>
      <c r="H2393" s="167" t="s">
        <v>5975</v>
      </c>
      <c r="I2393" s="167" t="s">
        <v>4956</v>
      </c>
      <c r="O2393" s="167">
        <v>4381</v>
      </c>
      <c r="P2393" s="167" t="s">
        <v>4981</v>
      </c>
      <c r="Q2393" s="167">
        <v>1265.44</v>
      </c>
      <c r="S2393" s="167">
        <f t="shared" si="37"/>
        <v>1265.44</v>
      </c>
      <c r="T2393" s="167" t="s">
        <v>1361</v>
      </c>
    </row>
    <row r="2394" spans="1:20">
      <c r="A2394" s="167">
        <v>50660</v>
      </c>
      <c r="B2394" s="168">
        <v>45961</v>
      </c>
      <c r="C2394" s="168">
        <v>45961</v>
      </c>
      <c r="D2394" s="167" t="s">
        <v>5981</v>
      </c>
      <c r="E2394" s="167" t="s">
        <v>6010</v>
      </c>
      <c r="F2394" s="167" t="s">
        <v>5905</v>
      </c>
      <c r="G2394" s="167" t="s">
        <v>5906</v>
      </c>
      <c r="H2394" s="167" t="s">
        <v>5975</v>
      </c>
      <c r="I2394" s="167" t="s">
        <v>4956</v>
      </c>
      <c r="O2394" s="167">
        <v>4381</v>
      </c>
      <c r="P2394" s="167" t="s">
        <v>4981</v>
      </c>
      <c r="Q2394" s="167">
        <v>1322.96</v>
      </c>
      <c r="S2394" s="167">
        <f t="shared" si="37"/>
        <v>1322.96</v>
      </c>
      <c r="T2394" s="167" t="s">
        <v>1361</v>
      </c>
    </row>
    <row r="2395" spans="1:20">
      <c r="A2395" s="167">
        <v>50660</v>
      </c>
      <c r="B2395" s="168">
        <v>45961</v>
      </c>
      <c r="C2395" s="168">
        <v>45961</v>
      </c>
      <c r="D2395" s="167" t="s">
        <v>5981</v>
      </c>
      <c r="E2395" s="167" t="s">
        <v>6011</v>
      </c>
      <c r="F2395" s="167" t="s">
        <v>5905</v>
      </c>
      <c r="G2395" s="167" t="s">
        <v>5906</v>
      </c>
      <c r="H2395" s="167" t="s">
        <v>5975</v>
      </c>
      <c r="I2395" s="167" t="s">
        <v>4956</v>
      </c>
      <c r="O2395" s="167">
        <v>4381</v>
      </c>
      <c r="P2395" s="167" t="s">
        <v>4981</v>
      </c>
      <c r="Q2395" s="167">
        <v>1039.8</v>
      </c>
      <c r="S2395" s="167">
        <f t="shared" si="37"/>
        <v>1039.8</v>
      </c>
      <c r="T2395" s="167" t="s">
        <v>1361</v>
      </c>
    </row>
    <row r="2396" spans="1:20">
      <c r="A2396" s="167">
        <v>50700</v>
      </c>
      <c r="B2396" s="168">
        <v>45901</v>
      </c>
      <c r="C2396" s="168">
        <v>45901</v>
      </c>
      <c r="E2396" s="167" t="s">
        <v>5869</v>
      </c>
      <c r="F2396" s="167" t="s">
        <v>4984</v>
      </c>
      <c r="G2396" s="167" t="s">
        <v>4985</v>
      </c>
      <c r="H2396" s="167" t="s">
        <v>5870</v>
      </c>
      <c r="I2396" s="167" t="s">
        <v>4956</v>
      </c>
      <c r="O2396" s="167">
        <v>613</v>
      </c>
      <c r="P2396" s="167" t="s">
        <v>5871</v>
      </c>
      <c r="R2396" s="167">
        <v>310.37</v>
      </c>
      <c r="S2396" s="167">
        <f t="shared" si="37"/>
        <v>-310.37</v>
      </c>
      <c r="T2396" s="167" t="s">
        <v>1361</v>
      </c>
    </row>
    <row r="2397" spans="1:20">
      <c r="A2397" s="167">
        <v>50700</v>
      </c>
      <c r="B2397" s="168">
        <v>45901</v>
      </c>
      <c r="C2397" s="168">
        <v>45901</v>
      </c>
      <c r="E2397" s="167" t="s">
        <v>5869</v>
      </c>
      <c r="F2397" s="167" t="s">
        <v>5872</v>
      </c>
      <c r="G2397" s="167" t="s">
        <v>5873</v>
      </c>
      <c r="H2397" s="167" t="s">
        <v>5870</v>
      </c>
      <c r="I2397" s="167" t="s">
        <v>4956</v>
      </c>
      <c r="O2397" s="167">
        <v>613</v>
      </c>
      <c r="P2397" s="167" t="s">
        <v>5871</v>
      </c>
      <c r="R2397" s="167">
        <v>93.99</v>
      </c>
      <c r="S2397" s="167">
        <f t="shared" si="37"/>
        <v>-93.99</v>
      </c>
      <c r="T2397" s="167" t="s">
        <v>1361</v>
      </c>
    </row>
    <row r="2398" spans="1:20">
      <c r="A2398" s="167">
        <v>50700</v>
      </c>
      <c r="B2398" s="168">
        <v>45901</v>
      </c>
      <c r="C2398" s="168">
        <v>45901</v>
      </c>
      <c r="E2398" s="167" t="s">
        <v>5869</v>
      </c>
      <c r="F2398" s="167" t="s">
        <v>6012</v>
      </c>
      <c r="G2398" s="167" t="s">
        <v>6013</v>
      </c>
      <c r="H2398" s="167" t="s">
        <v>5870</v>
      </c>
      <c r="I2398" s="167" t="s">
        <v>4956</v>
      </c>
      <c r="O2398" s="167">
        <v>613</v>
      </c>
      <c r="P2398" s="167" t="s">
        <v>5871</v>
      </c>
      <c r="R2398" s="167">
        <v>186.08</v>
      </c>
      <c r="S2398" s="167">
        <f t="shared" si="37"/>
        <v>-186.08</v>
      </c>
      <c r="T2398" s="167" t="s">
        <v>1361</v>
      </c>
    </row>
    <row r="2399" spans="1:20">
      <c r="A2399" s="167">
        <v>50700</v>
      </c>
      <c r="B2399" s="168">
        <v>45901</v>
      </c>
      <c r="C2399" s="168">
        <v>45901</v>
      </c>
      <c r="E2399" s="167" t="s">
        <v>5869</v>
      </c>
      <c r="F2399" s="167" t="s">
        <v>5874</v>
      </c>
      <c r="G2399" s="167" t="s">
        <v>5875</v>
      </c>
      <c r="H2399" s="167" t="s">
        <v>5870</v>
      </c>
      <c r="I2399" s="167" t="s">
        <v>4956</v>
      </c>
      <c r="O2399" s="167">
        <v>613</v>
      </c>
      <c r="P2399" s="167" t="s">
        <v>5871</v>
      </c>
      <c r="R2399" s="167">
        <v>183.94</v>
      </c>
      <c r="S2399" s="167">
        <f t="shared" si="37"/>
        <v>-183.94</v>
      </c>
      <c r="T2399" s="167" t="s">
        <v>1361</v>
      </c>
    </row>
    <row r="2400" spans="1:20">
      <c r="A2400" s="167">
        <v>50700</v>
      </c>
      <c r="B2400" s="168">
        <v>45901</v>
      </c>
      <c r="C2400" s="168">
        <v>45901</v>
      </c>
      <c r="E2400" s="167" t="s">
        <v>5869</v>
      </c>
      <c r="F2400" s="167" t="s">
        <v>5876</v>
      </c>
      <c r="G2400" s="167" t="s">
        <v>5877</v>
      </c>
      <c r="H2400" s="167" t="s">
        <v>5870</v>
      </c>
      <c r="I2400" s="167" t="s">
        <v>4971</v>
      </c>
      <c r="O2400" s="167">
        <v>613</v>
      </c>
      <c r="P2400" s="167" t="s">
        <v>5871</v>
      </c>
      <c r="R2400" s="167">
        <v>133.38999999999999</v>
      </c>
      <c r="S2400" s="167">
        <f t="shared" si="37"/>
        <v>-133.38999999999999</v>
      </c>
      <c r="T2400" s="167" t="s">
        <v>1361</v>
      </c>
    </row>
    <row r="2401" spans="1:20">
      <c r="A2401" s="167">
        <v>50700</v>
      </c>
      <c r="B2401" s="168">
        <v>45912</v>
      </c>
      <c r="C2401" s="168">
        <v>45912</v>
      </c>
      <c r="E2401" s="167" t="s">
        <v>6014</v>
      </c>
      <c r="F2401" s="167" t="s">
        <v>5874</v>
      </c>
      <c r="G2401" s="167" t="s">
        <v>5875</v>
      </c>
      <c r="H2401" s="167" t="s">
        <v>5870</v>
      </c>
      <c r="I2401" s="167" t="s">
        <v>4956</v>
      </c>
      <c r="O2401" s="167">
        <v>617</v>
      </c>
      <c r="P2401" s="167" t="s">
        <v>5871</v>
      </c>
      <c r="Q2401" s="167">
        <v>367.88</v>
      </c>
      <c r="S2401" s="167">
        <f t="shared" si="37"/>
        <v>367.88</v>
      </c>
      <c r="T2401" s="167" t="s">
        <v>1361</v>
      </c>
    </row>
    <row r="2402" spans="1:20">
      <c r="A2402" s="167">
        <v>50700</v>
      </c>
      <c r="B2402" s="168">
        <v>45912</v>
      </c>
      <c r="C2402" s="168">
        <v>45912</v>
      </c>
      <c r="E2402" s="167" t="s">
        <v>6015</v>
      </c>
      <c r="F2402" s="167" t="s">
        <v>4984</v>
      </c>
      <c r="G2402" s="167" t="s">
        <v>4985</v>
      </c>
      <c r="H2402" s="167" t="s">
        <v>5870</v>
      </c>
      <c r="I2402" s="167" t="s">
        <v>4956</v>
      </c>
      <c r="O2402" s="167">
        <v>617</v>
      </c>
      <c r="P2402" s="167" t="s">
        <v>5871</v>
      </c>
      <c r="Q2402" s="167">
        <v>620.74</v>
      </c>
      <c r="S2402" s="167">
        <f t="shared" si="37"/>
        <v>620.74</v>
      </c>
      <c r="T2402" s="167" t="s">
        <v>1361</v>
      </c>
    </row>
    <row r="2403" spans="1:20">
      <c r="A2403" s="167">
        <v>50700</v>
      </c>
      <c r="B2403" s="168">
        <v>45912</v>
      </c>
      <c r="C2403" s="168">
        <v>45912</v>
      </c>
      <c r="E2403" s="167" t="s">
        <v>6016</v>
      </c>
      <c r="F2403" s="167" t="s">
        <v>6012</v>
      </c>
      <c r="G2403" s="167" t="s">
        <v>6013</v>
      </c>
      <c r="H2403" s="167" t="s">
        <v>5870</v>
      </c>
      <c r="I2403" s="167" t="s">
        <v>4956</v>
      </c>
      <c r="O2403" s="167">
        <v>617</v>
      </c>
      <c r="P2403" s="167" t="s">
        <v>5871</v>
      </c>
      <c r="Q2403" s="167">
        <v>372.18</v>
      </c>
      <c r="S2403" s="167">
        <f t="shared" si="37"/>
        <v>372.18</v>
      </c>
      <c r="T2403" s="167" t="s">
        <v>1361</v>
      </c>
    </row>
    <row r="2404" spans="1:20">
      <c r="A2404" s="167">
        <v>50700</v>
      </c>
      <c r="B2404" s="168">
        <v>45912</v>
      </c>
      <c r="C2404" s="168">
        <v>45912</v>
      </c>
      <c r="E2404" s="167" t="s">
        <v>6017</v>
      </c>
      <c r="F2404" s="167" t="s">
        <v>5872</v>
      </c>
      <c r="G2404" s="167" t="s">
        <v>5873</v>
      </c>
      <c r="H2404" s="167" t="s">
        <v>5870</v>
      </c>
      <c r="I2404" s="167" t="s">
        <v>4956</v>
      </c>
      <c r="O2404" s="167">
        <v>617</v>
      </c>
      <c r="P2404" s="167" t="s">
        <v>5871</v>
      </c>
      <c r="Q2404" s="167">
        <v>187.96</v>
      </c>
      <c r="S2404" s="167">
        <f t="shared" si="37"/>
        <v>187.96</v>
      </c>
      <c r="T2404" s="167" t="s">
        <v>1361</v>
      </c>
    </row>
    <row r="2405" spans="1:20">
      <c r="A2405" s="167">
        <v>50700</v>
      </c>
      <c r="B2405" s="168">
        <v>45912</v>
      </c>
      <c r="C2405" s="168">
        <v>45912</v>
      </c>
      <c r="E2405" s="167" t="s">
        <v>6018</v>
      </c>
      <c r="F2405" s="167" t="s">
        <v>5876</v>
      </c>
      <c r="G2405" s="167" t="s">
        <v>5877</v>
      </c>
      <c r="H2405" s="167" t="s">
        <v>5870</v>
      </c>
      <c r="I2405" s="167" t="s">
        <v>4971</v>
      </c>
      <c r="O2405" s="167">
        <v>617</v>
      </c>
      <c r="P2405" s="167" t="s">
        <v>5871</v>
      </c>
      <c r="Q2405" s="167">
        <v>266.77</v>
      </c>
      <c r="S2405" s="167">
        <f t="shared" si="37"/>
        <v>266.77</v>
      </c>
      <c r="T2405" s="167" t="s">
        <v>1361</v>
      </c>
    </row>
    <row r="2406" spans="1:20">
      <c r="A2406" s="167">
        <v>50700</v>
      </c>
      <c r="B2406" s="168">
        <v>45919</v>
      </c>
      <c r="C2406" s="168">
        <v>45919</v>
      </c>
      <c r="E2406" s="167" t="s">
        <v>6019</v>
      </c>
      <c r="F2406" s="167" t="s">
        <v>5874</v>
      </c>
      <c r="G2406" s="167" t="s">
        <v>5875</v>
      </c>
      <c r="I2406" s="167" t="s">
        <v>4956</v>
      </c>
      <c r="O2406" s="167">
        <v>628</v>
      </c>
      <c r="P2406" s="167" t="s">
        <v>5871</v>
      </c>
      <c r="Q2406" s="167">
        <v>1026.49</v>
      </c>
      <c r="S2406" s="167">
        <f t="shared" si="37"/>
        <v>1026.49</v>
      </c>
      <c r="T2406" s="167" t="s">
        <v>1361</v>
      </c>
    </row>
    <row r="2407" spans="1:20">
      <c r="A2407" s="167">
        <v>50700</v>
      </c>
      <c r="B2407" s="168">
        <v>45926</v>
      </c>
      <c r="C2407" s="168">
        <v>45926</v>
      </c>
      <c r="E2407" s="167" t="s">
        <v>6015</v>
      </c>
      <c r="F2407" s="167" t="s">
        <v>4984</v>
      </c>
      <c r="G2407" s="167" t="s">
        <v>4985</v>
      </c>
      <c r="H2407" s="167" t="s">
        <v>5870</v>
      </c>
      <c r="I2407" s="167" t="s">
        <v>4956</v>
      </c>
      <c r="O2407" s="167">
        <v>619</v>
      </c>
      <c r="P2407" s="167" t="s">
        <v>5871</v>
      </c>
      <c r="Q2407" s="167">
        <v>620.74</v>
      </c>
      <c r="S2407" s="167">
        <f t="shared" si="37"/>
        <v>620.74</v>
      </c>
      <c r="T2407" s="167" t="s">
        <v>1361</v>
      </c>
    </row>
    <row r="2408" spans="1:20">
      <c r="A2408" s="167">
        <v>50700</v>
      </c>
      <c r="B2408" s="168">
        <v>45926</v>
      </c>
      <c r="C2408" s="168">
        <v>45926</v>
      </c>
      <c r="E2408" s="167" t="s">
        <v>6016</v>
      </c>
      <c r="F2408" s="167" t="s">
        <v>6012</v>
      </c>
      <c r="G2408" s="167" t="s">
        <v>6013</v>
      </c>
      <c r="H2408" s="167" t="s">
        <v>5870</v>
      </c>
      <c r="I2408" s="167" t="s">
        <v>4956</v>
      </c>
      <c r="O2408" s="167">
        <v>619</v>
      </c>
      <c r="P2408" s="167" t="s">
        <v>5871</v>
      </c>
      <c r="Q2408" s="167">
        <v>372.16</v>
      </c>
      <c r="S2408" s="167">
        <f t="shared" si="37"/>
        <v>372.16</v>
      </c>
      <c r="T2408" s="167" t="s">
        <v>1361</v>
      </c>
    </row>
    <row r="2409" spans="1:20">
      <c r="A2409" s="167">
        <v>50700</v>
      </c>
      <c r="B2409" s="168">
        <v>45926</v>
      </c>
      <c r="C2409" s="168">
        <v>45926</v>
      </c>
      <c r="E2409" s="167" t="s">
        <v>6017</v>
      </c>
      <c r="F2409" s="167" t="s">
        <v>5872</v>
      </c>
      <c r="G2409" s="167" t="s">
        <v>5873</v>
      </c>
      <c r="H2409" s="167" t="s">
        <v>5870</v>
      </c>
      <c r="I2409" s="167" t="s">
        <v>4956</v>
      </c>
      <c r="O2409" s="167">
        <v>619</v>
      </c>
      <c r="P2409" s="167" t="s">
        <v>5871</v>
      </c>
      <c r="Q2409" s="167">
        <v>187.96</v>
      </c>
      <c r="S2409" s="167">
        <f t="shared" si="37"/>
        <v>187.96</v>
      </c>
      <c r="T2409" s="167" t="s">
        <v>1361</v>
      </c>
    </row>
    <row r="2410" spans="1:20">
      <c r="A2410" s="167">
        <v>50700</v>
      </c>
      <c r="B2410" s="168">
        <v>45926</v>
      </c>
      <c r="C2410" s="168">
        <v>45926</v>
      </c>
      <c r="E2410" s="167" t="s">
        <v>6018</v>
      </c>
      <c r="F2410" s="167" t="s">
        <v>5876</v>
      </c>
      <c r="G2410" s="167" t="s">
        <v>5877</v>
      </c>
      <c r="H2410" s="167" t="s">
        <v>5870</v>
      </c>
      <c r="I2410" s="167" t="s">
        <v>4971</v>
      </c>
      <c r="O2410" s="167">
        <v>619</v>
      </c>
      <c r="P2410" s="167" t="s">
        <v>5871</v>
      </c>
      <c r="Q2410" s="167">
        <v>266.77999999999997</v>
      </c>
      <c r="S2410" s="167">
        <f t="shared" si="37"/>
        <v>266.77999999999997</v>
      </c>
      <c r="T2410" s="167" t="s">
        <v>1361</v>
      </c>
    </row>
    <row r="2411" spans="1:20">
      <c r="A2411" s="167">
        <v>50700</v>
      </c>
      <c r="B2411" s="168">
        <v>45930</v>
      </c>
      <c r="C2411" s="168">
        <v>45930</v>
      </c>
      <c r="E2411" s="167" t="s">
        <v>5890</v>
      </c>
      <c r="F2411" s="167" t="s">
        <v>4984</v>
      </c>
      <c r="G2411" s="167" t="s">
        <v>4985</v>
      </c>
      <c r="H2411" s="167" t="s">
        <v>5870</v>
      </c>
      <c r="I2411" s="167" t="s">
        <v>4956</v>
      </c>
      <c r="O2411" s="167">
        <v>620</v>
      </c>
      <c r="P2411" s="167" t="s">
        <v>5871</v>
      </c>
      <c r="Q2411" s="167">
        <v>434.52</v>
      </c>
      <c r="S2411" s="167">
        <f t="shared" si="37"/>
        <v>434.52</v>
      </c>
      <c r="T2411" s="167" t="s">
        <v>1361</v>
      </c>
    </row>
    <row r="2412" spans="1:20">
      <c r="A2412" s="167">
        <v>50700</v>
      </c>
      <c r="B2412" s="168">
        <v>45930</v>
      </c>
      <c r="C2412" s="168">
        <v>45930</v>
      </c>
      <c r="E2412" s="167" t="s">
        <v>5890</v>
      </c>
      <c r="F2412" s="167" t="s">
        <v>5872</v>
      </c>
      <c r="G2412" s="167" t="s">
        <v>5873</v>
      </c>
      <c r="H2412" s="167" t="s">
        <v>5870</v>
      </c>
      <c r="I2412" s="167" t="s">
        <v>4956</v>
      </c>
      <c r="O2412" s="167">
        <v>620</v>
      </c>
      <c r="P2412" s="167" t="s">
        <v>5871</v>
      </c>
      <c r="Q2412" s="167">
        <v>131.57</v>
      </c>
      <c r="S2412" s="167">
        <f t="shared" si="37"/>
        <v>131.57</v>
      </c>
      <c r="T2412" s="167" t="s">
        <v>1361</v>
      </c>
    </row>
    <row r="2413" spans="1:20">
      <c r="A2413" s="167">
        <v>50700</v>
      </c>
      <c r="B2413" s="168">
        <v>45930</v>
      </c>
      <c r="C2413" s="168">
        <v>45930</v>
      </c>
      <c r="E2413" s="167" t="s">
        <v>5890</v>
      </c>
      <c r="F2413" s="167" t="s">
        <v>6012</v>
      </c>
      <c r="G2413" s="167" t="s">
        <v>6013</v>
      </c>
      <c r="H2413" s="167" t="s">
        <v>5870</v>
      </c>
      <c r="I2413" s="167" t="s">
        <v>4956</v>
      </c>
      <c r="O2413" s="167">
        <v>620</v>
      </c>
      <c r="P2413" s="167" t="s">
        <v>5871</v>
      </c>
      <c r="Q2413" s="167">
        <v>260.51</v>
      </c>
      <c r="S2413" s="167">
        <f t="shared" si="37"/>
        <v>260.51</v>
      </c>
      <c r="T2413" s="167" t="s">
        <v>1361</v>
      </c>
    </row>
    <row r="2414" spans="1:20">
      <c r="A2414" s="167">
        <v>50700</v>
      </c>
      <c r="B2414" s="168">
        <v>45930</v>
      </c>
      <c r="C2414" s="168">
        <v>45930</v>
      </c>
      <c r="E2414" s="167" t="s">
        <v>5890</v>
      </c>
      <c r="F2414" s="167" t="s">
        <v>5876</v>
      </c>
      <c r="G2414" s="167" t="s">
        <v>5877</v>
      </c>
      <c r="H2414" s="167" t="s">
        <v>5870</v>
      </c>
      <c r="I2414" s="167" t="s">
        <v>4971</v>
      </c>
      <c r="O2414" s="167">
        <v>620</v>
      </c>
      <c r="P2414" s="167" t="s">
        <v>5871</v>
      </c>
      <c r="Q2414" s="167">
        <v>186.75</v>
      </c>
      <c r="S2414" s="167">
        <f t="shared" si="37"/>
        <v>186.75</v>
      </c>
      <c r="T2414" s="167" t="s">
        <v>1361</v>
      </c>
    </row>
    <row r="2415" spans="1:20">
      <c r="A2415" s="167">
        <v>50700</v>
      </c>
      <c r="B2415" s="168">
        <v>45931</v>
      </c>
      <c r="C2415" s="168">
        <v>45931</v>
      </c>
      <c r="E2415" s="167" t="s">
        <v>5869</v>
      </c>
      <c r="F2415" s="167" t="s">
        <v>4984</v>
      </c>
      <c r="G2415" s="167" t="s">
        <v>4985</v>
      </c>
      <c r="H2415" s="167" t="s">
        <v>5870</v>
      </c>
      <c r="I2415" s="167" t="s">
        <v>4956</v>
      </c>
      <c r="O2415" s="167">
        <v>621</v>
      </c>
      <c r="P2415" s="167" t="s">
        <v>5871</v>
      </c>
      <c r="R2415" s="167">
        <v>434.52</v>
      </c>
      <c r="S2415" s="167">
        <f t="shared" si="37"/>
        <v>-434.52</v>
      </c>
      <c r="T2415" s="167" t="s">
        <v>1361</v>
      </c>
    </row>
    <row r="2416" spans="1:20">
      <c r="A2416" s="167">
        <v>50700</v>
      </c>
      <c r="B2416" s="168">
        <v>45931</v>
      </c>
      <c r="C2416" s="168">
        <v>45931</v>
      </c>
      <c r="E2416" s="167" t="s">
        <v>5869</v>
      </c>
      <c r="F2416" s="167" t="s">
        <v>5872</v>
      </c>
      <c r="G2416" s="167" t="s">
        <v>5873</v>
      </c>
      <c r="H2416" s="167" t="s">
        <v>5870</v>
      </c>
      <c r="I2416" s="167" t="s">
        <v>4956</v>
      </c>
      <c r="O2416" s="167">
        <v>621</v>
      </c>
      <c r="P2416" s="167" t="s">
        <v>5871</v>
      </c>
      <c r="R2416" s="167">
        <v>131.57</v>
      </c>
      <c r="S2416" s="167">
        <f t="shared" si="37"/>
        <v>-131.57</v>
      </c>
      <c r="T2416" s="167" t="s">
        <v>1361</v>
      </c>
    </row>
    <row r="2417" spans="1:20">
      <c r="A2417" s="167">
        <v>50700</v>
      </c>
      <c r="B2417" s="168">
        <v>45931</v>
      </c>
      <c r="C2417" s="168">
        <v>45931</v>
      </c>
      <c r="E2417" s="167" t="s">
        <v>5869</v>
      </c>
      <c r="F2417" s="167" t="s">
        <v>6012</v>
      </c>
      <c r="G2417" s="167" t="s">
        <v>6013</v>
      </c>
      <c r="H2417" s="167" t="s">
        <v>5870</v>
      </c>
      <c r="I2417" s="167" t="s">
        <v>4956</v>
      </c>
      <c r="O2417" s="167">
        <v>621</v>
      </c>
      <c r="P2417" s="167" t="s">
        <v>5871</v>
      </c>
      <c r="R2417" s="167">
        <v>260.51</v>
      </c>
      <c r="S2417" s="167">
        <f t="shared" si="37"/>
        <v>-260.51</v>
      </c>
      <c r="T2417" s="167" t="s">
        <v>1361</v>
      </c>
    </row>
    <row r="2418" spans="1:20">
      <c r="A2418" s="167">
        <v>50700</v>
      </c>
      <c r="B2418" s="168">
        <v>45931</v>
      </c>
      <c r="C2418" s="168">
        <v>45931</v>
      </c>
      <c r="E2418" s="167" t="s">
        <v>6019</v>
      </c>
      <c r="F2418" s="167" t="s">
        <v>5874</v>
      </c>
      <c r="G2418" s="167" t="s">
        <v>5875</v>
      </c>
      <c r="I2418" s="167" t="s">
        <v>4956</v>
      </c>
      <c r="O2418" s="167">
        <v>642</v>
      </c>
      <c r="P2418" s="167" t="s">
        <v>5871</v>
      </c>
      <c r="Q2418" s="167">
        <v>735.62</v>
      </c>
      <c r="S2418" s="167">
        <f t="shared" si="37"/>
        <v>735.62</v>
      </c>
      <c r="T2418" s="167" t="s">
        <v>1361</v>
      </c>
    </row>
    <row r="2419" spans="1:20">
      <c r="A2419" s="167">
        <v>50700</v>
      </c>
      <c r="B2419" s="168">
        <v>45931</v>
      </c>
      <c r="C2419" s="168">
        <v>45931</v>
      </c>
      <c r="E2419" s="167" t="s">
        <v>5869</v>
      </c>
      <c r="F2419" s="167" t="s">
        <v>5876</v>
      </c>
      <c r="G2419" s="167" t="s">
        <v>5877</v>
      </c>
      <c r="H2419" s="167" t="s">
        <v>5870</v>
      </c>
      <c r="I2419" s="167" t="s">
        <v>4971</v>
      </c>
      <c r="O2419" s="167">
        <v>621</v>
      </c>
      <c r="P2419" s="167" t="s">
        <v>5871</v>
      </c>
      <c r="R2419" s="167">
        <v>186.75</v>
      </c>
      <c r="S2419" s="167">
        <f t="shared" si="37"/>
        <v>-186.75</v>
      </c>
      <c r="T2419" s="167" t="s">
        <v>1361</v>
      </c>
    </row>
    <row r="2420" spans="1:20">
      <c r="A2420" s="167">
        <v>50700</v>
      </c>
      <c r="B2420" s="168">
        <v>45940</v>
      </c>
      <c r="C2420" s="168">
        <v>45940</v>
      </c>
      <c r="E2420" s="167" t="s">
        <v>6015</v>
      </c>
      <c r="F2420" s="167" t="s">
        <v>4984</v>
      </c>
      <c r="G2420" s="167" t="s">
        <v>4985</v>
      </c>
      <c r="H2420" s="167" t="s">
        <v>5870</v>
      </c>
      <c r="I2420" s="167" t="s">
        <v>4956</v>
      </c>
      <c r="O2420" s="167">
        <v>634</v>
      </c>
      <c r="P2420" s="167" t="s">
        <v>5871</v>
      </c>
      <c r="Q2420" s="167">
        <v>620.75</v>
      </c>
      <c r="S2420" s="167">
        <f t="shared" si="37"/>
        <v>620.75</v>
      </c>
      <c r="T2420" s="167" t="s">
        <v>1361</v>
      </c>
    </row>
    <row r="2421" spans="1:20">
      <c r="A2421" s="167">
        <v>50700</v>
      </c>
      <c r="B2421" s="168">
        <v>45940</v>
      </c>
      <c r="C2421" s="168">
        <v>45940</v>
      </c>
      <c r="E2421" s="167" t="s">
        <v>6016</v>
      </c>
      <c r="F2421" s="167" t="s">
        <v>6012</v>
      </c>
      <c r="G2421" s="167" t="s">
        <v>6013</v>
      </c>
      <c r="H2421" s="167" t="s">
        <v>5870</v>
      </c>
      <c r="I2421" s="167" t="s">
        <v>4956</v>
      </c>
      <c r="O2421" s="167">
        <v>634</v>
      </c>
      <c r="P2421" s="167" t="s">
        <v>5871</v>
      </c>
      <c r="Q2421" s="167">
        <v>369.14</v>
      </c>
      <c r="S2421" s="167">
        <f t="shared" si="37"/>
        <v>369.14</v>
      </c>
      <c r="T2421" s="167" t="s">
        <v>1361</v>
      </c>
    </row>
    <row r="2422" spans="1:20">
      <c r="A2422" s="167">
        <v>50700</v>
      </c>
      <c r="B2422" s="168">
        <v>45940</v>
      </c>
      <c r="C2422" s="168">
        <v>45940</v>
      </c>
      <c r="E2422" s="167" t="s">
        <v>6017</v>
      </c>
      <c r="F2422" s="167" t="s">
        <v>5872</v>
      </c>
      <c r="G2422" s="167" t="s">
        <v>5873</v>
      </c>
      <c r="H2422" s="167" t="s">
        <v>5870</v>
      </c>
      <c r="I2422" s="167" t="s">
        <v>4956</v>
      </c>
      <c r="O2422" s="167">
        <v>634</v>
      </c>
      <c r="P2422" s="167" t="s">
        <v>5871</v>
      </c>
      <c r="Q2422" s="167">
        <v>187.97</v>
      </c>
      <c r="S2422" s="167">
        <f t="shared" si="37"/>
        <v>187.97</v>
      </c>
      <c r="T2422" s="167" t="s">
        <v>1361</v>
      </c>
    </row>
    <row r="2423" spans="1:20">
      <c r="A2423" s="167">
        <v>50700</v>
      </c>
      <c r="B2423" s="168">
        <v>45940</v>
      </c>
      <c r="C2423" s="168">
        <v>45940</v>
      </c>
      <c r="E2423" s="167" t="s">
        <v>6018</v>
      </c>
      <c r="F2423" s="167" t="s">
        <v>5876</v>
      </c>
      <c r="G2423" s="167" t="s">
        <v>5877</v>
      </c>
      <c r="H2423" s="167" t="s">
        <v>5870</v>
      </c>
      <c r="I2423" s="167" t="s">
        <v>4971</v>
      </c>
      <c r="O2423" s="167">
        <v>634</v>
      </c>
      <c r="P2423" s="167" t="s">
        <v>5871</v>
      </c>
      <c r="Q2423" s="167">
        <v>266.77</v>
      </c>
      <c r="S2423" s="167">
        <f t="shared" si="37"/>
        <v>266.77</v>
      </c>
      <c r="T2423" s="167" t="s">
        <v>1361</v>
      </c>
    </row>
    <row r="2424" spans="1:20">
      <c r="A2424" s="167">
        <v>50700</v>
      </c>
      <c r="B2424" s="168">
        <v>45954</v>
      </c>
      <c r="C2424" s="168">
        <v>45954</v>
      </c>
      <c r="E2424" s="167" t="s">
        <v>6015</v>
      </c>
      <c r="F2424" s="167" t="s">
        <v>4984</v>
      </c>
      <c r="G2424" s="167" t="s">
        <v>4985</v>
      </c>
      <c r="H2424" s="167" t="s">
        <v>5870</v>
      </c>
      <c r="I2424" s="167" t="s">
        <v>4956</v>
      </c>
      <c r="O2424" s="167">
        <v>636</v>
      </c>
      <c r="P2424" s="167" t="s">
        <v>5871</v>
      </c>
      <c r="Q2424" s="167">
        <v>620.74</v>
      </c>
      <c r="S2424" s="167">
        <f t="shared" si="37"/>
        <v>620.74</v>
      </c>
      <c r="T2424" s="167" t="s">
        <v>1361</v>
      </c>
    </row>
    <row r="2425" spans="1:20">
      <c r="A2425" s="167">
        <v>50700</v>
      </c>
      <c r="B2425" s="168">
        <v>45954</v>
      </c>
      <c r="C2425" s="168">
        <v>45954</v>
      </c>
      <c r="E2425" s="167" t="s">
        <v>6016</v>
      </c>
      <c r="F2425" s="167" t="s">
        <v>6012</v>
      </c>
      <c r="G2425" s="167" t="s">
        <v>6013</v>
      </c>
      <c r="H2425" s="167" t="s">
        <v>5870</v>
      </c>
      <c r="I2425" s="167" t="s">
        <v>4956</v>
      </c>
      <c r="O2425" s="167">
        <v>636</v>
      </c>
      <c r="P2425" s="167" t="s">
        <v>5871</v>
      </c>
      <c r="Q2425" s="167">
        <v>367.38</v>
      </c>
      <c r="S2425" s="167">
        <f t="shared" si="37"/>
        <v>367.38</v>
      </c>
      <c r="T2425" s="167" t="s">
        <v>1361</v>
      </c>
    </row>
    <row r="2426" spans="1:20">
      <c r="A2426" s="167">
        <v>50700</v>
      </c>
      <c r="B2426" s="168">
        <v>45954</v>
      </c>
      <c r="C2426" s="168">
        <v>45954</v>
      </c>
      <c r="E2426" s="167" t="s">
        <v>6017</v>
      </c>
      <c r="F2426" s="167" t="s">
        <v>5872</v>
      </c>
      <c r="G2426" s="167" t="s">
        <v>5873</v>
      </c>
      <c r="H2426" s="167" t="s">
        <v>5870</v>
      </c>
      <c r="I2426" s="167" t="s">
        <v>4956</v>
      </c>
      <c r="O2426" s="167">
        <v>636</v>
      </c>
      <c r="P2426" s="167" t="s">
        <v>5871</v>
      </c>
      <c r="Q2426" s="167">
        <v>187.96</v>
      </c>
      <c r="S2426" s="167">
        <f t="shared" si="37"/>
        <v>187.96</v>
      </c>
      <c r="T2426" s="167" t="s">
        <v>1361</v>
      </c>
    </row>
    <row r="2427" spans="1:20">
      <c r="A2427" s="167">
        <v>50700</v>
      </c>
      <c r="B2427" s="168">
        <v>45954</v>
      </c>
      <c r="C2427" s="168">
        <v>45954</v>
      </c>
      <c r="E2427" s="167" t="s">
        <v>6018</v>
      </c>
      <c r="F2427" s="167" t="s">
        <v>5876</v>
      </c>
      <c r="G2427" s="167" t="s">
        <v>5877</v>
      </c>
      <c r="H2427" s="167" t="s">
        <v>5870</v>
      </c>
      <c r="I2427" s="167" t="s">
        <v>4971</v>
      </c>
      <c r="O2427" s="167">
        <v>636</v>
      </c>
      <c r="P2427" s="167" t="s">
        <v>5871</v>
      </c>
      <c r="Q2427" s="167">
        <v>266.77999999999997</v>
      </c>
      <c r="S2427" s="167">
        <f t="shared" si="37"/>
        <v>266.77999999999997</v>
      </c>
      <c r="T2427" s="167" t="s">
        <v>1361</v>
      </c>
    </row>
    <row r="2428" spans="1:20">
      <c r="A2428" s="167">
        <v>50700</v>
      </c>
      <c r="B2428" s="168">
        <v>45961</v>
      </c>
      <c r="C2428" s="168">
        <v>45961</v>
      </c>
      <c r="E2428" s="167" t="s">
        <v>5894</v>
      </c>
      <c r="F2428" s="167" t="s">
        <v>4984</v>
      </c>
      <c r="G2428" s="167" t="s">
        <v>4985</v>
      </c>
      <c r="H2428" s="167" t="s">
        <v>5870</v>
      </c>
      <c r="I2428" s="167" t="s">
        <v>4956</v>
      </c>
      <c r="O2428" s="167">
        <v>637</v>
      </c>
      <c r="P2428" s="167" t="s">
        <v>5871</v>
      </c>
      <c r="Q2428" s="167">
        <v>620.74</v>
      </c>
      <c r="S2428" s="167">
        <f t="shared" si="37"/>
        <v>620.74</v>
      </c>
      <c r="T2428" s="167" t="s">
        <v>1361</v>
      </c>
    </row>
    <row r="2429" spans="1:20">
      <c r="A2429" s="167">
        <v>50700</v>
      </c>
      <c r="B2429" s="168">
        <v>45961</v>
      </c>
      <c r="C2429" s="168">
        <v>45961</v>
      </c>
      <c r="E2429" s="167" t="s">
        <v>5894</v>
      </c>
      <c r="F2429" s="167" t="s">
        <v>5872</v>
      </c>
      <c r="G2429" s="167" t="s">
        <v>5873</v>
      </c>
      <c r="H2429" s="167" t="s">
        <v>5870</v>
      </c>
      <c r="I2429" s="167" t="s">
        <v>4956</v>
      </c>
      <c r="O2429" s="167">
        <v>637</v>
      </c>
      <c r="P2429" s="167" t="s">
        <v>5871</v>
      </c>
      <c r="Q2429" s="167">
        <v>187.96</v>
      </c>
      <c r="S2429" s="167">
        <f t="shared" si="37"/>
        <v>187.96</v>
      </c>
      <c r="T2429" s="167" t="s">
        <v>1361</v>
      </c>
    </row>
    <row r="2430" spans="1:20">
      <c r="A2430" s="167">
        <v>50700</v>
      </c>
      <c r="B2430" s="168">
        <v>45961</v>
      </c>
      <c r="C2430" s="168">
        <v>45961</v>
      </c>
      <c r="E2430" s="167" t="s">
        <v>5894</v>
      </c>
      <c r="F2430" s="167" t="s">
        <v>6012</v>
      </c>
      <c r="G2430" s="167" t="s">
        <v>6013</v>
      </c>
      <c r="H2430" s="167" t="s">
        <v>5870</v>
      </c>
      <c r="I2430" s="167" t="s">
        <v>4956</v>
      </c>
      <c r="O2430" s="167">
        <v>637</v>
      </c>
      <c r="P2430" s="167" t="s">
        <v>5871</v>
      </c>
      <c r="Q2430" s="167">
        <v>367.38</v>
      </c>
      <c r="S2430" s="167">
        <f t="shared" si="37"/>
        <v>367.38</v>
      </c>
      <c r="T2430" s="167" t="s">
        <v>1361</v>
      </c>
    </row>
    <row r="2431" spans="1:20">
      <c r="A2431" s="167">
        <v>50700</v>
      </c>
      <c r="B2431" s="168">
        <v>45961</v>
      </c>
      <c r="C2431" s="168">
        <v>45961</v>
      </c>
      <c r="E2431" s="167" t="s">
        <v>5894</v>
      </c>
      <c r="F2431" s="167" t="s">
        <v>5876</v>
      </c>
      <c r="G2431" s="167" t="s">
        <v>5877</v>
      </c>
      <c r="H2431" s="167" t="s">
        <v>5870</v>
      </c>
      <c r="I2431" s="167" t="s">
        <v>4971</v>
      </c>
      <c r="O2431" s="167">
        <v>637</v>
      </c>
      <c r="P2431" s="167" t="s">
        <v>5871</v>
      </c>
      <c r="Q2431" s="167">
        <v>266.77999999999997</v>
      </c>
      <c r="S2431" s="167">
        <f t="shared" si="37"/>
        <v>266.77999999999997</v>
      </c>
      <c r="T2431" s="167" t="s">
        <v>1361</v>
      </c>
    </row>
    <row r="2432" spans="1:20">
      <c r="A2432" s="167">
        <v>50705</v>
      </c>
      <c r="B2432" s="168">
        <v>45901</v>
      </c>
      <c r="C2432" s="168">
        <v>45901</v>
      </c>
      <c r="E2432" s="167" t="s">
        <v>5869</v>
      </c>
      <c r="F2432" s="167" t="s">
        <v>5083</v>
      </c>
      <c r="G2432" s="167" t="s">
        <v>5084</v>
      </c>
      <c r="H2432" s="167" t="s">
        <v>5870</v>
      </c>
      <c r="I2432" s="167" t="s">
        <v>4956</v>
      </c>
      <c r="O2432" s="167">
        <v>613</v>
      </c>
      <c r="P2432" s="167" t="s">
        <v>5871</v>
      </c>
      <c r="R2432" s="167">
        <v>593.41</v>
      </c>
      <c r="S2432" s="167">
        <f t="shared" si="37"/>
        <v>-593.41</v>
      </c>
      <c r="T2432" s="167" t="s">
        <v>1361</v>
      </c>
    </row>
    <row r="2433" spans="1:20">
      <c r="A2433" s="167">
        <v>50705</v>
      </c>
      <c r="B2433" s="168">
        <v>45901</v>
      </c>
      <c r="C2433" s="168">
        <v>45901</v>
      </c>
      <c r="E2433" s="167" t="s">
        <v>5869</v>
      </c>
      <c r="F2433" s="167" t="s">
        <v>5895</v>
      </c>
      <c r="G2433" s="167" t="s">
        <v>5896</v>
      </c>
      <c r="H2433" s="167" t="s">
        <v>5870</v>
      </c>
      <c r="I2433" s="167" t="s">
        <v>4971</v>
      </c>
      <c r="O2433" s="167">
        <v>613</v>
      </c>
      <c r="P2433" s="167" t="s">
        <v>5871</v>
      </c>
      <c r="R2433" s="167">
        <v>153.79</v>
      </c>
      <c r="S2433" s="167">
        <f t="shared" si="37"/>
        <v>-153.79</v>
      </c>
      <c r="T2433" s="167" t="s">
        <v>1361</v>
      </c>
    </row>
    <row r="2434" spans="1:20">
      <c r="A2434" s="167">
        <v>50705</v>
      </c>
      <c r="B2434" s="168">
        <v>45912</v>
      </c>
      <c r="C2434" s="168">
        <v>45912</v>
      </c>
      <c r="E2434" s="167" t="s">
        <v>6020</v>
      </c>
      <c r="F2434" s="167" t="s">
        <v>5083</v>
      </c>
      <c r="G2434" s="167" t="s">
        <v>5084</v>
      </c>
      <c r="H2434" s="167" t="s">
        <v>5870</v>
      </c>
      <c r="I2434" s="167" t="s">
        <v>4956</v>
      </c>
      <c r="O2434" s="167">
        <v>617</v>
      </c>
      <c r="P2434" s="167" t="s">
        <v>5871</v>
      </c>
      <c r="Q2434" s="167">
        <v>1186.83</v>
      </c>
      <c r="S2434" s="167">
        <f t="shared" si="37"/>
        <v>1186.83</v>
      </c>
      <c r="T2434" s="167" t="s">
        <v>1361</v>
      </c>
    </row>
    <row r="2435" spans="1:20">
      <c r="A2435" s="167">
        <v>50705</v>
      </c>
      <c r="B2435" s="168">
        <v>45912</v>
      </c>
      <c r="C2435" s="168">
        <v>45912</v>
      </c>
      <c r="E2435" s="167" t="s">
        <v>6021</v>
      </c>
      <c r="F2435" s="167" t="s">
        <v>5895</v>
      </c>
      <c r="G2435" s="167" t="s">
        <v>5896</v>
      </c>
      <c r="H2435" s="167" t="s">
        <v>5870</v>
      </c>
      <c r="I2435" s="167" t="s">
        <v>4971</v>
      </c>
      <c r="O2435" s="167">
        <v>617</v>
      </c>
      <c r="P2435" s="167" t="s">
        <v>5871</v>
      </c>
      <c r="Q2435" s="167">
        <v>307.58999999999997</v>
      </c>
      <c r="S2435" s="167">
        <f t="shared" ref="S2435:S2498" si="38">Q2435-R2435</f>
        <v>307.58999999999997</v>
      </c>
      <c r="T2435" s="167" t="s">
        <v>1361</v>
      </c>
    </row>
    <row r="2436" spans="1:20">
      <c r="A2436" s="167">
        <v>50705</v>
      </c>
      <c r="B2436" s="168">
        <v>45926</v>
      </c>
      <c r="C2436" s="168">
        <v>45926</v>
      </c>
      <c r="E2436" s="167" t="s">
        <v>6020</v>
      </c>
      <c r="F2436" s="167" t="s">
        <v>5083</v>
      </c>
      <c r="G2436" s="167" t="s">
        <v>5084</v>
      </c>
      <c r="H2436" s="167" t="s">
        <v>5870</v>
      </c>
      <c r="I2436" s="167" t="s">
        <v>4956</v>
      </c>
      <c r="O2436" s="167">
        <v>619</v>
      </c>
      <c r="P2436" s="167" t="s">
        <v>5871</v>
      </c>
      <c r="Q2436" s="167">
        <v>1186.8399999999999</v>
      </c>
      <c r="S2436" s="167">
        <f t="shared" si="38"/>
        <v>1186.8399999999999</v>
      </c>
      <c r="T2436" s="167" t="s">
        <v>1361</v>
      </c>
    </row>
    <row r="2437" spans="1:20">
      <c r="A2437" s="167">
        <v>50705</v>
      </c>
      <c r="B2437" s="168">
        <v>45926</v>
      </c>
      <c r="C2437" s="168">
        <v>45926</v>
      </c>
      <c r="E2437" s="167" t="s">
        <v>6021</v>
      </c>
      <c r="F2437" s="167" t="s">
        <v>5895</v>
      </c>
      <c r="G2437" s="167" t="s">
        <v>5896</v>
      </c>
      <c r="H2437" s="167" t="s">
        <v>5870</v>
      </c>
      <c r="I2437" s="167" t="s">
        <v>4971</v>
      </c>
      <c r="O2437" s="167">
        <v>619</v>
      </c>
      <c r="P2437" s="167" t="s">
        <v>5871</v>
      </c>
      <c r="Q2437" s="167">
        <v>307.58</v>
      </c>
      <c r="S2437" s="167">
        <f t="shared" si="38"/>
        <v>307.58</v>
      </c>
      <c r="T2437" s="167" t="s">
        <v>1361</v>
      </c>
    </row>
    <row r="2438" spans="1:20">
      <c r="A2438" s="167">
        <v>50705</v>
      </c>
      <c r="B2438" s="168">
        <v>45930</v>
      </c>
      <c r="C2438" s="168">
        <v>45930</v>
      </c>
      <c r="E2438" s="167" t="s">
        <v>5890</v>
      </c>
      <c r="F2438" s="167" t="s">
        <v>5083</v>
      </c>
      <c r="G2438" s="167" t="s">
        <v>5084</v>
      </c>
      <c r="H2438" s="167" t="s">
        <v>5870</v>
      </c>
      <c r="I2438" s="167" t="s">
        <v>4956</v>
      </c>
      <c r="O2438" s="167">
        <v>620</v>
      </c>
      <c r="P2438" s="167" t="s">
        <v>5871</v>
      </c>
      <c r="Q2438" s="167">
        <v>830.79</v>
      </c>
      <c r="S2438" s="167">
        <f t="shared" si="38"/>
        <v>830.79</v>
      </c>
      <c r="T2438" s="167" t="s">
        <v>1361</v>
      </c>
    </row>
    <row r="2439" spans="1:20">
      <c r="A2439" s="167">
        <v>50705</v>
      </c>
      <c r="B2439" s="168">
        <v>45930</v>
      </c>
      <c r="C2439" s="168">
        <v>45930</v>
      </c>
      <c r="E2439" s="167" t="s">
        <v>5890</v>
      </c>
      <c r="F2439" s="167" t="s">
        <v>5895</v>
      </c>
      <c r="G2439" s="167" t="s">
        <v>5896</v>
      </c>
      <c r="H2439" s="167" t="s">
        <v>5870</v>
      </c>
      <c r="I2439" s="167" t="s">
        <v>4971</v>
      </c>
      <c r="O2439" s="167">
        <v>620</v>
      </c>
      <c r="P2439" s="167" t="s">
        <v>5871</v>
      </c>
      <c r="Q2439" s="167">
        <v>215.31</v>
      </c>
      <c r="S2439" s="167">
        <f t="shared" si="38"/>
        <v>215.31</v>
      </c>
      <c r="T2439" s="167" t="s">
        <v>1361</v>
      </c>
    </row>
    <row r="2440" spans="1:20">
      <c r="A2440" s="167">
        <v>50705</v>
      </c>
      <c r="B2440" s="168">
        <v>45931</v>
      </c>
      <c r="C2440" s="168">
        <v>45931</v>
      </c>
      <c r="E2440" s="167" t="s">
        <v>5869</v>
      </c>
      <c r="F2440" s="167" t="s">
        <v>5083</v>
      </c>
      <c r="G2440" s="167" t="s">
        <v>5084</v>
      </c>
      <c r="H2440" s="167" t="s">
        <v>5870</v>
      </c>
      <c r="I2440" s="167" t="s">
        <v>4956</v>
      </c>
      <c r="O2440" s="167">
        <v>621</v>
      </c>
      <c r="P2440" s="167" t="s">
        <v>5871</v>
      </c>
      <c r="R2440" s="167">
        <v>830.79</v>
      </c>
      <c r="S2440" s="167">
        <f t="shared" si="38"/>
        <v>-830.79</v>
      </c>
      <c r="T2440" s="167" t="s">
        <v>1361</v>
      </c>
    </row>
    <row r="2441" spans="1:20">
      <c r="A2441" s="167">
        <v>50705</v>
      </c>
      <c r="B2441" s="168">
        <v>45931</v>
      </c>
      <c r="C2441" s="168">
        <v>45931</v>
      </c>
      <c r="E2441" s="167" t="s">
        <v>5869</v>
      </c>
      <c r="F2441" s="167" t="s">
        <v>5895</v>
      </c>
      <c r="G2441" s="167" t="s">
        <v>5896</v>
      </c>
      <c r="H2441" s="167" t="s">
        <v>5870</v>
      </c>
      <c r="I2441" s="167" t="s">
        <v>4971</v>
      </c>
      <c r="O2441" s="167">
        <v>621</v>
      </c>
      <c r="P2441" s="167" t="s">
        <v>5871</v>
      </c>
      <c r="R2441" s="167">
        <v>215.31</v>
      </c>
      <c r="S2441" s="167">
        <f t="shared" si="38"/>
        <v>-215.31</v>
      </c>
      <c r="T2441" s="167" t="s">
        <v>1361</v>
      </c>
    </row>
    <row r="2442" spans="1:20">
      <c r="A2442" s="167">
        <v>50705</v>
      </c>
      <c r="B2442" s="168">
        <v>45940</v>
      </c>
      <c r="C2442" s="168">
        <v>45940</v>
      </c>
      <c r="E2442" s="167" t="s">
        <v>6020</v>
      </c>
      <c r="F2442" s="167" t="s">
        <v>5083</v>
      </c>
      <c r="G2442" s="167" t="s">
        <v>5084</v>
      </c>
      <c r="H2442" s="167" t="s">
        <v>5870</v>
      </c>
      <c r="I2442" s="167" t="s">
        <v>4956</v>
      </c>
      <c r="O2442" s="167">
        <v>634</v>
      </c>
      <c r="P2442" s="167" t="s">
        <v>5871</v>
      </c>
      <c r="Q2442" s="167">
        <v>1186.83</v>
      </c>
      <c r="S2442" s="167">
        <f t="shared" si="38"/>
        <v>1186.83</v>
      </c>
      <c r="T2442" s="167" t="s">
        <v>1361</v>
      </c>
    </row>
    <row r="2443" spans="1:20">
      <c r="A2443" s="167">
        <v>50705</v>
      </c>
      <c r="B2443" s="168">
        <v>45940</v>
      </c>
      <c r="C2443" s="168">
        <v>45940</v>
      </c>
      <c r="E2443" s="167" t="s">
        <v>6021</v>
      </c>
      <c r="F2443" s="167" t="s">
        <v>5895</v>
      </c>
      <c r="G2443" s="167" t="s">
        <v>5896</v>
      </c>
      <c r="H2443" s="167" t="s">
        <v>5870</v>
      </c>
      <c r="I2443" s="167" t="s">
        <v>4971</v>
      </c>
      <c r="O2443" s="167">
        <v>634</v>
      </c>
      <c r="P2443" s="167" t="s">
        <v>5871</v>
      </c>
      <c r="Q2443" s="167">
        <v>307.58</v>
      </c>
      <c r="S2443" s="167">
        <f t="shared" si="38"/>
        <v>307.58</v>
      </c>
      <c r="T2443" s="167" t="s">
        <v>1361</v>
      </c>
    </row>
    <row r="2444" spans="1:20">
      <c r="A2444" s="167">
        <v>50705</v>
      </c>
      <c r="B2444" s="168">
        <v>45954</v>
      </c>
      <c r="C2444" s="168">
        <v>45954</v>
      </c>
      <c r="E2444" s="167" t="s">
        <v>6020</v>
      </c>
      <c r="F2444" s="167" t="s">
        <v>5083</v>
      </c>
      <c r="G2444" s="167" t="s">
        <v>5084</v>
      </c>
      <c r="H2444" s="167" t="s">
        <v>5870</v>
      </c>
      <c r="I2444" s="167" t="s">
        <v>4956</v>
      </c>
      <c r="O2444" s="167">
        <v>636</v>
      </c>
      <c r="P2444" s="167" t="s">
        <v>5871</v>
      </c>
      <c r="Q2444" s="167">
        <v>1186.81</v>
      </c>
      <c r="S2444" s="167">
        <f t="shared" si="38"/>
        <v>1186.81</v>
      </c>
      <c r="T2444" s="167" t="s">
        <v>1361</v>
      </c>
    </row>
    <row r="2445" spans="1:20">
      <c r="A2445" s="167">
        <v>50705</v>
      </c>
      <c r="B2445" s="168">
        <v>45954</v>
      </c>
      <c r="C2445" s="168">
        <v>45954</v>
      </c>
      <c r="E2445" s="167" t="s">
        <v>6021</v>
      </c>
      <c r="F2445" s="167" t="s">
        <v>5895</v>
      </c>
      <c r="G2445" s="167" t="s">
        <v>5896</v>
      </c>
      <c r="H2445" s="167" t="s">
        <v>5870</v>
      </c>
      <c r="I2445" s="167" t="s">
        <v>4971</v>
      </c>
      <c r="O2445" s="167">
        <v>636</v>
      </c>
      <c r="P2445" s="167" t="s">
        <v>5871</v>
      </c>
      <c r="Q2445" s="167">
        <v>307.58999999999997</v>
      </c>
      <c r="S2445" s="167">
        <f t="shared" si="38"/>
        <v>307.58999999999997</v>
      </c>
      <c r="T2445" s="167" t="s">
        <v>1361</v>
      </c>
    </row>
    <row r="2446" spans="1:20">
      <c r="A2446" s="167">
        <v>50705</v>
      </c>
      <c r="B2446" s="168">
        <v>45961</v>
      </c>
      <c r="C2446" s="168">
        <v>45961</v>
      </c>
      <c r="E2446" s="167" t="s">
        <v>5894</v>
      </c>
      <c r="F2446" s="167" t="s">
        <v>5083</v>
      </c>
      <c r="G2446" s="167" t="s">
        <v>5084</v>
      </c>
      <c r="H2446" s="167" t="s">
        <v>5870</v>
      </c>
      <c r="I2446" s="167" t="s">
        <v>4956</v>
      </c>
      <c r="O2446" s="167">
        <v>637</v>
      </c>
      <c r="P2446" s="167" t="s">
        <v>5871</v>
      </c>
      <c r="Q2446" s="167">
        <v>1186.81</v>
      </c>
      <c r="S2446" s="167">
        <f t="shared" si="38"/>
        <v>1186.81</v>
      </c>
      <c r="T2446" s="167" t="s">
        <v>1361</v>
      </c>
    </row>
    <row r="2447" spans="1:20">
      <c r="A2447" s="167">
        <v>50705</v>
      </c>
      <c r="B2447" s="168">
        <v>45961</v>
      </c>
      <c r="C2447" s="168">
        <v>45961</v>
      </c>
      <c r="E2447" s="167" t="s">
        <v>5894</v>
      </c>
      <c r="F2447" s="167" t="s">
        <v>5895</v>
      </c>
      <c r="G2447" s="167" t="s">
        <v>5896</v>
      </c>
      <c r="H2447" s="167" t="s">
        <v>5870</v>
      </c>
      <c r="I2447" s="167" t="s">
        <v>4971</v>
      </c>
      <c r="O2447" s="167">
        <v>637</v>
      </c>
      <c r="P2447" s="167" t="s">
        <v>5871</v>
      </c>
      <c r="Q2447" s="167">
        <v>307.58999999999997</v>
      </c>
      <c r="S2447" s="167">
        <f t="shared" si="38"/>
        <v>307.58999999999997</v>
      </c>
      <c r="T2447" s="167" t="s">
        <v>1361</v>
      </c>
    </row>
    <row r="2448" spans="1:20">
      <c r="A2448" s="167">
        <v>50710</v>
      </c>
      <c r="B2448" s="168">
        <v>45901</v>
      </c>
      <c r="C2448" s="168">
        <v>45901</v>
      </c>
      <c r="E2448" s="167" t="s">
        <v>5869</v>
      </c>
      <c r="F2448" s="167" t="s">
        <v>5905</v>
      </c>
      <c r="G2448" s="167" t="s">
        <v>5906</v>
      </c>
      <c r="H2448" s="167" t="s">
        <v>5870</v>
      </c>
      <c r="I2448" s="167" t="s">
        <v>4956</v>
      </c>
      <c r="O2448" s="167">
        <v>613</v>
      </c>
      <c r="P2448" s="167" t="s">
        <v>5871</v>
      </c>
      <c r="R2448" s="167">
        <v>1382.59</v>
      </c>
      <c r="S2448" s="167">
        <f t="shared" si="38"/>
        <v>-1382.59</v>
      </c>
      <c r="T2448" s="167" t="s">
        <v>1361</v>
      </c>
    </row>
    <row r="2449" spans="1:20">
      <c r="A2449" s="167">
        <v>50710</v>
      </c>
      <c r="B2449" s="168">
        <v>45901</v>
      </c>
      <c r="C2449" s="168">
        <v>45901</v>
      </c>
      <c r="E2449" s="167" t="s">
        <v>5869</v>
      </c>
      <c r="F2449" s="167" t="s">
        <v>5907</v>
      </c>
      <c r="G2449" s="167" t="s">
        <v>5908</v>
      </c>
      <c r="H2449" s="167" t="s">
        <v>5870</v>
      </c>
      <c r="I2449" s="167" t="s">
        <v>4956</v>
      </c>
      <c r="O2449" s="167">
        <v>613</v>
      </c>
      <c r="P2449" s="167" t="s">
        <v>5871</v>
      </c>
      <c r="R2449" s="167">
        <v>122.02</v>
      </c>
      <c r="S2449" s="167">
        <f t="shared" si="38"/>
        <v>-122.02</v>
      </c>
      <c r="T2449" s="167" t="s">
        <v>1361</v>
      </c>
    </row>
    <row r="2450" spans="1:20">
      <c r="A2450" s="167">
        <v>50710</v>
      </c>
      <c r="B2450" s="168">
        <v>45901</v>
      </c>
      <c r="C2450" s="168">
        <v>45901</v>
      </c>
      <c r="E2450" s="167" t="s">
        <v>5869</v>
      </c>
      <c r="F2450" s="167" t="s">
        <v>5458</v>
      </c>
      <c r="G2450" s="167" t="s">
        <v>5459</v>
      </c>
      <c r="H2450" s="167" t="s">
        <v>5870</v>
      </c>
      <c r="I2450" s="167" t="s">
        <v>4956</v>
      </c>
      <c r="O2450" s="167">
        <v>613</v>
      </c>
      <c r="P2450" s="167" t="s">
        <v>5871</v>
      </c>
      <c r="R2450" s="167">
        <v>171.27</v>
      </c>
      <c r="S2450" s="167">
        <f t="shared" si="38"/>
        <v>-171.27</v>
      </c>
      <c r="T2450" s="167" t="s">
        <v>1361</v>
      </c>
    </row>
    <row r="2451" spans="1:20">
      <c r="A2451" s="167">
        <v>50710</v>
      </c>
      <c r="B2451" s="168">
        <v>45901</v>
      </c>
      <c r="C2451" s="168">
        <v>45901</v>
      </c>
      <c r="E2451" s="167" t="s">
        <v>5869</v>
      </c>
      <c r="F2451" s="167" t="s">
        <v>5909</v>
      </c>
      <c r="G2451" s="167" t="s">
        <v>5910</v>
      </c>
      <c r="H2451" s="167" t="s">
        <v>5870</v>
      </c>
      <c r="I2451" s="167" t="s">
        <v>4971</v>
      </c>
      <c r="O2451" s="167">
        <v>613</v>
      </c>
      <c r="P2451" s="167" t="s">
        <v>5871</v>
      </c>
      <c r="R2451" s="167">
        <v>95.94</v>
      </c>
      <c r="S2451" s="167">
        <f t="shared" si="38"/>
        <v>-95.94</v>
      </c>
      <c r="T2451" s="167" t="s">
        <v>1361</v>
      </c>
    </row>
    <row r="2452" spans="1:20">
      <c r="A2452" s="167">
        <v>50710</v>
      </c>
      <c r="B2452" s="168">
        <v>45901</v>
      </c>
      <c r="C2452" s="168">
        <v>45901</v>
      </c>
      <c r="E2452" s="167" t="s">
        <v>5869</v>
      </c>
      <c r="F2452" s="167" t="s">
        <v>5087</v>
      </c>
      <c r="G2452" s="167" t="s">
        <v>5088</v>
      </c>
      <c r="H2452" s="167" t="s">
        <v>5870</v>
      </c>
      <c r="I2452" s="167" t="s">
        <v>4959</v>
      </c>
      <c r="O2452" s="167">
        <v>613</v>
      </c>
      <c r="P2452" s="167" t="s">
        <v>5871</v>
      </c>
      <c r="R2452" s="167">
        <v>551.75</v>
      </c>
      <c r="S2452" s="167">
        <f t="shared" si="38"/>
        <v>-551.75</v>
      </c>
      <c r="T2452" s="167" t="s">
        <v>1361</v>
      </c>
    </row>
    <row r="2453" spans="1:20">
      <c r="A2453" s="167">
        <v>50710</v>
      </c>
      <c r="B2453" s="168">
        <v>45901</v>
      </c>
      <c r="C2453" s="168">
        <v>45901</v>
      </c>
      <c r="E2453" s="167" t="s">
        <v>5869</v>
      </c>
      <c r="F2453" s="167" t="s">
        <v>5911</v>
      </c>
      <c r="G2453" s="167" t="s">
        <v>5912</v>
      </c>
      <c r="H2453" s="167" t="s">
        <v>5870</v>
      </c>
      <c r="I2453" s="167" t="s">
        <v>4959</v>
      </c>
      <c r="O2453" s="167">
        <v>613</v>
      </c>
      <c r="P2453" s="167" t="s">
        <v>5871</v>
      </c>
      <c r="R2453" s="167">
        <v>310.64999999999998</v>
      </c>
      <c r="S2453" s="167">
        <f t="shared" si="38"/>
        <v>-310.64999999999998</v>
      </c>
      <c r="T2453" s="167" t="s">
        <v>1361</v>
      </c>
    </row>
    <row r="2454" spans="1:20">
      <c r="A2454" s="167">
        <v>50710</v>
      </c>
      <c r="B2454" s="168">
        <v>45901</v>
      </c>
      <c r="C2454" s="168">
        <v>45901</v>
      </c>
      <c r="E2454" s="167" t="s">
        <v>5869</v>
      </c>
      <c r="F2454" s="167" t="s">
        <v>5913</v>
      </c>
      <c r="G2454" s="167" t="s">
        <v>5914</v>
      </c>
      <c r="H2454" s="167" t="s">
        <v>5870</v>
      </c>
      <c r="I2454" s="167" t="s">
        <v>4959</v>
      </c>
      <c r="O2454" s="167">
        <v>613</v>
      </c>
      <c r="P2454" s="167" t="s">
        <v>5871</v>
      </c>
      <c r="R2454" s="167">
        <v>127.67</v>
      </c>
      <c r="S2454" s="167">
        <f t="shared" si="38"/>
        <v>-127.67</v>
      </c>
      <c r="T2454" s="167" t="s">
        <v>1361</v>
      </c>
    </row>
    <row r="2455" spans="1:20">
      <c r="A2455" s="167">
        <v>50710</v>
      </c>
      <c r="B2455" s="168">
        <v>45912</v>
      </c>
      <c r="C2455" s="168">
        <v>45912</v>
      </c>
      <c r="E2455" s="167" t="s">
        <v>6022</v>
      </c>
      <c r="F2455" s="167" t="s">
        <v>5458</v>
      </c>
      <c r="G2455" s="167" t="s">
        <v>5459</v>
      </c>
      <c r="H2455" s="167" t="s">
        <v>5870</v>
      </c>
      <c r="I2455" s="167" t="s">
        <v>4956</v>
      </c>
      <c r="O2455" s="167">
        <v>617</v>
      </c>
      <c r="P2455" s="167" t="s">
        <v>5871</v>
      </c>
      <c r="Q2455" s="167">
        <v>342.54</v>
      </c>
      <c r="S2455" s="167">
        <f t="shared" si="38"/>
        <v>342.54</v>
      </c>
      <c r="T2455" s="167" t="s">
        <v>1361</v>
      </c>
    </row>
    <row r="2456" spans="1:20">
      <c r="A2456" s="167">
        <v>50710</v>
      </c>
      <c r="B2456" s="168">
        <v>45912</v>
      </c>
      <c r="C2456" s="168">
        <v>45912</v>
      </c>
      <c r="E2456" s="167" t="s">
        <v>6023</v>
      </c>
      <c r="F2456" s="167" t="s">
        <v>5907</v>
      </c>
      <c r="G2456" s="167" t="s">
        <v>5908</v>
      </c>
      <c r="H2456" s="167" t="s">
        <v>5870</v>
      </c>
      <c r="I2456" s="167" t="s">
        <v>4956</v>
      </c>
      <c r="O2456" s="167">
        <v>617</v>
      </c>
      <c r="P2456" s="167" t="s">
        <v>5871</v>
      </c>
      <c r="Q2456" s="167">
        <v>244.04</v>
      </c>
      <c r="S2456" s="167">
        <f t="shared" si="38"/>
        <v>244.04</v>
      </c>
      <c r="T2456" s="167" t="s">
        <v>1361</v>
      </c>
    </row>
    <row r="2457" spans="1:20">
      <c r="A2457" s="167">
        <v>50710</v>
      </c>
      <c r="B2457" s="168">
        <v>45912</v>
      </c>
      <c r="C2457" s="168">
        <v>45912</v>
      </c>
      <c r="E2457" s="167" t="s">
        <v>6024</v>
      </c>
      <c r="F2457" s="167" t="s">
        <v>5905</v>
      </c>
      <c r="G2457" s="167" t="s">
        <v>5906</v>
      </c>
      <c r="H2457" s="167" t="s">
        <v>5870</v>
      </c>
      <c r="I2457" s="167" t="s">
        <v>4956</v>
      </c>
      <c r="O2457" s="167">
        <v>617</v>
      </c>
      <c r="P2457" s="167" t="s">
        <v>5871</v>
      </c>
      <c r="Q2457" s="167">
        <v>2957.75</v>
      </c>
      <c r="S2457" s="167">
        <f t="shared" si="38"/>
        <v>2957.75</v>
      </c>
      <c r="T2457" s="167" t="s">
        <v>1361</v>
      </c>
    </row>
    <row r="2458" spans="1:20">
      <c r="A2458" s="167">
        <v>50710</v>
      </c>
      <c r="B2458" s="168">
        <v>45912</v>
      </c>
      <c r="C2458" s="168">
        <v>45912</v>
      </c>
      <c r="E2458" s="167" t="s">
        <v>6025</v>
      </c>
      <c r="F2458" s="167" t="s">
        <v>5909</v>
      </c>
      <c r="G2458" s="167" t="s">
        <v>5910</v>
      </c>
      <c r="H2458" s="167" t="s">
        <v>5870</v>
      </c>
      <c r="I2458" s="167" t="s">
        <v>4971</v>
      </c>
      <c r="O2458" s="167">
        <v>617</v>
      </c>
      <c r="P2458" s="167" t="s">
        <v>5871</v>
      </c>
      <c r="Q2458" s="167">
        <v>217.25</v>
      </c>
      <c r="S2458" s="167">
        <f t="shared" si="38"/>
        <v>217.25</v>
      </c>
      <c r="T2458" s="167" t="s">
        <v>1361</v>
      </c>
    </row>
    <row r="2459" spans="1:20">
      <c r="A2459" s="167">
        <v>50710</v>
      </c>
      <c r="B2459" s="168">
        <v>45912</v>
      </c>
      <c r="C2459" s="168">
        <v>45912</v>
      </c>
      <c r="E2459" s="167" t="s">
        <v>6026</v>
      </c>
      <c r="F2459" s="167" t="s">
        <v>5911</v>
      </c>
      <c r="G2459" s="167" t="s">
        <v>5912</v>
      </c>
      <c r="H2459" s="167" t="s">
        <v>5870</v>
      </c>
      <c r="I2459" s="167" t="s">
        <v>4959</v>
      </c>
      <c r="O2459" s="167">
        <v>617</v>
      </c>
      <c r="P2459" s="167" t="s">
        <v>5871</v>
      </c>
      <c r="Q2459" s="167">
        <v>400.33</v>
      </c>
      <c r="S2459" s="167">
        <f t="shared" si="38"/>
        <v>400.33</v>
      </c>
      <c r="T2459" s="167" t="s">
        <v>1361</v>
      </c>
    </row>
    <row r="2460" spans="1:20">
      <c r="A2460" s="167">
        <v>50710</v>
      </c>
      <c r="B2460" s="168">
        <v>45912</v>
      </c>
      <c r="C2460" s="168">
        <v>45912</v>
      </c>
      <c r="E2460" s="167" t="s">
        <v>6027</v>
      </c>
      <c r="F2460" s="167" t="s">
        <v>5913</v>
      </c>
      <c r="G2460" s="167" t="s">
        <v>5914</v>
      </c>
      <c r="H2460" s="167" t="s">
        <v>5870</v>
      </c>
      <c r="I2460" s="167" t="s">
        <v>4959</v>
      </c>
      <c r="O2460" s="167">
        <v>617</v>
      </c>
      <c r="P2460" s="167" t="s">
        <v>5871</v>
      </c>
      <c r="Q2460" s="167">
        <v>255.33</v>
      </c>
      <c r="S2460" s="167">
        <f t="shared" si="38"/>
        <v>255.33</v>
      </c>
      <c r="T2460" s="167" t="s">
        <v>1361</v>
      </c>
    </row>
    <row r="2461" spans="1:20">
      <c r="A2461" s="167">
        <v>50710</v>
      </c>
      <c r="B2461" s="168">
        <v>45912</v>
      </c>
      <c r="C2461" s="168">
        <v>45912</v>
      </c>
      <c r="E2461" s="167" t="s">
        <v>6028</v>
      </c>
      <c r="F2461" s="167" t="s">
        <v>5087</v>
      </c>
      <c r="G2461" s="167" t="s">
        <v>5088</v>
      </c>
      <c r="H2461" s="167" t="s">
        <v>5870</v>
      </c>
      <c r="I2461" s="167" t="s">
        <v>4959</v>
      </c>
      <c r="O2461" s="167">
        <v>617</v>
      </c>
      <c r="P2461" s="167" t="s">
        <v>5871</v>
      </c>
      <c r="Q2461" s="167">
        <v>1351.06</v>
      </c>
      <c r="S2461" s="167">
        <f t="shared" si="38"/>
        <v>1351.06</v>
      </c>
      <c r="T2461" s="167" t="s">
        <v>1361</v>
      </c>
    </row>
    <row r="2462" spans="1:20">
      <c r="A2462" s="167">
        <v>50710</v>
      </c>
      <c r="B2462" s="168">
        <v>45919</v>
      </c>
      <c r="C2462" s="168">
        <v>45919</v>
      </c>
      <c r="E2462" s="167" t="s">
        <v>6027</v>
      </c>
      <c r="F2462" s="167" t="s">
        <v>5913</v>
      </c>
      <c r="G2462" s="167" t="s">
        <v>5914</v>
      </c>
      <c r="I2462" s="167" t="s">
        <v>4956</v>
      </c>
      <c r="O2462" s="167">
        <v>627</v>
      </c>
      <c r="P2462" s="167" t="s">
        <v>5871</v>
      </c>
      <c r="Q2462" s="167">
        <v>136.72999999999999</v>
      </c>
      <c r="S2462" s="167">
        <f t="shared" si="38"/>
        <v>136.72999999999999</v>
      </c>
      <c r="T2462" s="167" t="s">
        <v>1361</v>
      </c>
    </row>
    <row r="2463" spans="1:20">
      <c r="A2463" s="167">
        <v>50710</v>
      </c>
      <c r="B2463" s="168">
        <v>45925</v>
      </c>
      <c r="C2463" s="168">
        <v>45925</v>
      </c>
      <c r="E2463" s="167" t="s">
        <v>6024</v>
      </c>
      <c r="F2463" s="167" t="s">
        <v>5905</v>
      </c>
      <c r="G2463" s="167" t="s">
        <v>5906</v>
      </c>
      <c r="I2463" s="167" t="s">
        <v>4956</v>
      </c>
      <c r="O2463" s="167">
        <v>623</v>
      </c>
      <c r="P2463" s="167" t="s">
        <v>5871</v>
      </c>
      <c r="Q2463" s="167">
        <v>118.49</v>
      </c>
      <c r="S2463" s="167">
        <f t="shared" si="38"/>
        <v>118.49</v>
      </c>
      <c r="T2463" s="167" t="s">
        <v>1361</v>
      </c>
    </row>
    <row r="2464" spans="1:20">
      <c r="A2464" s="167">
        <v>50710</v>
      </c>
      <c r="B2464" s="168">
        <v>45925</v>
      </c>
      <c r="C2464" s="168">
        <v>45925</v>
      </c>
      <c r="E2464" s="167" t="s">
        <v>6024</v>
      </c>
      <c r="F2464" s="167" t="s">
        <v>5905</v>
      </c>
      <c r="G2464" s="167" t="s">
        <v>5906</v>
      </c>
      <c r="I2464" s="167" t="s">
        <v>4956</v>
      </c>
      <c r="O2464" s="167">
        <v>624</v>
      </c>
      <c r="P2464" s="167" t="s">
        <v>5871</v>
      </c>
      <c r="Q2464" s="167">
        <v>198.91</v>
      </c>
      <c r="S2464" s="167">
        <f t="shared" si="38"/>
        <v>198.91</v>
      </c>
      <c r="T2464" s="167" t="s">
        <v>1361</v>
      </c>
    </row>
    <row r="2465" spans="1:20">
      <c r="A2465" s="167">
        <v>50710</v>
      </c>
      <c r="B2465" s="168">
        <v>45926</v>
      </c>
      <c r="C2465" s="168">
        <v>45926</v>
      </c>
      <c r="E2465" s="167" t="s">
        <v>6022</v>
      </c>
      <c r="F2465" s="167" t="s">
        <v>5458</v>
      </c>
      <c r="G2465" s="167" t="s">
        <v>5459</v>
      </c>
      <c r="H2465" s="167" t="s">
        <v>5870</v>
      </c>
      <c r="I2465" s="167" t="s">
        <v>4956</v>
      </c>
      <c r="O2465" s="167">
        <v>619</v>
      </c>
      <c r="P2465" s="167" t="s">
        <v>5871</v>
      </c>
      <c r="Q2465" s="167">
        <v>342.54</v>
      </c>
      <c r="S2465" s="167">
        <f t="shared" si="38"/>
        <v>342.54</v>
      </c>
      <c r="T2465" s="167" t="s">
        <v>1361</v>
      </c>
    </row>
    <row r="2466" spans="1:20">
      <c r="A2466" s="167">
        <v>50710</v>
      </c>
      <c r="B2466" s="168">
        <v>45926</v>
      </c>
      <c r="C2466" s="168">
        <v>45926</v>
      </c>
      <c r="E2466" s="167" t="s">
        <v>6023</v>
      </c>
      <c r="F2466" s="167" t="s">
        <v>5907</v>
      </c>
      <c r="G2466" s="167" t="s">
        <v>5908</v>
      </c>
      <c r="H2466" s="167" t="s">
        <v>5870</v>
      </c>
      <c r="I2466" s="167" t="s">
        <v>4956</v>
      </c>
      <c r="O2466" s="167">
        <v>619</v>
      </c>
      <c r="P2466" s="167" t="s">
        <v>5871</v>
      </c>
      <c r="Q2466" s="167">
        <v>244.04</v>
      </c>
      <c r="S2466" s="167">
        <f t="shared" si="38"/>
        <v>244.04</v>
      </c>
      <c r="T2466" s="167" t="s">
        <v>1361</v>
      </c>
    </row>
    <row r="2467" spans="1:20">
      <c r="A2467" s="167">
        <v>50710</v>
      </c>
      <c r="B2467" s="168">
        <v>45926</v>
      </c>
      <c r="C2467" s="168">
        <v>45926</v>
      </c>
      <c r="E2467" s="167" t="s">
        <v>6024</v>
      </c>
      <c r="F2467" s="167" t="s">
        <v>5905</v>
      </c>
      <c r="G2467" s="167" t="s">
        <v>5906</v>
      </c>
      <c r="H2467" s="167" t="s">
        <v>5870</v>
      </c>
      <c r="I2467" s="167" t="s">
        <v>4956</v>
      </c>
      <c r="O2467" s="167">
        <v>619</v>
      </c>
      <c r="P2467" s="167" t="s">
        <v>5871</v>
      </c>
      <c r="Q2467" s="167">
        <v>2714.01</v>
      </c>
      <c r="S2467" s="167">
        <f t="shared" si="38"/>
        <v>2714.01</v>
      </c>
      <c r="T2467" s="167" t="s">
        <v>1361</v>
      </c>
    </row>
    <row r="2468" spans="1:20">
      <c r="A2468" s="167">
        <v>50710</v>
      </c>
      <c r="B2468" s="168">
        <v>45926</v>
      </c>
      <c r="C2468" s="168">
        <v>45926</v>
      </c>
      <c r="E2468" s="167" t="s">
        <v>6024</v>
      </c>
      <c r="F2468" s="167" t="s">
        <v>5905</v>
      </c>
      <c r="G2468" s="167" t="s">
        <v>5906</v>
      </c>
      <c r="I2468" s="167" t="s">
        <v>4956</v>
      </c>
      <c r="O2468" s="167">
        <v>622</v>
      </c>
      <c r="P2468" s="167" t="s">
        <v>5871</v>
      </c>
      <c r="Q2468" s="167">
        <v>344.12</v>
      </c>
      <c r="S2468" s="167">
        <f t="shared" si="38"/>
        <v>344.12</v>
      </c>
      <c r="T2468" s="167" t="s">
        <v>1361</v>
      </c>
    </row>
    <row r="2469" spans="1:20">
      <c r="A2469" s="167">
        <v>50710</v>
      </c>
      <c r="B2469" s="168">
        <v>45926</v>
      </c>
      <c r="C2469" s="168">
        <v>45926</v>
      </c>
      <c r="E2469" s="167" t="s">
        <v>6025</v>
      </c>
      <c r="F2469" s="167" t="s">
        <v>5909</v>
      </c>
      <c r="G2469" s="167" t="s">
        <v>5910</v>
      </c>
      <c r="H2469" s="167" t="s">
        <v>5870</v>
      </c>
      <c r="I2469" s="167" t="s">
        <v>4971</v>
      </c>
      <c r="O2469" s="167">
        <v>619</v>
      </c>
      <c r="P2469" s="167" t="s">
        <v>5871</v>
      </c>
      <c r="Q2469" s="167">
        <v>194.11</v>
      </c>
      <c r="S2469" s="167">
        <f t="shared" si="38"/>
        <v>194.11</v>
      </c>
      <c r="T2469" s="167" t="s">
        <v>1361</v>
      </c>
    </row>
    <row r="2470" spans="1:20">
      <c r="A2470" s="167">
        <v>50710</v>
      </c>
      <c r="B2470" s="168">
        <v>45926</v>
      </c>
      <c r="C2470" s="168">
        <v>45926</v>
      </c>
      <c r="E2470" s="167" t="s">
        <v>6026</v>
      </c>
      <c r="F2470" s="167" t="s">
        <v>5911</v>
      </c>
      <c r="G2470" s="167" t="s">
        <v>5912</v>
      </c>
      <c r="H2470" s="167" t="s">
        <v>5870</v>
      </c>
      <c r="I2470" s="167" t="s">
        <v>4959</v>
      </c>
      <c r="O2470" s="167">
        <v>619</v>
      </c>
      <c r="P2470" s="167" t="s">
        <v>5871</v>
      </c>
      <c r="Q2470" s="167">
        <v>400.32</v>
      </c>
      <c r="S2470" s="167">
        <f t="shared" si="38"/>
        <v>400.32</v>
      </c>
      <c r="T2470" s="167" t="s">
        <v>1361</v>
      </c>
    </row>
    <row r="2471" spans="1:20">
      <c r="A2471" s="167">
        <v>50710</v>
      </c>
      <c r="B2471" s="168">
        <v>45926</v>
      </c>
      <c r="C2471" s="168">
        <v>45926</v>
      </c>
      <c r="E2471" s="167" t="s">
        <v>6027</v>
      </c>
      <c r="F2471" s="167" t="s">
        <v>5913</v>
      </c>
      <c r="G2471" s="167" t="s">
        <v>5914</v>
      </c>
      <c r="H2471" s="167" t="s">
        <v>5870</v>
      </c>
      <c r="I2471" s="167" t="s">
        <v>4959</v>
      </c>
      <c r="O2471" s="167">
        <v>619</v>
      </c>
      <c r="P2471" s="167" t="s">
        <v>5871</v>
      </c>
      <c r="Q2471" s="167">
        <v>130.05000000000001</v>
      </c>
      <c r="S2471" s="167">
        <f t="shared" si="38"/>
        <v>130.05000000000001</v>
      </c>
      <c r="T2471" s="167" t="s">
        <v>1361</v>
      </c>
    </row>
    <row r="2472" spans="1:20">
      <c r="A2472" s="167">
        <v>50710</v>
      </c>
      <c r="B2472" s="168">
        <v>45926</v>
      </c>
      <c r="C2472" s="168">
        <v>45926</v>
      </c>
      <c r="E2472" s="167" t="s">
        <v>6028</v>
      </c>
      <c r="F2472" s="167" t="s">
        <v>5087</v>
      </c>
      <c r="G2472" s="167" t="s">
        <v>5088</v>
      </c>
      <c r="H2472" s="167" t="s">
        <v>5870</v>
      </c>
      <c r="I2472" s="167" t="s">
        <v>4959</v>
      </c>
      <c r="O2472" s="167">
        <v>619</v>
      </c>
      <c r="P2472" s="167" t="s">
        <v>5871</v>
      </c>
      <c r="Q2472" s="167">
        <v>1312.81</v>
      </c>
      <c r="S2472" s="167">
        <f t="shared" si="38"/>
        <v>1312.81</v>
      </c>
      <c r="T2472" s="167" t="s">
        <v>1361</v>
      </c>
    </row>
    <row r="2473" spans="1:20">
      <c r="A2473" s="167">
        <v>50710</v>
      </c>
      <c r="B2473" s="168">
        <v>45930</v>
      </c>
      <c r="C2473" s="168">
        <v>45930</v>
      </c>
      <c r="E2473" s="167" t="s">
        <v>5890</v>
      </c>
      <c r="F2473" s="167" t="s">
        <v>5905</v>
      </c>
      <c r="G2473" s="167" t="s">
        <v>5906</v>
      </c>
      <c r="H2473" s="167" t="s">
        <v>5870</v>
      </c>
      <c r="I2473" s="167" t="s">
        <v>4956</v>
      </c>
      <c r="O2473" s="167">
        <v>620</v>
      </c>
      <c r="P2473" s="167" t="s">
        <v>5871</v>
      </c>
      <c r="Q2473" s="167">
        <v>1899.81</v>
      </c>
      <c r="S2473" s="167">
        <f t="shared" si="38"/>
        <v>1899.81</v>
      </c>
      <c r="T2473" s="167" t="s">
        <v>1361</v>
      </c>
    </row>
    <row r="2474" spans="1:20">
      <c r="A2474" s="167">
        <v>50710</v>
      </c>
      <c r="B2474" s="168">
        <v>45930</v>
      </c>
      <c r="C2474" s="168">
        <v>45930</v>
      </c>
      <c r="E2474" s="167" t="s">
        <v>5890</v>
      </c>
      <c r="F2474" s="167" t="s">
        <v>5907</v>
      </c>
      <c r="G2474" s="167" t="s">
        <v>5908</v>
      </c>
      <c r="H2474" s="167" t="s">
        <v>5870</v>
      </c>
      <c r="I2474" s="167" t="s">
        <v>4956</v>
      </c>
      <c r="O2474" s="167">
        <v>620</v>
      </c>
      <c r="P2474" s="167" t="s">
        <v>5871</v>
      </c>
      <c r="Q2474" s="167">
        <v>170.83</v>
      </c>
      <c r="S2474" s="167">
        <f t="shared" si="38"/>
        <v>170.83</v>
      </c>
      <c r="T2474" s="167" t="s">
        <v>1361</v>
      </c>
    </row>
    <row r="2475" spans="1:20">
      <c r="A2475" s="167">
        <v>50710</v>
      </c>
      <c r="B2475" s="168">
        <v>45930</v>
      </c>
      <c r="C2475" s="168">
        <v>45930</v>
      </c>
      <c r="E2475" s="167" t="s">
        <v>5890</v>
      </c>
      <c r="F2475" s="167" t="s">
        <v>5458</v>
      </c>
      <c r="G2475" s="167" t="s">
        <v>5459</v>
      </c>
      <c r="H2475" s="167" t="s">
        <v>5870</v>
      </c>
      <c r="I2475" s="167" t="s">
        <v>4956</v>
      </c>
      <c r="O2475" s="167">
        <v>620</v>
      </c>
      <c r="P2475" s="167" t="s">
        <v>5871</v>
      </c>
      <c r="Q2475" s="167">
        <v>239.78</v>
      </c>
      <c r="S2475" s="167">
        <f t="shared" si="38"/>
        <v>239.78</v>
      </c>
      <c r="T2475" s="167" t="s">
        <v>1361</v>
      </c>
    </row>
    <row r="2476" spans="1:20">
      <c r="A2476" s="167">
        <v>50710</v>
      </c>
      <c r="B2476" s="168">
        <v>45930</v>
      </c>
      <c r="C2476" s="168">
        <v>45930</v>
      </c>
      <c r="E2476" s="167" t="s">
        <v>5890</v>
      </c>
      <c r="F2476" s="167" t="s">
        <v>5909</v>
      </c>
      <c r="G2476" s="167" t="s">
        <v>5910</v>
      </c>
      <c r="H2476" s="167" t="s">
        <v>5870</v>
      </c>
      <c r="I2476" s="167" t="s">
        <v>4971</v>
      </c>
      <c r="O2476" s="167">
        <v>620</v>
      </c>
      <c r="P2476" s="167" t="s">
        <v>5871</v>
      </c>
      <c r="Q2476" s="167">
        <v>135.88</v>
      </c>
      <c r="S2476" s="167">
        <f t="shared" si="38"/>
        <v>135.88</v>
      </c>
      <c r="T2476" s="167" t="s">
        <v>1361</v>
      </c>
    </row>
    <row r="2477" spans="1:20">
      <c r="A2477" s="167">
        <v>50710</v>
      </c>
      <c r="B2477" s="168">
        <v>45930</v>
      </c>
      <c r="C2477" s="168">
        <v>45930</v>
      </c>
      <c r="E2477" s="167" t="s">
        <v>5890</v>
      </c>
      <c r="F2477" s="167" t="s">
        <v>5087</v>
      </c>
      <c r="G2477" s="167" t="s">
        <v>5088</v>
      </c>
      <c r="H2477" s="167" t="s">
        <v>5870</v>
      </c>
      <c r="I2477" s="167" t="s">
        <v>4959</v>
      </c>
      <c r="O2477" s="167">
        <v>620</v>
      </c>
      <c r="P2477" s="167" t="s">
        <v>5871</v>
      </c>
      <c r="Q2477" s="167">
        <v>918.97</v>
      </c>
      <c r="S2477" s="167">
        <f t="shared" si="38"/>
        <v>918.97</v>
      </c>
      <c r="T2477" s="167" t="s">
        <v>1361</v>
      </c>
    </row>
    <row r="2478" spans="1:20">
      <c r="A2478" s="167">
        <v>50710</v>
      </c>
      <c r="B2478" s="168">
        <v>45930</v>
      </c>
      <c r="C2478" s="168">
        <v>45930</v>
      </c>
      <c r="E2478" s="167" t="s">
        <v>5890</v>
      </c>
      <c r="F2478" s="167" t="s">
        <v>5911</v>
      </c>
      <c r="G2478" s="167" t="s">
        <v>5912</v>
      </c>
      <c r="H2478" s="167" t="s">
        <v>5870</v>
      </c>
      <c r="I2478" s="167" t="s">
        <v>4959</v>
      </c>
      <c r="O2478" s="167">
        <v>620</v>
      </c>
      <c r="P2478" s="167" t="s">
        <v>5871</v>
      </c>
      <c r="Q2478" s="167">
        <v>280.22000000000003</v>
      </c>
      <c r="S2478" s="167">
        <f t="shared" si="38"/>
        <v>280.22000000000003</v>
      </c>
      <c r="T2478" s="167" t="s">
        <v>1361</v>
      </c>
    </row>
    <row r="2479" spans="1:20">
      <c r="A2479" s="167">
        <v>50710</v>
      </c>
      <c r="B2479" s="168">
        <v>45930</v>
      </c>
      <c r="C2479" s="168">
        <v>45930</v>
      </c>
      <c r="E2479" s="167" t="s">
        <v>5890</v>
      </c>
      <c r="F2479" s="167" t="s">
        <v>5913</v>
      </c>
      <c r="G2479" s="167" t="s">
        <v>5914</v>
      </c>
      <c r="H2479" s="167" t="s">
        <v>5870</v>
      </c>
      <c r="I2479" s="167" t="s">
        <v>4959</v>
      </c>
      <c r="O2479" s="167">
        <v>620</v>
      </c>
      <c r="P2479" s="167" t="s">
        <v>5871</v>
      </c>
      <c r="Q2479" s="167">
        <v>91.04</v>
      </c>
      <c r="S2479" s="167">
        <f t="shared" si="38"/>
        <v>91.04</v>
      </c>
      <c r="T2479" s="167" t="s">
        <v>1361</v>
      </c>
    </row>
    <row r="2480" spans="1:20">
      <c r="A2480" s="167">
        <v>50710</v>
      </c>
      <c r="B2480" s="168">
        <v>45931</v>
      </c>
      <c r="C2480" s="168">
        <v>45931</v>
      </c>
      <c r="E2480" s="167" t="s">
        <v>5869</v>
      </c>
      <c r="F2480" s="167" t="s">
        <v>5905</v>
      </c>
      <c r="G2480" s="167" t="s">
        <v>5906</v>
      </c>
      <c r="H2480" s="167" t="s">
        <v>5870</v>
      </c>
      <c r="I2480" s="167" t="s">
        <v>4956</v>
      </c>
      <c r="O2480" s="167">
        <v>621</v>
      </c>
      <c r="P2480" s="167" t="s">
        <v>5871</v>
      </c>
      <c r="R2480" s="167">
        <v>1899.81</v>
      </c>
      <c r="S2480" s="167">
        <f t="shared" si="38"/>
        <v>-1899.81</v>
      </c>
      <c r="T2480" s="167" t="s">
        <v>1361</v>
      </c>
    </row>
    <row r="2481" spans="1:20">
      <c r="A2481" s="167">
        <v>50710</v>
      </c>
      <c r="B2481" s="168">
        <v>45931</v>
      </c>
      <c r="C2481" s="168">
        <v>45931</v>
      </c>
      <c r="E2481" s="167" t="s">
        <v>5869</v>
      </c>
      <c r="F2481" s="167" t="s">
        <v>5907</v>
      </c>
      <c r="G2481" s="167" t="s">
        <v>5908</v>
      </c>
      <c r="H2481" s="167" t="s">
        <v>5870</v>
      </c>
      <c r="I2481" s="167" t="s">
        <v>4956</v>
      </c>
      <c r="O2481" s="167">
        <v>621</v>
      </c>
      <c r="P2481" s="167" t="s">
        <v>5871</v>
      </c>
      <c r="R2481" s="167">
        <v>170.83</v>
      </c>
      <c r="S2481" s="167">
        <f t="shared" si="38"/>
        <v>-170.83</v>
      </c>
      <c r="T2481" s="167" t="s">
        <v>1361</v>
      </c>
    </row>
    <row r="2482" spans="1:20">
      <c r="A2482" s="167">
        <v>50710</v>
      </c>
      <c r="B2482" s="168">
        <v>45931</v>
      </c>
      <c r="C2482" s="168">
        <v>45931</v>
      </c>
      <c r="E2482" s="167" t="s">
        <v>5869</v>
      </c>
      <c r="F2482" s="167" t="s">
        <v>5458</v>
      </c>
      <c r="G2482" s="167" t="s">
        <v>5459</v>
      </c>
      <c r="H2482" s="167" t="s">
        <v>5870</v>
      </c>
      <c r="I2482" s="167" t="s">
        <v>4956</v>
      </c>
      <c r="O2482" s="167">
        <v>621</v>
      </c>
      <c r="P2482" s="167" t="s">
        <v>5871</v>
      </c>
      <c r="R2482" s="167">
        <v>239.78</v>
      </c>
      <c r="S2482" s="167">
        <f t="shared" si="38"/>
        <v>-239.78</v>
      </c>
      <c r="T2482" s="167" t="s">
        <v>1361</v>
      </c>
    </row>
    <row r="2483" spans="1:20">
      <c r="A2483" s="167">
        <v>50710</v>
      </c>
      <c r="B2483" s="168">
        <v>45931</v>
      </c>
      <c r="C2483" s="168">
        <v>45931</v>
      </c>
      <c r="E2483" s="167" t="s">
        <v>6027</v>
      </c>
      <c r="F2483" s="167" t="s">
        <v>5913</v>
      </c>
      <c r="G2483" s="167" t="s">
        <v>5914</v>
      </c>
      <c r="I2483" s="167" t="s">
        <v>4956</v>
      </c>
      <c r="O2483" s="167">
        <v>633</v>
      </c>
      <c r="P2483" s="167" t="s">
        <v>5871</v>
      </c>
      <c r="Q2483" s="167">
        <v>128.52000000000001</v>
      </c>
      <c r="S2483" s="167">
        <f t="shared" si="38"/>
        <v>128.52000000000001</v>
      </c>
      <c r="T2483" s="167" t="s">
        <v>1361</v>
      </c>
    </row>
    <row r="2484" spans="1:20">
      <c r="A2484" s="167">
        <v>50710</v>
      </c>
      <c r="B2484" s="168">
        <v>45931</v>
      </c>
      <c r="C2484" s="168">
        <v>45931</v>
      </c>
      <c r="E2484" s="167" t="s">
        <v>5869</v>
      </c>
      <c r="F2484" s="167" t="s">
        <v>5909</v>
      </c>
      <c r="G2484" s="167" t="s">
        <v>5910</v>
      </c>
      <c r="H2484" s="167" t="s">
        <v>5870</v>
      </c>
      <c r="I2484" s="167" t="s">
        <v>4971</v>
      </c>
      <c r="O2484" s="167">
        <v>621</v>
      </c>
      <c r="P2484" s="167" t="s">
        <v>5871</v>
      </c>
      <c r="R2484" s="167">
        <v>135.88</v>
      </c>
      <c r="S2484" s="167">
        <f t="shared" si="38"/>
        <v>-135.88</v>
      </c>
      <c r="T2484" s="167" t="s">
        <v>1361</v>
      </c>
    </row>
    <row r="2485" spans="1:20">
      <c r="A2485" s="167">
        <v>50710</v>
      </c>
      <c r="B2485" s="168">
        <v>45931</v>
      </c>
      <c r="C2485" s="168">
        <v>45931</v>
      </c>
      <c r="E2485" s="167" t="s">
        <v>5869</v>
      </c>
      <c r="F2485" s="167" t="s">
        <v>5087</v>
      </c>
      <c r="G2485" s="167" t="s">
        <v>5088</v>
      </c>
      <c r="H2485" s="167" t="s">
        <v>5870</v>
      </c>
      <c r="I2485" s="167" t="s">
        <v>4959</v>
      </c>
      <c r="O2485" s="167">
        <v>621</v>
      </c>
      <c r="P2485" s="167" t="s">
        <v>5871</v>
      </c>
      <c r="R2485" s="167">
        <v>918.97</v>
      </c>
      <c r="S2485" s="167">
        <f t="shared" si="38"/>
        <v>-918.97</v>
      </c>
      <c r="T2485" s="167" t="s">
        <v>1361</v>
      </c>
    </row>
    <row r="2486" spans="1:20">
      <c r="A2486" s="167">
        <v>50710</v>
      </c>
      <c r="B2486" s="168">
        <v>45931</v>
      </c>
      <c r="C2486" s="168">
        <v>45931</v>
      </c>
      <c r="E2486" s="167" t="s">
        <v>5869</v>
      </c>
      <c r="F2486" s="167" t="s">
        <v>5911</v>
      </c>
      <c r="G2486" s="167" t="s">
        <v>5912</v>
      </c>
      <c r="H2486" s="167" t="s">
        <v>5870</v>
      </c>
      <c r="I2486" s="167" t="s">
        <v>4959</v>
      </c>
      <c r="O2486" s="167">
        <v>621</v>
      </c>
      <c r="P2486" s="167" t="s">
        <v>5871</v>
      </c>
      <c r="R2486" s="167">
        <v>280.22000000000003</v>
      </c>
      <c r="S2486" s="167">
        <f t="shared" si="38"/>
        <v>-280.22000000000003</v>
      </c>
      <c r="T2486" s="167" t="s">
        <v>1361</v>
      </c>
    </row>
    <row r="2487" spans="1:20">
      <c r="A2487" s="167">
        <v>50710</v>
      </c>
      <c r="B2487" s="168">
        <v>45931</v>
      </c>
      <c r="C2487" s="168">
        <v>45931</v>
      </c>
      <c r="E2487" s="167" t="s">
        <v>5869</v>
      </c>
      <c r="F2487" s="167" t="s">
        <v>5913</v>
      </c>
      <c r="G2487" s="167" t="s">
        <v>5914</v>
      </c>
      <c r="H2487" s="167" t="s">
        <v>5870</v>
      </c>
      <c r="I2487" s="167" t="s">
        <v>4959</v>
      </c>
      <c r="O2487" s="167">
        <v>621</v>
      </c>
      <c r="P2487" s="167" t="s">
        <v>5871</v>
      </c>
      <c r="R2487" s="167">
        <v>91.04</v>
      </c>
      <c r="S2487" s="167">
        <f t="shared" si="38"/>
        <v>-91.04</v>
      </c>
      <c r="T2487" s="167" t="s">
        <v>1361</v>
      </c>
    </row>
    <row r="2488" spans="1:20">
      <c r="A2488" s="167">
        <v>50710</v>
      </c>
      <c r="B2488" s="168">
        <v>45933</v>
      </c>
      <c r="C2488" s="168">
        <v>45933</v>
      </c>
      <c r="E2488" s="167" t="s">
        <v>6024</v>
      </c>
      <c r="F2488" s="167" t="s">
        <v>5905</v>
      </c>
      <c r="G2488" s="167" t="s">
        <v>5906</v>
      </c>
      <c r="I2488" s="167" t="s">
        <v>4956</v>
      </c>
      <c r="O2488" s="167">
        <v>640</v>
      </c>
      <c r="P2488" s="167" t="s">
        <v>5871</v>
      </c>
      <c r="Q2488" s="167">
        <v>182.12</v>
      </c>
      <c r="S2488" s="167">
        <f t="shared" si="38"/>
        <v>182.12</v>
      </c>
      <c r="T2488" s="167" t="s">
        <v>1361</v>
      </c>
    </row>
    <row r="2489" spans="1:20">
      <c r="A2489" s="167">
        <v>50710</v>
      </c>
      <c r="B2489" s="168">
        <v>45937</v>
      </c>
      <c r="C2489" s="168">
        <v>45937</v>
      </c>
      <c r="E2489" s="167" t="s">
        <v>6024</v>
      </c>
      <c r="F2489" s="167" t="s">
        <v>5905</v>
      </c>
      <c r="G2489" s="167" t="s">
        <v>5906</v>
      </c>
      <c r="I2489" s="167" t="s">
        <v>4956</v>
      </c>
      <c r="O2489" s="167">
        <v>639</v>
      </c>
      <c r="P2489" s="167" t="s">
        <v>5871</v>
      </c>
      <c r="Q2489" s="167">
        <v>189.72</v>
      </c>
      <c r="S2489" s="167">
        <f t="shared" si="38"/>
        <v>189.72</v>
      </c>
      <c r="T2489" s="167" t="s">
        <v>1361</v>
      </c>
    </row>
    <row r="2490" spans="1:20">
      <c r="A2490" s="167">
        <v>50710</v>
      </c>
      <c r="B2490" s="168">
        <v>45940</v>
      </c>
      <c r="C2490" s="168">
        <v>45940</v>
      </c>
      <c r="E2490" s="167" t="s">
        <v>6022</v>
      </c>
      <c r="F2490" s="167" t="s">
        <v>5458</v>
      </c>
      <c r="G2490" s="167" t="s">
        <v>5459</v>
      </c>
      <c r="H2490" s="167" t="s">
        <v>5870</v>
      </c>
      <c r="I2490" s="167" t="s">
        <v>4956</v>
      </c>
      <c r="O2490" s="167">
        <v>634</v>
      </c>
      <c r="P2490" s="167" t="s">
        <v>5871</v>
      </c>
      <c r="Q2490" s="167">
        <v>342.54</v>
      </c>
      <c r="S2490" s="167">
        <f t="shared" si="38"/>
        <v>342.54</v>
      </c>
      <c r="T2490" s="167" t="s">
        <v>1361</v>
      </c>
    </row>
    <row r="2491" spans="1:20">
      <c r="A2491" s="167">
        <v>50710</v>
      </c>
      <c r="B2491" s="168">
        <v>45940</v>
      </c>
      <c r="C2491" s="168">
        <v>45940</v>
      </c>
      <c r="E2491" s="167" t="s">
        <v>6023</v>
      </c>
      <c r="F2491" s="167" t="s">
        <v>5907</v>
      </c>
      <c r="G2491" s="167" t="s">
        <v>5908</v>
      </c>
      <c r="H2491" s="167" t="s">
        <v>5870</v>
      </c>
      <c r="I2491" s="167" t="s">
        <v>4956</v>
      </c>
      <c r="O2491" s="167">
        <v>634</v>
      </c>
      <c r="P2491" s="167" t="s">
        <v>5871</v>
      </c>
      <c r="Q2491" s="167">
        <v>244.05</v>
      </c>
      <c r="S2491" s="167">
        <f t="shared" si="38"/>
        <v>244.05</v>
      </c>
      <c r="T2491" s="167" t="s">
        <v>1361</v>
      </c>
    </row>
    <row r="2492" spans="1:20">
      <c r="A2492" s="167">
        <v>50710</v>
      </c>
      <c r="B2492" s="168">
        <v>45940</v>
      </c>
      <c r="C2492" s="168">
        <v>45940</v>
      </c>
      <c r="E2492" s="167" t="s">
        <v>6024</v>
      </c>
      <c r="F2492" s="167" t="s">
        <v>5905</v>
      </c>
      <c r="G2492" s="167" t="s">
        <v>5906</v>
      </c>
      <c r="H2492" s="167" t="s">
        <v>5870</v>
      </c>
      <c r="I2492" s="167" t="s">
        <v>4956</v>
      </c>
      <c r="O2492" s="167">
        <v>634</v>
      </c>
      <c r="P2492" s="167" t="s">
        <v>5871</v>
      </c>
      <c r="Q2492" s="167">
        <v>2623.93</v>
      </c>
      <c r="S2492" s="167">
        <f t="shared" si="38"/>
        <v>2623.93</v>
      </c>
      <c r="T2492" s="167" t="s">
        <v>1361</v>
      </c>
    </row>
    <row r="2493" spans="1:20">
      <c r="A2493" s="167">
        <v>50710</v>
      </c>
      <c r="B2493" s="168">
        <v>45940</v>
      </c>
      <c r="C2493" s="168">
        <v>45940</v>
      </c>
      <c r="E2493" s="167" t="s">
        <v>6025</v>
      </c>
      <c r="F2493" s="167" t="s">
        <v>5909</v>
      </c>
      <c r="G2493" s="167" t="s">
        <v>5910</v>
      </c>
      <c r="H2493" s="167" t="s">
        <v>5870</v>
      </c>
      <c r="I2493" s="167" t="s">
        <v>4971</v>
      </c>
      <c r="O2493" s="167">
        <v>634</v>
      </c>
      <c r="P2493" s="167" t="s">
        <v>5871</v>
      </c>
      <c r="Q2493" s="167">
        <v>203.64</v>
      </c>
      <c r="S2493" s="167">
        <f t="shared" si="38"/>
        <v>203.64</v>
      </c>
      <c r="T2493" s="167" t="s">
        <v>1361</v>
      </c>
    </row>
    <row r="2494" spans="1:20">
      <c r="A2494" s="167">
        <v>50710</v>
      </c>
      <c r="B2494" s="168">
        <v>45940</v>
      </c>
      <c r="C2494" s="168">
        <v>45940</v>
      </c>
      <c r="E2494" s="167" t="s">
        <v>6026</v>
      </c>
      <c r="F2494" s="167" t="s">
        <v>5911</v>
      </c>
      <c r="G2494" s="167" t="s">
        <v>5912</v>
      </c>
      <c r="H2494" s="167" t="s">
        <v>5870</v>
      </c>
      <c r="I2494" s="167" t="s">
        <v>4959</v>
      </c>
      <c r="O2494" s="167">
        <v>634</v>
      </c>
      <c r="P2494" s="167" t="s">
        <v>5871</v>
      </c>
      <c r="Q2494" s="167">
        <v>392.24</v>
      </c>
      <c r="S2494" s="167">
        <f t="shared" si="38"/>
        <v>392.24</v>
      </c>
      <c r="T2494" s="167" t="s">
        <v>1361</v>
      </c>
    </row>
    <row r="2495" spans="1:20">
      <c r="A2495" s="167">
        <v>50710</v>
      </c>
      <c r="B2495" s="168">
        <v>45940</v>
      </c>
      <c r="C2495" s="168">
        <v>45940</v>
      </c>
      <c r="E2495" s="167" t="s">
        <v>6027</v>
      </c>
      <c r="F2495" s="167" t="s">
        <v>5913</v>
      </c>
      <c r="G2495" s="167" t="s">
        <v>5914</v>
      </c>
      <c r="H2495" s="167" t="s">
        <v>5870</v>
      </c>
      <c r="I2495" s="167" t="s">
        <v>4959</v>
      </c>
      <c r="O2495" s="167">
        <v>634</v>
      </c>
      <c r="P2495" s="167" t="s">
        <v>5871</v>
      </c>
      <c r="Q2495" s="167">
        <v>130.05000000000001</v>
      </c>
      <c r="S2495" s="167">
        <f t="shared" si="38"/>
        <v>130.05000000000001</v>
      </c>
      <c r="T2495" s="167" t="s">
        <v>1361</v>
      </c>
    </row>
    <row r="2496" spans="1:20">
      <c r="A2496" s="167">
        <v>50710</v>
      </c>
      <c r="B2496" s="168">
        <v>45940</v>
      </c>
      <c r="C2496" s="168">
        <v>45940</v>
      </c>
      <c r="E2496" s="167" t="s">
        <v>6028</v>
      </c>
      <c r="F2496" s="167" t="s">
        <v>5087</v>
      </c>
      <c r="G2496" s="167" t="s">
        <v>5088</v>
      </c>
      <c r="H2496" s="167" t="s">
        <v>5870</v>
      </c>
      <c r="I2496" s="167" t="s">
        <v>4959</v>
      </c>
      <c r="O2496" s="167">
        <v>634</v>
      </c>
      <c r="P2496" s="167" t="s">
        <v>5871</v>
      </c>
      <c r="Q2496" s="167">
        <v>1408.36</v>
      </c>
      <c r="S2496" s="167">
        <f t="shared" si="38"/>
        <v>1408.36</v>
      </c>
      <c r="T2496" s="167" t="s">
        <v>1361</v>
      </c>
    </row>
    <row r="2497" spans="1:20">
      <c r="A2497" s="167">
        <v>50710</v>
      </c>
      <c r="B2497" s="168">
        <v>45954</v>
      </c>
      <c r="C2497" s="168">
        <v>45954</v>
      </c>
      <c r="E2497" s="167" t="s">
        <v>6022</v>
      </c>
      <c r="F2497" s="167" t="s">
        <v>5458</v>
      </c>
      <c r="G2497" s="167" t="s">
        <v>5459</v>
      </c>
      <c r="H2497" s="167" t="s">
        <v>5870</v>
      </c>
      <c r="I2497" s="167" t="s">
        <v>4956</v>
      </c>
      <c r="O2497" s="167">
        <v>636</v>
      </c>
      <c r="P2497" s="167" t="s">
        <v>5871</v>
      </c>
      <c r="Q2497" s="167">
        <v>342.53</v>
      </c>
      <c r="S2497" s="167">
        <f t="shared" si="38"/>
        <v>342.53</v>
      </c>
      <c r="T2497" s="167" t="s">
        <v>1361</v>
      </c>
    </row>
    <row r="2498" spans="1:20">
      <c r="A2498" s="167">
        <v>50710</v>
      </c>
      <c r="B2498" s="168">
        <v>45954</v>
      </c>
      <c r="C2498" s="168">
        <v>45954</v>
      </c>
      <c r="E2498" s="167" t="s">
        <v>6023</v>
      </c>
      <c r="F2498" s="167" t="s">
        <v>5907</v>
      </c>
      <c r="G2498" s="167" t="s">
        <v>5908</v>
      </c>
      <c r="H2498" s="167" t="s">
        <v>5870</v>
      </c>
      <c r="I2498" s="167" t="s">
        <v>4956</v>
      </c>
      <c r="O2498" s="167">
        <v>636</v>
      </c>
      <c r="P2498" s="167" t="s">
        <v>5871</v>
      </c>
      <c r="Q2498" s="167">
        <v>244.04</v>
      </c>
      <c r="S2498" s="167">
        <f t="shared" si="38"/>
        <v>244.04</v>
      </c>
      <c r="T2498" s="167" t="s">
        <v>1361</v>
      </c>
    </row>
    <row r="2499" spans="1:20">
      <c r="A2499" s="167">
        <v>50710</v>
      </c>
      <c r="B2499" s="168">
        <v>45954</v>
      </c>
      <c r="C2499" s="168">
        <v>45954</v>
      </c>
      <c r="E2499" s="167" t="s">
        <v>6024</v>
      </c>
      <c r="F2499" s="167" t="s">
        <v>5905</v>
      </c>
      <c r="G2499" s="167" t="s">
        <v>5906</v>
      </c>
      <c r="H2499" s="167" t="s">
        <v>5870</v>
      </c>
      <c r="I2499" s="167" t="s">
        <v>4956</v>
      </c>
      <c r="O2499" s="167">
        <v>636</v>
      </c>
      <c r="P2499" s="167" t="s">
        <v>5871</v>
      </c>
      <c r="Q2499" s="167">
        <v>2785.54</v>
      </c>
      <c r="S2499" s="167">
        <f t="shared" ref="S2499:S2562" si="39">Q2499-R2499</f>
        <v>2785.54</v>
      </c>
      <c r="T2499" s="167" t="s">
        <v>1361</v>
      </c>
    </row>
    <row r="2500" spans="1:20">
      <c r="A2500" s="167">
        <v>50710</v>
      </c>
      <c r="B2500" s="168">
        <v>45954</v>
      </c>
      <c r="C2500" s="168">
        <v>45954</v>
      </c>
      <c r="E2500" s="167" t="s">
        <v>6025</v>
      </c>
      <c r="F2500" s="167" t="s">
        <v>5909</v>
      </c>
      <c r="G2500" s="167" t="s">
        <v>5910</v>
      </c>
      <c r="H2500" s="167" t="s">
        <v>5870</v>
      </c>
      <c r="I2500" s="167" t="s">
        <v>4971</v>
      </c>
      <c r="O2500" s="167">
        <v>636</v>
      </c>
      <c r="P2500" s="167" t="s">
        <v>5871</v>
      </c>
      <c r="Q2500" s="167">
        <v>176.93</v>
      </c>
      <c r="S2500" s="167">
        <f t="shared" si="39"/>
        <v>176.93</v>
      </c>
      <c r="T2500" s="167" t="s">
        <v>1361</v>
      </c>
    </row>
    <row r="2501" spans="1:20">
      <c r="A2501" s="167">
        <v>50710</v>
      </c>
      <c r="B2501" s="168">
        <v>45954</v>
      </c>
      <c r="C2501" s="168">
        <v>45954</v>
      </c>
      <c r="E2501" s="167" t="s">
        <v>6026</v>
      </c>
      <c r="F2501" s="167" t="s">
        <v>5911</v>
      </c>
      <c r="G2501" s="167" t="s">
        <v>5912</v>
      </c>
      <c r="H2501" s="167" t="s">
        <v>5870</v>
      </c>
      <c r="I2501" s="167" t="s">
        <v>4959</v>
      </c>
      <c r="O2501" s="167">
        <v>636</v>
      </c>
      <c r="P2501" s="167" t="s">
        <v>5871</v>
      </c>
      <c r="Q2501" s="167">
        <v>400.32</v>
      </c>
      <c r="S2501" s="167">
        <f t="shared" si="39"/>
        <v>400.32</v>
      </c>
      <c r="T2501" s="167" t="s">
        <v>1361</v>
      </c>
    </row>
    <row r="2502" spans="1:20">
      <c r="A2502" s="167">
        <v>50710</v>
      </c>
      <c r="B2502" s="168">
        <v>45954</v>
      </c>
      <c r="C2502" s="168">
        <v>45954</v>
      </c>
      <c r="E2502" s="167" t="s">
        <v>6027</v>
      </c>
      <c r="F2502" s="167" t="s">
        <v>5913</v>
      </c>
      <c r="G2502" s="167" t="s">
        <v>5914</v>
      </c>
      <c r="H2502" s="167" t="s">
        <v>5870</v>
      </c>
      <c r="I2502" s="167" t="s">
        <v>4959</v>
      </c>
      <c r="O2502" s="167">
        <v>636</v>
      </c>
      <c r="P2502" s="167" t="s">
        <v>5871</v>
      </c>
      <c r="Q2502" s="167">
        <v>130.05000000000001</v>
      </c>
      <c r="S2502" s="167">
        <f t="shared" si="39"/>
        <v>130.05000000000001</v>
      </c>
      <c r="T2502" s="167" t="s">
        <v>1361</v>
      </c>
    </row>
    <row r="2503" spans="1:20">
      <c r="A2503" s="167">
        <v>50710</v>
      </c>
      <c r="B2503" s="168">
        <v>45954</v>
      </c>
      <c r="C2503" s="168">
        <v>45954</v>
      </c>
      <c r="E2503" s="167" t="s">
        <v>6028</v>
      </c>
      <c r="F2503" s="167" t="s">
        <v>5087</v>
      </c>
      <c r="G2503" s="167" t="s">
        <v>5088</v>
      </c>
      <c r="H2503" s="167" t="s">
        <v>5870</v>
      </c>
      <c r="I2503" s="167" t="s">
        <v>4959</v>
      </c>
      <c r="O2503" s="167">
        <v>636</v>
      </c>
      <c r="P2503" s="167" t="s">
        <v>5871</v>
      </c>
      <c r="Q2503" s="167">
        <v>1357.32</v>
      </c>
      <c r="S2503" s="167">
        <f t="shared" si="39"/>
        <v>1357.32</v>
      </c>
      <c r="T2503" s="167" t="s">
        <v>1361</v>
      </c>
    </row>
    <row r="2504" spans="1:20">
      <c r="A2504" s="167">
        <v>50710</v>
      </c>
      <c r="B2504" s="168">
        <v>45961</v>
      </c>
      <c r="C2504" s="168">
        <v>45961</v>
      </c>
      <c r="E2504" s="167" t="s">
        <v>5894</v>
      </c>
      <c r="F2504" s="167" t="s">
        <v>5905</v>
      </c>
      <c r="G2504" s="167" t="s">
        <v>5906</v>
      </c>
      <c r="H2504" s="167" t="s">
        <v>5870</v>
      </c>
      <c r="I2504" s="167" t="s">
        <v>4956</v>
      </c>
      <c r="O2504" s="167">
        <v>637</v>
      </c>
      <c r="P2504" s="167" t="s">
        <v>5871</v>
      </c>
      <c r="Q2504" s="167">
        <v>2785.54</v>
      </c>
      <c r="S2504" s="167">
        <f t="shared" si="39"/>
        <v>2785.54</v>
      </c>
      <c r="T2504" s="167" t="s">
        <v>1361</v>
      </c>
    </row>
    <row r="2505" spans="1:20">
      <c r="A2505" s="167">
        <v>50710</v>
      </c>
      <c r="B2505" s="168">
        <v>45961</v>
      </c>
      <c r="C2505" s="168">
        <v>45961</v>
      </c>
      <c r="E2505" s="167" t="s">
        <v>5894</v>
      </c>
      <c r="F2505" s="167" t="s">
        <v>5907</v>
      </c>
      <c r="G2505" s="167" t="s">
        <v>5908</v>
      </c>
      <c r="H2505" s="167" t="s">
        <v>5870</v>
      </c>
      <c r="I2505" s="167" t="s">
        <v>4956</v>
      </c>
      <c r="O2505" s="167">
        <v>637</v>
      </c>
      <c r="P2505" s="167" t="s">
        <v>5871</v>
      </c>
      <c r="Q2505" s="167">
        <v>244.04</v>
      </c>
      <c r="S2505" s="167">
        <f t="shared" si="39"/>
        <v>244.04</v>
      </c>
      <c r="T2505" s="167" t="s">
        <v>1361</v>
      </c>
    </row>
    <row r="2506" spans="1:20">
      <c r="A2506" s="167">
        <v>50710</v>
      </c>
      <c r="B2506" s="168">
        <v>45961</v>
      </c>
      <c r="C2506" s="168">
        <v>45961</v>
      </c>
      <c r="E2506" s="167" t="s">
        <v>5894</v>
      </c>
      <c r="F2506" s="167" t="s">
        <v>5458</v>
      </c>
      <c r="G2506" s="167" t="s">
        <v>5459</v>
      </c>
      <c r="H2506" s="167" t="s">
        <v>5870</v>
      </c>
      <c r="I2506" s="167" t="s">
        <v>4956</v>
      </c>
      <c r="O2506" s="167">
        <v>637</v>
      </c>
      <c r="P2506" s="167" t="s">
        <v>5871</v>
      </c>
      <c r="Q2506" s="167">
        <v>342.53</v>
      </c>
      <c r="S2506" s="167">
        <f t="shared" si="39"/>
        <v>342.53</v>
      </c>
      <c r="T2506" s="167" t="s">
        <v>1361</v>
      </c>
    </row>
    <row r="2507" spans="1:20">
      <c r="A2507" s="167">
        <v>50710</v>
      </c>
      <c r="B2507" s="168">
        <v>45961</v>
      </c>
      <c r="C2507" s="168">
        <v>45961</v>
      </c>
      <c r="E2507" s="167" t="s">
        <v>5894</v>
      </c>
      <c r="F2507" s="167" t="s">
        <v>5909</v>
      </c>
      <c r="G2507" s="167" t="s">
        <v>5910</v>
      </c>
      <c r="H2507" s="167" t="s">
        <v>5870</v>
      </c>
      <c r="I2507" s="167" t="s">
        <v>4971</v>
      </c>
      <c r="O2507" s="167">
        <v>637</v>
      </c>
      <c r="P2507" s="167" t="s">
        <v>5871</v>
      </c>
      <c r="Q2507" s="167">
        <v>176.93</v>
      </c>
      <c r="S2507" s="167">
        <f t="shared" si="39"/>
        <v>176.93</v>
      </c>
      <c r="T2507" s="167" t="s">
        <v>1361</v>
      </c>
    </row>
    <row r="2508" spans="1:20">
      <c r="A2508" s="167">
        <v>50710</v>
      </c>
      <c r="B2508" s="168">
        <v>45961</v>
      </c>
      <c r="C2508" s="168">
        <v>45961</v>
      </c>
      <c r="E2508" s="167" t="s">
        <v>5894</v>
      </c>
      <c r="F2508" s="167" t="s">
        <v>5087</v>
      </c>
      <c r="G2508" s="167" t="s">
        <v>5088</v>
      </c>
      <c r="H2508" s="167" t="s">
        <v>5870</v>
      </c>
      <c r="I2508" s="167" t="s">
        <v>4959</v>
      </c>
      <c r="O2508" s="167">
        <v>637</v>
      </c>
      <c r="P2508" s="167" t="s">
        <v>5871</v>
      </c>
      <c r="Q2508" s="167">
        <v>1357.32</v>
      </c>
      <c r="S2508" s="167">
        <f t="shared" si="39"/>
        <v>1357.32</v>
      </c>
      <c r="T2508" s="167" t="s">
        <v>1361</v>
      </c>
    </row>
    <row r="2509" spans="1:20">
      <c r="A2509" s="167">
        <v>50710</v>
      </c>
      <c r="B2509" s="168">
        <v>45961</v>
      </c>
      <c r="C2509" s="168">
        <v>45961</v>
      </c>
      <c r="E2509" s="167" t="s">
        <v>5894</v>
      </c>
      <c r="F2509" s="167" t="s">
        <v>5911</v>
      </c>
      <c r="G2509" s="167" t="s">
        <v>5912</v>
      </c>
      <c r="H2509" s="167" t="s">
        <v>5870</v>
      </c>
      <c r="I2509" s="167" t="s">
        <v>4959</v>
      </c>
      <c r="O2509" s="167">
        <v>637</v>
      </c>
      <c r="P2509" s="167" t="s">
        <v>5871</v>
      </c>
      <c r="Q2509" s="167">
        <v>400.32</v>
      </c>
      <c r="S2509" s="167">
        <f t="shared" si="39"/>
        <v>400.32</v>
      </c>
      <c r="T2509" s="167" t="s">
        <v>1361</v>
      </c>
    </row>
    <row r="2510" spans="1:20">
      <c r="A2510" s="167">
        <v>50710</v>
      </c>
      <c r="B2510" s="168">
        <v>45961</v>
      </c>
      <c r="C2510" s="168">
        <v>45961</v>
      </c>
      <c r="E2510" s="167" t="s">
        <v>5894</v>
      </c>
      <c r="F2510" s="167" t="s">
        <v>5913</v>
      </c>
      <c r="G2510" s="167" t="s">
        <v>5914</v>
      </c>
      <c r="H2510" s="167" t="s">
        <v>5870</v>
      </c>
      <c r="I2510" s="167" t="s">
        <v>4959</v>
      </c>
      <c r="O2510" s="167">
        <v>637</v>
      </c>
      <c r="P2510" s="167" t="s">
        <v>5871</v>
      </c>
      <c r="Q2510" s="167">
        <v>130.05000000000001</v>
      </c>
      <c r="S2510" s="167">
        <f t="shared" si="39"/>
        <v>130.05000000000001</v>
      </c>
      <c r="T2510" s="167" t="s">
        <v>1361</v>
      </c>
    </row>
    <row r="2511" spans="1:20">
      <c r="A2511" s="167">
        <v>50720</v>
      </c>
      <c r="B2511" s="168">
        <v>45901</v>
      </c>
      <c r="C2511" s="168">
        <v>45901</v>
      </c>
      <c r="E2511" s="167" t="s">
        <v>5869</v>
      </c>
      <c r="F2511" s="167" t="s">
        <v>5948</v>
      </c>
      <c r="G2511" s="167" t="s">
        <v>5949</v>
      </c>
      <c r="H2511" s="167" t="s">
        <v>5870</v>
      </c>
      <c r="I2511" s="167" t="s">
        <v>4956</v>
      </c>
      <c r="O2511" s="167">
        <v>613</v>
      </c>
      <c r="P2511" s="167" t="s">
        <v>5871</v>
      </c>
      <c r="R2511" s="167">
        <v>413.35</v>
      </c>
      <c r="S2511" s="167">
        <f t="shared" si="39"/>
        <v>-413.35</v>
      </c>
      <c r="T2511" s="167" t="s">
        <v>1361</v>
      </c>
    </row>
    <row r="2512" spans="1:20">
      <c r="A2512" s="167">
        <v>50720</v>
      </c>
      <c r="B2512" s="168">
        <v>45901</v>
      </c>
      <c r="C2512" s="168">
        <v>45901</v>
      </c>
      <c r="E2512" s="167" t="s">
        <v>5869</v>
      </c>
      <c r="F2512" s="167" t="s">
        <v>1553</v>
      </c>
      <c r="G2512" s="167" t="s">
        <v>1554</v>
      </c>
      <c r="H2512" s="167" t="s">
        <v>5870</v>
      </c>
      <c r="I2512" s="167" t="s">
        <v>4956</v>
      </c>
      <c r="O2512" s="167">
        <v>613</v>
      </c>
      <c r="P2512" s="167" t="s">
        <v>5871</v>
      </c>
      <c r="R2512" s="167">
        <v>406.02</v>
      </c>
      <c r="S2512" s="167">
        <f t="shared" si="39"/>
        <v>-406.02</v>
      </c>
      <c r="T2512" s="167" t="s">
        <v>1361</v>
      </c>
    </row>
    <row r="2513" spans="1:20">
      <c r="A2513" s="167">
        <v>50720</v>
      </c>
      <c r="B2513" s="168">
        <v>45901</v>
      </c>
      <c r="C2513" s="168">
        <v>45901</v>
      </c>
      <c r="E2513" s="167" t="s">
        <v>5869</v>
      </c>
      <c r="F2513" s="167" t="s">
        <v>2917</v>
      </c>
      <c r="G2513" s="167" t="s">
        <v>2918</v>
      </c>
      <c r="H2513" s="167" t="s">
        <v>5870</v>
      </c>
      <c r="I2513" s="167" t="s">
        <v>4956</v>
      </c>
      <c r="O2513" s="167">
        <v>613</v>
      </c>
      <c r="P2513" s="167" t="s">
        <v>5871</v>
      </c>
      <c r="R2513" s="167">
        <v>114.07</v>
      </c>
      <c r="S2513" s="167">
        <f t="shared" si="39"/>
        <v>-114.07</v>
      </c>
      <c r="T2513" s="167" t="s">
        <v>1361</v>
      </c>
    </row>
    <row r="2514" spans="1:20">
      <c r="A2514" s="167">
        <v>50720</v>
      </c>
      <c r="B2514" s="168">
        <v>45901</v>
      </c>
      <c r="C2514" s="168">
        <v>45901</v>
      </c>
      <c r="E2514" s="167" t="s">
        <v>5869</v>
      </c>
      <c r="F2514" s="167" t="s">
        <v>5498</v>
      </c>
      <c r="G2514" s="167" t="s">
        <v>5499</v>
      </c>
      <c r="H2514" s="167" t="s">
        <v>5870</v>
      </c>
      <c r="I2514" s="167" t="s">
        <v>4959</v>
      </c>
      <c r="O2514" s="167">
        <v>613</v>
      </c>
      <c r="P2514" s="167" t="s">
        <v>5871</v>
      </c>
      <c r="R2514" s="167">
        <v>373.63</v>
      </c>
      <c r="S2514" s="167">
        <f t="shared" si="39"/>
        <v>-373.63</v>
      </c>
      <c r="T2514" s="167" t="s">
        <v>1361</v>
      </c>
    </row>
    <row r="2515" spans="1:20">
      <c r="A2515" s="167">
        <v>50720</v>
      </c>
      <c r="B2515" s="168">
        <v>45912</v>
      </c>
      <c r="C2515" s="168">
        <v>45912</v>
      </c>
      <c r="E2515" s="167" t="s">
        <v>6029</v>
      </c>
      <c r="F2515" s="167" t="s">
        <v>5948</v>
      </c>
      <c r="G2515" s="167" t="s">
        <v>5949</v>
      </c>
      <c r="H2515" s="167" t="s">
        <v>5870</v>
      </c>
      <c r="I2515" s="167" t="s">
        <v>4956</v>
      </c>
      <c r="O2515" s="167">
        <v>617</v>
      </c>
      <c r="P2515" s="167" t="s">
        <v>5871</v>
      </c>
      <c r="Q2515" s="167">
        <v>826.72</v>
      </c>
      <c r="S2515" s="167">
        <f t="shared" si="39"/>
        <v>826.72</v>
      </c>
      <c r="T2515" s="167" t="s">
        <v>1361</v>
      </c>
    </row>
    <row r="2516" spans="1:20">
      <c r="A2516" s="167">
        <v>50720</v>
      </c>
      <c r="B2516" s="168">
        <v>45912</v>
      </c>
      <c r="C2516" s="168">
        <v>45912</v>
      </c>
      <c r="E2516" s="167" t="s">
        <v>6030</v>
      </c>
      <c r="F2516" s="167" t="s">
        <v>2917</v>
      </c>
      <c r="G2516" s="167" t="s">
        <v>2918</v>
      </c>
      <c r="H2516" s="167" t="s">
        <v>5870</v>
      </c>
      <c r="I2516" s="167" t="s">
        <v>4956</v>
      </c>
      <c r="O2516" s="167">
        <v>617</v>
      </c>
      <c r="P2516" s="167" t="s">
        <v>5871</v>
      </c>
      <c r="Q2516" s="167">
        <v>228.14</v>
      </c>
      <c r="S2516" s="167">
        <f t="shared" si="39"/>
        <v>228.14</v>
      </c>
      <c r="T2516" s="167" t="s">
        <v>1361</v>
      </c>
    </row>
    <row r="2517" spans="1:20">
      <c r="A2517" s="167">
        <v>50720</v>
      </c>
      <c r="B2517" s="168">
        <v>45912</v>
      </c>
      <c r="C2517" s="168">
        <v>45912</v>
      </c>
      <c r="E2517" s="167" t="s">
        <v>6031</v>
      </c>
      <c r="F2517" s="167" t="s">
        <v>1553</v>
      </c>
      <c r="G2517" s="167" t="s">
        <v>1554</v>
      </c>
      <c r="H2517" s="167" t="s">
        <v>5870</v>
      </c>
      <c r="I2517" s="167" t="s">
        <v>4956</v>
      </c>
      <c r="O2517" s="167">
        <v>617</v>
      </c>
      <c r="P2517" s="167" t="s">
        <v>5871</v>
      </c>
      <c r="Q2517" s="167">
        <v>582.54999999999995</v>
      </c>
      <c r="S2517" s="167">
        <f t="shared" si="39"/>
        <v>582.54999999999995</v>
      </c>
      <c r="T2517" s="167" t="s">
        <v>1361</v>
      </c>
    </row>
    <row r="2518" spans="1:20">
      <c r="A2518" s="167">
        <v>50720</v>
      </c>
      <c r="B2518" s="168">
        <v>45912</v>
      </c>
      <c r="C2518" s="168">
        <v>45912</v>
      </c>
      <c r="E2518" s="167" t="s">
        <v>6032</v>
      </c>
      <c r="F2518" s="167" t="s">
        <v>5498</v>
      </c>
      <c r="G2518" s="167" t="s">
        <v>5499</v>
      </c>
      <c r="H2518" s="167" t="s">
        <v>5870</v>
      </c>
      <c r="I2518" s="167" t="s">
        <v>4959</v>
      </c>
      <c r="O2518" s="167">
        <v>617</v>
      </c>
      <c r="P2518" s="167" t="s">
        <v>5871</v>
      </c>
      <c r="Q2518" s="167">
        <v>718.34</v>
      </c>
      <c r="S2518" s="167">
        <f t="shared" si="39"/>
        <v>718.34</v>
      </c>
      <c r="T2518" s="167" t="s">
        <v>1361</v>
      </c>
    </row>
    <row r="2519" spans="1:20">
      <c r="A2519" s="167">
        <v>50720</v>
      </c>
      <c r="B2519" s="168">
        <v>45915</v>
      </c>
      <c r="C2519" s="168">
        <v>45915</v>
      </c>
      <c r="E2519" s="167" t="s">
        <v>6030</v>
      </c>
      <c r="F2519" s="167" t="s">
        <v>2917</v>
      </c>
      <c r="G2519" s="167" t="s">
        <v>2918</v>
      </c>
      <c r="I2519" s="167" t="s">
        <v>4956</v>
      </c>
      <c r="O2519" s="167">
        <v>615</v>
      </c>
      <c r="P2519" s="167" t="s">
        <v>5871</v>
      </c>
      <c r="Q2519" s="167">
        <v>117.08</v>
      </c>
      <c r="S2519" s="167">
        <f t="shared" si="39"/>
        <v>117.08</v>
      </c>
      <c r="T2519" s="167" t="s">
        <v>1361</v>
      </c>
    </row>
    <row r="2520" spans="1:20">
      <c r="A2520" s="167">
        <v>50720</v>
      </c>
      <c r="B2520" s="168">
        <v>45915</v>
      </c>
      <c r="C2520" s="168">
        <v>45915</v>
      </c>
      <c r="E2520" s="167" t="s">
        <v>6031</v>
      </c>
      <c r="F2520" s="167" t="s">
        <v>1553</v>
      </c>
      <c r="G2520" s="167" t="s">
        <v>1554</v>
      </c>
      <c r="I2520" s="167" t="s">
        <v>4956</v>
      </c>
      <c r="O2520" s="167">
        <v>615</v>
      </c>
      <c r="P2520" s="167" t="s">
        <v>5871</v>
      </c>
      <c r="Q2520" s="167">
        <v>323.2</v>
      </c>
      <c r="S2520" s="167">
        <f t="shared" si="39"/>
        <v>323.2</v>
      </c>
      <c r="T2520" s="167" t="s">
        <v>1361</v>
      </c>
    </row>
    <row r="2521" spans="1:20">
      <c r="A2521" s="167">
        <v>50720</v>
      </c>
      <c r="B2521" s="168">
        <v>45915</v>
      </c>
      <c r="C2521" s="168">
        <v>45915</v>
      </c>
      <c r="E2521" s="167" t="s">
        <v>6032</v>
      </c>
      <c r="F2521" s="167" t="s">
        <v>5498</v>
      </c>
      <c r="G2521" s="167" t="s">
        <v>5499</v>
      </c>
      <c r="I2521" s="167" t="s">
        <v>4959</v>
      </c>
      <c r="O2521" s="167">
        <v>615</v>
      </c>
      <c r="P2521" s="167" t="s">
        <v>5871</v>
      </c>
      <c r="Q2521" s="167">
        <v>2377.8200000000002</v>
      </c>
      <c r="S2521" s="167">
        <f t="shared" si="39"/>
        <v>2377.8200000000002</v>
      </c>
      <c r="T2521" s="167" t="s">
        <v>1361</v>
      </c>
    </row>
    <row r="2522" spans="1:20">
      <c r="A2522" s="167">
        <v>50720</v>
      </c>
      <c r="B2522" s="168">
        <v>45923</v>
      </c>
      <c r="C2522" s="168">
        <v>45923</v>
      </c>
      <c r="E2522" s="167" t="s">
        <v>6032</v>
      </c>
      <c r="F2522" s="167" t="s">
        <v>5498</v>
      </c>
      <c r="G2522" s="167" t="s">
        <v>5499</v>
      </c>
      <c r="I2522" s="167" t="s">
        <v>4956</v>
      </c>
      <c r="O2522" s="167">
        <v>625</v>
      </c>
      <c r="P2522" s="167" t="s">
        <v>5871</v>
      </c>
      <c r="Q2522" s="167">
        <v>253.32</v>
      </c>
      <c r="S2522" s="167">
        <f t="shared" si="39"/>
        <v>253.32</v>
      </c>
      <c r="T2522" s="167" t="s">
        <v>1361</v>
      </c>
    </row>
    <row r="2523" spans="1:20">
      <c r="A2523" s="167">
        <v>50720</v>
      </c>
      <c r="B2523" s="168">
        <v>45923</v>
      </c>
      <c r="C2523" s="168">
        <v>45923</v>
      </c>
      <c r="E2523" s="167" t="s">
        <v>6032</v>
      </c>
      <c r="F2523" s="167" t="s">
        <v>5498</v>
      </c>
      <c r="G2523" s="167" t="s">
        <v>5499</v>
      </c>
      <c r="I2523" s="167" t="s">
        <v>4956</v>
      </c>
      <c r="O2523" s="167">
        <v>626</v>
      </c>
      <c r="P2523" s="167" t="s">
        <v>5871</v>
      </c>
      <c r="Q2523" s="167">
        <v>192.55</v>
      </c>
      <c r="S2523" s="167">
        <f t="shared" si="39"/>
        <v>192.55</v>
      </c>
      <c r="T2523" s="167" t="s">
        <v>1361</v>
      </c>
    </row>
    <row r="2524" spans="1:20">
      <c r="A2524" s="167">
        <v>50720</v>
      </c>
      <c r="B2524" s="168">
        <v>45926</v>
      </c>
      <c r="C2524" s="168">
        <v>45926</v>
      </c>
      <c r="E2524" s="167" t="s">
        <v>6029</v>
      </c>
      <c r="F2524" s="167" t="s">
        <v>5948</v>
      </c>
      <c r="G2524" s="167" t="s">
        <v>5949</v>
      </c>
      <c r="H2524" s="167" t="s">
        <v>5870</v>
      </c>
      <c r="I2524" s="167" t="s">
        <v>4956</v>
      </c>
      <c r="O2524" s="167">
        <v>619</v>
      </c>
      <c r="P2524" s="167" t="s">
        <v>5871</v>
      </c>
      <c r="Q2524" s="167">
        <v>511.97</v>
      </c>
      <c r="S2524" s="167">
        <f t="shared" si="39"/>
        <v>511.97</v>
      </c>
      <c r="T2524" s="167" t="s">
        <v>1361</v>
      </c>
    </row>
    <row r="2525" spans="1:20">
      <c r="A2525" s="167">
        <v>50720</v>
      </c>
      <c r="B2525" s="168">
        <v>45926</v>
      </c>
      <c r="C2525" s="168">
        <v>45926</v>
      </c>
      <c r="E2525" s="167" t="s">
        <v>6030</v>
      </c>
      <c r="F2525" s="167" t="s">
        <v>2917</v>
      </c>
      <c r="G2525" s="167" t="s">
        <v>2918</v>
      </c>
      <c r="H2525" s="167" t="s">
        <v>5870</v>
      </c>
      <c r="I2525" s="167" t="s">
        <v>4956</v>
      </c>
      <c r="O2525" s="167">
        <v>619</v>
      </c>
      <c r="P2525" s="167" t="s">
        <v>5871</v>
      </c>
      <c r="Q2525" s="167">
        <v>228.15</v>
      </c>
      <c r="S2525" s="167">
        <f t="shared" si="39"/>
        <v>228.15</v>
      </c>
      <c r="T2525" s="167" t="s">
        <v>1361</v>
      </c>
    </row>
    <row r="2526" spans="1:20">
      <c r="A2526" s="167">
        <v>50720</v>
      </c>
      <c r="B2526" s="168">
        <v>45926</v>
      </c>
      <c r="C2526" s="168">
        <v>45926</v>
      </c>
      <c r="E2526" s="167" t="s">
        <v>6031</v>
      </c>
      <c r="F2526" s="167" t="s">
        <v>1553</v>
      </c>
      <c r="G2526" s="167" t="s">
        <v>1554</v>
      </c>
      <c r="H2526" s="167" t="s">
        <v>5870</v>
      </c>
      <c r="I2526" s="167" t="s">
        <v>4956</v>
      </c>
      <c r="O2526" s="167">
        <v>619</v>
      </c>
      <c r="P2526" s="167" t="s">
        <v>5871</v>
      </c>
      <c r="Q2526" s="167">
        <v>582.54</v>
      </c>
      <c r="S2526" s="167">
        <f t="shared" si="39"/>
        <v>582.54</v>
      </c>
      <c r="T2526" s="167" t="s">
        <v>1361</v>
      </c>
    </row>
    <row r="2527" spans="1:20">
      <c r="A2527" s="167">
        <v>50720</v>
      </c>
      <c r="B2527" s="168">
        <v>45926</v>
      </c>
      <c r="C2527" s="168">
        <v>45926</v>
      </c>
      <c r="E2527" s="167" t="s">
        <v>6032</v>
      </c>
      <c r="F2527" s="167" t="s">
        <v>5498</v>
      </c>
      <c r="G2527" s="167" t="s">
        <v>5499</v>
      </c>
      <c r="H2527" s="167" t="s">
        <v>5870</v>
      </c>
      <c r="I2527" s="167" t="s">
        <v>4959</v>
      </c>
      <c r="O2527" s="167">
        <v>619</v>
      </c>
      <c r="P2527" s="167" t="s">
        <v>5871</v>
      </c>
      <c r="Q2527" s="167">
        <v>485.51</v>
      </c>
      <c r="S2527" s="167">
        <f t="shared" si="39"/>
        <v>485.51</v>
      </c>
      <c r="T2527" s="167" t="s">
        <v>1361</v>
      </c>
    </row>
    <row r="2528" spans="1:20">
      <c r="A2528" s="167">
        <v>50720</v>
      </c>
      <c r="B2528" s="168">
        <v>45930</v>
      </c>
      <c r="C2528" s="168">
        <v>45930</v>
      </c>
      <c r="E2528" s="167" t="s">
        <v>5890</v>
      </c>
      <c r="F2528" s="167" t="s">
        <v>5948</v>
      </c>
      <c r="G2528" s="167" t="s">
        <v>5949</v>
      </c>
      <c r="H2528" s="167" t="s">
        <v>5870</v>
      </c>
      <c r="I2528" s="167" t="s">
        <v>4956</v>
      </c>
      <c r="O2528" s="167">
        <v>620</v>
      </c>
      <c r="P2528" s="167" t="s">
        <v>5871</v>
      </c>
      <c r="Q2528" s="167">
        <v>358.38</v>
      </c>
      <c r="S2528" s="167">
        <f t="shared" si="39"/>
        <v>358.38</v>
      </c>
      <c r="T2528" s="167" t="s">
        <v>1361</v>
      </c>
    </row>
    <row r="2529" spans="1:20">
      <c r="A2529" s="167">
        <v>50720</v>
      </c>
      <c r="B2529" s="168">
        <v>45930</v>
      </c>
      <c r="C2529" s="168">
        <v>45930</v>
      </c>
      <c r="E2529" s="167" t="s">
        <v>5890</v>
      </c>
      <c r="F2529" s="167" t="s">
        <v>1553</v>
      </c>
      <c r="G2529" s="167" t="s">
        <v>1554</v>
      </c>
      <c r="H2529" s="167" t="s">
        <v>5870</v>
      </c>
      <c r="I2529" s="167" t="s">
        <v>4956</v>
      </c>
      <c r="O2529" s="167">
        <v>620</v>
      </c>
      <c r="P2529" s="167" t="s">
        <v>5871</v>
      </c>
      <c r="Q2529" s="167">
        <v>407.78</v>
      </c>
      <c r="S2529" s="167">
        <f t="shared" si="39"/>
        <v>407.78</v>
      </c>
      <c r="T2529" s="167" t="s">
        <v>1361</v>
      </c>
    </row>
    <row r="2530" spans="1:20">
      <c r="A2530" s="167">
        <v>50720</v>
      </c>
      <c r="B2530" s="168">
        <v>45930</v>
      </c>
      <c r="C2530" s="168">
        <v>45930</v>
      </c>
      <c r="E2530" s="167" t="s">
        <v>5890</v>
      </c>
      <c r="F2530" s="167" t="s">
        <v>2917</v>
      </c>
      <c r="G2530" s="167" t="s">
        <v>2918</v>
      </c>
      <c r="H2530" s="167" t="s">
        <v>5870</v>
      </c>
      <c r="I2530" s="167" t="s">
        <v>4956</v>
      </c>
      <c r="O2530" s="167">
        <v>620</v>
      </c>
      <c r="P2530" s="167" t="s">
        <v>5871</v>
      </c>
      <c r="Q2530" s="167">
        <v>159.71</v>
      </c>
      <c r="S2530" s="167">
        <f t="shared" si="39"/>
        <v>159.71</v>
      </c>
      <c r="T2530" s="167" t="s">
        <v>1361</v>
      </c>
    </row>
    <row r="2531" spans="1:20">
      <c r="A2531" s="167">
        <v>50720</v>
      </c>
      <c r="B2531" s="168">
        <v>45930</v>
      </c>
      <c r="C2531" s="168">
        <v>45930</v>
      </c>
      <c r="E2531" s="167" t="s">
        <v>5890</v>
      </c>
      <c r="F2531" s="167" t="s">
        <v>5498</v>
      </c>
      <c r="G2531" s="167" t="s">
        <v>5499</v>
      </c>
      <c r="H2531" s="167" t="s">
        <v>5870</v>
      </c>
      <c r="I2531" s="167" t="s">
        <v>4959</v>
      </c>
      <c r="O2531" s="167">
        <v>620</v>
      </c>
      <c r="P2531" s="167" t="s">
        <v>5871</v>
      </c>
      <c r="Q2531" s="167">
        <v>339.86</v>
      </c>
      <c r="S2531" s="167">
        <f t="shared" si="39"/>
        <v>339.86</v>
      </c>
      <c r="T2531" s="167" t="s">
        <v>1361</v>
      </c>
    </row>
    <row r="2532" spans="1:20">
      <c r="A2532" s="167">
        <v>50720</v>
      </c>
      <c r="B2532" s="168">
        <v>45931</v>
      </c>
      <c r="C2532" s="168">
        <v>45931</v>
      </c>
      <c r="E2532" s="167" t="s">
        <v>5869</v>
      </c>
      <c r="F2532" s="167" t="s">
        <v>5948</v>
      </c>
      <c r="G2532" s="167" t="s">
        <v>5949</v>
      </c>
      <c r="H2532" s="167" t="s">
        <v>5870</v>
      </c>
      <c r="I2532" s="167" t="s">
        <v>4956</v>
      </c>
      <c r="O2532" s="167">
        <v>621</v>
      </c>
      <c r="P2532" s="167" t="s">
        <v>5871</v>
      </c>
      <c r="R2532" s="167">
        <v>358.38</v>
      </c>
      <c r="S2532" s="167">
        <f t="shared" si="39"/>
        <v>-358.38</v>
      </c>
      <c r="T2532" s="167" t="s">
        <v>1361</v>
      </c>
    </row>
    <row r="2533" spans="1:20">
      <c r="A2533" s="167">
        <v>50720</v>
      </c>
      <c r="B2533" s="168">
        <v>45931</v>
      </c>
      <c r="C2533" s="168">
        <v>45931</v>
      </c>
      <c r="E2533" s="167" t="s">
        <v>5869</v>
      </c>
      <c r="F2533" s="167" t="s">
        <v>1553</v>
      </c>
      <c r="G2533" s="167" t="s">
        <v>1554</v>
      </c>
      <c r="H2533" s="167" t="s">
        <v>5870</v>
      </c>
      <c r="I2533" s="167" t="s">
        <v>4956</v>
      </c>
      <c r="O2533" s="167">
        <v>621</v>
      </c>
      <c r="P2533" s="167" t="s">
        <v>5871</v>
      </c>
      <c r="R2533" s="167">
        <v>407.78</v>
      </c>
      <c r="S2533" s="167">
        <f t="shared" si="39"/>
        <v>-407.78</v>
      </c>
      <c r="T2533" s="167" t="s">
        <v>1361</v>
      </c>
    </row>
    <row r="2534" spans="1:20">
      <c r="A2534" s="167">
        <v>50720</v>
      </c>
      <c r="B2534" s="168">
        <v>45931</v>
      </c>
      <c r="C2534" s="168">
        <v>45931</v>
      </c>
      <c r="E2534" s="167" t="s">
        <v>5869</v>
      </c>
      <c r="F2534" s="167" t="s">
        <v>2917</v>
      </c>
      <c r="G2534" s="167" t="s">
        <v>2918</v>
      </c>
      <c r="H2534" s="167" t="s">
        <v>5870</v>
      </c>
      <c r="I2534" s="167" t="s">
        <v>4956</v>
      </c>
      <c r="O2534" s="167">
        <v>621</v>
      </c>
      <c r="P2534" s="167" t="s">
        <v>5871</v>
      </c>
      <c r="R2534" s="167">
        <v>159.71</v>
      </c>
      <c r="S2534" s="167">
        <f t="shared" si="39"/>
        <v>-159.71</v>
      </c>
      <c r="T2534" s="167" t="s">
        <v>1361</v>
      </c>
    </row>
    <row r="2535" spans="1:20">
      <c r="A2535" s="167">
        <v>50720</v>
      </c>
      <c r="B2535" s="168">
        <v>45931</v>
      </c>
      <c r="C2535" s="168">
        <v>45931</v>
      </c>
      <c r="E2535" s="167" t="s">
        <v>6032</v>
      </c>
      <c r="F2535" s="167" t="s">
        <v>5498</v>
      </c>
      <c r="G2535" s="167" t="s">
        <v>5499</v>
      </c>
      <c r="I2535" s="167" t="s">
        <v>4956</v>
      </c>
      <c r="O2535" s="167">
        <v>641</v>
      </c>
      <c r="P2535" s="167" t="s">
        <v>5871</v>
      </c>
      <c r="Q2535" s="167">
        <v>215.16</v>
      </c>
      <c r="S2535" s="167">
        <f t="shared" si="39"/>
        <v>215.16</v>
      </c>
      <c r="T2535" s="167" t="s">
        <v>1361</v>
      </c>
    </row>
    <row r="2536" spans="1:20">
      <c r="A2536" s="167">
        <v>50720</v>
      </c>
      <c r="B2536" s="168">
        <v>45931</v>
      </c>
      <c r="C2536" s="168">
        <v>45931</v>
      </c>
      <c r="E2536" s="167" t="s">
        <v>5869</v>
      </c>
      <c r="F2536" s="167" t="s">
        <v>5498</v>
      </c>
      <c r="G2536" s="167" t="s">
        <v>5499</v>
      </c>
      <c r="H2536" s="167" t="s">
        <v>5870</v>
      </c>
      <c r="I2536" s="167" t="s">
        <v>4959</v>
      </c>
      <c r="O2536" s="167">
        <v>621</v>
      </c>
      <c r="P2536" s="167" t="s">
        <v>5871</v>
      </c>
      <c r="R2536" s="167">
        <v>339.86</v>
      </c>
      <c r="S2536" s="167">
        <f t="shared" si="39"/>
        <v>-339.86</v>
      </c>
      <c r="T2536" s="167" t="s">
        <v>1361</v>
      </c>
    </row>
    <row r="2537" spans="1:20">
      <c r="A2537" s="167">
        <v>50720</v>
      </c>
      <c r="B2537" s="168">
        <v>45940</v>
      </c>
      <c r="C2537" s="168">
        <v>45940</v>
      </c>
      <c r="E2537" s="167" t="s">
        <v>6032</v>
      </c>
      <c r="F2537" s="167" t="s">
        <v>5498</v>
      </c>
      <c r="G2537" s="167" t="s">
        <v>5499</v>
      </c>
      <c r="I2537" s="167" t="s">
        <v>4956</v>
      </c>
      <c r="O2537" s="167">
        <v>629</v>
      </c>
      <c r="P2537" s="167" t="s">
        <v>5871</v>
      </c>
      <c r="Q2537" s="167">
        <v>62.01</v>
      </c>
      <c r="S2537" s="167">
        <f t="shared" si="39"/>
        <v>62.01</v>
      </c>
      <c r="T2537" s="167" t="s">
        <v>1361</v>
      </c>
    </row>
    <row r="2538" spans="1:20">
      <c r="A2538" s="167">
        <v>50720</v>
      </c>
      <c r="B2538" s="168">
        <v>45940</v>
      </c>
      <c r="C2538" s="168">
        <v>45940</v>
      </c>
      <c r="E2538" s="167" t="s">
        <v>6029</v>
      </c>
      <c r="F2538" s="167" t="s">
        <v>5948</v>
      </c>
      <c r="G2538" s="167" t="s">
        <v>5949</v>
      </c>
      <c r="H2538" s="167" t="s">
        <v>5870</v>
      </c>
      <c r="I2538" s="167" t="s">
        <v>4956</v>
      </c>
      <c r="O2538" s="167">
        <v>634</v>
      </c>
      <c r="P2538" s="167" t="s">
        <v>5871</v>
      </c>
      <c r="Q2538" s="167">
        <v>373.56</v>
      </c>
      <c r="S2538" s="167">
        <f t="shared" si="39"/>
        <v>373.56</v>
      </c>
      <c r="T2538" s="167" t="s">
        <v>1361</v>
      </c>
    </row>
    <row r="2539" spans="1:20">
      <c r="A2539" s="167">
        <v>50720</v>
      </c>
      <c r="B2539" s="168">
        <v>45940</v>
      </c>
      <c r="C2539" s="168">
        <v>45940</v>
      </c>
      <c r="E2539" s="167" t="s">
        <v>6030</v>
      </c>
      <c r="F2539" s="167" t="s">
        <v>2917</v>
      </c>
      <c r="G2539" s="167" t="s">
        <v>2918</v>
      </c>
      <c r="H2539" s="167" t="s">
        <v>5870</v>
      </c>
      <c r="I2539" s="167" t="s">
        <v>4956</v>
      </c>
      <c r="O2539" s="167">
        <v>634</v>
      </c>
      <c r="P2539" s="167" t="s">
        <v>5871</v>
      </c>
      <c r="Q2539" s="167">
        <v>228.14</v>
      </c>
      <c r="S2539" s="167">
        <f t="shared" si="39"/>
        <v>228.14</v>
      </c>
      <c r="T2539" s="167" t="s">
        <v>1361</v>
      </c>
    </row>
    <row r="2540" spans="1:20">
      <c r="A2540" s="167">
        <v>50720</v>
      </c>
      <c r="B2540" s="168">
        <v>45940</v>
      </c>
      <c r="C2540" s="168">
        <v>45940</v>
      </c>
      <c r="E2540" s="167" t="s">
        <v>6031</v>
      </c>
      <c r="F2540" s="167" t="s">
        <v>1553</v>
      </c>
      <c r="G2540" s="167" t="s">
        <v>1554</v>
      </c>
      <c r="H2540" s="167" t="s">
        <v>5870</v>
      </c>
      <c r="I2540" s="167" t="s">
        <v>4956</v>
      </c>
      <c r="O2540" s="167">
        <v>634</v>
      </c>
      <c r="P2540" s="167" t="s">
        <v>5871</v>
      </c>
      <c r="Q2540" s="167">
        <v>582.54999999999995</v>
      </c>
      <c r="S2540" s="167">
        <f t="shared" si="39"/>
        <v>582.54999999999995</v>
      </c>
      <c r="T2540" s="167" t="s">
        <v>1361</v>
      </c>
    </row>
    <row r="2541" spans="1:20">
      <c r="A2541" s="167">
        <v>50720</v>
      </c>
      <c r="B2541" s="168">
        <v>45940</v>
      </c>
      <c r="C2541" s="168">
        <v>45940</v>
      </c>
      <c r="E2541" s="167" t="s">
        <v>6032</v>
      </c>
      <c r="F2541" s="167" t="s">
        <v>5498</v>
      </c>
      <c r="G2541" s="167" t="s">
        <v>5499</v>
      </c>
      <c r="H2541" s="167" t="s">
        <v>5870</v>
      </c>
      <c r="I2541" s="167" t="s">
        <v>4959</v>
      </c>
      <c r="O2541" s="167">
        <v>634</v>
      </c>
      <c r="P2541" s="167" t="s">
        <v>5871</v>
      </c>
      <c r="Q2541" s="167">
        <v>485.51</v>
      </c>
      <c r="S2541" s="167">
        <f t="shared" si="39"/>
        <v>485.51</v>
      </c>
      <c r="T2541" s="167" t="s">
        <v>1361</v>
      </c>
    </row>
    <row r="2542" spans="1:20">
      <c r="A2542" s="167">
        <v>50720</v>
      </c>
      <c r="B2542" s="168">
        <v>45945</v>
      </c>
      <c r="C2542" s="168">
        <v>45945</v>
      </c>
      <c r="E2542" s="167" t="s">
        <v>6032</v>
      </c>
      <c r="F2542" s="167" t="s">
        <v>5498</v>
      </c>
      <c r="G2542" s="167" t="s">
        <v>5499</v>
      </c>
      <c r="I2542" s="167" t="s">
        <v>4956</v>
      </c>
      <c r="O2542" s="167">
        <v>631</v>
      </c>
      <c r="P2542" s="167" t="s">
        <v>5871</v>
      </c>
      <c r="Q2542" s="167">
        <v>215.15</v>
      </c>
      <c r="S2542" s="167">
        <f t="shared" si="39"/>
        <v>215.15</v>
      </c>
      <c r="T2542" s="167" t="s">
        <v>1361</v>
      </c>
    </row>
    <row r="2543" spans="1:20">
      <c r="A2543" s="167">
        <v>50720</v>
      </c>
      <c r="B2543" s="168">
        <v>45945</v>
      </c>
      <c r="C2543" s="168">
        <v>45945</v>
      </c>
      <c r="E2543" s="167" t="s">
        <v>6032</v>
      </c>
      <c r="F2543" s="167" t="s">
        <v>5498</v>
      </c>
      <c r="G2543" s="167" t="s">
        <v>5499</v>
      </c>
      <c r="I2543" s="167" t="s">
        <v>4956</v>
      </c>
      <c r="O2543" s="167">
        <v>632</v>
      </c>
      <c r="P2543" s="167" t="s">
        <v>5871</v>
      </c>
      <c r="Q2543" s="167">
        <v>1166.67</v>
      </c>
      <c r="S2543" s="167">
        <f t="shared" si="39"/>
        <v>1166.67</v>
      </c>
      <c r="T2543" s="167" t="s">
        <v>1361</v>
      </c>
    </row>
    <row r="2544" spans="1:20">
      <c r="A2544" s="167">
        <v>50720</v>
      </c>
      <c r="B2544" s="168">
        <v>45945</v>
      </c>
      <c r="C2544" s="168">
        <v>45945</v>
      </c>
      <c r="E2544" s="167" t="s">
        <v>6030</v>
      </c>
      <c r="F2544" s="167" t="s">
        <v>2917</v>
      </c>
      <c r="G2544" s="167" t="s">
        <v>2918</v>
      </c>
      <c r="I2544" s="167" t="s">
        <v>4956</v>
      </c>
      <c r="O2544" s="167">
        <v>632</v>
      </c>
      <c r="P2544" s="167" t="s">
        <v>5871</v>
      </c>
      <c r="Q2544" s="167">
        <v>137.11000000000001</v>
      </c>
      <c r="S2544" s="167">
        <f t="shared" si="39"/>
        <v>137.11000000000001</v>
      </c>
      <c r="T2544" s="167" t="s">
        <v>1361</v>
      </c>
    </row>
    <row r="2545" spans="1:20">
      <c r="A2545" s="167">
        <v>50720</v>
      </c>
      <c r="B2545" s="168">
        <v>45945</v>
      </c>
      <c r="C2545" s="168">
        <v>45945</v>
      </c>
      <c r="E2545" s="167" t="s">
        <v>6031</v>
      </c>
      <c r="F2545" s="167" t="s">
        <v>1553</v>
      </c>
      <c r="G2545" s="167" t="s">
        <v>1554</v>
      </c>
      <c r="I2545" s="167" t="s">
        <v>4956</v>
      </c>
      <c r="O2545" s="167">
        <v>632</v>
      </c>
      <c r="P2545" s="167" t="s">
        <v>5871</v>
      </c>
      <c r="Q2545" s="167">
        <v>215.51</v>
      </c>
      <c r="S2545" s="167">
        <f t="shared" si="39"/>
        <v>215.51</v>
      </c>
      <c r="T2545" s="167" t="s">
        <v>1361</v>
      </c>
    </row>
    <row r="2546" spans="1:20">
      <c r="A2546" s="167">
        <v>50720</v>
      </c>
      <c r="B2546" s="168">
        <v>45954</v>
      </c>
      <c r="C2546" s="168">
        <v>45954</v>
      </c>
      <c r="E2546" s="167" t="s">
        <v>6029</v>
      </c>
      <c r="F2546" s="167" t="s">
        <v>5948</v>
      </c>
      <c r="G2546" s="167" t="s">
        <v>5949</v>
      </c>
      <c r="H2546" s="167" t="s">
        <v>5870</v>
      </c>
      <c r="I2546" s="167" t="s">
        <v>4956</v>
      </c>
      <c r="O2546" s="167">
        <v>636</v>
      </c>
      <c r="P2546" s="167" t="s">
        <v>5871</v>
      </c>
      <c r="Q2546" s="167">
        <v>373.57</v>
      </c>
      <c r="S2546" s="167">
        <f t="shared" si="39"/>
        <v>373.57</v>
      </c>
      <c r="T2546" s="167" t="s">
        <v>1361</v>
      </c>
    </row>
    <row r="2547" spans="1:20">
      <c r="A2547" s="167">
        <v>50720</v>
      </c>
      <c r="B2547" s="168">
        <v>45954</v>
      </c>
      <c r="C2547" s="168">
        <v>45954</v>
      </c>
      <c r="E2547" s="167" t="s">
        <v>6030</v>
      </c>
      <c r="F2547" s="167" t="s">
        <v>2917</v>
      </c>
      <c r="G2547" s="167" t="s">
        <v>2918</v>
      </c>
      <c r="H2547" s="167" t="s">
        <v>5870</v>
      </c>
      <c r="I2547" s="167" t="s">
        <v>4956</v>
      </c>
      <c r="O2547" s="167">
        <v>636</v>
      </c>
      <c r="P2547" s="167" t="s">
        <v>5871</v>
      </c>
      <c r="Q2547" s="167">
        <v>228.14</v>
      </c>
      <c r="S2547" s="167">
        <f t="shared" si="39"/>
        <v>228.14</v>
      </c>
      <c r="T2547" s="167" t="s">
        <v>1361</v>
      </c>
    </row>
    <row r="2548" spans="1:20">
      <c r="A2548" s="167">
        <v>50720</v>
      </c>
      <c r="B2548" s="168">
        <v>45954</v>
      </c>
      <c r="C2548" s="168">
        <v>45954</v>
      </c>
      <c r="E2548" s="167" t="s">
        <v>6031</v>
      </c>
      <c r="F2548" s="167" t="s">
        <v>1553</v>
      </c>
      <c r="G2548" s="167" t="s">
        <v>1554</v>
      </c>
      <c r="H2548" s="167" t="s">
        <v>5870</v>
      </c>
      <c r="I2548" s="167" t="s">
        <v>4956</v>
      </c>
      <c r="O2548" s="167">
        <v>636</v>
      </c>
      <c r="P2548" s="167" t="s">
        <v>5871</v>
      </c>
      <c r="Q2548" s="167">
        <v>582.58000000000004</v>
      </c>
      <c r="S2548" s="167">
        <f t="shared" si="39"/>
        <v>582.58000000000004</v>
      </c>
      <c r="T2548" s="167" t="s">
        <v>1361</v>
      </c>
    </row>
    <row r="2549" spans="1:20">
      <c r="A2549" s="167">
        <v>50720</v>
      </c>
      <c r="B2549" s="168">
        <v>45954</v>
      </c>
      <c r="C2549" s="168">
        <v>45954</v>
      </c>
      <c r="E2549" s="167" t="s">
        <v>6032</v>
      </c>
      <c r="F2549" s="167" t="s">
        <v>5498</v>
      </c>
      <c r="G2549" s="167" t="s">
        <v>5499</v>
      </c>
      <c r="H2549" s="167" t="s">
        <v>5870</v>
      </c>
      <c r="I2549" s="167" t="s">
        <v>4959</v>
      </c>
      <c r="O2549" s="167">
        <v>636</v>
      </c>
      <c r="P2549" s="167" t="s">
        <v>5871</v>
      </c>
      <c r="Q2549" s="167">
        <v>485.58</v>
      </c>
      <c r="S2549" s="167">
        <f t="shared" si="39"/>
        <v>485.58</v>
      </c>
      <c r="T2549" s="167" t="s">
        <v>1361</v>
      </c>
    </row>
    <row r="2550" spans="1:20">
      <c r="A2550" s="167">
        <v>50720</v>
      </c>
      <c r="B2550" s="168">
        <v>45961</v>
      </c>
      <c r="C2550" s="168">
        <v>45961</v>
      </c>
      <c r="E2550" s="167" t="s">
        <v>5894</v>
      </c>
      <c r="F2550" s="167" t="s">
        <v>5948</v>
      </c>
      <c r="G2550" s="167" t="s">
        <v>5949</v>
      </c>
      <c r="H2550" s="167" t="s">
        <v>5870</v>
      </c>
      <c r="I2550" s="167" t="s">
        <v>4956</v>
      </c>
      <c r="O2550" s="167">
        <v>637</v>
      </c>
      <c r="P2550" s="167" t="s">
        <v>5871</v>
      </c>
      <c r="Q2550" s="167">
        <v>373.57</v>
      </c>
      <c r="S2550" s="167">
        <f t="shared" si="39"/>
        <v>373.57</v>
      </c>
      <c r="T2550" s="167" t="s">
        <v>1361</v>
      </c>
    </row>
    <row r="2551" spans="1:20">
      <c r="A2551" s="167">
        <v>50720</v>
      </c>
      <c r="B2551" s="168">
        <v>45961</v>
      </c>
      <c r="C2551" s="168">
        <v>45961</v>
      </c>
      <c r="E2551" s="167" t="s">
        <v>5894</v>
      </c>
      <c r="F2551" s="167" t="s">
        <v>1553</v>
      </c>
      <c r="G2551" s="167" t="s">
        <v>1554</v>
      </c>
      <c r="H2551" s="167" t="s">
        <v>5870</v>
      </c>
      <c r="I2551" s="167" t="s">
        <v>4956</v>
      </c>
      <c r="O2551" s="167">
        <v>637</v>
      </c>
      <c r="P2551" s="167" t="s">
        <v>5871</v>
      </c>
      <c r="Q2551" s="167">
        <v>582.58000000000004</v>
      </c>
      <c r="S2551" s="167">
        <f t="shared" si="39"/>
        <v>582.58000000000004</v>
      </c>
      <c r="T2551" s="167" t="s">
        <v>1361</v>
      </c>
    </row>
    <row r="2552" spans="1:20">
      <c r="A2552" s="167">
        <v>50720</v>
      </c>
      <c r="B2552" s="168">
        <v>45961</v>
      </c>
      <c r="C2552" s="168">
        <v>45961</v>
      </c>
      <c r="E2552" s="167" t="s">
        <v>5894</v>
      </c>
      <c r="F2552" s="167" t="s">
        <v>2917</v>
      </c>
      <c r="G2552" s="167" t="s">
        <v>2918</v>
      </c>
      <c r="H2552" s="167" t="s">
        <v>5870</v>
      </c>
      <c r="I2552" s="167" t="s">
        <v>4956</v>
      </c>
      <c r="O2552" s="167">
        <v>637</v>
      </c>
      <c r="P2552" s="167" t="s">
        <v>5871</v>
      </c>
      <c r="Q2552" s="167">
        <v>228.14</v>
      </c>
      <c r="S2552" s="167">
        <f t="shared" si="39"/>
        <v>228.14</v>
      </c>
      <c r="T2552" s="167" t="s">
        <v>1361</v>
      </c>
    </row>
    <row r="2553" spans="1:20">
      <c r="A2553" s="167">
        <v>50720</v>
      </c>
      <c r="B2553" s="168">
        <v>45961</v>
      </c>
      <c r="C2553" s="168">
        <v>45961</v>
      </c>
      <c r="E2553" s="167" t="s">
        <v>5894</v>
      </c>
      <c r="F2553" s="167" t="s">
        <v>5498</v>
      </c>
      <c r="G2553" s="167" t="s">
        <v>5499</v>
      </c>
      <c r="H2553" s="167" t="s">
        <v>5870</v>
      </c>
      <c r="I2553" s="167" t="s">
        <v>4959</v>
      </c>
      <c r="O2553" s="167">
        <v>637</v>
      </c>
      <c r="P2553" s="167" t="s">
        <v>5871</v>
      </c>
      <c r="Q2553" s="167">
        <v>485.58</v>
      </c>
      <c r="S2553" s="167">
        <f t="shared" si="39"/>
        <v>485.58</v>
      </c>
      <c r="T2553" s="167" t="s">
        <v>1361</v>
      </c>
    </row>
    <row r="2554" spans="1:20">
      <c r="A2554" s="167">
        <v>50801</v>
      </c>
      <c r="B2554" s="168">
        <v>45901</v>
      </c>
      <c r="C2554" s="168">
        <v>45901</v>
      </c>
      <c r="E2554" s="167" t="s">
        <v>5869</v>
      </c>
      <c r="F2554" s="167" t="s">
        <v>4984</v>
      </c>
      <c r="G2554" s="167" t="s">
        <v>4985</v>
      </c>
      <c r="H2554" s="167" t="s">
        <v>6033</v>
      </c>
      <c r="I2554" s="167" t="s">
        <v>4956</v>
      </c>
      <c r="O2554" s="167">
        <v>613</v>
      </c>
      <c r="P2554" s="167" t="s">
        <v>5871</v>
      </c>
      <c r="R2554" s="167">
        <v>122.89</v>
      </c>
      <c r="S2554" s="167">
        <f t="shared" si="39"/>
        <v>-122.89</v>
      </c>
      <c r="T2554" s="167" t="s">
        <v>1361</v>
      </c>
    </row>
    <row r="2555" spans="1:20">
      <c r="A2555" s="167">
        <v>50801</v>
      </c>
      <c r="B2555" s="168">
        <v>45901</v>
      </c>
      <c r="C2555" s="168">
        <v>45901</v>
      </c>
      <c r="E2555" s="167" t="s">
        <v>5869</v>
      </c>
      <c r="F2555" s="167" t="s">
        <v>5874</v>
      </c>
      <c r="G2555" s="167" t="s">
        <v>5875</v>
      </c>
      <c r="H2555" s="167" t="s">
        <v>6033</v>
      </c>
      <c r="I2555" s="167" t="s">
        <v>4956</v>
      </c>
      <c r="O2555" s="167">
        <v>613</v>
      </c>
      <c r="P2555" s="167" t="s">
        <v>5871</v>
      </c>
      <c r="R2555" s="167">
        <v>72.12</v>
      </c>
      <c r="S2555" s="167">
        <f t="shared" si="39"/>
        <v>-72.12</v>
      </c>
      <c r="T2555" s="167" t="s">
        <v>1361</v>
      </c>
    </row>
    <row r="2556" spans="1:20">
      <c r="A2556" s="167">
        <v>50801</v>
      </c>
      <c r="B2556" s="168">
        <v>45901</v>
      </c>
      <c r="C2556" s="168">
        <v>45901</v>
      </c>
      <c r="E2556" s="167" t="s">
        <v>5869</v>
      </c>
      <c r="F2556" s="167" t="s">
        <v>5876</v>
      </c>
      <c r="G2556" s="167" t="s">
        <v>5877</v>
      </c>
      <c r="H2556" s="167" t="s">
        <v>6033</v>
      </c>
      <c r="I2556" s="167" t="s">
        <v>4971</v>
      </c>
      <c r="O2556" s="167">
        <v>613</v>
      </c>
      <c r="P2556" s="167" t="s">
        <v>5871</v>
      </c>
      <c r="R2556" s="167">
        <v>52.29</v>
      </c>
      <c r="S2556" s="167">
        <f t="shared" si="39"/>
        <v>-52.29</v>
      </c>
      <c r="T2556" s="167" t="s">
        <v>1361</v>
      </c>
    </row>
    <row r="2557" spans="1:20">
      <c r="A2557" s="167">
        <v>50801</v>
      </c>
      <c r="B2557" s="168">
        <v>45912</v>
      </c>
      <c r="C2557" s="168">
        <v>45912</v>
      </c>
      <c r="E2557" s="167" t="s">
        <v>6034</v>
      </c>
      <c r="F2557" s="167" t="s">
        <v>5874</v>
      </c>
      <c r="G2557" s="167" t="s">
        <v>5875</v>
      </c>
      <c r="H2557" s="167" t="s">
        <v>6033</v>
      </c>
      <c r="I2557" s="167" t="s">
        <v>4956</v>
      </c>
      <c r="O2557" s="167">
        <v>617</v>
      </c>
      <c r="P2557" s="167" t="s">
        <v>5871</v>
      </c>
      <c r="Q2557" s="167">
        <v>144.22999999999999</v>
      </c>
      <c r="S2557" s="167">
        <f t="shared" si="39"/>
        <v>144.22999999999999</v>
      </c>
      <c r="T2557" s="167" t="s">
        <v>1361</v>
      </c>
    </row>
    <row r="2558" spans="1:20">
      <c r="A2558" s="167">
        <v>50801</v>
      </c>
      <c r="B2558" s="168">
        <v>45912</v>
      </c>
      <c r="C2558" s="168">
        <v>45912</v>
      </c>
      <c r="E2558" s="167" t="s">
        <v>6035</v>
      </c>
      <c r="F2558" s="167" t="s">
        <v>4984</v>
      </c>
      <c r="G2558" s="167" t="s">
        <v>4985</v>
      </c>
      <c r="H2558" s="167" t="s">
        <v>6033</v>
      </c>
      <c r="I2558" s="167" t="s">
        <v>4956</v>
      </c>
      <c r="O2558" s="167">
        <v>617</v>
      </c>
      <c r="P2558" s="167" t="s">
        <v>5871</v>
      </c>
      <c r="Q2558" s="167">
        <v>245.77</v>
      </c>
      <c r="S2558" s="167">
        <f t="shared" si="39"/>
        <v>245.77</v>
      </c>
      <c r="T2558" s="167" t="s">
        <v>1361</v>
      </c>
    </row>
    <row r="2559" spans="1:20">
      <c r="A2559" s="167">
        <v>50801</v>
      </c>
      <c r="B2559" s="168">
        <v>45912</v>
      </c>
      <c r="C2559" s="168">
        <v>45912</v>
      </c>
      <c r="E2559" s="167" t="s">
        <v>6036</v>
      </c>
      <c r="F2559" s="167" t="s">
        <v>5876</v>
      </c>
      <c r="G2559" s="167" t="s">
        <v>5877</v>
      </c>
      <c r="H2559" s="167" t="s">
        <v>6033</v>
      </c>
      <c r="I2559" s="167" t="s">
        <v>4971</v>
      </c>
      <c r="O2559" s="167">
        <v>617</v>
      </c>
      <c r="P2559" s="167" t="s">
        <v>5871</v>
      </c>
      <c r="Q2559" s="167">
        <v>104.58</v>
      </c>
      <c r="S2559" s="167">
        <f t="shared" si="39"/>
        <v>104.58</v>
      </c>
      <c r="T2559" s="167" t="s">
        <v>1361</v>
      </c>
    </row>
    <row r="2560" spans="1:20">
      <c r="A2560" s="167">
        <v>50801</v>
      </c>
      <c r="B2560" s="168">
        <v>45919</v>
      </c>
      <c r="C2560" s="168">
        <v>45919</v>
      </c>
      <c r="E2560" s="167" t="s">
        <v>6037</v>
      </c>
      <c r="F2560" s="167" t="s">
        <v>5874</v>
      </c>
      <c r="G2560" s="167" t="s">
        <v>5875</v>
      </c>
      <c r="I2560" s="167" t="s">
        <v>4956</v>
      </c>
      <c r="O2560" s="167">
        <v>628</v>
      </c>
      <c r="P2560" s="167" t="s">
        <v>5871</v>
      </c>
      <c r="Q2560" s="167">
        <v>402.51</v>
      </c>
      <c r="S2560" s="167">
        <f t="shared" si="39"/>
        <v>402.51</v>
      </c>
      <c r="T2560" s="167" t="s">
        <v>1361</v>
      </c>
    </row>
    <row r="2561" spans="1:20">
      <c r="A2561" s="167">
        <v>50801</v>
      </c>
      <c r="B2561" s="168">
        <v>45926</v>
      </c>
      <c r="C2561" s="168">
        <v>45926</v>
      </c>
      <c r="E2561" s="167" t="s">
        <v>6035</v>
      </c>
      <c r="F2561" s="167" t="s">
        <v>4984</v>
      </c>
      <c r="G2561" s="167" t="s">
        <v>4985</v>
      </c>
      <c r="H2561" s="167" t="s">
        <v>6033</v>
      </c>
      <c r="I2561" s="167" t="s">
        <v>4956</v>
      </c>
      <c r="O2561" s="167">
        <v>619</v>
      </c>
      <c r="P2561" s="167" t="s">
        <v>5871</v>
      </c>
      <c r="Q2561" s="167">
        <v>245.77</v>
      </c>
      <c r="S2561" s="167">
        <f t="shared" si="39"/>
        <v>245.77</v>
      </c>
      <c r="T2561" s="167" t="s">
        <v>1361</v>
      </c>
    </row>
    <row r="2562" spans="1:20">
      <c r="A2562" s="167">
        <v>50801</v>
      </c>
      <c r="B2562" s="168">
        <v>45926</v>
      </c>
      <c r="C2562" s="168">
        <v>45926</v>
      </c>
      <c r="E2562" s="167" t="s">
        <v>6036</v>
      </c>
      <c r="F2562" s="167" t="s">
        <v>5876</v>
      </c>
      <c r="G2562" s="167" t="s">
        <v>5877</v>
      </c>
      <c r="H2562" s="167" t="s">
        <v>6033</v>
      </c>
      <c r="I2562" s="167" t="s">
        <v>4971</v>
      </c>
      <c r="O2562" s="167">
        <v>619</v>
      </c>
      <c r="P2562" s="167" t="s">
        <v>5871</v>
      </c>
      <c r="Q2562" s="167">
        <v>104.58</v>
      </c>
      <c r="S2562" s="167">
        <f t="shared" si="39"/>
        <v>104.58</v>
      </c>
      <c r="T2562" s="167" t="s">
        <v>1361</v>
      </c>
    </row>
    <row r="2563" spans="1:20">
      <c r="A2563" s="167">
        <v>50801</v>
      </c>
      <c r="B2563" s="168">
        <v>45930</v>
      </c>
      <c r="C2563" s="168">
        <v>45930</v>
      </c>
      <c r="E2563" s="167" t="s">
        <v>5890</v>
      </c>
      <c r="F2563" s="167" t="s">
        <v>4984</v>
      </c>
      <c r="G2563" s="167" t="s">
        <v>4985</v>
      </c>
      <c r="H2563" s="167" t="s">
        <v>6033</v>
      </c>
      <c r="I2563" s="167" t="s">
        <v>4956</v>
      </c>
      <c r="O2563" s="167">
        <v>620</v>
      </c>
      <c r="P2563" s="167" t="s">
        <v>5871</v>
      </c>
      <c r="Q2563" s="167">
        <v>172.04</v>
      </c>
      <c r="S2563" s="167">
        <f t="shared" ref="S2563:S2626" si="40">Q2563-R2563</f>
        <v>172.04</v>
      </c>
      <c r="T2563" s="167" t="s">
        <v>1361</v>
      </c>
    </row>
    <row r="2564" spans="1:20">
      <c r="A2564" s="167">
        <v>50801</v>
      </c>
      <c r="B2564" s="168">
        <v>45930</v>
      </c>
      <c r="C2564" s="168">
        <v>45930</v>
      </c>
      <c r="E2564" s="167" t="s">
        <v>5890</v>
      </c>
      <c r="F2564" s="167" t="s">
        <v>5876</v>
      </c>
      <c r="G2564" s="167" t="s">
        <v>5877</v>
      </c>
      <c r="H2564" s="167" t="s">
        <v>6033</v>
      </c>
      <c r="I2564" s="167" t="s">
        <v>4971</v>
      </c>
      <c r="O2564" s="167">
        <v>620</v>
      </c>
      <c r="P2564" s="167" t="s">
        <v>5871</v>
      </c>
      <c r="Q2564" s="167">
        <v>73.209999999999994</v>
      </c>
      <c r="S2564" s="167">
        <f t="shared" si="40"/>
        <v>73.209999999999994</v>
      </c>
      <c r="T2564" s="167" t="s">
        <v>1361</v>
      </c>
    </row>
    <row r="2565" spans="1:20">
      <c r="A2565" s="167">
        <v>50801</v>
      </c>
      <c r="B2565" s="168">
        <v>45931</v>
      </c>
      <c r="C2565" s="168">
        <v>45931</v>
      </c>
      <c r="E2565" s="167" t="s">
        <v>5869</v>
      </c>
      <c r="F2565" s="167" t="s">
        <v>4984</v>
      </c>
      <c r="G2565" s="167" t="s">
        <v>4985</v>
      </c>
      <c r="H2565" s="167" t="s">
        <v>6033</v>
      </c>
      <c r="I2565" s="167" t="s">
        <v>4956</v>
      </c>
      <c r="O2565" s="167">
        <v>621</v>
      </c>
      <c r="P2565" s="167" t="s">
        <v>5871</v>
      </c>
      <c r="R2565" s="167">
        <v>172.04</v>
      </c>
      <c r="S2565" s="167">
        <f t="shared" si="40"/>
        <v>-172.04</v>
      </c>
      <c r="T2565" s="167" t="s">
        <v>1361</v>
      </c>
    </row>
    <row r="2566" spans="1:20">
      <c r="A2566" s="167">
        <v>50801</v>
      </c>
      <c r="B2566" s="168">
        <v>45931</v>
      </c>
      <c r="C2566" s="168">
        <v>45931</v>
      </c>
      <c r="E2566" s="167" t="s">
        <v>5869</v>
      </c>
      <c r="F2566" s="167" t="s">
        <v>5876</v>
      </c>
      <c r="G2566" s="167" t="s">
        <v>5877</v>
      </c>
      <c r="H2566" s="167" t="s">
        <v>6033</v>
      </c>
      <c r="I2566" s="167" t="s">
        <v>4971</v>
      </c>
      <c r="O2566" s="167">
        <v>621</v>
      </c>
      <c r="P2566" s="167" t="s">
        <v>5871</v>
      </c>
      <c r="R2566" s="167">
        <v>73.209999999999994</v>
      </c>
      <c r="S2566" s="167">
        <f t="shared" si="40"/>
        <v>-73.209999999999994</v>
      </c>
      <c r="T2566" s="167" t="s">
        <v>1361</v>
      </c>
    </row>
    <row r="2567" spans="1:20">
      <c r="A2567" s="167">
        <v>50801</v>
      </c>
      <c r="B2567" s="168">
        <v>45940</v>
      </c>
      <c r="C2567" s="168">
        <v>45940</v>
      </c>
      <c r="E2567" s="167" t="s">
        <v>6035</v>
      </c>
      <c r="F2567" s="167" t="s">
        <v>4984</v>
      </c>
      <c r="G2567" s="167" t="s">
        <v>4985</v>
      </c>
      <c r="H2567" s="167" t="s">
        <v>6033</v>
      </c>
      <c r="I2567" s="167" t="s">
        <v>4956</v>
      </c>
      <c r="O2567" s="167">
        <v>634</v>
      </c>
      <c r="P2567" s="167" t="s">
        <v>5871</v>
      </c>
      <c r="Q2567" s="167">
        <v>245.77</v>
      </c>
      <c r="S2567" s="167">
        <f t="shared" si="40"/>
        <v>245.77</v>
      </c>
      <c r="T2567" s="167" t="s">
        <v>1361</v>
      </c>
    </row>
    <row r="2568" spans="1:20">
      <c r="A2568" s="167">
        <v>50801</v>
      </c>
      <c r="B2568" s="168">
        <v>45940</v>
      </c>
      <c r="C2568" s="168">
        <v>45940</v>
      </c>
      <c r="E2568" s="167" t="s">
        <v>6036</v>
      </c>
      <c r="F2568" s="167" t="s">
        <v>5876</v>
      </c>
      <c r="G2568" s="167" t="s">
        <v>5877</v>
      </c>
      <c r="H2568" s="167" t="s">
        <v>6033</v>
      </c>
      <c r="I2568" s="167" t="s">
        <v>4971</v>
      </c>
      <c r="O2568" s="167">
        <v>634</v>
      </c>
      <c r="P2568" s="167" t="s">
        <v>5871</v>
      </c>
      <c r="Q2568" s="167">
        <v>104.58</v>
      </c>
      <c r="S2568" s="167">
        <f t="shared" si="40"/>
        <v>104.58</v>
      </c>
      <c r="T2568" s="167" t="s">
        <v>1361</v>
      </c>
    </row>
    <row r="2569" spans="1:20">
      <c r="A2569" s="167">
        <v>50801</v>
      </c>
      <c r="B2569" s="168">
        <v>45954</v>
      </c>
      <c r="C2569" s="168">
        <v>45954</v>
      </c>
      <c r="E2569" s="167" t="s">
        <v>6035</v>
      </c>
      <c r="F2569" s="167" t="s">
        <v>4984</v>
      </c>
      <c r="G2569" s="167" t="s">
        <v>4985</v>
      </c>
      <c r="H2569" s="167" t="s">
        <v>6033</v>
      </c>
      <c r="I2569" s="167" t="s">
        <v>4956</v>
      </c>
      <c r="O2569" s="167">
        <v>636</v>
      </c>
      <c r="P2569" s="167" t="s">
        <v>5871</v>
      </c>
      <c r="Q2569" s="167">
        <v>245.77</v>
      </c>
      <c r="S2569" s="167">
        <f t="shared" si="40"/>
        <v>245.77</v>
      </c>
      <c r="T2569" s="167" t="s">
        <v>1361</v>
      </c>
    </row>
    <row r="2570" spans="1:20">
      <c r="A2570" s="167">
        <v>50801</v>
      </c>
      <c r="B2570" s="168">
        <v>45954</v>
      </c>
      <c r="C2570" s="168">
        <v>45954</v>
      </c>
      <c r="E2570" s="167" t="s">
        <v>6036</v>
      </c>
      <c r="F2570" s="167" t="s">
        <v>5876</v>
      </c>
      <c r="G2570" s="167" t="s">
        <v>5877</v>
      </c>
      <c r="H2570" s="167" t="s">
        <v>6033</v>
      </c>
      <c r="I2570" s="167" t="s">
        <v>4971</v>
      </c>
      <c r="O2570" s="167">
        <v>636</v>
      </c>
      <c r="P2570" s="167" t="s">
        <v>5871</v>
      </c>
      <c r="Q2570" s="167">
        <v>104.58</v>
      </c>
      <c r="S2570" s="167">
        <f t="shared" si="40"/>
        <v>104.58</v>
      </c>
      <c r="T2570" s="167" t="s">
        <v>1361</v>
      </c>
    </row>
    <row r="2571" spans="1:20">
      <c r="A2571" s="167">
        <v>50801</v>
      </c>
      <c r="B2571" s="168">
        <v>45961</v>
      </c>
      <c r="C2571" s="168">
        <v>45961</v>
      </c>
      <c r="E2571" s="167" t="s">
        <v>5894</v>
      </c>
      <c r="F2571" s="167" t="s">
        <v>4984</v>
      </c>
      <c r="G2571" s="167" t="s">
        <v>4985</v>
      </c>
      <c r="H2571" s="167" t="s">
        <v>6033</v>
      </c>
      <c r="I2571" s="167" t="s">
        <v>4956</v>
      </c>
      <c r="O2571" s="167">
        <v>637</v>
      </c>
      <c r="P2571" s="167" t="s">
        <v>5871</v>
      </c>
      <c r="Q2571" s="167">
        <v>245.77</v>
      </c>
      <c r="S2571" s="167">
        <f t="shared" si="40"/>
        <v>245.77</v>
      </c>
      <c r="T2571" s="167" t="s">
        <v>1361</v>
      </c>
    </row>
    <row r="2572" spans="1:20">
      <c r="A2572" s="167">
        <v>50801</v>
      </c>
      <c r="B2572" s="168">
        <v>45961</v>
      </c>
      <c r="C2572" s="168">
        <v>45961</v>
      </c>
      <c r="E2572" s="167" t="s">
        <v>5894</v>
      </c>
      <c r="F2572" s="167" t="s">
        <v>5876</v>
      </c>
      <c r="G2572" s="167" t="s">
        <v>5877</v>
      </c>
      <c r="H2572" s="167" t="s">
        <v>6033</v>
      </c>
      <c r="I2572" s="167" t="s">
        <v>4971</v>
      </c>
      <c r="O2572" s="167">
        <v>637</v>
      </c>
      <c r="P2572" s="167" t="s">
        <v>5871</v>
      </c>
      <c r="Q2572" s="167">
        <v>104.58</v>
      </c>
      <c r="S2572" s="167">
        <f t="shared" si="40"/>
        <v>104.58</v>
      </c>
      <c r="T2572" s="167" t="s">
        <v>1361</v>
      </c>
    </row>
    <row r="2573" spans="1:20">
      <c r="A2573" s="167">
        <v>50805</v>
      </c>
      <c r="B2573" s="168">
        <v>45901</v>
      </c>
      <c r="C2573" s="168">
        <v>45901</v>
      </c>
      <c r="E2573" s="167" t="s">
        <v>5869</v>
      </c>
      <c r="F2573" s="167" t="s">
        <v>5083</v>
      </c>
      <c r="G2573" s="167" t="s">
        <v>5084</v>
      </c>
      <c r="H2573" s="167" t="s">
        <v>6033</v>
      </c>
      <c r="I2573" s="167" t="s">
        <v>4956</v>
      </c>
      <c r="O2573" s="167">
        <v>613</v>
      </c>
      <c r="P2573" s="167" t="s">
        <v>5871</v>
      </c>
      <c r="R2573" s="167">
        <v>250.42</v>
      </c>
      <c r="S2573" s="167">
        <f t="shared" si="40"/>
        <v>-250.42</v>
      </c>
      <c r="T2573" s="167" t="s">
        <v>1361</v>
      </c>
    </row>
    <row r="2574" spans="1:20">
      <c r="A2574" s="167">
        <v>50805</v>
      </c>
      <c r="B2574" s="168">
        <v>45901</v>
      </c>
      <c r="C2574" s="168">
        <v>45901</v>
      </c>
      <c r="E2574" s="167" t="s">
        <v>5869</v>
      </c>
      <c r="F2574" s="167" t="s">
        <v>5895</v>
      </c>
      <c r="G2574" s="167" t="s">
        <v>5896</v>
      </c>
      <c r="H2574" s="167" t="s">
        <v>6033</v>
      </c>
      <c r="I2574" s="167" t="s">
        <v>4971</v>
      </c>
      <c r="O2574" s="167">
        <v>613</v>
      </c>
      <c r="P2574" s="167" t="s">
        <v>5871</v>
      </c>
      <c r="R2574" s="167">
        <v>62.38</v>
      </c>
      <c r="S2574" s="167">
        <f t="shared" si="40"/>
        <v>-62.38</v>
      </c>
      <c r="T2574" s="167" t="s">
        <v>1361</v>
      </c>
    </row>
    <row r="2575" spans="1:20">
      <c r="A2575" s="167">
        <v>50805</v>
      </c>
      <c r="B2575" s="168">
        <v>45912</v>
      </c>
      <c r="C2575" s="168">
        <v>45912</v>
      </c>
      <c r="E2575" s="167" t="s">
        <v>6038</v>
      </c>
      <c r="F2575" s="167" t="s">
        <v>5083</v>
      </c>
      <c r="G2575" s="167" t="s">
        <v>5084</v>
      </c>
      <c r="H2575" s="167" t="s">
        <v>6033</v>
      </c>
      <c r="I2575" s="167" t="s">
        <v>4956</v>
      </c>
      <c r="O2575" s="167">
        <v>617</v>
      </c>
      <c r="P2575" s="167" t="s">
        <v>5871</v>
      </c>
      <c r="Q2575" s="167">
        <v>500.84</v>
      </c>
      <c r="S2575" s="167">
        <f t="shared" si="40"/>
        <v>500.84</v>
      </c>
      <c r="T2575" s="167" t="s">
        <v>1361</v>
      </c>
    </row>
    <row r="2576" spans="1:20">
      <c r="A2576" s="167">
        <v>50805</v>
      </c>
      <c r="B2576" s="168">
        <v>45912</v>
      </c>
      <c r="C2576" s="168">
        <v>45912</v>
      </c>
      <c r="E2576" s="167" t="s">
        <v>6039</v>
      </c>
      <c r="F2576" s="167" t="s">
        <v>5895</v>
      </c>
      <c r="G2576" s="167" t="s">
        <v>5896</v>
      </c>
      <c r="H2576" s="167" t="s">
        <v>6033</v>
      </c>
      <c r="I2576" s="167" t="s">
        <v>4971</v>
      </c>
      <c r="O2576" s="167">
        <v>617</v>
      </c>
      <c r="P2576" s="167" t="s">
        <v>5871</v>
      </c>
      <c r="Q2576" s="167">
        <v>124.75</v>
      </c>
      <c r="S2576" s="167">
        <f t="shared" si="40"/>
        <v>124.75</v>
      </c>
      <c r="T2576" s="167" t="s">
        <v>1361</v>
      </c>
    </row>
    <row r="2577" spans="1:20">
      <c r="A2577" s="167">
        <v>50805</v>
      </c>
      <c r="B2577" s="168">
        <v>45926</v>
      </c>
      <c r="C2577" s="168">
        <v>45926</v>
      </c>
      <c r="E2577" s="167" t="s">
        <v>6038</v>
      </c>
      <c r="F2577" s="167" t="s">
        <v>5083</v>
      </c>
      <c r="G2577" s="167" t="s">
        <v>5084</v>
      </c>
      <c r="H2577" s="167" t="s">
        <v>6033</v>
      </c>
      <c r="I2577" s="167" t="s">
        <v>4956</v>
      </c>
      <c r="O2577" s="167">
        <v>619</v>
      </c>
      <c r="P2577" s="167" t="s">
        <v>5871</v>
      </c>
      <c r="Q2577" s="167">
        <v>500.84</v>
      </c>
      <c r="S2577" s="167">
        <f t="shared" si="40"/>
        <v>500.84</v>
      </c>
      <c r="T2577" s="167" t="s">
        <v>1361</v>
      </c>
    </row>
    <row r="2578" spans="1:20">
      <c r="A2578" s="167">
        <v>50805</v>
      </c>
      <c r="B2578" s="168">
        <v>45926</v>
      </c>
      <c r="C2578" s="168">
        <v>45926</v>
      </c>
      <c r="E2578" s="167" t="s">
        <v>6039</v>
      </c>
      <c r="F2578" s="167" t="s">
        <v>5895</v>
      </c>
      <c r="G2578" s="167" t="s">
        <v>5896</v>
      </c>
      <c r="H2578" s="167" t="s">
        <v>6033</v>
      </c>
      <c r="I2578" s="167" t="s">
        <v>4971</v>
      </c>
      <c r="O2578" s="167">
        <v>619</v>
      </c>
      <c r="P2578" s="167" t="s">
        <v>5871</v>
      </c>
      <c r="Q2578" s="167">
        <v>124.75</v>
      </c>
      <c r="S2578" s="167">
        <f t="shared" si="40"/>
        <v>124.75</v>
      </c>
      <c r="T2578" s="167" t="s">
        <v>1361</v>
      </c>
    </row>
    <row r="2579" spans="1:20">
      <c r="A2579" s="167">
        <v>50805</v>
      </c>
      <c r="B2579" s="168">
        <v>45930</v>
      </c>
      <c r="C2579" s="168">
        <v>45930</v>
      </c>
      <c r="E2579" s="167" t="s">
        <v>5890</v>
      </c>
      <c r="F2579" s="167" t="s">
        <v>5083</v>
      </c>
      <c r="G2579" s="167" t="s">
        <v>5084</v>
      </c>
      <c r="H2579" s="167" t="s">
        <v>6033</v>
      </c>
      <c r="I2579" s="167" t="s">
        <v>4956</v>
      </c>
      <c r="O2579" s="167">
        <v>620</v>
      </c>
      <c r="P2579" s="167" t="s">
        <v>5871</v>
      </c>
      <c r="Q2579" s="167">
        <v>350.59</v>
      </c>
      <c r="S2579" s="167">
        <f t="shared" si="40"/>
        <v>350.59</v>
      </c>
      <c r="T2579" s="167" t="s">
        <v>1361</v>
      </c>
    </row>
    <row r="2580" spans="1:20">
      <c r="A2580" s="167">
        <v>50805</v>
      </c>
      <c r="B2580" s="168">
        <v>45930</v>
      </c>
      <c r="C2580" s="168">
        <v>45930</v>
      </c>
      <c r="E2580" s="167" t="s">
        <v>5890</v>
      </c>
      <c r="F2580" s="167" t="s">
        <v>5895</v>
      </c>
      <c r="G2580" s="167" t="s">
        <v>5896</v>
      </c>
      <c r="H2580" s="167" t="s">
        <v>6033</v>
      </c>
      <c r="I2580" s="167" t="s">
        <v>4971</v>
      </c>
      <c r="O2580" s="167">
        <v>620</v>
      </c>
      <c r="P2580" s="167" t="s">
        <v>5871</v>
      </c>
      <c r="Q2580" s="167">
        <v>87.33</v>
      </c>
      <c r="S2580" s="167">
        <f t="shared" si="40"/>
        <v>87.33</v>
      </c>
      <c r="T2580" s="167" t="s">
        <v>1361</v>
      </c>
    </row>
    <row r="2581" spans="1:20">
      <c r="A2581" s="167">
        <v>50805</v>
      </c>
      <c r="B2581" s="168">
        <v>45931</v>
      </c>
      <c r="C2581" s="168">
        <v>45931</v>
      </c>
      <c r="E2581" s="167" t="s">
        <v>5869</v>
      </c>
      <c r="F2581" s="167" t="s">
        <v>5083</v>
      </c>
      <c r="G2581" s="167" t="s">
        <v>5084</v>
      </c>
      <c r="H2581" s="167" t="s">
        <v>6033</v>
      </c>
      <c r="I2581" s="167" t="s">
        <v>4956</v>
      </c>
      <c r="O2581" s="167">
        <v>621</v>
      </c>
      <c r="P2581" s="167" t="s">
        <v>5871</v>
      </c>
      <c r="R2581" s="167">
        <v>350.59</v>
      </c>
      <c r="S2581" s="167">
        <f t="shared" si="40"/>
        <v>-350.59</v>
      </c>
      <c r="T2581" s="167" t="s">
        <v>1361</v>
      </c>
    </row>
    <row r="2582" spans="1:20">
      <c r="A2582" s="167">
        <v>50805</v>
      </c>
      <c r="B2582" s="168">
        <v>45931</v>
      </c>
      <c r="C2582" s="168">
        <v>45931</v>
      </c>
      <c r="E2582" s="167" t="s">
        <v>5869</v>
      </c>
      <c r="F2582" s="167" t="s">
        <v>5895</v>
      </c>
      <c r="G2582" s="167" t="s">
        <v>5896</v>
      </c>
      <c r="H2582" s="167" t="s">
        <v>6033</v>
      </c>
      <c r="I2582" s="167" t="s">
        <v>4971</v>
      </c>
      <c r="O2582" s="167">
        <v>621</v>
      </c>
      <c r="P2582" s="167" t="s">
        <v>5871</v>
      </c>
      <c r="R2582" s="167">
        <v>87.33</v>
      </c>
      <c r="S2582" s="167">
        <f t="shared" si="40"/>
        <v>-87.33</v>
      </c>
      <c r="T2582" s="167" t="s">
        <v>1361</v>
      </c>
    </row>
    <row r="2583" spans="1:20">
      <c r="A2583" s="167">
        <v>50805</v>
      </c>
      <c r="B2583" s="168">
        <v>45940</v>
      </c>
      <c r="C2583" s="168">
        <v>45940</v>
      </c>
      <c r="E2583" s="167" t="s">
        <v>6038</v>
      </c>
      <c r="F2583" s="167" t="s">
        <v>5083</v>
      </c>
      <c r="G2583" s="167" t="s">
        <v>5084</v>
      </c>
      <c r="H2583" s="167" t="s">
        <v>6033</v>
      </c>
      <c r="I2583" s="167" t="s">
        <v>4956</v>
      </c>
      <c r="O2583" s="167">
        <v>634</v>
      </c>
      <c r="P2583" s="167" t="s">
        <v>5871</v>
      </c>
      <c r="Q2583" s="167">
        <v>500.84</v>
      </c>
      <c r="S2583" s="167">
        <f t="shared" si="40"/>
        <v>500.84</v>
      </c>
      <c r="T2583" s="167" t="s">
        <v>1361</v>
      </c>
    </row>
    <row r="2584" spans="1:20">
      <c r="A2584" s="167">
        <v>50805</v>
      </c>
      <c r="B2584" s="168">
        <v>45940</v>
      </c>
      <c r="C2584" s="168">
        <v>45940</v>
      </c>
      <c r="E2584" s="167" t="s">
        <v>6039</v>
      </c>
      <c r="F2584" s="167" t="s">
        <v>5895</v>
      </c>
      <c r="G2584" s="167" t="s">
        <v>5896</v>
      </c>
      <c r="H2584" s="167" t="s">
        <v>6033</v>
      </c>
      <c r="I2584" s="167" t="s">
        <v>4971</v>
      </c>
      <c r="O2584" s="167">
        <v>634</v>
      </c>
      <c r="P2584" s="167" t="s">
        <v>5871</v>
      </c>
      <c r="Q2584" s="167">
        <v>124.75</v>
      </c>
      <c r="S2584" s="167">
        <f t="shared" si="40"/>
        <v>124.75</v>
      </c>
      <c r="T2584" s="167" t="s">
        <v>1361</v>
      </c>
    </row>
    <row r="2585" spans="1:20">
      <c r="A2585" s="167">
        <v>50805</v>
      </c>
      <c r="B2585" s="168">
        <v>45954</v>
      </c>
      <c r="C2585" s="168">
        <v>45954</v>
      </c>
      <c r="E2585" s="167" t="s">
        <v>6038</v>
      </c>
      <c r="F2585" s="167" t="s">
        <v>5083</v>
      </c>
      <c r="G2585" s="167" t="s">
        <v>5084</v>
      </c>
      <c r="H2585" s="167" t="s">
        <v>6033</v>
      </c>
      <c r="I2585" s="167" t="s">
        <v>4956</v>
      </c>
      <c r="O2585" s="167">
        <v>636</v>
      </c>
      <c r="P2585" s="167" t="s">
        <v>5871</v>
      </c>
      <c r="Q2585" s="167">
        <v>500.84</v>
      </c>
      <c r="S2585" s="167">
        <f t="shared" si="40"/>
        <v>500.84</v>
      </c>
      <c r="T2585" s="167" t="s">
        <v>1361</v>
      </c>
    </row>
    <row r="2586" spans="1:20">
      <c r="A2586" s="167">
        <v>50805</v>
      </c>
      <c r="B2586" s="168">
        <v>45954</v>
      </c>
      <c r="C2586" s="168">
        <v>45954</v>
      </c>
      <c r="E2586" s="167" t="s">
        <v>6039</v>
      </c>
      <c r="F2586" s="167" t="s">
        <v>5895</v>
      </c>
      <c r="G2586" s="167" t="s">
        <v>5896</v>
      </c>
      <c r="H2586" s="167" t="s">
        <v>6033</v>
      </c>
      <c r="I2586" s="167" t="s">
        <v>4971</v>
      </c>
      <c r="O2586" s="167">
        <v>636</v>
      </c>
      <c r="P2586" s="167" t="s">
        <v>5871</v>
      </c>
      <c r="Q2586" s="167">
        <v>124.75</v>
      </c>
      <c r="S2586" s="167">
        <f t="shared" si="40"/>
        <v>124.75</v>
      </c>
      <c r="T2586" s="167" t="s">
        <v>1361</v>
      </c>
    </row>
    <row r="2587" spans="1:20">
      <c r="A2587" s="167">
        <v>50805</v>
      </c>
      <c r="B2587" s="168">
        <v>45961</v>
      </c>
      <c r="C2587" s="168">
        <v>45961</v>
      </c>
      <c r="E2587" s="167" t="s">
        <v>5894</v>
      </c>
      <c r="F2587" s="167" t="s">
        <v>5083</v>
      </c>
      <c r="G2587" s="167" t="s">
        <v>5084</v>
      </c>
      <c r="H2587" s="167" t="s">
        <v>6033</v>
      </c>
      <c r="I2587" s="167" t="s">
        <v>4956</v>
      </c>
      <c r="O2587" s="167">
        <v>637</v>
      </c>
      <c r="P2587" s="167" t="s">
        <v>5871</v>
      </c>
      <c r="Q2587" s="167">
        <v>500.84</v>
      </c>
      <c r="S2587" s="167">
        <f t="shared" si="40"/>
        <v>500.84</v>
      </c>
      <c r="T2587" s="167" t="s">
        <v>1361</v>
      </c>
    </row>
    <row r="2588" spans="1:20">
      <c r="A2588" s="167">
        <v>50805</v>
      </c>
      <c r="B2588" s="168">
        <v>45961</v>
      </c>
      <c r="C2588" s="168">
        <v>45961</v>
      </c>
      <c r="E2588" s="167" t="s">
        <v>5894</v>
      </c>
      <c r="F2588" s="167" t="s">
        <v>5895</v>
      </c>
      <c r="G2588" s="167" t="s">
        <v>5896</v>
      </c>
      <c r="H2588" s="167" t="s">
        <v>6033</v>
      </c>
      <c r="I2588" s="167" t="s">
        <v>4971</v>
      </c>
      <c r="O2588" s="167">
        <v>637</v>
      </c>
      <c r="P2588" s="167" t="s">
        <v>5871</v>
      </c>
      <c r="Q2588" s="167">
        <v>124.75</v>
      </c>
      <c r="S2588" s="167">
        <f t="shared" si="40"/>
        <v>124.75</v>
      </c>
      <c r="T2588" s="167" t="s">
        <v>1361</v>
      </c>
    </row>
    <row r="2589" spans="1:20">
      <c r="A2589" s="167">
        <v>50811</v>
      </c>
      <c r="B2589" s="168">
        <v>45901</v>
      </c>
      <c r="C2589" s="168">
        <v>45901</v>
      </c>
      <c r="E2589" s="167" t="s">
        <v>5869</v>
      </c>
      <c r="F2589" s="167" t="s">
        <v>5905</v>
      </c>
      <c r="G2589" s="167" t="s">
        <v>5906</v>
      </c>
      <c r="H2589" s="167" t="s">
        <v>6033</v>
      </c>
      <c r="I2589" s="167" t="s">
        <v>4956</v>
      </c>
      <c r="O2589" s="167">
        <v>613</v>
      </c>
      <c r="P2589" s="167" t="s">
        <v>5871</v>
      </c>
      <c r="R2589" s="167">
        <v>153.49</v>
      </c>
      <c r="S2589" s="167">
        <f t="shared" si="40"/>
        <v>-153.49</v>
      </c>
      <c r="T2589" s="167" t="s">
        <v>1361</v>
      </c>
    </row>
    <row r="2590" spans="1:20">
      <c r="A2590" s="167">
        <v>50811</v>
      </c>
      <c r="B2590" s="168">
        <v>45901</v>
      </c>
      <c r="C2590" s="168">
        <v>45901</v>
      </c>
      <c r="E2590" s="167" t="s">
        <v>5869</v>
      </c>
      <c r="F2590" s="167" t="s">
        <v>5907</v>
      </c>
      <c r="G2590" s="167" t="s">
        <v>5908</v>
      </c>
      <c r="H2590" s="167" t="s">
        <v>6033</v>
      </c>
      <c r="I2590" s="167" t="s">
        <v>4956</v>
      </c>
      <c r="O2590" s="167">
        <v>613</v>
      </c>
      <c r="P2590" s="167" t="s">
        <v>5871</v>
      </c>
      <c r="R2590" s="167">
        <v>49.04</v>
      </c>
      <c r="S2590" s="167">
        <f t="shared" si="40"/>
        <v>-49.04</v>
      </c>
      <c r="T2590" s="167" t="s">
        <v>1361</v>
      </c>
    </row>
    <row r="2591" spans="1:20">
      <c r="A2591" s="167">
        <v>50811</v>
      </c>
      <c r="B2591" s="168">
        <v>45901</v>
      </c>
      <c r="C2591" s="168">
        <v>45901</v>
      </c>
      <c r="E2591" s="167" t="s">
        <v>5869</v>
      </c>
      <c r="F2591" s="167" t="s">
        <v>5458</v>
      </c>
      <c r="G2591" s="167" t="s">
        <v>5459</v>
      </c>
      <c r="H2591" s="167" t="s">
        <v>6033</v>
      </c>
      <c r="I2591" s="167" t="s">
        <v>4956</v>
      </c>
      <c r="O2591" s="167">
        <v>613</v>
      </c>
      <c r="P2591" s="167" t="s">
        <v>5871</v>
      </c>
      <c r="R2591" s="167">
        <v>69.23</v>
      </c>
      <c r="S2591" s="167">
        <f t="shared" si="40"/>
        <v>-69.23</v>
      </c>
      <c r="T2591" s="167" t="s">
        <v>1361</v>
      </c>
    </row>
    <row r="2592" spans="1:20">
      <c r="A2592" s="167">
        <v>50811</v>
      </c>
      <c r="B2592" s="168">
        <v>45901</v>
      </c>
      <c r="C2592" s="168">
        <v>45901</v>
      </c>
      <c r="E2592" s="167" t="s">
        <v>5869</v>
      </c>
      <c r="F2592" s="167" t="s">
        <v>5909</v>
      </c>
      <c r="G2592" s="167" t="s">
        <v>5910</v>
      </c>
      <c r="H2592" s="167" t="s">
        <v>6033</v>
      </c>
      <c r="I2592" s="167" t="s">
        <v>4971</v>
      </c>
      <c r="O2592" s="167">
        <v>613</v>
      </c>
      <c r="P2592" s="167" t="s">
        <v>5871</v>
      </c>
      <c r="R2592" s="167">
        <v>1</v>
      </c>
      <c r="S2592" s="167">
        <f t="shared" si="40"/>
        <v>-1</v>
      </c>
      <c r="T2592" s="167" t="s">
        <v>1361</v>
      </c>
    </row>
    <row r="2593" spans="1:20">
      <c r="A2593" s="167">
        <v>50811</v>
      </c>
      <c r="B2593" s="168">
        <v>45901</v>
      </c>
      <c r="C2593" s="168">
        <v>45901</v>
      </c>
      <c r="E2593" s="167" t="s">
        <v>5869</v>
      </c>
      <c r="F2593" s="167" t="s">
        <v>5087</v>
      </c>
      <c r="G2593" s="167" t="s">
        <v>5088</v>
      </c>
      <c r="H2593" s="167" t="s">
        <v>6033</v>
      </c>
      <c r="I2593" s="167" t="s">
        <v>4959</v>
      </c>
      <c r="O2593" s="167">
        <v>613</v>
      </c>
      <c r="P2593" s="167" t="s">
        <v>5871</v>
      </c>
      <c r="R2593" s="167">
        <v>82.54</v>
      </c>
      <c r="S2593" s="167">
        <f t="shared" si="40"/>
        <v>-82.54</v>
      </c>
      <c r="T2593" s="167" t="s">
        <v>1361</v>
      </c>
    </row>
    <row r="2594" spans="1:20">
      <c r="A2594" s="167">
        <v>50811</v>
      </c>
      <c r="B2594" s="168">
        <v>45901</v>
      </c>
      <c r="C2594" s="168">
        <v>45901</v>
      </c>
      <c r="E2594" s="167" t="s">
        <v>5869</v>
      </c>
      <c r="F2594" s="167" t="s">
        <v>5911</v>
      </c>
      <c r="G2594" s="167" t="s">
        <v>5912</v>
      </c>
      <c r="H2594" s="167" t="s">
        <v>6033</v>
      </c>
      <c r="I2594" s="167" t="s">
        <v>4959</v>
      </c>
      <c r="O2594" s="167">
        <v>613</v>
      </c>
      <c r="P2594" s="167" t="s">
        <v>5871</v>
      </c>
      <c r="R2594" s="167">
        <v>88.4</v>
      </c>
      <c r="S2594" s="167">
        <f t="shared" si="40"/>
        <v>-88.4</v>
      </c>
      <c r="T2594" s="167" t="s">
        <v>1361</v>
      </c>
    </row>
    <row r="2595" spans="1:20">
      <c r="A2595" s="167">
        <v>50811</v>
      </c>
      <c r="B2595" s="168">
        <v>45901</v>
      </c>
      <c r="C2595" s="168">
        <v>45901</v>
      </c>
      <c r="E2595" s="167" t="s">
        <v>5869</v>
      </c>
      <c r="F2595" s="167" t="s">
        <v>5913</v>
      </c>
      <c r="G2595" s="167" t="s">
        <v>5914</v>
      </c>
      <c r="H2595" s="167" t="s">
        <v>6033</v>
      </c>
      <c r="I2595" s="167" t="s">
        <v>4959</v>
      </c>
      <c r="O2595" s="167">
        <v>613</v>
      </c>
      <c r="P2595" s="167" t="s">
        <v>5871</v>
      </c>
      <c r="R2595" s="167">
        <v>54.05</v>
      </c>
      <c r="S2595" s="167">
        <f t="shared" si="40"/>
        <v>-54.05</v>
      </c>
      <c r="T2595" s="167" t="s">
        <v>1361</v>
      </c>
    </row>
    <row r="2596" spans="1:20">
      <c r="A2596" s="167">
        <v>50811</v>
      </c>
      <c r="B2596" s="168">
        <v>45912</v>
      </c>
      <c r="C2596" s="168">
        <v>45912</v>
      </c>
      <c r="E2596" s="167" t="s">
        <v>6040</v>
      </c>
      <c r="F2596" s="167" t="s">
        <v>5458</v>
      </c>
      <c r="G2596" s="167" t="s">
        <v>5459</v>
      </c>
      <c r="H2596" s="167" t="s">
        <v>6033</v>
      </c>
      <c r="I2596" s="167" t="s">
        <v>4956</v>
      </c>
      <c r="O2596" s="167">
        <v>617</v>
      </c>
      <c r="P2596" s="167" t="s">
        <v>5871</v>
      </c>
      <c r="Q2596" s="167">
        <v>138.46</v>
      </c>
      <c r="S2596" s="167">
        <f t="shared" si="40"/>
        <v>138.46</v>
      </c>
      <c r="T2596" s="167" t="s">
        <v>1361</v>
      </c>
    </row>
    <row r="2597" spans="1:20">
      <c r="A2597" s="167">
        <v>50811</v>
      </c>
      <c r="B2597" s="168">
        <v>45912</v>
      </c>
      <c r="C2597" s="168">
        <v>45912</v>
      </c>
      <c r="E2597" s="167" t="s">
        <v>6041</v>
      </c>
      <c r="F2597" s="167" t="s">
        <v>5907</v>
      </c>
      <c r="G2597" s="167" t="s">
        <v>5908</v>
      </c>
      <c r="H2597" s="167" t="s">
        <v>6033</v>
      </c>
      <c r="I2597" s="167" t="s">
        <v>4956</v>
      </c>
      <c r="O2597" s="167">
        <v>617</v>
      </c>
      <c r="P2597" s="167" t="s">
        <v>5871</v>
      </c>
      <c r="Q2597" s="167">
        <v>98.08</v>
      </c>
      <c r="S2597" s="167">
        <f t="shared" si="40"/>
        <v>98.08</v>
      </c>
      <c r="T2597" s="167" t="s">
        <v>1361</v>
      </c>
    </row>
    <row r="2598" spans="1:20">
      <c r="A2598" s="167">
        <v>50811</v>
      </c>
      <c r="B2598" s="168">
        <v>45912</v>
      </c>
      <c r="C2598" s="168">
        <v>45912</v>
      </c>
      <c r="E2598" s="167" t="s">
        <v>6042</v>
      </c>
      <c r="F2598" s="167" t="s">
        <v>5905</v>
      </c>
      <c r="G2598" s="167" t="s">
        <v>5906</v>
      </c>
      <c r="H2598" s="167" t="s">
        <v>6033</v>
      </c>
      <c r="I2598" s="167" t="s">
        <v>4956</v>
      </c>
      <c r="O2598" s="167">
        <v>617</v>
      </c>
      <c r="P2598" s="167" t="s">
        <v>5871</v>
      </c>
      <c r="Q2598" s="167">
        <v>292.91000000000003</v>
      </c>
      <c r="S2598" s="167">
        <f t="shared" si="40"/>
        <v>292.91000000000003</v>
      </c>
      <c r="T2598" s="167" t="s">
        <v>1361</v>
      </c>
    </row>
    <row r="2599" spans="1:20">
      <c r="A2599" s="167">
        <v>50811</v>
      </c>
      <c r="B2599" s="168">
        <v>45912</v>
      </c>
      <c r="C2599" s="168">
        <v>45912</v>
      </c>
      <c r="E2599" s="167" t="s">
        <v>6043</v>
      </c>
      <c r="F2599" s="167" t="s">
        <v>5909</v>
      </c>
      <c r="G2599" s="167" t="s">
        <v>5910</v>
      </c>
      <c r="H2599" s="167" t="s">
        <v>6033</v>
      </c>
      <c r="I2599" s="167" t="s">
        <v>4971</v>
      </c>
      <c r="O2599" s="167">
        <v>617</v>
      </c>
      <c r="P2599" s="167" t="s">
        <v>5871</v>
      </c>
      <c r="Q2599" s="167">
        <v>2</v>
      </c>
      <c r="S2599" s="167">
        <f t="shared" si="40"/>
        <v>2</v>
      </c>
      <c r="T2599" s="167" t="s">
        <v>1361</v>
      </c>
    </row>
    <row r="2600" spans="1:20">
      <c r="A2600" s="167">
        <v>50811</v>
      </c>
      <c r="B2600" s="168">
        <v>45912</v>
      </c>
      <c r="C2600" s="168">
        <v>45912</v>
      </c>
      <c r="E2600" s="167" t="s">
        <v>6044</v>
      </c>
      <c r="F2600" s="167" t="s">
        <v>5911</v>
      </c>
      <c r="G2600" s="167" t="s">
        <v>5912</v>
      </c>
      <c r="H2600" s="167" t="s">
        <v>6033</v>
      </c>
      <c r="I2600" s="167" t="s">
        <v>4959</v>
      </c>
      <c r="O2600" s="167">
        <v>617</v>
      </c>
      <c r="P2600" s="167" t="s">
        <v>5871</v>
      </c>
      <c r="Q2600" s="167">
        <v>176.8</v>
      </c>
      <c r="S2600" s="167">
        <f t="shared" si="40"/>
        <v>176.8</v>
      </c>
      <c r="T2600" s="167" t="s">
        <v>1361</v>
      </c>
    </row>
    <row r="2601" spans="1:20">
      <c r="A2601" s="167">
        <v>50811</v>
      </c>
      <c r="B2601" s="168">
        <v>45912</v>
      </c>
      <c r="C2601" s="168">
        <v>45912</v>
      </c>
      <c r="E2601" s="167" t="s">
        <v>6045</v>
      </c>
      <c r="F2601" s="167" t="s">
        <v>5913</v>
      </c>
      <c r="G2601" s="167" t="s">
        <v>5914</v>
      </c>
      <c r="H2601" s="167" t="s">
        <v>6033</v>
      </c>
      <c r="I2601" s="167" t="s">
        <v>4959</v>
      </c>
      <c r="O2601" s="167">
        <v>617</v>
      </c>
      <c r="P2601" s="167" t="s">
        <v>5871</v>
      </c>
      <c r="Q2601" s="167">
        <v>108.09</v>
      </c>
      <c r="S2601" s="167">
        <f t="shared" si="40"/>
        <v>108.09</v>
      </c>
      <c r="T2601" s="167" t="s">
        <v>1361</v>
      </c>
    </row>
    <row r="2602" spans="1:20">
      <c r="A2602" s="167">
        <v>50811</v>
      </c>
      <c r="B2602" s="168">
        <v>45912</v>
      </c>
      <c r="C2602" s="168">
        <v>45912</v>
      </c>
      <c r="E2602" s="167" t="s">
        <v>6046</v>
      </c>
      <c r="F2602" s="167" t="s">
        <v>5087</v>
      </c>
      <c r="G2602" s="167" t="s">
        <v>5088</v>
      </c>
      <c r="H2602" s="167" t="s">
        <v>6033</v>
      </c>
      <c r="I2602" s="167" t="s">
        <v>4959</v>
      </c>
      <c r="O2602" s="167">
        <v>617</v>
      </c>
      <c r="P2602" s="167" t="s">
        <v>5871</v>
      </c>
      <c r="Q2602" s="167">
        <v>170.45</v>
      </c>
      <c r="S2602" s="167">
        <f t="shared" si="40"/>
        <v>170.45</v>
      </c>
      <c r="T2602" s="167" t="s">
        <v>1361</v>
      </c>
    </row>
    <row r="2603" spans="1:20">
      <c r="A2603" s="167">
        <v>50811</v>
      </c>
      <c r="B2603" s="168">
        <v>45919</v>
      </c>
      <c r="C2603" s="168">
        <v>45919</v>
      </c>
      <c r="E2603" s="167" t="s">
        <v>6045</v>
      </c>
      <c r="F2603" s="167" t="s">
        <v>5913</v>
      </c>
      <c r="G2603" s="167" t="s">
        <v>5914</v>
      </c>
      <c r="I2603" s="167" t="s">
        <v>4956</v>
      </c>
      <c r="O2603" s="167">
        <v>627</v>
      </c>
      <c r="P2603" s="167" t="s">
        <v>5871</v>
      </c>
      <c r="Q2603" s="167">
        <v>54.89</v>
      </c>
      <c r="S2603" s="167">
        <f t="shared" si="40"/>
        <v>54.89</v>
      </c>
      <c r="T2603" s="167" t="s">
        <v>1361</v>
      </c>
    </row>
    <row r="2604" spans="1:20">
      <c r="A2604" s="167">
        <v>50811</v>
      </c>
      <c r="B2604" s="168">
        <v>45926</v>
      </c>
      <c r="C2604" s="168">
        <v>45926</v>
      </c>
      <c r="E2604" s="167" t="s">
        <v>6040</v>
      </c>
      <c r="F2604" s="167" t="s">
        <v>5458</v>
      </c>
      <c r="G2604" s="167" t="s">
        <v>5459</v>
      </c>
      <c r="H2604" s="167" t="s">
        <v>6033</v>
      </c>
      <c r="I2604" s="167" t="s">
        <v>4956</v>
      </c>
      <c r="O2604" s="167">
        <v>619</v>
      </c>
      <c r="P2604" s="167" t="s">
        <v>5871</v>
      </c>
      <c r="Q2604" s="167">
        <v>138.46</v>
      </c>
      <c r="S2604" s="167">
        <f t="shared" si="40"/>
        <v>138.46</v>
      </c>
      <c r="T2604" s="167" t="s">
        <v>1361</v>
      </c>
    </row>
    <row r="2605" spans="1:20">
      <c r="A2605" s="167">
        <v>50811</v>
      </c>
      <c r="B2605" s="168">
        <v>45926</v>
      </c>
      <c r="C2605" s="168">
        <v>45926</v>
      </c>
      <c r="E2605" s="167" t="s">
        <v>6041</v>
      </c>
      <c r="F2605" s="167" t="s">
        <v>5907</v>
      </c>
      <c r="G2605" s="167" t="s">
        <v>5908</v>
      </c>
      <c r="H2605" s="167" t="s">
        <v>6033</v>
      </c>
      <c r="I2605" s="167" t="s">
        <v>4956</v>
      </c>
      <c r="O2605" s="167">
        <v>619</v>
      </c>
      <c r="P2605" s="167" t="s">
        <v>5871</v>
      </c>
      <c r="Q2605" s="167">
        <v>98.08</v>
      </c>
      <c r="S2605" s="167">
        <f t="shared" si="40"/>
        <v>98.08</v>
      </c>
      <c r="T2605" s="167" t="s">
        <v>1361</v>
      </c>
    </row>
    <row r="2606" spans="1:20">
      <c r="A2606" s="167">
        <v>50811</v>
      </c>
      <c r="B2606" s="168">
        <v>45926</v>
      </c>
      <c r="C2606" s="168">
        <v>45926</v>
      </c>
      <c r="E2606" s="167" t="s">
        <v>6042</v>
      </c>
      <c r="F2606" s="167" t="s">
        <v>5905</v>
      </c>
      <c r="G2606" s="167" t="s">
        <v>5906</v>
      </c>
      <c r="H2606" s="167" t="s">
        <v>6033</v>
      </c>
      <c r="I2606" s="167" t="s">
        <v>4956</v>
      </c>
      <c r="O2606" s="167">
        <v>619</v>
      </c>
      <c r="P2606" s="167" t="s">
        <v>5871</v>
      </c>
      <c r="Q2606" s="167">
        <v>299.58</v>
      </c>
      <c r="S2606" s="167">
        <f t="shared" si="40"/>
        <v>299.58</v>
      </c>
      <c r="T2606" s="167" t="s">
        <v>1361</v>
      </c>
    </row>
    <row r="2607" spans="1:20">
      <c r="A2607" s="167">
        <v>50811</v>
      </c>
      <c r="B2607" s="168">
        <v>45926</v>
      </c>
      <c r="C2607" s="168">
        <v>45926</v>
      </c>
      <c r="E2607" s="167" t="s">
        <v>6042</v>
      </c>
      <c r="F2607" s="167" t="s">
        <v>5905</v>
      </c>
      <c r="G2607" s="167" t="s">
        <v>5906</v>
      </c>
      <c r="I2607" s="167" t="s">
        <v>4956</v>
      </c>
      <c r="O2607" s="167">
        <v>622</v>
      </c>
      <c r="P2607" s="167" t="s">
        <v>5871</v>
      </c>
      <c r="Q2607" s="167">
        <v>134.94999999999999</v>
      </c>
      <c r="S2607" s="167">
        <f t="shared" si="40"/>
        <v>134.94999999999999</v>
      </c>
      <c r="T2607" s="167" t="s">
        <v>1361</v>
      </c>
    </row>
    <row r="2608" spans="1:20">
      <c r="A2608" s="167">
        <v>50811</v>
      </c>
      <c r="B2608" s="168">
        <v>45926</v>
      </c>
      <c r="C2608" s="168">
        <v>45926</v>
      </c>
      <c r="E2608" s="167" t="s">
        <v>6043</v>
      </c>
      <c r="F2608" s="167" t="s">
        <v>5909</v>
      </c>
      <c r="G2608" s="167" t="s">
        <v>5910</v>
      </c>
      <c r="H2608" s="167" t="s">
        <v>6033</v>
      </c>
      <c r="I2608" s="167" t="s">
        <v>4971</v>
      </c>
      <c r="O2608" s="167">
        <v>619</v>
      </c>
      <c r="P2608" s="167" t="s">
        <v>5871</v>
      </c>
      <c r="Q2608" s="167">
        <v>2</v>
      </c>
      <c r="S2608" s="167">
        <f t="shared" si="40"/>
        <v>2</v>
      </c>
      <c r="T2608" s="167" t="s">
        <v>1361</v>
      </c>
    </row>
    <row r="2609" spans="1:20">
      <c r="A2609" s="167">
        <v>50811</v>
      </c>
      <c r="B2609" s="168">
        <v>45926</v>
      </c>
      <c r="C2609" s="168">
        <v>45926</v>
      </c>
      <c r="E2609" s="167" t="s">
        <v>6044</v>
      </c>
      <c r="F2609" s="167" t="s">
        <v>5911</v>
      </c>
      <c r="G2609" s="167" t="s">
        <v>5912</v>
      </c>
      <c r="H2609" s="167" t="s">
        <v>6033</v>
      </c>
      <c r="I2609" s="167" t="s">
        <v>4959</v>
      </c>
      <c r="O2609" s="167">
        <v>619</v>
      </c>
      <c r="P2609" s="167" t="s">
        <v>5871</v>
      </c>
      <c r="Q2609" s="167">
        <v>176.8</v>
      </c>
      <c r="S2609" s="167">
        <f t="shared" si="40"/>
        <v>176.8</v>
      </c>
      <c r="T2609" s="167" t="s">
        <v>1361</v>
      </c>
    </row>
    <row r="2610" spans="1:20">
      <c r="A2610" s="167">
        <v>50811</v>
      </c>
      <c r="B2610" s="168">
        <v>45926</v>
      </c>
      <c r="C2610" s="168">
        <v>45926</v>
      </c>
      <c r="E2610" s="167" t="s">
        <v>6045</v>
      </c>
      <c r="F2610" s="167" t="s">
        <v>5913</v>
      </c>
      <c r="G2610" s="167" t="s">
        <v>5914</v>
      </c>
      <c r="H2610" s="167" t="s">
        <v>6033</v>
      </c>
      <c r="I2610" s="167" t="s">
        <v>4959</v>
      </c>
      <c r="O2610" s="167">
        <v>619</v>
      </c>
      <c r="P2610" s="167" t="s">
        <v>5871</v>
      </c>
      <c r="Q2610" s="167">
        <v>57.69</v>
      </c>
      <c r="S2610" s="167">
        <f t="shared" si="40"/>
        <v>57.69</v>
      </c>
      <c r="T2610" s="167" t="s">
        <v>1361</v>
      </c>
    </row>
    <row r="2611" spans="1:20">
      <c r="A2611" s="167">
        <v>50811</v>
      </c>
      <c r="B2611" s="168">
        <v>45926</v>
      </c>
      <c r="C2611" s="168">
        <v>45926</v>
      </c>
      <c r="E2611" s="167" t="s">
        <v>6046</v>
      </c>
      <c r="F2611" s="167" t="s">
        <v>5087</v>
      </c>
      <c r="G2611" s="167" t="s">
        <v>5088</v>
      </c>
      <c r="H2611" s="167" t="s">
        <v>6033</v>
      </c>
      <c r="I2611" s="167" t="s">
        <v>4959</v>
      </c>
      <c r="O2611" s="167">
        <v>619</v>
      </c>
      <c r="P2611" s="167" t="s">
        <v>5871</v>
      </c>
      <c r="Q2611" s="167">
        <v>152.29</v>
      </c>
      <c r="S2611" s="167">
        <f t="shared" si="40"/>
        <v>152.29</v>
      </c>
      <c r="T2611" s="167" t="s">
        <v>1361</v>
      </c>
    </row>
    <row r="2612" spans="1:20">
      <c r="A2612" s="167">
        <v>50811</v>
      </c>
      <c r="B2612" s="168">
        <v>45930</v>
      </c>
      <c r="C2612" s="168">
        <v>45930</v>
      </c>
      <c r="E2612" s="167" t="s">
        <v>5890</v>
      </c>
      <c r="F2612" s="167" t="s">
        <v>5905</v>
      </c>
      <c r="G2612" s="167" t="s">
        <v>5906</v>
      </c>
      <c r="H2612" s="167" t="s">
        <v>6033</v>
      </c>
      <c r="I2612" s="167" t="s">
        <v>4956</v>
      </c>
      <c r="O2612" s="167">
        <v>620</v>
      </c>
      <c r="P2612" s="167" t="s">
        <v>5871</v>
      </c>
      <c r="Q2612" s="167">
        <v>209.71</v>
      </c>
      <c r="S2612" s="167">
        <f t="shared" si="40"/>
        <v>209.71</v>
      </c>
      <c r="T2612" s="167" t="s">
        <v>1361</v>
      </c>
    </row>
    <row r="2613" spans="1:20">
      <c r="A2613" s="167">
        <v>50811</v>
      </c>
      <c r="B2613" s="168">
        <v>45930</v>
      </c>
      <c r="C2613" s="168">
        <v>45930</v>
      </c>
      <c r="E2613" s="167" t="s">
        <v>5890</v>
      </c>
      <c r="F2613" s="167" t="s">
        <v>5907</v>
      </c>
      <c r="G2613" s="167" t="s">
        <v>5908</v>
      </c>
      <c r="H2613" s="167" t="s">
        <v>6033</v>
      </c>
      <c r="I2613" s="167" t="s">
        <v>4956</v>
      </c>
      <c r="O2613" s="167">
        <v>620</v>
      </c>
      <c r="P2613" s="167" t="s">
        <v>5871</v>
      </c>
      <c r="Q2613" s="167">
        <v>68.66</v>
      </c>
      <c r="S2613" s="167">
        <f t="shared" si="40"/>
        <v>68.66</v>
      </c>
      <c r="T2613" s="167" t="s">
        <v>1361</v>
      </c>
    </row>
    <row r="2614" spans="1:20">
      <c r="A2614" s="167">
        <v>50811</v>
      </c>
      <c r="B2614" s="168">
        <v>45930</v>
      </c>
      <c r="C2614" s="168">
        <v>45930</v>
      </c>
      <c r="E2614" s="167" t="s">
        <v>5890</v>
      </c>
      <c r="F2614" s="167" t="s">
        <v>5458</v>
      </c>
      <c r="G2614" s="167" t="s">
        <v>5459</v>
      </c>
      <c r="H2614" s="167" t="s">
        <v>6033</v>
      </c>
      <c r="I2614" s="167" t="s">
        <v>4956</v>
      </c>
      <c r="O2614" s="167">
        <v>620</v>
      </c>
      <c r="P2614" s="167" t="s">
        <v>5871</v>
      </c>
      <c r="Q2614" s="167">
        <v>96.92</v>
      </c>
      <c r="S2614" s="167">
        <f t="shared" si="40"/>
        <v>96.92</v>
      </c>
      <c r="T2614" s="167" t="s">
        <v>1361</v>
      </c>
    </row>
    <row r="2615" spans="1:20">
      <c r="A2615" s="167">
        <v>50811</v>
      </c>
      <c r="B2615" s="168">
        <v>45930</v>
      </c>
      <c r="C2615" s="168">
        <v>45930</v>
      </c>
      <c r="E2615" s="167" t="s">
        <v>5890</v>
      </c>
      <c r="F2615" s="167" t="s">
        <v>5909</v>
      </c>
      <c r="G2615" s="167" t="s">
        <v>5910</v>
      </c>
      <c r="H2615" s="167" t="s">
        <v>6033</v>
      </c>
      <c r="I2615" s="167" t="s">
        <v>4971</v>
      </c>
      <c r="O2615" s="167">
        <v>620</v>
      </c>
      <c r="P2615" s="167" t="s">
        <v>5871</v>
      </c>
      <c r="Q2615" s="167">
        <v>1.4</v>
      </c>
      <c r="S2615" s="167">
        <f t="shared" si="40"/>
        <v>1.4</v>
      </c>
      <c r="T2615" s="167" t="s">
        <v>1361</v>
      </c>
    </row>
    <row r="2616" spans="1:20">
      <c r="A2616" s="167">
        <v>50811</v>
      </c>
      <c r="B2616" s="168">
        <v>45930</v>
      </c>
      <c r="C2616" s="168">
        <v>45930</v>
      </c>
      <c r="E2616" s="167" t="s">
        <v>5890</v>
      </c>
      <c r="F2616" s="167" t="s">
        <v>5087</v>
      </c>
      <c r="G2616" s="167" t="s">
        <v>5088</v>
      </c>
      <c r="H2616" s="167" t="s">
        <v>6033</v>
      </c>
      <c r="I2616" s="167" t="s">
        <v>4959</v>
      </c>
      <c r="O2616" s="167">
        <v>620</v>
      </c>
      <c r="P2616" s="167" t="s">
        <v>5871</v>
      </c>
      <c r="Q2616" s="167">
        <v>106.6</v>
      </c>
      <c r="S2616" s="167">
        <f t="shared" si="40"/>
        <v>106.6</v>
      </c>
      <c r="T2616" s="167" t="s">
        <v>1361</v>
      </c>
    </row>
    <row r="2617" spans="1:20">
      <c r="A2617" s="167">
        <v>50811</v>
      </c>
      <c r="B2617" s="168">
        <v>45930</v>
      </c>
      <c r="C2617" s="168">
        <v>45930</v>
      </c>
      <c r="E2617" s="167" t="s">
        <v>5890</v>
      </c>
      <c r="F2617" s="167" t="s">
        <v>5911</v>
      </c>
      <c r="G2617" s="167" t="s">
        <v>5912</v>
      </c>
      <c r="H2617" s="167" t="s">
        <v>6033</v>
      </c>
      <c r="I2617" s="167" t="s">
        <v>4959</v>
      </c>
      <c r="O2617" s="167">
        <v>620</v>
      </c>
      <c r="P2617" s="167" t="s">
        <v>5871</v>
      </c>
      <c r="Q2617" s="167">
        <v>123.76</v>
      </c>
      <c r="S2617" s="167">
        <f t="shared" si="40"/>
        <v>123.76</v>
      </c>
      <c r="T2617" s="167" t="s">
        <v>1361</v>
      </c>
    </row>
    <row r="2618" spans="1:20">
      <c r="A2618" s="167">
        <v>50811</v>
      </c>
      <c r="B2618" s="168">
        <v>45930</v>
      </c>
      <c r="C2618" s="168">
        <v>45930</v>
      </c>
      <c r="E2618" s="167" t="s">
        <v>5890</v>
      </c>
      <c r="F2618" s="167" t="s">
        <v>5913</v>
      </c>
      <c r="G2618" s="167" t="s">
        <v>5914</v>
      </c>
      <c r="H2618" s="167" t="s">
        <v>6033</v>
      </c>
      <c r="I2618" s="167" t="s">
        <v>4959</v>
      </c>
      <c r="O2618" s="167">
        <v>620</v>
      </c>
      <c r="P2618" s="167" t="s">
        <v>5871</v>
      </c>
      <c r="Q2618" s="167">
        <v>40.380000000000003</v>
      </c>
      <c r="S2618" s="167">
        <f t="shared" si="40"/>
        <v>40.380000000000003</v>
      </c>
      <c r="T2618" s="167" t="s">
        <v>1361</v>
      </c>
    </row>
    <row r="2619" spans="1:20">
      <c r="A2619" s="167">
        <v>50811</v>
      </c>
      <c r="B2619" s="168">
        <v>45931</v>
      </c>
      <c r="C2619" s="168">
        <v>45931</v>
      </c>
      <c r="E2619" s="167" t="s">
        <v>5869</v>
      </c>
      <c r="F2619" s="167" t="s">
        <v>5905</v>
      </c>
      <c r="G2619" s="167" t="s">
        <v>5906</v>
      </c>
      <c r="H2619" s="167" t="s">
        <v>6033</v>
      </c>
      <c r="I2619" s="167" t="s">
        <v>4956</v>
      </c>
      <c r="O2619" s="167">
        <v>621</v>
      </c>
      <c r="P2619" s="167" t="s">
        <v>5871</v>
      </c>
      <c r="R2619" s="167">
        <v>209.71</v>
      </c>
      <c r="S2619" s="167">
        <f t="shared" si="40"/>
        <v>-209.71</v>
      </c>
      <c r="T2619" s="167" t="s">
        <v>1361</v>
      </c>
    </row>
    <row r="2620" spans="1:20">
      <c r="A2620" s="167">
        <v>50811</v>
      </c>
      <c r="B2620" s="168">
        <v>45931</v>
      </c>
      <c r="C2620" s="168">
        <v>45931</v>
      </c>
      <c r="E2620" s="167" t="s">
        <v>5869</v>
      </c>
      <c r="F2620" s="167" t="s">
        <v>5907</v>
      </c>
      <c r="G2620" s="167" t="s">
        <v>5908</v>
      </c>
      <c r="H2620" s="167" t="s">
        <v>6033</v>
      </c>
      <c r="I2620" s="167" t="s">
        <v>4956</v>
      </c>
      <c r="O2620" s="167">
        <v>621</v>
      </c>
      <c r="P2620" s="167" t="s">
        <v>5871</v>
      </c>
      <c r="R2620" s="167">
        <v>68.66</v>
      </c>
      <c r="S2620" s="167">
        <f t="shared" si="40"/>
        <v>-68.66</v>
      </c>
      <c r="T2620" s="167" t="s">
        <v>1361</v>
      </c>
    </row>
    <row r="2621" spans="1:20">
      <c r="A2621" s="167">
        <v>50811</v>
      </c>
      <c r="B2621" s="168">
        <v>45931</v>
      </c>
      <c r="C2621" s="168">
        <v>45931</v>
      </c>
      <c r="E2621" s="167" t="s">
        <v>5869</v>
      </c>
      <c r="F2621" s="167" t="s">
        <v>5458</v>
      </c>
      <c r="G2621" s="167" t="s">
        <v>5459</v>
      </c>
      <c r="H2621" s="167" t="s">
        <v>6033</v>
      </c>
      <c r="I2621" s="167" t="s">
        <v>4956</v>
      </c>
      <c r="O2621" s="167">
        <v>621</v>
      </c>
      <c r="P2621" s="167" t="s">
        <v>5871</v>
      </c>
      <c r="R2621" s="167">
        <v>96.92</v>
      </c>
      <c r="S2621" s="167">
        <f t="shared" si="40"/>
        <v>-96.92</v>
      </c>
      <c r="T2621" s="167" t="s">
        <v>1361</v>
      </c>
    </row>
    <row r="2622" spans="1:20">
      <c r="A2622" s="167">
        <v>50811</v>
      </c>
      <c r="B2622" s="168">
        <v>45931</v>
      </c>
      <c r="C2622" s="168">
        <v>45931</v>
      </c>
      <c r="E2622" s="167" t="s">
        <v>5869</v>
      </c>
      <c r="F2622" s="167" t="s">
        <v>5909</v>
      </c>
      <c r="G2622" s="167" t="s">
        <v>5910</v>
      </c>
      <c r="H2622" s="167" t="s">
        <v>6033</v>
      </c>
      <c r="I2622" s="167" t="s">
        <v>4971</v>
      </c>
      <c r="O2622" s="167">
        <v>621</v>
      </c>
      <c r="P2622" s="167" t="s">
        <v>5871</v>
      </c>
      <c r="R2622" s="167">
        <v>1.4</v>
      </c>
      <c r="S2622" s="167">
        <f t="shared" si="40"/>
        <v>-1.4</v>
      </c>
      <c r="T2622" s="167" t="s">
        <v>1361</v>
      </c>
    </row>
    <row r="2623" spans="1:20">
      <c r="A2623" s="167">
        <v>50811</v>
      </c>
      <c r="B2623" s="168">
        <v>45931</v>
      </c>
      <c r="C2623" s="168">
        <v>45931</v>
      </c>
      <c r="E2623" s="167" t="s">
        <v>5869</v>
      </c>
      <c r="F2623" s="167" t="s">
        <v>5087</v>
      </c>
      <c r="G2623" s="167" t="s">
        <v>5088</v>
      </c>
      <c r="H2623" s="167" t="s">
        <v>6033</v>
      </c>
      <c r="I2623" s="167" t="s">
        <v>4959</v>
      </c>
      <c r="O2623" s="167">
        <v>621</v>
      </c>
      <c r="P2623" s="167" t="s">
        <v>5871</v>
      </c>
      <c r="R2623" s="167">
        <v>106.6</v>
      </c>
      <c r="S2623" s="167">
        <f t="shared" si="40"/>
        <v>-106.6</v>
      </c>
      <c r="T2623" s="167" t="s">
        <v>1361</v>
      </c>
    </row>
    <row r="2624" spans="1:20">
      <c r="A2624" s="167">
        <v>50811</v>
      </c>
      <c r="B2624" s="168">
        <v>45931</v>
      </c>
      <c r="C2624" s="168">
        <v>45931</v>
      </c>
      <c r="E2624" s="167" t="s">
        <v>5869</v>
      </c>
      <c r="F2624" s="167" t="s">
        <v>5911</v>
      </c>
      <c r="G2624" s="167" t="s">
        <v>5912</v>
      </c>
      <c r="H2624" s="167" t="s">
        <v>6033</v>
      </c>
      <c r="I2624" s="167" t="s">
        <v>4959</v>
      </c>
      <c r="O2624" s="167">
        <v>621</v>
      </c>
      <c r="P2624" s="167" t="s">
        <v>5871</v>
      </c>
      <c r="R2624" s="167">
        <v>123.76</v>
      </c>
      <c r="S2624" s="167">
        <f t="shared" si="40"/>
        <v>-123.76</v>
      </c>
      <c r="T2624" s="167" t="s">
        <v>1361</v>
      </c>
    </row>
    <row r="2625" spans="1:20">
      <c r="A2625" s="167">
        <v>50811</v>
      </c>
      <c r="B2625" s="168">
        <v>45931</v>
      </c>
      <c r="C2625" s="168">
        <v>45931</v>
      </c>
      <c r="E2625" s="167" t="s">
        <v>5869</v>
      </c>
      <c r="F2625" s="167" t="s">
        <v>5913</v>
      </c>
      <c r="G2625" s="167" t="s">
        <v>5914</v>
      </c>
      <c r="H2625" s="167" t="s">
        <v>6033</v>
      </c>
      <c r="I2625" s="167" t="s">
        <v>4959</v>
      </c>
      <c r="O2625" s="167">
        <v>621</v>
      </c>
      <c r="P2625" s="167" t="s">
        <v>5871</v>
      </c>
      <c r="R2625" s="167">
        <v>40.380000000000003</v>
      </c>
      <c r="S2625" s="167">
        <f t="shared" si="40"/>
        <v>-40.380000000000003</v>
      </c>
      <c r="T2625" s="167" t="s">
        <v>1361</v>
      </c>
    </row>
    <row r="2626" spans="1:20">
      <c r="A2626" s="167">
        <v>50811</v>
      </c>
      <c r="B2626" s="168">
        <v>45940</v>
      </c>
      <c r="C2626" s="168">
        <v>45940</v>
      </c>
      <c r="E2626" s="167" t="s">
        <v>6040</v>
      </c>
      <c r="F2626" s="167" t="s">
        <v>5458</v>
      </c>
      <c r="G2626" s="167" t="s">
        <v>5459</v>
      </c>
      <c r="H2626" s="167" t="s">
        <v>6033</v>
      </c>
      <c r="I2626" s="167" t="s">
        <v>4956</v>
      </c>
      <c r="O2626" s="167">
        <v>634</v>
      </c>
      <c r="P2626" s="167" t="s">
        <v>5871</v>
      </c>
      <c r="Q2626" s="167">
        <v>138.46</v>
      </c>
      <c r="S2626" s="167">
        <f t="shared" si="40"/>
        <v>138.46</v>
      </c>
      <c r="T2626" s="167" t="s">
        <v>1361</v>
      </c>
    </row>
    <row r="2627" spans="1:20">
      <c r="A2627" s="167">
        <v>50811</v>
      </c>
      <c r="B2627" s="168">
        <v>45940</v>
      </c>
      <c r="C2627" s="168">
        <v>45940</v>
      </c>
      <c r="E2627" s="167" t="s">
        <v>6041</v>
      </c>
      <c r="F2627" s="167" t="s">
        <v>5907</v>
      </c>
      <c r="G2627" s="167" t="s">
        <v>5908</v>
      </c>
      <c r="H2627" s="167" t="s">
        <v>6033</v>
      </c>
      <c r="I2627" s="167" t="s">
        <v>4956</v>
      </c>
      <c r="O2627" s="167">
        <v>634</v>
      </c>
      <c r="P2627" s="167" t="s">
        <v>5871</v>
      </c>
      <c r="Q2627" s="167">
        <v>98.08</v>
      </c>
      <c r="S2627" s="167">
        <f t="shared" ref="S2627:S2690" si="41">Q2627-R2627</f>
        <v>98.08</v>
      </c>
      <c r="T2627" s="167" t="s">
        <v>1361</v>
      </c>
    </row>
    <row r="2628" spans="1:20">
      <c r="A2628" s="167">
        <v>50811</v>
      </c>
      <c r="B2628" s="168">
        <v>45940</v>
      </c>
      <c r="C2628" s="168">
        <v>45940</v>
      </c>
      <c r="E2628" s="167" t="s">
        <v>6042</v>
      </c>
      <c r="F2628" s="167" t="s">
        <v>5905</v>
      </c>
      <c r="G2628" s="167" t="s">
        <v>5906</v>
      </c>
      <c r="H2628" s="167" t="s">
        <v>6033</v>
      </c>
      <c r="I2628" s="167" t="s">
        <v>4956</v>
      </c>
      <c r="O2628" s="167">
        <v>634</v>
      </c>
      <c r="P2628" s="167" t="s">
        <v>5871</v>
      </c>
      <c r="Q2628" s="167">
        <v>216.33</v>
      </c>
      <c r="S2628" s="167">
        <f t="shared" si="41"/>
        <v>216.33</v>
      </c>
      <c r="T2628" s="167" t="s">
        <v>1361</v>
      </c>
    </row>
    <row r="2629" spans="1:20">
      <c r="A2629" s="167">
        <v>50811</v>
      </c>
      <c r="B2629" s="168">
        <v>45940</v>
      </c>
      <c r="C2629" s="168">
        <v>45940</v>
      </c>
      <c r="E2629" s="167" t="s">
        <v>6043</v>
      </c>
      <c r="F2629" s="167" t="s">
        <v>5909</v>
      </c>
      <c r="G2629" s="167" t="s">
        <v>5910</v>
      </c>
      <c r="H2629" s="167" t="s">
        <v>6033</v>
      </c>
      <c r="I2629" s="167" t="s">
        <v>4971</v>
      </c>
      <c r="O2629" s="167">
        <v>634</v>
      </c>
      <c r="P2629" s="167" t="s">
        <v>5871</v>
      </c>
      <c r="Q2629" s="167">
        <v>2</v>
      </c>
      <c r="S2629" s="167">
        <f t="shared" si="41"/>
        <v>2</v>
      </c>
      <c r="T2629" s="167" t="s">
        <v>1361</v>
      </c>
    </row>
    <row r="2630" spans="1:20">
      <c r="A2630" s="167">
        <v>50811</v>
      </c>
      <c r="B2630" s="168">
        <v>45940</v>
      </c>
      <c r="C2630" s="168">
        <v>45940</v>
      </c>
      <c r="E2630" s="167" t="s">
        <v>6044</v>
      </c>
      <c r="F2630" s="167" t="s">
        <v>5911</v>
      </c>
      <c r="G2630" s="167" t="s">
        <v>5912</v>
      </c>
      <c r="H2630" s="167" t="s">
        <v>6033</v>
      </c>
      <c r="I2630" s="167" t="s">
        <v>4959</v>
      </c>
      <c r="O2630" s="167">
        <v>634</v>
      </c>
      <c r="P2630" s="167" t="s">
        <v>5871</v>
      </c>
      <c r="Q2630" s="167">
        <v>173.62</v>
      </c>
      <c r="S2630" s="167">
        <f t="shared" si="41"/>
        <v>173.62</v>
      </c>
      <c r="T2630" s="167" t="s">
        <v>1361</v>
      </c>
    </row>
    <row r="2631" spans="1:20">
      <c r="A2631" s="167">
        <v>50811</v>
      </c>
      <c r="B2631" s="168">
        <v>45940</v>
      </c>
      <c r="C2631" s="168">
        <v>45940</v>
      </c>
      <c r="E2631" s="167" t="s">
        <v>6045</v>
      </c>
      <c r="F2631" s="167" t="s">
        <v>5913</v>
      </c>
      <c r="G2631" s="167" t="s">
        <v>5914</v>
      </c>
      <c r="H2631" s="167" t="s">
        <v>6033</v>
      </c>
      <c r="I2631" s="167" t="s">
        <v>4959</v>
      </c>
      <c r="O2631" s="167">
        <v>634</v>
      </c>
      <c r="P2631" s="167" t="s">
        <v>5871</v>
      </c>
      <c r="Q2631" s="167">
        <v>57.69</v>
      </c>
      <c r="S2631" s="167">
        <f t="shared" si="41"/>
        <v>57.69</v>
      </c>
      <c r="T2631" s="167" t="s">
        <v>1361</v>
      </c>
    </row>
    <row r="2632" spans="1:20">
      <c r="A2632" s="167">
        <v>50811</v>
      </c>
      <c r="B2632" s="168">
        <v>45940</v>
      </c>
      <c r="C2632" s="168">
        <v>45940</v>
      </c>
      <c r="E2632" s="167" t="s">
        <v>6046</v>
      </c>
      <c r="F2632" s="167" t="s">
        <v>5087</v>
      </c>
      <c r="G2632" s="167" t="s">
        <v>5088</v>
      </c>
      <c r="H2632" s="167" t="s">
        <v>6033</v>
      </c>
      <c r="I2632" s="167" t="s">
        <v>4959</v>
      </c>
      <c r="O2632" s="167">
        <v>634</v>
      </c>
      <c r="P2632" s="167" t="s">
        <v>5871</v>
      </c>
      <c r="Q2632" s="167">
        <v>169.76</v>
      </c>
      <c r="S2632" s="167">
        <f t="shared" si="41"/>
        <v>169.76</v>
      </c>
      <c r="T2632" s="167" t="s">
        <v>1361</v>
      </c>
    </row>
    <row r="2633" spans="1:20">
      <c r="A2633" s="167">
        <v>50811</v>
      </c>
      <c r="B2633" s="168">
        <v>45954</v>
      </c>
      <c r="C2633" s="168">
        <v>45954</v>
      </c>
      <c r="E2633" s="167" t="s">
        <v>6040</v>
      </c>
      <c r="F2633" s="167" t="s">
        <v>5458</v>
      </c>
      <c r="G2633" s="167" t="s">
        <v>5459</v>
      </c>
      <c r="H2633" s="167" t="s">
        <v>6033</v>
      </c>
      <c r="I2633" s="167" t="s">
        <v>4956</v>
      </c>
      <c r="O2633" s="167">
        <v>636</v>
      </c>
      <c r="P2633" s="167" t="s">
        <v>5871</v>
      </c>
      <c r="Q2633" s="167">
        <v>138.46</v>
      </c>
      <c r="S2633" s="167">
        <f t="shared" si="41"/>
        <v>138.46</v>
      </c>
      <c r="T2633" s="167" t="s">
        <v>1361</v>
      </c>
    </row>
    <row r="2634" spans="1:20">
      <c r="A2634" s="167">
        <v>50811</v>
      </c>
      <c r="B2634" s="168">
        <v>45954</v>
      </c>
      <c r="C2634" s="168">
        <v>45954</v>
      </c>
      <c r="E2634" s="167" t="s">
        <v>6041</v>
      </c>
      <c r="F2634" s="167" t="s">
        <v>5907</v>
      </c>
      <c r="G2634" s="167" t="s">
        <v>5908</v>
      </c>
      <c r="H2634" s="167" t="s">
        <v>6033</v>
      </c>
      <c r="I2634" s="167" t="s">
        <v>4956</v>
      </c>
      <c r="O2634" s="167">
        <v>636</v>
      </c>
      <c r="P2634" s="167" t="s">
        <v>5871</v>
      </c>
      <c r="Q2634" s="167">
        <v>98.08</v>
      </c>
      <c r="S2634" s="167">
        <f t="shared" si="41"/>
        <v>98.08</v>
      </c>
      <c r="T2634" s="167" t="s">
        <v>1361</v>
      </c>
    </row>
    <row r="2635" spans="1:20">
      <c r="A2635" s="167">
        <v>50811</v>
      </c>
      <c r="B2635" s="168">
        <v>45954</v>
      </c>
      <c r="C2635" s="168">
        <v>45954</v>
      </c>
      <c r="E2635" s="167" t="s">
        <v>6042</v>
      </c>
      <c r="F2635" s="167" t="s">
        <v>5905</v>
      </c>
      <c r="G2635" s="167" t="s">
        <v>5906</v>
      </c>
      <c r="H2635" s="167" t="s">
        <v>6033</v>
      </c>
      <c r="I2635" s="167" t="s">
        <v>4956</v>
      </c>
      <c r="O2635" s="167">
        <v>636</v>
      </c>
      <c r="P2635" s="167" t="s">
        <v>5871</v>
      </c>
      <c r="Q2635" s="167">
        <v>220.77</v>
      </c>
      <c r="S2635" s="167">
        <f t="shared" si="41"/>
        <v>220.77</v>
      </c>
      <c r="T2635" s="167" t="s">
        <v>1361</v>
      </c>
    </row>
    <row r="2636" spans="1:20">
      <c r="A2636" s="167">
        <v>50811</v>
      </c>
      <c r="B2636" s="168">
        <v>45954</v>
      </c>
      <c r="C2636" s="168">
        <v>45954</v>
      </c>
      <c r="E2636" s="167" t="s">
        <v>6043</v>
      </c>
      <c r="F2636" s="167" t="s">
        <v>5909</v>
      </c>
      <c r="G2636" s="167" t="s">
        <v>5910</v>
      </c>
      <c r="H2636" s="167" t="s">
        <v>6033</v>
      </c>
      <c r="I2636" s="167" t="s">
        <v>4971</v>
      </c>
      <c r="O2636" s="167">
        <v>636</v>
      </c>
      <c r="P2636" s="167" t="s">
        <v>5871</v>
      </c>
      <c r="Q2636" s="167">
        <v>2</v>
      </c>
      <c r="S2636" s="167">
        <f t="shared" si="41"/>
        <v>2</v>
      </c>
      <c r="T2636" s="167" t="s">
        <v>1361</v>
      </c>
    </row>
    <row r="2637" spans="1:20">
      <c r="A2637" s="167">
        <v>50811</v>
      </c>
      <c r="B2637" s="168">
        <v>45954</v>
      </c>
      <c r="C2637" s="168">
        <v>45954</v>
      </c>
      <c r="E2637" s="167" t="s">
        <v>6044</v>
      </c>
      <c r="F2637" s="167" t="s">
        <v>5911</v>
      </c>
      <c r="G2637" s="167" t="s">
        <v>5912</v>
      </c>
      <c r="H2637" s="167" t="s">
        <v>6033</v>
      </c>
      <c r="I2637" s="167" t="s">
        <v>4959</v>
      </c>
      <c r="O2637" s="167">
        <v>636</v>
      </c>
      <c r="P2637" s="167" t="s">
        <v>5871</v>
      </c>
      <c r="Q2637" s="167">
        <v>176.8</v>
      </c>
      <c r="S2637" s="167">
        <f t="shared" si="41"/>
        <v>176.8</v>
      </c>
      <c r="T2637" s="167" t="s">
        <v>1361</v>
      </c>
    </row>
    <row r="2638" spans="1:20">
      <c r="A2638" s="167">
        <v>50811</v>
      </c>
      <c r="B2638" s="168">
        <v>45954</v>
      </c>
      <c r="C2638" s="168">
        <v>45954</v>
      </c>
      <c r="E2638" s="167" t="s">
        <v>6045</v>
      </c>
      <c r="F2638" s="167" t="s">
        <v>5913</v>
      </c>
      <c r="G2638" s="167" t="s">
        <v>5914</v>
      </c>
      <c r="H2638" s="167" t="s">
        <v>6033</v>
      </c>
      <c r="I2638" s="167" t="s">
        <v>4959</v>
      </c>
      <c r="O2638" s="167">
        <v>636</v>
      </c>
      <c r="P2638" s="167" t="s">
        <v>5871</v>
      </c>
      <c r="Q2638" s="167">
        <v>57.69</v>
      </c>
      <c r="S2638" s="167">
        <f t="shared" si="41"/>
        <v>57.69</v>
      </c>
      <c r="T2638" s="167" t="s">
        <v>1361</v>
      </c>
    </row>
    <row r="2639" spans="1:20">
      <c r="A2639" s="167">
        <v>50811</v>
      </c>
      <c r="B2639" s="168">
        <v>45954</v>
      </c>
      <c r="C2639" s="168">
        <v>45954</v>
      </c>
      <c r="E2639" s="167" t="s">
        <v>6046</v>
      </c>
      <c r="F2639" s="167" t="s">
        <v>5087</v>
      </c>
      <c r="G2639" s="167" t="s">
        <v>5088</v>
      </c>
      <c r="H2639" s="167" t="s">
        <v>6033</v>
      </c>
      <c r="I2639" s="167" t="s">
        <v>4959</v>
      </c>
      <c r="O2639" s="167">
        <v>636</v>
      </c>
      <c r="P2639" s="167" t="s">
        <v>5871</v>
      </c>
      <c r="Q2639" s="167">
        <v>164.08</v>
      </c>
      <c r="S2639" s="167">
        <f t="shared" si="41"/>
        <v>164.08</v>
      </c>
      <c r="T2639" s="167" t="s">
        <v>1361</v>
      </c>
    </row>
    <row r="2640" spans="1:20">
      <c r="A2640" s="167">
        <v>50811</v>
      </c>
      <c r="B2640" s="168">
        <v>45961</v>
      </c>
      <c r="C2640" s="168">
        <v>45961</v>
      </c>
      <c r="E2640" s="167" t="s">
        <v>5894</v>
      </c>
      <c r="F2640" s="167" t="s">
        <v>5905</v>
      </c>
      <c r="G2640" s="167" t="s">
        <v>5906</v>
      </c>
      <c r="H2640" s="167" t="s">
        <v>6033</v>
      </c>
      <c r="I2640" s="167" t="s">
        <v>4956</v>
      </c>
      <c r="O2640" s="167">
        <v>637</v>
      </c>
      <c r="P2640" s="167" t="s">
        <v>5871</v>
      </c>
      <c r="Q2640" s="167">
        <v>220.77</v>
      </c>
      <c r="S2640" s="167">
        <f t="shared" si="41"/>
        <v>220.77</v>
      </c>
      <c r="T2640" s="167" t="s">
        <v>1361</v>
      </c>
    </row>
    <row r="2641" spans="1:20">
      <c r="A2641" s="167">
        <v>50811</v>
      </c>
      <c r="B2641" s="168">
        <v>45961</v>
      </c>
      <c r="C2641" s="168">
        <v>45961</v>
      </c>
      <c r="E2641" s="167" t="s">
        <v>5894</v>
      </c>
      <c r="F2641" s="167" t="s">
        <v>5907</v>
      </c>
      <c r="G2641" s="167" t="s">
        <v>5908</v>
      </c>
      <c r="H2641" s="167" t="s">
        <v>6033</v>
      </c>
      <c r="I2641" s="167" t="s">
        <v>4956</v>
      </c>
      <c r="O2641" s="167">
        <v>637</v>
      </c>
      <c r="P2641" s="167" t="s">
        <v>5871</v>
      </c>
      <c r="Q2641" s="167">
        <v>98.08</v>
      </c>
      <c r="S2641" s="167">
        <f t="shared" si="41"/>
        <v>98.08</v>
      </c>
      <c r="T2641" s="167" t="s">
        <v>1361</v>
      </c>
    </row>
    <row r="2642" spans="1:20">
      <c r="A2642" s="167">
        <v>50811</v>
      </c>
      <c r="B2642" s="168">
        <v>45961</v>
      </c>
      <c r="C2642" s="168">
        <v>45961</v>
      </c>
      <c r="E2642" s="167" t="s">
        <v>5894</v>
      </c>
      <c r="F2642" s="167" t="s">
        <v>5458</v>
      </c>
      <c r="G2642" s="167" t="s">
        <v>5459</v>
      </c>
      <c r="H2642" s="167" t="s">
        <v>6033</v>
      </c>
      <c r="I2642" s="167" t="s">
        <v>4956</v>
      </c>
      <c r="O2642" s="167">
        <v>637</v>
      </c>
      <c r="P2642" s="167" t="s">
        <v>5871</v>
      </c>
      <c r="Q2642" s="167">
        <v>138.46</v>
      </c>
      <c r="S2642" s="167">
        <f t="shared" si="41"/>
        <v>138.46</v>
      </c>
      <c r="T2642" s="167" t="s">
        <v>1361</v>
      </c>
    </row>
    <row r="2643" spans="1:20">
      <c r="A2643" s="167">
        <v>50811</v>
      </c>
      <c r="B2643" s="168">
        <v>45961</v>
      </c>
      <c r="C2643" s="168">
        <v>45961</v>
      </c>
      <c r="E2643" s="167" t="s">
        <v>5894</v>
      </c>
      <c r="F2643" s="167" t="s">
        <v>5909</v>
      </c>
      <c r="G2643" s="167" t="s">
        <v>5910</v>
      </c>
      <c r="H2643" s="167" t="s">
        <v>6033</v>
      </c>
      <c r="I2643" s="167" t="s">
        <v>4971</v>
      </c>
      <c r="O2643" s="167">
        <v>637</v>
      </c>
      <c r="P2643" s="167" t="s">
        <v>5871</v>
      </c>
      <c r="Q2643" s="167">
        <v>2</v>
      </c>
      <c r="S2643" s="167">
        <f t="shared" si="41"/>
        <v>2</v>
      </c>
      <c r="T2643" s="167" t="s">
        <v>1361</v>
      </c>
    </row>
    <row r="2644" spans="1:20">
      <c r="A2644" s="167">
        <v>50811</v>
      </c>
      <c r="B2644" s="168">
        <v>45961</v>
      </c>
      <c r="C2644" s="168">
        <v>45961</v>
      </c>
      <c r="E2644" s="167" t="s">
        <v>5894</v>
      </c>
      <c r="F2644" s="167" t="s">
        <v>5087</v>
      </c>
      <c r="G2644" s="167" t="s">
        <v>5088</v>
      </c>
      <c r="H2644" s="167" t="s">
        <v>6033</v>
      </c>
      <c r="I2644" s="167" t="s">
        <v>4959</v>
      </c>
      <c r="O2644" s="167">
        <v>637</v>
      </c>
      <c r="P2644" s="167" t="s">
        <v>5871</v>
      </c>
      <c r="Q2644" s="167">
        <v>164.08</v>
      </c>
      <c r="S2644" s="167">
        <f t="shared" si="41"/>
        <v>164.08</v>
      </c>
      <c r="T2644" s="167" t="s">
        <v>1361</v>
      </c>
    </row>
    <row r="2645" spans="1:20">
      <c r="A2645" s="167">
        <v>50811</v>
      </c>
      <c r="B2645" s="168">
        <v>45961</v>
      </c>
      <c r="C2645" s="168">
        <v>45961</v>
      </c>
      <c r="E2645" s="167" t="s">
        <v>5894</v>
      </c>
      <c r="F2645" s="167" t="s">
        <v>5911</v>
      </c>
      <c r="G2645" s="167" t="s">
        <v>5912</v>
      </c>
      <c r="H2645" s="167" t="s">
        <v>6033</v>
      </c>
      <c r="I2645" s="167" t="s">
        <v>4959</v>
      </c>
      <c r="O2645" s="167">
        <v>637</v>
      </c>
      <c r="P2645" s="167" t="s">
        <v>5871</v>
      </c>
      <c r="Q2645" s="167">
        <v>176.8</v>
      </c>
      <c r="S2645" s="167">
        <f t="shared" si="41"/>
        <v>176.8</v>
      </c>
      <c r="T2645" s="167" t="s">
        <v>1361</v>
      </c>
    </row>
    <row r="2646" spans="1:20">
      <c r="A2646" s="167">
        <v>50811</v>
      </c>
      <c r="B2646" s="168">
        <v>45961</v>
      </c>
      <c r="C2646" s="168">
        <v>45961</v>
      </c>
      <c r="E2646" s="167" t="s">
        <v>5894</v>
      </c>
      <c r="F2646" s="167" t="s">
        <v>5913</v>
      </c>
      <c r="G2646" s="167" t="s">
        <v>5914</v>
      </c>
      <c r="H2646" s="167" t="s">
        <v>6033</v>
      </c>
      <c r="I2646" s="167" t="s">
        <v>4959</v>
      </c>
      <c r="O2646" s="167">
        <v>637</v>
      </c>
      <c r="P2646" s="167" t="s">
        <v>5871</v>
      </c>
      <c r="Q2646" s="167">
        <v>57.69</v>
      </c>
      <c r="S2646" s="167">
        <f t="shared" si="41"/>
        <v>57.69</v>
      </c>
      <c r="T2646" s="167" t="s">
        <v>1361</v>
      </c>
    </row>
    <row r="2647" spans="1:20">
      <c r="A2647" s="167">
        <v>50821</v>
      </c>
      <c r="B2647" s="168">
        <v>45901</v>
      </c>
      <c r="C2647" s="168">
        <v>45901</v>
      </c>
      <c r="E2647" s="167" t="s">
        <v>5869</v>
      </c>
      <c r="F2647" s="167" t="s">
        <v>5948</v>
      </c>
      <c r="G2647" s="167" t="s">
        <v>5949</v>
      </c>
      <c r="H2647" s="167" t="s">
        <v>6033</v>
      </c>
      <c r="I2647" s="167" t="s">
        <v>4956</v>
      </c>
      <c r="O2647" s="167">
        <v>613</v>
      </c>
      <c r="P2647" s="167" t="s">
        <v>5871</v>
      </c>
      <c r="R2647" s="167">
        <v>109.62</v>
      </c>
      <c r="S2647" s="167">
        <f t="shared" si="41"/>
        <v>-109.62</v>
      </c>
      <c r="T2647" s="167" t="s">
        <v>1361</v>
      </c>
    </row>
    <row r="2648" spans="1:20">
      <c r="A2648" s="167">
        <v>50821</v>
      </c>
      <c r="B2648" s="168">
        <v>45901</v>
      </c>
      <c r="C2648" s="168">
        <v>45901</v>
      </c>
      <c r="E2648" s="167" t="s">
        <v>5869</v>
      </c>
      <c r="F2648" s="167" t="s">
        <v>1553</v>
      </c>
      <c r="G2648" s="167" t="s">
        <v>1554</v>
      </c>
      <c r="H2648" s="167" t="s">
        <v>6033</v>
      </c>
      <c r="I2648" s="167" t="s">
        <v>4956</v>
      </c>
      <c r="O2648" s="167">
        <v>613</v>
      </c>
      <c r="P2648" s="167" t="s">
        <v>5871</v>
      </c>
      <c r="R2648" s="167">
        <v>138.47</v>
      </c>
      <c r="S2648" s="167">
        <f t="shared" si="41"/>
        <v>-138.47</v>
      </c>
      <c r="T2648" s="167" t="s">
        <v>1361</v>
      </c>
    </row>
    <row r="2649" spans="1:20">
      <c r="A2649" s="167">
        <v>50821</v>
      </c>
      <c r="B2649" s="168">
        <v>45901</v>
      </c>
      <c r="C2649" s="168">
        <v>45901</v>
      </c>
      <c r="E2649" s="167" t="s">
        <v>5869</v>
      </c>
      <c r="F2649" s="167" t="s">
        <v>5498</v>
      </c>
      <c r="G2649" s="167" t="s">
        <v>5499</v>
      </c>
      <c r="H2649" s="167" t="s">
        <v>6033</v>
      </c>
      <c r="I2649" s="167" t="s">
        <v>4959</v>
      </c>
      <c r="O2649" s="167">
        <v>613</v>
      </c>
      <c r="P2649" s="167" t="s">
        <v>5871</v>
      </c>
      <c r="R2649" s="167">
        <v>30</v>
      </c>
      <c r="S2649" s="167">
        <f t="shared" si="41"/>
        <v>-30</v>
      </c>
      <c r="T2649" s="167" t="s">
        <v>1361</v>
      </c>
    </row>
    <row r="2650" spans="1:20">
      <c r="A2650" s="167">
        <v>50821</v>
      </c>
      <c r="B2650" s="168">
        <v>45912</v>
      </c>
      <c r="C2650" s="168">
        <v>45912</v>
      </c>
      <c r="E2650" s="167" t="s">
        <v>6047</v>
      </c>
      <c r="F2650" s="167" t="s">
        <v>5948</v>
      </c>
      <c r="G2650" s="167" t="s">
        <v>5949</v>
      </c>
      <c r="H2650" s="167" t="s">
        <v>6033</v>
      </c>
      <c r="I2650" s="167" t="s">
        <v>4956</v>
      </c>
      <c r="O2650" s="167">
        <v>617</v>
      </c>
      <c r="P2650" s="167" t="s">
        <v>5871</v>
      </c>
      <c r="Q2650" s="167">
        <v>219.23</v>
      </c>
      <c r="S2650" s="167">
        <f t="shared" si="41"/>
        <v>219.23</v>
      </c>
      <c r="T2650" s="167" t="s">
        <v>1361</v>
      </c>
    </row>
    <row r="2651" spans="1:20">
      <c r="A2651" s="167">
        <v>50821</v>
      </c>
      <c r="B2651" s="168">
        <v>45912</v>
      </c>
      <c r="C2651" s="168">
        <v>45912</v>
      </c>
      <c r="E2651" s="167" t="s">
        <v>6048</v>
      </c>
      <c r="F2651" s="167" t="s">
        <v>1553</v>
      </c>
      <c r="G2651" s="167" t="s">
        <v>1554</v>
      </c>
      <c r="H2651" s="167" t="s">
        <v>6033</v>
      </c>
      <c r="I2651" s="167" t="s">
        <v>4956</v>
      </c>
      <c r="O2651" s="167">
        <v>617</v>
      </c>
      <c r="P2651" s="167" t="s">
        <v>5871</v>
      </c>
      <c r="Q2651" s="167">
        <v>276.93</v>
      </c>
      <c r="S2651" s="167">
        <f t="shared" si="41"/>
        <v>276.93</v>
      </c>
      <c r="T2651" s="167" t="s">
        <v>1361</v>
      </c>
    </row>
    <row r="2652" spans="1:20">
      <c r="A2652" s="167">
        <v>50821</v>
      </c>
      <c r="B2652" s="168">
        <v>45912</v>
      </c>
      <c r="C2652" s="168">
        <v>45912</v>
      </c>
      <c r="E2652" s="167" t="s">
        <v>6049</v>
      </c>
      <c r="F2652" s="167" t="s">
        <v>5498</v>
      </c>
      <c r="G2652" s="167" t="s">
        <v>5499</v>
      </c>
      <c r="H2652" s="167" t="s">
        <v>6033</v>
      </c>
      <c r="I2652" s="167" t="s">
        <v>4959</v>
      </c>
      <c r="O2652" s="167">
        <v>617</v>
      </c>
      <c r="P2652" s="167" t="s">
        <v>5871</v>
      </c>
      <c r="Q2652" s="167">
        <v>60</v>
      </c>
      <c r="S2652" s="167">
        <f t="shared" si="41"/>
        <v>60</v>
      </c>
      <c r="T2652" s="167" t="s">
        <v>1361</v>
      </c>
    </row>
    <row r="2653" spans="1:20">
      <c r="A2653" s="167">
        <v>50821</v>
      </c>
      <c r="B2653" s="168">
        <v>45915</v>
      </c>
      <c r="C2653" s="168">
        <v>45915</v>
      </c>
      <c r="E2653" s="167" t="s">
        <v>6048</v>
      </c>
      <c r="F2653" s="167" t="s">
        <v>1553</v>
      </c>
      <c r="G2653" s="167" t="s">
        <v>1554</v>
      </c>
      <c r="I2653" s="167" t="s">
        <v>4956</v>
      </c>
      <c r="O2653" s="167">
        <v>615</v>
      </c>
      <c r="P2653" s="167" t="s">
        <v>5871</v>
      </c>
      <c r="Q2653" s="167">
        <v>296.61</v>
      </c>
      <c r="S2653" s="167">
        <f t="shared" si="41"/>
        <v>296.61</v>
      </c>
      <c r="T2653" s="167" t="s">
        <v>1361</v>
      </c>
    </row>
    <row r="2654" spans="1:20">
      <c r="A2654" s="167">
        <v>50821</v>
      </c>
      <c r="B2654" s="168">
        <v>45915</v>
      </c>
      <c r="C2654" s="168">
        <v>45915</v>
      </c>
      <c r="E2654" s="167" t="s">
        <v>6049</v>
      </c>
      <c r="F2654" s="167" t="s">
        <v>5498</v>
      </c>
      <c r="G2654" s="167" t="s">
        <v>5499</v>
      </c>
      <c r="I2654" s="167" t="s">
        <v>4959</v>
      </c>
      <c r="O2654" s="167">
        <v>615</v>
      </c>
      <c r="P2654" s="167" t="s">
        <v>5871</v>
      </c>
      <c r="Q2654" s="167">
        <v>60</v>
      </c>
      <c r="S2654" s="167">
        <f t="shared" si="41"/>
        <v>60</v>
      </c>
      <c r="T2654" s="167" t="s">
        <v>1361</v>
      </c>
    </row>
    <row r="2655" spans="1:20">
      <c r="A2655" s="167">
        <v>50821</v>
      </c>
      <c r="B2655" s="168">
        <v>45923</v>
      </c>
      <c r="C2655" s="168">
        <v>45923</v>
      </c>
      <c r="E2655" s="167" t="s">
        <v>6049</v>
      </c>
      <c r="F2655" s="167" t="s">
        <v>5498</v>
      </c>
      <c r="G2655" s="167" t="s">
        <v>5499</v>
      </c>
      <c r="I2655" s="167" t="s">
        <v>4956</v>
      </c>
      <c r="O2655" s="167">
        <v>625</v>
      </c>
      <c r="P2655" s="167" t="s">
        <v>5871</v>
      </c>
      <c r="Q2655" s="167">
        <v>60</v>
      </c>
      <c r="S2655" s="167">
        <f t="shared" si="41"/>
        <v>60</v>
      </c>
      <c r="T2655" s="167" t="s">
        <v>1361</v>
      </c>
    </row>
    <row r="2656" spans="1:20">
      <c r="A2656" s="167">
        <v>50821</v>
      </c>
      <c r="B2656" s="168">
        <v>45923</v>
      </c>
      <c r="C2656" s="168">
        <v>45923</v>
      </c>
      <c r="E2656" s="167" t="s">
        <v>6049</v>
      </c>
      <c r="F2656" s="167" t="s">
        <v>5498</v>
      </c>
      <c r="G2656" s="167" t="s">
        <v>5499</v>
      </c>
      <c r="I2656" s="167" t="s">
        <v>4956</v>
      </c>
      <c r="O2656" s="167">
        <v>626</v>
      </c>
      <c r="P2656" s="167" t="s">
        <v>5871</v>
      </c>
      <c r="Q2656" s="167">
        <v>60</v>
      </c>
      <c r="S2656" s="167">
        <f t="shared" si="41"/>
        <v>60</v>
      </c>
      <c r="T2656" s="167" t="s">
        <v>1361</v>
      </c>
    </row>
    <row r="2657" spans="1:20">
      <c r="A2657" s="167">
        <v>50821</v>
      </c>
      <c r="B2657" s="168">
        <v>45926</v>
      </c>
      <c r="C2657" s="168">
        <v>45926</v>
      </c>
      <c r="E2657" s="167" t="s">
        <v>6047</v>
      </c>
      <c r="F2657" s="167" t="s">
        <v>5948</v>
      </c>
      <c r="G2657" s="167" t="s">
        <v>5949</v>
      </c>
      <c r="H2657" s="167" t="s">
        <v>6033</v>
      </c>
      <c r="I2657" s="167" t="s">
        <v>4956</v>
      </c>
      <c r="O2657" s="167">
        <v>619</v>
      </c>
      <c r="P2657" s="167" t="s">
        <v>5871</v>
      </c>
      <c r="Q2657" s="167">
        <v>219.23</v>
      </c>
      <c r="S2657" s="167">
        <f t="shared" si="41"/>
        <v>219.23</v>
      </c>
      <c r="T2657" s="167" t="s">
        <v>1361</v>
      </c>
    </row>
    <row r="2658" spans="1:20">
      <c r="A2658" s="167">
        <v>50821</v>
      </c>
      <c r="B2658" s="168">
        <v>45926</v>
      </c>
      <c r="C2658" s="168">
        <v>45926</v>
      </c>
      <c r="E2658" s="167" t="s">
        <v>6048</v>
      </c>
      <c r="F2658" s="167" t="s">
        <v>1553</v>
      </c>
      <c r="G2658" s="167" t="s">
        <v>1554</v>
      </c>
      <c r="H2658" s="167" t="s">
        <v>6033</v>
      </c>
      <c r="I2658" s="167" t="s">
        <v>4956</v>
      </c>
      <c r="O2658" s="167">
        <v>619</v>
      </c>
      <c r="P2658" s="167" t="s">
        <v>5871</v>
      </c>
      <c r="Q2658" s="167">
        <v>276.93</v>
      </c>
      <c r="S2658" s="167">
        <f t="shared" si="41"/>
        <v>276.93</v>
      </c>
      <c r="T2658" s="167" t="s">
        <v>1361</v>
      </c>
    </row>
    <row r="2659" spans="1:20">
      <c r="A2659" s="167">
        <v>50821</v>
      </c>
      <c r="B2659" s="168">
        <v>45930</v>
      </c>
      <c r="C2659" s="168">
        <v>45930</v>
      </c>
      <c r="E2659" s="167" t="s">
        <v>5890</v>
      </c>
      <c r="F2659" s="167" t="s">
        <v>5948</v>
      </c>
      <c r="G2659" s="167" t="s">
        <v>5949</v>
      </c>
      <c r="H2659" s="167" t="s">
        <v>6033</v>
      </c>
      <c r="I2659" s="167" t="s">
        <v>4956</v>
      </c>
      <c r="O2659" s="167">
        <v>620</v>
      </c>
      <c r="P2659" s="167" t="s">
        <v>5871</v>
      </c>
      <c r="Q2659" s="167">
        <v>153.46</v>
      </c>
      <c r="S2659" s="167">
        <f t="shared" si="41"/>
        <v>153.46</v>
      </c>
      <c r="T2659" s="167" t="s">
        <v>1361</v>
      </c>
    </row>
    <row r="2660" spans="1:20">
      <c r="A2660" s="167">
        <v>50821</v>
      </c>
      <c r="B2660" s="168">
        <v>45930</v>
      </c>
      <c r="C2660" s="168">
        <v>45930</v>
      </c>
      <c r="E2660" s="167" t="s">
        <v>5890</v>
      </c>
      <c r="F2660" s="167" t="s">
        <v>1553</v>
      </c>
      <c r="G2660" s="167" t="s">
        <v>1554</v>
      </c>
      <c r="H2660" s="167" t="s">
        <v>6033</v>
      </c>
      <c r="I2660" s="167" t="s">
        <v>4956</v>
      </c>
      <c r="O2660" s="167">
        <v>620</v>
      </c>
      <c r="P2660" s="167" t="s">
        <v>5871</v>
      </c>
      <c r="Q2660" s="167">
        <v>193.85</v>
      </c>
      <c r="S2660" s="167">
        <f t="shared" si="41"/>
        <v>193.85</v>
      </c>
      <c r="T2660" s="167" t="s">
        <v>1361</v>
      </c>
    </row>
    <row r="2661" spans="1:20">
      <c r="A2661" s="167">
        <v>50821</v>
      </c>
      <c r="B2661" s="168">
        <v>45931</v>
      </c>
      <c r="C2661" s="168">
        <v>45931</v>
      </c>
      <c r="E2661" s="167" t="s">
        <v>5869</v>
      </c>
      <c r="F2661" s="167" t="s">
        <v>5948</v>
      </c>
      <c r="G2661" s="167" t="s">
        <v>5949</v>
      </c>
      <c r="H2661" s="167" t="s">
        <v>6033</v>
      </c>
      <c r="I2661" s="167" t="s">
        <v>4956</v>
      </c>
      <c r="O2661" s="167">
        <v>621</v>
      </c>
      <c r="P2661" s="167" t="s">
        <v>5871</v>
      </c>
      <c r="R2661" s="167">
        <v>153.46</v>
      </c>
      <c r="S2661" s="167">
        <f t="shared" si="41"/>
        <v>-153.46</v>
      </c>
      <c r="T2661" s="167" t="s">
        <v>1361</v>
      </c>
    </row>
    <row r="2662" spans="1:20">
      <c r="A2662" s="167">
        <v>50821</v>
      </c>
      <c r="B2662" s="168">
        <v>45931</v>
      </c>
      <c r="C2662" s="168">
        <v>45931</v>
      </c>
      <c r="E2662" s="167" t="s">
        <v>5869</v>
      </c>
      <c r="F2662" s="167" t="s">
        <v>1553</v>
      </c>
      <c r="G2662" s="167" t="s">
        <v>1554</v>
      </c>
      <c r="H2662" s="167" t="s">
        <v>6033</v>
      </c>
      <c r="I2662" s="167" t="s">
        <v>4956</v>
      </c>
      <c r="O2662" s="167">
        <v>621</v>
      </c>
      <c r="P2662" s="167" t="s">
        <v>5871</v>
      </c>
      <c r="R2662" s="167">
        <v>193.85</v>
      </c>
      <c r="S2662" s="167">
        <f t="shared" si="41"/>
        <v>-193.85</v>
      </c>
      <c r="T2662" s="167" t="s">
        <v>1361</v>
      </c>
    </row>
    <row r="2663" spans="1:20">
      <c r="A2663" s="167">
        <v>50821</v>
      </c>
      <c r="B2663" s="168">
        <v>45940</v>
      </c>
      <c r="C2663" s="168">
        <v>45940</v>
      </c>
      <c r="E2663" s="167" t="s">
        <v>6047</v>
      </c>
      <c r="F2663" s="167" t="s">
        <v>5948</v>
      </c>
      <c r="G2663" s="167" t="s">
        <v>5949</v>
      </c>
      <c r="H2663" s="167" t="s">
        <v>6033</v>
      </c>
      <c r="I2663" s="167" t="s">
        <v>4956</v>
      </c>
      <c r="O2663" s="167">
        <v>634</v>
      </c>
      <c r="P2663" s="167" t="s">
        <v>5871</v>
      </c>
      <c r="Q2663" s="167">
        <v>219.23</v>
      </c>
      <c r="S2663" s="167">
        <f t="shared" si="41"/>
        <v>219.23</v>
      </c>
      <c r="T2663" s="167" t="s">
        <v>1361</v>
      </c>
    </row>
    <row r="2664" spans="1:20">
      <c r="A2664" s="167">
        <v>50821</v>
      </c>
      <c r="B2664" s="168">
        <v>45940</v>
      </c>
      <c r="C2664" s="168">
        <v>45940</v>
      </c>
      <c r="E2664" s="167" t="s">
        <v>6048</v>
      </c>
      <c r="F2664" s="167" t="s">
        <v>1553</v>
      </c>
      <c r="G2664" s="167" t="s">
        <v>1554</v>
      </c>
      <c r="H2664" s="167" t="s">
        <v>6033</v>
      </c>
      <c r="I2664" s="167" t="s">
        <v>4956</v>
      </c>
      <c r="O2664" s="167">
        <v>634</v>
      </c>
      <c r="P2664" s="167" t="s">
        <v>5871</v>
      </c>
      <c r="Q2664" s="167">
        <v>276.93</v>
      </c>
      <c r="S2664" s="167">
        <f t="shared" si="41"/>
        <v>276.93</v>
      </c>
      <c r="T2664" s="167" t="s">
        <v>1361</v>
      </c>
    </row>
    <row r="2665" spans="1:20">
      <c r="A2665" s="167">
        <v>50821</v>
      </c>
      <c r="B2665" s="168">
        <v>45945</v>
      </c>
      <c r="C2665" s="168">
        <v>45945</v>
      </c>
      <c r="E2665" s="167" t="s">
        <v>6048</v>
      </c>
      <c r="F2665" s="167" t="s">
        <v>1553</v>
      </c>
      <c r="G2665" s="167" t="s">
        <v>1554</v>
      </c>
      <c r="I2665" s="167" t="s">
        <v>4956</v>
      </c>
      <c r="O2665" s="167">
        <v>632</v>
      </c>
      <c r="P2665" s="167" t="s">
        <v>5871</v>
      </c>
      <c r="Q2665" s="167">
        <v>253.96</v>
      </c>
      <c r="S2665" s="167">
        <f t="shared" si="41"/>
        <v>253.96</v>
      </c>
      <c r="T2665" s="167" t="s">
        <v>1361</v>
      </c>
    </row>
    <row r="2666" spans="1:20">
      <c r="A2666" s="167">
        <v>50821</v>
      </c>
      <c r="B2666" s="168">
        <v>45954</v>
      </c>
      <c r="C2666" s="168">
        <v>45954</v>
      </c>
      <c r="E2666" s="167" t="s">
        <v>6047</v>
      </c>
      <c r="F2666" s="167" t="s">
        <v>5948</v>
      </c>
      <c r="G2666" s="167" t="s">
        <v>5949</v>
      </c>
      <c r="H2666" s="167" t="s">
        <v>6033</v>
      </c>
      <c r="I2666" s="167" t="s">
        <v>4956</v>
      </c>
      <c r="O2666" s="167">
        <v>636</v>
      </c>
      <c r="P2666" s="167" t="s">
        <v>5871</v>
      </c>
      <c r="Q2666" s="167">
        <v>219.23</v>
      </c>
      <c r="S2666" s="167">
        <f t="shared" si="41"/>
        <v>219.23</v>
      </c>
      <c r="T2666" s="167" t="s">
        <v>1361</v>
      </c>
    </row>
    <row r="2667" spans="1:20">
      <c r="A2667" s="167">
        <v>50821</v>
      </c>
      <c r="B2667" s="168">
        <v>45954</v>
      </c>
      <c r="C2667" s="168">
        <v>45954</v>
      </c>
      <c r="E2667" s="167" t="s">
        <v>6048</v>
      </c>
      <c r="F2667" s="167" t="s">
        <v>1553</v>
      </c>
      <c r="G2667" s="167" t="s">
        <v>1554</v>
      </c>
      <c r="H2667" s="167" t="s">
        <v>6033</v>
      </c>
      <c r="I2667" s="167" t="s">
        <v>4956</v>
      </c>
      <c r="O2667" s="167">
        <v>636</v>
      </c>
      <c r="P2667" s="167" t="s">
        <v>5871</v>
      </c>
      <c r="Q2667" s="167">
        <v>276.93</v>
      </c>
      <c r="S2667" s="167">
        <f t="shared" si="41"/>
        <v>276.93</v>
      </c>
      <c r="T2667" s="167" t="s">
        <v>1361</v>
      </c>
    </row>
    <row r="2668" spans="1:20">
      <c r="A2668" s="167">
        <v>50821</v>
      </c>
      <c r="B2668" s="168">
        <v>45961</v>
      </c>
      <c r="C2668" s="168">
        <v>45961</v>
      </c>
      <c r="E2668" s="167" t="s">
        <v>5894</v>
      </c>
      <c r="F2668" s="167" t="s">
        <v>5948</v>
      </c>
      <c r="G2668" s="167" t="s">
        <v>5949</v>
      </c>
      <c r="H2668" s="167" t="s">
        <v>6033</v>
      </c>
      <c r="I2668" s="167" t="s">
        <v>4956</v>
      </c>
      <c r="O2668" s="167">
        <v>637</v>
      </c>
      <c r="P2668" s="167" t="s">
        <v>5871</v>
      </c>
      <c r="Q2668" s="167">
        <v>219.23</v>
      </c>
      <c r="S2668" s="167">
        <f t="shared" si="41"/>
        <v>219.23</v>
      </c>
      <c r="T2668" s="167" t="s">
        <v>1361</v>
      </c>
    </row>
    <row r="2669" spans="1:20">
      <c r="A2669" s="167">
        <v>50821</v>
      </c>
      <c r="B2669" s="168">
        <v>45961</v>
      </c>
      <c r="C2669" s="168">
        <v>45961</v>
      </c>
      <c r="E2669" s="167" t="s">
        <v>5894</v>
      </c>
      <c r="F2669" s="167" t="s">
        <v>1553</v>
      </c>
      <c r="G2669" s="167" t="s">
        <v>1554</v>
      </c>
      <c r="H2669" s="167" t="s">
        <v>6033</v>
      </c>
      <c r="I2669" s="167" t="s">
        <v>4956</v>
      </c>
      <c r="O2669" s="167">
        <v>637</v>
      </c>
      <c r="P2669" s="167" t="s">
        <v>5871</v>
      </c>
      <c r="Q2669" s="167">
        <v>276.93</v>
      </c>
      <c r="S2669" s="167">
        <f t="shared" si="41"/>
        <v>276.93</v>
      </c>
      <c r="T2669" s="167" t="s">
        <v>1361</v>
      </c>
    </row>
    <row r="2670" spans="1:20">
      <c r="A2670" s="167">
        <v>51250</v>
      </c>
      <c r="B2670" s="168">
        <v>45926</v>
      </c>
      <c r="C2670" s="168">
        <v>45926</v>
      </c>
      <c r="D2670" s="167" t="s">
        <v>6050</v>
      </c>
      <c r="E2670" s="167" t="s">
        <v>6051</v>
      </c>
      <c r="H2670" s="167" t="s">
        <v>6052</v>
      </c>
      <c r="I2670" s="167" t="s">
        <v>4956</v>
      </c>
      <c r="O2670" s="167">
        <v>4319</v>
      </c>
      <c r="P2670" s="167" t="s">
        <v>4981</v>
      </c>
      <c r="Q2670" s="167">
        <v>1450</v>
      </c>
      <c r="S2670" s="167">
        <f t="shared" si="41"/>
        <v>1450</v>
      </c>
      <c r="T2670" s="167" t="s">
        <v>1361</v>
      </c>
    </row>
    <row r="2671" spans="1:20">
      <c r="A2671" s="167">
        <v>51250</v>
      </c>
      <c r="B2671" s="168">
        <v>45929</v>
      </c>
      <c r="C2671" s="168">
        <v>45929</v>
      </c>
      <c r="D2671" s="167" t="s">
        <v>6053</v>
      </c>
      <c r="E2671" s="167" t="s">
        <v>6051</v>
      </c>
      <c r="I2671" s="167" t="s">
        <v>4956</v>
      </c>
      <c r="O2671" s="167">
        <v>4320</v>
      </c>
      <c r="P2671" s="167" t="s">
        <v>4981</v>
      </c>
      <c r="Q2671" s="167">
        <v>482</v>
      </c>
      <c r="S2671" s="167">
        <f t="shared" si="41"/>
        <v>482</v>
      </c>
      <c r="T2671" s="167" t="s">
        <v>1361</v>
      </c>
    </row>
    <row r="2672" spans="1:20">
      <c r="A2672" s="167">
        <v>51250</v>
      </c>
      <c r="B2672" s="168">
        <v>45929</v>
      </c>
      <c r="C2672" s="168">
        <v>45929</v>
      </c>
      <c r="D2672" s="167" t="s">
        <v>6054</v>
      </c>
      <c r="E2672" s="167" t="s">
        <v>6051</v>
      </c>
      <c r="I2672" s="167" t="s">
        <v>4956</v>
      </c>
      <c r="O2672" s="167">
        <v>4320</v>
      </c>
      <c r="P2672" s="167" t="s">
        <v>4981</v>
      </c>
      <c r="Q2672" s="167">
        <v>39</v>
      </c>
      <c r="S2672" s="167">
        <f t="shared" si="41"/>
        <v>39</v>
      </c>
      <c r="T2672" s="167" t="s">
        <v>1361</v>
      </c>
    </row>
    <row r="2673" spans="1:20">
      <c r="A2673" s="167">
        <v>51250</v>
      </c>
      <c r="B2673" s="168">
        <v>45929</v>
      </c>
      <c r="C2673" s="168">
        <v>45929</v>
      </c>
      <c r="D2673" s="167" t="s">
        <v>6055</v>
      </c>
      <c r="E2673" s="167" t="s">
        <v>6051</v>
      </c>
      <c r="I2673" s="167" t="s">
        <v>4956</v>
      </c>
      <c r="O2673" s="167">
        <v>4320</v>
      </c>
      <c r="P2673" s="167" t="s">
        <v>4981</v>
      </c>
      <c r="Q2673" s="167">
        <v>129</v>
      </c>
      <c r="S2673" s="167">
        <f t="shared" si="41"/>
        <v>129</v>
      </c>
      <c r="T2673" s="167" t="s">
        <v>1361</v>
      </c>
    </row>
    <row r="2674" spans="1:20">
      <c r="A2674" s="167">
        <v>51250</v>
      </c>
      <c r="B2674" s="168">
        <v>45929</v>
      </c>
      <c r="C2674" s="168">
        <v>45929</v>
      </c>
      <c r="D2674" s="167" t="s">
        <v>6056</v>
      </c>
      <c r="E2674" s="167" t="s">
        <v>6051</v>
      </c>
      <c r="I2674" s="167" t="s">
        <v>4956</v>
      </c>
      <c r="O2674" s="167">
        <v>4320</v>
      </c>
      <c r="P2674" s="167" t="s">
        <v>4981</v>
      </c>
      <c r="Q2674" s="167">
        <v>1072</v>
      </c>
      <c r="S2674" s="167">
        <f t="shared" si="41"/>
        <v>1072</v>
      </c>
      <c r="T2674" s="167" t="s">
        <v>1361</v>
      </c>
    </row>
    <row r="2675" spans="1:20">
      <c r="A2675" s="167">
        <v>51250</v>
      </c>
      <c r="B2675" s="168">
        <v>45929</v>
      </c>
      <c r="C2675" s="168">
        <v>45929</v>
      </c>
      <c r="D2675" s="167" t="s">
        <v>6057</v>
      </c>
      <c r="E2675" s="167" t="s">
        <v>6051</v>
      </c>
      <c r="I2675" s="167" t="s">
        <v>4956</v>
      </c>
      <c r="O2675" s="167">
        <v>4320</v>
      </c>
      <c r="P2675" s="167" t="s">
        <v>4981</v>
      </c>
      <c r="Q2675" s="167">
        <v>279</v>
      </c>
      <c r="S2675" s="167">
        <f t="shared" si="41"/>
        <v>279</v>
      </c>
      <c r="T2675" s="167" t="s">
        <v>1361</v>
      </c>
    </row>
    <row r="2676" spans="1:20">
      <c r="A2676" s="167">
        <v>51250</v>
      </c>
      <c r="B2676" s="168">
        <v>45929</v>
      </c>
      <c r="C2676" s="168">
        <v>45929</v>
      </c>
      <c r="D2676" s="167" t="s">
        <v>6058</v>
      </c>
      <c r="E2676" s="167" t="s">
        <v>6051</v>
      </c>
      <c r="I2676" s="167" t="s">
        <v>4956</v>
      </c>
      <c r="O2676" s="167">
        <v>4320</v>
      </c>
      <c r="P2676" s="167" t="s">
        <v>4981</v>
      </c>
      <c r="Q2676" s="167">
        <v>129</v>
      </c>
      <c r="S2676" s="167">
        <f t="shared" si="41"/>
        <v>129</v>
      </c>
      <c r="T2676" s="167" t="s">
        <v>1361</v>
      </c>
    </row>
    <row r="2677" spans="1:20">
      <c r="A2677" s="167">
        <v>51250</v>
      </c>
      <c r="B2677" s="168">
        <v>45929</v>
      </c>
      <c r="C2677" s="168">
        <v>45929</v>
      </c>
      <c r="D2677" s="167" t="s">
        <v>6059</v>
      </c>
      <c r="E2677" s="167" t="s">
        <v>6051</v>
      </c>
      <c r="I2677" s="167" t="s">
        <v>4956</v>
      </c>
      <c r="O2677" s="167">
        <v>4320</v>
      </c>
      <c r="P2677" s="167" t="s">
        <v>4981</v>
      </c>
      <c r="Q2677" s="167">
        <v>129</v>
      </c>
      <c r="S2677" s="167">
        <f t="shared" si="41"/>
        <v>129</v>
      </c>
      <c r="T2677" s="167" t="s">
        <v>1361</v>
      </c>
    </row>
    <row r="2678" spans="1:20">
      <c r="A2678" s="167">
        <v>51250</v>
      </c>
      <c r="B2678" s="168">
        <v>45929</v>
      </c>
      <c r="C2678" s="168">
        <v>45929</v>
      </c>
      <c r="D2678" s="167" t="s">
        <v>6060</v>
      </c>
      <c r="E2678" s="167" t="s">
        <v>6051</v>
      </c>
      <c r="I2678" s="167" t="s">
        <v>4956</v>
      </c>
      <c r="O2678" s="167">
        <v>4320</v>
      </c>
      <c r="P2678" s="167" t="s">
        <v>4981</v>
      </c>
      <c r="Q2678" s="167">
        <v>128</v>
      </c>
      <c r="S2678" s="167">
        <f t="shared" si="41"/>
        <v>128</v>
      </c>
      <c r="T2678" s="167" t="s">
        <v>1361</v>
      </c>
    </row>
    <row r="2679" spans="1:20">
      <c r="A2679" s="167">
        <v>51250</v>
      </c>
      <c r="B2679" s="168">
        <v>45929</v>
      </c>
      <c r="C2679" s="168">
        <v>45929</v>
      </c>
      <c r="D2679" s="167" t="s">
        <v>6061</v>
      </c>
      <c r="E2679" s="167" t="s">
        <v>6051</v>
      </c>
      <c r="I2679" s="167" t="s">
        <v>4956</v>
      </c>
      <c r="O2679" s="167">
        <v>4320</v>
      </c>
      <c r="P2679" s="167" t="s">
        <v>4981</v>
      </c>
      <c r="Q2679" s="167">
        <v>626</v>
      </c>
      <c r="S2679" s="167">
        <f t="shared" si="41"/>
        <v>626</v>
      </c>
      <c r="T2679" s="167" t="s">
        <v>1361</v>
      </c>
    </row>
    <row r="2680" spans="1:20">
      <c r="A2680" s="167">
        <v>51250</v>
      </c>
      <c r="B2680" s="168">
        <v>45929</v>
      </c>
      <c r="C2680" s="168">
        <v>45929</v>
      </c>
      <c r="D2680" s="167" t="s">
        <v>6062</v>
      </c>
      <c r="E2680" s="167" t="s">
        <v>6051</v>
      </c>
      <c r="I2680" s="167" t="s">
        <v>4956</v>
      </c>
      <c r="O2680" s="167">
        <v>4320</v>
      </c>
      <c r="P2680" s="167" t="s">
        <v>4981</v>
      </c>
      <c r="Q2680" s="167">
        <v>1071</v>
      </c>
      <c r="S2680" s="167">
        <f t="shared" si="41"/>
        <v>1071</v>
      </c>
      <c r="T2680" s="167" t="s">
        <v>1361</v>
      </c>
    </row>
    <row r="2681" spans="1:20">
      <c r="A2681" s="167">
        <v>51250</v>
      </c>
      <c r="B2681" s="168">
        <v>45929</v>
      </c>
      <c r="C2681" s="168">
        <v>45929</v>
      </c>
      <c r="D2681" s="167" t="s">
        <v>6063</v>
      </c>
      <c r="E2681" s="167" t="s">
        <v>6051</v>
      </c>
      <c r="I2681" s="167" t="s">
        <v>4956</v>
      </c>
      <c r="O2681" s="167">
        <v>4320</v>
      </c>
      <c r="P2681" s="167" t="s">
        <v>4981</v>
      </c>
      <c r="Q2681" s="167">
        <v>308</v>
      </c>
      <c r="S2681" s="167">
        <f t="shared" si="41"/>
        <v>308</v>
      </c>
      <c r="T2681" s="167" t="s">
        <v>1361</v>
      </c>
    </row>
    <row r="2682" spans="1:20">
      <c r="A2682" s="167">
        <v>51250</v>
      </c>
      <c r="B2682" s="168">
        <v>45950</v>
      </c>
      <c r="C2682" s="168">
        <v>45950</v>
      </c>
      <c r="D2682" s="167" t="s">
        <v>6064</v>
      </c>
      <c r="E2682" s="167" t="s">
        <v>6051</v>
      </c>
      <c r="I2682" s="167" t="s">
        <v>4956</v>
      </c>
      <c r="O2682" s="167">
        <v>4359</v>
      </c>
      <c r="P2682" s="167" t="s">
        <v>4981</v>
      </c>
      <c r="Q2682" s="167">
        <v>39</v>
      </c>
      <c r="S2682" s="167">
        <f t="shared" si="41"/>
        <v>39</v>
      </c>
      <c r="T2682" s="167" t="s">
        <v>1361</v>
      </c>
    </row>
    <row r="2683" spans="1:20">
      <c r="A2683" s="167">
        <v>51250</v>
      </c>
      <c r="B2683" s="168">
        <v>45950</v>
      </c>
      <c r="C2683" s="168">
        <v>45950</v>
      </c>
      <c r="D2683" s="167" t="s">
        <v>6065</v>
      </c>
      <c r="E2683" s="167" t="s">
        <v>6051</v>
      </c>
      <c r="I2683" s="167" t="s">
        <v>4956</v>
      </c>
      <c r="O2683" s="167">
        <v>4359</v>
      </c>
      <c r="P2683" s="167" t="s">
        <v>4981</v>
      </c>
      <c r="Q2683" s="167">
        <v>129</v>
      </c>
      <c r="S2683" s="167">
        <f t="shared" si="41"/>
        <v>129</v>
      </c>
      <c r="T2683" s="167" t="s">
        <v>1361</v>
      </c>
    </row>
    <row r="2684" spans="1:20">
      <c r="A2684" s="167">
        <v>51250</v>
      </c>
      <c r="B2684" s="168">
        <v>45950</v>
      </c>
      <c r="C2684" s="168">
        <v>45950</v>
      </c>
      <c r="D2684" s="167" t="s">
        <v>6066</v>
      </c>
      <c r="E2684" s="167" t="s">
        <v>6051</v>
      </c>
      <c r="I2684" s="167" t="s">
        <v>4956</v>
      </c>
      <c r="O2684" s="167">
        <v>4359</v>
      </c>
      <c r="P2684" s="167" t="s">
        <v>4981</v>
      </c>
      <c r="Q2684" s="167">
        <v>119</v>
      </c>
      <c r="S2684" s="167">
        <f t="shared" si="41"/>
        <v>119</v>
      </c>
      <c r="T2684" s="167" t="s">
        <v>1361</v>
      </c>
    </row>
    <row r="2685" spans="1:20">
      <c r="A2685" s="167">
        <v>51250</v>
      </c>
      <c r="B2685" s="168">
        <v>45950</v>
      </c>
      <c r="C2685" s="168">
        <v>45950</v>
      </c>
      <c r="D2685" s="167" t="s">
        <v>6067</v>
      </c>
      <c r="E2685" s="167" t="s">
        <v>6051</v>
      </c>
      <c r="I2685" s="167" t="s">
        <v>4956</v>
      </c>
      <c r="O2685" s="167">
        <v>4359</v>
      </c>
      <c r="P2685" s="167" t="s">
        <v>4981</v>
      </c>
      <c r="Q2685" s="167">
        <v>117</v>
      </c>
      <c r="S2685" s="167">
        <f t="shared" si="41"/>
        <v>117</v>
      </c>
      <c r="T2685" s="167" t="s">
        <v>1361</v>
      </c>
    </row>
    <row r="2686" spans="1:20">
      <c r="A2686" s="167">
        <v>51250</v>
      </c>
      <c r="B2686" s="168">
        <v>45950</v>
      </c>
      <c r="C2686" s="168">
        <v>45950</v>
      </c>
      <c r="D2686" s="167" t="s">
        <v>6068</v>
      </c>
      <c r="E2686" s="167" t="s">
        <v>6051</v>
      </c>
      <c r="I2686" s="167" t="s">
        <v>4956</v>
      </c>
      <c r="O2686" s="167">
        <v>4359</v>
      </c>
      <c r="P2686" s="167" t="s">
        <v>4981</v>
      </c>
      <c r="Q2686" s="167">
        <v>1994</v>
      </c>
      <c r="S2686" s="167">
        <f t="shared" si="41"/>
        <v>1994</v>
      </c>
      <c r="T2686" s="167" t="s">
        <v>1361</v>
      </c>
    </row>
    <row r="2687" spans="1:20">
      <c r="A2687" s="167">
        <v>51250</v>
      </c>
      <c r="B2687" s="168">
        <v>45950</v>
      </c>
      <c r="C2687" s="168">
        <v>45950</v>
      </c>
      <c r="D2687" s="167" t="s">
        <v>6069</v>
      </c>
      <c r="E2687" s="167" t="s">
        <v>6051</v>
      </c>
      <c r="I2687" s="167" t="s">
        <v>4956</v>
      </c>
      <c r="O2687" s="167">
        <v>4359</v>
      </c>
      <c r="P2687" s="167" t="s">
        <v>4981</v>
      </c>
      <c r="Q2687" s="167">
        <v>2354</v>
      </c>
      <c r="S2687" s="167">
        <f t="shared" si="41"/>
        <v>2354</v>
      </c>
      <c r="T2687" s="167" t="s">
        <v>1361</v>
      </c>
    </row>
    <row r="2688" spans="1:20">
      <c r="A2688" s="167">
        <v>51250</v>
      </c>
      <c r="B2688" s="168">
        <v>45950</v>
      </c>
      <c r="C2688" s="168">
        <v>45950</v>
      </c>
      <c r="D2688" s="167" t="s">
        <v>6070</v>
      </c>
      <c r="E2688" s="167" t="s">
        <v>6051</v>
      </c>
      <c r="I2688" s="167" t="s">
        <v>4956</v>
      </c>
      <c r="O2688" s="167">
        <v>4359</v>
      </c>
      <c r="P2688" s="167" t="s">
        <v>4981</v>
      </c>
      <c r="Q2688" s="167">
        <v>684</v>
      </c>
      <c r="S2688" s="167">
        <f t="shared" si="41"/>
        <v>684</v>
      </c>
      <c r="T2688" s="167" t="s">
        <v>1361</v>
      </c>
    </row>
    <row r="2689" spans="1:20">
      <c r="A2689" s="167">
        <v>51250</v>
      </c>
      <c r="B2689" s="168">
        <v>45950</v>
      </c>
      <c r="C2689" s="168">
        <v>45950</v>
      </c>
      <c r="D2689" s="167" t="s">
        <v>6071</v>
      </c>
      <c r="E2689" s="167" t="s">
        <v>6051</v>
      </c>
      <c r="I2689" s="167" t="s">
        <v>4956</v>
      </c>
      <c r="O2689" s="167">
        <v>4359</v>
      </c>
      <c r="P2689" s="167" t="s">
        <v>4981</v>
      </c>
      <c r="Q2689" s="167">
        <v>928</v>
      </c>
      <c r="S2689" s="167">
        <f t="shared" si="41"/>
        <v>928</v>
      </c>
      <c r="T2689" s="167" t="s">
        <v>1361</v>
      </c>
    </row>
    <row r="2690" spans="1:20">
      <c r="A2690" s="167">
        <v>51450</v>
      </c>
      <c r="B2690" s="168">
        <v>45901</v>
      </c>
      <c r="C2690" s="168">
        <v>45901</v>
      </c>
      <c r="D2690" s="167" t="s">
        <v>4988</v>
      </c>
      <c r="E2690" s="167" t="s">
        <v>4988</v>
      </c>
      <c r="F2690" s="167" t="s">
        <v>1425</v>
      </c>
      <c r="G2690" s="167" t="s">
        <v>1426</v>
      </c>
      <c r="I2690" s="167" t="s">
        <v>1618</v>
      </c>
      <c r="J2690" s="167" t="s">
        <v>1510</v>
      </c>
      <c r="K2690" s="167" t="s">
        <v>828</v>
      </c>
      <c r="L2690" s="167" t="s">
        <v>1511</v>
      </c>
      <c r="M2690" s="167" t="s">
        <v>1626</v>
      </c>
      <c r="O2690" s="167">
        <v>10675</v>
      </c>
      <c r="P2690" s="167" t="s">
        <v>4987</v>
      </c>
      <c r="Q2690" s="167">
        <v>6.4</v>
      </c>
      <c r="S2690" s="167">
        <f t="shared" si="41"/>
        <v>6.4</v>
      </c>
      <c r="T2690" s="167" t="s">
        <v>1361</v>
      </c>
    </row>
    <row r="2691" spans="1:20">
      <c r="A2691" s="167">
        <v>51450</v>
      </c>
      <c r="B2691" s="168">
        <v>45901</v>
      </c>
      <c r="C2691" s="168">
        <v>45901</v>
      </c>
      <c r="D2691" s="167" t="s">
        <v>4988</v>
      </c>
      <c r="E2691" s="167" t="s">
        <v>4988</v>
      </c>
      <c r="F2691" s="167" t="s">
        <v>1425</v>
      </c>
      <c r="G2691" s="167" t="s">
        <v>1426</v>
      </c>
      <c r="I2691" s="167" t="s">
        <v>1618</v>
      </c>
      <c r="J2691" s="167" t="s">
        <v>1631</v>
      </c>
      <c r="K2691" s="167" t="s">
        <v>828</v>
      </c>
      <c r="L2691" s="167" t="s">
        <v>1632</v>
      </c>
      <c r="M2691" s="167" t="s">
        <v>1626</v>
      </c>
      <c r="O2691" s="167">
        <v>10675</v>
      </c>
      <c r="P2691" s="167" t="s">
        <v>4987</v>
      </c>
      <c r="Q2691" s="167">
        <v>24.5</v>
      </c>
      <c r="S2691" s="167">
        <f t="shared" ref="S2691:S2754" si="42">Q2691-R2691</f>
        <v>24.5</v>
      </c>
      <c r="T2691" s="167" t="s">
        <v>1361</v>
      </c>
    </row>
    <row r="2692" spans="1:20">
      <c r="A2692" s="167">
        <v>51450</v>
      </c>
      <c r="B2692" s="168">
        <v>45901</v>
      </c>
      <c r="C2692" s="168">
        <v>45901</v>
      </c>
      <c r="D2692" s="167" t="s">
        <v>4988</v>
      </c>
      <c r="E2692" s="167" t="s">
        <v>4988</v>
      </c>
      <c r="F2692" s="167" t="s">
        <v>1425</v>
      </c>
      <c r="G2692" s="167" t="s">
        <v>1426</v>
      </c>
      <c r="I2692" s="167" t="s">
        <v>1618</v>
      </c>
      <c r="J2692" s="167" t="s">
        <v>1583</v>
      </c>
      <c r="K2692" s="167" t="s">
        <v>828</v>
      </c>
      <c r="L2692" s="167" t="s">
        <v>1584</v>
      </c>
      <c r="M2692" s="167" t="s">
        <v>1626</v>
      </c>
      <c r="O2692" s="167">
        <v>10675</v>
      </c>
      <c r="P2692" s="167" t="s">
        <v>4987</v>
      </c>
      <c r="Q2692" s="167">
        <v>89.6</v>
      </c>
      <c r="S2692" s="167">
        <f t="shared" si="42"/>
        <v>89.6</v>
      </c>
      <c r="T2692" s="167" t="s">
        <v>1361</v>
      </c>
    </row>
    <row r="2693" spans="1:20">
      <c r="A2693" s="167">
        <v>51450</v>
      </c>
      <c r="B2693" s="168">
        <v>45901</v>
      </c>
      <c r="C2693" s="168">
        <v>45901</v>
      </c>
      <c r="D2693" s="167" t="s">
        <v>4988</v>
      </c>
      <c r="E2693" s="167" t="s">
        <v>4988</v>
      </c>
      <c r="F2693" s="167" t="s">
        <v>1425</v>
      </c>
      <c r="G2693" s="167" t="s">
        <v>1426</v>
      </c>
      <c r="I2693" s="167" t="s">
        <v>1618</v>
      </c>
      <c r="J2693" s="167" t="s">
        <v>1643</v>
      </c>
      <c r="K2693" s="167" t="s">
        <v>828</v>
      </c>
      <c r="L2693" s="167" t="s">
        <v>1644</v>
      </c>
      <c r="M2693" s="167" t="s">
        <v>1626</v>
      </c>
      <c r="O2693" s="167">
        <v>10675</v>
      </c>
      <c r="P2693" s="167" t="s">
        <v>4987</v>
      </c>
      <c r="Q2693" s="167">
        <v>200</v>
      </c>
      <c r="S2693" s="167">
        <f t="shared" si="42"/>
        <v>200</v>
      </c>
      <c r="T2693" s="167" t="s">
        <v>1361</v>
      </c>
    </row>
    <row r="2694" spans="1:20">
      <c r="A2694" s="167">
        <v>51450</v>
      </c>
      <c r="B2694" s="168">
        <v>45901</v>
      </c>
      <c r="C2694" s="168">
        <v>45901</v>
      </c>
      <c r="D2694" s="167" t="s">
        <v>4989</v>
      </c>
      <c r="E2694" s="167" t="s">
        <v>4989</v>
      </c>
      <c r="F2694" s="167" t="s">
        <v>1425</v>
      </c>
      <c r="G2694" s="167" t="s">
        <v>1426</v>
      </c>
      <c r="I2694" s="167" t="s">
        <v>1618</v>
      </c>
      <c r="J2694" s="167" t="s">
        <v>1583</v>
      </c>
      <c r="K2694" s="167" t="s">
        <v>852</v>
      </c>
      <c r="L2694" s="167" t="s">
        <v>1584</v>
      </c>
      <c r="M2694" s="167" t="s">
        <v>1843</v>
      </c>
      <c r="O2694" s="167">
        <v>10676</v>
      </c>
      <c r="P2694" s="167" t="s">
        <v>4987</v>
      </c>
      <c r="Q2694" s="167">
        <v>9.6</v>
      </c>
      <c r="S2694" s="167">
        <f t="shared" si="42"/>
        <v>9.6</v>
      </c>
      <c r="T2694" s="167" t="s">
        <v>1361</v>
      </c>
    </row>
    <row r="2695" spans="1:20">
      <c r="A2695" s="167">
        <v>51450</v>
      </c>
      <c r="B2695" s="168">
        <v>45901</v>
      </c>
      <c r="C2695" s="168">
        <v>45901</v>
      </c>
      <c r="D2695" s="167" t="s">
        <v>4989</v>
      </c>
      <c r="E2695" s="167" t="s">
        <v>4989</v>
      </c>
      <c r="F2695" s="167" t="s">
        <v>1425</v>
      </c>
      <c r="G2695" s="167" t="s">
        <v>1426</v>
      </c>
      <c r="I2695" s="167" t="s">
        <v>1618</v>
      </c>
      <c r="J2695" s="167" t="s">
        <v>1510</v>
      </c>
      <c r="K2695" s="167" t="s">
        <v>852</v>
      </c>
      <c r="L2695" s="167" t="s">
        <v>1511</v>
      </c>
      <c r="M2695" s="167" t="s">
        <v>1843</v>
      </c>
      <c r="O2695" s="167">
        <v>10676</v>
      </c>
      <c r="P2695" s="167" t="s">
        <v>4987</v>
      </c>
      <c r="Q2695" s="167">
        <v>12.8</v>
      </c>
      <c r="S2695" s="167">
        <f t="shared" si="42"/>
        <v>12.8</v>
      </c>
      <c r="T2695" s="167" t="s">
        <v>1361</v>
      </c>
    </row>
    <row r="2696" spans="1:20">
      <c r="A2696" s="167">
        <v>51450</v>
      </c>
      <c r="B2696" s="168">
        <v>45901</v>
      </c>
      <c r="C2696" s="168">
        <v>45901</v>
      </c>
      <c r="D2696" s="167" t="s">
        <v>4989</v>
      </c>
      <c r="E2696" s="167" t="s">
        <v>4989</v>
      </c>
      <c r="F2696" s="167" t="s">
        <v>1425</v>
      </c>
      <c r="G2696" s="167" t="s">
        <v>1426</v>
      </c>
      <c r="I2696" s="167" t="s">
        <v>1618</v>
      </c>
      <c r="J2696" s="167" t="s">
        <v>1738</v>
      </c>
      <c r="K2696" s="167" t="s">
        <v>852</v>
      </c>
      <c r="L2696" s="167" t="s">
        <v>1739</v>
      </c>
      <c r="M2696" s="167" t="s">
        <v>1843</v>
      </c>
      <c r="O2696" s="167">
        <v>10676</v>
      </c>
      <c r="P2696" s="167" t="s">
        <v>4987</v>
      </c>
      <c r="Q2696" s="167">
        <v>25</v>
      </c>
      <c r="S2696" s="167">
        <f t="shared" si="42"/>
        <v>25</v>
      </c>
      <c r="T2696" s="167" t="s">
        <v>1361</v>
      </c>
    </row>
    <row r="2697" spans="1:20">
      <c r="A2697" s="167">
        <v>51450</v>
      </c>
      <c r="B2697" s="168">
        <v>45901</v>
      </c>
      <c r="C2697" s="168">
        <v>45901</v>
      </c>
      <c r="D2697" s="167" t="s">
        <v>4989</v>
      </c>
      <c r="E2697" s="167" t="s">
        <v>4989</v>
      </c>
      <c r="F2697" s="167" t="s">
        <v>1425</v>
      </c>
      <c r="G2697" s="167" t="s">
        <v>1426</v>
      </c>
      <c r="I2697" s="167" t="s">
        <v>1618</v>
      </c>
      <c r="J2697" s="167" t="s">
        <v>1501</v>
      </c>
      <c r="K2697" s="167" t="s">
        <v>852</v>
      </c>
      <c r="L2697" s="167" t="s">
        <v>1502</v>
      </c>
      <c r="M2697" s="167" t="s">
        <v>1843</v>
      </c>
      <c r="O2697" s="167">
        <v>10676</v>
      </c>
      <c r="P2697" s="167" t="s">
        <v>4987</v>
      </c>
      <c r="Q2697" s="167">
        <v>774.4</v>
      </c>
      <c r="S2697" s="167">
        <f t="shared" si="42"/>
        <v>774.4</v>
      </c>
      <c r="T2697" s="167" t="s">
        <v>1361</v>
      </c>
    </row>
    <row r="2698" spans="1:20">
      <c r="A2698" s="167">
        <v>51450</v>
      </c>
      <c r="B2698" s="168">
        <v>45901</v>
      </c>
      <c r="C2698" s="168">
        <v>45901</v>
      </c>
      <c r="D2698" s="167" t="s">
        <v>4990</v>
      </c>
      <c r="E2698" s="167" t="s">
        <v>4990</v>
      </c>
      <c r="F2698" s="167" t="s">
        <v>1425</v>
      </c>
      <c r="G2698" s="167" t="s">
        <v>1426</v>
      </c>
      <c r="I2698" s="167" t="s">
        <v>1618</v>
      </c>
      <c r="J2698" s="167" t="s">
        <v>1583</v>
      </c>
      <c r="K2698" s="167" t="s">
        <v>859</v>
      </c>
      <c r="L2698" s="167" t="s">
        <v>1584</v>
      </c>
      <c r="M2698" s="167" t="s">
        <v>1892</v>
      </c>
      <c r="O2698" s="167">
        <v>10677</v>
      </c>
      <c r="P2698" s="167" t="s">
        <v>4987</v>
      </c>
      <c r="Q2698" s="167">
        <v>3.2</v>
      </c>
      <c r="S2698" s="167">
        <f t="shared" si="42"/>
        <v>3.2</v>
      </c>
      <c r="T2698" s="167" t="s">
        <v>1361</v>
      </c>
    </row>
    <row r="2699" spans="1:20">
      <c r="A2699" s="167">
        <v>51450</v>
      </c>
      <c r="B2699" s="168">
        <v>45901</v>
      </c>
      <c r="C2699" s="168">
        <v>45901</v>
      </c>
      <c r="D2699" s="167" t="s">
        <v>4990</v>
      </c>
      <c r="E2699" s="167" t="s">
        <v>4990</v>
      </c>
      <c r="F2699" s="167" t="s">
        <v>1425</v>
      </c>
      <c r="G2699" s="167" t="s">
        <v>1426</v>
      </c>
      <c r="I2699" s="167" t="s">
        <v>1618</v>
      </c>
      <c r="J2699" s="167" t="s">
        <v>1510</v>
      </c>
      <c r="K2699" s="167" t="s">
        <v>859</v>
      </c>
      <c r="L2699" s="167" t="s">
        <v>1511</v>
      </c>
      <c r="M2699" s="167" t="s">
        <v>1892</v>
      </c>
      <c r="O2699" s="167">
        <v>10677</v>
      </c>
      <c r="P2699" s="167" t="s">
        <v>4987</v>
      </c>
      <c r="Q2699" s="167">
        <v>25.6</v>
      </c>
      <c r="S2699" s="167">
        <f t="shared" si="42"/>
        <v>25.6</v>
      </c>
      <c r="T2699" s="167" t="s">
        <v>1361</v>
      </c>
    </row>
    <row r="2700" spans="1:20">
      <c r="A2700" s="167">
        <v>51450</v>
      </c>
      <c r="B2700" s="168">
        <v>45901</v>
      </c>
      <c r="C2700" s="168">
        <v>45901</v>
      </c>
      <c r="D2700" s="167" t="s">
        <v>4990</v>
      </c>
      <c r="E2700" s="167" t="s">
        <v>4990</v>
      </c>
      <c r="F2700" s="167" t="s">
        <v>1425</v>
      </c>
      <c r="G2700" s="167" t="s">
        <v>1426</v>
      </c>
      <c r="I2700" s="167" t="s">
        <v>1618</v>
      </c>
      <c r="J2700" s="167" t="s">
        <v>1501</v>
      </c>
      <c r="K2700" s="167" t="s">
        <v>859</v>
      </c>
      <c r="L2700" s="167" t="s">
        <v>1502</v>
      </c>
      <c r="M2700" s="167" t="s">
        <v>1892</v>
      </c>
      <c r="O2700" s="167">
        <v>10677</v>
      </c>
      <c r="P2700" s="167" t="s">
        <v>4987</v>
      </c>
      <c r="Q2700" s="167">
        <v>281.60000000000002</v>
      </c>
      <c r="S2700" s="167">
        <f t="shared" si="42"/>
        <v>281.60000000000002</v>
      </c>
      <c r="T2700" s="167" t="s">
        <v>1361</v>
      </c>
    </row>
    <row r="2701" spans="1:20">
      <c r="A2701" s="167">
        <v>51450</v>
      </c>
      <c r="B2701" s="168">
        <v>45901</v>
      </c>
      <c r="C2701" s="168">
        <v>45901</v>
      </c>
      <c r="D2701" s="167" t="s">
        <v>4991</v>
      </c>
      <c r="E2701" s="167" t="s">
        <v>4991</v>
      </c>
      <c r="F2701" s="167" t="s">
        <v>1425</v>
      </c>
      <c r="G2701" s="167" t="s">
        <v>1426</v>
      </c>
      <c r="I2701" s="167" t="s">
        <v>1618</v>
      </c>
      <c r="J2701" s="167" t="s">
        <v>2239</v>
      </c>
      <c r="K2701" s="167" t="s">
        <v>906</v>
      </c>
      <c r="L2701" s="167" t="s">
        <v>2240</v>
      </c>
      <c r="M2701" s="167" t="s">
        <v>2201</v>
      </c>
      <c r="O2701" s="167">
        <v>10678</v>
      </c>
      <c r="P2701" s="167" t="s">
        <v>4987</v>
      </c>
      <c r="Q2701" s="167">
        <v>466.76</v>
      </c>
      <c r="S2701" s="167">
        <f t="shared" si="42"/>
        <v>466.76</v>
      </c>
      <c r="T2701" s="167" t="s">
        <v>1361</v>
      </c>
    </row>
    <row r="2702" spans="1:20">
      <c r="A2702" s="167">
        <v>51450</v>
      </c>
      <c r="B2702" s="168">
        <v>45901</v>
      </c>
      <c r="C2702" s="168">
        <v>45901</v>
      </c>
      <c r="D2702" s="167" t="s">
        <v>6072</v>
      </c>
      <c r="E2702" s="167" t="s">
        <v>6072</v>
      </c>
      <c r="F2702" s="167" t="s">
        <v>1425</v>
      </c>
      <c r="G2702" s="167" t="s">
        <v>1426</v>
      </c>
      <c r="I2702" s="167" t="s">
        <v>1618</v>
      </c>
      <c r="J2702" s="167" t="s">
        <v>1501</v>
      </c>
      <c r="K2702" s="167" t="s">
        <v>915</v>
      </c>
      <c r="L2702" s="167" t="s">
        <v>1502</v>
      </c>
      <c r="M2702" s="167" t="s">
        <v>2286</v>
      </c>
      <c r="O2702" s="167">
        <v>10679</v>
      </c>
      <c r="P2702" s="167" t="s">
        <v>4987</v>
      </c>
      <c r="Q2702" s="167">
        <v>3379.2</v>
      </c>
      <c r="S2702" s="167">
        <f t="shared" si="42"/>
        <v>3379.2</v>
      </c>
      <c r="T2702" s="167" t="s">
        <v>1361</v>
      </c>
    </row>
    <row r="2703" spans="1:20">
      <c r="A2703" s="167">
        <v>51450</v>
      </c>
      <c r="B2703" s="168">
        <v>45901</v>
      </c>
      <c r="C2703" s="168">
        <v>45901</v>
      </c>
      <c r="D2703" s="167" t="s">
        <v>4993</v>
      </c>
      <c r="E2703" s="167" t="s">
        <v>4993</v>
      </c>
      <c r="F2703" s="167" t="s">
        <v>1425</v>
      </c>
      <c r="G2703" s="167" t="s">
        <v>1426</v>
      </c>
      <c r="I2703" s="167" t="s">
        <v>1618</v>
      </c>
      <c r="J2703" s="167" t="s">
        <v>2164</v>
      </c>
      <c r="K2703" s="167" t="s">
        <v>922</v>
      </c>
      <c r="L2703" s="167" t="s">
        <v>2165</v>
      </c>
      <c r="M2703" s="167" t="s">
        <v>2309</v>
      </c>
      <c r="O2703" s="167">
        <v>10681</v>
      </c>
      <c r="P2703" s="167" t="s">
        <v>4987</v>
      </c>
      <c r="Q2703" s="167">
        <v>40</v>
      </c>
      <c r="S2703" s="167">
        <f t="shared" si="42"/>
        <v>40</v>
      </c>
      <c r="T2703" s="167" t="s">
        <v>1361</v>
      </c>
    </row>
    <row r="2704" spans="1:20">
      <c r="A2704" s="167">
        <v>51450</v>
      </c>
      <c r="B2704" s="168">
        <v>45901</v>
      </c>
      <c r="C2704" s="168">
        <v>45901</v>
      </c>
      <c r="D2704" s="167" t="s">
        <v>4993</v>
      </c>
      <c r="E2704" s="167" t="s">
        <v>4993</v>
      </c>
      <c r="F2704" s="167" t="s">
        <v>1425</v>
      </c>
      <c r="G2704" s="167" t="s">
        <v>1426</v>
      </c>
      <c r="I2704" s="167" t="s">
        <v>1618</v>
      </c>
      <c r="J2704" s="167" t="s">
        <v>1501</v>
      </c>
      <c r="K2704" s="167" t="s">
        <v>922</v>
      </c>
      <c r="L2704" s="167" t="s">
        <v>1502</v>
      </c>
      <c r="M2704" s="167" t="s">
        <v>2309</v>
      </c>
      <c r="O2704" s="167">
        <v>10681</v>
      </c>
      <c r="P2704" s="167" t="s">
        <v>4987</v>
      </c>
      <c r="Q2704" s="167">
        <v>316.8</v>
      </c>
      <c r="S2704" s="167">
        <f t="shared" si="42"/>
        <v>316.8</v>
      </c>
      <c r="T2704" s="167" t="s">
        <v>1361</v>
      </c>
    </row>
    <row r="2705" spans="1:20">
      <c r="A2705" s="167">
        <v>51450</v>
      </c>
      <c r="B2705" s="168">
        <v>45901</v>
      </c>
      <c r="C2705" s="168">
        <v>45901</v>
      </c>
      <c r="D2705" s="167" t="s">
        <v>6073</v>
      </c>
      <c r="E2705" s="167" t="s">
        <v>6073</v>
      </c>
      <c r="F2705" s="167" t="s">
        <v>1425</v>
      </c>
      <c r="G2705" s="167" t="s">
        <v>1426</v>
      </c>
      <c r="I2705" s="167" t="s">
        <v>1618</v>
      </c>
      <c r="J2705" s="167" t="s">
        <v>2342</v>
      </c>
      <c r="K2705" s="167" t="s">
        <v>928</v>
      </c>
      <c r="L2705" s="167" t="s">
        <v>2343</v>
      </c>
      <c r="M2705" s="167" t="s">
        <v>2326</v>
      </c>
      <c r="O2705" s="167">
        <v>10685</v>
      </c>
      <c r="P2705" s="167" t="s">
        <v>4987</v>
      </c>
      <c r="Q2705" s="167">
        <v>45.36</v>
      </c>
      <c r="S2705" s="167">
        <f t="shared" si="42"/>
        <v>45.36</v>
      </c>
      <c r="T2705" s="167" t="s">
        <v>1361</v>
      </c>
    </row>
    <row r="2706" spans="1:20">
      <c r="A2706" s="167">
        <v>51450</v>
      </c>
      <c r="B2706" s="168">
        <v>45901</v>
      </c>
      <c r="C2706" s="168">
        <v>45901</v>
      </c>
      <c r="D2706" s="167" t="s">
        <v>6073</v>
      </c>
      <c r="E2706" s="167" t="s">
        <v>6073</v>
      </c>
      <c r="F2706" s="167" t="s">
        <v>1425</v>
      </c>
      <c r="G2706" s="167" t="s">
        <v>1426</v>
      </c>
      <c r="I2706" s="167" t="s">
        <v>1618</v>
      </c>
      <c r="J2706" s="167" t="s">
        <v>2339</v>
      </c>
      <c r="K2706" s="167" t="s">
        <v>928</v>
      </c>
      <c r="L2706" s="167" t="s">
        <v>2340</v>
      </c>
      <c r="M2706" s="167" t="s">
        <v>2326</v>
      </c>
      <c r="O2706" s="167">
        <v>10685</v>
      </c>
      <c r="P2706" s="167" t="s">
        <v>4987</v>
      </c>
      <c r="Q2706" s="167">
        <v>2893.4</v>
      </c>
      <c r="S2706" s="167">
        <f t="shared" si="42"/>
        <v>2893.4</v>
      </c>
      <c r="T2706" s="167" t="s">
        <v>1361</v>
      </c>
    </row>
    <row r="2707" spans="1:20">
      <c r="A2707" s="167">
        <v>51450</v>
      </c>
      <c r="B2707" s="168">
        <v>45901</v>
      </c>
      <c r="C2707" s="168">
        <v>45901</v>
      </c>
      <c r="D2707" s="167" t="s">
        <v>6074</v>
      </c>
      <c r="E2707" s="167" t="s">
        <v>6074</v>
      </c>
      <c r="F2707" s="167" t="s">
        <v>1425</v>
      </c>
      <c r="G2707" s="167" t="s">
        <v>1426</v>
      </c>
      <c r="I2707" s="167" t="s">
        <v>1618</v>
      </c>
      <c r="J2707" s="167" t="s">
        <v>2408</v>
      </c>
      <c r="K2707" s="167" t="s">
        <v>939</v>
      </c>
      <c r="L2707" s="167" t="s">
        <v>2409</v>
      </c>
      <c r="M2707" s="167" t="s">
        <v>2406</v>
      </c>
      <c r="O2707" s="167">
        <v>10686</v>
      </c>
      <c r="P2707" s="167" t="s">
        <v>4987</v>
      </c>
      <c r="Q2707" s="167">
        <v>29.4</v>
      </c>
      <c r="S2707" s="167">
        <f t="shared" si="42"/>
        <v>29.4</v>
      </c>
      <c r="T2707" s="167" t="s">
        <v>1361</v>
      </c>
    </row>
    <row r="2708" spans="1:20">
      <c r="A2708" s="167">
        <v>51450</v>
      </c>
      <c r="B2708" s="168">
        <v>45901</v>
      </c>
      <c r="C2708" s="168">
        <v>45901</v>
      </c>
      <c r="D2708" s="167" t="s">
        <v>6074</v>
      </c>
      <c r="E2708" s="167" t="s">
        <v>6074</v>
      </c>
      <c r="F2708" s="167" t="s">
        <v>1425</v>
      </c>
      <c r="G2708" s="167" t="s">
        <v>1426</v>
      </c>
      <c r="I2708" s="167" t="s">
        <v>1618</v>
      </c>
      <c r="J2708" s="167" t="s">
        <v>1510</v>
      </c>
      <c r="K2708" s="167" t="s">
        <v>939</v>
      </c>
      <c r="L2708" s="167" t="s">
        <v>1511</v>
      </c>
      <c r="M2708" s="167" t="s">
        <v>2406</v>
      </c>
      <c r="O2708" s="167">
        <v>10686</v>
      </c>
      <c r="P2708" s="167" t="s">
        <v>4987</v>
      </c>
      <c r="Q2708" s="167">
        <v>45.71</v>
      </c>
      <c r="S2708" s="167">
        <f t="shared" si="42"/>
        <v>45.71</v>
      </c>
      <c r="T2708" s="167" t="s">
        <v>1361</v>
      </c>
    </row>
    <row r="2709" spans="1:20">
      <c r="A2709" s="167">
        <v>51450</v>
      </c>
      <c r="B2709" s="168">
        <v>45901</v>
      </c>
      <c r="C2709" s="168">
        <v>45901</v>
      </c>
      <c r="D2709" s="167" t="s">
        <v>4996</v>
      </c>
      <c r="E2709" s="167" t="s">
        <v>4996</v>
      </c>
      <c r="F2709" s="167" t="s">
        <v>1425</v>
      </c>
      <c r="G2709" s="167" t="s">
        <v>1426</v>
      </c>
      <c r="I2709" s="167" t="s">
        <v>1618</v>
      </c>
      <c r="J2709" s="167" t="s">
        <v>1583</v>
      </c>
      <c r="K2709" s="167" t="s">
        <v>1007</v>
      </c>
      <c r="L2709" s="167" t="s">
        <v>1584</v>
      </c>
      <c r="M2709" s="167" t="s">
        <v>2740</v>
      </c>
      <c r="O2709" s="167">
        <v>10689</v>
      </c>
      <c r="P2709" s="167" t="s">
        <v>4987</v>
      </c>
      <c r="Q2709" s="167">
        <v>9.6</v>
      </c>
      <c r="S2709" s="167">
        <f t="shared" si="42"/>
        <v>9.6</v>
      </c>
      <c r="T2709" s="167" t="s">
        <v>1361</v>
      </c>
    </row>
    <row r="2710" spans="1:20">
      <c r="A2710" s="167">
        <v>51450</v>
      </c>
      <c r="B2710" s="168">
        <v>45901</v>
      </c>
      <c r="C2710" s="168">
        <v>45901</v>
      </c>
      <c r="D2710" s="167" t="s">
        <v>4996</v>
      </c>
      <c r="E2710" s="167" t="s">
        <v>4996</v>
      </c>
      <c r="F2710" s="167" t="s">
        <v>1425</v>
      </c>
      <c r="G2710" s="167" t="s">
        <v>1426</v>
      </c>
      <c r="I2710" s="167" t="s">
        <v>1618</v>
      </c>
      <c r="J2710" s="167" t="s">
        <v>1510</v>
      </c>
      <c r="K2710" s="167" t="s">
        <v>1007</v>
      </c>
      <c r="L2710" s="167" t="s">
        <v>1511</v>
      </c>
      <c r="M2710" s="167" t="s">
        <v>2740</v>
      </c>
      <c r="O2710" s="167">
        <v>10689</v>
      </c>
      <c r="P2710" s="167" t="s">
        <v>4987</v>
      </c>
      <c r="Q2710" s="167">
        <v>12.8</v>
      </c>
      <c r="S2710" s="167">
        <f t="shared" si="42"/>
        <v>12.8</v>
      </c>
      <c r="T2710" s="167" t="s">
        <v>1361</v>
      </c>
    </row>
    <row r="2711" spans="1:20">
      <c r="A2711" s="167">
        <v>51450</v>
      </c>
      <c r="B2711" s="168">
        <v>45901</v>
      </c>
      <c r="C2711" s="168">
        <v>45901</v>
      </c>
      <c r="D2711" s="167" t="s">
        <v>4996</v>
      </c>
      <c r="E2711" s="167" t="s">
        <v>4996</v>
      </c>
      <c r="F2711" s="167" t="s">
        <v>1425</v>
      </c>
      <c r="G2711" s="167" t="s">
        <v>1426</v>
      </c>
      <c r="I2711" s="167" t="s">
        <v>1618</v>
      </c>
      <c r="J2711" s="167" t="s">
        <v>2408</v>
      </c>
      <c r="K2711" s="167" t="s">
        <v>1007</v>
      </c>
      <c r="L2711" s="167" t="s">
        <v>2409</v>
      </c>
      <c r="M2711" s="167" t="s">
        <v>2740</v>
      </c>
      <c r="O2711" s="167">
        <v>10689</v>
      </c>
      <c r="P2711" s="167" t="s">
        <v>4987</v>
      </c>
      <c r="Q2711" s="167">
        <v>33.6</v>
      </c>
      <c r="S2711" s="167">
        <f t="shared" si="42"/>
        <v>33.6</v>
      </c>
      <c r="T2711" s="167" t="s">
        <v>1361</v>
      </c>
    </row>
    <row r="2712" spans="1:20">
      <c r="A2712" s="167">
        <v>51450</v>
      </c>
      <c r="B2712" s="168">
        <v>45901</v>
      </c>
      <c r="C2712" s="168">
        <v>45901</v>
      </c>
      <c r="D2712" s="167" t="s">
        <v>4996</v>
      </c>
      <c r="E2712" s="167" t="s">
        <v>4996</v>
      </c>
      <c r="F2712" s="167" t="s">
        <v>1425</v>
      </c>
      <c r="G2712" s="167" t="s">
        <v>1426</v>
      </c>
      <c r="I2712" s="167" t="s">
        <v>1618</v>
      </c>
      <c r="J2712" s="167" t="s">
        <v>1738</v>
      </c>
      <c r="K2712" s="167" t="s">
        <v>1007</v>
      </c>
      <c r="L2712" s="167" t="s">
        <v>1739</v>
      </c>
      <c r="M2712" s="167" t="s">
        <v>2740</v>
      </c>
      <c r="O2712" s="167">
        <v>10689</v>
      </c>
      <c r="P2712" s="167" t="s">
        <v>4987</v>
      </c>
      <c r="Q2712" s="167">
        <v>73.47</v>
      </c>
      <c r="S2712" s="167">
        <f t="shared" si="42"/>
        <v>73.47</v>
      </c>
      <c r="T2712" s="167" t="s">
        <v>1361</v>
      </c>
    </row>
    <row r="2713" spans="1:20">
      <c r="A2713" s="167">
        <v>51450</v>
      </c>
      <c r="B2713" s="168">
        <v>45901</v>
      </c>
      <c r="C2713" s="168">
        <v>45901</v>
      </c>
      <c r="D2713" s="167" t="s">
        <v>4996</v>
      </c>
      <c r="E2713" s="167" t="s">
        <v>4996</v>
      </c>
      <c r="F2713" s="167" t="s">
        <v>1425</v>
      </c>
      <c r="G2713" s="167" t="s">
        <v>1426</v>
      </c>
      <c r="I2713" s="167" t="s">
        <v>1618</v>
      </c>
      <c r="J2713" s="167" t="s">
        <v>1643</v>
      </c>
      <c r="K2713" s="167" t="s">
        <v>1007</v>
      </c>
      <c r="L2713" s="167" t="s">
        <v>1644</v>
      </c>
      <c r="M2713" s="167" t="s">
        <v>2740</v>
      </c>
      <c r="O2713" s="167">
        <v>10689</v>
      </c>
      <c r="P2713" s="167" t="s">
        <v>4987</v>
      </c>
      <c r="Q2713" s="167">
        <v>110</v>
      </c>
      <c r="S2713" s="167">
        <f t="shared" si="42"/>
        <v>110</v>
      </c>
      <c r="T2713" s="167" t="s">
        <v>1361</v>
      </c>
    </row>
    <row r="2714" spans="1:20">
      <c r="A2714" s="167">
        <v>51450</v>
      </c>
      <c r="B2714" s="168">
        <v>45901</v>
      </c>
      <c r="C2714" s="168">
        <v>45901</v>
      </c>
      <c r="D2714" s="167" t="s">
        <v>5229</v>
      </c>
      <c r="E2714" s="167" t="s">
        <v>5229</v>
      </c>
      <c r="F2714" s="167" t="s">
        <v>1425</v>
      </c>
      <c r="G2714" s="167" t="s">
        <v>1426</v>
      </c>
      <c r="I2714" s="167" t="s">
        <v>1618</v>
      </c>
      <c r="J2714" s="167" t="s">
        <v>1501</v>
      </c>
      <c r="K2714" s="167" t="s">
        <v>1079</v>
      </c>
      <c r="L2714" s="167" t="s">
        <v>1502</v>
      </c>
      <c r="M2714" s="167" t="s">
        <v>2948</v>
      </c>
      <c r="O2714" s="167">
        <v>10691</v>
      </c>
      <c r="P2714" s="167" t="s">
        <v>4987</v>
      </c>
      <c r="Q2714" s="167">
        <v>89.8</v>
      </c>
      <c r="S2714" s="167">
        <f t="shared" si="42"/>
        <v>89.8</v>
      </c>
      <c r="T2714" s="167" t="s">
        <v>1361</v>
      </c>
    </row>
    <row r="2715" spans="1:20">
      <c r="A2715" s="167">
        <v>51450</v>
      </c>
      <c r="B2715" s="168">
        <v>45901</v>
      </c>
      <c r="C2715" s="168">
        <v>45901</v>
      </c>
      <c r="D2715" s="167" t="s">
        <v>5238</v>
      </c>
      <c r="E2715" s="167" t="s">
        <v>5238</v>
      </c>
      <c r="F2715" s="167" t="s">
        <v>1425</v>
      </c>
      <c r="G2715" s="167" t="s">
        <v>1426</v>
      </c>
      <c r="I2715" s="167" t="s">
        <v>1618</v>
      </c>
      <c r="J2715" s="167" t="s">
        <v>3357</v>
      </c>
      <c r="K2715" s="167" t="s">
        <v>1112</v>
      </c>
      <c r="L2715" s="167" t="s">
        <v>3358</v>
      </c>
      <c r="M2715" s="167" t="s">
        <v>3346</v>
      </c>
      <c r="O2715" s="167">
        <v>10693</v>
      </c>
      <c r="P2715" s="167" t="s">
        <v>4987</v>
      </c>
      <c r="Q2715" s="167">
        <v>15.94</v>
      </c>
      <c r="S2715" s="167">
        <f t="shared" si="42"/>
        <v>15.94</v>
      </c>
      <c r="T2715" s="167" t="s">
        <v>1361</v>
      </c>
    </row>
    <row r="2716" spans="1:20">
      <c r="A2716" s="167">
        <v>51450</v>
      </c>
      <c r="B2716" s="168">
        <v>45901</v>
      </c>
      <c r="C2716" s="168">
        <v>45901</v>
      </c>
      <c r="D2716" s="167" t="s">
        <v>5238</v>
      </c>
      <c r="E2716" s="167" t="s">
        <v>5238</v>
      </c>
      <c r="F2716" s="167" t="s">
        <v>1425</v>
      </c>
      <c r="G2716" s="167" t="s">
        <v>1426</v>
      </c>
      <c r="I2716" s="167" t="s">
        <v>1618</v>
      </c>
      <c r="J2716" s="167" t="s">
        <v>2892</v>
      </c>
      <c r="K2716" s="167" t="s">
        <v>1112</v>
      </c>
      <c r="L2716" s="167" t="s">
        <v>2893</v>
      </c>
      <c r="M2716" s="167" t="s">
        <v>3346</v>
      </c>
      <c r="O2716" s="167">
        <v>10693</v>
      </c>
      <c r="P2716" s="167" t="s">
        <v>4987</v>
      </c>
      <c r="Q2716" s="167">
        <v>40</v>
      </c>
      <c r="S2716" s="167">
        <f t="shared" si="42"/>
        <v>40</v>
      </c>
      <c r="T2716" s="167" t="s">
        <v>1361</v>
      </c>
    </row>
    <row r="2717" spans="1:20">
      <c r="A2717" s="167">
        <v>51450</v>
      </c>
      <c r="B2717" s="168">
        <v>45901</v>
      </c>
      <c r="C2717" s="168">
        <v>45901</v>
      </c>
      <c r="D2717" s="167" t="s">
        <v>5238</v>
      </c>
      <c r="E2717" s="167" t="s">
        <v>5238</v>
      </c>
      <c r="F2717" s="167" t="s">
        <v>1425</v>
      </c>
      <c r="G2717" s="167" t="s">
        <v>1426</v>
      </c>
      <c r="I2717" s="167" t="s">
        <v>1618</v>
      </c>
      <c r="J2717" s="167" t="s">
        <v>3361</v>
      </c>
      <c r="K2717" s="167" t="s">
        <v>1112</v>
      </c>
      <c r="L2717" s="167" t="s">
        <v>3362</v>
      </c>
      <c r="M2717" s="167" t="s">
        <v>3346</v>
      </c>
      <c r="O2717" s="167">
        <v>10693</v>
      </c>
      <c r="P2717" s="167" t="s">
        <v>4987</v>
      </c>
      <c r="Q2717" s="167">
        <v>43.2</v>
      </c>
      <c r="S2717" s="167">
        <f t="shared" si="42"/>
        <v>43.2</v>
      </c>
      <c r="T2717" s="167" t="s">
        <v>1361</v>
      </c>
    </row>
    <row r="2718" spans="1:20">
      <c r="A2718" s="167">
        <v>51450</v>
      </c>
      <c r="B2718" s="168">
        <v>45901</v>
      </c>
      <c r="C2718" s="168">
        <v>45901</v>
      </c>
      <c r="D2718" s="167" t="s">
        <v>5238</v>
      </c>
      <c r="E2718" s="167" t="s">
        <v>5238</v>
      </c>
      <c r="F2718" s="167" t="s">
        <v>1425</v>
      </c>
      <c r="G2718" s="167" t="s">
        <v>1426</v>
      </c>
      <c r="I2718" s="167" t="s">
        <v>1618</v>
      </c>
      <c r="J2718" s="167" t="s">
        <v>2577</v>
      </c>
      <c r="K2718" s="167" t="s">
        <v>1112</v>
      </c>
      <c r="L2718" s="167" t="s">
        <v>2578</v>
      </c>
      <c r="M2718" s="167" t="s">
        <v>3346</v>
      </c>
      <c r="O2718" s="167">
        <v>10693</v>
      </c>
      <c r="P2718" s="167" t="s">
        <v>4987</v>
      </c>
      <c r="Q2718" s="167">
        <v>167.04</v>
      </c>
      <c r="S2718" s="167">
        <f t="shared" si="42"/>
        <v>167.04</v>
      </c>
      <c r="T2718" s="167" t="s">
        <v>1361</v>
      </c>
    </row>
    <row r="2719" spans="1:20">
      <c r="A2719" s="167">
        <v>51450</v>
      </c>
      <c r="B2719" s="168">
        <v>45901</v>
      </c>
      <c r="C2719" s="168">
        <v>45901</v>
      </c>
      <c r="D2719" s="167" t="s">
        <v>4997</v>
      </c>
      <c r="E2719" s="167" t="s">
        <v>4997</v>
      </c>
      <c r="F2719" s="167" t="s">
        <v>1425</v>
      </c>
      <c r="G2719" s="167" t="s">
        <v>1426</v>
      </c>
      <c r="I2719" s="167" t="s">
        <v>1618</v>
      </c>
      <c r="J2719" s="167" t="s">
        <v>2892</v>
      </c>
      <c r="K2719" s="167" t="s">
        <v>1126</v>
      </c>
      <c r="L2719" s="167" t="s">
        <v>2893</v>
      </c>
      <c r="M2719" s="167" t="s">
        <v>3430</v>
      </c>
      <c r="O2719" s="167">
        <v>10694</v>
      </c>
      <c r="P2719" s="167" t="s">
        <v>4987</v>
      </c>
      <c r="Q2719" s="167">
        <v>53.76</v>
      </c>
      <c r="S2719" s="167">
        <f t="shared" si="42"/>
        <v>53.76</v>
      </c>
      <c r="T2719" s="167" t="s">
        <v>1361</v>
      </c>
    </row>
    <row r="2720" spans="1:20">
      <c r="A2720" s="167">
        <v>51450</v>
      </c>
      <c r="B2720" s="168">
        <v>45901</v>
      </c>
      <c r="C2720" s="168">
        <v>45901</v>
      </c>
      <c r="D2720" s="167" t="s">
        <v>4997</v>
      </c>
      <c r="E2720" s="167" t="s">
        <v>4997</v>
      </c>
      <c r="F2720" s="167" t="s">
        <v>1425</v>
      </c>
      <c r="G2720" s="167" t="s">
        <v>1426</v>
      </c>
      <c r="I2720" s="167" t="s">
        <v>1618</v>
      </c>
      <c r="J2720" s="167" t="s">
        <v>1501</v>
      </c>
      <c r="K2720" s="167" t="s">
        <v>1126</v>
      </c>
      <c r="L2720" s="167" t="s">
        <v>1502</v>
      </c>
      <c r="M2720" s="167" t="s">
        <v>3430</v>
      </c>
      <c r="O2720" s="167">
        <v>10694</v>
      </c>
      <c r="P2720" s="167" t="s">
        <v>4987</v>
      </c>
      <c r="Q2720" s="167">
        <v>2499.1999999999998</v>
      </c>
      <c r="S2720" s="167">
        <f t="shared" si="42"/>
        <v>2499.1999999999998</v>
      </c>
      <c r="T2720" s="167" t="s">
        <v>1361</v>
      </c>
    </row>
    <row r="2721" spans="1:20">
      <c r="A2721" s="167">
        <v>51450</v>
      </c>
      <c r="B2721" s="168">
        <v>45901</v>
      </c>
      <c r="C2721" s="168">
        <v>45901</v>
      </c>
      <c r="D2721" s="167" t="s">
        <v>4998</v>
      </c>
      <c r="E2721" s="167" t="s">
        <v>4998</v>
      </c>
      <c r="F2721" s="167" t="s">
        <v>1425</v>
      </c>
      <c r="G2721" s="167" t="s">
        <v>1426</v>
      </c>
      <c r="I2721" s="167" t="s">
        <v>1618</v>
      </c>
      <c r="J2721" s="167" t="s">
        <v>3605</v>
      </c>
      <c r="K2721" s="167" t="s">
        <v>1167</v>
      </c>
      <c r="L2721" s="167" t="s">
        <v>3606</v>
      </c>
      <c r="M2721" s="167" t="s">
        <v>3592</v>
      </c>
      <c r="O2721" s="167">
        <v>10695</v>
      </c>
      <c r="P2721" s="167" t="s">
        <v>4987</v>
      </c>
      <c r="Q2721" s="167">
        <v>14.4</v>
      </c>
      <c r="S2721" s="167">
        <f t="shared" si="42"/>
        <v>14.4</v>
      </c>
      <c r="T2721" s="167" t="s">
        <v>1361</v>
      </c>
    </row>
    <row r="2722" spans="1:20">
      <c r="A2722" s="167">
        <v>51450</v>
      </c>
      <c r="B2722" s="168">
        <v>45901</v>
      </c>
      <c r="C2722" s="168">
        <v>45901</v>
      </c>
      <c r="D2722" s="167" t="s">
        <v>4998</v>
      </c>
      <c r="E2722" s="167" t="s">
        <v>4998</v>
      </c>
      <c r="F2722" s="167" t="s">
        <v>1425</v>
      </c>
      <c r="G2722" s="167" t="s">
        <v>1426</v>
      </c>
      <c r="I2722" s="167" t="s">
        <v>1618</v>
      </c>
      <c r="J2722" s="167" t="s">
        <v>1643</v>
      </c>
      <c r="K2722" s="167" t="s">
        <v>1167</v>
      </c>
      <c r="L2722" s="167" t="s">
        <v>1644</v>
      </c>
      <c r="M2722" s="167" t="s">
        <v>3592</v>
      </c>
      <c r="O2722" s="167">
        <v>10695</v>
      </c>
      <c r="P2722" s="167" t="s">
        <v>4987</v>
      </c>
      <c r="Q2722" s="167">
        <v>90</v>
      </c>
      <c r="S2722" s="167">
        <f t="shared" si="42"/>
        <v>90</v>
      </c>
      <c r="T2722" s="167" t="s">
        <v>1361</v>
      </c>
    </row>
    <row r="2723" spans="1:20">
      <c r="A2723" s="167">
        <v>51450</v>
      </c>
      <c r="B2723" s="168">
        <v>45901</v>
      </c>
      <c r="C2723" s="168">
        <v>45901</v>
      </c>
      <c r="D2723" s="167" t="s">
        <v>4999</v>
      </c>
      <c r="E2723" s="167" t="s">
        <v>4999</v>
      </c>
      <c r="F2723" s="167" t="s">
        <v>1425</v>
      </c>
      <c r="G2723" s="167" t="s">
        <v>1426</v>
      </c>
      <c r="I2723" s="167" t="s">
        <v>1618</v>
      </c>
      <c r="J2723" s="167" t="s">
        <v>1583</v>
      </c>
      <c r="K2723" s="167" t="s">
        <v>1196</v>
      </c>
      <c r="L2723" s="167" t="s">
        <v>1584</v>
      </c>
      <c r="M2723" s="167" t="s">
        <v>3780</v>
      </c>
      <c r="O2723" s="167">
        <v>10696</v>
      </c>
      <c r="P2723" s="167" t="s">
        <v>4987</v>
      </c>
      <c r="Q2723" s="167">
        <v>16</v>
      </c>
      <c r="S2723" s="167">
        <f t="shared" si="42"/>
        <v>16</v>
      </c>
      <c r="T2723" s="167" t="s">
        <v>1361</v>
      </c>
    </row>
    <row r="2724" spans="1:20">
      <c r="A2724" s="167">
        <v>51450</v>
      </c>
      <c r="B2724" s="168">
        <v>45901</v>
      </c>
      <c r="C2724" s="168">
        <v>45901</v>
      </c>
      <c r="D2724" s="167" t="s">
        <v>5000</v>
      </c>
      <c r="E2724" s="167" t="s">
        <v>5000</v>
      </c>
      <c r="F2724" s="167" t="s">
        <v>1425</v>
      </c>
      <c r="G2724" s="167" t="s">
        <v>1426</v>
      </c>
      <c r="I2724" s="167" t="s">
        <v>1618</v>
      </c>
      <c r="J2724" s="167" t="s">
        <v>2005</v>
      </c>
      <c r="K2724" s="167" t="s">
        <v>1219</v>
      </c>
      <c r="L2724" s="167" t="s">
        <v>2006</v>
      </c>
      <c r="M2724" s="167" t="s">
        <v>3934</v>
      </c>
      <c r="O2724" s="167">
        <v>10697</v>
      </c>
      <c r="P2724" s="167" t="s">
        <v>4987</v>
      </c>
      <c r="Q2724" s="167">
        <v>53.12</v>
      </c>
      <c r="S2724" s="167">
        <f t="shared" si="42"/>
        <v>53.12</v>
      </c>
      <c r="T2724" s="167" t="s">
        <v>1361</v>
      </c>
    </row>
    <row r="2725" spans="1:20">
      <c r="A2725" s="167">
        <v>51450</v>
      </c>
      <c r="B2725" s="168">
        <v>45901</v>
      </c>
      <c r="C2725" s="168">
        <v>45901</v>
      </c>
      <c r="D2725" s="167" t="s">
        <v>5000</v>
      </c>
      <c r="E2725" s="167" t="s">
        <v>5000</v>
      </c>
      <c r="F2725" s="167" t="s">
        <v>1425</v>
      </c>
      <c r="G2725" s="167" t="s">
        <v>1426</v>
      </c>
      <c r="I2725" s="167" t="s">
        <v>1618</v>
      </c>
      <c r="J2725" s="167" t="s">
        <v>2408</v>
      </c>
      <c r="K2725" s="167" t="s">
        <v>1219</v>
      </c>
      <c r="L2725" s="167" t="s">
        <v>2409</v>
      </c>
      <c r="M2725" s="167" t="s">
        <v>3934</v>
      </c>
      <c r="O2725" s="167">
        <v>10697</v>
      </c>
      <c r="P2725" s="167" t="s">
        <v>4987</v>
      </c>
      <c r="Q2725" s="167">
        <v>302.39999999999998</v>
      </c>
      <c r="S2725" s="167">
        <f t="shared" si="42"/>
        <v>302.39999999999998</v>
      </c>
      <c r="T2725" s="167" t="s">
        <v>1361</v>
      </c>
    </row>
    <row r="2726" spans="1:20">
      <c r="A2726" s="167">
        <v>51450</v>
      </c>
      <c r="B2726" s="168">
        <v>45901</v>
      </c>
      <c r="C2726" s="168">
        <v>45901</v>
      </c>
      <c r="D2726" s="167" t="s">
        <v>5000</v>
      </c>
      <c r="E2726" s="167" t="s">
        <v>5000</v>
      </c>
      <c r="F2726" s="167" t="s">
        <v>1425</v>
      </c>
      <c r="G2726" s="167" t="s">
        <v>1426</v>
      </c>
      <c r="I2726" s="167" t="s">
        <v>1618</v>
      </c>
      <c r="J2726" s="167" t="s">
        <v>1522</v>
      </c>
      <c r="K2726" s="167" t="s">
        <v>1219</v>
      </c>
      <c r="L2726" s="167" t="s">
        <v>1523</v>
      </c>
      <c r="M2726" s="167" t="s">
        <v>3934</v>
      </c>
      <c r="O2726" s="167">
        <v>10697</v>
      </c>
      <c r="P2726" s="167" t="s">
        <v>4987</v>
      </c>
      <c r="Q2726" s="167">
        <v>302.39999999999998</v>
      </c>
      <c r="S2726" s="167">
        <f t="shared" si="42"/>
        <v>302.39999999999998</v>
      </c>
      <c r="T2726" s="167" t="s">
        <v>1361</v>
      </c>
    </row>
    <row r="2727" spans="1:20">
      <c r="A2727" s="167">
        <v>51450</v>
      </c>
      <c r="B2727" s="168">
        <v>45901</v>
      </c>
      <c r="C2727" s="168">
        <v>45901</v>
      </c>
      <c r="D2727" s="167" t="s">
        <v>5000</v>
      </c>
      <c r="E2727" s="167" t="s">
        <v>5000</v>
      </c>
      <c r="F2727" s="167" t="s">
        <v>1425</v>
      </c>
      <c r="G2727" s="167" t="s">
        <v>1426</v>
      </c>
      <c r="I2727" s="167" t="s">
        <v>1618</v>
      </c>
      <c r="J2727" s="167" t="s">
        <v>1501</v>
      </c>
      <c r="K2727" s="167" t="s">
        <v>1219</v>
      </c>
      <c r="L2727" s="167" t="s">
        <v>1502</v>
      </c>
      <c r="M2727" s="167" t="s">
        <v>3934</v>
      </c>
      <c r="O2727" s="167">
        <v>10697</v>
      </c>
      <c r="P2727" s="167" t="s">
        <v>4987</v>
      </c>
      <c r="Q2727" s="167">
        <v>721.6</v>
      </c>
      <c r="S2727" s="167">
        <f t="shared" si="42"/>
        <v>721.6</v>
      </c>
      <c r="T2727" s="167" t="s">
        <v>1361</v>
      </c>
    </row>
    <row r="2728" spans="1:20">
      <c r="A2728" s="167">
        <v>51450</v>
      </c>
      <c r="B2728" s="168">
        <v>45901</v>
      </c>
      <c r="C2728" s="168">
        <v>45901</v>
      </c>
      <c r="D2728" s="167" t="s">
        <v>5001</v>
      </c>
      <c r="E2728" s="167" t="s">
        <v>5001</v>
      </c>
      <c r="F2728" s="167" t="s">
        <v>1425</v>
      </c>
      <c r="G2728" s="167" t="s">
        <v>1426</v>
      </c>
      <c r="I2728" s="167" t="s">
        <v>1618</v>
      </c>
      <c r="J2728" s="167" t="s">
        <v>1501</v>
      </c>
      <c r="K2728" s="167" t="s">
        <v>1301</v>
      </c>
      <c r="L2728" s="167" t="s">
        <v>1502</v>
      </c>
      <c r="M2728" s="167" t="s">
        <v>4429</v>
      </c>
      <c r="O2728" s="167">
        <v>10698</v>
      </c>
      <c r="P2728" s="167" t="s">
        <v>4987</v>
      </c>
      <c r="Q2728" s="167">
        <v>404.8</v>
      </c>
      <c r="S2728" s="167">
        <f t="shared" si="42"/>
        <v>404.8</v>
      </c>
      <c r="T2728" s="167" t="s">
        <v>1361</v>
      </c>
    </row>
    <row r="2729" spans="1:20">
      <c r="A2729" s="167">
        <v>51450</v>
      </c>
      <c r="B2729" s="168">
        <v>45901</v>
      </c>
      <c r="C2729" s="168">
        <v>45901</v>
      </c>
      <c r="D2729" s="167" t="s">
        <v>5239</v>
      </c>
      <c r="E2729" s="167" t="s">
        <v>5239</v>
      </c>
      <c r="F2729" s="167" t="s">
        <v>1425</v>
      </c>
      <c r="G2729" s="167" t="s">
        <v>1426</v>
      </c>
      <c r="I2729" s="167" t="s">
        <v>1618</v>
      </c>
      <c r="J2729" s="167" t="s">
        <v>1510</v>
      </c>
      <c r="K2729" s="167" t="s">
        <v>1307</v>
      </c>
      <c r="L2729" s="167" t="s">
        <v>1511</v>
      </c>
      <c r="M2729" s="167" t="s">
        <v>4601</v>
      </c>
      <c r="O2729" s="167">
        <v>10699</v>
      </c>
      <c r="P2729" s="167" t="s">
        <v>4987</v>
      </c>
      <c r="Q2729" s="167">
        <v>6.53</v>
      </c>
      <c r="S2729" s="167">
        <f t="shared" si="42"/>
        <v>6.53</v>
      </c>
      <c r="T2729" s="167" t="s">
        <v>1361</v>
      </c>
    </row>
    <row r="2730" spans="1:20">
      <c r="A2730" s="167">
        <v>51450</v>
      </c>
      <c r="B2730" s="168">
        <v>45901</v>
      </c>
      <c r="C2730" s="168">
        <v>45901</v>
      </c>
      <c r="D2730" s="167" t="s">
        <v>5239</v>
      </c>
      <c r="E2730" s="167" t="s">
        <v>5239</v>
      </c>
      <c r="F2730" s="167" t="s">
        <v>1425</v>
      </c>
      <c r="G2730" s="167" t="s">
        <v>1426</v>
      </c>
      <c r="I2730" s="167" t="s">
        <v>1618</v>
      </c>
      <c r="J2730" s="167" t="s">
        <v>1583</v>
      </c>
      <c r="K2730" s="167" t="s">
        <v>1307</v>
      </c>
      <c r="L2730" s="167" t="s">
        <v>1584</v>
      </c>
      <c r="M2730" s="167" t="s">
        <v>4601</v>
      </c>
      <c r="O2730" s="167">
        <v>10699</v>
      </c>
      <c r="P2730" s="167" t="s">
        <v>4987</v>
      </c>
      <c r="Q2730" s="167">
        <v>9.81</v>
      </c>
      <c r="S2730" s="167">
        <f t="shared" si="42"/>
        <v>9.81</v>
      </c>
      <c r="T2730" s="167" t="s">
        <v>1361</v>
      </c>
    </row>
    <row r="2731" spans="1:20">
      <c r="A2731" s="167">
        <v>51450</v>
      </c>
      <c r="B2731" s="168">
        <v>45901</v>
      </c>
      <c r="C2731" s="168">
        <v>45901</v>
      </c>
      <c r="D2731" s="167" t="s">
        <v>5239</v>
      </c>
      <c r="E2731" s="167" t="s">
        <v>5239</v>
      </c>
      <c r="F2731" s="167" t="s">
        <v>1425</v>
      </c>
      <c r="G2731" s="167" t="s">
        <v>1426</v>
      </c>
      <c r="I2731" s="167" t="s">
        <v>1618</v>
      </c>
      <c r="J2731" s="167" t="s">
        <v>1501</v>
      </c>
      <c r="K2731" s="167" t="s">
        <v>1307</v>
      </c>
      <c r="L2731" s="167" t="s">
        <v>1502</v>
      </c>
      <c r="M2731" s="167" t="s">
        <v>4601</v>
      </c>
      <c r="O2731" s="167">
        <v>10699</v>
      </c>
      <c r="P2731" s="167" t="s">
        <v>4987</v>
      </c>
      <c r="Q2731" s="167">
        <v>1436.8</v>
      </c>
      <c r="S2731" s="167">
        <f t="shared" si="42"/>
        <v>1436.8</v>
      </c>
      <c r="T2731" s="167" t="s">
        <v>1361</v>
      </c>
    </row>
    <row r="2732" spans="1:20">
      <c r="A2732" s="167">
        <v>51450</v>
      </c>
      <c r="B2732" s="168">
        <v>45901</v>
      </c>
      <c r="C2732" s="168">
        <v>45901</v>
      </c>
      <c r="D2732" s="167" t="s">
        <v>5003</v>
      </c>
      <c r="E2732" s="167" t="s">
        <v>5003</v>
      </c>
      <c r="F2732" s="167" t="s">
        <v>1425</v>
      </c>
      <c r="G2732" s="167" t="s">
        <v>1426</v>
      </c>
      <c r="I2732" s="167" t="s">
        <v>1618</v>
      </c>
      <c r="J2732" s="167" t="s">
        <v>1510</v>
      </c>
      <c r="K2732" s="167" t="s">
        <v>1315</v>
      </c>
      <c r="L2732" s="167" t="s">
        <v>1511</v>
      </c>
      <c r="M2732" s="167" t="s">
        <v>4630</v>
      </c>
      <c r="O2732" s="167">
        <v>10701</v>
      </c>
      <c r="P2732" s="167" t="s">
        <v>4987</v>
      </c>
      <c r="Q2732" s="167">
        <v>6.4</v>
      </c>
      <c r="S2732" s="167">
        <f t="shared" si="42"/>
        <v>6.4</v>
      </c>
      <c r="T2732" s="167" t="s">
        <v>1361</v>
      </c>
    </row>
    <row r="2733" spans="1:20">
      <c r="A2733" s="167">
        <v>51450</v>
      </c>
      <c r="B2733" s="168">
        <v>45901</v>
      </c>
      <c r="C2733" s="168">
        <v>45901</v>
      </c>
      <c r="D2733" s="167" t="s">
        <v>5003</v>
      </c>
      <c r="E2733" s="167" t="s">
        <v>5003</v>
      </c>
      <c r="F2733" s="167" t="s">
        <v>1425</v>
      </c>
      <c r="G2733" s="167" t="s">
        <v>1426</v>
      </c>
      <c r="I2733" s="167" t="s">
        <v>1618</v>
      </c>
      <c r="J2733" s="167" t="s">
        <v>1501</v>
      </c>
      <c r="K2733" s="167" t="s">
        <v>1315</v>
      </c>
      <c r="L2733" s="167" t="s">
        <v>1502</v>
      </c>
      <c r="M2733" s="167" t="s">
        <v>4630</v>
      </c>
      <c r="O2733" s="167">
        <v>10701</v>
      </c>
      <c r="P2733" s="167" t="s">
        <v>4987</v>
      </c>
      <c r="Q2733" s="167">
        <v>774.4</v>
      </c>
      <c r="S2733" s="167">
        <f t="shared" si="42"/>
        <v>774.4</v>
      </c>
      <c r="T2733" s="167" t="s">
        <v>1361</v>
      </c>
    </row>
    <row r="2734" spans="1:20">
      <c r="A2734" s="167">
        <v>51450</v>
      </c>
      <c r="B2734" s="168">
        <v>45901</v>
      </c>
      <c r="C2734" s="168">
        <v>45901</v>
      </c>
      <c r="D2734" s="167" t="s">
        <v>5004</v>
      </c>
      <c r="E2734" s="167" t="s">
        <v>5004</v>
      </c>
      <c r="F2734" s="167" t="s">
        <v>1425</v>
      </c>
      <c r="G2734" s="167" t="s">
        <v>1426</v>
      </c>
      <c r="I2734" s="167" t="s">
        <v>1618</v>
      </c>
      <c r="J2734" s="167" t="s">
        <v>1510</v>
      </c>
      <c r="K2734" s="167" t="s">
        <v>1324</v>
      </c>
      <c r="L2734" s="167" t="s">
        <v>1511</v>
      </c>
      <c r="M2734" s="167" t="s">
        <v>4823</v>
      </c>
      <c r="O2734" s="167">
        <v>10702</v>
      </c>
      <c r="P2734" s="167" t="s">
        <v>4987</v>
      </c>
      <c r="Q2734" s="167">
        <v>19.2</v>
      </c>
      <c r="S2734" s="167">
        <f t="shared" si="42"/>
        <v>19.2</v>
      </c>
      <c r="T2734" s="167" t="s">
        <v>1361</v>
      </c>
    </row>
    <row r="2735" spans="1:20">
      <c r="A2735" s="167">
        <v>51450</v>
      </c>
      <c r="B2735" s="168">
        <v>45901</v>
      </c>
      <c r="C2735" s="168">
        <v>45901</v>
      </c>
      <c r="D2735" s="167" t="s">
        <v>5004</v>
      </c>
      <c r="E2735" s="167" t="s">
        <v>5004</v>
      </c>
      <c r="F2735" s="167" t="s">
        <v>1425</v>
      </c>
      <c r="G2735" s="167" t="s">
        <v>1426</v>
      </c>
      <c r="I2735" s="167" t="s">
        <v>1618</v>
      </c>
      <c r="J2735" s="167" t="s">
        <v>1501</v>
      </c>
      <c r="K2735" s="167" t="s">
        <v>1324</v>
      </c>
      <c r="L2735" s="167" t="s">
        <v>1502</v>
      </c>
      <c r="M2735" s="167" t="s">
        <v>4823</v>
      </c>
      <c r="O2735" s="167">
        <v>10702</v>
      </c>
      <c r="P2735" s="167" t="s">
        <v>4987</v>
      </c>
      <c r="Q2735" s="167">
        <v>316.8</v>
      </c>
      <c r="S2735" s="167">
        <f t="shared" si="42"/>
        <v>316.8</v>
      </c>
      <c r="T2735" s="167" t="s">
        <v>1361</v>
      </c>
    </row>
    <row r="2736" spans="1:20">
      <c r="A2736" s="167">
        <v>51450</v>
      </c>
      <c r="B2736" s="168">
        <v>45901</v>
      </c>
      <c r="C2736" s="168">
        <v>45901</v>
      </c>
      <c r="D2736" s="167" t="s">
        <v>5005</v>
      </c>
      <c r="E2736" s="167" t="s">
        <v>5005</v>
      </c>
      <c r="F2736" s="167" t="s">
        <v>1425</v>
      </c>
      <c r="G2736" s="167" t="s">
        <v>1426</v>
      </c>
      <c r="I2736" s="167" t="s">
        <v>1618</v>
      </c>
      <c r="J2736" s="167" t="s">
        <v>2005</v>
      </c>
      <c r="K2736" s="167" t="s">
        <v>1329</v>
      </c>
      <c r="L2736" s="167" t="s">
        <v>2006</v>
      </c>
      <c r="M2736" s="167" t="s">
        <v>4829</v>
      </c>
      <c r="O2736" s="167">
        <v>10703</v>
      </c>
      <c r="P2736" s="167" t="s">
        <v>4987</v>
      </c>
      <c r="Q2736" s="167">
        <v>86.32</v>
      </c>
      <c r="S2736" s="167">
        <f t="shared" si="42"/>
        <v>86.32</v>
      </c>
      <c r="T2736" s="167" t="s">
        <v>1361</v>
      </c>
    </row>
    <row r="2737" spans="1:20">
      <c r="A2737" s="167">
        <v>51450</v>
      </c>
      <c r="B2737" s="168">
        <v>45901</v>
      </c>
      <c r="C2737" s="168">
        <v>45901</v>
      </c>
      <c r="D2737" s="167" t="s">
        <v>5241</v>
      </c>
      <c r="E2737" s="167" t="s">
        <v>5241</v>
      </c>
      <c r="F2737" s="167" t="s">
        <v>1500</v>
      </c>
      <c r="G2737" s="167" t="s">
        <v>508</v>
      </c>
      <c r="I2737" s="167" t="s">
        <v>1405</v>
      </c>
      <c r="J2737" s="167" t="s">
        <v>1501</v>
      </c>
      <c r="K2737" s="167" t="s">
        <v>802</v>
      </c>
      <c r="L2737" s="167" t="s">
        <v>1502</v>
      </c>
      <c r="M2737" s="167" t="s">
        <v>1488</v>
      </c>
      <c r="O2737" s="167">
        <v>10769</v>
      </c>
      <c r="P2737" s="167" t="s">
        <v>4987</v>
      </c>
      <c r="Q2737" s="167">
        <v>387.2</v>
      </c>
      <c r="S2737" s="167">
        <f t="shared" si="42"/>
        <v>387.2</v>
      </c>
      <c r="T2737" s="167" t="s">
        <v>1361</v>
      </c>
    </row>
    <row r="2738" spans="1:20">
      <c r="A2738" s="167">
        <v>51450</v>
      </c>
      <c r="B2738" s="168">
        <v>45901</v>
      </c>
      <c r="C2738" s="168">
        <v>45901</v>
      </c>
      <c r="D2738" s="167" t="s">
        <v>5409</v>
      </c>
      <c r="E2738" s="167" t="s">
        <v>5409</v>
      </c>
      <c r="F2738" s="167" t="s">
        <v>1500</v>
      </c>
      <c r="G2738" s="167" t="s">
        <v>508</v>
      </c>
      <c r="I2738" s="167" t="s">
        <v>1405</v>
      </c>
      <c r="J2738" s="167" t="s">
        <v>1510</v>
      </c>
      <c r="K2738" s="167" t="s">
        <v>809</v>
      </c>
      <c r="L2738" s="167" t="s">
        <v>1511</v>
      </c>
      <c r="M2738" s="167" t="s">
        <v>1505</v>
      </c>
      <c r="O2738" s="167">
        <v>10844</v>
      </c>
      <c r="P2738" s="167" t="s">
        <v>4987</v>
      </c>
      <c r="Q2738" s="167">
        <v>100.8</v>
      </c>
      <c r="S2738" s="167">
        <f t="shared" si="42"/>
        <v>100.8</v>
      </c>
      <c r="T2738" s="167" t="s">
        <v>1361</v>
      </c>
    </row>
    <row r="2739" spans="1:20">
      <c r="A2739" s="167">
        <v>51450</v>
      </c>
      <c r="B2739" s="168">
        <v>45901</v>
      </c>
      <c r="C2739" s="168">
        <v>45901</v>
      </c>
      <c r="D2739" s="167" t="s">
        <v>5409</v>
      </c>
      <c r="E2739" s="167" t="s">
        <v>5409</v>
      </c>
      <c r="F2739" s="167" t="s">
        <v>1500</v>
      </c>
      <c r="G2739" s="167" t="s">
        <v>508</v>
      </c>
      <c r="I2739" s="167" t="s">
        <v>1405</v>
      </c>
      <c r="J2739" s="167" t="s">
        <v>1522</v>
      </c>
      <c r="K2739" s="167" t="s">
        <v>809</v>
      </c>
      <c r="L2739" s="167" t="s">
        <v>1523</v>
      </c>
      <c r="M2739" s="167" t="s">
        <v>1505</v>
      </c>
      <c r="O2739" s="167">
        <v>10844</v>
      </c>
      <c r="P2739" s="167" t="s">
        <v>4987</v>
      </c>
      <c r="Q2739" s="167">
        <v>127.4</v>
      </c>
      <c r="S2739" s="167">
        <f t="shared" si="42"/>
        <v>127.4</v>
      </c>
      <c r="T2739" s="167" t="s">
        <v>1361</v>
      </c>
    </row>
    <row r="2740" spans="1:20">
      <c r="A2740" s="167">
        <v>51450</v>
      </c>
      <c r="B2740" s="168">
        <v>45901</v>
      </c>
      <c r="C2740" s="168">
        <v>45901</v>
      </c>
      <c r="D2740" s="167" t="s">
        <v>5409</v>
      </c>
      <c r="E2740" s="167" t="s">
        <v>5409</v>
      </c>
      <c r="F2740" s="167" t="s">
        <v>1500</v>
      </c>
      <c r="G2740" s="167" t="s">
        <v>508</v>
      </c>
      <c r="I2740" s="167" t="s">
        <v>1405</v>
      </c>
      <c r="J2740" s="167" t="s">
        <v>1501</v>
      </c>
      <c r="K2740" s="167" t="s">
        <v>809</v>
      </c>
      <c r="L2740" s="167" t="s">
        <v>1502</v>
      </c>
      <c r="M2740" s="167" t="s">
        <v>1505</v>
      </c>
      <c r="O2740" s="167">
        <v>10844</v>
      </c>
      <c r="P2740" s="167" t="s">
        <v>4987</v>
      </c>
      <c r="Q2740" s="167">
        <v>2568.7199999999998</v>
      </c>
      <c r="S2740" s="167">
        <f t="shared" si="42"/>
        <v>2568.7199999999998</v>
      </c>
      <c r="T2740" s="167" t="s">
        <v>1361</v>
      </c>
    </row>
    <row r="2741" spans="1:20">
      <c r="A2741" s="167">
        <v>51450</v>
      </c>
      <c r="B2741" s="168">
        <v>45901</v>
      </c>
      <c r="C2741" s="168">
        <v>45901</v>
      </c>
      <c r="D2741" s="167" t="s">
        <v>5242</v>
      </c>
      <c r="E2741" s="167" t="s">
        <v>5242</v>
      </c>
      <c r="F2741" s="167" t="s">
        <v>1500</v>
      </c>
      <c r="G2741" s="167" t="s">
        <v>508</v>
      </c>
      <c r="I2741" s="167" t="s">
        <v>1405</v>
      </c>
      <c r="J2741" s="167" t="s">
        <v>1543</v>
      </c>
      <c r="K2741" s="167" t="s">
        <v>812</v>
      </c>
      <c r="L2741" s="167" t="s">
        <v>1544</v>
      </c>
      <c r="M2741" s="167" t="s">
        <v>1526</v>
      </c>
      <c r="O2741" s="167">
        <v>10801</v>
      </c>
      <c r="P2741" s="167" t="s">
        <v>4987</v>
      </c>
      <c r="Q2741" s="167">
        <v>53.76</v>
      </c>
      <c r="S2741" s="167">
        <f t="shared" si="42"/>
        <v>53.76</v>
      </c>
      <c r="T2741" s="167" t="s">
        <v>1361</v>
      </c>
    </row>
    <row r="2742" spans="1:20">
      <c r="A2742" s="167">
        <v>51450</v>
      </c>
      <c r="B2742" s="168">
        <v>45901</v>
      </c>
      <c r="C2742" s="168">
        <v>45901</v>
      </c>
      <c r="D2742" s="167" t="s">
        <v>5242</v>
      </c>
      <c r="E2742" s="167" t="s">
        <v>5242</v>
      </c>
      <c r="F2742" s="167" t="s">
        <v>1500</v>
      </c>
      <c r="G2742" s="167" t="s">
        <v>508</v>
      </c>
      <c r="I2742" s="167" t="s">
        <v>1405</v>
      </c>
      <c r="J2742" s="167" t="s">
        <v>1540</v>
      </c>
      <c r="K2742" s="167" t="s">
        <v>812</v>
      </c>
      <c r="L2742" s="167" t="s">
        <v>1541</v>
      </c>
      <c r="M2742" s="167" t="s">
        <v>1526</v>
      </c>
      <c r="O2742" s="167">
        <v>10801</v>
      </c>
      <c r="P2742" s="167" t="s">
        <v>4987</v>
      </c>
      <c r="Q2742" s="167">
        <v>1224.96</v>
      </c>
      <c r="S2742" s="167">
        <f t="shared" si="42"/>
        <v>1224.96</v>
      </c>
      <c r="T2742" s="167" t="s">
        <v>1361</v>
      </c>
    </row>
    <row r="2743" spans="1:20">
      <c r="A2743" s="167">
        <v>51450</v>
      </c>
      <c r="B2743" s="168">
        <v>45901</v>
      </c>
      <c r="C2743" s="168">
        <v>45901</v>
      </c>
      <c r="D2743" s="167" t="s">
        <v>5006</v>
      </c>
      <c r="E2743" s="167" t="s">
        <v>5006</v>
      </c>
      <c r="F2743" s="167" t="s">
        <v>1425</v>
      </c>
      <c r="G2743" s="167" t="s">
        <v>1426</v>
      </c>
      <c r="I2743" s="167" t="s">
        <v>1405</v>
      </c>
      <c r="J2743" s="167" t="s">
        <v>1583</v>
      </c>
      <c r="K2743" s="167" t="s">
        <v>815</v>
      </c>
      <c r="L2743" s="167" t="s">
        <v>1584</v>
      </c>
      <c r="M2743" s="167" t="s">
        <v>1548</v>
      </c>
      <c r="O2743" s="167">
        <v>10793</v>
      </c>
      <c r="P2743" s="167" t="s">
        <v>4987</v>
      </c>
      <c r="Q2743" s="167">
        <v>3.2</v>
      </c>
      <c r="S2743" s="167">
        <f t="shared" si="42"/>
        <v>3.2</v>
      </c>
      <c r="T2743" s="167" t="s">
        <v>1361</v>
      </c>
    </row>
    <row r="2744" spans="1:20">
      <c r="A2744" s="167">
        <v>51450</v>
      </c>
      <c r="B2744" s="168">
        <v>45901</v>
      </c>
      <c r="C2744" s="168">
        <v>45901</v>
      </c>
      <c r="D2744" s="167" t="s">
        <v>5006</v>
      </c>
      <c r="E2744" s="167" t="s">
        <v>5006</v>
      </c>
      <c r="F2744" s="167" t="s">
        <v>1425</v>
      </c>
      <c r="G2744" s="167" t="s">
        <v>1426</v>
      </c>
      <c r="I2744" s="167" t="s">
        <v>1405</v>
      </c>
      <c r="J2744" s="167" t="s">
        <v>1501</v>
      </c>
      <c r="K2744" s="167" t="s">
        <v>815</v>
      </c>
      <c r="L2744" s="167" t="s">
        <v>1502</v>
      </c>
      <c r="M2744" s="167" t="s">
        <v>1548</v>
      </c>
      <c r="O2744" s="167">
        <v>10793</v>
      </c>
      <c r="P2744" s="167" t="s">
        <v>4987</v>
      </c>
      <c r="Q2744" s="167">
        <v>792</v>
      </c>
      <c r="S2744" s="167">
        <f t="shared" si="42"/>
        <v>792</v>
      </c>
      <c r="T2744" s="167" t="s">
        <v>1361</v>
      </c>
    </row>
    <row r="2745" spans="1:20">
      <c r="A2745" s="167">
        <v>51450</v>
      </c>
      <c r="B2745" s="168">
        <v>45901</v>
      </c>
      <c r="C2745" s="168">
        <v>45901</v>
      </c>
      <c r="D2745" s="167" t="s">
        <v>5243</v>
      </c>
      <c r="E2745" s="167" t="s">
        <v>5243</v>
      </c>
      <c r="F2745" s="167" t="s">
        <v>1425</v>
      </c>
      <c r="G2745" s="167" t="s">
        <v>1426</v>
      </c>
      <c r="I2745" s="167" t="s">
        <v>1405</v>
      </c>
      <c r="J2745" s="167" t="s">
        <v>1583</v>
      </c>
      <c r="K2745" s="167" t="s">
        <v>832</v>
      </c>
      <c r="L2745" s="167" t="s">
        <v>1584</v>
      </c>
      <c r="M2745" s="167" t="s">
        <v>1678</v>
      </c>
      <c r="O2745" s="167">
        <v>10798</v>
      </c>
      <c r="P2745" s="167" t="s">
        <v>4987</v>
      </c>
      <c r="Q2745" s="167">
        <v>6.4</v>
      </c>
      <c r="S2745" s="167">
        <f t="shared" si="42"/>
        <v>6.4</v>
      </c>
      <c r="T2745" s="167" t="s">
        <v>1361</v>
      </c>
    </row>
    <row r="2746" spans="1:20">
      <c r="A2746" s="167">
        <v>51450</v>
      </c>
      <c r="B2746" s="168">
        <v>45901</v>
      </c>
      <c r="C2746" s="168">
        <v>45901</v>
      </c>
      <c r="D2746" s="167" t="s">
        <v>5243</v>
      </c>
      <c r="E2746" s="167" t="s">
        <v>5243</v>
      </c>
      <c r="F2746" s="167" t="s">
        <v>1425</v>
      </c>
      <c r="G2746" s="167" t="s">
        <v>1426</v>
      </c>
      <c r="I2746" s="167" t="s">
        <v>1405</v>
      </c>
      <c r="J2746" s="167" t="s">
        <v>1693</v>
      </c>
      <c r="K2746" s="167" t="s">
        <v>832</v>
      </c>
      <c r="L2746" s="167" t="s">
        <v>1694</v>
      </c>
      <c r="M2746" s="167" t="s">
        <v>1678</v>
      </c>
      <c r="O2746" s="167">
        <v>10798</v>
      </c>
      <c r="P2746" s="167" t="s">
        <v>4987</v>
      </c>
      <c r="Q2746" s="167">
        <v>48</v>
      </c>
      <c r="S2746" s="167">
        <f t="shared" si="42"/>
        <v>48</v>
      </c>
      <c r="T2746" s="167" t="s">
        <v>1361</v>
      </c>
    </row>
    <row r="2747" spans="1:20">
      <c r="A2747" s="167">
        <v>51450</v>
      </c>
      <c r="B2747" s="168">
        <v>45901</v>
      </c>
      <c r="C2747" s="168">
        <v>45901</v>
      </c>
      <c r="D2747" s="167" t="s">
        <v>5243</v>
      </c>
      <c r="E2747" s="167" t="s">
        <v>5243</v>
      </c>
      <c r="F2747" s="167" t="s">
        <v>1425</v>
      </c>
      <c r="G2747" s="167" t="s">
        <v>1426</v>
      </c>
      <c r="I2747" s="167" t="s">
        <v>1405</v>
      </c>
      <c r="J2747" s="167" t="s">
        <v>1501</v>
      </c>
      <c r="K2747" s="167" t="s">
        <v>832</v>
      </c>
      <c r="L2747" s="167" t="s">
        <v>1502</v>
      </c>
      <c r="M2747" s="167" t="s">
        <v>1678</v>
      </c>
      <c r="O2747" s="167">
        <v>10798</v>
      </c>
      <c r="P2747" s="167" t="s">
        <v>4987</v>
      </c>
      <c r="Q2747" s="167">
        <v>457.6</v>
      </c>
      <c r="S2747" s="167">
        <f t="shared" si="42"/>
        <v>457.6</v>
      </c>
      <c r="T2747" s="167" t="s">
        <v>1361</v>
      </c>
    </row>
    <row r="2748" spans="1:20">
      <c r="A2748" s="167">
        <v>51450</v>
      </c>
      <c r="B2748" s="168">
        <v>45901</v>
      </c>
      <c r="C2748" s="168">
        <v>45901</v>
      </c>
      <c r="D2748" s="167" t="s">
        <v>5244</v>
      </c>
      <c r="E2748" s="167" t="s">
        <v>5244</v>
      </c>
      <c r="F2748" s="167" t="s">
        <v>1425</v>
      </c>
      <c r="G2748" s="167" t="s">
        <v>1426</v>
      </c>
      <c r="I2748" s="167" t="s">
        <v>1405</v>
      </c>
      <c r="J2748" s="167" t="s">
        <v>1711</v>
      </c>
      <c r="K2748" s="167" t="s">
        <v>835</v>
      </c>
      <c r="L2748" s="167" t="s">
        <v>1712</v>
      </c>
      <c r="M2748" s="167" t="s">
        <v>1699</v>
      </c>
      <c r="O2748" s="167">
        <v>10843</v>
      </c>
      <c r="P2748" s="167" t="s">
        <v>4987</v>
      </c>
      <c r="Q2748" s="167">
        <v>4.8</v>
      </c>
      <c r="S2748" s="167">
        <f t="shared" si="42"/>
        <v>4.8</v>
      </c>
      <c r="T2748" s="167" t="s">
        <v>1361</v>
      </c>
    </row>
    <row r="2749" spans="1:20">
      <c r="A2749" s="167">
        <v>51450</v>
      </c>
      <c r="B2749" s="168">
        <v>45901</v>
      </c>
      <c r="C2749" s="168">
        <v>45901</v>
      </c>
      <c r="D2749" s="167" t="s">
        <v>5244</v>
      </c>
      <c r="E2749" s="167" t="s">
        <v>5244</v>
      </c>
      <c r="F2749" s="167" t="s">
        <v>1425</v>
      </c>
      <c r="G2749" s="167" t="s">
        <v>1426</v>
      </c>
      <c r="I2749" s="167" t="s">
        <v>1405</v>
      </c>
      <c r="J2749" s="167" t="s">
        <v>1731</v>
      </c>
      <c r="K2749" s="167" t="s">
        <v>835</v>
      </c>
      <c r="L2749" s="167" t="s">
        <v>1732</v>
      </c>
      <c r="M2749" s="167" t="s">
        <v>1699</v>
      </c>
      <c r="O2749" s="167">
        <v>10843</v>
      </c>
      <c r="P2749" s="167" t="s">
        <v>4987</v>
      </c>
      <c r="Q2749" s="167">
        <v>4.8</v>
      </c>
      <c r="S2749" s="167">
        <f t="shared" si="42"/>
        <v>4.8</v>
      </c>
      <c r="T2749" s="167" t="s">
        <v>1361</v>
      </c>
    </row>
    <row r="2750" spans="1:20">
      <c r="A2750" s="167">
        <v>51450</v>
      </c>
      <c r="B2750" s="168">
        <v>45901</v>
      </c>
      <c r="C2750" s="168">
        <v>45901</v>
      </c>
      <c r="D2750" s="167" t="s">
        <v>5244</v>
      </c>
      <c r="E2750" s="167" t="s">
        <v>5244</v>
      </c>
      <c r="F2750" s="167" t="s">
        <v>1425</v>
      </c>
      <c r="G2750" s="167" t="s">
        <v>1426</v>
      </c>
      <c r="I2750" s="167" t="s">
        <v>1405</v>
      </c>
      <c r="J2750" s="167" t="s">
        <v>1522</v>
      </c>
      <c r="K2750" s="167" t="s">
        <v>835</v>
      </c>
      <c r="L2750" s="167" t="s">
        <v>1523</v>
      </c>
      <c r="M2750" s="167" t="s">
        <v>1699</v>
      </c>
      <c r="O2750" s="167">
        <v>10843</v>
      </c>
      <c r="P2750" s="167" t="s">
        <v>4987</v>
      </c>
      <c r="Q2750" s="167">
        <v>19.600000000000001</v>
      </c>
      <c r="S2750" s="167">
        <f t="shared" si="42"/>
        <v>19.600000000000001</v>
      </c>
      <c r="T2750" s="167" t="s">
        <v>1361</v>
      </c>
    </row>
    <row r="2751" spans="1:20">
      <c r="A2751" s="167">
        <v>51450</v>
      </c>
      <c r="B2751" s="168">
        <v>45901</v>
      </c>
      <c r="C2751" s="168">
        <v>45901</v>
      </c>
      <c r="D2751" s="167" t="s">
        <v>5244</v>
      </c>
      <c r="E2751" s="167" t="s">
        <v>5244</v>
      </c>
      <c r="F2751" s="167" t="s">
        <v>1425</v>
      </c>
      <c r="G2751" s="167" t="s">
        <v>1426</v>
      </c>
      <c r="I2751" s="167" t="s">
        <v>1405</v>
      </c>
      <c r="J2751" s="167" t="s">
        <v>1728</v>
      </c>
      <c r="K2751" s="167" t="s">
        <v>835</v>
      </c>
      <c r="L2751" s="167" t="s">
        <v>1729</v>
      </c>
      <c r="M2751" s="167" t="s">
        <v>1699</v>
      </c>
      <c r="O2751" s="167">
        <v>10843</v>
      </c>
      <c r="P2751" s="167" t="s">
        <v>4987</v>
      </c>
      <c r="Q2751" s="167">
        <v>32</v>
      </c>
      <c r="S2751" s="167">
        <f t="shared" si="42"/>
        <v>32</v>
      </c>
      <c r="T2751" s="167" t="s">
        <v>1361</v>
      </c>
    </row>
    <row r="2752" spans="1:20">
      <c r="A2752" s="167">
        <v>51450</v>
      </c>
      <c r="B2752" s="168">
        <v>45901</v>
      </c>
      <c r="C2752" s="168">
        <v>45901</v>
      </c>
      <c r="D2752" s="167" t="s">
        <v>5244</v>
      </c>
      <c r="E2752" s="167" t="s">
        <v>5244</v>
      </c>
      <c r="F2752" s="167" t="s">
        <v>1425</v>
      </c>
      <c r="G2752" s="167" t="s">
        <v>1426</v>
      </c>
      <c r="I2752" s="167" t="s">
        <v>1405</v>
      </c>
      <c r="J2752" s="167" t="s">
        <v>1738</v>
      </c>
      <c r="K2752" s="167" t="s">
        <v>835</v>
      </c>
      <c r="L2752" s="167" t="s">
        <v>1739</v>
      </c>
      <c r="M2752" s="167" t="s">
        <v>1699</v>
      </c>
      <c r="O2752" s="167">
        <v>10843</v>
      </c>
      <c r="P2752" s="167" t="s">
        <v>4987</v>
      </c>
      <c r="Q2752" s="167">
        <v>72</v>
      </c>
      <c r="S2752" s="167">
        <f t="shared" si="42"/>
        <v>72</v>
      </c>
      <c r="T2752" s="167" t="s">
        <v>1361</v>
      </c>
    </row>
    <row r="2753" spans="1:20">
      <c r="A2753" s="167">
        <v>51450</v>
      </c>
      <c r="B2753" s="168">
        <v>45901</v>
      </c>
      <c r="C2753" s="168">
        <v>45901</v>
      </c>
      <c r="D2753" s="167" t="s">
        <v>5244</v>
      </c>
      <c r="E2753" s="167" t="s">
        <v>5244</v>
      </c>
      <c r="F2753" s="167" t="s">
        <v>1425</v>
      </c>
      <c r="G2753" s="167" t="s">
        <v>1426</v>
      </c>
      <c r="I2753" s="167" t="s">
        <v>1405</v>
      </c>
      <c r="J2753" s="167" t="s">
        <v>1741</v>
      </c>
      <c r="K2753" s="167" t="s">
        <v>835</v>
      </c>
      <c r="L2753" s="167" t="s">
        <v>1742</v>
      </c>
      <c r="M2753" s="167" t="s">
        <v>1699</v>
      </c>
      <c r="O2753" s="167">
        <v>10843</v>
      </c>
      <c r="P2753" s="167" t="s">
        <v>4987</v>
      </c>
      <c r="Q2753" s="167">
        <v>84</v>
      </c>
      <c r="S2753" s="167">
        <f t="shared" si="42"/>
        <v>84</v>
      </c>
      <c r="T2753" s="167" t="s">
        <v>1361</v>
      </c>
    </row>
    <row r="2754" spans="1:20">
      <c r="A2754" s="167">
        <v>51450</v>
      </c>
      <c r="B2754" s="168">
        <v>45901</v>
      </c>
      <c r="C2754" s="168">
        <v>45901</v>
      </c>
      <c r="D2754" s="167" t="s">
        <v>5244</v>
      </c>
      <c r="E2754" s="167" t="s">
        <v>5244</v>
      </c>
      <c r="F2754" s="167" t="s">
        <v>1425</v>
      </c>
      <c r="G2754" s="167" t="s">
        <v>1426</v>
      </c>
      <c r="I2754" s="167" t="s">
        <v>1405</v>
      </c>
      <c r="J2754" s="167" t="s">
        <v>1510</v>
      </c>
      <c r="K2754" s="167" t="s">
        <v>835</v>
      </c>
      <c r="L2754" s="167" t="s">
        <v>1511</v>
      </c>
      <c r="M2754" s="167" t="s">
        <v>1699</v>
      </c>
      <c r="O2754" s="167">
        <v>10843</v>
      </c>
      <c r="P2754" s="167" t="s">
        <v>4987</v>
      </c>
      <c r="Q2754" s="167">
        <v>115.2</v>
      </c>
      <c r="S2754" s="167">
        <f t="shared" si="42"/>
        <v>115.2</v>
      </c>
      <c r="T2754" s="167" t="s">
        <v>1361</v>
      </c>
    </row>
    <row r="2755" spans="1:20">
      <c r="A2755" s="167">
        <v>51450</v>
      </c>
      <c r="B2755" s="168">
        <v>45901</v>
      </c>
      <c r="C2755" s="168">
        <v>45901</v>
      </c>
      <c r="D2755" s="167" t="s">
        <v>5244</v>
      </c>
      <c r="E2755" s="167" t="s">
        <v>5244</v>
      </c>
      <c r="F2755" s="167" t="s">
        <v>1425</v>
      </c>
      <c r="G2755" s="167" t="s">
        <v>1426</v>
      </c>
      <c r="I2755" s="167" t="s">
        <v>1405</v>
      </c>
      <c r="J2755" s="167" t="s">
        <v>1501</v>
      </c>
      <c r="K2755" s="167" t="s">
        <v>835</v>
      </c>
      <c r="L2755" s="167" t="s">
        <v>1502</v>
      </c>
      <c r="M2755" s="167" t="s">
        <v>1699</v>
      </c>
      <c r="O2755" s="167">
        <v>10843</v>
      </c>
      <c r="P2755" s="167" t="s">
        <v>4987</v>
      </c>
      <c r="Q2755" s="167">
        <v>2481.6</v>
      </c>
      <c r="S2755" s="167">
        <f t="shared" ref="S2755:S2818" si="43">Q2755-R2755</f>
        <v>2481.6</v>
      </c>
      <c r="T2755" s="167" t="s">
        <v>1361</v>
      </c>
    </row>
    <row r="2756" spans="1:20">
      <c r="A2756" s="167">
        <v>51450</v>
      </c>
      <c r="B2756" s="168">
        <v>45901</v>
      </c>
      <c r="C2756" s="168">
        <v>45901</v>
      </c>
      <c r="D2756" s="167" t="s">
        <v>5413</v>
      </c>
      <c r="E2756" s="167" t="s">
        <v>5413</v>
      </c>
      <c r="F2756" s="167" t="s">
        <v>1425</v>
      </c>
      <c r="G2756" s="167" t="s">
        <v>1426</v>
      </c>
      <c r="I2756" s="167" t="s">
        <v>1405</v>
      </c>
      <c r="J2756" s="167" t="s">
        <v>1540</v>
      </c>
      <c r="K2756" s="167" t="s">
        <v>838</v>
      </c>
      <c r="L2756" s="167" t="s">
        <v>1541</v>
      </c>
      <c r="M2756" s="167" t="s">
        <v>1744</v>
      </c>
      <c r="O2756" s="167">
        <v>10772</v>
      </c>
      <c r="P2756" s="167" t="s">
        <v>4987</v>
      </c>
      <c r="Q2756" s="167">
        <v>274.56</v>
      </c>
      <c r="S2756" s="167">
        <f t="shared" si="43"/>
        <v>274.56</v>
      </c>
      <c r="T2756" s="167" t="s">
        <v>1361</v>
      </c>
    </row>
    <row r="2757" spans="1:20">
      <c r="A2757" s="167">
        <v>51450</v>
      </c>
      <c r="B2757" s="168">
        <v>45901</v>
      </c>
      <c r="C2757" s="168">
        <v>45901</v>
      </c>
      <c r="D2757" s="167" t="s">
        <v>5007</v>
      </c>
      <c r="E2757" s="167" t="s">
        <v>5007</v>
      </c>
      <c r="F2757" s="167" t="s">
        <v>1425</v>
      </c>
      <c r="G2757" s="167" t="s">
        <v>1426</v>
      </c>
      <c r="I2757" s="167" t="s">
        <v>1405</v>
      </c>
      <c r="J2757" s="167" t="s">
        <v>1738</v>
      </c>
      <c r="K2757" s="167" t="s">
        <v>846</v>
      </c>
      <c r="L2757" s="167" t="s">
        <v>1739</v>
      </c>
      <c r="M2757" s="167" t="s">
        <v>1769</v>
      </c>
      <c r="O2757" s="167">
        <v>10803</v>
      </c>
      <c r="P2757" s="167" t="s">
        <v>4987</v>
      </c>
      <c r="Q2757" s="167">
        <v>48</v>
      </c>
      <c r="S2757" s="167">
        <f t="shared" si="43"/>
        <v>48</v>
      </c>
      <c r="T2757" s="167" t="s">
        <v>1361</v>
      </c>
    </row>
    <row r="2758" spans="1:20">
      <c r="A2758" s="167">
        <v>51450</v>
      </c>
      <c r="B2758" s="168">
        <v>45901</v>
      </c>
      <c r="C2758" s="168">
        <v>45901</v>
      </c>
      <c r="D2758" s="167" t="s">
        <v>5007</v>
      </c>
      <c r="E2758" s="167" t="s">
        <v>5007</v>
      </c>
      <c r="F2758" s="167" t="s">
        <v>1425</v>
      </c>
      <c r="G2758" s="167" t="s">
        <v>1426</v>
      </c>
      <c r="I2758" s="167" t="s">
        <v>1405</v>
      </c>
      <c r="J2758" s="167" t="s">
        <v>1777</v>
      </c>
      <c r="K2758" s="167" t="s">
        <v>846</v>
      </c>
      <c r="L2758" s="167" t="s">
        <v>1778</v>
      </c>
      <c r="M2758" s="167" t="s">
        <v>1769</v>
      </c>
      <c r="O2758" s="167">
        <v>10803</v>
      </c>
      <c r="P2758" s="167" t="s">
        <v>4987</v>
      </c>
      <c r="Q2758" s="167">
        <v>155.69999999999999</v>
      </c>
      <c r="S2758" s="167">
        <f t="shared" si="43"/>
        <v>155.69999999999999</v>
      </c>
      <c r="T2758" s="167" t="s">
        <v>1361</v>
      </c>
    </row>
    <row r="2759" spans="1:20">
      <c r="A2759" s="167">
        <v>51450</v>
      </c>
      <c r="B2759" s="168">
        <v>45901</v>
      </c>
      <c r="C2759" s="168">
        <v>45901</v>
      </c>
      <c r="D2759" s="167" t="s">
        <v>5007</v>
      </c>
      <c r="E2759" s="167" t="s">
        <v>5007</v>
      </c>
      <c r="F2759" s="167" t="s">
        <v>1425</v>
      </c>
      <c r="G2759" s="167" t="s">
        <v>1426</v>
      </c>
      <c r="I2759" s="167" t="s">
        <v>1405</v>
      </c>
      <c r="J2759" s="167" t="s">
        <v>1788</v>
      </c>
      <c r="K2759" s="167" t="s">
        <v>846</v>
      </c>
      <c r="L2759" s="167" t="s">
        <v>1789</v>
      </c>
      <c r="M2759" s="167" t="s">
        <v>1769</v>
      </c>
      <c r="O2759" s="167">
        <v>10803</v>
      </c>
      <c r="P2759" s="167" t="s">
        <v>4987</v>
      </c>
      <c r="Q2759" s="167">
        <v>331.2</v>
      </c>
      <c r="S2759" s="167">
        <f t="shared" si="43"/>
        <v>331.2</v>
      </c>
      <c r="T2759" s="167" t="s">
        <v>1361</v>
      </c>
    </row>
    <row r="2760" spans="1:20">
      <c r="A2760" s="167">
        <v>51450</v>
      </c>
      <c r="B2760" s="168">
        <v>45901</v>
      </c>
      <c r="C2760" s="168">
        <v>45901</v>
      </c>
      <c r="D2760" s="167" t="s">
        <v>5008</v>
      </c>
      <c r="E2760" s="167" t="s">
        <v>5008</v>
      </c>
      <c r="F2760" s="167" t="s">
        <v>1425</v>
      </c>
      <c r="G2760" s="167" t="s">
        <v>1426</v>
      </c>
      <c r="I2760" s="167" t="s">
        <v>1405</v>
      </c>
      <c r="J2760" s="167" t="s">
        <v>1889</v>
      </c>
      <c r="K2760" s="167" t="s">
        <v>856</v>
      </c>
      <c r="L2760" s="167" t="s">
        <v>1890</v>
      </c>
      <c r="M2760" s="167" t="s">
        <v>1879</v>
      </c>
      <c r="O2760" s="167">
        <v>10834</v>
      </c>
      <c r="P2760" s="167" t="s">
        <v>4987</v>
      </c>
      <c r="Q2760" s="167">
        <v>24.84</v>
      </c>
      <c r="S2760" s="167">
        <f t="shared" si="43"/>
        <v>24.84</v>
      </c>
      <c r="T2760" s="167" t="s">
        <v>1361</v>
      </c>
    </row>
    <row r="2761" spans="1:20">
      <c r="A2761" s="167">
        <v>51450</v>
      </c>
      <c r="B2761" s="168">
        <v>45901</v>
      </c>
      <c r="C2761" s="168">
        <v>45901</v>
      </c>
      <c r="D2761" s="167" t="s">
        <v>5009</v>
      </c>
      <c r="E2761" s="167" t="s">
        <v>5009</v>
      </c>
      <c r="F2761" s="167" t="s">
        <v>1425</v>
      </c>
      <c r="G2761" s="167" t="s">
        <v>1426</v>
      </c>
      <c r="I2761" s="167" t="s">
        <v>1405</v>
      </c>
      <c r="J2761" s="167" t="s">
        <v>1583</v>
      </c>
      <c r="K2761" s="167" t="s">
        <v>862</v>
      </c>
      <c r="L2761" s="167" t="s">
        <v>1584</v>
      </c>
      <c r="M2761" s="167" t="s">
        <v>1963</v>
      </c>
      <c r="O2761" s="167">
        <v>10811</v>
      </c>
      <c r="P2761" s="167" t="s">
        <v>4987</v>
      </c>
      <c r="Q2761" s="167">
        <v>6.4</v>
      </c>
      <c r="S2761" s="167">
        <f t="shared" si="43"/>
        <v>6.4</v>
      </c>
      <c r="T2761" s="167" t="s">
        <v>1361</v>
      </c>
    </row>
    <row r="2762" spans="1:20">
      <c r="A2762" s="167">
        <v>51450</v>
      </c>
      <c r="B2762" s="168">
        <v>45901</v>
      </c>
      <c r="C2762" s="168">
        <v>45901</v>
      </c>
      <c r="D2762" s="167" t="s">
        <v>5009</v>
      </c>
      <c r="E2762" s="167" t="s">
        <v>5009</v>
      </c>
      <c r="F2762" s="167" t="s">
        <v>1425</v>
      </c>
      <c r="G2762" s="167" t="s">
        <v>1426</v>
      </c>
      <c r="I2762" s="167" t="s">
        <v>1405</v>
      </c>
      <c r="J2762" s="167" t="s">
        <v>1501</v>
      </c>
      <c r="K2762" s="167" t="s">
        <v>862</v>
      </c>
      <c r="L2762" s="167" t="s">
        <v>1502</v>
      </c>
      <c r="M2762" s="167" t="s">
        <v>1963</v>
      </c>
      <c r="O2762" s="167">
        <v>10811</v>
      </c>
      <c r="P2762" s="167" t="s">
        <v>4987</v>
      </c>
      <c r="Q2762" s="167">
        <v>281.60000000000002</v>
      </c>
      <c r="S2762" s="167">
        <f t="shared" si="43"/>
        <v>281.60000000000002</v>
      </c>
      <c r="T2762" s="167" t="s">
        <v>1361</v>
      </c>
    </row>
    <row r="2763" spans="1:20">
      <c r="A2763" s="167">
        <v>51450</v>
      </c>
      <c r="B2763" s="168">
        <v>45901</v>
      </c>
      <c r="C2763" s="168">
        <v>45901</v>
      </c>
      <c r="D2763" s="167" t="s">
        <v>5245</v>
      </c>
      <c r="E2763" s="167" t="s">
        <v>5245</v>
      </c>
      <c r="F2763" s="167" t="s">
        <v>1425</v>
      </c>
      <c r="G2763" s="167" t="s">
        <v>1426</v>
      </c>
      <c r="I2763" s="167" t="s">
        <v>1405</v>
      </c>
      <c r="J2763" s="167" t="s">
        <v>2033</v>
      </c>
      <c r="K2763" s="167" t="s">
        <v>885</v>
      </c>
      <c r="L2763" s="167" t="s">
        <v>2034</v>
      </c>
      <c r="M2763" s="167" t="s">
        <v>2015</v>
      </c>
      <c r="O2763" s="167">
        <v>10775</v>
      </c>
      <c r="P2763" s="167" t="s">
        <v>4987</v>
      </c>
      <c r="Q2763" s="167">
        <v>3.84</v>
      </c>
      <c r="S2763" s="167">
        <f t="shared" si="43"/>
        <v>3.84</v>
      </c>
      <c r="T2763" s="167" t="s">
        <v>1361</v>
      </c>
    </row>
    <row r="2764" spans="1:20">
      <c r="A2764" s="167">
        <v>51450</v>
      </c>
      <c r="B2764" s="168">
        <v>45901</v>
      </c>
      <c r="C2764" s="168">
        <v>45901</v>
      </c>
      <c r="D2764" s="167" t="s">
        <v>5245</v>
      </c>
      <c r="E2764" s="167" t="s">
        <v>5245</v>
      </c>
      <c r="F2764" s="167" t="s">
        <v>1425</v>
      </c>
      <c r="G2764" s="167" t="s">
        <v>1426</v>
      </c>
      <c r="I2764" s="167" t="s">
        <v>1405</v>
      </c>
      <c r="J2764" s="167" t="s">
        <v>2030</v>
      </c>
      <c r="K2764" s="167" t="s">
        <v>885</v>
      </c>
      <c r="L2764" s="167" t="s">
        <v>2031</v>
      </c>
      <c r="M2764" s="167" t="s">
        <v>2015</v>
      </c>
      <c r="O2764" s="167">
        <v>10775</v>
      </c>
      <c r="P2764" s="167" t="s">
        <v>4987</v>
      </c>
      <c r="Q2764" s="167">
        <v>31.68</v>
      </c>
      <c r="S2764" s="167">
        <f t="shared" si="43"/>
        <v>31.68</v>
      </c>
      <c r="T2764" s="167" t="s">
        <v>1361</v>
      </c>
    </row>
    <row r="2765" spans="1:20">
      <c r="A2765" s="167">
        <v>51450</v>
      </c>
      <c r="B2765" s="168">
        <v>45901</v>
      </c>
      <c r="C2765" s="168">
        <v>45901</v>
      </c>
      <c r="D2765" s="167" t="s">
        <v>5245</v>
      </c>
      <c r="E2765" s="167" t="s">
        <v>5245</v>
      </c>
      <c r="F2765" s="167" t="s">
        <v>1425</v>
      </c>
      <c r="G2765" s="167" t="s">
        <v>1426</v>
      </c>
      <c r="I2765" s="167" t="s">
        <v>1405</v>
      </c>
      <c r="J2765" s="167" t="s">
        <v>1540</v>
      </c>
      <c r="K2765" s="167" t="s">
        <v>885</v>
      </c>
      <c r="L2765" s="167" t="s">
        <v>1541</v>
      </c>
      <c r="M2765" s="167" t="s">
        <v>2015</v>
      </c>
      <c r="O2765" s="167">
        <v>10775</v>
      </c>
      <c r="P2765" s="167" t="s">
        <v>4987</v>
      </c>
      <c r="Q2765" s="167">
        <v>253.44</v>
      </c>
      <c r="S2765" s="167">
        <f t="shared" si="43"/>
        <v>253.44</v>
      </c>
      <c r="T2765" s="167" t="s">
        <v>1361</v>
      </c>
    </row>
    <row r="2766" spans="1:20">
      <c r="A2766" s="167">
        <v>51450</v>
      </c>
      <c r="B2766" s="168">
        <v>45901</v>
      </c>
      <c r="C2766" s="168">
        <v>45901</v>
      </c>
      <c r="D2766" s="167" t="s">
        <v>5416</v>
      </c>
      <c r="E2766" s="167" t="s">
        <v>5416</v>
      </c>
      <c r="F2766" s="167" t="s">
        <v>1425</v>
      </c>
      <c r="G2766" s="167" t="s">
        <v>1426</v>
      </c>
      <c r="I2766" s="167" t="s">
        <v>1405</v>
      </c>
      <c r="J2766" s="167" t="s">
        <v>1510</v>
      </c>
      <c r="K2766" s="167" t="s">
        <v>888</v>
      </c>
      <c r="L2766" s="167" t="s">
        <v>1511</v>
      </c>
      <c r="M2766" s="167" t="s">
        <v>2037</v>
      </c>
      <c r="O2766" s="167">
        <v>10846</v>
      </c>
      <c r="P2766" s="167" t="s">
        <v>4987</v>
      </c>
      <c r="Q2766" s="167">
        <v>12.8</v>
      </c>
      <c r="S2766" s="167">
        <f t="shared" si="43"/>
        <v>12.8</v>
      </c>
      <c r="T2766" s="167" t="s">
        <v>1361</v>
      </c>
    </row>
    <row r="2767" spans="1:20">
      <c r="A2767" s="167">
        <v>51450</v>
      </c>
      <c r="B2767" s="168">
        <v>45901</v>
      </c>
      <c r="C2767" s="168">
        <v>45901</v>
      </c>
      <c r="D2767" s="167" t="s">
        <v>5416</v>
      </c>
      <c r="E2767" s="167" t="s">
        <v>5416</v>
      </c>
      <c r="F2767" s="167" t="s">
        <v>1425</v>
      </c>
      <c r="G2767" s="167" t="s">
        <v>1426</v>
      </c>
      <c r="I2767" s="167" t="s">
        <v>1405</v>
      </c>
      <c r="J2767" s="167" t="s">
        <v>1501</v>
      </c>
      <c r="K2767" s="167" t="s">
        <v>888</v>
      </c>
      <c r="L2767" s="167" t="s">
        <v>1502</v>
      </c>
      <c r="M2767" s="167" t="s">
        <v>2037</v>
      </c>
      <c r="O2767" s="167">
        <v>10846</v>
      </c>
      <c r="P2767" s="167" t="s">
        <v>4987</v>
      </c>
      <c r="Q2767" s="167">
        <v>17.600000000000001</v>
      </c>
      <c r="S2767" s="167">
        <f t="shared" si="43"/>
        <v>17.600000000000001</v>
      </c>
      <c r="T2767" s="167" t="s">
        <v>1361</v>
      </c>
    </row>
    <row r="2768" spans="1:20">
      <c r="A2768" s="167">
        <v>51450</v>
      </c>
      <c r="B2768" s="168">
        <v>45901</v>
      </c>
      <c r="C2768" s="168">
        <v>45901</v>
      </c>
      <c r="D2768" s="167" t="s">
        <v>5416</v>
      </c>
      <c r="E2768" s="167" t="s">
        <v>5416</v>
      </c>
      <c r="F2768" s="167" t="s">
        <v>1425</v>
      </c>
      <c r="G2768" s="167" t="s">
        <v>1426</v>
      </c>
      <c r="I2768" s="167" t="s">
        <v>1405</v>
      </c>
      <c r="J2768" s="167" t="s">
        <v>1693</v>
      </c>
      <c r="K2768" s="167" t="s">
        <v>888</v>
      </c>
      <c r="L2768" s="167" t="s">
        <v>1694</v>
      </c>
      <c r="M2768" s="167" t="s">
        <v>2037</v>
      </c>
      <c r="O2768" s="167">
        <v>10846</v>
      </c>
      <c r="P2768" s="167" t="s">
        <v>4987</v>
      </c>
      <c r="Q2768" s="167">
        <v>24</v>
      </c>
      <c r="S2768" s="167">
        <f t="shared" si="43"/>
        <v>24</v>
      </c>
      <c r="T2768" s="167" t="s">
        <v>1361</v>
      </c>
    </row>
    <row r="2769" spans="1:20">
      <c r="A2769" s="167">
        <v>51450</v>
      </c>
      <c r="B2769" s="168">
        <v>45901</v>
      </c>
      <c r="C2769" s="168">
        <v>45901</v>
      </c>
      <c r="D2769" s="167" t="s">
        <v>5416</v>
      </c>
      <c r="E2769" s="167" t="s">
        <v>5416</v>
      </c>
      <c r="F2769" s="167" t="s">
        <v>1425</v>
      </c>
      <c r="G2769" s="167" t="s">
        <v>1426</v>
      </c>
      <c r="I2769" s="167" t="s">
        <v>1405</v>
      </c>
      <c r="J2769" s="167" t="s">
        <v>1583</v>
      </c>
      <c r="K2769" s="167" t="s">
        <v>888</v>
      </c>
      <c r="L2769" s="167" t="s">
        <v>1584</v>
      </c>
      <c r="M2769" s="167" t="s">
        <v>2037</v>
      </c>
      <c r="O2769" s="167">
        <v>10846</v>
      </c>
      <c r="P2769" s="167" t="s">
        <v>4987</v>
      </c>
      <c r="Q2769" s="167">
        <v>60.8</v>
      </c>
      <c r="S2769" s="167">
        <f t="shared" si="43"/>
        <v>60.8</v>
      </c>
      <c r="T2769" s="167" t="s">
        <v>1361</v>
      </c>
    </row>
    <row r="2770" spans="1:20">
      <c r="A2770" s="167">
        <v>51450</v>
      </c>
      <c r="B2770" s="168">
        <v>45901</v>
      </c>
      <c r="C2770" s="168">
        <v>45901</v>
      </c>
      <c r="D2770" s="167" t="s">
        <v>5416</v>
      </c>
      <c r="E2770" s="167" t="s">
        <v>5416</v>
      </c>
      <c r="F2770" s="167" t="s">
        <v>1425</v>
      </c>
      <c r="G2770" s="167" t="s">
        <v>1426</v>
      </c>
      <c r="I2770" s="167" t="s">
        <v>1405</v>
      </c>
      <c r="J2770" s="167" t="s">
        <v>1501</v>
      </c>
      <c r="K2770" s="167" t="s">
        <v>888</v>
      </c>
      <c r="L2770" s="167" t="s">
        <v>1502</v>
      </c>
      <c r="M2770" s="167" t="s">
        <v>2037</v>
      </c>
      <c r="O2770" s="167">
        <v>10846</v>
      </c>
      <c r="P2770" s="167" t="s">
        <v>4987</v>
      </c>
      <c r="Q2770" s="167">
        <v>3801.6</v>
      </c>
      <c r="S2770" s="167">
        <f t="shared" si="43"/>
        <v>3801.6</v>
      </c>
      <c r="T2770" s="167" t="s">
        <v>1361</v>
      </c>
    </row>
    <row r="2771" spans="1:20">
      <c r="A2771" s="167">
        <v>51450</v>
      </c>
      <c r="B2771" s="168">
        <v>45901</v>
      </c>
      <c r="C2771" s="168">
        <v>45901</v>
      </c>
      <c r="D2771" s="167" t="s">
        <v>6075</v>
      </c>
      <c r="E2771" s="167" t="s">
        <v>6075</v>
      </c>
      <c r="F2771" s="167" t="s">
        <v>1425</v>
      </c>
      <c r="G2771" s="167" t="s">
        <v>1426</v>
      </c>
      <c r="I2771" s="167" t="s">
        <v>1405</v>
      </c>
      <c r="J2771" s="167" t="s">
        <v>1583</v>
      </c>
      <c r="K2771" s="167" t="s">
        <v>892</v>
      </c>
      <c r="L2771" s="167" t="s">
        <v>1584</v>
      </c>
      <c r="M2771" s="167" t="s">
        <v>2124</v>
      </c>
      <c r="O2771" s="167">
        <v>10784</v>
      </c>
      <c r="P2771" s="167" t="s">
        <v>4987</v>
      </c>
      <c r="Q2771" s="167">
        <v>9.6</v>
      </c>
      <c r="S2771" s="167">
        <f t="shared" si="43"/>
        <v>9.6</v>
      </c>
      <c r="T2771" s="167" t="s">
        <v>1361</v>
      </c>
    </row>
    <row r="2772" spans="1:20">
      <c r="A2772" s="167">
        <v>51450</v>
      </c>
      <c r="B2772" s="168">
        <v>45901</v>
      </c>
      <c r="C2772" s="168">
        <v>45901</v>
      </c>
      <c r="D2772" s="167" t="s">
        <v>6075</v>
      </c>
      <c r="E2772" s="167" t="s">
        <v>6075</v>
      </c>
      <c r="F2772" s="167" t="s">
        <v>1425</v>
      </c>
      <c r="G2772" s="167" t="s">
        <v>1426</v>
      </c>
      <c r="I2772" s="167" t="s">
        <v>1405</v>
      </c>
      <c r="J2772" s="167" t="s">
        <v>1741</v>
      </c>
      <c r="K2772" s="167" t="s">
        <v>892</v>
      </c>
      <c r="L2772" s="167" t="s">
        <v>1742</v>
      </c>
      <c r="M2772" s="167" t="s">
        <v>2124</v>
      </c>
      <c r="O2772" s="167">
        <v>10784</v>
      </c>
      <c r="P2772" s="167" t="s">
        <v>4987</v>
      </c>
      <c r="Q2772" s="167">
        <v>12</v>
      </c>
      <c r="S2772" s="167">
        <f t="shared" si="43"/>
        <v>12</v>
      </c>
      <c r="T2772" s="167" t="s">
        <v>1361</v>
      </c>
    </row>
    <row r="2773" spans="1:20">
      <c r="A2773" s="167">
        <v>51450</v>
      </c>
      <c r="B2773" s="168">
        <v>45901</v>
      </c>
      <c r="C2773" s="168">
        <v>45901</v>
      </c>
      <c r="D2773" s="167" t="s">
        <v>6075</v>
      </c>
      <c r="E2773" s="167" t="s">
        <v>6075</v>
      </c>
      <c r="F2773" s="167" t="s">
        <v>1425</v>
      </c>
      <c r="G2773" s="167" t="s">
        <v>1426</v>
      </c>
      <c r="I2773" s="167" t="s">
        <v>1405</v>
      </c>
      <c r="J2773" s="167" t="s">
        <v>1738</v>
      </c>
      <c r="K2773" s="167" t="s">
        <v>892</v>
      </c>
      <c r="L2773" s="167" t="s">
        <v>1739</v>
      </c>
      <c r="M2773" s="167" t="s">
        <v>2124</v>
      </c>
      <c r="O2773" s="167">
        <v>10784</v>
      </c>
      <c r="P2773" s="167" t="s">
        <v>4987</v>
      </c>
      <c r="Q2773" s="167">
        <v>24.49</v>
      </c>
      <c r="S2773" s="167">
        <f t="shared" si="43"/>
        <v>24.49</v>
      </c>
      <c r="T2773" s="167" t="s">
        <v>1361</v>
      </c>
    </row>
    <row r="2774" spans="1:20">
      <c r="A2774" s="167">
        <v>51450</v>
      </c>
      <c r="B2774" s="168">
        <v>45901</v>
      </c>
      <c r="C2774" s="168">
        <v>45901</v>
      </c>
      <c r="D2774" s="167" t="s">
        <v>6075</v>
      </c>
      <c r="E2774" s="167" t="s">
        <v>6075</v>
      </c>
      <c r="F2774" s="167" t="s">
        <v>1425</v>
      </c>
      <c r="G2774" s="167" t="s">
        <v>1426</v>
      </c>
      <c r="I2774" s="167" t="s">
        <v>1405</v>
      </c>
      <c r="J2774" s="167" t="s">
        <v>2161</v>
      </c>
      <c r="K2774" s="167" t="s">
        <v>892</v>
      </c>
      <c r="L2774" s="167" t="s">
        <v>2162</v>
      </c>
      <c r="M2774" s="167" t="s">
        <v>2124</v>
      </c>
      <c r="O2774" s="167">
        <v>10784</v>
      </c>
      <c r="P2774" s="167" t="s">
        <v>4987</v>
      </c>
      <c r="Q2774" s="167">
        <v>28.8</v>
      </c>
      <c r="S2774" s="167">
        <f t="shared" si="43"/>
        <v>28.8</v>
      </c>
      <c r="T2774" s="167" t="s">
        <v>1361</v>
      </c>
    </row>
    <row r="2775" spans="1:20">
      <c r="A2775" s="167">
        <v>51450</v>
      </c>
      <c r="B2775" s="168">
        <v>45901</v>
      </c>
      <c r="C2775" s="168">
        <v>45901</v>
      </c>
      <c r="D2775" s="167" t="s">
        <v>6075</v>
      </c>
      <c r="E2775" s="167" t="s">
        <v>6075</v>
      </c>
      <c r="F2775" s="167" t="s">
        <v>1425</v>
      </c>
      <c r="G2775" s="167" t="s">
        <v>1426</v>
      </c>
      <c r="I2775" s="167" t="s">
        <v>1405</v>
      </c>
      <c r="J2775" s="167" t="s">
        <v>2164</v>
      </c>
      <c r="K2775" s="167" t="s">
        <v>892</v>
      </c>
      <c r="L2775" s="167" t="s">
        <v>2165</v>
      </c>
      <c r="M2775" s="167" t="s">
        <v>2124</v>
      </c>
      <c r="O2775" s="167">
        <v>10784</v>
      </c>
      <c r="P2775" s="167" t="s">
        <v>4987</v>
      </c>
      <c r="Q2775" s="167">
        <v>496</v>
      </c>
      <c r="S2775" s="167">
        <f t="shared" si="43"/>
        <v>496</v>
      </c>
      <c r="T2775" s="167" t="s">
        <v>1361</v>
      </c>
    </row>
    <row r="2776" spans="1:20">
      <c r="A2776" s="167">
        <v>51450</v>
      </c>
      <c r="B2776" s="168">
        <v>45901</v>
      </c>
      <c r="C2776" s="168">
        <v>45901</v>
      </c>
      <c r="D2776" s="167" t="s">
        <v>6075</v>
      </c>
      <c r="E2776" s="167" t="s">
        <v>6075</v>
      </c>
      <c r="F2776" s="167" t="s">
        <v>1425</v>
      </c>
      <c r="G2776" s="167" t="s">
        <v>1426</v>
      </c>
      <c r="I2776" s="167" t="s">
        <v>1405</v>
      </c>
      <c r="J2776" s="167" t="s">
        <v>1788</v>
      </c>
      <c r="K2776" s="167" t="s">
        <v>892</v>
      </c>
      <c r="L2776" s="167" t="s">
        <v>1789</v>
      </c>
      <c r="M2776" s="167" t="s">
        <v>2124</v>
      </c>
      <c r="O2776" s="167">
        <v>10784</v>
      </c>
      <c r="P2776" s="167" t="s">
        <v>4987</v>
      </c>
      <c r="Q2776" s="167">
        <v>1674.4</v>
      </c>
      <c r="S2776" s="167">
        <f t="shared" si="43"/>
        <v>1674.4</v>
      </c>
      <c r="T2776" s="167" t="s">
        <v>1361</v>
      </c>
    </row>
    <row r="2777" spans="1:20">
      <c r="A2777" s="167">
        <v>51450</v>
      </c>
      <c r="B2777" s="168">
        <v>45901</v>
      </c>
      <c r="C2777" s="168">
        <v>45901</v>
      </c>
      <c r="D2777" s="167" t="s">
        <v>5247</v>
      </c>
      <c r="E2777" s="167" t="s">
        <v>5247</v>
      </c>
      <c r="F2777" s="167" t="s">
        <v>1425</v>
      </c>
      <c r="G2777" s="167" t="s">
        <v>1426</v>
      </c>
      <c r="I2777" s="167" t="s">
        <v>1405</v>
      </c>
      <c r="J2777" s="167" t="s">
        <v>1501</v>
      </c>
      <c r="K2777" s="167" t="s">
        <v>911</v>
      </c>
      <c r="L2777" s="167" t="s">
        <v>1502</v>
      </c>
      <c r="M2777" s="167" t="s">
        <v>2269</v>
      </c>
      <c r="O2777" s="167">
        <v>10806</v>
      </c>
      <c r="P2777" s="167" t="s">
        <v>4987</v>
      </c>
      <c r="Q2777" s="167">
        <v>406.56</v>
      </c>
      <c r="S2777" s="167">
        <f t="shared" si="43"/>
        <v>406.56</v>
      </c>
      <c r="T2777" s="167" t="s">
        <v>1361</v>
      </c>
    </row>
    <row r="2778" spans="1:20">
      <c r="A2778" s="167">
        <v>51450</v>
      </c>
      <c r="B2778" s="168">
        <v>45901</v>
      </c>
      <c r="C2778" s="168">
        <v>45901</v>
      </c>
      <c r="D2778" s="167" t="s">
        <v>5013</v>
      </c>
      <c r="E2778" s="167" t="s">
        <v>5013</v>
      </c>
      <c r="F2778" s="167" t="s">
        <v>1425</v>
      </c>
      <c r="G2778" s="167" t="s">
        <v>1426</v>
      </c>
      <c r="I2778" s="167" t="s">
        <v>1405</v>
      </c>
      <c r="J2778" s="167" t="s">
        <v>1583</v>
      </c>
      <c r="K2778" s="167" t="s">
        <v>952</v>
      </c>
      <c r="L2778" s="167" t="s">
        <v>1584</v>
      </c>
      <c r="M2778" s="167" t="s">
        <v>2473</v>
      </c>
      <c r="O2778" s="167">
        <v>10819</v>
      </c>
      <c r="P2778" s="167" t="s">
        <v>4987</v>
      </c>
      <c r="Q2778" s="167">
        <v>3.2</v>
      </c>
      <c r="S2778" s="167">
        <f t="shared" si="43"/>
        <v>3.2</v>
      </c>
      <c r="T2778" s="167" t="s">
        <v>1361</v>
      </c>
    </row>
    <row r="2779" spans="1:20">
      <c r="A2779" s="167">
        <v>51450</v>
      </c>
      <c r="B2779" s="168">
        <v>45901</v>
      </c>
      <c r="C2779" s="168">
        <v>45901</v>
      </c>
      <c r="D2779" s="167" t="s">
        <v>5013</v>
      </c>
      <c r="E2779" s="167" t="s">
        <v>5013</v>
      </c>
      <c r="F2779" s="167" t="s">
        <v>1425</v>
      </c>
      <c r="G2779" s="167" t="s">
        <v>1426</v>
      </c>
      <c r="I2779" s="167" t="s">
        <v>1405</v>
      </c>
      <c r="J2779" s="167" t="s">
        <v>1501</v>
      </c>
      <c r="K2779" s="167" t="s">
        <v>952</v>
      </c>
      <c r="L2779" s="167" t="s">
        <v>1502</v>
      </c>
      <c r="M2779" s="167" t="s">
        <v>2473</v>
      </c>
      <c r="O2779" s="167">
        <v>10819</v>
      </c>
      <c r="P2779" s="167" t="s">
        <v>4987</v>
      </c>
      <c r="Q2779" s="167">
        <v>774.4</v>
      </c>
      <c r="S2779" s="167">
        <f t="shared" si="43"/>
        <v>774.4</v>
      </c>
      <c r="T2779" s="167" t="s">
        <v>1361</v>
      </c>
    </row>
    <row r="2780" spans="1:20">
      <c r="A2780" s="167">
        <v>51450</v>
      </c>
      <c r="B2780" s="168">
        <v>45901</v>
      </c>
      <c r="C2780" s="168">
        <v>45901</v>
      </c>
      <c r="D2780" s="167" t="s">
        <v>5351</v>
      </c>
      <c r="E2780" s="167" t="s">
        <v>5351</v>
      </c>
      <c r="F2780" s="167" t="s">
        <v>1557</v>
      </c>
      <c r="G2780" s="167" t="s">
        <v>134</v>
      </c>
      <c r="I2780" s="167" t="s">
        <v>1405</v>
      </c>
      <c r="J2780" s="167" t="s">
        <v>1583</v>
      </c>
      <c r="K2780" s="167" t="s">
        <v>958</v>
      </c>
      <c r="L2780" s="167" t="s">
        <v>1584</v>
      </c>
      <c r="M2780" s="167" t="s">
        <v>2491</v>
      </c>
      <c r="O2780" s="167">
        <v>10825</v>
      </c>
      <c r="P2780" s="167" t="s">
        <v>4987</v>
      </c>
      <c r="Q2780" s="167">
        <v>3.2</v>
      </c>
      <c r="S2780" s="167">
        <f t="shared" si="43"/>
        <v>3.2</v>
      </c>
      <c r="T2780" s="167" t="s">
        <v>1361</v>
      </c>
    </row>
    <row r="2781" spans="1:20">
      <c r="A2781" s="167">
        <v>51450</v>
      </c>
      <c r="B2781" s="168">
        <v>45901</v>
      </c>
      <c r="C2781" s="168">
        <v>45901</v>
      </c>
      <c r="D2781" s="167" t="s">
        <v>5351</v>
      </c>
      <c r="E2781" s="167" t="s">
        <v>5351</v>
      </c>
      <c r="F2781" s="167" t="s">
        <v>1557</v>
      </c>
      <c r="G2781" s="167" t="s">
        <v>134</v>
      </c>
      <c r="I2781" s="167" t="s">
        <v>1405</v>
      </c>
      <c r="J2781" s="167" t="s">
        <v>2408</v>
      </c>
      <c r="K2781" s="167" t="s">
        <v>958</v>
      </c>
      <c r="L2781" s="167" t="s">
        <v>2409</v>
      </c>
      <c r="M2781" s="167" t="s">
        <v>2491</v>
      </c>
      <c r="O2781" s="167">
        <v>10825</v>
      </c>
      <c r="P2781" s="167" t="s">
        <v>4987</v>
      </c>
      <c r="Q2781" s="167">
        <v>4.9000000000000004</v>
      </c>
      <c r="S2781" s="167">
        <f t="shared" si="43"/>
        <v>4.9000000000000004</v>
      </c>
      <c r="T2781" s="167" t="s">
        <v>1361</v>
      </c>
    </row>
    <row r="2782" spans="1:20">
      <c r="A2782" s="167">
        <v>51450</v>
      </c>
      <c r="B2782" s="168">
        <v>45901</v>
      </c>
      <c r="C2782" s="168">
        <v>45901</v>
      </c>
      <c r="D2782" s="167" t="s">
        <v>5351</v>
      </c>
      <c r="E2782" s="167" t="s">
        <v>5351</v>
      </c>
      <c r="F2782" s="167" t="s">
        <v>1557</v>
      </c>
      <c r="G2782" s="167" t="s">
        <v>134</v>
      </c>
      <c r="I2782" s="167" t="s">
        <v>1405</v>
      </c>
      <c r="J2782" s="167" t="s">
        <v>1543</v>
      </c>
      <c r="K2782" s="167" t="s">
        <v>958</v>
      </c>
      <c r="L2782" s="167" t="s">
        <v>1544</v>
      </c>
      <c r="M2782" s="167" t="s">
        <v>2491</v>
      </c>
      <c r="O2782" s="167">
        <v>10825</v>
      </c>
      <c r="P2782" s="167" t="s">
        <v>4987</v>
      </c>
      <c r="Q2782" s="167">
        <v>7.68</v>
      </c>
      <c r="S2782" s="167">
        <f t="shared" si="43"/>
        <v>7.68</v>
      </c>
      <c r="T2782" s="167" t="s">
        <v>1361</v>
      </c>
    </row>
    <row r="2783" spans="1:20">
      <c r="A2783" s="167">
        <v>51450</v>
      </c>
      <c r="B2783" s="168">
        <v>45901</v>
      </c>
      <c r="C2783" s="168">
        <v>45901</v>
      </c>
      <c r="D2783" s="167" t="s">
        <v>5351</v>
      </c>
      <c r="E2783" s="167" t="s">
        <v>5351</v>
      </c>
      <c r="F2783" s="167" t="s">
        <v>1425</v>
      </c>
      <c r="G2783" s="167" t="s">
        <v>1426</v>
      </c>
      <c r="I2783" s="167" t="s">
        <v>1405</v>
      </c>
      <c r="J2783" s="167" t="s">
        <v>1501</v>
      </c>
      <c r="K2783" s="167" t="s">
        <v>958</v>
      </c>
      <c r="L2783" s="167" t="s">
        <v>1502</v>
      </c>
      <c r="M2783" s="167" t="s">
        <v>2491</v>
      </c>
      <c r="O2783" s="167">
        <v>10825</v>
      </c>
      <c r="P2783" s="167" t="s">
        <v>4987</v>
      </c>
      <c r="Q2783" s="167">
        <v>1131.1199999999999</v>
      </c>
      <c r="S2783" s="167">
        <f t="shared" si="43"/>
        <v>1131.1199999999999</v>
      </c>
      <c r="T2783" s="167" t="s">
        <v>1361</v>
      </c>
    </row>
    <row r="2784" spans="1:20">
      <c r="A2784" s="167">
        <v>51450</v>
      </c>
      <c r="B2784" s="168">
        <v>45901</v>
      </c>
      <c r="C2784" s="168">
        <v>45901</v>
      </c>
      <c r="D2784" s="167" t="s">
        <v>5248</v>
      </c>
      <c r="E2784" s="167" t="s">
        <v>5248</v>
      </c>
      <c r="F2784" s="167" t="s">
        <v>1425</v>
      </c>
      <c r="G2784" s="167" t="s">
        <v>1426</v>
      </c>
      <c r="I2784" s="167" t="s">
        <v>1405</v>
      </c>
      <c r="J2784" s="167" t="s">
        <v>2565</v>
      </c>
      <c r="K2784" s="167" t="s">
        <v>964</v>
      </c>
      <c r="L2784" s="167" t="s">
        <v>2566</v>
      </c>
      <c r="M2784" s="167" t="s">
        <v>2538</v>
      </c>
      <c r="O2784" s="167">
        <v>10839</v>
      </c>
      <c r="P2784" s="167" t="s">
        <v>4987</v>
      </c>
      <c r="Q2784" s="167">
        <v>239.4</v>
      </c>
      <c r="S2784" s="167">
        <f t="shared" si="43"/>
        <v>239.4</v>
      </c>
      <c r="T2784" s="167" t="s">
        <v>1361</v>
      </c>
    </row>
    <row r="2785" spans="1:20">
      <c r="A2785" s="167">
        <v>51450</v>
      </c>
      <c r="B2785" s="168">
        <v>45901</v>
      </c>
      <c r="C2785" s="168">
        <v>45901</v>
      </c>
      <c r="D2785" s="167" t="s">
        <v>5248</v>
      </c>
      <c r="E2785" s="167" t="s">
        <v>5248</v>
      </c>
      <c r="F2785" s="167" t="s">
        <v>1425</v>
      </c>
      <c r="G2785" s="167" t="s">
        <v>1426</v>
      </c>
      <c r="I2785" s="167" t="s">
        <v>1405</v>
      </c>
      <c r="J2785" s="167" t="s">
        <v>1540</v>
      </c>
      <c r="K2785" s="167" t="s">
        <v>964</v>
      </c>
      <c r="L2785" s="167" t="s">
        <v>1541</v>
      </c>
      <c r="M2785" s="167" t="s">
        <v>2538</v>
      </c>
      <c r="O2785" s="167">
        <v>10839</v>
      </c>
      <c r="P2785" s="167" t="s">
        <v>4987</v>
      </c>
      <c r="Q2785" s="167">
        <v>241.56</v>
      </c>
      <c r="S2785" s="167">
        <f t="shared" si="43"/>
        <v>241.56</v>
      </c>
      <c r="T2785" s="167" t="s">
        <v>1361</v>
      </c>
    </row>
    <row r="2786" spans="1:20">
      <c r="A2786" s="167">
        <v>51450</v>
      </c>
      <c r="B2786" s="168">
        <v>45901</v>
      </c>
      <c r="C2786" s="168">
        <v>45901</v>
      </c>
      <c r="D2786" s="167" t="s">
        <v>5420</v>
      </c>
      <c r="E2786" s="167" t="s">
        <v>5420</v>
      </c>
      <c r="F2786" s="167" t="s">
        <v>1500</v>
      </c>
      <c r="G2786" s="167" t="s">
        <v>508</v>
      </c>
      <c r="I2786" s="167" t="s">
        <v>1405</v>
      </c>
      <c r="J2786" s="167" t="s">
        <v>2577</v>
      </c>
      <c r="K2786" s="167" t="s">
        <v>970</v>
      </c>
      <c r="L2786" s="167" t="s">
        <v>2578</v>
      </c>
      <c r="M2786" s="167" t="s">
        <v>2568</v>
      </c>
      <c r="O2786" s="167">
        <v>10795</v>
      </c>
      <c r="P2786" s="167" t="s">
        <v>4987</v>
      </c>
      <c r="Q2786" s="167">
        <v>11.52</v>
      </c>
      <c r="S2786" s="167">
        <f t="shared" si="43"/>
        <v>11.52</v>
      </c>
      <c r="T2786" s="167" t="s">
        <v>1361</v>
      </c>
    </row>
    <row r="2787" spans="1:20">
      <c r="A2787" s="167">
        <v>51450</v>
      </c>
      <c r="B2787" s="168">
        <v>45901</v>
      </c>
      <c r="C2787" s="168">
        <v>45901</v>
      </c>
      <c r="D2787" s="167" t="s">
        <v>5420</v>
      </c>
      <c r="E2787" s="167" t="s">
        <v>5420</v>
      </c>
      <c r="F2787" s="167" t="s">
        <v>1500</v>
      </c>
      <c r="G2787" s="167" t="s">
        <v>508</v>
      </c>
      <c r="I2787" s="167" t="s">
        <v>1405</v>
      </c>
      <c r="J2787" s="167" t="s">
        <v>2577</v>
      </c>
      <c r="K2787" s="167" t="s">
        <v>970</v>
      </c>
      <c r="L2787" s="167" t="s">
        <v>2578</v>
      </c>
      <c r="M2787" s="167" t="s">
        <v>2568</v>
      </c>
      <c r="O2787" s="167">
        <v>10795</v>
      </c>
      <c r="P2787" s="167" t="s">
        <v>4987</v>
      </c>
      <c r="Q2787" s="167">
        <v>17.28</v>
      </c>
      <c r="S2787" s="167">
        <f t="shared" si="43"/>
        <v>17.28</v>
      </c>
      <c r="T2787" s="167" t="s">
        <v>1361</v>
      </c>
    </row>
    <row r="2788" spans="1:20">
      <c r="A2788" s="167">
        <v>51450</v>
      </c>
      <c r="B2788" s="168">
        <v>45901</v>
      </c>
      <c r="C2788" s="168">
        <v>45901</v>
      </c>
      <c r="D2788" s="167" t="s">
        <v>5420</v>
      </c>
      <c r="E2788" s="167" t="s">
        <v>5420</v>
      </c>
      <c r="F2788" s="167" t="s">
        <v>1500</v>
      </c>
      <c r="G2788" s="167" t="s">
        <v>508</v>
      </c>
      <c r="I2788" s="167" t="s">
        <v>1405</v>
      </c>
      <c r="J2788" s="167" t="s">
        <v>2581</v>
      </c>
      <c r="K2788" s="167" t="s">
        <v>970</v>
      </c>
      <c r="L2788" s="167" t="s">
        <v>2582</v>
      </c>
      <c r="M2788" s="167" t="s">
        <v>2568</v>
      </c>
      <c r="O2788" s="167">
        <v>10795</v>
      </c>
      <c r="P2788" s="167" t="s">
        <v>4987</v>
      </c>
      <c r="Q2788" s="167">
        <v>44.1</v>
      </c>
      <c r="S2788" s="167">
        <f t="shared" si="43"/>
        <v>44.1</v>
      </c>
      <c r="T2788" s="167" t="s">
        <v>1361</v>
      </c>
    </row>
    <row r="2789" spans="1:20">
      <c r="A2789" s="167">
        <v>51450</v>
      </c>
      <c r="B2789" s="168">
        <v>45901</v>
      </c>
      <c r="C2789" s="168">
        <v>45901</v>
      </c>
      <c r="D2789" s="167" t="s">
        <v>5420</v>
      </c>
      <c r="E2789" s="167" t="s">
        <v>5420</v>
      </c>
      <c r="F2789" s="167" t="s">
        <v>1500</v>
      </c>
      <c r="G2789" s="167" t="s">
        <v>508</v>
      </c>
      <c r="I2789" s="167" t="s">
        <v>1405</v>
      </c>
      <c r="J2789" s="167" t="s">
        <v>1540</v>
      </c>
      <c r="K2789" s="167" t="s">
        <v>970</v>
      </c>
      <c r="L2789" s="167" t="s">
        <v>1541</v>
      </c>
      <c r="M2789" s="167" t="s">
        <v>2568</v>
      </c>
      <c r="O2789" s="167">
        <v>10795</v>
      </c>
      <c r="P2789" s="167" t="s">
        <v>4987</v>
      </c>
      <c r="Q2789" s="167">
        <v>401.28</v>
      </c>
      <c r="S2789" s="167">
        <f t="shared" si="43"/>
        <v>401.28</v>
      </c>
      <c r="T2789" s="167" t="s">
        <v>1361</v>
      </c>
    </row>
    <row r="2790" spans="1:20">
      <c r="A2790" s="167">
        <v>51450</v>
      </c>
      <c r="B2790" s="168">
        <v>45901</v>
      </c>
      <c r="C2790" s="168">
        <v>45901</v>
      </c>
      <c r="D2790" s="167" t="s">
        <v>5014</v>
      </c>
      <c r="E2790" s="167" t="s">
        <v>5014</v>
      </c>
      <c r="F2790" s="167" t="s">
        <v>1425</v>
      </c>
      <c r="G2790" s="167" t="s">
        <v>1426</v>
      </c>
      <c r="I2790" s="167" t="s">
        <v>1405</v>
      </c>
      <c r="J2790" s="167" t="s">
        <v>1510</v>
      </c>
      <c r="K2790" s="167" t="s">
        <v>973</v>
      </c>
      <c r="L2790" s="167" t="s">
        <v>1511</v>
      </c>
      <c r="M2790" s="167" t="s">
        <v>2585</v>
      </c>
      <c r="O2790" s="167">
        <v>10816</v>
      </c>
      <c r="P2790" s="167" t="s">
        <v>4987</v>
      </c>
      <c r="Q2790" s="167">
        <v>6.4</v>
      </c>
      <c r="S2790" s="167">
        <f t="shared" si="43"/>
        <v>6.4</v>
      </c>
      <c r="T2790" s="167" t="s">
        <v>1361</v>
      </c>
    </row>
    <row r="2791" spans="1:20">
      <c r="A2791" s="167">
        <v>51450</v>
      </c>
      <c r="B2791" s="168">
        <v>45901</v>
      </c>
      <c r="C2791" s="168">
        <v>45901</v>
      </c>
      <c r="D2791" s="167" t="s">
        <v>5014</v>
      </c>
      <c r="E2791" s="167" t="s">
        <v>5014</v>
      </c>
      <c r="F2791" s="167" t="s">
        <v>1425</v>
      </c>
      <c r="G2791" s="167" t="s">
        <v>1426</v>
      </c>
      <c r="I2791" s="167" t="s">
        <v>1405</v>
      </c>
      <c r="J2791" s="167" t="s">
        <v>1738</v>
      </c>
      <c r="K2791" s="167" t="s">
        <v>973</v>
      </c>
      <c r="L2791" s="167" t="s">
        <v>1739</v>
      </c>
      <c r="M2791" s="167" t="s">
        <v>2585</v>
      </c>
      <c r="O2791" s="167">
        <v>10816</v>
      </c>
      <c r="P2791" s="167" t="s">
        <v>4987</v>
      </c>
      <c r="Q2791" s="167">
        <v>97.96</v>
      </c>
      <c r="S2791" s="167">
        <f t="shared" si="43"/>
        <v>97.96</v>
      </c>
      <c r="T2791" s="167" t="s">
        <v>1361</v>
      </c>
    </row>
    <row r="2792" spans="1:20">
      <c r="A2792" s="167">
        <v>51450</v>
      </c>
      <c r="B2792" s="168">
        <v>45901</v>
      </c>
      <c r="C2792" s="168">
        <v>45901</v>
      </c>
      <c r="D2792" s="167" t="s">
        <v>5014</v>
      </c>
      <c r="E2792" s="167" t="s">
        <v>5014</v>
      </c>
      <c r="F2792" s="167" t="s">
        <v>1425</v>
      </c>
      <c r="G2792" s="167" t="s">
        <v>1426</v>
      </c>
      <c r="I2792" s="167" t="s">
        <v>1405</v>
      </c>
      <c r="J2792" s="167" t="s">
        <v>1522</v>
      </c>
      <c r="K2792" s="167" t="s">
        <v>973</v>
      </c>
      <c r="L2792" s="167" t="s">
        <v>1523</v>
      </c>
      <c r="M2792" s="167" t="s">
        <v>2585</v>
      </c>
      <c r="O2792" s="167">
        <v>10816</v>
      </c>
      <c r="P2792" s="167" t="s">
        <v>4987</v>
      </c>
      <c r="Q2792" s="167">
        <v>532.79999999999995</v>
      </c>
      <c r="S2792" s="167">
        <f t="shared" si="43"/>
        <v>532.79999999999995</v>
      </c>
      <c r="T2792" s="167" t="s">
        <v>1361</v>
      </c>
    </row>
    <row r="2793" spans="1:20">
      <c r="A2793" s="167">
        <v>51450</v>
      </c>
      <c r="B2793" s="168">
        <v>45901</v>
      </c>
      <c r="C2793" s="168">
        <v>45901</v>
      </c>
      <c r="D2793" s="167" t="s">
        <v>5014</v>
      </c>
      <c r="E2793" s="167" t="s">
        <v>5014</v>
      </c>
      <c r="F2793" s="167" t="s">
        <v>1425</v>
      </c>
      <c r="G2793" s="167" t="s">
        <v>1426</v>
      </c>
      <c r="I2793" s="167" t="s">
        <v>1405</v>
      </c>
      <c r="J2793" s="167" t="s">
        <v>1643</v>
      </c>
      <c r="K2793" s="167" t="s">
        <v>973</v>
      </c>
      <c r="L2793" s="167" t="s">
        <v>1644</v>
      </c>
      <c r="M2793" s="167" t="s">
        <v>2585</v>
      </c>
      <c r="O2793" s="167">
        <v>10816</v>
      </c>
      <c r="P2793" s="167" t="s">
        <v>4987</v>
      </c>
      <c r="Q2793" s="167">
        <v>600</v>
      </c>
      <c r="S2793" s="167">
        <f t="shared" si="43"/>
        <v>600</v>
      </c>
      <c r="T2793" s="167" t="s">
        <v>1361</v>
      </c>
    </row>
    <row r="2794" spans="1:20">
      <c r="A2794" s="167">
        <v>51450</v>
      </c>
      <c r="B2794" s="168">
        <v>45901</v>
      </c>
      <c r="C2794" s="168">
        <v>45901</v>
      </c>
      <c r="D2794" s="167" t="s">
        <v>5015</v>
      </c>
      <c r="E2794" s="167" t="s">
        <v>5015</v>
      </c>
      <c r="F2794" s="167" t="s">
        <v>1425</v>
      </c>
      <c r="G2794" s="167" t="s">
        <v>1426</v>
      </c>
      <c r="I2794" s="167" t="s">
        <v>1405</v>
      </c>
      <c r="J2794" s="167" t="s">
        <v>1583</v>
      </c>
      <c r="K2794" s="167" t="s">
        <v>977</v>
      </c>
      <c r="L2794" s="167" t="s">
        <v>1584</v>
      </c>
      <c r="M2794" s="167" t="s">
        <v>2599</v>
      </c>
      <c r="O2794" s="167">
        <v>10794</v>
      </c>
      <c r="P2794" s="167" t="s">
        <v>4987</v>
      </c>
      <c r="Q2794" s="167">
        <v>44.8</v>
      </c>
      <c r="S2794" s="167">
        <f t="shared" si="43"/>
        <v>44.8</v>
      </c>
      <c r="T2794" s="167" t="s">
        <v>1361</v>
      </c>
    </row>
    <row r="2795" spans="1:20">
      <c r="A2795" s="167">
        <v>51450</v>
      </c>
      <c r="B2795" s="168">
        <v>45901</v>
      </c>
      <c r="C2795" s="168">
        <v>45901</v>
      </c>
      <c r="D2795" s="167" t="s">
        <v>5015</v>
      </c>
      <c r="E2795" s="167" t="s">
        <v>5015</v>
      </c>
      <c r="F2795" s="167" t="s">
        <v>1425</v>
      </c>
      <c r="G2795" s="167" t="s">
        <v>1426</v>
      </c>
      <c r="I2795" s="167" t="s">
        <v>1405</v>
      </c>
      <c r="J2795" s="167" t="s">
        <v>1501</v>
      </c>
      <c r="K2795" s="167" t="s">
        <v>977</v>
      </c>
      <c r="L2795" s="167" t="s">
        <v>1502</v>
      </c>
      <c r="M2795" s="167" t="s">
        <v>2599</v>
      </c>
      <c r="O2795" s="167">
        <v>10794</v>
      </c>
      <c r="P2795" s="167" t="s">
        <v>4987</v>
      </c>
      <c r="Q2795" s="167">
        <v>739.2</v>
      </c>
      <c r="S2795" s="167">
        <f t="shared" si="43"/>
        <v>739.2</v>
      </c>
      <c r="T2795" s="167" t="s">
        <v>1361</v>
      </c>
    </row>
    <row r="2796" spans="1:20">
      <c r="A2796" s="167">
        <v>51450</v>
      </c>
      <c r="B2796" s="168">
        <v>45901</v>
      </c>
      <c r="C2796" s="168">
        <v>45901</v>
      </c>
      <c r="D2796" s="167" t="s">
        <v>5249</v>
      </c>
      <c r="E2796" s="167" t="s">
        <v>5249</v>
      </c>
      <c r="F2796" s="167" t="s">
        <v>1425</v>
      </c>
      <c r="G2796" s="167" t="s">
        <v>1426</v>
      </c>
      <c r="I2796" s="167" t="s">
        <v>1405</v>
      </c>
      <c r="J2796" s="167" t="s">
        <v>2618</v>
      </c>
      <c r="K2796" s="167" t="s">
        <v>981</v>
      </c>
      <c r="L2796" s="167" t="s">
        <v>2619</v>
      </c>
      <c r="M2796" s="167" t="s">
        <v>2615</v>
      </c>
      <c r="O2796" s="167">
        <v>10792</v>
      </c>
      <c r="P2796" s="167" t="s">
        <v>4987</v>
      </c>
      <c r="Q2796" s="167">
        <v>290.39999999999998</v>
      </c>
      <c r="S2796" s="167">
        <f t="shared" si="43"/>
        <v>290.39999999999998</v>
      </c>
      <c r="T2796" s="167" t="s">
        <v>1361</v>
      </c>
    </row>
    <row r="2797" spans="1:20">
      <c r="A2797" s="167">
        <v>51450</v>
      </c>
      <c r="B2797" s="168">
        <v>45901</v>
      </c>
      <c r="C2797" s="168">
        <v>45901</v>
      </c>
      <c r="D2797" s="167" t="s">
        <v>6076</v>
      </c>
      <c r="E2797" s="167" t="s">
        <v>6076</v>
      </c>
      <c r="F2797" s="167" t="s">
        <v>1425</v>
      </c>
      <c r="G2797" s="167" t="s">
        <v>1426</v>
      </c>
      <c r="I2797" s="167" t="s">
        <v>1405</v>
      </c>
      <c r="J2797" s="167" t="s">
        <v>1501</v>
      </c>
      <c r="K2797" s="167" t="s">
        <v>993</v>
      </c>
      <c r="L2797" s="167" t="s">
        <v>1502</v>
      </c>
      <c r="M2797" s="167" t="s">
        <v>2663</v>
      </c>
      <c r="O2797" s="167">
        <v>10768</v>
      </c>
      <c r="P2797" s="167" t="s">
        <v>4987</v>
      </c>
      <c r="Q2797" s="167">
        <v>1196.8</v>
      </c>
      <c r="S2797" s="167">
        <f t="shared" si="43"/>
        <v>1196.8</v>
      </c>
      <c r="T2797" s="167" t="s">
        <v>1361</v>
      </c>
    </row>
    <row r="2798" spans="1:20">
      <c r="A2798" s="167">
        <v>51450</v>
      </c>
      <c r="B2798" s="168">
        <v>45901</v>
      </c>
      <c r="C2798" s="168">
        <v>45901</v>
      </c>
      <c r="D2798" s="167" t="s">
        <v>5016</v>
      </c>
      <c r="E2798" s="167" t="s">
        <v>5016</v>
      </c>
      <c r="F2798" s="167" t="s">
        <v>1425</v>
      </c>
      <c r="G2798" s="167" t="s">
        <v>1426</v>
      </c>
      <c r="I2798" s="167" t="s">
        <v>1405</v>
      </c>
      <c r="J2798" s="167" t="s">
        <v>1510</v>
      </c>
      <c r="K2798" s="167" t="s">
        <v>1001</v>
      </c>
      <c r="L2798" s="167" t="s">
        <v>1511</v>
      </c>
      <c r="M2798" s="167" t="s">
        <v>2681</v>
      </c>
      <c r="O2798" s="167">
        <v>10781</v>
      </c>
      <c r="P2798" s="167" t="s">
        <v>4987</v>
      </c>
      <c r="Q2798" s="167">
        <v>6.72</v>
      </c>
      <c r="S2798" s="167">
        <f t="shared" si="43"/>
        <v>6.72</v>
      </c>
      <c r="T2798" s="167" t="s">
        <v>1361</v>
      </c>
    </row>
    <row r="2799" spans="1:20">
      <c r="A2799" s="167">
        <v>51450</v>
      </c>
      <c r="B2799" s="168">
        <v>45901</v>
      </c>
      <c r="C2799" s="168">
        <v>45901</v>
      </c>
      <c r="D2799" s="167" t="s">
        <v>5016</v>
      </c>
      <c r="E2799" s="167" t="s">
        <v>5016</v>
      </c>
      <c r="F2799" s="167" t="s">
        <v>1425</v>
      </c>
      <c r="G2799" s="167" t="s">
        <v>1426</v>
      </c>
      <c r="I2799" s="167" t="s">
        <v>1405</v>
      </c>
      <c r="J2799" s="167" t="s">
        <v>1501</v>
      </c>
      <c r="K2799" s="167" t="s">
        <v>1001</v>
      </c>
      <c r="L2799" s="167" t="s">
        <v>1502</v>
      </c>
      <c r="M2799" s="167" t="s">
        <v>2681</v>
      </c>
      <c r="O2799" s="167">
        <v>10781</v>
      </c>
      <c r="P2799" s="167" t="s">
        <v>4987</v>
      </c>
      <c r="Q2799" s="167">
        <v>264</v>
      </c>
      <c r="S2799" s="167">
        <f t="shared" si="43"/>
        <v>264</v>
      </c>
      <c r="T2799" s="167" t="s">
        <v>1361</v>
      </c>
    </row>
    <row r="2800" spans="1:20">
      <c r="A2800" s="167">
        <v>51450</v>
      </c>
      <c r="B2800" s="168">
        <v>45901</v>
      </c>
      <c r="C2800" s="168">
        <v>45901</v>
      </c>
      <c r="D2800" s="167" t="s">
        <v>5253</v>
      </c>
      <c r="E2800" s="167" t="s">
        <v>5253</v>
      </c>
      <c r="F2800" s="167" t="s">
        <v>1557</v>
      </c>
      <c r="G2800" s="167" t="s">
        <v>134</v>
      </c>
      <c r="I2800" s="167" t="s">
        <v>1405</v>
      </c>
      <c r="J2800" s="167" t="s">
        <v>2408</v>
      </c>
      <c r="K2800" s="167" t="s">
        <v>1093</v>
      </c>
      <c r="L2800" s="167" t="s">
        <v>2409</v>
      </c>
      <c r="M2800" s="167" t="s">
        <v>3005</v>
      </c>
      <c r="O2800" s="167">
        <v>10842</v>
      </c>
      <c r="P2800" s="167" t="s">
        <v>4987</v>
      </c>
      <c r="Q2800" s="167">
        <v>4.8</v>
      </c>
      <c r="S2800" s="167">
        <f t="shared" si="43"/>
        <v>4.8</v>
      </c>
      <c r="T2800" s="167" t="s">
        <v>1361</v>
      </c>
    </row>
    <row r="2801" spans="1:20">
      <c r="A2801" s="167">
        <v>51450</v>
      </c>
      <c r="B2801" s="168">
        <v>45901</v>
      </c>
      <c r="C2801" s="168">
        <v>45901</v>
      </c>
      <c r="D2801" s="167" t="s">
        <v>5253</v>
      </c>
      <c r="E2801" s="167" t="s">
        <v>5253</v>
      </c>
      <c r="F2801" s="167" t="s">
        <v>1557</v>
      </c>
      <c r="G2801" s="167" t="s">
        <v>134</v>
      </c>
      <c r="I2801" s="167" t="s">
        <v>1405</v>
      </c>
      <c r="J2801" s="167" t="s">
        <v>1510</v>
      </c>
      <c r="K2801" s="167" t="s">
        <v>1093</v>
      </c>
      <c r="L2801" s="167" t="s">
        <v>1511</v>
      </c>
      <c r="M2801" s="167" t="s">
        <v>3005</v>
      </c>
      <c r="O2801" s="167">
        <v>10842</v>
      </c>
      <c r="P2801" s="167" t="s">
        <v>4987</v>
      </c>
      <c r="Q2801" s="167">
        <v>6.4</v>
      </c>
      <c r="S2801" s="167">
        <f t="shared" si="43"/>
        <v>6.4</v>
      </c>
      <c r="T2801" s="167" t="s">
        <v>1361</v>
      </c>
    </row>
    <row r="2802" spans="1:20">
      <c r="A2802" s="167">
        <v>51450</v>
      </c>
      <c r="B2802" s="168">
        <v>45901</v>
      </c>
      <c r="C2802" s="168">
        <v>45901</v>
      </c>
      <c r="D2802" s="167" t="s">
        <v>5253</v>
      </c>
      <c r="E2802" s="167" t="s">
        <v>5253</v>
      </c>
      <c r="F2802" s="167" t="s">
        <v>1557</v>
      </c>
      <c r="G2802" s="167" t="s">
        <v>134</v>
      </c>
      <c r="I2802" s="167" t="s">
        <v>1405</v>
      </c>
      <c r="J2802" s="167" t="s">
        <v>1583</v>
      </c>
      <c r="K2802" s="167" t="s">
        <v>1093</v>
      </c>
      <c r="L2802" s="167" t="s">
        <v>1584</v>
      </c>
      <c r="M2802" s="167" t="s">
        <v>3005</v>
      </c>
      <c r="O2802" s="167">
        <v>10842</v>
      </c>
      <c r="P2802" s="167" t="s">
        <v>4987</v>
      </c>
      <c r="Q2802" s="167">
        <v>16</v>
      </c>
      <c r="S2802" s="167">
        <f t="shared" si="43"/>
        <v>16</v>
      </c>
      <c r="T2802" s="167" t="s">
        <v>1361</v>
      </c>
    </row>
    <row r="2803" spans="1:20">
      <c r="A2803" s="167">
        <v>51450</v>
      </c>
      <c r="B2803" s="168">
        <v>45901</v>
      </c>
      <c r="C2803" s="168">
        <v>45901</v>
      </c>
      <c r="D2803" s="167" t="s">
        <v>5253</v>
      </c>
      <c r="E2803" s="167" t="s">
        <v>5253</v>
      </c>
      <c r="F2803" s="167" t="s">
        <v>1557</v>
      </c>
      <c r="G2803" s="167" t="s">
        <v>134</v>
      </c>
      <c r="I2803" s="167" t="s">
        <v>1405</v>
      </c>
      <c r="J2803" s="167" t="s">
        <v>1693</v>
      </c>
      <c r="K2803" s="167" t="s">
        <v>1093</v>
      </c>
      <c r="L2803" s="167" t="s">
        <v>1694</v>
      </c>
      <c r="M2803" s="167" t="s">
        <v>3005</v>
      </c>
      <c r="O2803" s="167">
        <v>10842</v>
      </c>
      <c r="P2803" s="167" t="s">
        <v>4987</v>
      </c>
      <c r="Q2803" s="167">
        <v>32</v>
      </c>
      <c r="S2803" s="167">
        <f t="shared" si="43"/>
        <v>32</v>
      </c>
      <c r="T2803" s="167" t="s">
        <v>1361</v>
      </c>
    </row>
    <row r="2804" spans="1:20">
      <c r="A2804" s="167">
        <v>51450</v>
      </c>
      <c r="B2804" s="168">
        <v>45901</v>
      </c>
      <c r="C2804" s="168">
        <v>45901</v>
      </c>
      <c r="D2804" s="167" t="s">
        <v>5253</v>
      </c>
      <c r="E2804" s="167" t="s">
        <v>5253</v>
      </c>
      <c r="F2804" s="167" t="s">
        <v>1425</v>
      </c>
      <c r="G2804" s="167" t="s">
        <v>1426</v>
      </c>
      <c r="I2804" s="167" t="s">
        <v>1405</v>
      </c>
      <c r="J2804" s="167" t="s">
        <v>1501</v>
      </c>
      <c r="K2804" s="167" t="s">
        <v>1093</v>
      </c>
      <c r="L2804" s="167" t="s">
        <v>1502</v>
      </c>
      <c r="M2804" s="167" t="s">
        <v>3005</v>
      </c>
      <c r="O2804" s="167">
        <v>10842</v>
      </c>
      <c r="P2804" s="167" t="s">
        <v>4987</v>
      </c>
      <c r="Q2804" s="167">
        <v>1161.5999999999999</v>
      </c>
      <c r="S2804" s="167">
        <f t="shared" si="43"/>
        <v>1161.5999999999999</v>
      </c>
      <c r="T2804" s="167" t="s">
        <v>1361</v>
      </c>
    </row>
    <row r="2805" spans="1:20">
      <c r="A2805" s="167">
        <v>51450</v>
      </c>
      <c r="B2805" s="168">
        <v>45901</v>
      </c>
      <c r="C2805" s="168">
        <v>45901</v>
      </c>
      <c r="D2805" s="167" t="s">
        <v>5018</v>
      </c>
      <c r="E2805" s="167" t="s">
        <v>5018</v>
      </c>
      <c r="F2805" s="167" t="s">
        <v>1425</v>
      </c>
      <c r="G2805" s="167" t="s">
        <v>1426</v>
      </c>
      <c r="I2805" s="167" t="s">
        <v>1405</v>
      </c>
      <c r="J2805" s="167" t="s">
        <v>1643</v>
      </c>
      <c r="K2805" s="167" t="s">
        <v>1096</v>
      </c>
      <c r="L2805" s="167" t="s">
        <v>1644</v>
      </c>
      <c r="M2805" s="167" t="s">
        <v>3052</v>
      </c>
      <c r="O2805" s="167">
        <v>10832</v>
      </c>
      <c r="P2805" s="167" t="s">
        <v>4987</v>
      </c>
      <c r="Q2805" s="167">
        <v>10</v>
      </c>
      <c r="S2805" s="167">
        <f t="shared" si="43"/>
        <v>10</v>
      </c>
      <c r="T2805" s="167" t="s">
        <v>1361</v>
      </c>
    </row>
    <row r="2806" spans="1:20">
      <c r="A2806" s="167">
        <v>51450</v>
      </c>
      <c r="B2806" s="168">
        <v>45901</v>
      </c>
      <c r="C2806" s="168">
        <v>45901</v>
      </c>
      <c r="D2806" s="167" t="s">
        <v>5018</v>
      </c>
      <c r="E2806" s="167" t="s">
        <v>5018</v>
      </c>
      <c r="F2806" s="167" t="s">
        <v>1425</v>
      </c>
      <c r="G2806" s="167" t="s">
        <v>1426</v>
      </c>
      <c r="I2806" s="167" t="s">
        <v>1405</v>
      </c>
      <c r="J2806" s="167" t="s">
        <v>2005</v>
      </c>
      <c r="K2806" s="167" t="s">
        <v>1096</v>
      </c>
      <c r="L2806" s="167" t="s">
        <v>2006</v>
      </c>
      <c r="M2806" s="167" t="s">
        <v>3052</v>
      </c>
      <c r="O2806" s="167">
        <v>10832</v>
      </c>
      <c r="P2806" s="167" t="s">
        <v>4987</v>
      </c>
      <c r="Q2806" s="167">
        <v>46.48</v>
      </c>
      <c r="S2806" s="167">
        <f t="shared" si="43"/>
        <v>46.48</v>
      </c>
      <c r="T2806" s="167" t="s">
        <v>1361</v>
      </c>
    </row>
    <row r="2807" spans="1:20">
      <c r="A2807" s="167">
        <v>51450</v>
      </c>
      <c r="B2807" s="168">
        <v>45901</v>
      </c>
      <c r="C2807" s="168">
        <v>45901</v>
      </c>
      <c r="D2807" s="167" t="s">
        <v>5421</v>
      </c>
      <c r="E2807" s="167" t="s">
        <v>5421</v>
      </c>
      <c r="F2807" s="167" t="s">
        <v>1500</v>
      </c>
      <c r="G2807" s="167" t="s">
        <v>508</v>
      </c>
      <c r="I2807" s="167" t="s">
        <v>1405</v>
      </c>
      <c r="J2807" s="167" t="s">
        <v>1501</v>
      </c>
      <c r="K2807" s="167" t="s">
        <v>1101</v>
      </c>
      <c r="L2807" s="167" t="s">
        <v>1502</v>
      </c>
      <c r="M2807" s="167" t="s">
        <v>3329</v>
      </c>
      <c r="O2807" s="167">
        <v>10805</v>
      </c>
      <c r="P2807" s="167" t="s">
        <v>4987</v>
      </c>
      <c r="Q2807" s="167">
        <v>664.52</v>
      </c>
      <c r="S2807" s="167">
        <f t="shared" si="43"/>
        <v>664.52</v>
      </c>
      <c r="T2807" s="167" t="s">
        <v>1361</v>
      </c>
    </row>
    <row r="2808" spans="1:20">
      <c r="A2808" s="167">
        <v>51450</v>
      </c>
      <c r="B2808" s="168">
        <v>45901</v>
      </c>
      <c r="C2808" s="168">
        <v>45901</v>
      </c>
      <c r="D2808" s="167" t="s">
        <v>5019</v>
      </c>
      <c r="E2808" s="167" t="s">
        <v>5019</v>
      </c>
      <c r="F2808" s="167" t="s">
        <v>1425</v>
      </c>
      <c r="G2808" s="167" t="s">
        <v>1426</v>
      </c>
      <c r="I2808" s="167" t="s">
        <v>1405</v>
      </c>
      <c r="J2808" s="167" t="s">
        <v>3449</v>
      </c>
      <c r="K2808" s="167" t="s">
        <v>1131</v>
      </c>
      <c r="L2808" s="167" t="s">
        <v>3450</v>
      </c>
      <c r="M2808" s="167" t="s">
        <v>3445</v>
      </c>
      <c r="O2808" s="167">
        <v>10790</v>
      </c>
      <c r="P2808" s="167" t="s">
        <v>4987</v>
      </c>
      <c r="Q2808" s="167">
        <v>9.6</v>
      </c>
      <c r="S2808" s="167">
        <f t="shared" si="43"/>
        <v>9.6</v>
      </c>
      <c r="T2808" s="167" t="s">
        <v>1361</v>
      </c>
    </row>
    <row r="2809" spans="1:20">
      <c r="A2809" s="167">
        <v>51450</v>
      </c>
      <c r="B2809" s="168">
        <v>45901</v>
      </c>
      <c r="C2809" s="168">
        <v>45901</v>
      </c>
      <c r="D2809" s="167" t="s">
        <v>5019</v>
      </c>
      <c r="E2809" s="167" t="s">
        <v>5019</v>
      </c>
      <c r="F2809" s="167" t="s">
        <v>1425</v>
      </c>
      <c r="G2809" s="167" t="s">
        <v>1426</v>
      </c>
      <c r="I2809" s="167" t="s">
        <v>1405</v>
      </c>
      <c r="J2809" s="167" t="s">
        <v>1510</v>
      </c>
      <c r="K2809" s="167" t="s">
        <v>1131</v>
      </c>
      <c r="L2809" s="167" t="s">
        <v>1511</v>
      </c>
      <c r="M2809" s="167" t="s">
        <v>3445</v>
      </c>
      <c r="O2809" s="167">
        <v>10790</v>
      </c>
      <c r="P2809" s="167" t="s">
        <v>4987</v>
      </c>
      <c r="Q2809" s="167">
        <v>12.8</v>
      </c>
      <c r="S2809" s="167">
        <f t="shared" si="43"/>
        <v>12.8</v>
      </c>
      <c r="T2809" s="167" t="s">
        <v>1361</v>
      </c>
    </row>
    <row r="2810" spans="1:20">
      <c r="A2810" s="167">
        <v>51450</v>
      </c>
      <c r="B2810" s="168">
        <v>45901</v>
      </c>
      <c r="C2810" s="168">
        <v>45901</v>
      </c>
      <c r="D2810" s="167" t="s">
        <v>5019</v>
      </c>
      <c r="E2810" s="167" t="s">
        <v>5019</v>
      </c>
      <c r="F2810" s="167" t="s">
        <v>1425</v>
      </c>
      <c r="G2810" s="167" t="s">
        <v>1426</v>
      </c>
      <c r="I2810" s="167" t="s">
        <v>1405</v>
      </c>
      <c r="J2810" s="167" t="s">
        <v>1643</v>
      </c>
      <c r="K2810" s="167" t="s">
        <v>1131</v>
      </c>
      <c r="L2810" s="167" t="s">
        <v>1644</v>
      </c>
      <c r="M2810" s="167" t="s">
        <v>3445</v>
      </c>
      <c r="O2810" s="167">
        <v>10790</v>
      </c>
      <c r="P2810" s="167" t="s">
        <v>4987</v>
      </c>
      <c r="Q2810" s="167">
        <v>30</v>
      </c>
      <c r="S2810" s="167">
        <f t="shared" si="43"/>
        <v>30</v>
      </c>
      <c r="T2810" s="167" t="s">
        <v>1361</v>
      </c>
    </row>
    <row r="2811" spans="1:20">
      <c r="A2811" s="167">
        <v>51450</v>
      </c>
      <c r="B2811" s="168">
        <v>45901</v>
      </c>
      <c r="C2811" s="168">
        <v>45901</v>
      </c>
      <c r="D2811" s="167" t="s">
        <v>5019</v>
      </c>
      <c r="E2811" s="167" t="s">
        <v>5019</v>
      </c>
      <c r="F2811" s="167" t="s">
        <v>1425</v>
      </c>
      <c r="G2811" s="167" t="s">
        <v>1426</v>
      </c>
      <c r="I2811" s="167" t="s">
        <v>1405</v>
      </c>
      <c r="J2811" s="167" t="s">
        <v>1501</v>
      </c>
      <c r="K2811" s="167" t="s">
        <v>1131</v>
      </c>
      <c r="L2811" s="167" t="s">
        <v>1502</v>
      </c>
      <c r="M2811" s="167" t="s">
        <v>3445</v>
      </c>
      <c r="O2811" s="167">
        <v>10790</v>
      </c>
      <c r="P2811" s="167" t="s">
        <v>4987</v>
      </c>
      <c r="Q2811" s="167">
        <v>123.2</v>
      </c>
      <c r="S2811" s="167">
        <f t="shared" si="43"/>
        <v>123.2</v>
      </c>
      <c r="T2811" s="167" t="s">
        <v>1361</v>
      </c>
    </row>
    <row r="2812" spans="1:20">
      <c r="A2812" s="167">
        <v>51450</v>
      </c>
      <c r="B2812" s="168">
        <v>45901</v>
      </c>
      <c r="C2812" s="168">
        <v>45901</v>
      </c>
      <c r="D2812" s="167" t="s">
        <v>5255</v>
      </c>
      <c r="E2812" s="167" t="s">
        <v>5255</v>
      </c>
      <c r="F2812" s="167" t="s">
        <v>1425</v>
      </c>
      <c r="G2812" s="167" t="s">
        <v>1426</v>
      </c>
      <c r="I2812" s="167" t="s">
        <v>1405</v>
      </c>
      <c r="J2812" s="167" t="s">
        <v>2892</v>
      </c>
      <c r="K2812" s="167" t="s">
        <v>1138</v>
      </c>
      <c r="L2812" s="167" t="s">
        <v>2893</v>
      </c>
      <c r="M2812" s="167" t="s">
        <v>3467</v>
      </c>
      <c r="O2812" s="167">
        <v>10814</v>
      </c>
      <c r="P2812" s="167" t="s">
        <v>4987</v>
      </c>
      <c r="Q2812" s="167">
        <v>15.36</v>
      </c>
      <c r="S2812" s="167">
        <f t="shared" si="43"/>
        <v>15.36</v>
      </c>
      <c r="T2812" s="167" t="s">
        <v>1361</v>
      </c>
    </row>
    <row r="2813" spans="1:20">
      <c r="A2813" s="167">
        <v>51450</v>
      </c>
      <c r="B2813" s="168">
        <v>45901</v>
      </c>
      <c r="C2813" s="168">
        <v>45901</v>
      </c>
      <c r="D2813" s="167" t="s">
        <v>5255</v>
      </c>
      <c r="E2813" s="167" t="s">
        <v>5255</v>
      </c>
      <c r="F2813" s="167" t="s">
        <v>1425</v>
      </c>
      <c r="G2813" s="167" t="s">
        <v>1426</v>
      </c>
      <c r="I2813" s="167" t="s">
        <v>1405</v>
      </c>
      <c r="J2813" s="167" t="s">
        <v>1540</v>
      </c>
      <c r="K2813" s="167" t="s">
        <v>1138</v>
      </c>
      <c r="L2813" s="167" t="s">
        <v>1541</v>
      </c>
      <c r="M2813" s="167" t="s">
        <v>3467</v>
      </c>
      <c r="O2813" s="167">
        <v>10814</v>
      </c>
      <c r="P2813" s="167" t="s">
        <v>4987</v>
      </c>
      <c r="Q2813" s="167">
        <v>1013.76</v>
      </c>
      <c r="S2813" s="167">
        <f t="shared" si="43"/>
        <v>1013.76</v>
      </c>
      <c r="T2813" s="167" t="s">
        <v>1361</v>
      </c>
    </row>
    <row r="2814" spans="1:20">
      <c r="A2814" s="167">
        <v>51450</v>
      </c>
      <c r="B2814" s="168">
        <v>45901</v>
      </c>
      <c r="C2814" s="168">
        <v>45901</v>
      </c>
      <c r="D2814" s="167" t="s">
        <v>6077</v>
      </c>
      <c r="E2814" s="167" t="s">
        <v>6077</v>
      </c>
      <c r="F2814" s="167" t="s">
        <v>1425</v>
      </c>
      <c r="G2814" s="167" t="s">
        <v>1426</v>
      </c>
      <c r="I2814" s="167" t="s">
        <v>1405</v>
      </c>
      <c r="J2814" s="167" t="s">
        <v>1540</v>
      </c>
      <c r="K2814" s="167" t="s">
        <v>1151</v>
      </c>
      <c r="L2814" s="167" t="s">
        <v>1541</v>
      </c>
      <c r="M2814" s="167" t="s">
        <v>3534</v>
      </c>
      <c r="O2814" s="167">
        <v>10771</v>
      </c>
      <c r="P2814" s="167" t="s">
        <v>4987</v>
      </c>
      <c r="Q2814" s="167">
        <v>1471.32</v>
      </c>
      <c r="S2814" s="167">
        <f t="shared" si="43"/>
        <v>1471.32</v>
      </c>
      <c r="T2814" s="167" t="s">
        <v>1361</v>
      </c>
    </row>
    <row r="2815" spans="1:20">
      <c r="A2815" s="167">
        <v>51450</v>
      </c>
      <c r="B2815" s="168">
        <v>45901</v>
      </c>
      <c r="C2815" s="168">
        <v>45901</v>
      </c>
      <c r="D2815" s="167" t="s">
        <v>6078</v>
      </c>
      <c r="E2815" s="167" t="s">
        <v>6078</v>
      </c>
      <c r="F2815" s="167" t="s">
        <v>1500</v>
      </c>
      <c r="G2815" s="167" t="s">
        <v>508</v>
      </c>
      <c r="I2815" s="167" t="s">
        <v>1405</v>
      </c>
      <c r="J2815" s="167" t="s">
        <v>1540</v>
      </c>
      <c r="K2815" s="167" t="s">
        <v>1156</v>
      </c>
      <c r="L2815" s="167" t="s">
        <v>1541</v>
      </c>
      <c r="M2815" s="167" t="s">
        <v>3546</v>
      </c>
      <c r="O2815" s="167">
        <v>10751</v>
      </c>
      <c r="P2815" s="167" t="s">
        <v>4987</v>
      </c>
      <c r="Q2815" s="167">
        <v>42.24</v>
      </c>
      <c r="S2815" s="167">
        <f t="shared" si="43"/>
        <v>42.24</v>
      </c>
      <c r="T2815" s="167" t="s">
        <v>1361</v>
      </c>
    </row>
    <row r="2816" spans="1:20">
      <c r="A2816" s="167">
        <v>51450</v>
      </c>
      <c r="B2816" s="168">
        <v>45901</v>
      </c>
      <c r="C2816" s="168">
        <v>45901</v>
      </c>
      <c r="D2816" s="167" t="s">
        <v>6078</v>
      </c>
      <c r="E2816" s="167" t="s">
        <v>6078</v>
      </c>
      <c r="F2816" s="167" t="s">
        <v>1500</v>
      </c>
      <c r="G2816" s="167" t="s">
        <v>508</v>
      </c>
      <c r="I2816" s="167" t="s">
        <v>1405</v>
      </c>
      <c r="J2816" s="167" t="s">
        <v>3548</v>
      </c>
      <c r="K2816" s="167" t="s">
        <v>1156</v>
      </c>
      <c r="L2816" s="167" t="s">
        <v>3549</v>
      </c>
      <c r="M2816" s="167" t="s">
        <v>3546</v>
      </c>
      <c r="O2816" s="167">
        <v>10751</v>
      </c>
      <c r="P2816" s="167" t="s">
        <v>4987</v>
      </c>
      <c r="Q2816" s="167">
        <v>209</v>
      </c>
      <c r="S2816" s="167">
        <f t="shared" si="43"/>
        <v>209</v>
      </c>
      <c r="T2816" s="167" t="s">
        <v>1361</v>
      </c>
    </row>
    <row r="2817" spans="1:20">
      <c r="A2817" s="167">
        <v>51450</v>
      </c>
      <c r="B2817" s="168">
        <v>45901</v>
      </c>
      <c r="C2817" s="168">
        <v>45901</v>
      </c>
      <c r="D2817" s="167" t="s">
        <v>6079</v>
      </c>
      <c r="E2817" s="167" t="s">
        <v>6079</v>
      </c>
      <c r="F2817" s="167" t="s">
        <v>1425</v>
      </c>
      <c r="G2817" s="167" t="s">
        <v>1426</v>
      </c>
      <c r="I2817" s="167" t="s">
        <v>1405</v>
      </c>
      <c r="J2817" s="167" t="s">
        <v>1501</v>
      </c>
      <c r="K2817" s="167" t="s">
        <v>1172</v>
      </c>
      <c r="L2817" s="167" t="s">
        <v>1502</v>
      </c>
      <c r="M2817" s="167" t="s">
        <v>3616</v>
      </c>
      <c r="O2817" s="167">
        <v>10759</v>
      </c>
      <c r="P2817" s="167" t="s">
        <v>4987</v>
      </c>
      <c r="Q2817" s="167">
        <v>633.6</v>
      </c>
      <c r="S2817" s="167">
        <f t="shared" si="43"/>
        <v>633.6</v>
      </c>
      <c r="T2817" s="167" t="s">
        <v>1361</v>
      </c>
    </row>
    <row r="2818" spans="1:20">
      <c r="A2818" s="167">
        <v>51450</v>
      </c>
      <c r="B2818" s="168">
        <v>45901</v>
      </c>
      <c r="C2818" s="168">
        <v>45901</v>
      </c>
      <c r="D2818" s="167" t="s">
        <v>5021</v>
      </c>
      <c r="E2818" s="167" t="s">
        <v>5021</v>
      </c>
      <c r="F2818" s="167" t="s">
        <v>1425</v>
      </c>
      <c r="G2818" s="167" t="s">
        <v>1426</v>
      </c>
      <c r="I2818" s="167" t="s">
        <v>1405</v>
      </c>
      <c r="J2818" s="167" t="s">
        <v>2005</v>
      </c>
      <c r="K2818" s="167" t="s">
        <v>1181</v>
      </c>
      <c r="L2818" s="167" t="s">
        <v>2006</v>
      </c>
      <c r="M2818" s="167" t="s">
        <v>3687</v>
      </c>
      <c r="O2818" s="167">
        <v>10835</v>
      </c>
      <c r="P2818" s="167" t="s">
        <v>4987</v>
      </c>
      <c r="Q2818" s="167">
        <v>19.920000000000002</v>
      </c>
      <c r="S2818" s="167">
        <f t="shared" si="43"/>
        <v>19.920000000000002</v>
      </c>
      <c r="T2818" s="167" t="s">
        <v>1361</v>
      </c>
    </row>
    <row r="2819" spans="1:20">
      <c r="A2819" s="167">
        <v>51450</v>
      </c>
      <c r="B2819" s="168">
        <v>45901</v>
      </c>
      <c r="C2819" s="168">
        <v>45901</v>
      </c>
      <c r="D2819" s="167" t="s">
        <v>6080</v>
      </c>
      <c r="E2819" s="167" t="s">
        <v>6080</v>
      </c>
      <c r="F2819" s="167" t="s">
        <v>1500</v>
      </c>
      <c r="G2819" s="167" t="s">
        <v>508</v>
      </c>
      <c r="I2819" s="167" t="s">
        <v>1405</v>
      </c>
      <c r="J2819" s="167" t="s">
        <v>3831</v>
      </c>
      <c r="K2819" s="167" t="s">
        <v>1199</v>
      </c>
      <c r="L2819" s="167" t="s">
        <v>3832</v>
      </c>
      <c r="M2819" s="167" t="s">
        <v>3808</v>
      </c>
      <c r="O2819" s="167">
        <v>10756</v>
      </c>
      <c r="P2819" s="167" t="s">
        <v>4987</v>
      </c>
      <c r="Q2819" s="167">
        <v>10.18</v>
      </c>
      <c r="S2819" s="167">
        <f t="shared" ref="S2819:S2882" si="44">Q2819-R2819</f>
        <v>10.18</v>
      </c>
      <c r="T2819" s="167" t="s">
        <v>1361</v>
      </c>
    </row>
    <row r="2820" spans="1:20">
      <c r="A2820" s="167">
        <v>51450</v>
      </c>
      <c r="B2820" s="168">
        <v>45901</v>
      </c>
      <c r="C2820" s="168">
        <v>45901</v>
      </c>
      <c r="D2820" s="167" t="s">
        <v>6080</v>
      </c>
      <c r="E2820" s="167" t="s">
        <v>6080</v>
      </c>
      <c r="F2820" s="167" t="s">
        <v>1500</v>
      </c>
      <c r="G2820" s="167" t="s">
        <v>508</v>
      </c>
      <c r="I2820" s="167" t="s">
        <v>1405</v>
      </c>
      <c r="J2820" s="167" t="s">
        <v>1501</v>
      </c>
      <c r="K2820" s="167" t="s">
        <v>1199</v>
      </c>
      <c r="L2820" s="167" t="s">
        <v>1502</v>
      </c>
      <c r="M2820" s="167" t="s">
        <v>3808</v>
      </c>
      <c r="O2820" s="167">
        <v>10756</v>
      </c>
      <c r="P2820" s="167" t="s">
        <v>4987</v>
      </c>
      <c r="Q2820" s="167">
        <v>484.92</v>
      </c>
      <c r="S2820" s="167">
        <f t="shared" si="44"/>
        <v>484.92</v>
      </c>
      <c r="T2820" s="167" t="s">
        <v>1361</v>
      </c>
    </row>
    <row r="2821" spans="1:20">
      <c r="A2821" s="167">
        <v>51450</v>
      </c>
      <c r="B2821" s="168">
        <v>45901</v>
      </c>
      <c r="C2821" s="168">
        <v>45901</v>
      </c>
      <c r="D2821" s="167" t="s">
        <v>5423</v>
      </c>
      <c r="E2821" s="167" t="s">
        <v>5423</v>
      </c>
      <c r="F2821" s="167" t="s">
        <v>1425</v>
      </c>
      <c r="G2821" s="167" t="s">
        <v>1426</v>
      </c>
      <c r="I2821" s="167" t="s">
        <v>1405</v>
      </c>
      <c r="J2821" s="167" t="s">
        <v>1643</v>
      </c>
      <c r="K2821" s="167" t="s">
        <v>1206</v>
      </c>
      <c r="L2821" s="167" t="s">
        <v>1644</v>
      </c>
      <c r="M2821" s="167" t="s">
        <v>3851</v>
      </c>
      <c r="O2821" s="167">
        <v>10791</v>
      </c>
      <c r="P2821" s="167" t="s">
        <v>4987</v>
      </c>
      <c r="Q2821" s="167">
        <v>10</v>
      </c>
      <c r="S2821" s="167">
        <f t="shared" si="44"/>
        <v>10</v>
      </c>
      <c r="T2821" s="167" t="s">
        <v>1361</v>
      </c>
    </row>
    <row r="2822" spans="1:20">
      <c r="A2822" s="167">
        <v>51450</v>
      </c>
      <c r="B2822" s="168">
        <v>45901</v>
      </c>
      <c r="C2822" s="168">
        <v>45901</v>
      </c>
      <c r="D2822" s="167" t="s">
        <v>5423</v>
      </c>
      <c r="E2822" s="167" t="s">
        <v>5423</v>
      </c>
      <c r="F2822" s="167" t="s">
        <v>1425</v>
      </c>
      <c r="G2822" s="167" t="s">
        <v>1426</v>
      </c>
      <c r="I2822" s="167" t="s">
        <v>1405</v>
      </c>
      <c r="J2822" s="167" t="s">
        <v>3874</v>
      </c>
      <c r="K2822" s="167" t="s">
        <v>1206</v>
      </c>
      <c r="L2822" s="167" t="s">
        <v>3875</v>
      </c>
      <c r="M2822" s="167" t="s">
        <v>3851</v>
      </c>
      <c r="O2822" s="167">
        <v>10791</v>
      </c>
      <c r="P2822" s="167" t="s">
        <v>4987</v>
      </c>
      <c r="Q2822" s="167">
        <v>40.799999999999997</v>
      </c>
      <c r="S2822" s="167">
        <f t="shared" si="44"/>
        <v>40.799999999999997</v>
      </c>
      <c r="T2822" s="167" t="s">
        <v>1361</v>
      </c>
    </row>
    <row r="2823" spans="1:20">
      <c r="A2823" s="167">
        <v>51450</v>
      </c>
      <c r="B2823" s="168">
        <v>45901</v>
      </c>
      <c r="C2823" s="168">
        <v>45901</v>
      </c>
      <c r="D2823" s="167" t="s">
        <v>5423</v>
      </c>
      <c r="E2823" s="167" t="s">
        <v>5423</v>
      </c>
      <c r="F2823" s="167" t="s">
        <v>1425</v>
      </c>
      <c r="G2823" s="167" t="s">
        <v>1426</v>
      </c>
      <c r="I2823" s="167" t="s">
        <v>1405</v>
      </c>
      <c r="J2823" s="167" t="s">
        <v>3869</v>
      </c>
      <c r="K2823" s="167" t="s">
        <v>1206</v>
      </c>
      <c r="L2823" s="167" t="s">
        <v>3870</v>
      </c>
      <c r="M2823" s="167" t="s">
        <v>3851</v>
      </c>
      <c r="O2823" s="167">
        <v>10791</v>
      </c>
      <c r="P2823" s="167" t="s">
        <v>4987</v>
      </c>
      <c r="Q2823" s="167">
        <v>64.900000000000006</v>
      </c>
      <c r="S2823" s="167">
        <f t="shared" si="44"/>
        <v>64.900000000000006</v>
      </c>
      <c r="T2823" s="167" t="s">
        <v>1361</v>
      </c>
    </row>
    <row r="2824" spans="1:20">
      <c r="A2824" s="167">
        <v>51450</v>
      </c>
      <c r="B2824" s="168">
        <v>45901</v>
      </c>
      <c r="C2824" s="168">
        <v>45901</v>
      </c>
      <c r="D2824" s="167" t="s">
        <v>5424</v>
      </c>
      <c r="E2824" s="167" t="s">
        <v>5424</v>
      </c>
      <c r="F2824" s="167" t="s">
        <v>1425</v>
      </c>
      <c r="G2824" s="167" t="s">
        <v>1426</v>
      </c>
      <c r="I2824" s="167" t="s">
        <v>1405</v>
      </c>
      <c r="J2824" s="167" t="s">
        <v>2033</v>
      </c>
      <c r="K2824" s="167" t="s">
        <v>1209</v>
      </c>
      <c r="L2824" s="167" t="s">
        <v>2034</v>
      </c>
      <c r="M2824" s="167" t="s">
        <v>3879</v>
      </c>
      <c r="O2824" s="167">
        <v>10818</v>
      </c>
      <c r="P2824" s="167" t="s">
        <v>4987</v>
      </c>
      <c r="Q2824" s="167">
        <v>7.68</v>
      </c>
      <c r="S2824" s="167">
        <f t="shared" si="44"/>
        <v>7.68</v>
      </c>
      <c r="T2824" s="167" t="s">
        <v>1361</v>
      </c>
    </row>
    <row r="2825" spans="1:20">
      <c r="A2825" s="167">
        <v>51450</v>
      </c>
      <c r="B2825" s="168">
        <v>45901</v>
      </c>
      <c r="C2825" s="168">
        <v>45901</v>
      </c>
      <c r="D2825" s="167" t="s">
        <v>5424</v>
      </c>
      <c r="E2825" s="167" t="s">
        <v>5424</v>
      </c>
      <c r="F2825" s="167" t="s">
        <v>1425</v>
      </c>
      <c r="G2825" s="167" t="s">
        <v>1426</v>
      </c>
      <c r="I2825" s="167" t="s">
        <v>1405</v>
      </c>
      <c r="J2825" s="167" t="s">
        <v>2577</v>
      </c>
      <c r="K2825" s="167" t="s">
        <v>1209</v>
      </c>
      <c r="L2825" s="167" t="s">
        <v>2578</v>
      </c>
      <c r="M2825" s="167" t="s">
        <v>3879</v>
      </c>
      <c r="O2825" s="167">
        <v>10818</v>
      </c>
      <c r="P2825" s="167" t="s">
        <v>4987</v>
      </c>
      <c r="Q2825" s="167">
        <v>40.32</v>
      </c>
      <c r="S2825" s="167">
        <f t="shared" si="44"/>
        <v>40.32</v>
      </c>
      <c r="T2825" s="167" t="s">
        <v>1361</v>
      </c>
    </row>
    <row r="2826" spans="1:20">
      <c r="A2826" s="167">
        <v>51450</v>
      </c>
      <c r="B2826" s="168">
        <v>45901</v>
      </c>
      <c r="C2826" s="168">
        <v>45901</v>
      </c>
      <c r="D2826" s="167" t="s">
        <v>5424</v>
      </c>
      <c r="E2826" s="167" t="s">
        <v>5424</v>
      </c>
      <c r="F2826" s="167" t="s">
        <v>1425</v>
      </c>
      <c r="G2826" s="167" t="s">
        <v>1426</v>
      </c>
      <c r="I2826" s="167" t="s">
        <v>1405</v>
      </c>
      <c r="J2826" s="167" t="s">
        <v>1540</v>
      </c>
      <c r="K2826" s="167" t="s">
        <v>1209</v>
      </c>
      <c r="L2826" s="167" t="s">
        <v>1541</v>
      </c>
      <c r="M2826" s="167" t="s">
        <v>3879</v>
      </c>
      <c r="O2826" s="167">
        <v>10818</v>
      </c>
      <c r="P2826" s="167" t="s">
        <v>4987</v>
      </c>
      <c r="Q2826" s="167">
        <v>966.24</v>
      </c>
      <c r="S2826" s="167">
        <f t="shared" si="44"/>
        <v>966.24</v>
      </c>
      <c r="T2826" s="167" t="s">
        <v>1361</v>
      </c>
    </row>
    <row r="2827" spans="1:20">
      <c r="A2827" s="167">
        <v>51450</v>
      </c>
      <c r="B2827" s="168">
        <v>45901</v>
      </c>
      <c r="C2827" s="168">
        <v>45901</v>
      </c>
      <c r="D2827" s="167" t="s">
        <v>5258</v>
      </c>
      <c r="E2827" s="167" t="s">
        <v>5258</v>
      </c>
      <c r="F2827" s="167" t="s">
        <v>1425</v>
      </c>
      <c r="G2827" s="167" t="s">
        <v>1426</v>
      </c>
      <c r="I2827" s="167" t="s">
        <v>1405</v>
      </c>
      <c r="J2827" s="167" t="s">
        <v>1711</v>
      </c>
      <c r="K2827" s="167" t="s">
        <v>1222</v>
      </c>
      <c r="L2827" s="167" t="s">
        <v>1712</v>
      </c>
      <c r="M2827" s="167" t="s">
        <v>3966</v>
      </c>
      <c r="O2827" s="167">
        <v>10821</v>
      </c>
      <c r="P2827" s="167" t="s">
        <v>4987</v>
      </c>
      <c r="Q2827" s="167">
        <v>2.4</v>
      </c>
      <c r="S2827" s="167">
        <f t="shared" si="44"/>
        <v>2.4</v>
      </c>
      <c r="T2827" s="167" t="s">
        <v>1361</v>
      </c>
    </row>
    <row r="2828" spans="1:20">
      <c r="A2828" s="167">
        <v>51450</v>
      </c>
      <c r="B2828" s="168">
        <v>45901</v>
      </c>
      <c r="C2828" s="168">
        <v>45901</v>
      </c>
      <c r="D2828" s="167" t="s">
        <v>5258</v>
      </c>
      <c r="E2828" s="167" t="s">
        <v>5258</v>
      </c>
      <c r="F2828" s="167" t="s">
        <v>1425</v>
      </c>
      <c r="G2828" s="167" t="s">
        <v>1426</v>
      </c>
      <c r="I2828" s="167" t="s">
        <v>1405</v>
      </c>
      <c r="J2828" s="167" t="s">
        <v>1583</v>
      </c>
      <c r="K2828" s="167" t="s">
        <v>1222</v>
      </c>
      <c r="L2828" s="167" t="s">
        <v>1584</v>
      </c>
      <c r="M2828" s="167" t="s">
        <v>3966</v>
      </c>
      <c r="O2828" s="167">
        <v>10821</v>
      </c>
      <c r="P2828" s="167" t="s">
        <v>4987</v>
      </c>
      <c r="Q2828" s="167">
        <v>3.2</v>
      </c>
      <c r="S2828" s="167">
        <f t="shared" si="44"/>
        <v>3.2</v>
      </c>
      <c r="T2828" s="167" t="s">
        <v>1361</v>
      </c>
    </row>
    <row r="2829" spans="1:20">
      <c r="A2829" s="167">
        <v>51450</v>
      </c>
      <c r="B2829" s="168">
        <v>45901</v>
      </c>
      <c r="C2829" s="168">
        <v>45901</v>
      </c>
      <c r="D2829" s="167" t="s">
        <v>5258</v>
      </c>
      <c r="E2829" s="167" t="s">
        <v>5258</v>
      </c>
      <c r="F2829" s="167" t="s">
        <v>1425</v>
      </c>
      <c r="G2829" s="167" t="s">
        <v>1426</v>
      </c>
      <c r="I2829" s="167" t="s">
        <v>1405</v>
      </c>
      <c r="J2829" s="167" t="s">
        <v>1510</v>
      </c>
      <c r="K2829" s="167" t="s">
        <v>1222</v>
      </c>
      <c r="L2829" s="167" t="s">
        <v>1511</v>
      </c>
      <c r="M2829" s="167" t="s">
        <v>3966</v>
      </c>
      <c r="O2829" s="167">
        <v>10821</v>
      </c>
      <c r="P2829" s="167" t="s">
        <v>4987</v>
      </c>
      <c r="Q2829" s="167">
        <v>12.8</v>
      </c>
      <c r="S2829" s="167">
        <f t="shared" si="44"/>
        <v>12.8</v>
      </c>
      <c r="T2829" s="167" t="s">
        <v>1361</v>
      </c>
    </row>
    <row r="2830" spans="1:20">
      <c r="A2830" s="167">
        <v>51450</v>
      </c>
      <c r="B2830" s="168">
        <v>45901</v>
      </c>
      <c r="C2830" s="168">
        <v>45901</v>
      </c>
      <c r="D2830" s="167" t="s">
        <v>5258</v>
      </c>
      <c r="E2830" s="167" t="s">
        <v>5258</v>
      </c>
      <c r="F2830" s="167" t="s">
        <v>1425</v>
      </c>
      <c r="G2830" s="167" t="s">
        <v>1426</v>
      </c>
      <c r="I2830" s="167" t="s">
        <v>1405</v>
      </c>
      <c r="J2830" s="167" t="s">
        <v>3964</v>
      </c>
      <c r="K2830" s="167" t="s">
        <v>1222</v>
      </c>
      <c r="L2830" s="167" t="s">
        <v>3965</v>
      </c>
      <c r="M2830" s="167" t="s">
        <v>3966</v>
      </c>
      <c r="O2830" s="167">
        <v>10821</v>
      </c>
      <c r="P2830" s="167" t="s">
        <v>4987</v>
      </c>
      <c r="Q2830" s="167">
        <v>17.64</v>
      </c>
      <c r="S2830" s="167">
        <f t="shared" si="44"/>
        <v>17.64</v>
      </c>
      <c r="T2830" s="167" t="s">
        <v>1361</v>
      </c>
    </row>
    <row r="2831" spans="1:20">
      <c r="A2831" s="167">
        <v>51450</v>
      </c>
      <c r="B2831" s="168">
        <v>45901</v>
      </c>
      <c r="C2831" s="168">
        <v>45901</v>
      </c>
      <c r="D2831" s="167" t="s">
        <v>5258</v>
      </c>
      <c r="E2831" s="167" t="s">
        <v>5258</v>
      </c>
      <c r="F2831" s="167" t="s">
        <v>1425</v>
      </c>
      <c r="G2831" s="167" t="s">
        <v>1426</v>
      </c>
      <c r="I2831" s="167" t="s">
        <v>1405</v>
      </c>
      <c r="J2831" s="167" t="s">
        <v>1522</v>
      </c>
      <c r="K2831" s="167" t="s">
        <v>1222</v>
      </c>
      <c r="L2831" s="167" t="s">
        <v>1523</v>
      </c>
      <c r="M2831" s="167" t="s">
        <v>3966</v>
      </c>
      <c r="O2831" s="167">
        <v>10821</v>
      </c>
      <c r="P2831" s="167" t="s">
        <v>4987</v>
      </c>
      <c r="Q2831" s="167">
        <v>43.2</v>
      </c>
      <c r="S2831" s="167">
        <f t="shared" si="44"/>
        <v>43.2</v>
      </c>
      <c r="T2831" s="167" t="s">
        <v>1361</v>
      </c>
    </row>
    <row r="2832" spans="1:20">
      <c r="A2832" s="167">
        <v>51450</v>
      </c>
      <c r="B2832" s="168">
        <v>45901</v>
      </c>
      <c r="C2832" s="168">
        <v>45901</v>
      </c>
      <c r="D2832" s="167" t="s">
        <v>5258</v>
      </c>
      <c r="E2832" s="167" t="s">
        <v>5258</v>
      </c>
      <c r="F2832" s="167" t="s">
        <v>1425</v>
      </c>
      <c r="G2832" s="167" t="s">
        <v>1426</v>
      </c>
      <c r="I2832" s="167" t="s">
        <v>1405</v>
      </c>
      <c r="J2832" s="167" t="s">
        <v>1788</v>
      </c>
      <c r="K2832" s="167" t="s">
        <v>1222</v>
      </c>
      <c r="L2832" s="167" t="s">
        <v>1789</v>
      </c>
      <c r="M2832" s="167" t="s">
        <v>3966</v>
      </c>
      <c r="O2832" s="167">
        <v>10821</v>
      </c>
      <c r="P2832" s="167" t="s">
        <v>4987</v>
      </c>
      <c r="Q2832" s="167">
        <v>55.2</v>
      </c>
      <c r="S2832" s="167">
        <f t="shared" si="44"/>
        <v>55.2</v>
      </c>
      <c r="T2832" s="167" t="s">
        <v>1361</v>
      </c>
    </row>
    <row r="2833" spans="1:20">
      <c r="A2833" s="167">
        <v>51450</v>
      </c>
      <c r="B2833" s="168">
        <v>45901</v>
      </c>
      <c r="C2833" s="168">
        <v>45901</v>
      </c>
      <c r="D2833" s="167" t="s">
        <v>5258</v>
      </c>
      <c r="E2833" s="167" t="s">
        <v>5258</v>
      </c>
      <c r="F2833" s="167" t="s">
        <v>1425</v>
      </c>
      <c r="G2833" s="167" t="s">
        <v>1426</v>
      </c>
      <c r="I2833" s="167" t="s">
        <v>1405</v>
      </c>
      <c r="J2833" s="167" t="s">
        <v>1501</v>
      </c>
      <c r="K2833" s="167" t="s">
        <v>1222</v>
      </c>
      <c r="L2833" s="167" t="s">
        <v>1502</v>
      </c>
      <c r="M2833" s="167" t="s">
        <v>3966</v>
      </c>
      <c r="O2833" s="167">
        <v>10821</v>
      </c>
      <c r="P2833" s="167" t="s">
        <v>4987</v>
      </c>
      <c r="Q2833" s="167">
        <v>158.4</v>
      </c>
      <c r="S2833" s="167">
        <f t="shared" si="44"/>
        <v>158.4</v>
      </c>
      <c r="T2833" s="167" t="s">
        <v>1361</v>
      </c>
    </row>
    <row r="2834" spans="1:20">
      <c r="A2834" s="167">
        <v>51450</v>
      </c>
      <c r="B2834" s="168">
        <v>45901</v>
      </c>
      <c r="C2834" s="168">
        <v>45901</v>
      </c>
      <c r="D2834" s="167" t="s">
        <v>5258</v>
      </c>
      <c r="E2834" s="167" t="s">
        <v>5258</v>
      </c>
      <c r="F2834" s="167" t="s">
        <v>1425</v>
      </c>
      <c r="G2834" s="167" t="s">
        <v>1426</v>
      </c>
      <c r="I2834" s="167" t="s">
        <v>1405</v>
      </c>
      <c r="J2834" s="167" t="s">
        <v>1643</v>
      </c>
      <c r="K2834" s="167" t="s">
        <v>1222</v>
      </c>
      <c r="L2834" s="167" t="s">
        <v>1644</v>
      </c>
      <c r="M2834" s="167" t="s">
        <v>3966</v>
      </c>
      <c r="O2834" s="167">
        <v>10821</v>
      </c>
      <c r="P2834" s="167" t="s">
        <v>4987</v>
      </c>
      <c r="Q2834" s="167">
        <v>690</v>
      </c>
      <c r="S2834" s="167">
        <f t="shared" si="44"/>
        <v>690</v>
      </c>
      <c r="T2834" s="167" t="s">
        <v>1361</v>
      </c>
    </row>
    <row r="2835" spans="1:20">
      <c r="A2835" s="167">
        <v>51450</v>
      </c>
      <c r="B2835" s="168">
        <v>45901</v>
      </c>
      <c r="C2835" s="168">
        <v>45901</v>
      </c>
      <c r="D2835" s="167" t="s">
        <v>5259</v>
      </c>
      <c r="E2835" s="167" t="s">
        <v>5259</v>
      </c>
      <c r="F2835" s="167" t="s">
        <v>1425</v>
      </c>
      <c r="G2835" s="167" t="s">
        <v>1426</v>
      </c>
      <c r="I2835" s="167" t="s">
        <v>1405</v>
      </c>
      <c r="J2835" s="167" t="s">
        <v>4002</v>
      </c>
      <c r="K2835" s="167" t="s">
        <v>1227</v>
      </c>
      <c r="L2835" s="167" t="s">
        <v>4003</v>
      </c>
      <c r="M2835" s="167" t="s">
        <v>3982</v>
      </c>
      <c r="O2835" s="167">
        <v>10841</v>
      </c>
      <c r="P2835" s="167" t="s">
        <v>4987</v>
      </c>
      <c r="Q2835" s="167">
        <v>842.08</v>
      </c>
      <c r="S2835" s="167">
        <f t="shared" si="44"/>
        <v>842.08</v>
      </c>
      <c r="T2835" s="167" t="s">
        <v>1361</v>
      </c>
    </row>
    <row r="2836" spans="1:20">
      <c r="A2836" s="167">
        <v>51450</v>
      </c>
      <c r="B2836" s="168">
        <v>45901</v>
      </c>
      <c r="C2836" s="168">
        <v>45901</v>
      </c>
      <c r="D2836" s="167" t="s">
        <v>5259</v>
      </c>
      <c r="E2836" s="167" t="s">
        <v>5259</v>
      </c>
      <c r="F2836" s="167" t="s">
        <v>1425</v>
      </c>
      <c r="G2836" s="167" t="s">
        <v>1426</v>
      </c>
      <c r="I2836" s="167" t="s">
        <v>1405</v>
      </c>
      <c r="J2836" s="167" t="s">
        <v>3670</v>
      </c>
      <c r="K2836" s="167" t="s">
        <v>1227</v>
      </c>
      <c r="L2836" s="167" t="s">
        <v>3671</v>
      </c>
      <c r="M2836" s="167" t="s">
        <v>3982</v>
      </c>
      <c r="O2836" s="167">
        <v>10841</v>
      </c>
      <c r="P2836" s="167" t="s">
        <v>4987</v>
      </c>
      <c r="Q2836" s="167">
        <v>1480.48</v>
      </c>
      <c r="S2836" s="167">
        <f t="shared" si="44"/>
        <v>1480.48</v>
      </c>
      <c r="T2836" s="167" t="s">
        <v>1361</v>
      </c>
    </row>
    <row r="2837" spans="1:20">
      <c r="A2837" s="167">
        <v>51450</v>
      </c>
      <c r="B2837" s="168">
        <v>45901</v>
      </c>
      <c r="C2837" s="168">
        <v>45901</v>
      </c>
      <c r="D2837" s="167" t="s">
        <v>5022</v>
      </c>
      <c r="E2837" s="167" t="s">
        <v>5022</v>
      </c>
      <c r="F2837" s="167" t="s">
        <v>1425</v>
      </c>
      <c r="G2837" s="167" t="s">
        <v>1426</v>
      </c>
      <c r="I2837" s="167" t="s">
        <v>1405</v>
      </c>
      <c r="J2837" s="167" t="s">
        <v>4064</v>
      </c>
      <c r="K2837" s="167" t="s">
        <v>1235</v>
      </c>
      <c r="L2837" s="167" t="s">
        <v>4065</v>
      </c>
      <c r="M2837" s="167" t="s">
        <v>4056</v>
      </c>
      <c r="O2837" s="167">
        <v>10829</v>
      </c>
      <c r="P2837" s="167" t="s">
        <v>4987</v>
      </c>
      <c r="Q2837" s="167">
        <v>10.199999999999999</v>
      </c>
      <c r="S2837" s="167">
        <f t="shared" si="44"/>
        <v>10.199999999999999</v>
      </c>
      <c r="T2837" s="167" t="s">
        <v>1361</v>
      </c>
    </row>
    <row r="2838" spans="1:20">
      <c r="A2838" s="167">
        <v>51450</v>
      </c>
      <c r="B2838" s="168">
        <v>45901</v>
      </c>
      <c r="C2838" s="168">
        <v>45901</v>
      </c>
      <c r="D2838" s="167" t="s">
        <v>5022</v>
      </c>
      <c r="E2838" s="167" t="s">
        <v>5022</v>
      </c>
      <c r="F2838" s="167" t="s">
        <v>1425</v>
      </c>
      <c r="G2838" s="167" t="s">
        <v>1426</v>
      </c>
      <c r="I2838" s="167" t="s">
        <v>1405</v>
      </c>
      <c r="J2838" s="167" t="s">
        <v>4073</v>
      </c>
      <c r="K2838" s="167" t="s">
        <v>1235</v>
      </c>
      <c r="L2838" s="167" t="s">
        <v>4074</v>
      </c>
      <c r="M2838" s="167" t="s">
        <v>4056</v>
      </c>
      <c r="O2838" s="167">
        <v>10829</v>
      </c>
      <c r="P2838" s="167" t="s">
        <v>4987</v>
      </c>
      <c r="Q2838" s="167">
        <v>13.5</v>
      </c>
      <c r="S2838" s="167">
        <f t="shared" si="44"/>
        <v>13.5</v>
      </c>
      <c r="T2838" s="167" t="s">
        <v>1361</v>
      </c>
    </row>
    <row r="2839" spans="1:20">
      <c r="A2839" s="167">
        <v>51450</v>
      </c>
      <c r="B2839" s="168">
        <v>45901</v>
      </c>
      <c r="C2839" s="168">
        <v>45901</v>
      </c>
      <c r="D2839" s="167" t="s">
        <v>5022</v>
      </c>
      <c r="E2839" s="167" t="s">
        <v>5022</v>
      </c>
      <c r="F2839" s="167" t="s">
        <v>1425</v>
      </c>
      <c r="G2839" s="167" t="s">
        <v>1426</v>
      </c>
      <c r="I2839" s="167" t="s">
        <v>1405</v>
      </c>
      <c r="J2839" s="167" t="s">
        <v>2408</v>
      </c>
      <c r="K2839" s="167" t="s">
        <v>1235</v>
      </c>
      <c r="L2839" s="167" t="s">
        <v>2409</v>
      </c>
      <c r="M2839" s="167" t="s">
        <v>4056</v>
      </c>
      <c r="O2839" s="167">
        <v>10829</v>
      </c>
      <c r="P2839" s="167" t="s">
        <v>4987</v>
      </c>
      <c r="Q2839" s="167">
        <v>14.4</v>
      </c>
      <c r="S2839" s="167">
        <f t="shared" si="44"/>
        <v>14.4</v>
      </c>
      <c r="T2839" s="167" t="s">
        <v>1361</v>
      </c>
    </row>
    <row r="2840" spans="1:20">
      <c r="A2840" s="167">
        <v>51450</v>
      </c>
      <c r="B2840" s="168">
        <v>45901</v>
      </c>
      <c r="C2840" s="168">
        <v>45901</v>
      </c>
      <c r="D2840" s="167" t="s">
        <v>5022</v>
      </c>
      <c r="E2840" s="167" t="s">
        <v>5022</v>
      </c>
      <c r="F2840" s="167" t="s">
        <v>1425</v>
      </c>
      <c r="G2840" s="167" t="s">
        <v>1426</v>
      </c>
      <c r="I2840" s="167" t="s">
        <v>1405</v>
      </c>
      <c r="J2840" s="167" t="s">
        <v>4070</v>
      </c>
      <c r="K2840" s="167" t="s">
        <v>1235</v>
      </c>
      <c r="L2840" s="167" t="s">
        <v>4071</v>
      </c>
      <c r="M2840" s="167" t="s">
        <v>4056</v>
      </c>
      <c r="O2840" s="167">
        <v>10829</v>
      </c>
      <c r="P2840" s="167" t="s">
        <v>4987</v>
      </c>
      <c r="Q2840" s="167">
        <v>19.2</v>
      </c>
      <c r="S2840" s="167">
        <f t="shared" si="44"/>
        <v>19.2</v>
      </c>
      <c r="T2840" s="167" t="s">
        <v>1361</v>
      </c>
    </row>
    <row r="2841" spans="1:20">
      <c r="A2841" s="167">
        <v>51450</v>
      </c>
      <c r="B2841" s="168">
        <v>45901</v>
      </c>
      <c r="C2841" s="168">
        <v>45901</v>
      </c>
      <c r="D2841" s="167" t="s">
        <v>5022</v>
      </c>
      <c r="E2841" s="167" t="s">
        <v>5022</v>
      </c>
      <c r="F2841" s="167" t="s">
        <v>1425</v>
      </c>
      <c r="G2841" s="167" t="s">
        <v>1426</v>
      </c>
      <c r="I2841" s="167" t="s">
        <v>1405</v>
      </c>
      <c r="J2841" s="167" t="s">
        <v>1741</v>
      </c>
      <c r="K2841" s="167" t="s">
        <v>1235</v>
      </c>
      <c r="L2841" s="167" t="s">
        <v>1742</v>
      </c>
      <c r="M2841" s="167" t="s">
        <v>4056</v>
      </c>
      <c r="O2841" s="167">
        <v>10829</v>
      </c>
      <c r="P2841" s="167" t="s">
        <v>4987</v>
      </c>
      <c r="Q2841" s="167">
        <v>72</v>
      </c>
      <c r="S2841" s="167">
        <f t="shared" si="44"/>
        <v>72</v>
      </c>
      <c r="T2841" s="167" t="s">
        <v>1361</v>
      </c>
    </row>
    <row r="2842" spans="1:20">
      <c r="A2842" s="167">
        <v>51450</v>
      </c>
      <c r="B2842" s="168">
        <v>45901</v>
      </c>
      <c r="C2842" s="168">
        <v>45901</v>
      </c>
      <c r="D2842" s="167" t="s">
        <v>5022</v>
      </c>
      <c r="E2842" s="167" t="s">
        <v>5022</v>
      </c>
      <c r="F2842" s="167" t="s">
        <v>1425</v>
      </c>
      <c r="G2842" s="167" t="s">
        <v>1426</v>
      </c>
      <c r="I2842" s="167" t="s">
        <v>1405</v>
      </c>
      <c r="J2842" s="167" t="s">
        <v>1788</v>
      </c>
      <c r="K2842" s="167" t="s">
        <v>1235</v>
      </c>
      <c r="L2842" s="167" t="s">
        <v>1789</v>
      </c>
      <c r="M2842" s="167" t="s">
        <v>4056</v>
      </c>
      <c r="O2842" s="167">
        <v>10829</v>
      </c>
      <c r="P2842" s="167" t="s">
        <v>4987</v>
      </c>
      <c r="Q2842" s="167">
        <v>92</v>
      </c>
      <c r="S2842" s="167">
        <f t="shared" si="44"/>
        <v>92</v>
      </c>
      <c r="T2842" s="167" t="s">
        <v>1361</v>
      </c>
    </row>
    <row r="2843" spans="1:20">
      <c r="A2843" s="167">
        <v>51450</v>
      </c>
      <c r="B2843" s="168">
        <v>45901</v>
      </c>
      <c r="C2843" s="168">
        <v>45901</v>
      </c>
      <c r="D2843" s="167" t="s">
        <v>5022</v>
      </c>
      <c r="E2843" s="167" t="s">
        <v>5022</v>
      </c>
      <c r="F2843" s="167" t="s">
        <v>1425</v>
      </c>
      <c r="G2843" s="167" t="s">
        <v>1426</v>
      </c>
      <c r="I2843" s="167" t="s">
        <v>1405</v>
      </c>
      <c r="J2843" s="167" t="s">
        <v>1522</v>
      </c>
      <c r="K2843" s="167" t="s">
        <v>1235</v>
      </c>
      <c r="L2843" s="167" t="s">
        <v>1523</v>
      </c>
      <c r="M2843" s="167" t="s">
        <v>4056</v>
      </c>
      <c r="O2843" s="167">
        <v>10829</v>
      </c>
      <c r="P2843" s="167" t="s">
        <v>4987</v>
      </c>
      <c r="Q2843" s="167">
        <v>96</v>
      </c>
      <c r="S2843" s="167">
        <f t="shared" si="44"/>
        <v>96</v>
      </c>
      <c r="T2843" s="167" t="s">
        <v>1361</v>
      </c>
    </row>
    <row r="2844" spans="1:20">
      <c r="A2844" s="167">
        <v>51450</v>
      </c>
      <c r="B2844" s="168">
        <v>45901</v>
      </c>
      <c r="C2844" s="168">
        <v>45901</v>
      </c>
      <c r="D2844" s="167" t="s">
        <v>5022</v>
      </c>
      <c r="E2844" s="167" t="s">
        <v>5022</v>
      </c>
      <c r="F2844" s="167" t="s">
        <v>1425</v>
      </c>
      <c r="G2844" s="167" t="s">
        <v>1426</v>
      </c>
      <c r="I2844" s="167" t="s">
        <v>1405</v>
      </c>
      <c r="J2844" s="167" t="s">
        <v>1693</v>
      </c>
      <c r="K2844" s="167" t="s">
        <v>1235</v>
      </c>
      <c r="L2844" s="167" t="s">
        <v>1694</v>
      </c>
      <c r="M2844" s="167" t="s">
        <v>4056</v>
      </c>
      <c r="O2844" s="167">
        <v>10829</v>
      </c>
      <c r="P2844" s="167" t="s">
        <v>4987</v>
      </c>
      <c r="Q2844" s="167">
        <v>122.4</v>
      </c>
      <c r="S2844" s="167">
        <f t="shared" si="44"/>
        <v>122.4</v>
      </c>
      <c r="T2844" s="167" t="s">
        <v>1361</v>
      </c>
    </row>
    <row r="2845" spans="1:20">
      <c r="A2845" s="167">
        <v>51450</v>
      </c>
      <c r="B2845" s="168">
        <v>45901</v>
      </c>
      <c r="C2845" s="168">
        <v>45901</v>
      </c>
      <c r="D2845" s="167" t="s">
        <v>5022</v>
      </c>
      <c r="E2845" s="167" t="s">
        <v>5022</v>
      </c>
      <c r="F2845" s="167" t="s">
        <v>1425</v>
      </c>
      <c r="G2845" s="167" t="s">
        <v>1426</v>
      </c>
      <c r="I2845" s="167" t="s">
        <v>1405</v>
      </c>
      <c r="J2845" s="167" t="s">
        <v>1643</v>
      </c>
      <c r="K2845" s="167" t="s">
        <v>1235</v>
      </c>
      <c r="L2845" s="167" t="s">
        <v>1644</v>
      </c>
      <c r="M2845" s="167" t="s">
        <v>4056</v>
      </c>
      <c r="O2845" s="167">
        <v>10829</v>
      </c>
      <c r="P2845" s="167" t="s">
        <v>4987</v>
      </c>
      <c r="Q2845" s="167">
        <v>430</v>
      </c>
      <c r="S2845" s="167">
        <f t="shared" si="44"/>
        <v>430</v>
      </c>
      <c r="T2845" s="167" t="s">
        <v>1361</v>
      </c>
    </row>
    <row r="2846" spans="1:20">
      <c r="A2846" s="167">
        <v>51450</v>
      </c>
      <c r="B2846" s="168">
        <v>45901</v>
      </c>
      <c r="C2846" s="168">
        <v>45901</v>
      </c>
      <c r="D2846" s="167" t="s">
        <v>5022</v>
      </c>
      <c r="E2846" s="167" t="s">
        <v>5022</v>
      </c>
      <c r="F2846" s="167" t="s">
        <v>1425</v>
      </c>
      <c r="G2846" s="167" t="s">
        <v>1426</v>
      </c>
      <c r="I2846" s="167" t="s">
        <v>1405</v>
      </c>
      <c r="J2846" s="167" t="s">
        <v>1501</v>
      </c>
      <c r="K2846" s="167" t="s">
        <v>1235</v>
      </c>
      <c r="L2846" s="167" t="s">
        <v>1502</v>
      </c>
      <c r="M2846" s="167" t="s">
        <v>4056</v>
      </c>
      <c r="O2846" s="167">
        <v>10829</v>
      </c>
      <c r="P2846" s="167" t="s">
        <v>4987</v>
      </c>
      <c r="Q2846" s="167">
        <v>457.6</v>
      </c>
      <c r="S2846" s="167">
        <f t="shared" si="44"/>
        <v>457.6</v>
      </c>
      <c r="T2846" s="167" t="s">
        <v>1361</v>
      </c>
    </row>
    <row r="2847" spans="1:20">
      <c r="A2847" s="167">
        <v>51450</v>
      </c>
      <c r="B2847" s="168">
        <v>45901</v>
      </c>
      <c r="C2847" s="168">
        <v>45901</v>
      </c>
      <c r="D2847" s="167" t="s">
        <v>5024</v>
      </c>
      <c r="E2847" s="167" t="s">
        <v>5024</v>
      </c>
      <c r="F2847" s="167" t="s">
        <v>1425</v>
      </c>
      <c r="G2847" s="167" t="s">
        <v>1426</v>
      </c>
      <c r="I2847" s="167" t="s">
        <v>1405</v>
      </c>
      <c r="J2847" s="167" t="s">
        <v>1643</v>
      </c>
      <c r="K2847" s="167" t="s">
        <v>1244</v>
      </c>
      <c r="L2847" s="167" t="s">
        <v>1644</v>
      </c>
      <c r="M2847" s="167" t="s">
        <v>4103</v>
      </c>
      <c r="O2847" s="167">
        <v>10780</v>
      </c>
      <c r="P2847" s="167" t="s">
        <v>4987</v>
      </c>
      <c r="Q2847" s="167">
        <v>100</v>
      </c>
      <c r="S2847" s="167">
        <f t="shared" si="44"/>
        <v>100</v>
      </c>
      <c r="T2847" s="167" t="s">
        <v>1361</v>
      </c>
    </row>
    <row r="2848" spans="1:20">
      <c r="A2848" s="167">
        <v>51450</v>
      </c>
      <c r="B2848" s="168">
        <v>45901</v>
      </c>
      <c r="C2848" s="168">
        <v>45901</v>
      </c>
      <c r="D2848" s="167" t="s">
        <v>5028</v>
      </c>
      <c r="E2848" s="167" t="s">
        <v>5028</v>
      </c>
      <c r="F2848" s="167" t="s">
        <v>1425</v>
      </c>
      <c r="G2848" s="167" t="s">
        <v>1426</v>
      </c>
      <c r="I2848" s="167" t="s">
        <v>1405</v>
      </c>
      <c r="J2848" s="167" t="s">
        <v>2033</v>
      </c>
      <c r="K2848" s="167" t="s">
        <v>1259</v>
      </c>
      <c r="L2848" s="167" t="s">
        <v>2034</v>
      </c>
      <c r="M2848" s="167" t="s">
        <v>4213</v>
      </c>
      <c r="O2848" s="167">
        <v>10785</v>
      </c>
      <c r="P2848" s="167" t="s">
        <v>4987</v>
      </c>
      <c r="Q2848" s="167">
        <v>3.84</v>
      </c>
      <c r="S2848" s="167">
        <f t="shared" si="44"/>
        <v>3.84</v>
      </c>
      <c r="T2848" s="167" t="s">
        <v>1361</v>
      </c>
    </row>
    <row r="2849" spans="1:20">
      <c r="A2849" s="167">
        <v>51450</v>
      </c>
      <c r="B2849" s="168">
        <v>45901</v>
      </c>
      <c r="C2849" s="168">
        <v>45901</v>
      </c>
      <c r="D2849" s="167" t="s">
        <v>5028</v>
      </c>
      <c r="E2849" s="167" t="s">
        <v>5028</v>
      </c>
      <c r="F2849" s="167" t="s">
        <v>1425</v>
      </c>
      <c r="G2849" s="167" t="s">
        <v>1426</v>
      </c>
      <c r="I2849" s="167" t="s">
        <v>1405</v>
      </c>
      <c r="J2849" s="167" t="s">
        <v>1522</v>
      </c>
      <c r="K2849" s="167" t="s">
        <v>1259</v>
      </c>
      <c r="L2849" s="167" t="s">
        <v>1523</v>
      </c>
      <c r="M2849" s="167" t="s">
        <v>4213</v>
      </c>
      <c r="O2849" s="167">
        <v>10785</v>
      </c>
      <c r="P2849" s="167" t="s">
        <v>4987</v>
      </c>
      <c r="Q2849" s="167">
        <v>14.4</v>
      </c>
      <c r="S2849" s="167">
        <f t="shared" si="44"/>
        <v>14.4</v>
      </c>
      <c r="T2849" s="167" t="s">
        <v>1361</v>
      </c>
    </row>
    <row r="2850" spans="1:20">
      <c r="A2850" s="167">
        <v>51450</v>
      </c>
      <c r="B2850" s="168">
        <v>45901</v>
      </c>
      <c r="C2850" s="168">
        <v>45901</v>
      </c>
      <c r="D2850" s="167" t="s">
        <v>5028</v>
      </c>
      <c r="E2850" s="167" t="s">
        <v>5028</v>
      </c>
      <c r="F2850" s="167" t="s">
        <v>1425</v>
      </c>
      <c r="G2850" s="167" t="s">
        <v>1426</v>
      </c>
      <c r="I2850" s="167" t="s">
        <v>1405</v>
      </c>
      <c r="J2850" s="167" t="s">
        <v>1501</v>
      </c>
      <c r="K2850" s="167" t="s">
        <v>1259</v>
      </c>
      <c r="L2850" s="167" t="s">
        <v>1502</v>
      </c>
      <c r="M2850" s="167" t="s">
        <v>4213</v>
      </c>
      <c r="O2850" s="167">
        <v>10785</v>
      </c>
      <c r="P2850" s="167" t="s">
        <v>4987</v>
      </c>
      <c r="Q2850" s="167">
        <v>264</v>
      </c>
      <c r="S2850" s="167">
        <f t="shared" si="44"/>
        <v>264</v>
      </c>
      <c r="T2850" s="167" t="s">
        <v>1361</v>
      </c>
    </row>
    <row r="2851" spans="1:20">
      <c r="A2851" s="167">
        <v>51450</v>
      </c>
      <c r="B2851" s="168">
        <v>45901</v>
      </c>
      <c r="C2851" s="168">
        <v>45901</v>
      </c>
      <c r="D2851" s="167" t="s">
        <v>5029</v>
      </c>
      <c r="E2851" s="167" t="s">
        <v>5029</v>
      </c>
      <c r="F2851" s="167" t="s">
        <v>1425</v>
      </c>
      <c r="G2851" s="167" t="s">
        <v>1426</v>
      </c>
      <c r="I2851" s="167" t="s">
        <v>1405</v>
      </c>
      <c r="J2851" s="167" t="s">
        <v>1583</v>
      </c>
      <c r="K2851" s="167" t="s">
        <v>1264</v>
      </c>
      <c r="L2851" s="167" t="s">
        <v>1584</v>
      </c>
      <c r="M2851" s="167" t="s">
        <v>4256</v>
      </c>
      <c r="O2851" s="167">
        <v>10802</v>
      </c>
      <c r="P2851" s="167" t="s">
        <v>4987</v>
      </c>
      <c r="Q2851" s="167">
        <v>6.4</v>
      </c>
      <c r="S2851" s="167">
        <f t="shared" si="44"/>
        <v>6.4</v>
      </c>
      <c r="T2851" s="167" t="s">
        <v>1361</v>
      </c>
    </row>
    <row r="2852" spans="1:20">
      <c r="A2852" s="167">
        <v>51450</v>
      </c>
      <c r="B2852" s="168">
        <v>45901</v>
      </c>
      <c r="C2852" s="168">
        <v>45901</v>
      </c>
      <c r="D2852" s="167" t="s">
        <v>5029</v>
      </c>
      <c r="E2852" s="167" t="s">
        <v>5029</v>
      </c>
      <c r="F2852" s="167" t="s">
        <v>1425</v>
      </c>
      <c r="G2852" s="167" t="s">
        <v>1426</v>
      </c>
      <c r="I2852" s="167" t="s">
        <v>1405</v>
      </c>
      <c r="J2852" s="167" t="s">
        <v>1501</v>
      </c>
      <c r="K2852" s="167" t="s">
        <v>1264</v>
      </c>
      <c r="L2852" s="167" t="s">
        <v>1502</v>
      </c>
      <c r="M2852" s="167" t="s">
        <v>4256</v>
      </c>
      <c r="O2852" s="167">
        <v>10802</v>
      </c>
      <c r="P2852" s="167" t="s">
        <v>4987</v>
      </c>
      <c r="Q2852" s="167">
        <v>105.6</v>
      </c>
      <c r="S2852" s="167">
        <f t="shared" si="44"/>
        <v>105.6</v>
      </c>
      <c r="T2852" s="167" t="s">
        <v>1361</v>
      </c>
    </row>
    <row r="2853" spans="1:20">
      <c r="A2853" s="167">
        <v>51450</v>
      </c>
      <c r="B2853" s="168">
        <v>45901</v>
      </c>
      <c r="C2853" s="168">
        <v>45901</v>
      </c>
      <c r="D2853" s="167" t="s">
        <v>5030</v>
      </c>
      <c r="E2853" s="167" t="s">
        <v>5030</v>
      </c>
      <c r="F2853" s="167" t="s">
        <v>1425</v>
      </c>
      <c r="G2853" s="167" t="s">
        <v>1426</v>
      </c>
      <c r="I2853" s="167" t="s">
        <v>1405</v>
      </c>
      <c r="J2853" s="167" t="s">
        <v>1583</v>
      </c>
      <c r="K2853" s="167" t="s">
        <v>1279</v>
      </c>
      <c r="L2853" s="167" t="s">
        <v>1584</v>
      </c>
      <c r="M2853" s="167" t="s">
        <v>4313</v>
      </c>
      <c r="O2853" s="167">
        <v>10827</v>
      </c>
      <c r="P2853" s="167" t="s">
        <v>4987</v>
      </c>
      <c r="Q2853" s="167">
        <v>9.6</v>
      </c>
      <c r="S2853" s="167">
        <f t="shared" si="44"/>
        <v>9.6</v>
      </c>
      <c r="T2853" s="167" t="s">
        <v>1361</v>
      </c>
    </row>
    <row r="2854" spans="1:20">
      <c r="A2854" s="167">
        <v>51450</v>
      </c>
      <c r="B2854" s="168">
        <v>45901</v>
      </c>
      <c r="C2854" s="168">
        <v>45901</v>
      </c>
      <c r="D2854" s="167" t="s">
        <v>5030</v>
      </c>
      <c r="E2854" s="167" t="s">
        <v>5030</v>
      </c>
      <c r="F2854" s="167" t="s">
        <v>1425</v>
      </c>
      <c r="G2854" s="167" t="s">
        <v>1426</v>
      </c>
      <c r="I2854" s="167" t="s">
        <v>1405</v>
      </c>
      <c r="J2854" s="167" t="s">
        <v>1540</v>
      </c>
      <c r="K2854" s="167" t="s">
        <v>1279</v>
      </c>
      <c r="L2854" s="167" t="s">
        <v>1541</v>
      </c>
      <c r="M2854" s="167" t="s">
        <v>4313</v>
      </c>
      <c r="O2854" s="167">
        <v>10827</v>
      </c>
      <c r="P2854" s="167" t="s">
        <v>4987</v>
      </c>
      <c r="Q2854" s="167">
        <v>21.12</v>
      </c>
      <c r="S2854" s="167">
        <f t="shared" si="44"/>
        <v>21.12</v>
      </c>
      <c r="T2854" s="167" t="s">
        <v>1361</v>
      </c>
    </row>
    <row r="2855" spans="1:20">
      <c r="A2855" s="167">
        <v>51450</v>
      </c>
      <c r="B2855" s="168">
        <v>45901</v>
      </c>
      <c r="C2855" s="168">
        <v>45901</v>
      </c>
      <c r="D2855" s="167" t="s">
        <v>5030</v>
      </c>
      <c r="E2855" s="167" t="s">
        <v>5030</v>
      </c>
      <c r="F2855" s="167" t="s">
        <v>1425</v>
      </c>
      <c r="G2855" s="167" t="s">
        <v>1426</v>
      </c>
      <c r="I2855" s="167" t="s">
        <v>1405</v>
      </c>
      <c r="J2855" s="167" t="s">
        <v>2161</v>
      </c>
      <c r="K2855" s="167" t="s">
        <v>1279</v>
      </c>
      <c r="L2855" s="167" t="s">
        <v>2162</v>
      </c>
      <c r="M2855" s="167" t="s">
        <v>4313</v>
      </c>
      <c r="O2855" s="167">
        <v>10827</v>
      </c>
      <c r="P2855" s="167" t="s">
        <v>4987</v>
      </c>
      <c r="Q2855" s="167">
        <v>28.8</v>
      </c>
      <c r="S2855" s="167">
        <f t="shared" si="44"/>
        <v>28.8</v>
      </c>
      <c r="T2855" s="167" t="s">
        <v>1361</v>
      </c>
    </row>
    <row r="2856" spans="1:20">
      <c r="A2856" s="167">
        <v>51450</v>
      </c>
      <c r="B2856" s="168">
        <v>45901</v>
      </c>
      <c r="C2856" s="168">
        <v>45901</v>
      </c>
      <c r="D2856" s="167" t="s">
        <v>5030</v>
      </c>
      <c r="E2856" s="167" t="s">
        <v>5030</v>
      </c>
      <c r="F2856" s="167" t="s">
        <v>1425</v>
      </c>
      <c r="G2856" s="167" t="s">
        <v>1426</v>
      </c>
      <c r="I2856" s="167" t="s">
        <v>1405</v>
      </c>
      <c r="J2856" s="167" t="s">
        <v>2892</v>
      </c>
      <c r="K2856" s="167" t="s">
        <v>1279</v>
      </c>
      <c r="L2856" s="167" t="s">
        <v>2893</v>
      </c>
      <c r="M2856" s="167" t="s">
        <v>4313</v>
      </c>
      <c r="O2856" s="167">
        <v>10827</v>
      </c>
      <c r="P2856" s="167" t="s">
        <v>4987</v>
      </c>
      <c r="Q2856" s="167">
        <v>47.04</v>
      </c>
      <c r="S2856" s="167">
        <f t="shared" si="44"/>
        <v>47.04</v>
      </c>
      <c r="T2856" s="167" t="s">
        <v>1361</v>
      </c>
    </row>
    <row r="2857" spans="1:20">
      <c r="A2857" s="167">
        <v>51450</v>
      </c>
      <c r="B2857" s="168">
        <v>45901</v>
      </c>
      <c r="C2857" s="168">
        <v>45901</v>
      </c>
      <c r="D2857" s="167" t="s">
        <v>5030</v>
      </c>
      <c r="E2857" s="167" t="s">
        <v>5030</v>
      </c>
      <c r="F2857" s="167" t="s">
        <v>1425</v>
      </c>
      <c r="G2857" s="167" t="s">
        <v>1426</v>
      </c>
      <c r="I2857" s="167" t="s">
        <v>1405</v>
      </c>
      <c r="J2857" s="167" t="s">
        <v>1501</v>
      </c>
      <c r="K2857" s="167" t="s">
        <v>1279</v>
      </c>
      <c r="L2857" s="167" t="s">
        <v>1502</v>
      </c>
      <c r="M2857" s="167" t="s">
        <v>4313</v>
      </c>
      <c r="O2857" s="167">
        <v>10827</v>
      </c>
      <c r="P2857" s="167" t="s">
        <v>4987</v>
      </c>
      <c r="Q2857" s="167">
        <v>968</v>
      </c>
      <c r="S2857" s="167">
        <f t="shared" si="44"/>
        <v>968</v>
      </c>
      <c r="T2857" s="167" t="s">
        <v>1361</v>
      </c>
    </row>
    <row r="2858" spans="1:20">
      <c r="A2858" s="167">
        <v>51450</v>
      </c>
      <c r="B2858" s="168">
        <v>45901</v>
      </c>
      <c r="C2858" s="168">
        <v>45901</v>
      </c>
      <c r="D2858" s="167" t="s">
        <v>5031</v>
      </c>
      <c r="E2858" s="167" t="s">
        <v>5031</v>
      </c>
      <c r="F2858" s="167" t="s">
        <v>1425</v>
      </c>
      <c r="G2858" s="167" t="s">
        <v>1426</v>
      </c>
      <c r="I2858" s="167" t="s">
        <v>1405</v>
      </c>
      <c r="J2858" s="167" t="s">
        <v>1510</v>
      </c>
      <c r="K2858" s="167" t="s">
        <v>1284</v>
      </c>
      <c r="L2858" s="167" t="s">
        <v>1511</v>
      </c>
      <c r="M2858" s="167" t="s">
        <v>4375</v>
      </c>
      <c r="O2858" s="167">
        <v>10787</v>
      </c>
      <c r="P2858" s="167" t="s">
        <v>4987</v>
      </c>
      <c r="Q2858" s="167">
        <v>32</v>
      </c>
      <c r="S2858" s="167">
        <f t="shared" si="44"/>
        <v>32</v>
      </c>
      <c r="T2858" s="167" t="s">
        <v>1361</v>
      </c>
    </row>
    <row r="2859" spans="1:20">
      <c r="A2859" s="167">
        <v>51450</v>
      </c>
      <c r="B2859" s="168">
        <v>45901</v>
      </c>
      <c r="C2859" s="168">
        <v>45901</v>
      </c>
      <c r="D2859" s="167" t="s">
        <v>5031</v>
      </c>
      <c r="E2859" s="167" t="s">
        <v>5031</v>
      </c>
      <c r="F2859" s="167" t="s">
        <v>1425</v>
      </c>
      <c r="G2859" s="167" t="s">
        <v>1426</v>
      </c>
      <c r="I2859" s="167" t="s">
        <v>1405</v>
      </c>
      <c r="J2859" s="167" t="s">
        <v>1643</v>
      </c>
      <c r="K2859" s="167" t="s">
        <v>1284</v>
      </c>
      <c r="L2859" s="167" t="s">
        <v>1644</v>
      </c>
      <c r="M2859" s="167" t="s">
        <v>4375</v>
      </c>
      <c r="O2859" s="167">
        <v>10787</v>
      </c>
      <c r="P2859" s="167" t="s">
        <v>4987</v>
      </c>
      <c r="Q2859" s="167">
        <v>200</v>
      </c>
      <c r="S2859" s="167">
        <f t="shared" si="44"/>
        <v>200</v>
      </c>
      <c r="T2859" s="167" t="s">
        <v>1361</v>
      </c>
    </row>
    <row r="2860" spans="1:20">
      <c r="A2860" s="167">
        <v>51450</v>
      </c>
      <c r="B2860" s="168">
        <v>45901</v>
      </c>
      <c r="C2860" s="168">
        <v>45901</v>
      </c>
      <c r="D2860" s="167" t="s">
        <v>6081</v>
      </c>
      <c r="E2860" s="167" t="s">
        <v>6081</v>
      </c>
      <c r="F2860" s="167" t="s">
        <v>1425</v>
      </c>
      <c r="G2860" s="167" t="s">
        <v>1426</v>
      </c>
      <c r="I2860" s="167" t="s">
        <v>1405</v>
      </c>
      <c r="J2860" s="167" t="s">
        <v>2033</v>
      </c>
      <c r="K2860" s="167" t="s">
        <v>1294</v>
      </c>
      <c r="L2860" s="167" t="s">
        <v>2034</v>
      </c>
      <c r="M2860" s="167" t="s">
        <v>4401</v>
      </c>
      <c r="O2860" s="167">
        <v>10776</v>
      </c>
      <c r="P2860" s="167" t="s">
        <v>4987</v>
      </c>
      <c r="Q2860" s="167">
        <v>7.68</v>
      </c>
      <c r="S2860" s="167">
        <f t="shared" si="44"/>
        <v>7.68</v>
      </c>
      <c r="T2860" s="167" t="s">
        <v>1361</v>
      </c>
    </row>
    <row r="2861" spans="1:20">
      <c r="A2861" s="167">
        <v>51450</v>
      </c>
      <c r="B2861" s="168">
        <v>45901</v>
      </c>
      <c r="C2861" s="168">
        <v>45901</v>
      </c>
      <c r="D2861" s="167" t="s">
        <v>6081</v>
      </c>
      <c r="E2861" s="167" t="s">
        <v>6081</v>
      </c>
      <c r="F2861" s="167" t="s">
        <v>1425</v>
      </c>
      <c r="G2861" s="167" t="s">
        <v>1426</v>
      </c>
      <c r="I2861" s="167" t="s">
        <v>1405</v>
      </c>
      <c r="J2861" s="167" t="s">
        <v>2892</v>
      </c>
      <c r="K2861" s="167" t="s">
        <v>1294</v>
      </c>
      <c r="L2861" s="167" t="s">
        <v>2893</v>
      </c>
      <c r="M2861" s="167" t="s">
        <v>4401</v>
      </c>
      <c r="O2861" s="167">
        <v>10776</v>
      </c>
      <c r="P2861" s="167" t="s">
        <v>4987</v>
      </c>
      <c r="Q2861" s="167">
        <v>7.83</v>
      </c>
      <c r="S2861" s="167">
        <f t="shared" si="44"/>
        <v>7.83</v>
      </c>
      <c r="T2861" s="167" t="s">
        <v>1361</v>
      </c>
    </row>
    <row r="2862" spans="1:20">
      <c r="A2862" s="167">
        <v>51450</v>
      </c>
      <c r="B2862" s="168">
        <v>45901</v>
      </c>
      <c r="C2862" s="168">
        <v>45901</v>
      </c>
      <c r="D2862" s="167" t="s">
        <v>6081</v>
      </c>
      <c r="E2862" s="167" t="s">
        <v>6081</v>
      </c>
      <c r="F2862" s="167" t="s">
        <v>1425</v>
      </c>
      <c r="G2862" s="167" t="s">
        <v>1426</v>
      </c>
      <c r="I2862" s="167" t="s">
        <v>1405</v>
      </c>
      <c r="J2862" s="167" t="s">
        <v>4413</v>
      </c>
      <c r="K2862" s="167" t="s">
        <v>1294</v>
      </c>
      <c r="L2862" s="167" t="s">
        <v>4414</v>
      </c>
      <c r="M2862" s="167" t="s">
        <v>4401</v>
      </c>
      <c r="O2862" s="167">
        <v>10776</v>
      </c>
      <c r="P2862" s="167" t="s">
        <v>4987</v>
      </c>
      <c r="Q2862" s="167">
        <v>33</v>
      </c>
      <c r="S2862" s="167">
        <f t="shared" si="44"/>
        <v>33</v>
      </c>
      <c r="T2862" s="167" t="s">
        <v>1361</v>
      </c>
    </row>
    <row r="2863" spans="1:20">
      <c r="A2863" s="167">
        <v>51450</v>
      </c>
      <c r="B2863" s="168">
        <v>45901</v>
      </c>
      <c r="C2863" s="168">
        <v>45901</v>
      </c>
      <c r="D2863" s="167" t="s">
        <v>6081</v>
      </c>
      <c r="E2863" s="167" t="s">
        <v>6081</v>
      </c>
      <c r="F2863" s="167" t="s">
        <v>1425</v>
      </c>
      <c r="G2863" s="167" t="s">
        <v>1426</v>
      </c>
      <c r="I2863" s="167" t="s">
        <v>1405</v>
      </c>
      <c r="J2863" s="167" t="s">
        <v>4420</v>
      </c>
      <c r="K2863" s="167" t="s">
        <v>1294</v>
      </c>
      <c r="L2863" s="167" t="s">
        <v>4421</v>
      </c>
      <c r="M2863" s="167" t="s">
        <v>4401</v>
      </c>
      <c r="O2863" s="167">
        <v>10776</v>
      </c>
      <c r="P2863" s="167" t="s">
        <v>4987</v>
      </c>
      <c r="Q2863" s="167">
        <v>39.17</v>
      </c>
      <c r="S2863" s="167">
        <f t="shared" si="44"/>
        <v>39.17</v>
      </c>
      <c r="T2863" s="167" t="s">
        <v>1361</v>
      </c>
    </row>
    <row r="2864" spans="1:20">
      <c r="A2864" s="167">
        <v>51450</v>
      </c>
      <c r="B2864" s="168">
        <v>45901</v>
      </c>
      <c r="C2864" s="168">
        <v>45901</v>
      </c>
      <c r="D2864" s="167" t="s">
        <v>6081</v>
      </c>
      <c r="E2864" s="167" t="s">
        <v>6081</v>
      </c>
      <c r="F2864" s="167" t="s">
        <v>1425</v>
      </c>
      <c r="G2864" s="167" t="s">
        <v>1426</v>
      </c>
      <c r="I2864" s="167" t="s">
        <v>1405</v>
      </c>
      <c r="J2864" s="167" t="s">
        <v>2577</v>
      </c>
      <c r="K2864" s="167" t="s">
        <v>1294</v>
      </c>
      <c r="L2864" s="167" t="s">
        <v>2578</v>
      </c>
      <c r="M2864" s="167" t="s">
        <v>4401</v>
      </c>
      <c r="O2864" s="167">
        <v>10776</v>
      </c>
      <c r="P2864" s="167" t="s">
        <v>4987</v>
      </c>
      <c r="Q2864" s="167">
        <v>63.36</v>
      </c>
      <c r="S2864" s="167">
        <f t="shared" si="44"/>
        <v>63.36</v>
      </c>
      <c r="T2864" s="167" t="s">
        <v>1361</v>
      </c>
    </row>
    <row r="2865" spans="1:20">
      <c r="A2865" s="167">
        <v>51450</v>
      </c>
      <c r="B2865" s="168">
        <v>45901</v>
      </c>
      <c r="C2865" s="168">
        <v>45901</v>
      </c>
      <c r="D2865" s="167" t="s">
        <v>6081</v>
      </c>
      <c r="E2865" s="167" t="s">
        <v>6081</v>
      </c>
      <c r="F2865" s="167" t="s">
        <v>1425</v>
      </c>
      <c r="G2865" s="167" t="s">
        <v>1426</v>
      </c>
      <c r="I2865" s="167" t="s">
        <v>1405</v>
      </c>
      <c r="J2865" s="167" t="s">
        <v>2581</v>
      </c>
      <c r="K2865" s="167" t="s">
        <v>1294</v>
      </c>
      <c r="L2865" s="167" t="s">
        <v>2582</v>
      </c>
      <c r="M2865" s="167" t="s">
        <v>4401</v>
      </c>
      <c r="O2865" s="167">
        <v>10776</v>
      </c>
      <c r="P2865" s="167" t="s">
        <v>4987</v>
      </c>
      <c r="Q2865" s="167">
        <v>186.2</v>
      </c>
      <c r="S2865" s="167">
        <f t="shared" si="44"/>
        <v>186.2</v>
      </c>
      <c r="T2865" s="167" t="s">
        <v>1361</v>
      </c>
    </row>
    <row r="2866" spans="1:20">
      <c r="A2866" s="167">
        <v>51450</v>
      </c>
      <c r="B2866" s="168">
        <v>45901</v>
      </c>
      <c r="C2866" s="168">
        <v>45901</v>
      </c>
      <c r="D2866" s="167" t="s">
        <v>6081</v>
      </c>
      <c r="E2866" s="167" t="s">
        <v>6081</v>
      </c>
      <c r="F2866" s="167" t="s">
        <v>1425</v>
      </c>
      <c r="G2866" s="167" t="s">
        <v>1426</v>
      </c>
      <c r="I2866" s="167" t="s">
        <v>1405</v>
      </c>
      <c r="J2866" s="167" t="s">
        <v>4424</v>
      </c>
      <c r="K2866" s="167" t="s">
        <v>1294</v>
      </c>
      <c r="L2866" s="167" t="s">
        <v>4425</v>
      </c>
      <c r="M2866" s="167" t="s">
        <v>4401</v>
      </c>
      <c r="O2866" s="167">
        <v>10776</v>
      </c>
      <c r="P2866" s="167" t="s">
        <v>4987</v>
      </c>
      <c r="Q2866" s="167">
        <v>235.04</v>
      </c>
      <c r="S2866" s="167">
        <f t="shared" si="44"/>
        <v>235.04</v>
      </c>
      <c r="T2866" s="167" t="s">
        <v>1361</v>
      </c>
    </row>
    <row r="2867" spans="1:20">
      <c r="A2867" s="167">
        <v>51450</v>
      </c>
      <c r="B2867" s="168">
        <v>45901</v>
      </c>
      <c r="C2867" s="168">
        <v>45901</v>
      </c>
      <c r="D2867" s="167" t="s">
        <v>6081</v>
      </c>
      <c r="E2867" s="167" t="s">
        <v>6081</v>
      </c>
      <c r="F2867" s="167" t="s">
        <v>1425</v>
      </c>
      <c r="G2867" s="167" t="s">
        <v>1426</v>
      </c>
      <c r="I2867" s="167" t="s">
        <v>1405</v>
      </c>
      <c r="J2867" s="167" t="s">
        <v>1540</v>
      </c>
      <c r="K2867" s="167" t="s">
        <v>1294</v>
      </c>
      <c r="L2867" s="167" t="s">
        <v>1541</v>
      </c>
      <c r="M2867" s="167" t="s">
        <v>4401</v>
      </c>
      <c r="O2867" s="167">
        <v>10776</v>
      </c>
      <c r="P2867" s="167" t="s">
        <v>4987</v>
      </c>
      <c r="Q2867" s="167">
        <v>1013.76</v>
      </c>
      <c r="S2867" s="167">
        <f t="shared" si="44"/>
        <v>1013.76</v>
      </c>
      <c r="T2867" s="167" t="s">
        <v>1361</v>
      </c>
    </row>
    <row r="2868" spans="1:20">
      <c r="A2868" s="167">
        <v>51450</v>
      </c>
      <c r="B2868" s="168">
        <v>45901</v>
      </c>
      <c r="C2868" s="168">
        <v>45901</v>
      </c>
      <c r="D2868" s="167" t="s">
        <v>5425</v>
      </c>
      <c r="E2868" s="167" t="s">
        <v>5425</v>
      </c>
      <c r="F2868" s="167" t="s">
        <v>1425</v>
      </c>
      <c r="G2868" s="167" t="s">
        <v>1426</v>
      </c>
      <c r="I2868" s="167" t="s">
        <v>1405</v>
      </c>
      <c r="J2868" s="167" t="s">
        <v>1522</v>
      </c>
      <c r="K2868" s="167" t="s">
        <v>1318</v>
      </c>
      <c r="L2868" s="167" t="s">
        <v>1523</v>
      </c>
      <c r="M2868" s="167" t="s">
        <v>4701</v>
      </c>
      <c r="O2868" s="167">
        <v>10833</v>
      </c>
      <c r="P2868" s="167" t="s">
        <v>4987</v>
      </c>
      <c r="Q2868" s="167">
        <v>10.08</v>
      </c>
      <c r="S2868" s="167">
        <f t="shared" si="44"/>
        <v>10.08</v>
      </c>
      <c r="T2868" s="167" t="s">
        <v>1361</v>
      </c>
    </row>
    <row r="2869" spans="1:20">
      <c r="A2869" s="167">
        <v>51450</v>
      </c>
      <c r="B2869" s="168">
        <v>45901</v>
      </c>
      <c r="C2869" s="168">
        <v>45901</v>
      </c>
      <c r="D2869" s="167" t="s">
        <v>5425</v>
      </c>
      <c r="E2869" s="167" t="s">
        <v>5425</v>
      </c>
      <c r="F2869" s="167" t="s">
        <v>1425</v>
      </c>
      <c r="G2869" s="167" t="s">
        <v>1426</v>
      </c>
      <c r="I2869" s="167" t="s">
        <v>1405</v>
      </c>
      <c r="J2869" s="167" t="s">
        <v>1510</v>
      </c>
      <c r="K2869" s="167" t="s">
        <v>1318</v>
      </c>
      <c r="L2869" s="167" t="s">
        <v>1511</v>
      </c>
      <c r="M2869" s="167" t="s">
        <v>4701</v>
      </c>
      <c r="O2869" s="167">
        <v>10833</v>
      </c>
      <c r="P2869" s="167" t="s">
        <v>4987</v>
      </c>
      <c r="Q2869" s="167">
        <v>13.44</v>
      </c>
      <c r="S2869" s="167">
        <f t="shared" si="44"/>
        <v>13.44</v>
      </c>
      <c r="T2869" s="167" t="s">
        <v>1361</v>
      </c>
    </row>
    <row r="2870" spans="1:20">
      <c r="A2870" s="167">
        <v>51450</v>
      </c>
      <c r="B2870" s="168">
        <v>45901</v>
      </c>
      <c r="C2870" s="168">
        <v>45901</v>
      </c>
      <c r="D2870" s="167" t="s">
        <v>5425</v>
      </c>
      <c r="E2870" s="167" t="s">
        <v>5425</v>
      </c>
      <c r="F2870" s="167" t="s">
        <v>1425</v>
      </c>
      <c r="G2870" s="167" t="s">
        <v>1426</v>
      </c>
      <c r="I2870" s="167" t="s">
        <v>1405</v>
      </c>
      <c r="J2870" s="167" t="s">
        <v>1501</v>
      </c>
      <c r="K2870" s="167" t="s">
        <v>1318</v>
      </c>
      <c r="L2870" s="167" t="s">
        <v>1502</v>
      </c>
      <c r="M2870" s="167" t="s">
        <v>4701</v>
      </c>
      <c r="O2870" s="167">
        <v>10833</v>
      </c>
      <c r="P2870" s="167" t="s">
        <v>4987</v>
      </c>
      <c r="Q2870" s="167">
        <v>1386</v>
      </c>
      <c r="S2870" s="167">
        <f t="shared" si="44"/>
        <v>1386</v>
      </c>
      <c r="T2870" s="167" t="s">
        <v>1361</v>
      </c>
    </row>
    <row r="2871" spans="1:20">
      <c r="A2871" s="167">
        <v>51450</v>
      </c>
      <c r="B2871" s="168">
        <v>45901</v>
      </c>
      <c r="C2871" s="168">
        <v>45901</v>
      </c>
      <c r="D2871" s="167" t="s">
        <v>5034</v>
      </c>
      <c r="E2871" s="167" t="s">
        <v>5034</v>
      </c>
      <c r="F2871" s="167" t="s">
        <v>1425</v>
      </c>
      <c r="G2871" s="167" t="s">
        <v>1426</v>
      </c>
      <c r="I2871" s="167" t="s">
        <v>1405</v>
      </c>
      <c r="J2871" s="167" t="s">
        <v>1583</v>
      </c>
      <c r="K2871" s="167" t="s">
        <v>1321</v>
      </c>
      <c r="L2871" s="167" t="s">
        <v>1584</v>
      </c>
      <c r="M2871" s="167" t="s">
        <v>4801</v>
      </c>
      <c r="O2871" s="167">
        <v>10800</v>
      </c>
      <c r="P2871" s="167" t="s">
        <v>4987</v>
      </c>
      <c r="Q2871" s="167">
        <v>3.36</v>
      </c>
      <c r="S2871" s="167">
        <f t="shared" si="44"/>
        <v>3.36</v>
      </c>
      <c r="T2871" s="167" t="s">
        <v>1361</v>
      </c>
    </row>
    <row r="2872" spans="1:20">
      <c r="A2872" s="167">
        <v>51450</v>
      </c>
      <c r="B2872" s="168">
        <v>45901</v>
      </c>
      <c r="C2872" s="168">
        <v>45901</v>
      </c>
      <c r="D2872" s="167" t="s">
        <v>5034</v>
      </c>
      <c r="E2872" s="167" t="s">
        <v>5034</v>
      </c>
      <c r="F2872" s="167" t="s">
        <v>1425</v>
      </c>
      <c r="G2872" s="167" t="s">
        <v>1426</v>
      </c>
      <c r="I2872" s="167" t="s">
        <v>1405</v>
      </c>
      <c r="J2872" s="167" t="s">
        <v>1501</v>
      </c>
      <c r="K2872" s="167" t="s">
        <v>1321</v>
      </c>
      <c r="L2872" s="167" t="s">
        <v>1502</v>
      </c>
      <c r="M2872" s="167" t="s">
        <v>4801</v>
      </c>
      <c r="O2872" s="167">
        <v>10800</v>
      </c>
      <c r="P2872" s="167" t="s">
        <v>4987</v>
      </c>
      <c r="Q2872" s="167">
        <v>422.4</v>
      </c>
      <c r="S2872" s="167">
        <f t="shared" si="44"/>
        <v>422.4</v>
      </c>
      <c r="T2872" s="167" t="s">
        <v>1361</v>
      </c>
    </row>
    <row r="2873" spans="1:20">
      <c r="A2873" s="167">
        <v>51450</v>
      </c>
      <c r="B2873" s="168">
        <v>45901</v>
      </c>
      <c r="C2873" s="168">
        <v>45901</v>
      </c>
      <c r="D2873" s="167" t="s">
        <v>5037</v>
      </c>
      <c r="E2873" s="167" t="s">
        <v>5037</v>
      </c>
      <c r="F2873" s="167" t="s">
        <v>1425</v>
      </c>
      <c r="G2873" s="167" t="s">
        <v>1426</v>
      </c>
      <c r="I2873" s="167" t="s">
        <v>1405</v>
      </c>
      <c r="J2873" s="167" t="s">
        <v>1583</v>
      </c>
      <c r="K2873" s="167" t="s">
        <v>1348</v>
      </c>
      <c r="L2873" s="167" t="s">
        <v>1584</v>
      </c>
      <c r="M2873" s="167" t="s">
        <v>4898</v>
      </c>
      <c r="O2873" s="167">
        <v>10838</v>
      </c>
      <c r="P2873" s="167" t="s">
        <v>4987</v>
      </c>
      <c r="Q2873" s="167">
        <v>6.4</v>
      </c>
      <c r="S2873" s="167">
        <f t="shared" si="44"/>
        <v>6.4</v>
      </c>
      <c r="T2873" s="167" t="s">
        <v>1361</v>
      </c>
    </row>
    <row r="2874" spans="1:20">
      <c r="A2874" s="167">
        <v>51450</v>
      </c>
      <c r="B2874" s="168">
        <v>45901</v>
      </c>
      <c r="C2874" s="168">
        <v>45901</v>
      </c>
      <c r="D2874" s="167" t="s">
        <v>5037</v>
      </c>
      <c r="E2874" s="167" t="s">
        <v>5037</v>
      </c>
      <c r="F2874" s="167" t="s">
        <v>1425</v>
      </c>
      <c r="G2874" s="167" t="s">
        <v>1426</v>
      </c>
      <c r="I2874" s="167" t="s">
        <v>1405</v>
      </c>
      <c r="J2874" s="167" t="s">
        <v>1501</v>
      </c>
      <c r="K2874" s="167" t="s">
        <v>1348</v>
      </c>
      <c r="L2874" s="167" t="s">
        <v>1502</v>
      </c>
      <c r="M2874" s="167" t="s">
        <v>4898</v>
      </c>
      <c r="O2874" s="167">
        <v>10838</v>
      </c>
      <c r="P2874" s="167" t="s">
        <v>4987</v>
      </c>
      <c r="Q2874" s="167">
        <v>2041.6</v>
      </c>
      <c r="S2874" s="167">
        <f t="shared" si="44"/>
        <v>2041.6</v>
      </c>
      <c r="T2874" s="167" t="s">
        <v>1361</v>
      </c>
    </row>
    <row r="2875" spans="1:20">
      <c r="A2875" s="167">
        <v>51450</v>
      </c>
      <c r="B2875" s="168">
        <v>45901</v>
      </c>
      <c r="C2875" s="168">
        <v>45901</v>
      </c>
      <c r="D2875" s="167" t="s">
        <v>5039</v>
      </c>
      <c r="E2875" s="167" t="s">
        <v>5039</v>
      </c>
      <c r="F2875" s="167" t="s">
        <v>1425</v>
      </c>
      <c r="G2875" s="167" t="s">
        <v>1426</v>
      </c>
      <c r="I2875" s="167" t="s">
        <v>1650</v>
      </c>
      <c r="J2875" s="167" t="s">
        <v>2618</v>
      </c>
      <c r="K2875" s="167" t="s">
        <v>658</v>
      </c>
      <c r="L2875" s="167" t="s">
        <v>2619</v>
      </c>
      <c r="M2875" s="167" t="s">
        <v>3112</v>
      </c>
      <c r="O2875" s="167">
        <v>10714</v>
      </c>
      <c r="P2875" s="167" t="s">
        <v>4987</v>
      </c>
      <c r="Q2875" s="167">
        <v>41.55</v>
      </c>
      <c r="S2875" s="167">
        <f t="shared" si="44"/>
        <v>41.55</v>
      </c>
      <c r="T2875" s="167" t="s">
        <v>1361</v>
      </c>
    </row>
    <row r="2876" spans="1:20">
      <c r="A2876" s="167">
        <v>51450</v>
      </c>
      <c r="B2876" s="168">
        <v>45901</v>
      </c>
      <c r="C2876" s="168">
        <v>45901</v>
      </c>
      <c r="D2876" s="167" t="s">
        <v>5263</v>
      </c>
      <c r="E2876" s="167" t="s">
        <v>5263</v>
      </c>
      <c r="F2876" s="167" t="s">
        <v>1425</v>
      </c>
      <c r="G2876" s="167" t="s">
        <v>1426</v>
      </c>
      <c r="I2876" s="167" t="s">
        <v>1650</v>
      </c>
      <c r="J2876" s="167" t="s">
        <v>2005</v>
      </c>
      <c r="K2876" s="167" t="s">
        <v>682</v>
      </c>
      <c r="L2876" s="167" t="s">
        <v>2006</v>
      </c>
      <c r="M2876" s="167" t="s">
        <v>3214</v>
      </c>
      <c r="O2876" s="167">
        <v>10718</v>
      </c>
      <c r="P2876" s="167" t="s">
        <v>4987</v>
      </c>
      <c r="Q2876" s="167">
        <v>216.07</v>
      </c>
      <c r="S2876" s="167">
        <f t="shared" si="44"/>
        <v>216.07</v>
      </c>
      <c r="T2876" s="167" t="s">
        <v>1361</v>
      </c>
    </row>
    <row r="2877" spans="1:20">
      <c r="A2877" s="167">
        <v>51450</v>
      </c>
      <c r="B2877" s="168">
        <v>45901</v>
      </c>
      <c r="C2877" s="168">
        <v>45901</v>
      </c>
      <c r="D2877" s="167" t="s">
        <v>5041</v>
      </c>
      <c r="E2877" s="167" t="s">
        <v>5041</v>
      </c>
      <c r="F2877" s="167" t="s">
        <v>1425</v>
      </c>
      <c r="G2877" s="167" t="s">
        <v>1426</v>
      </c>
      <c r="I2877" s="167" t="s">
        <v>1650</v>
      </c>
      <c r="J2877" s="167" t="s">
        <v>4479</v>
      </c>
      <c r="K2877" s="167" t="s">
        <v>764</v>
      </c>
      <c r="L2877" s="167" t="s">
        <v>4480</v>
      </c>
      <c r="M2877" s="167" t="s">
        <v>4457</v>
      </c>
      <c r="O2877" s="167">
        <v>10733</v>
      </c>
      <c r="P2877" s="167" t="s">
        <v>4987</v>
      </c>
      <c r="Q2877" s="167">
        <v>207</v>
      </c>
      <c r="S2877" s="167">
        <f t="shared" si="44"/>
        <v>207</v>
      </c>
      <c r="T2877" s="167" t="s">
        <v>1361</v>
      </c>
    </row>
    <row r="2878" spans="1:20">
      <c r="A2878" s="167">
        <v>51450</v>
      </c>
      <c r="B2878" s="168">
        <v>45901</v>
      </c>
      <c r="C2878" s="168">
        <v>45901</v>
      </c>
      <c r="D2878" s="167" t="s">
        <v>5042</v>
      </c>
      <c r="E2878" s="167" t="s">
        <v>5042</v>
      </c>
      <c r="F2878" s="167" t="s">
        <v>1425</v>
      </c>
      <c r="G2878" s="167" t="s">
        <v>1426</v>
      </c>
      <c r="I2878" s="167" t="s">
        <v>1650</v>
      </c>
      <c r="J2878" s="167" t="s">
        <v>2114</v>
      </c>
      <c r="K2878" s="167" t="s">
        <v>570</v>
      </c>
      <c r="L2878" s="167" t="s">
        <v>2115</v>
      </c>
      <c r="M2878" s="167" t="s">
        <v>2081</v>
      </c>
      <c r="O2878" s="167">
        <v>10706</v>
      </c>
      <c r="P2878" s="167" t="s">
        <v>4987</v>
      </c>
      <c r="Q2878" s="167">
        <v>54.04</v>
      </c>
      <c r="S2878" s="167">
        <f t="shared" si="44"/>
        <v>54.04</v>
      </c>
      <c r="T2878" s="167" t="s">
        <v>1361</v>
      </c>
    </row>
    <row r="2879" spans="1:20">
      <c r="A2879" s="167">
        <v>51450</v>
      </c>
      <c r="B2879" s="168">
        <v>45901</v>
      </c>
      <c r="C2879" s="168">
        <v>45901</v>
      </c>
      <c r="D2879" s="167" t="s">
        <v>5273</v>
      </c>
      <c r="E2879" s="167" t="s">
        <v>5273</v>
      </c>
      <c r="F2879" s="167" t="s">
        <v>1425</v>
      </c>
      <c r="G2879" s="167" t="s">
        <v>1426</v>
      </c>
      <c r="I2879" s="167" t="s">
        <v>1650</v>
      </c>
      <c r="J2879" s="167" t="s">
        <v>2618</v>
      </c>
      <c r="K2879" s="167" t="s">
        <v>736</v>
      </c>
      <c r="L2879" s="167" t="s">
        <v>2619</v>
      </c>
      <c r="M2879" s="167" t="s">
        <v>4010</v>
      </c>
      <c r="O2879" s="167">
        <v>10728</v>
      </c>
      <c r="P2879" s="167" t="s">
        <v>4987</v>
      </c>
      <c r="Q2879" s="167">
        <v>2.64</v>
      </c>
      <c r="S2879" s="167">
        <f t="shared" si="44"/>
        <v>2.64</v>
      </c>
      <c r="T2879" s="167" t="s">
        <v>1361</v>
      </c>
    </row>
    <row r="2880" spans="1:20">
      <c r="A2880" s="167">
        <v>51450</v>
      </c>
      <c r="B2880" s="168">
        <v>45901</v>
      </c>
      <c r="C2880" s="168">
        <v>45901</v>
      </c>
      <c r="D2880" s="167" t="s">
        <v>5275</v>
      </c>
      <c r="E2880" s="167" t="s">
        <v>5275</v>
      </c>
      <c r="F2880" s="167" t="s">
        <v>1425</v>
      </c>
      <c r="G2880" s="167" t="s">
        <v>1426</v>
      </c>
      <c r="I2880" s="167" t="s">
        <v>1650</v>
      </c>
      <c r="J2880" s="167" t="s">
        <v>3670</v>
      </c>
      <c r="K2880" s="167" t="s">
        <v>720</v>
      </c>
      <c r="L2880" s="167" t="s">
        <v>3671</v>
      </c>
      <c r="M2880" s="167" t="s">
        <v>3635</v>
      </c>
      <c r="O2880" s="167">
        <v>10724</v>
      </c>
      <c r="P2880" s="167" t="s">
        <v>4987</v>
      </c>
      <c r="Q2880" s="167">
        <v>324.8</v>
      </c>
      <c r="S2880" s="167">
        <f t="shared" si="44"/>
        <v>324.8</v>
      </c>
      <c r="T2880" s="167" t="s">
        <v>1361</v>
      </c>
    </row>
    <row r="2881" spans="1:20">
      <c r="A2881" s="167">
        <v>51450</v>
      </c>
      <c r="B2881" s="168">
        <v>45901</v>
      </c>
      <c r="C2881" s="168">
        <v>45901</v>
      </c>
      <c r="D2881" s="167" t="s">
        <v>5277</v>
      </c>
      <c r="E2881" s="167" t="s">
        <v>5277</v>
      </c>
      <c r="F2881" s="167" t="s">
        <v>1425</v>
      </c>
      <c r="G2881" s="167" t="s">
        <v>1426</v>
      </c>
      <c r="I2881" s="167" t="s">
        <v>1650</v>
      </c>
      <c r="J2881" s="167" t="s">
        <v>2618</v>
      </c>
      <c r="K2881" s="167" t="s">
        <v>758</v>
      </c>
      <c r="L2881" s="167" t="s">
        <v>2619</v>
      </c>
      <c r="M2881" s="167" t="s">
        <v>4352</v>
      </c>
      <c r="O2881" s="167">
        <v>10732</v>
      </c>
      <c r="P2881" s="167" t="s">
        <v>4987</v>
      </c>
      <c r="Q2881" s="167">
        <v>132</v>
      </c>
      <c r="S2881" s="167">
        <f t="shared" si="44"/>
        <v>132</v>
      </c>
      <c r="T2881" s="167" t="s">
        <v>1361</v>
      </c>
    </row>
    <row r="2882" spans="1:20">
      <c r="A2882" s="167">
        <v>51450</v>
      </c>
      <c r="B2882" s="168">
        <v>45901</v>
      </c>
      <c r="C2882" s="168">
        <v>45901</v>
      </c>
      <c r="D2882" s="167" t="s">
        <v>6082</v>
      </c>
      <c r="E2882" s="167" t="s">
        <v>6082</v>
      </c>
      <c r="F2882" s="167" t="s">
        <v>1425</v>
      </c>
      <c r="G2882" s="167" t="s">
        <v>1426</v>
      </c>
      <c r="I2882" s="167" t="s">
        <v>1650</v>
      </c>
      <c r="J2882" s="167" t="s">
        <v>2322</v>
      </c>
      <c r="K2882" s="167" t="s">
        <v>578</v>
      </c>
      <c r="L2882" s="167" t="s">
        <v>2323</v>
      </c>
      <c r="M2882" s="167" t="s">
        <v>2324</v>
      </c>
      <c r="O2882" s="167">
        <v>10707</v>
      </c>
      <c r="P2882" s="167" t="s">
        <v>4987</v>
      </c>
      <c r="Q2882" s="167">
        <v>57.2</v>
      </c>
      <c r="S2882" s="167">
        <f t="shared" si="44"/>
        <v>57.2</v>
      </c>
      <c r="T2882" s="167" t="s">
        <v>1361</v>
      </c>
    </row>
    <row r="2883" spans="1:20">
      <c r="A2883" s="167">
        <v>51450</v>
      </c>
      <c r="B2883" s="168">
        <v>45901</v>
      </c>
      <c r="C2883" s="168">
        <v>45901</v>
      </c>
      <c r="D2883" s="167" t="s">
        <v>6083</v>
      </c>
      <c r="E2883" s="167" t="s">
        <v>6083</v>
      </c>
      <c r="F2883" s="167" t="s">
        <v>1425</v>
      </c>
      <c r="G2883" s="167" t="s">
        <v>1426</v>
      </c>
      <c r="I2883" s="167" t="s">
        <v>1405</v>
      </c>
      <c r="J2883" s="167" t="s">
        <v>1693</v>
      </c>
      <c r="K2883" s="167" t="s">
        <v>947</v>
      </c>
      <c r="L2883" s="167" t="s">
        <v>1694</v>
      </c>
      <c r="M2883" s="167" t="s">
        <v>2443</v>
      </c>
      <c r="O2883" s="167">
        <v>10779</v>
      </c>
      <c r="P2883" s="167" t="s">
        <v>4987</v>
      </c>
      <c r="Q2883" s="167">
        <v>7.76</v>
      </c>
      <c r="S2883" s="167">
        <f t="shared" ref="S2883:S2946" si="45">Q2883-R2883</f>
        <v>7.76</v>
      </c>
      <c r="T2883" s="167" t="s">
        <v>1361</v>
      </c>
    </row>
    <row r="2884" spans="1:20">
      <c r="A2884" s="167">
        <v>51450</v>
      </c>
      <c r="B2884" s="168">
        <v>45901</v>
      </c>
      <c r="C2884" s="168">
        <v>45901</v>
      </c>
      <c r="D2884" s="167" t="s">
        <v>6083</v>
      </c>
      <c r="E2884" s="167" t="s">
        <v>6083</v>
      </c>
      <c r="F2884" s="167" t="s">
        <v>1425</v>
      </c>
      <c r="G2884" s="167" t="s">
        <v>1426</v>
      </c>
      <c r="I2884" s="167" t="s">
        <v>1405</v>
      </c>
      <c r="J2884" s="167" t="s">
        <v>2466</v>
      </c>
      <c r="K2884" s="167" t="s">
        <v>947</v>
      </c>
      <c r="L2884" s="167" t="s">
        <v>2467</v>
      </c>
      <c r="M2884" s="167" t="s">
        <v>2443</v>
      </c>
      <c r="O2884" s="167">
        <v>10779</v>
      </c>
      <c r="P2884" s="167" t="s">
        <v>4987</v>
      </c>
      <c r="Q2884" s="167">
        <v>11.81</v>
      </c>
      <c r="S2884" s="167">
        <f t="shared" si="45"/>
        <v>11.81</v>
      </c>
      <c r="T2884" s="167" t="s">
        <v>1361</v>
      </c>
    </row>
    <row r="2885" spans="1:20">
      <c r="A2885" s="167">
        <v>51450</v>
      </c>
      <c r="B2885" s="168">
        <v>45901</v>
      </c>
      <c r="C2885" s="168">
        <v>45901</v>
      </c>
      <c r="D2885" s="167" t="s">
        <v>6083</v>
      </c>
      <c r="E2885" s="167" t="s">
        <v>6083</v>
      </c>
      <c r="F2885" s="167" t="s">
        <v>1425</v>
      </c>
      <c r="G2885" s="167" t="s">
        <v>1426</v>
      </c>
      <c r="I2885" s="167" t="s">
        <v>1405</v>
      </c>
      <c r="J2885" s="167" t="s">
        <v>1522</v>
      </c>
      <c r="K2885" s="167" t="s">
        <v>947</v>
      </c>
      <c r="L2885" s="167" t="s">
        <v>1523</v>
      </c>
      <c r="M2885" s="167" t="s">
        <v>2443</v>
      </c>
      <c r="O2885" s="167">
        <v>10779</v>
      </c>
      <c r="P2885" s="167" t="s">
        <v>4987</v>
      </c>
      <c r="Q2885" s="167">
        <v>19.2</v>
      </c>
      <c r="S2885" s="167">
        <f t="shared" si="45"/>
        <v>19.2</v>
      </c>
      <c r="T2885" s="167" t="s">
        <v>1361</v>
      </c>
    </row>
    <row r="2886" spans="1:20">
      <c r="A2886" s="167">
        <v>51450</v>
      </c>
      <c r="B2886" s="168">
        <v>45901</v>
      </c>
      <c r="C2886" s="168">
        <v>45901</v>
      </c>
      <c r="D2886" s="167" t="s">
        <v>6083</v>
      </c>
      <c r="E2886" s="167" t="s">
        <v>6083</v>
      </c>
      <c r="F2886" s="167" t="s">
        <v>1425</v>
      </c>
      <c r="G2886" s="167" t="s">
        <v>1426</v>
      </c>
      <c r="I2886" s="167" t="s">
        <v>1405</v>
      </c>
      <c r="J2886" s="167" t="s">
        <v>1540</v>
      </c>
      <c r="K2886" s="167" t="s">
        <v>947</v>
      </c>
      <c r="L2886" s="167" t="s">
        <v>1541</v>
      </c>
      <c r="M2886" s="167" t="s">
        <v>2443</v>
      </c>
      <c r="O2886" s="167">
        <v>10779</v>
      </c>
      <c r="P2886" s="167" t="s">
        <v>4987</v>
      </c>
      <c r="Q2886" s="167">
        <v>21.96</v>
      </c>
      <c r="S2886" s="167">
        <f t="shared" si="45"/>
        <v>21.96</v>
      </c>
      <c r="T2886" s="167" t="s">
        <v>1361</v>
      </c>
    </row>
    <row r="2887" spans="1:20">
      <c r="A2887" s="167">
        <v>51450</v>
      </c>
      <c r="B2887" s="168">
        <v>45901</v>
      </c>
      <c r="C2887" s="168">
        <v>45901</v>
      </c>
      <c r="D2887" s="167" t="s">
        <v>6083</v>
      </c>
      <c r="E2887" s="167" t="s">
        <v>6083</v>
      </c>
      <c r="F2887" s="167" t="s">
        <v>1425</v>
      </c>
      <c r="G2887" s="167" t="s">
        <v>1426</v>
      </c>
      <c r="I2887" s="167" t="s">
        <v>1405</v>
      </c>
      <c r="J2887" s="167" t="s">
        <v>2459</v>
      </c>
      <c r="K2887" s="167" t="s">
        <v>947</v>
      </c>
      <c r="L2887" s="167" t="s">
        <v>2460</v>
      </c>
      <c r="M2887" s="167" t="s">
        <v>2443</v>
      </c>
      <c r="O2887" s="167">
        <v>10779</v>
      </c>
      <c r="P2887" s="167" t="s">
        <v>4987</v>
      </c>
      <c r="Q2887" s="167">
        <v>28.35</v>
      </c>
      <c r="S2887" s="167">
        <f t="shared" si="45"/>
        <v>28.35</v>
      </c>
      <c r="T2887" s="167" t="s">
        <v>1361</v>
      </c>
    </row>
    <row r="2888" spans="1:20">
      <c r="A2888" s="167">
        <v>51450</v>
      </c>
      <c r="B2888" s="168">
        <v>45901</v>
      </c>
      <c r="C2888" s="168">
        <v>45901</v>
      </c>
      <c r="D2888" s="167" t="s">
        <v>6083</v>
      </c>
      <c r="E2888" s="167" t="s">
        <v>6083</v>
      </c>
      <c r="F2888" s="167" t="s">
        <v>1425</v>
      </c>
      <c r="G2888" s="167" t="s">
        <v>1426</v>
      </c>
      <c r="I2888" s="167" t="s">
        <v>1405</v>
      </c>
      <c r="J2888" s="167" t="s">
        <v>2462</v>
      </c>
      <c r="K2888" s="167" t="s">
        <v>947</v>
      </c>
      <c r="L2888" s="167" t="s">
        <v>2463</v>
      </c>
      <c r="M2888" s="167" t="s">
        <v>2443</v>
      </c>
      <c r="O2888" s="167">
        <v>10779</v>
      </c>
      <c r="P2888" s="167" t="s">
        <v>4987</v>
      </c>
      <c r="Q2888" s="167">
        <v>110.4</v>
      </c>
      <c r="S2888" s="167">
        <f t="shared" si="45"/>
        <v>110.4</v>
      </c>
      <c r="T2888" s="167" t="s">
        <v>1361</v>
      </c>
    </row>
    <row r="2889" spans="1:20">
      <c r="A2889" s="167">
        <v>51450</v>
      </c>
      <c r="B2889" s="168">
        <v>45901</v>
      </c>
      <c r="C2889" s="168">
        <v>45901</v>
      </c>
      <c r="D2889" s="167" t="s">
        <v>6083</v>
      </c>
      <c r="E2889" s="167" t="s">
        <v>6083</v>
      </c>
      <c r="F2889" s="167" t="s">
        <v>1425</v>
      </c>
      <c r="G2889" s="167" t="s">
        <v>1426</v>
      </c>
      <c r="I2889" s="167" t="s">
        <v>1405</v>
      </c>
      <c r="J2889" s="167" t="s">
        <v>1501</v>
      </c>
      <c r="K2889" s="167" t="s">
        <v>947</v>
      </c>
      <c r="L2889" s="167" t="s">
        <v>1502</v>
      </c>
      <c r="M2889" s="167" t="s">
        <v>2443</v>
      </c>
      <c r="O2889" s="167">
        <v>10779</v>
      </c>
      <c r="P2889" s="167" t="s">
        <v>4987</v>
      </c>
      <c r="Q2889" s="167">
        <v>1636.8</v>
      </c>
      <c r="S2889" s="167">
        <f t="shared" si="45"/>
        <v>1636.8</v>
      </c>
      <c r="T2889" s="167" t="s">
        <v>1361</v>
      </c>
    </row>
    <row r="2890" spans="1:20">
      <c r="A2890" s="167">
        <v>51450</v>
      </c>
      <c r="B2890" s="168">
        <v>45901</v>
      </c>
      <c r="C2890" s="168">
        <v>45901</v>
      </c>
      <c r="D2890" s="167" t="s">
        <v>5430</v>
      </c>
      <c r="E2890" s="167" t="s">
        <v>5430</v>
      </c>
      <c r="F2890" s="167" t="s">
        <v>1500</v>
      </c>
      <c r="G2890" s="167" t="s">
        <v>508</v>
      </c>
      <c r="I2890" s="167" t="s">
        <v>1405</v>
      </c>
      <c r="J2890" s="167" t="s">
        <v>1693</v>
      </c>
      <c r="K2890" s="167" t="s">
        <v>961</v>
      </c>
      <c r="L2890" s="167" t="s">
        <v>1694</v>
      </c>
      <c r="M2890" s="167" t="s">
        <v>2511</v>
      </c>
      <c r="O2890" s="167">
        <v>10836</v>
      </c>
      <c r="P2890" s="167" t="s">
        <v>4987</v>
      </c>
      <c r="Q2890" s="167">
        <v>40</v>
      </c>
      <c r="S2890" s="167">
        <f t="shared" si="45"/>
        <v>40</v>
      </c>
      <c r="T2890" s="167" t="s">
        <v>1361</v>
      </c>
    </row>
    <row r="2891" spans="1:20">
      <c r="A2891" s="167">
        <v>51450</v>
      </c>
      <c r="B2891" s="168">
        <v>45901</v>
      </c>
      <c r="C2891" s="168">
        <v>45901</v>
      </c>
      <c r="D2891" s="167" t="s">
        <v>5430</v>
      </c>
      <c r="E2891" s="167" t="s">
        <v>5430</v>
      </c>
      <c r="F2891" s="167" t="s">
        <v>1500</v>
      </c>
      <c r="G2891" s="167" t="s">
        <v>508</v>
      </c>
      <c r="I2891" s="167" t="s">
        <v>1405</v>
      </c>
      <c r="J2891" s="167" t="s">
        <v>1583</v>
      </c>
      <c r="K2891" s="167" t="s">
        <v>961</v>
      </c>
      <c r="L2891" s="167" t="s">
        <v>1584</v>
      </c>
      <c r="M2891" s="167" t="s">
        <v>2511</v>
      </c>
      <c r="O2891" s="167">
        <v>10836</v>
      </c>
      <c r="P2891" s="167" t="s">
        <v>4987</v>
      </c>
      <c r="Q2891" s="167">
        <v>44.8</v>
      </c>
      <c r="S2891" s="167">
        <f t="shared" si="45"/>
        <v>44.8</v>
      </c>
      <c r="T2891" s="167" t="s">
        <v>1361</v>
      </c>
    </row>
    <row r="2892" spans="1:20">
      <c r="A2892" s="167">
        <v>51450</v>
      </c>
      <c r="B2892" s="168">
        <v>45901</v>
      </c>
      <c r="C2892" s="168">
        <v>45901</v>
      </c>
      <c r="D2892" s="167" t="s">
        <v>5430</v>
      </c>
      <c r="E2892" s="167" t="s">
        <v>5430</v>
      </c>
      <c r="F2892" s="167" t="s">
        <v>1500</v>
      </c>
      <c r="G2892" s="167" t="s">
        <v>508</v>
      </c>
      <c r="I2892" s="167" t="s">
        <v>1405</v>
      </c>
      <c r="J2892" s="167" t="s">
        <v>1540</v>
      </c>
      <c r="K2892" s="167" t="s">
        <v>961</v>
      </c>
      <c r="L2892" s="167" t="s">
        <v>1541</v>
      </c>
      <c r="M2892" s="167" t="s">
        <v>2511</v>
      </c>
      <c r="O2892" s="167">
        <v>10836</v>
      </c>
      <c r="P2892" s="167" t="s">
        <v>4987</v>
      </c>
      <c r="Q2892" s="167">
        <v>63.36</v>
      </c>
      <c r="S2892" s="167">
        <f t="shared" si="45"/>
        <v>63.36</v>
      </c>
      <c r="T2892" s="167" t="s">
        <v>1361</v>
      </c>
    </row>
    <row r="2893" spans="1:20">
      <c r="A2893" s="167">
        <v>51450</v>
      </c>
      <c r="B2893" s="168">
        <v>45901</v>
      </c>
      <c r="C2893" s="168">
        <v>45901</v>
      </c>
      <c r="D2893" s="167" t="s">
        <v>5430</v>
      </c>
      <c r="E2893" s="167" t="s">
        <v>5430</v>
      </c>
      <c r="F2893" s="167" t="s">
        <v>1500</v>
      </c>
      <c r="G2893" s="167" t="s">
        <v>508</v>
      </c>
      <c r="I2893" s="167" t="s">
        <v>1405</v>
      </c>
      <c r="J2893" s="167" t="s">
        <v>1501</v>
      </c>
      <c r="K2893" s="167" t="s">
        <v>961</v>
      </c>
      <c r="L2893" s="167" t="s">
        <v>1502</v>
      </c>
      <c r="M2893" s="167" t="s">
        <v>2511</v>
      </c>
      <c r="O2893" s="167">
        <v>10836</v>
      </c>
      <c r="P2893" s="167" t="s">
        <v>4987</v>
      </c>
      <c r="Q2893" s="167">
        <v>1249.5999999999999</v>
      </c>
      <c r="S2893" s="167">
        <f t="shared" si="45"/>
        <v>1249.5999999999999</v>
      </c>
      <c r="T2893" s="167" t="s">
        <v>1361</v>
      </c>
    </row>
    <row r="2894" spans="1:20">
      <c r="A2894" s="167">
        <v>51450</v>
      </c>
      <c r="B2894" s="168">
        <v>45901</v>
      </c>
      <c r="C2894" s="168">
        <v>45901</v>
      </c>
      <c r="D2894" s="167" t="s">
        <v>5432</v>
      </c>
      <c r="E2894" s="167" t="s">
        <v>5432</v>
      </c>
      <c r="F2894" s="167" t="s">
        <v>1425</v>
      </c>
      <c r="G2894" s="167" t="s">
        <v>1426</v>
      </c>
      <c r="I2894" s="167" t="s">
        <v>1405</v>
      </c>
      <c r="J2894" s="167" t="s">
        <v>2889</v>
      </c>
      <c r="K2894" s="167" t="s">
        <v>1016</v>
      </c>
      <c r="L2894" s="167" t="s">
        <v>2890</v>
      </c>
      <c r="M2894" s="167" t="s">
        <v>2879</v>
      </c>
      <c r="O2894" s="167">
        <v>10824</v>
      </c>
      <c r="P2894" s="167" t="s">
        <v>4987</v>
      </c>
      <c r="Q2894" s="167">
        <v>46.08</v>
      </c>
      <c r="S2894" s="167">
        <f t="shared" si="45"/>
        <v>46.08</v>
      </c>
      <c r="T2894" s="167" t="s">
        <v>1361</v>
      </c>
    </row>
    <row r="2895" spans="1:20">
      <c r="A2895" s="167">
        <v>51450</v>
      </c>
      <c r="B2895" s="168">
        <v>45901</v>
      </c>
      <c r="C2895" s="168">
        <v>45901</v>
      </c>
      <c r="D2895" s="167" t="s">
        <v>5432</v>
      </c>
      <c r="E2895" s="167" t="s">
        <v>5432</v>
      </c>
      <c r="F2895" s="167" t="s">
        <v>1425</v>
      </c>
      <c r="G2895" s="167" t="s">
        <v>1426</v>
      </c>
      <c r="I2895" s="167" t="s">
        <v>1405</v>
      </c>
      <c r="J2895" s="167" t="s">
        <v>1540</v>
      </c>
      <c r="K2895" s="167" t="s">
        <v>1016</v>
      </c>
      <c r="L2895" s="167" t="s">
        <v>1541</v>
      </c>
      <c r="M2895" s="167" t="s">
        <v>2879</v>
      </c>
      <c r="O2895" s="167">
        <v>10824</v>
      </c>
      <c r="P2895" s="167" t="s">
        <v>4987</v>
      </c>
      <c r="Q2895" s="167">
        <v>443.52</v>
      </c>
      <c r="S2895" s="167">
        <f t="shared" si="45"/>
        <v>443.52</v>
      </c>
      <c r="T2895" s="167" t="s">
        <v>1361</v>
      </c>
    </row>
    <row r="2896" spans="1:20">
      <c r="A2896" s="167">
        <v>51450</v>
      </c>
      <c r="B2896" s="168">
        <v>45901</v>
      </c>
      <c r="C2896" s="168">
        <v>45901</v>
      </c>
      <c r="D2896" s="167" t="s">
        <v>5432</v>
      </c>
      <c r="E2896" s="167" t="s">
        <v>5432</v>
      </c>
      <c r="F2896" s="167" t="s">
        <v>1425</v>
      </c>
      <c r="G2896" s="167" t="s">
        <v>1426</v>
      </c>
      <c r="I2896" s="167" t="s">
        <v>1405</v>
      </c>
      <c r="J2896" s="167" t="s">
        <v>2459</v>
      </c>
      <c r="K2896" s="167" t="s">
        <v>1016</v>
      </c>
      <c r="L2896" s="167" t="s">
        <v>2460</v>
      </c>
      <c r="M2896" s="167" t="s">
        <v>2879</v>
      </c>
      <c r="O2896" s="167">
        <v>10824</v>
      </c>
      <c r="P2896" s="167" t="s">
        <v>4987</v>
      </c>
      <c r="Q2896" s="167">
        <v>680.46</v>
      </c>
      <c r="S2896" s="167">
        <f t="shared" si="45"/>
        <v>680.46</v>
      </c>
      <c r="T2896" s="167" t="s">
        <v>1361</v>
      </c>
    </row>
    <row r="2897" spans="1:20">
      <c r="A2897" s="167">
        <v>51450</v>
      </c>
      <c r="B2897" s="168">
        <v>45901</v>
      </c>
      <c r="C2897" s="168">
        <v>45901</v>
      </c>
      <c r="D2897" s="167" t="s">
        <v>6084</v>
      </c>
      <c r="E2897" s="167" t="s">
        <v>6084</v>
      </c>
      <c r="F2897" s="167" t="s">
        <v>1425</v>
      </c>
      <c r="G2897" s="167" t="s">
        <v>1426</v>
      </c>
      <c r="I2897" s="167" t="s">
        <v>1405</v>
      </c>
      <c r="J2897" s="167" t="s">
        <v>2459</v>
      </c>
      <c r="K2897" s="167" t="s">
        <v>1016</v>
      </c>
      <c r="L2897" s="167" t="s">
        <v>2460</v>
      </c>
      <c r="M2897" s="167" t="s">
        <v>2879</v>
      </c>
      <c r="O2897" s="167">
        <v>10767</v>
      </c>
      <c r="P2897" s="167" t="s">
        <v>4987</v>
      </c>
      <c r="Q2897" s="167">
        <v>1360.92</v>
      </c>
      <c r="S2897" s="167">
        <f t="shared" si="45"/>
        <v>1360.92</v>
      </c>
      <c r="T2897" s="167" t="s">
        <v>1361</v>
      </c>
    </row>
    <row r="2898" spans="1:20">
      <c r="A2898" s="167">
        <v>51450</v>
      </c>
      <c r="B2898" s="168">
        <v>45901</v>
      </c>
      <c r="C2898" s="168">
        <v>45901</v>
      </c>
      <c r="D2898" s="167" t="s">
        <v>5433</v>
      </c>
      <c r="E2898" s="167" t="s">
        <v>5433</v>
      </c>
      <c r="F2898" s="167" t="s">
        <v>1425</v>
      </c>
      <c r="G2898" s="167" t="s">
        <v>1426</v>
      </c>
      <c r="I2898" s="167" t="s">
        <v>1405</v>
      </c>
      <c r="J2898" s="167" t="s">
        <v>2889</v>
      </c>
      <c r="K2898" s="167" t="s">
        <v>1016</v>
      </c>
      <c r="L2898" s="167" t="s">
        <v>2890</v>
      </c>
      <c r="M2898" s="167" t="s">
        <v>2879</v>
      </c>
      <c r="O2898" s="167">
        <v>10766</v>
      </c>
      <c r="P2898" s="167" t="s">
        <v>4987</v>
      </c>
      <c r="Q2898" s="167">
        <v>3.84</v>
      </c>
      <c r="S2898" s="167">
        <f t="shared" si="45"/>
        <v>3.84</v>
      </c>
      <c r="T2898" s="167" t="s">
        <v>1361</v>
      </c>
    </row>
    <row r="2899" spans="1:20">
      <c r="A2899" s="167">
        <v>51450</v>
      </c>
      <c r="B2899" s="168">
        <v>45901</v>
      </c>
      <c r="C2899" s="168">
        <v>45901</v>
      </c>
      <c r="D2899" s="167" t="s">
        <v>5433</v>
      </c>
      <c r="E2899" s="167" t="s">
        <v>5433</v>
      </c>
      <c r="F2899" s="167" t="s">
        <v>1425</v>
      </c>
      <c r="G2899" s="167" t="s">
        <v>1426</v>
      </c>
      <c r="I2899" s="167" t="s">
        <v>1405</v>
      </c>
      <c r="J2899" s="167" t="s">
        <v>1540</v>
      </c>
      <c r="K2899" s="167" t="s">
        <v>1016</v>
      </c>
      <c r="L2899" s="167" t="s">
        <v>1541</v>
      </c>
      <c r="M2899" s="167" t="s">
        <v>2879</v>
      </c>
      <c r="O2899" s="167">
        <v>10766</v>
      </c>
      <c r="P2899" s="167" t="s">
        <v>4987</v>
      </c>
      <c r="Q2899" s="167">
        <v>42.24</v>
      </c>
      <c r="S2899" s="167">
        <f t="shared" si="45"/>
        <v>42.24</v>
      </c>
      <c r="T2899" s="167" t="s">
        <v>1361</v>
      </c>
    </row>
    <row r="2900" spans="1:20">
      <c r="A2900" s="167">
        <v>51450</v>
      </c>
      <c r="B2900" s="168">
        <v>45901</v>
      </c>
      <c r="C2900" s="168">
        <v>45901</v>
      </c>
      <c r="D2900" s="167" t="s">
        <v>5433</v>
      </c>
      <c r="E2900" s="167" t="s">
        <v>5433</v>
      </c>
      <c r="F2900" s="167" t="s">
        <v>1425</v>
      </c>
      <c r="G2900" s="167" t="s">
        <v>1426</v>
      </c>
      <c r="I2900" s="167" t="s">
        <v>1405</v>
      </c>
      <c r="J2900" s="167" t="s">
        <v>2459</v>
      </c>
      <c r="K2900" s="167" t="s">
        <v>1016</v>
      </c>
      <c r="L2900" s="167" t="s">
        <v>2460</v>
      </c>
      <c r="M2900" s="167" t="s">
        <v>2879</v>
      </c>
      <c r="O2900" s="167">
        <v>10766</v>
      </c>
      <c r="P2900" s="167" t="s">
        <v>4987</v>
      </c>
      <c r="Q2900" s="167">
        <v>220.16</v>
      </c>
      <c r="S2900" s="167">
        <f t="shared" si="45"/>
        <v>220.16</v>
      </c>
      <c r="T2900" s="167" t="s">
        <v>1361</v>
      </c>
    </row>
    <row r="2901" spans="1:20">
      <c r="A2901" s="167">
        <v>51450</v>
      </c>
      <c r="B2901" s="168">
        <v>45901</v>
      </c>
      <c r="C2901" s="168">
        <v>45901</v>
      </c>
      <c r="D2901" s="167" t="s">
        <v>5434</v>
      </c>
      <c r="E2901" s="167" t="s">
        <v>5434</v>
      </c>
      <c r="F2901" s="167" t="s">
        <v>1425</v>
      </c>
      <c r="G2901" s="167" t="s">
        <v>1426</v>
      </c>
      <c r="I2901" s="167" t="s">
        <v>1405</v>
      </c>
      <c r="J2901" s="167" t="s">
        <v>2889</v>
      </c>
      <c r="K2901" s="167" t="s">
        <v>1016</v>
      </c>
      <c r="L2901" s="167" t="s">
        <v>2890</v>
      </c>
      <c r="M2901" s="167" t="s">
        <v>2879</v>
      </c>
      <c r="O2901" s="167">
        <v>10765</v>
      </c>
      <c r="P2901" s="167" t="s">
        <v>4987</v>
      </c>
      <c r="Q2901" s="167">
        <v>3.84</v>
      </c>
      <c r="S2901" s="167">
        <f t="shared" si="45"/>
        <v>3.84</v>
      </c>
      <c r="T2901" s="167" t="s">
        <v>1361</v>
      </c>
    </row>
    <row r="2902" spans="1:20">
      <c r="A2902" s="167">
        <v>51450</v>
      </c>
      <c r="B2902" s="168">
        <v>45901</v>
      </c>
      <c r="C2902" s="168">
        <v>45901</v>
      </c>
      <c r="D2902" s="167" t="s">
        <v>5434</v>
      </c>
      <c r="E2902" s="167" t="s">
        <v>5434</v>
      </c>
      <c r="F2902" s="167" t="s">
        <v>1425</v>
      </c>
      <c r="G2902" s="167" t="s">
        <v>1426</v>
      </c>
      <c r="I2902" s="167" t="s">
        <v>1405</v>
      </c>
      <c r="J2902" s="167" t="s">
        <v>1540</v>
      </c>
      <c r="K2902" s="167" t="s">
        <v>1016</v>
      </c>
      <c r="L2902" s="167" t="s">
        <v>1541</v>
      </c>
      <c r="M2902" s="167" t="s">
        <v>2879</v>
      </c>
      <c r="O2902" s="167">
        <v>10765</v>
      </c>
      <c r="P2902" s="167" t="s">
        <v>4987</v>
      </c>
      <c r="Q2902" s="167">
        <v>63.36</v>
      </c>
      <c r="S2902" s="167">
        <f t="shared" si="45"/>
        <v>63.36</v>
      </c>
      <c r="T2902" s="167" t="s">
        <v>1361</v>
      </c>
    </row>
    <row r="2903" spans="1:20">
      <c r="A2903" s="167">
        <v>51450</v>
      </c>
      <c r="B2903" s="168">
        <v>45901</v>
      </c>
      <c r="C2903" s="168">
        <v>45901</v>
      </c>
      <c r="D2903" s="167" t="s">
        <v>5434</v>
      </c>
      <c r="E2903" s="167" t="s">
        <v>5434</v>
      </c>
      <c r="F2903" s="167" t="s">
        <v>1425</v>
      </c>
      <c r="G2903" s="167" t="s">
        <v>1426</v>
      </c>
      <c r="I2903" s="167" t="s">
        <v>1405</v>
      </c>
      <c r="J2903" s="167" t="s">
        <v>2459</v>
      </c>
      <c r="K2903" s="167" t="s">
        <v>1016</v>
      </c>
      <c r="L2903" s="167" t="s">
        <v>2460</v>
      </c>
      <c r="M2903" s="167" t="s">
        <v>2879</v>
      </c>
      <c r="O2903" s="167">
        <v>10765</v>
      </c>
      <c r="P2903" s="167" t="s">
        <v>4987</v>
      </c>
      <c r="Q2903" s="167">
        <v>220.16</v>
      </c>
      <c r="S2903" s="167">
        <f t="shared" si="45"/>
        <v>220.16</v>
      </c>
      <c r="T2903" s="167" t="s">
        <v>1361</v>
      </c>
    </row>
    <row r="2904" spans="1:20">
      <c r="A2904" s="167">
        <v>51450</v>
      </c>
      <c r="B2904" s="168">
        <v>45901</v>
      </c>
      <c r="C2904" s="168">
        <v>45901</v>
      </c>
      <c r="D2904" s="167" t="s">
        <v>5435</v>
      </c>
      <c r="E2904" s="167" t="s">
        <v>5435</v>
      </c>
      <c r="F2904" s="167" t="s">
        <v>1425</v>
      </c>
      <c r="G2904" s="167" t="s">
        <v>1426</v>
      </c>
      <c r="I2904" s="167" t="s">
        <v>1405</v>
      </c>
      <c r="J2904" s="167" t="s">
        <v>2889</v>
      </c>
      <c r="K2904" s="167" t="s">
        <v>1016</v>
      </c>
      <c r="L2904" s="167" t="s">
        <v>2890</v>
      </c>
      <c r="M2904" s="167" t="s">
        <v>2879</v>
      </c>
      <c r="O2904" s="167">
        <v>10761</v>
      </c>
      <c r="P2904" s="167" t="s">
        <v>4987</v>
      </c>
      <c r="Q2904" s="167">
        <v>7.68</v>
      </c>
      <c r="S2904" s="167">
        <f t="shared" si="45"/>
        <v>7.68</v>
      </c>
      <c r="T2904" s="167" t="s">
        <v>1361</v>
      </c>
    </row>
    <row r="2905" spans="1:20">
      <c r="A2905" s="167">
        <v>51450</v>
      </c>
      <c r="B2905" s="168">
        <v>45901</v>
      </c>
      <c r="C2905" s="168">
        <v>45901</v>
      </c>
      <c r="D2905" s="167" t="s">
        <v>5435</v>
      </c>
      <c r="E2905" s="167" t="s">
        <v>5435</v>
      </c>
      <c r="F2905" s="167" t="s">
        <v>1425</v>
      </c>
      <c r="G2905" s="167" t="s">
        <v>1426</v>
      </c>
      <c r="I2905" s="167" t="s">
        <v>1405</v>
      </c>
      <c r="J2905" s="167" t="s">
        <v>1540</v>
      </c>
      <c r="K2905" s="167" t="s">
        <v>1016</v>
      </c>
      <c r="L2905" s="167" t="s">
        <v>1541</v>
      </c>
      <c r="M2905" s="167" t="s">
        <v>2879</v>
      </c>
      <c r="O2905" s="167">
        <v>10761</v>
      </c>
      <c r="P2905" s="167" t="s">
        <v>4987</v>
      </c>
      <c r="Q2905" s="167">
        <v>42.24</v>
      </c>
      <c r="S2905" s="167">
        <f t="shared" si="45"/>
        <v>42.24</v>
      </c>
      <c r="T2905" s="167" t="s">
        <v>1361</v>
      </c>
    </row>
    <row r="2906" spans="1:20">
      <c r="A2906" s="167">
        <v>51450</v>
      </c>
      <c r="B2906" s="168">
        <v>45901</v>
      </c>
      <c r="C2906" s="168">
        <v>45901</v>
      </c>
      <c r="D2906" s="167" t="s">
        <v>5436</v>
      </c>
      <c r="E2906" s="167" t="s">
        <v>5436</v>
      </c>
      <c r="F2906" s="167" t="s">
        <v>1425</v>
      </c>
      <c r="G2906" s="167" t="s">
        <v>1426</v>
      </c>
      <c r="I2906" s="167" t="s">
        <v>1405</v>
      </c>
      <c r="J2906" s="167" t="s">
        <v>2889</v>
      </c>
      <c r="K2906" s="167" t="s">
        <v>1016</v>
      </c>
      <c r="L2906" s="167" t="s">
        <v>2890</v>
      </c>
      <c r="M2906" s="167" t="s">
        <v>2879</v>
      </c>
      <c r="O2906" s="167">
        <v>10760</v>
      </c>
      <c r="P2906" s="167" t="s">
        <v>4987</v>
      </c>
      <c r="Q2906" s="167">
        <v>7.68</v>
      </c>
      <c r="S2906" s="167">
        <f t="shared" si="45"/>
        <v>7.68</v>
      </c>
      <c r="T2906" s="167" t="s">
        <v>1361</v>
      </c>
    </row>
    <row r="2907" spans="1:20">
      <c r="A2907" s="167">
        <v>51450</v>
      </c>
      <c r="B2907" s="168">
        <v>45901</v>
      </c>
      <c r="C2907" s="168">
        <v>45901</v>
      </c>
      <c r="D2907" s="167" t="s">
        <v>5436</v>
      </c>
      <c r="E2907" s="167" t="s">
        <v>5436</v>
      </c>
      <c r="F2907" s="167" t="s">
        <v>1425</v>
      </c>
      <c r="G2907" s="167" t="s">
        <v>1426</v>
      </c>
      <c r="I2907" s="167" t="s">
        <v>1405</v>
      </c>
      <c r="J2907" s="167" t="s">
        <v>1540</v>
      </c>
      <c r="K2907" s="167" t="s">
        <v>1016</v>
      </c>
      <c r="L2907" s="167" t="s">
        <v>1541</v>
      </c>
      <c r="M2907" s="167" t="s">
        <v>2879</v>
      </c>
      <c r="O2907" s="167">
        <v>10760</v>
      </c>
      <c r="P2907" s="167" t="s">
        <v>4987</v>
      </c>
      <c r="Q2907" s="167">
        <v>42.24</v>
      </c>
      <c r="S2907" s="167">
        <f t="shared" si="45"/>
        <v>42.24</v>
      </c>
      <c r="T2907" s="167" t="s">
        <v>1361</v>
      </c>
    </row>
    <row r="2908" spans="1:20">
      <c r="A2908" s="167">
        <v>51450</v>
      </c>
      <c r="B2908" s="168">
        <v>45901</v>
      </c>
      <c r="C2908" s="168">
        <v>45901</v>
      </c>
      <c r="D2908" s="167" t="s">
        <v>5436</v>
      </c>
      <c r="E2908" s="167" t="s">
        <v>5436</v>
      </c>
      <c r="F2908" s="167" t="s">
        <v>1425</v>
      </c>
      <c r="G2908" s="167" t="s">
        <v>1426</v>
      </c>
      <c r="I2908" s="167" t="s">
        <v>1405</v>
      </c>
      <c r="J2908" s="167" t="s">
        <v>2459</v>
      </c>
      <c r="K2908" s="167" t="s">
        <v>1016</v>
      </c>
      <c r="L2908" s="167" t="s">
        <v>2460</v>
      </c>
      <c r="M2908" s="167" t="s">
        <v>2879</v>
      </c>
      <c r="O2908" s="167">
        <v>10760</v>
      </c>
      <c r="P2908" s="167" t="s">
        <v>4987</v>
      </c>
      <c r="Q2908" s="167">
        <v>220.16</v>
      </c>
      <c r="S2908" s="167">
        <f t="shared" si="45"/>
        <v>220.16</v>
      </c>
      <c r="T2908" s="167" t="s">
        <v>1361</v>
      </c>
    </row>
    <row r="2909" spans="1:20">
      <c r="A2909" s="167">
        <v>51450</v>
      </c>
      <c r="B2909" s="168">
        <v>45901</v>
      </c>
      <c r="C2909" s="168">
        <v>45901</v>
      </c>
      <c r="D2909" s="167" t="s">
        <v>5437</v>
      </c>
      <c r="E2909" s="167" t="s">
        <v>5437</v>
      </c>
      <c r="F2909" s="167" t="s">
        <v>1425</v>
      </c>
      <c r="G2909" s="167" t="s">
        <v>1426</v>
      </c>
      <c r="I2909" s="167" t="s">
        <v>1405</v>
      </c>
      <c r="J2909" s="167" t="s">
        <v>2889</v>
      </c>
      <c r="K2909" s="167" t="s">
        <v>1016</v>
      </c>
      <c r="L2909" s="167" t="s">
        <v>2890</v>
      </c>
      <c r="M2909" s="167" t="s">
        <v>2879</v>
      </c>
      <c r="O2909" s="167">
        <v>10755</v>
      </c>
      <c r="P2909" s="167" t="s">
        <v>4987</v>
      </c>
      <c r="Q2909" s="167">
        <v>3.84</v>
      </c>
      <c r="S2909" s="167">
        <f t="shared" si="45"/>
        <v>3.84</v>
      </c>
      <c r="T2909" s="167" t="s">
        <v>1361</v>
      </c>
    </row>
    <row r="2910" spans="1:20">
      <c r="A2910" s="167">
        <v>51450</v>
      </c>
      <c r="B2910" s="168">
        <v>45901</v>
      </c>
      <c r="C2910" s="168">
        <v>45901</v>
      </c>
      <c r="D2910" s="167" t="s">
        <v>5437</v>
      </c>
      <c r="E2910" s="167" t="s">
        <v>5437</v>
      </c>
      <c r="F2910" s="167" t="s">
        <v>1425</v>
      </c>
      <c r="G2910" s="167" t="s">
        <v>1426</v>
      </c>
      <c r="I2910" s="167" t="s">
        <v>1405</v>
      </c>
      <c r="J2910" s="167" t="s">
        <v>1540</v>
      </c>
      <c r="K2910" s="167" t="s">
        <v>1016</v>
      </c>
      <c r="L2910" s="167" t="s">
        <v>1541</v>
      </c>
      <c r="M2910" s="167" t="s">
        <v>2879</v>
      </c>
      <c r="O2910" s="167">
        <v>10755</v>
      </c>
      <c r="P2910" s="167" t="s">
        <v>4987</v>
      </c>
      <c r="Q2910" s="167">
        <v>42.24</v>
      </c>
      <c r="S2910" s="167">
        <f t="shared" si="45"/>
        <v>42.24</v>
      </c>
      <c r="T2910" s="167" t="s">
        <v>1361</v>
      </c>
    </row>
    <row r="2911" spans="1:20">
      <c r="A2911" s="167">
        <v>51450</v>
      </c>
      <c r="B2911" s="168">
        <v>45901</v>
      </c>
      <c r="C2911" s="168">
        <v>45901</v>
      </c>
      <c r="D2911" s="167" t="s">
        <v>5438</v>
      </c>
      <c r="E2911" s="167" t="s">
        <v>5438</v>
      </c>
      <c r="F2911" s="167" t="s">
        <v>1425</v>
      </c>
      <c r="G2911" s="167" t="s">
        <v>1426</v>
      </c>
      <c r="I2911" s="167" t="s">
        <v>1405</v>
      </c>
      <c r="J2911" s="167" t="s">
        <v>2889</v>
      </c>
      <c r="K2911" s="167" t="s">
        <v>1016</v>
      </c>
      <c r="L2911" s="167" t="s">
        <v>2890</v>
      </c>
      <c r="M2911" s="167" t="s">
        <v>2879</v>
      </c>
      <c r="O2911" s="167">
        <v>10754</v>
      </c>
      <c r="P2911" s="167" t="s">
        <v>4987</v>
      </c>
      <c r="Q2911" s="167">
        <v>3.84</v>
      </c>
      <c r="S2911" s="167">
        <f t="shared" si="45"/>
        <v>3.84</v>
      </c>
      <c r="T2911" s="167" t="s">
        <v>1361</v>
      </c>
    </row>
    <row r="2912" spans="1:20">
      <c r="A2912" s="167">
        <v>51450</v>
      </c>
      <c r="B2912" s="168">
        <v>45901</v>
      </c>
      <c r="C2912" s="168">
        <v>45901</v>
      </c>
      <c r="D2912" s="167" t="s">
        <v>5438</v>
      </c>
      <c r="E2912" s="167" t="s">
        <v>5438</v>
      </c>
      <c r="F2912" s="167" t="s">
        <v>1425</v>
      </c>
      <c r="G2912" s="167" t="s">
        <v>1426</v>
      </c>
      <c r="I2912" s="167" t="s">
        <v>1405</v>
      </c>
      <c r="J2912" s="167" t="s">
        <v>1540</v>
      </c>
      <c r="K2912" s="167" t="s">
        <v>1016</v>
      </c>
      <c r="L2912" s="167" t="s">
        <v>1541</v>
      </c>
      <c r="M2912" s="167" t="s">
        <v>2879</v>
      </c>
      <c r="O2912" s="167">
        <v>10754</v>
      </c>
      <c r="P2912" s="167" t="s">
        <v>4987</v>
      </c>
      <c r="Q2912" s="167">
        <v>21.12</v>
      </c>
      <c r="S2912" s="167">
        <f t="shared" si="45"/>
        <v>21.12</v>
      </c>
      <c r="T2912" s="167" t="s">
        <v>1361</v>
      </c>
    </row>
    <row r="2913" spans="1:20">
      <c r="A2913" s="167">
        <v>51450</v>
      </c>
      <c r="B2913" s="168">
        <v>45901</v>
      </c>
      <c r="C2913" s="168">
        <v>45901</v>
      </c>
      <c r="D2913" s="167" t="s">
        <v>5439</v>
      </c>
      <c r="E2913" s="167" t="s">
        <v>5439</v>
      </c>
      <c r="F2913" s="167" t="s">
        <v>1425</v>
      </c>
      <c r="G2913" s="167" t="s">
        <v>1426</v>
      </c>
      <c r="I2913" s="167" t="s">
        <v>1405</v>
      </c>
      <c r="J2913" s="167" t="s">
        <v>2889</v>
      </c>
      <c r="K2913" s="167" t="s">
        <v>1016</v>
      </c>
      <c r="L2913" s="167" t="s">
        <v>2890</v>
      </c>
      <c r="M2913" s="167" t="s">
        <v>2879</v>
      </c>
      <c r="O2913" s="167">
        <v>10753</v>
      </c>
      <c r="P2913" s="167" t="s">
        <v>4987</v>
      </c>
      <c r="Q2913" s="167">
        <v>3.84</v>
      </c>
      <c r="S2913" s="167">
        <f t="shared" si="45"/>
        <v>3.84</v>
      </c>
      <c r="T2913" s="167" t="s">
        <v>1361</v>
      </c>
    </row>
    <row r="2914" spans="1:20">
      <c r="A2914" s="167">
        <v>51450</v>
      </c>
      <c r="B2914" s="168">
        <v>45901</v>
      </c>
      <c r="C2914" s="168">
        <v>45901</v>
      </c>
      <c r="D2914" s="167" t="s">
        <v>5439</v>
      </c>
      <c r="E2914" s="167" t="s">
        <v>5439</v>
      </c>
      <c r="F2914" s="167" t="s">
        <v>1425</v>
      </c>
      <c r="G2914" s="167" t="s">
        <v>1426</v>
      </c>
      <c r="I2914" s="167" t="s">
        <v>1405</v>
      </c>
      <c r="J2914" s="167" t="s">
        <v>1501</v>
      </c>
      <c r="K2914" s="167" t="s">
        <v>1016</v>
      </c>
      <c r="L2914" s="167" t="s">
        <v>1502</v>
      </c>
      <c r="M2914" s="167" t="s">
        <v>2879</v>
      </c>
      <c r="O2914" s="167">
        <v>10753</v>
      </c>
      <c r="P2914" s="167" t="s">
        <v>4987</v>
      </c>
      <c r="Q2914" s="167">
        <v>17.600000000000001</v>
      </c>
      <c r="S2914" s="167">
        <f t="shared" si="45"/>
        <v>17.600000000000001</v>
      </c>
      <c r="T2914" s="167" t="s">
        <v>1361</v>
      </c>
    </row>
    <row r="2915" spans="1:20">
      <c r="A2915" s="167">
        <v>51450</v>
      </c>
      <c r="B2915" s="168">
        <v>45901</v>
      </c>
      <c r="C2915" s="168">
        <v>45901</v>
      </c>
      <c r="D2915" s="167" t="s">
        <v>6085</v>
      </c>
      <c r="E2915" s="167" t="s">
        <v>6085</v>
      </c>
      <c r="F2915" s="167" t="s">
        <v>1425</v>
      </c>
      <c r="G2915" s="167" t="s">
        <v>1426</v>
      </c>
      <c r="I2915" s="167" t="s">
        <v>1405</v>
      </c>
      <c r="J2915" s="167" t="s">
        <v>2889</v>
      </c>
      <c r="K2915" s="167" t="s">
        <v>1016</v>
      </c>
      <c r="L2915" s="167" t="s">
        <v>2890</v>
      </c>
      <c r="M2915" s="167" t="s">
        <v>2879</v>
      </c>
      <c r="O2915" s="167">
        <v>10746</v>
      </c>
      <c r="P2915" s="167" t="s">
        <v>4987</v>
      </c>
      <c r="Q2915" s="167">
        <v>7.68</v>
      </c>
      <c r="S2915" s="167">
        <f t="shared" si="45"/>
        <v>7.68</v>
      </c>
      <c r="T2915" s="167" t="s">
        <v>1361</v>
      </c>
    </row>
    <row r="2916" spans="1:20">
      <c r="A2916" s="167">
        <v>51450</v>
      </c>
      <c r="B2916" s="168">
        <v>45901</v>
      </c>
      <c r="C2916" s="168">
        <v>45901</v>
      </c>
      <c r="D2916" s="167" t="s">
        <v>6086</v>
      </c>
      <c r="E2916" s="167" t="s">
        <v>6086</v>
      </c>
      <c r="F2916" s="167" t="s">
        <v>1425</v>
      </c>
      <c r="G2916" s="167" t="s">
        <v>1426</v>
      </c>
      <c r="I2916" s="167" t="s">
        <v>1405</v>
      </c>
      <c r="J2916" s="167" t="s">
        <v>2889</v>
      </c>
      <c r="K2916" s="167" t="s">
        <v>1016</v>
      </c>
      <c r="L2916" s="167" t="s">
        <v>2890</v>
      </c>
      <c r="M2916" s="167" t="s">
        <v>2879</v>
      </c>
      <c r="O2916" s="167">
        <v>10745</v>
      </c>
      <c r="P2916" s="167" t="s">
        <v>4987</v>
      </c>
      <c r="Q2916" s="167">
        <v>3.84</v>
      </c>
      <c r="S2916" s="167">
        <f t="shared" si="45"/>
        <v>3.84</v>
      </c>
      <c r="T2916" s="167" t="s">
        <v>1361</v>
      </c>
    </row>
    <row r="2917" spans="1:20">
      <c r="A2917" s="167">
        <v>51450</v>
      </c>
      <c r="B2917" s="168">
        <v>45901</v>
      </c>
      <c r="C2917" s="168">
        <v>45901</v>
      </c>
      <c r="D2917" s="167" t="s">
        <v>6087</v>
      </c>
      <c r="E2917" s="167" t="s">
        <v>6087</v>
      </c>
      <c r="F2917" s="167" t="s">
        <v>1425</v>
      </c>
      <c r="G2917" s="167" t="s">
        <v>1426</v>
      </c>
      <c r="I2917" s="167" t="s">
        <v>1405</v>
      </c>
      <c r="J2917" s="167" t="s">
        <v>2889</v>
      </c>
      <c r="K2917" s="167" t="s">
        <v>1016</v>
      </c>
      <c r="L2917" s="167" t="s">
        <v>2890</v>
      </c>
      <c r="M2917" s="167" t="s">
        <v>2879</v>
      </c>
      <c r="O2917" s="167">
        <v>10741</v>
      </c>
      <c r="P2917" s="167" t="s">
        <v>4987</v>
      </c>
      <c r="Q2917" s="167">
        <v>3.84</v>
      </c>
      <c r="S2917" s="167">
        <f t="shared" si="45"/>
        <v>3.84</v>
      </c>
      <c r="T2917" s="167" t="s">
        <v>1361</v>
      </c>
    </row>
    <row r="2918" spans="1:20">
      <c r="A2918" s="167">
        <v>51450</v>
      </c>
      <c r="B2918" s="168">
        <v>45901</v>
      </c>
      <c r="C2918" s="168">
        <v>45901</v>
      </c>
      <c r="D2918" s="167" t="s">
        <v>6088</v>
      </c>
      <c r="E2918" s="167" t="s">
        <v>6088</v>
      </c>
      <c r="F2918" s="167" t="s">
        <v>1425</v>
      </c>
      <c r="G2918" s="167" t="s">
        <v>1426</v>
      </c>
      <c r="I2918" s="167" t="s">
        <v>1405</v>
      </c>
      <c r="J2918" s="167" t="s">
        <v>2889</v>
      </c>
      <c r="K2918" s="167" t="s">
        <v>1016</v>
      </c>
      <c r="L2918" s="167" t="s">
        <v>2890</v>
      </c>
      <c r="M2918" s="167" t="s">
        <v>2879</v>
      </c>
      <c r="O2918" s="167">
        <v>10742</v>
      </c>
      <c r="P2918" s="167" t="s">
        <v>4987</v>
      </c>
      <c r="Q2918" s="167">
        <v>3.84</v>
      </c>
      <c r="S2918" s="167">
        <f t="shared" si="45"/>
        <v>3.84</v>
      </c>
      <c r="T2918" s="167" t="s">
        <v>1361</v>
      </c>
    </row>
    <row r="2919" spans="1:20">
      <c r="A2919" s="167">
        <v>51450</v>
      </c>
      <c r="B2919" s="168">
        <v>45901</v>
      </c>
      <c r="C2919" s="168">
        <v>45901</v>
      </c>
      <c r="D2919" s="167" t="s">
        <v>6089</v>
      </c>
      <c r="E2919" s="167" t="s">
        <v>6089</v>
      </c>
      <c r="F2919" s="167" t="s">
        <v>1425</v>
      </c>
      <c r="G2919" s="167" t="s">
        <v>1426</v>
      </c>
      <c r="I2919" s="167" t="s">
        <v>1405</v>
      </c>
      <c r="J2919" s="167" t="s">
        <v>2889</v>
      </c>
      <c r="K2919" s="167" t="s">
        <v>1016</v>
      </c>
      <c r="L2919" s="167" t="s">
        <v>2890</v>
      </c>
      <c r="M2919" s="167" t="s">
        <v>2879</v>
      </c>
      <c r="O2919" s="167">
        <v>10743</v>
      </c>
      <c r="P2919" s="167" t="s">
        <v>4987</v>
      </c>
      <c r="Q2919" s="167">
        <v>3.92</v>
      </c>
      <c r="S2919" s="167">
        <f t="shared" si="45"/>
        <v>3.92</v>
      </c>
      <c r="T2919" s="167" t="s">
        <v>1361</v>
      </c>
    </row>
    <row r="2920" spans="1:20">
      <c r="A2920" s="167">
        <v>51450</v>
      </c>
      <c r="B2920" s="168">
        <v>45901</v>
      </c>
      <c r="C2920" s="168">
        <v>45901</v>
      </c>
      <c r="D2920" s="167" t="s">
        <v>6090</v>
      </c>
      <c r="E2920" s="167" t="s">
        <v>6090</v>
      </c>
      <c r="F2920" s="167" t="s">
        <v>1425</v>
      </c>
      <c r="G2920" s="167" t="s">
        <v>1426</v>
      </c>
      <c r="I2920" s="167" t="s">
        <v>1405</v>
      </c>
      <c r="J2920" s="167" t="s">
        <v>2889</v>
      </c>
      <c r="K2920" s="167" t="s">
        <v>1016</v>
      </c>
      <c r="L2920" s="167" t="s">
        <v>2890</v>
      </c>
      <c r="M2920" s="167" t="s">
        <v>2879</v>
      </c>
      <c r="O2920" s="167">
        <v>10744</v>
      </c>
      <c r="P2920" s="167" t="s">
        <v>4987</v>
      </c>
      <c r="Q2920" s="167">
        <v>3.92</v>
      </c>
      <c r="S2920" s="167">
        <f t="shared" si="45"/>
        <v>3.92</v>
      </c>
      <c r="T2920" s="167" t="s">
        <v>1361</v>
      </c>
    </row>
    <row r="2921" spans="1:20">
      <c r="A2921" s="167">
        <v>51450</v>
      </c>
      <c r="B2921" s="168">
        <v>45901</v>
      </c>
      <c r="C2921" s="168">
        <v>45901</v>
      </c>
      <c r="D2921" s="167" t="s">
        <v>5044</v>
      </c>
      <c r="E2921" s="167" t="s">
        <v>5044</v>
      </c>
      <c r="F2921" s="167" t="s">
        <v>1425</v>
      </c>
      <c r="G2921" s="167" t="s">
        <v>1426</v>
      </c>
      <c r="I2921" s="167" t="s">
        <v>1405</v>
      </c>
      <c r="J2921" s="167" t="s">
        <v>2945</v>
      </c>
      <c r="K2921" s="167" t="s">
        <v>1304</v>
      </c>
      <c r="L2921" s="167" t="s">
        <v>2946</v>
      </c>
      <c r="M2921" s="167" t="s">
        <v>4528</v>
      </c>
      <c r="O2921" s="167">
        <v>10773</v>
      </c>
      <c r="P2921" s="167" t="s">
        <v>4987</v>
      </c>
      <c r="Q2921" s="167">
        <v>10.4</v>
      </c>
      <c r="S2921" s="167">
        <f t="shared" si="45"/>
        <v>10.4</v>
      </c>
      <c r="T2921" s="167" t="s">
        <v>1361</v>
      </c>
    </row>
    <row r="2922" spans="1:20">
      <c r="A2922" s="167">
        <v>51450</v>
      </c>
      <c r="B2922" s="168">
        <v>45901</v>
      </c>
      <c r="C2922" s="168">
        <v>45901</v>
      </c>
      <c r="D2922" s="167" t="s">
        <v>5044</v>
      </c>
      <c r="E2922" s="167" t="s">
        <v>5044</v>
      </c>
      <c r="F2922" s="167" t="s">
        <v>1425</v>
      </c>
      <c r="G2922" s="167" t="s">
        <v>1426</v>
      </c>
      <c r="I2922" s="167" t="s">
        <v>1405</v>
      </c>
      <c r="J2922" s="167" t="s">
        <v>2785</v>
      </c>
      <c r="K2922" s="167" t="s">
        <v>1304</v>
      </c>
      <c r="L2922" s="167" t="s">
        <v>2786</v>
      </c>
      <c r="M2922" s="167" t="s">
        <v>4528</v>
      </c>
      <c r="O2922" s="167">
        <v>10773</v>
      </c>
      <c r="P2922" s="167" t="s">
        <v>4987</v>
      </c>
      <c r="Q2922" s="167">
        <v>15</v>
      </c>
      <c r="S2922" s="167">
        <f t="shared" si="45"/>
        <v>15</v>
      </c>
      <c r="T2922" s="167" t="s">
        <v>1361</v>
      </c>
    </row>
    <row r="2923" spans="1:20">
      <c r="A2923" s="167">
        <v>51450</v>
      </c>
      <c r="B2923" s="168">
        <v>45901</v>
      </c>
      <c r="C2923" s="168">
        <v>45901</v>
      </c>
      <c r="D2923" s="167" t="s">
        <v>5280</v>
      </c>
      <c r="E2923" s="167" t="s">
        <v>5280</v>
      </c>
      <c r="F2923" s="167" t="s">
        <v>1425</v>
      </c>
      <c r="G2923" s="167" t="s">
        <v>1426</v>
      </c>
      <c r="I2923" s="167" t="s">
        <v>1650</v>
      </c>
      <c r="J2923" s="167" t="s">
        <v>2114</v>
      </c>
      <c r="K2923" s="167" t="s">
        <v>687</v>
      </c>
      <c r="L2923" s="167" t="s">
        <v>2115</v>
      </c>
      <c r="M2923" s="167" t="s">
        <v>3302</v>
      </c>
      <c r="O2923" s="167">
        <v>10719</v>
      </c>
      <c r="P2923" s="167" t="s">
        <v>4987</v>
      </c>
      <c r="Q2923" s="167">
        <v>28.95</v>
      </c>
      <c r="S2923" s="167">
        <f t="shared" si="45"/>
        <v>28.95</v>
      </c>
      <c r="T2923" s="167" t="s">
        <v>1361</v>
      </c>
    </row>
    <row r="2924" spans="1:20">
      <c r="A2924" s="167">
        <v>51450</v>
      </c>
      <c r="B2924" s="168">
        <v>45915</v>
      </c>
      <c r="C2924" s="168">
        <v>45915</v>
      </c>
      <c r="D2924" s="167" t="s">
        <v>5354</v>
      </c>
      <c r="E2924" s="167" t="s">
        <v>5354</v>
      </c>
      <c r="F2924" s="167" t="s">
        <v>1425</v>
      </c>
      <c r="G2924" s="167" t="s">
        <v>1426</v>
      </c>
      <c r="I2924" s="167" t="s">
        <v>1384</v>
      </c>
      <c r="J2924" s="167" t="s">
        <v>1510</v>
      </c>
      <c r="K2924" s="167" t="s">
        <v>1010</v>
      </c>
      <c r="L2924" s="167" t="s">
        <v>1511</v>
      </c>
      <c r="M2924" s="167" t="s">
        <v>1397</v>
      </c>
      <c r="O2924" s="167">
        <v>10907</v>
      </c>
      <c r="P2924" s="167" t="s">
        <v>4987</v>
      </c>
      <c r="Q2924" s="167">
        <v>12.8</v>
      </c>
      <c r="S2924" s="167">
        <f t="shared" si="45"/>
        <v>12.8</v>
      </c>
      <c r="T2924" s="167" t="s">
        <v>1361</v>
      </c>
    </row>
    <row r="2925" spans="1:20">
      <c r="A2925" s="167">
        <v>51450</v>
      </c>
      <c r="B2925" s="168">
        <v>45915</v>
      </c>
      <c r="C2925" s="168">
        <v>45915</v>
      </c>
      <c r="D2925" s="167" t="s">
        <v>5354</v>
      </c>
      <c r="E2925" s="167" t="s">
        <v>5354</v>
      </c>
      <c r="F2925" s="167" t="s">
        <v>1425</v>
      </c>
      <c r="G2925" s="167" t="s">
        <v>1426</v>
      </c>
      <c r="I2925" s="167" t="s">
        <v>1384</v>
      </c>
      <c r="J2925" s="167" t="s">
        <v>2788</v>
      </c>
      <c r="K2925" s="167" t="s">
        <v>1010</v>
      </c>
      <c r="L2925" s="167" t="s">
        <v>2789</v>
      </c>
      <c r="M2925" s="167" t="s">
        <v>1397</v>
      </c>
      <c r="O2925" s="167">
        <v>10907</v>
      </c>
      <c r="P2925" s="167" t="s">
        <v>4987</v>
      </c>
      <c r="Q2925" s="167">
        <v>48.2</v>
      </c>
      <c r="S2925" s="167">
        <f t="shared" si="45"/>
        <v>48.2</v>
      </c>
      <c r="T2925" s="167" t="s">
        <v>1361</v>
      </c>
    </row>
    <row r="2926" spans="1:20">
      <c r="A2926" s="167">
        <v>51450</v>
      </c>
      <c r="B2926" s="168">
        <v>45915</v>
      </c>
      <c r="C2926" s="168">
        <v>45915</v>
      </c>
      <c r="D2926" s="167" t="s">
        <v>5354</v>
      </c>
      <c r="E2926" s="167" t="s">
        <v>5354</v>
      </c>
      <c r="F2926" s="167" t="s">
        <v>1425</v>
      </c>
      <c r="G2926" s="167" t="s">
        <v>1426</v>
      </c>
      <c r="I2926" s="167" t="s">
        <v>1384</v>
      </c>
      <c r="J2926" s="167" t="s">
        <v>2785</v>
      </c>
      <c r="K2926" s="167" t="s">
        <v>1010</v>
      </c>
      <c r="L2926" s="167" t="s">
        <v>2786</v>
      </c>
      <c r="M2926" s="167" t="s">
        <v>1397</v>
      </c>
      <c r="O2926" s="167">
        <v>10907</v>
      </c>
      <c r="P2926" s="167" t="s">
        <v>4987</v>
      </c>
      <c r="Q2926" s="167">
        <v>174.42</v>
      </c>
      <c r="S2926" s="167">
        <f t="shared" si="45"/>
        <v>174.42</v>
      </c>
      <c r="T2926" s="167" t="s">
        <v>1361</v>
      </c>
    </row>
    <row r="2927" spans="1:20">
      <c r="A2927" s="167">
        <v>51450</v>
      </c>
      <c r="B2927" s="168">
        <v>45915</v>
      </c>
      <c r="C2927" s="168">
        <v>45915</v>
      </c>
      <c r="D2927" s="167" t="s">
        <v>5354</v>
      </c>
      <c r="E2927" s="167" t="s">
        <v>5354</v>
      </c>
      <c r="F2927" s="167" t="s">
        <v>1425</v>
      </c>
      <c r="G2927" s="167" t="s">
        <v>1426</v>
      </c>
      <c r="I2927" s="167" t="s">
        <v>1384</v>
      </c>
      <c r="J2927" s="167" t="s">
        <v>2791</v>
      </c>
      <c r="K2927" s="167" t="s">
        <v>1010</v>
      </c>
      <c r="L2927" s="167" t="s">
        <v>2792</v>
      </c>
      <c r="M2927" s="167" t="s">
        <v>1397</v>
      </c>
      <c r="O2927" s="167">
        <v>10907</v>
      </c>
      <c r="P2927" s="167" t="s">
        <v>4987</v>
      </c>
      <c r="Q2927" s="167">
        <v>255</v>
      </c>
      <c r="S2927" s="167">
        <f t="shared" si="45"/>
        <v>255</v>
      </c>
      <c r="T2927" s="167" t="s">
        <v>1361</v>
      </c>
    </row>
    <row r="2928" spans="1:20">
      <c r="A2928" s="167">
        <v>51450</v>
      </c>
      <c r="B2928" s="168">
        <v>45915</v>
      </c>
      <c r="C2928" s="168">
        <v>45915</v>
      </c>
      <c r="D2928" s="167" t="s">
        <v>5354</v>
      </c>
      <c r="E2928" s="167" t="s">
        <v>5354</v>
      </c>
      <c r="F2928" s="167" t="s">
        <v>1425</v>
      </c>
      <c r="G2928" s="167" t="s">
        <v>1426</v>
      </c>
      <c r="I2928" s="167" t="s">
        <v>1384</v>
      </c>
      <c r="J2928" s="167" t="s">
        <v>2793</v>
      </c>
      <c r="K2928" s="167" t="s">
        <v>1010</v>
      </c>
      <c r="L2928" s="167" t="s">
        <v>2794</v>
      </c>
      <c r="M2928" s="167" t="s">
        <v>1397</v>
      </c>
      <c r="O2928" s="167">
        <v>10907</v>
      </c>
      <c r="P2928" s="167" t="s">
        <v>4987</v>
      </c>
      <c r="Q2928" s="167">
        <v>1422.4</v>
      </c>
      <c r="S2928" s="167">
        <f t="shared" si="45"/>
        <v>1422.4</v>
      </c>
      <c r="T2928" s="167" t="s">
        <v>1361</v>
      </c>
    </row>
    <row r="2929" spans="1:20">
      <c r="A2929" s="167">
        <v>51450</v>
      </c>
      <c r="B2929" s="168">
        <v>45915</v>
      </c>
      <c r="C2929" s="168">
        <v>45915</v>
      </c>
      <c r="D2929" s="167" t="s">
        <v>5284</v>
      </c>
      <c r="E2929" s="167" t="s">
        <v>5284</v>
      </c>
      <c r="F2929" s="167" t="s">
        <v>1425</v>
      </c>
      <c r="G2929" s="167" t="s">
        <v>1426</v>
      </c>
      <c r="I2929" s="167" t="s">
        <v>1384</v>
      </c>
      <c r="J2929" s="167" t="s">
        <v>2466</v>
      </c>
      <c r="K2929" s="167" t="s">
        <v>1086</v>
      </c>
      <c r="L2929" s="167" t="s">
        <v>2467</v>
      </c>
      <c r="M2929" s="167" t="s">
        <v>1399</v>
      </c>
      <c r="O2929" s="167">
        <v>10908</v>
      </c>
      <c r="P2929" s="167" t="s">
        <v>4987</v>
      </c>
      <c r="Q2929" s="167">
        <v>11.25</v>
      </c>
      <c r="S2929" s="167">
        <f t="shared" si="45"/>
        <v>11.25</v>
      </c>
      <c r="T2929" s="167" t="s">
        <v>1361</v>
      </c>
    </row>
    <row r="2930" spans="1:20">
      <c r="A2930" s="167">
        <v>51450</v>
      </c>
      <c r="B2930" s="168">
        <v>45915</v>
      </c>
      <c r="C2930" s="168">
        <v>45915</v>
      </c>
      <c r="D2930" s="167" t="s">
        <v>5284</v>
      </c>
      <c r="E2930" s="167" t="s">
        <v>5284</v>
      </c>
      <c r="F2930" s="167" t="s">
        <v>1425</v>
      </c>
      <c r="G2930" s="167" t="s">
        <v>1426</v>
      </c>
      <c r="I2930" s="167" t="s">
        <v>1384</v>
      </c>
      <c r="J2930" s="167" t="s">
        <v>2987</v>
      </c>
      <c r="K2930" s="167" t="s">
        <v>1086</v>
      </c>
      <c r="L2930" s="167" t="s">
        <v>2988</v>
      </c>
      <c r="M2930" s="167" t="s">
        <v>1399</v>
      </c>
      <c r="O2930" s="167">
        <v>10908</v>
      </c>
      <c r="P2930" s="167" t="s">
        <v>4987</v>
      </c>
      <c r="Q2930" s="167">
        <v>15.75</v>
      </c>
      <c r="S2930" s="167">
        <f t="shared" si="45"/>
        <v>15.75</v>
      </c>
      <c r="T2930" s="167" t="s">
        <v>1361</v>
      </c>
    </row>
    <row r="2931" spans="1:20">
      <c r="A2931" s="167">
        <v>51450</v>
      </c>
      <c r="B2931" s="168">
        <v>45915</v>
      </c>
      <c r="C2931" s="168">
        <v>45915</v>
      </c>
      <c r="D2931" s="167" t="s">
        <v>5284</v>
      </c>
      <c r="E2931" s="167" t="s">
        <v>5284</v>
      </c>
      <c r="F2931" s="167" t="s">
        <v>1425</v>
      </c>
      <c r="G2931" s="167" t="s">
        <v>1426</v>
      </c>
      <c r="I2931" s="167" t="s">
        <v>1384</v>
      </c>
      <c r="J2931" s="167" t="s">
        <v>2991</v>
      </c>
      <c r="K2931" s="167" t="s">
        <v>1086</v>
      </c>
      <c r="L2931" s="167" t="s">
        <v>2992</v>
      </c>
      <c r="M2931" s="167" t="s">
        <v>1399</v>
      </c>
      <c r="O2931" s="167">
        <v>10908</v>
      </c>
      <c r="P2931" s="167" t="s">
        <v>4987</v>
      </c>
      <c r="Q2931" s="167">
        <v>16.32</v>
      </c>
      <c r="S2931" s="167">
        <f t="shared" si="45"/>
        <v>16.32</v>
      </c>
      <c r="T2931" s="167" t="s">
        <v>1361</v>
      </c>
    </row>
    <row r="2932" spans="1:20">
      <c r="A2932" s="167">
        <v>51450</v>
      </c>
      <c r="B2932" s="168">
        <v>45915</v>
      </c>
      <c r="C2932" s="168">
        <v>45915</v>
      </c>
      <c r="D2932" s="167" t="s">
        <v>5284</v>
      </c>
      <c r="E2932" s="167" t="s">
        <v>5284</v>
      </c>
      <c r="F2932" s="167" t="s">
        <v>1425</v>
      </c>
      <c r="G2932" s="167" t="s">
        <v>1426</v>
      </c>
      <c r="I2932" s="167" t="s">
        <v>1384</v>
      </c>
      <c r="J2932" s="167" t="s">
        <v>1501</v>
      </c>
      <c r="K2932" s="167" t="s">
        <v>1086</v>
      </c>
      <c r="L2932" s="167" t="s">
        <v>1502</v>
      </c>
      <c r="M2932" s="167" t="s">
        <v>1399</v>
      </c>
      <c r="O2932" s="167">
        <v>10908</v>
      </c>
      <c r="P2932" s="167" t="s">
        <v>4987</v>
      </c>
      <c r="Q2932" s="167">
        <v>17.600000000000001</v>
      </c>
      <c r="S2932" s="167">
        <f t="shared" si="45"/>
        <v>17.600000000000001</v>
      </c>
      <c r="T2932" s="167" t="s">
        <v>1361</v>
      </c>
    </row>
    <row r="2933" spans="1:20">
      <c r="A2933" s="167">
        <v>51450</v>
      </c>
      <c r="B2933" s="168">
        <v>45915</v>
      </c>
      <c r="C2933" s="168">
        <v>45915</v>
      </c>
      <c r="D2933" s="167" t="s">
        <v>5284</v>
      </c>
      <c r="E2933" s="167" t="s">
        <v>5284</v>
      </c>
      <c r="F2933" s="167" t="s">
        <v>1425</v>
      </c>
      <c r="G2933" s="167" t="s">
        <v>1426</v>
      </c>
      <c r="I2933" s="167" t="s">
        <v>1384</v>
      </c>
      <c r="J2933" s="167" t="s">
        <v>1583</v>
      </c>
      <c r="K2933" s="167" t="s">
        <v>1086</v>
      </c>
      <c r="L2933" s="167" t="s">
        <v>1584</v>
      </c>
      <c r="M2933" s="167" t="s">
        <v>1399</v>
      </c>
      <c r="O2933" s="167">
        <v>10908</v>
      </c>
      <c r="P2933" s="167" t="s">
        <v>4987</v>
      </c>
      <c r="Q2933" s="167">
        <v>19.2</v>
      </c>
      <c r="S2933" s="167">
        <f t="shared" si="45"/>
        <v>19.2</v>
      </c>
      <c r="T2933" s="167" t="s">
        <v>1361</v>
      </c>
    </row>
    <row r="2934" spans="1:20">
      <c r="A2934" s="167">
        <v>51450</v>
      </c>
      <c r="B2934" s="168">
        <v>45915</v>
      </c>
      <c r="C2934" s="168">
        <v>45915</v>
      </c>
      <c r="D2934" s="167" t="s">
        <v>5284</v>
      </c>
      <c r="E2934" s="167" t="s">
        <v>5284</v>
      </c>
      <c r="F2934" s="167" t="s">
        <v>1425</v>
      </c>
      <c r="G2934" s="167" t="s">
        <v>1426</v>
      </c>
      <c r="I2934" s="167" t="s">
        <v>1384</v>
      </c>
      <c r="J2934" s="167" t="s">
        <v>2981</v>
      </c>
      <c r="K2934" s="167" t="s">
        <v>1086</v>
      </c>
      <c r="L2934" s="167" t="s">
        <v>2982</v>
      </c>
      <c r="M2934" s="167" t="s">
        <v>1399</v>
      </c>
      <c r="O2934" s="167">
        <v>10908</v>
      </c>
      <c r="P2934" s="167" t="s">
        <v>4987</v>
      </c>
      <c r="Q2934" s="167">
        <v>30.4</v>
      </c>
      <c r="S2934" s="167">
        <f t="shared" si="45"/>
        <v>30.4</v>
      </c>
      <c r="T2934" s="167" t="s">
        <v>1361</v>
      </c>
    </row>
    <row r="2935" spans="1:20">
      <c r="A2935" s="167">
        <v>51450</v>
      </c>
      <c r="B2935" s="168">
        <v>45915</v>
      </c>
      <c r="C2935" s="168">
        <v>45915</v>
      </c>
      <c r="D2935" s="167" t="s">
        <v>5284</v>
      </c>
      <c r="E2935" s="167" t="s">
        <v>5284</v>
      </c>
      <c r="F2935" s="167" t="s">
        <v>1425</v>
      </c>
      <c r="G2935" s="167" t="s">
        <v>1426</v>
      </c>
      <c r="I2935" s="167" t="s">
        <v>1384</v>
      </c>
      <c r="J2935" s="167" t="s">
        <v>2984</v>
      </c>
      <c r="K2935" s="167" t="s">
        <v>1086</v>
      </c>
      <c r="L2935" s="167" t="s">
        <v>2985</v>
      </c>
      <c r="M2935" s="167" t="s">
        <v>1399</v>
      </c>
      <c r="O2935" s="167">
        <v>10908</v>
      </c>
      <c r="P2935" s="167" t="s">
        <v>4987</v>
      </c>
      <c r="Q2935" s="167">
        <v>92.8</v>
      </c>
      <c r="S2935" s="167">
        <f t="shared" si="45"/>
        <v>92.8</v>
      </c>
      <c r="T2935" s="167" t="s">
        <v>1361</v>
      </c>
    </row>
    <row r="2936" spans="1:20">
      <c r="A2936" s="167">
        <v>51450</v>
      </c>
      <c r="B2936" s="168">
        <v>45915</v>
      </c>
      <c r="C2936" s="168">
        <v>45915</v>
      </c>
      <c r="D2936" s="167" t="s">
        <v>5284</v>
      </c>
      <c r="E2936" s="167" t="s">
        <v>5284</v>
      </c>
      <c r="F2936" s="167" t="s">
        <v>1425</v>
      </c>
      <c r="G2936" s="167" t="s">
        <v>1426</v>
      </c>
      <c r="I2936" s="167" t="s">
        <v>1384</v>
      </c>
      <c r="J2936" s="167" t="s">
        <v>1693</v>
      </c>
      <c r="K2936" s="167" t="s">
        <v>1086</v>
      </c>
      <c r="L2936" s="167" t="s">
        <v>1694</v>
      </c>
      <c r="M2936" s="167" t="s">
        <v>1399</v>
      </c>
      <c r="O2936" s="167">
        <v>10908</v>
      </c>
      <c r="P2936" s="167" t="s">
        <v>4987</v>
      </c>
      <c r="Q2936" s="167">
        <v>130.56</v>
      </c>
      <c r="S2936" s="167">
        <f t="shared" si="45"/>
        <v>130.56</v>
      </c>
      <c r="T2936" s="167" t="s">
        <v>1361</v>
      </c>
    </row>
    <row r="2937" spans="1:20">
      <c r="A2937" s="167">
        <v>51450</v>
      </c>
      <c r="B2937" s="168">
        <v>45915</v>
      </c>
      <c r="C2937" s="168">
        <v>45915</v>
      </c>
      <c r="D2937" s="167" t="s">
        <v>5284</v>
      </c>
      <c r="E2937" s="167" t="s">
        <v>5284</v>
      </c>
      <c r="F2937" s="167" t="s">
        <v>1425</v>
      </c>
      <c r="G2937" s="167" t="s">
        <v>1426</v>
      </c>
      <c r="I2937" s="167" t="s">
        <v>1384</v>
      </c>
      <c r="J2937" s="167" t="s">
        <v>1741</v>
      </c>
      <c r="K2937" s="167" t="s">
        <v>1086</v>
      </c>
      <c r="L2937" s="167" t="s">
        <v>1742</v>
      </c>
      <c r="M2937" s="167" t="s">
        <v>1399</v>
      </c>
      <c r="O2937" s="167">
        <v>10908</v>
      </c>
      <c r="P2937" s="167" t="s">
        <v>4987</v>
      </c>
      <c r="Q2937" s="167">
        <v>156</v>
      </c>
      <c r="S2937" s="167">
        <f t="shared" si="45"/>
        <v>156</v>
      </c>
      <c r="T2937" s="167" t="s">
        <v>1361</v>
      </c>
    </row>
    <row r="2938" spans="1:20">
      <c r="A2938" s="167">
        <v>51450</v>
      </c>
      <c r="B2938" s="168">
        <v>45915</v>
      </c>
      <c r="C2938" s="168">
        <v>45915</v>
      </c>
      <c r="D2938" s="167" t="s">
        <v>5284</v>
      </c>
      <c r="E2938" s="167" t="s">
        <v>5284</v>
      </c>
      <c r="F2938" s="167" t="s">
        <v>1425</v>
      </c>
      <c r="G2938" s="167" t="s">
        <v>1426</v>
      </c>
      <c r="I2938" s="167" t="s">
        <v>1384</v>
      </c>
      <c r="J2938" s="167" t="s">
        <v>1788</v>
      </c>
      <c r="K2938" s="167" t="s">
        <v>1086</v>
      </c>
      <c r="L2938" s="167" t="s">
        <v>1789</v>
      </c>
      <c r="M2938" s="167" t="s">
        <v>1399</v>
      </c>
      <c r="O2938" s="167">
        <v>10908</v>
      </c>
      <c r="P2938" s="167" t="s">
        <v>4987</v>
      </c>
      <c r="Q2938" s="167">
        <v>680.8</v>
      </c>
      <c r="S2938" s="167">
        <f t="shared" si="45"/>
        <v>680.8</v>
      </c>
      <c r="T2938" s="167" t="s">
        <v>1361</v>
      </c>
    </row>
    <row r="2939" spans="1:20">
      <c r="A2939" s="167">
        <v>51450</v>
      </c>
      <c r="B2939" s="168">
        <v>45915</v>
      </c>
      <c r="C2939" s="168">
        <v>45915</v>
      </c>
      <c r="D2939" s="167" t="s">
        <v>5284</v>
      </c>
      <c r="E2939" s="167" t="s">
        <v>5284</v>
      </c>
      <c r="F2939" s="167" t="s">
        <v>1425</v>
      </c>
      <c r="G2939" s="167" t="s">
        <v>1426</v>
      </c>
      <c r="I2939" s="167" t="s">
        <v>1384</v>
      </c>
      <c r="J2939" s="167" t="s">
        <v>2981</v>
      </c>
      <c r="K2939" s="167" t="s">
        <v>1086</v>
      </c>
      <c r="L2939" s="167" t="s">
        <v>2982</v>
      </c>
      <c r="M2939" s="167" t="s">
        <v>1399</v>
      </c>
      <c r="O2939" s="167">
        <v>10908</v>
      </c>
      <c r="P2939" s="167" t="s">
        <v>4987</v>
      </c>
      <c r="Q2939" s="167">
        <v>2796.8</v>
      </c>
      <c r="S2939" s="167">
        <f t="shared" si="45"/>
        <v>2796.8</v>
      </c>
      <c r="T2939" s="167" t="s">
        <v>1361</v>
      </c>
    </row>
    <row r="2940" spans="1:20">
      <c r="A2940" s="167">
        <v>51450</v>
      </c>
      <c r="B2940" s="168">
        <v>45915</v>
      </c>
      <c r="C2940" s="168">
        <v>45915</v>
      </c>
      <c r="D2940" s="167" t="s">
        <v>5286</v>
      </c>
      <c r="E2940" s="167" t="s">
        <v>5286</v>
      </c>
      <c r="F2940" s="167" t="s">
        <v>1425</v>
      </c>
      <c r="G2940" s="167" t="s">
        <v>1426</v>
      </c>
      <c r="I2940" s="167" t="s">
        <v>1384</v>
      </c>
      <c r="J2940" s="167" t="s">
        <v>1583</v>
      </c>
      <c r="K2940" s="167" t="s">
        <v>1146</v>
      </c>
      <c r="L2940" s="167" t="s">
        <v>1584</v>
      </c>
      <c r="M2940" s="167" t="s">
        <v>1398</v>
      </c>
      <c r="O2940" s="167">
        <v>10910</v>
      </c>
      <c r="P2940" s="167" t="s">
        <v>4987</v>
      </c>
      <c r="Q2940" s="167">
        <v>6.4</v>
      </c>
      <c r="S2940" s="167">
        <f t="shared" si="45"/>
        <v>6.4</v>
      </c>
      <c r="T2940" s="167" t="s">
        <v>1361</v>
      </c>
    </row>
    <row r="2941" spans="1:20">
      <c r="A2941" s="167">
        <v>51450</v>
      </c>
      <c r="B2941" s="168">
        <v>45915</v>
      </c>
      <c r="C2941" s="168">
        <v>45915</v>
      </c>
      <c r="D2941" s="167" t="s">
        <v>5286</v>
      </c>
      <c r="E2941" s="167" t="s">
        <v>5286</v>
      </c>
      <c r="F2941" s="167" t="s">
        <v>1425</v>
      </c>
      <c r="G2941" s="167" t="s">
        <v>1426</v>
      </c>
      <c r="I2941" s="167" t="s">
        <v>1384</v>
      </c>
      <c r="J2941" s="167" t="s">
        <v>1510</v>
      </c>
      <c r="K2941" s="167" t="s">
        <v>1146</v>
      </c>
      <c r="L2941" s="167" t="s">
        <v>1511</v>
      </c>
      <c r="M2941" s="167" t="s">
        <v>1398</v>
      </c>
      <c r="O2941" s="167">
        <v>10910</v>
      </c>
      <c r="P2941" s="167" t="s">
        <v>4987</v>
      </c>
      <c r="Q2941" s="167">
        <v>64</v>
      </c>
      <c r="S2941" s="167">
        <f t="shared" si="45"/>
        <v>64</v>
      </c>
      <c r="T2941" s="167" t="s">
        <v>1361</v>
      </c>
    </row>
    <row r="2942" spans="1:20">
      <c r="A2942" s="167">
        <v>51450</v>
      </c>
      <c r="B2942" s="168">
        <v>45915</v>
      </c>
      <c r="C2942" s="168">
        <v>45915</v>
      </c>
      <c r="D2942" s="167" t="s">
        <v>5286</v>
      </c>
      <c r="E2942" s="167" t="s">
        <v>5286</v>
      </c>
      <c r="F2942" s="167" t="s">
        <v>1425</v>
      </c>
      <c r="G2942" s="167" t="s">
        <v>1426</v>
      </c>
      <c r="I2942" s="167" t="s">
        <v>1384</v>
      </c>
      <c r="J2942" s="167" t="s">
        <v>1501</v>
      </c>
      <c r="K2942" s="167" t="s">
        <v>1146</v>
      </c>
      <c r="L2942" s="167" t="s">
        <v>1502</v>
      </c>
      <c r="M2942" s="167" t="s">
        <v>1398</v>
      </c>
      <c r="O2942" s="167">
        <v>10910</v>
      </c>
      <c r="P2942" s="167" t="s">
        <v>4987</v>
      </c>
      <c r="Q2942" s="167">
        <v>2675.2</v>
      </c>
      <c r="S2942" s="167">
        <f t="shared" si="45"/>
        <v>2675.2</v>
      </c>
      <c r="T2942" s="167" t="s">
        <v>1361</v>
      </c>
    </row>
    <row r="2943" spans="1:20">
      <c r="A2943" s="167">
        <v>51450</v>
      </c>
      <c r="B2943" s="168">
        <v>45915</v>
      </c>
      <c r="C2943" s="168">
        <v>45915</v>
      </c>
      <c r="D2943" s="167" t="s">
        <v>5288</v>
      </c>
      <c r="E2943" s="167" t="s">
        <v>5288</v>
      </c>
      <c r="F2943" s="167" t="s">
        <v>1425</v>
      </c>
      <c r="G2943" s="167" t="s">
        <v>1426</v>
      </c>
      <c r="I2943" s="167" t="s">
        <v>1384</v>
      </c>
      <c r="J2943" s="167" t="s">
        <v>2892</v>
      </c>
      <c r="K2943" s="167" t="s">
        <v>1177</v>
      </c>
      <c r="L2943" s="167" t="s">
        <v>2893</v>
      </c>
      <c r="M2943" s="167" t="s">
        <v>1391</v>
      </c>
      <c r="O2943" s="167">
        <v>10912</v>
      </c>
      <c r="P2943" s="167" t="s">
        <v>4987</v>
      </c>
      <c r="Q2943" s="167">
        <v>15.68</v>
      </c>
      <c r="S2943" s="167">
        <f t="shared" si="45"/>
        <v>15.68</v>
      </c>
      <c r="T2943" s="167" t="s">
        <v>1361</v>
      </c>
    </row>
    <row r="2944" spans="1:20">
      <c r="A2944" s="167">
        <v>51450</v>
      </c>
      <c r="B2944" s="168">
        <v>45915</v>
      </c>
      <c r="C2944" s="168">
        <v>45915</v>
      </c>
      <c r="D2944" s="167" t="s">
        <v>5288</v>
      </c>
      <c r="E2944" s="167" t="s">
        <v>5288</v>
      </c>
      <c r="F2944" s="167" t="s">
        <v>1425</v>
      </c>
      <c r="G2944" s="167" t="s">
        <v>1426</v>
      </c>
      <c r="I2944" s="167" t="s">
        <v>1384</v>
      </c>
      <c r="J2944" s="167" t="s">
        <v>1540</v>
      </c>
      <c r="K2944" s="167" t="s">
        <v>1177</v>
      </c>
      <c r="L2944" s="167" t="s">
        <v>1541</v>
      </c>
      <c r="M2944" s="167" t="s">
        <v>1391</v>
      </c>
      <c r="O2944" s="167">
        <v>10912</v>
      </c>
      <c r="P2944" s="167" t="s">
        <v>4987</v>
      </c>
      <c r="Q2944" s="167">
        <v>316.8</v>
      </c>
      <c r="S2944" s="167">
        <f t="shared" si="45"/>
        <v>316.8</v>
      </c>
      <c r="T2944" s="167" t="s">
        <v>1361</v>
      </c>
    </row>
    <row r="2945" spans="1:20">
      <c r="A2945" s="167">
        <v>51450</v>
      </c>
      <c r="B2945" s="168">
        <v>45915</v>
      </c>
      <c r="C2945" s="168">
        <v>45915</v>
      </c>
      <c r="D2945" s="167" t="s">
        <v>5289</v>
      </c>
      <c r="E2945" s="167" t="s">
        <v>5289</v>
      </c>
      <c r="F2945" s="167" t="s">
        <v>1425</v>
      </c>
      <c r="G2945" s="167" t="s">
        <v>1426</v>
      </c>
      <c r="I2945" s="167" t="s">
        <v>1384</v>
      </c>
      <c r="J2945" s="167" t="s">
        <v>2945</v>
      </c>
      <c r="K2945" s="167" t="s">
        <v>1076</v>
      </c>
      <c r="L2945" s="167" t="s">
        <v>2946</v>
      </c>
      <c r="M2945" s="167" t="s">
        <v>1396</v>
      </c>
      <c r="O2945" s="167">
        <v>10914</v>
      </c>
      <c r="P2945" s="167" t="s">
        <v>4987</v>
      </c>
      <c r="Q2945" s="167">
        <v>41.6</v>
      </c>
      <c r="S2945" s="167">
        <f t="shared" si="45"/>
        <v>41.6</v>
      </c>
      <c r="T2945" s="167" t="s">
        <v>1361</v>
      </c>
    </row>
    <row r="2946" spans="1:20">
      <c r="A2946" s="167">
        <v>51450</v>
      </c>
      <c r="B2946" s="168">
        <v>45915</v>
      </c>
      <c r="C2946" s="168">
        <v>45915</v>
      </c>
      <c r="D2946" s="167" t="s">
        <v>5289</v>
      </c>
      <c r="E2946" s="167" t="s">
        <v>5289</v>
      </c>
      <c r="F2946" s="167" t="s">
        <v>1425</v>
      </c>
      <c r="G2946" s="167" t="s">
        <v>1426</v>
      </c>
      <c r="I2946" s="167" t="s">
        <v>1384</v>
      </c>
      <c r="J2946" s="167" t="s">
        <v>2785</v>
      </c>
      <c r="K2946" s="167" t="s">
        <v>1076</v>
      </c>
      <c r="L2946" s="167" t="s">
        <v>2786</v>
      </c>
      <c r="M2946" s="167" t="s">
        <v>1396</v>
      </c>
      <c r="O2946" s="167">
        <v>10914</v>
      </c>
      <c r="P2946" s="167" t="s">
        <v>4987</v>
      </c>
      <c r="Q2946" s="167">
        <v>137.69999999999999</v>
      </c>
      <c r="S2946" s="167">
        <f t="shared" si="45"/>
        <v>137.69999999999999</v>
      </c>
      <c r="T2946" s="167" t="s">
        <v>1361</v>
      </c>
    </row>
    <row r="2947" spans="1:20">
      <c r="A2947" s="167">
        <v>51450</v>
      </c>
      <c r="B2947" s="168">
        <v>45915</v>
      </c>
      <c r="C2947" s="168">
        <v>45915</v>
      </c>
      <c r="D2947" s="167" t="s">
        <v>5290</v>
      </c>
      <c r="E2947" s="167" t="s">
        <v>5290</v>
      </c>
      <c r="F2947" s="167" t="s">
        <v>1425</v>
      </c>
      <c r="G2947" s="167" t="s">
        <v>1426</v>
      </c>
      <c r="I2947" s="167" t="s">
        <v>1384</v>
      </c>
      <c r="J2947" s="167" t="s">
        <v>1501</v>
      </c>
      <c r="K2947" s="167" t="s">
        <v>1203</v>
      </c>
      <c r="L2947" s="167" t="s">
        <v>1502</v>
      </c>
      <c r="M2947" s="167" t="s">
        <v>1387</v>
      </c>
      <c r="O2947" s="167">
        <v>10915</v>
      </c>
      <c r="P2947" s="167" t="s">
        <v>4987</v>
      </c>
      <c r="Q2947" s="167">
        <v>140.80000000000001</v>
      </c>
      <c r="S2947" s="167">
        <f t="shared" ref="S2947:S3010" si="46">Q2947-R2947</f>
        <v>140.80000000000001</v>
      </c>
      <c r="T2947" s="167" t="s">
        <v>1361</v>
      </c>
    </row>
    <row r="2948" spans="1:20">
      <c r="A2948" s="167">
        <v>51450</v>
      </c>
      <c r="B2948" s="168">
        <v>45915</v>
      </c>
      <c r="C2948" s="168">
        <v>45915</v>
      </c>
      <c r="D2948" s="167" t="s">
        <v>6091</v>
      </c>
      <c r="E2948" s="167" t="s">
        <v>6091</v>
      </c>
      <c r="F2948" s="167" t="s">
        <v>1425</v>
      </c>
      <c r="G2948" s="167" t="s">
        <v>1426</v>
      </c>
      <c r="I2948" s="167" t="s">
        <v>1384</v>
      </c>
      <c r="J2948" s="167" t="s">
        <v>3931</v>
      </c>
      <c r="K2948" s="167" t="s">
        <v>1215</v>
      </c>
      <c r="L2948" s="167" t="s">
        <v>3932</v>
      </c>
      <c r="M2948" s="167" t="s">
        <v>1394</v>
      </c>
      <c r="O2948" s="167">
        <v>10917</v>
      </c>
      <c r="P2948" s="167" t="s">
        <v>4987</v>
      </c>
      <c r="Q2948" s="167">
        <v>8.1</v>
      </c>
      <c r="S2948" s="167">
        <f t="shared" si="46"/>
        <v>8.1</v>
      </c>
      <c r="T2948" s="167" t="s">
        <v>1361</v>
      </c>
    </row>
    <row r="2949" spans="1:20">
      <c r="A2949" s="167">
        <v>51450</v>
      </c>
      <c r="B2949" s="168">
        <v>45915</v>
      </c>
      <c r="C2949" s="168">
        <v>45915</v>
      </c>
      <c r="D2949" s="167" t="s">
        <v>6091</v>
      </c>
      <c r="E2949" s="167" t="s">
        <v>6091</v>
      </c>
      <c r="F2949" s="167" t="s">
        <v>1425</v>
      </c>
      <c r="G2949" s="167" t="s">
        <v>1426</v>
      </c>
      <c r="I2949" s="167" t="s">
        <v>1384</v>
      </c>
      <c r="J2949" s="167" t="s">
        <v>2945</v>
      </c>
      <c r="K2949" s="167" t="s">
        <v>1215</v>
      </c>
      <c r="L2949" s="167" t="s">
        <v>2946</v>
      </c>
      <c r="M2949" s="167" t="s">
        <v>1394</v>
      </c>
      <c r="O2949" s="167">
        <v>10917</v>
      </c>
      <c r="P2949" s="167" t="s">
        <v>4987</v>
      </c>
      <c r="Q2949" s="167">
        <v>52</v>
      </c>
      <c r="S2949" s="167">
        <f t="shared" si="46"/>
        <v>52</v>
      </c>
      <c r="T2949" s="167" t="s">
        <v>1361</v>
      </c>
    </row>
    <row r="2950" spans="1:20">
      <c r="A2950" s="167">
        <v>51450</v>
      </c>
      <c r="B2950" s="168">
        <v>45915</v>
      </c>
      <c r="C2950" s="168">
        <v>45915</v>
      </c>
      <c r="D2950" s="167" t="s">
        <v>6091</v>
      </c>
      <c r="E2950" s="167" t="s">
        <v>6091</v>
      </c>
      <c r="F2950" s="167" t="s">
        <v>1425</v>
      </c>
      <c r="G2950" s="167" t="s">
        <v>1426</v>
      </c>
      <c r="I2950" s="167" t="s">
        <v>1384</v>
      </c>
      <c r="J2950" s="167" t="s">
        <v>2785</v>
      </c>
      <c r="K2950" s="167" t="s">
        <v>1215</v>
      </c>
      <c r="L2950" s="167" t="s">
        <v>2786</v>
      </c>
      <c r="M2950" s="167" t="s">
        <v>1394</v>
      </c>
      <c r="O2950" s="167">
        <v>10917</v>
      </c>
      <c r="P2950" s="167" t="s">
        <v>4987</v>
      </c>
      <c r="Q2950" s="167">
        <v>212.85</v>
      </c>
      <c r="S2950" s="167">
        <f t="shared" si="46"/>
        <v>212.85</v>
      </c>
      <c r="T2950" s="167" t="s">
        <v>1361</v>
      </c>
    </row>
    <row r="2951" spans="1:20">
      <c r="A2951" s="167">
        <v>51450</v>
      </c>
      <c r="B2951" s="168">
        <v>45915</v>
      </c>
      <c r="C2951" s="168">
        <v>45915</v>
      </c>
      <c r="D2951" s="167" t="s">
        <v>6092</v>
      </c>
      <c r="E2951" s="167" t="s">
        <v>6092</v>
      </c>
      <c r="F2951" s="167" t="s">
        <v>1425</v>
      </c>
      <c r="G2951" s="167" t="s">
        <v>1426</v>
      </c>
      <c r="I2951" s="167" t="s">
        <v>1384</v>
      </c>
      <c r="J2951" s="167" t="s">
        <v>3931</v>
      </c>
      <c r="K2951" s="167" t="s">
        <v>1215</v>
      </c>
      <c r="L2951" s="167" t="s">
        <v>3932</v>
      </c>
      <c r="M2951" s="167" t="s">
        <v>1394</v>
      </c>
      <c r="O2951" s="167">
        <v>10924</v>
      </c>
      <c r="P2951" s="167" t="s">
        <v>4987</v>
      </c>
      <c r="Q2951" s="167">
        <v>8.1</v>
      </c>
      <c r="S2951" s="167">
        <f t="shared" si="46"/>
        <v>8.1</v>
      </c>
      <c r="T2951" s="167" t="s">
        <v>1361</v>
      </c>
    </row>
    <row r="2952" spans="1:20">
      <c r="A2952" s="167">
        <v>51450</v>
      </c>
      <c r="B2952" s="168">
        <v>45915</v>
      </c>
      <c r="C2952" s="168">
        <v>45915</v>
      </c>
      <c r="D2952" s="167" t="s">
        <v>6092</v>
      </c>
      <c r="E2952" s="167" t="s">
        <v>6092</v>
      </c>
      <c r="F2952" s="167" t="s">
        <v>1425</v>
      </c>
      <c r="G2952" s="167" t="s">
        <v>1426</v>
      </c>
      <c r="I2952" s="167" t="s">
        <v>1384</v>
      </c>
      <c r="J2952" s="167" t="s">
        <v>2945</v>
      </c>
      <c r="K2952" s="167" t="s">
        <v>1215</v>
      </c>
      <c r="L2952" s="167" t="s">
        <v>2946</v>
      </c>
      <c r="M2952" s="167" t="s">
        <v>1394</v>
      </c>
      <c r="O2952" s="167">
        <v>10924</v>
      </c>
      <c r="P2952" s="167" t="s">
        <v>4987</v>
      </c>
      <c r="Q2952" s="167">
        <v>52</v>
      </c>
      <c r="S2952" s="167">
        <f t="shared" si="46"/>
        <v>52</v>
      </c>
      <c r="T2952" s="167" t="s">
        <v>1361</v>
      </c>
    </row>
    <row r="2953" spans="1:20">
      <c r="A2953" s="167">
        <v>51450</v>
      </c>
      <c r="B2953" s="168">
        <v>45915</v>
      </c>
      <c r="C2953" s="168">
        <v>45915</v>
      </c>
      <c r="D2953" s="167" t="s">
        <v>6092</v>
      </c>
      <c r="E2953" s="167" t="s">
        <v>6092</v>
      </c>
      <c r="F2953" s="167" t="s">
        <v>1425</v>
      </c>
      <c r="G2953" s="167" t="s">
        <v>1426</v>
      </c>
      <c r="I2953" s="167" t="s">
        <v>1384</v>
      </c>
      <c r="J2953" s="167" t="s">
        <v>2785</v>
      </c>
      <c r="K2953" s="167" t="s">
        <v>1215</v>
      </c>
      <c r="L2953" s="167" t="s">
        <v>2786</v>
      </c>
      <c r="M2953" s="167" t="s">
        <v>1394</v>
      </c>
      <c r="O2953" s="167">
        <v>10924</v>
      </c>
      <c r="P2953" s="167" t="s">
        <v>4987</v>
      </c>
      <c r="Q2953" s="167">
        <v>163.35</v>
      </c>
      <c r="S2953" s="167">
        <f t="shared" si="46"/>
        <v>163.35</v>
      </c>
      <c r="T2953" s="167" t="s">
        <v>1361</v>
      </c>
    </row>
    <row r="2954" spans="1:20">
      <c r="A2954" s="167">
        <v>51450</v>
      </c>
      <c r="B2954" s="168">
        <v>45930</v>
      </c>
      <c r="C2954" s="168">
        <v>45930</v>
      </c>
      <c r="E2954" s="167" t="s">
        <v>1401</v>
      </c>
      <c r="I2954" s="167" t="s">
        <v>1384</v>
      </c>
      <c r="K2954" s="167" t="s">
        <v>1203</v>
      </c>
      <c r="M2954" s="167" t="s">
        <v>1387</v>
      </c>
      <c r="O2954" s="167">
        <v>24080</v>
      </c>
      <c r="P2954" s="167" t="s">
        <v>1386</v>
      </c>
      <c r="R2954" s="167">
        <v>140.80000000000001</v>
      </c>
      <c r="S2954" s="167">
        <f t="shared" si="46"/>
        <v>-140.80000000000001</v>
      </c>
      <c r="T2954" s="167" t="s">
        <v>1361</v>
      </c>
    </row>
    <row r="2955" spans="1:20">
      <c r="A2955" s="167">
        <v>51450</v>
      </c>
      <c r="B2955" s="168">
        <v>45930</v>
      </c>
      <c r="C2955" s="168">
        <v>45930</v>
      </c>
      <c r="E2955" s="167" t="s">
        <v>1401</v>
      </c>
      <c r="I2955" s="167" t="s">
        <v>1384</v>
      </c>
      <c r="K2955" s="167" t="s">
        <v>1076</v>
      </c>
      <c r="M2955" s="167" t="s">
        <v>1396</v>
      </c>
      <c r="O2955" s="167">
        <v>24080</v>
      </c>
      <c r="P2955" s="167" t="s">
        <v>1386</v>
      </c>
      <c r="R2955" s="167">
        <v>179.3</v>
      </c>
      <c r="S2955" s="167">
        <f t="shared" si="46"/>
        <v>-179.3</v>
      </c>
      <c r="T2955" s="167" t="s">
        <v>1361</v>
      </c>
    </row>
    <row r="2956" spans="1:20">
      <c r="A2956" s="167">
        <v>51450</v>
      </c>
      <c r="B2956" s="168">
        <v>45930</v>
      </c>
      <c r="C2956" s="168">
        <v>45930</v>
      </c>
      <c r="E2956" s="167" t="s">
        <v>1401</v>
      </c>
      <c r="I2956" s="167" t="s">
        <v>1384</v>
      </c>
      <c r="K2956" s="167" t="s">
        <v>1177</v>
      </c>
      <c r="M2956" s="167" t="s">
        <v>1391</v>
      </c>
      <c r="O2956" s="167">
        <v>24080</v>
      </c>
      <c r="P2956" s="167" t="s">
        <v>1386</v>
      </c>
      <c r="R2956" s="167">
        <v>332.48</v>
      </c>
      <c r="S2956" s="167">
        <f t="shared" si="46"/>
        <v>-332.48</v>
      </c>
      <c r="T2956" s="167" t="s">
        <v>1361</v>
      </c>
    </row>
    <row r="2957" spans="1:20">
      <c r="A2957" s="167">
        <v>51450</v>
      </c>
      <c r="B2957" s="168">
        <v>45930</v>
      </c>
      <c r="C2957" s="168">
        <v>45930</v>
      </c>
      <c r="E2957" s="167" t="s">
        <v>1401</v>
      </c>
      <c r="I2957" s="167" t="s">
        <v>1384</v>
      </c>
      <c r="K2957" s="167" t="s">
        <v>1215</v>
      </c>
      <c r="M2957" s="167" t="s">
        <v>1394</v>
      </c>
      <c r="O2957" s="167">
        <v>24080</v>
      </c>
      <c r="P2957" s="167" t="s">
        <v>1386</v>
      </c>
      <c r="R2957" s="167">
        <v>496.4</v>
      </c>
      <c r="S2957" s="167">
        <f t="shared" si="46"/>
        <v>-496.4</v>
      </c>
      <c r="T2957" s="167" t="s">
        <v>1361</v>
      </c>
    </row>
    <row r="2958" spans="1:20">
      <c r="A2958" s="167">
        <v>51450</v>
      </c>
      <c r="B2958" s="168">
        <v>45930</v>
      </c>
      <c r="C2958" s="168">
        <v>45930</v>
      </c>
      <c r="E2958" s="167" t="s">
        <v>1401</v>
      </c>
      <c r="I2958" s="167" t="s">
        <v>1384</v>
      </c>
      <c r="K2958" s="167" t="s">
        <v>1010</v>
      </c>
      <c r="M2958" s="167" t="s">
        <v>1397</v>
      </c>
      <c r="O2958" s="167">
        <v>24080</v>
      </c>
      <c r="P2958" s="167" t="s">
        <v>1386</v>
      </c>
      <c r="R2958" s="167">
        <v>1912.82</v>
      </c>
      <c r="S2958" s="167">
        <f t="shared" si="46"/>
        <v>-1912.82</v>
      </c>
      <c r="T2958" s="167" t="s">
        <v>1361</v>
      </c>
    </row>
    <row r="2959" spans="1:20">
      <c r="A2959" s="167">
        <v>51450</v>
      </c>
      <c r="B2959" s="168">
        <v>45930</v>
      </c>
      <c r="C2959" s="168">
        <v>45930</v>
      </c>
      <c r="E2959" s="167" t="s">
        <v>1401</v>
      </c>
      <c r="I2959" s="167" t="s">
        <v>1384</v>
      </c>
      <c r="K2959" s="167" t="s">
        <v>1146</v>
      </c>
      <c r="M2959" s="167" t="s">
        <v>1398</v>
      </c>
      <c r="O2959" s="167">
        <v>24080</v>
      </c>
      <c r="P2959" s="167" t="s">
        <v>1386</v>
      </c>
      <c r="R2959" s="167">
        <v>2745.6</v>
      </c>
      <c r="S2959" s="167">
        <f t="shared" si="46"/>
        <v>-2745.6</v>
      </c>
      <c r="T2959" s="167" t="s">
        <v>1361</v>
      </c>
    </row>
    <row r="2960" spans="1:20">
      <c r="A2960" s="167">
        <v>51450</v>
      </c>
      <c r="B2960" s="168">
        <v>45930</v>
      </c>
      <c r="C2960" s="168">
        <v>45930</v>
      </c>
      <c r="E2960" s="167" t="s">
        <v>1401</v>
      </c>
      <c r="I2960" s="167" t="s">
        <v>1384</v>
      </c>
      <c r="K2960" s="167" t="s">
        <v>1086</v>
      </c>
      <c r="M2960" s="167" t="s">
        <v>1399</v>
      </c>
      <c r="O2960" s="167">
        <v>24080</v>
      </c>
      <c r="P2960" s="167" t="s">
        <v>1386</v>
      </c>
      <c r="R2960" s="167">
        <v>3967.48</v>
      </c>
      <c r="S2960" s="167">
        <f t="shared" si="46"/>
        <v>-3967.48</v>
      </c>
      <c r="T2960" s="167" t="s">
        <v>1361</v>
      </c>
    </row>
    <row r="2961" spans="1:20">
      <c r="A2961" s="167">
        <v>51450</v>
      </c>
      <c r="B2961" s="168">
        <v>45931</v>
      </c>
      <c r="C2961" s="168">
        <v>45931</v>
      </c>
      <c r="E2961" s="167" t="s">
        <v>4969</v>
      </c>
      <c r="I2961" s="167" t="s">
        <v>1384</v>
      </c>
      <c r="K2961" s="167" t="s">
        <v>1203</v>
      </c>
      <c r="M2961" s="167" t="s">
        <v>1387</v>
      </c>
      <c r="O2961" s="167">
        <v>24081</v>
      </c>
      <c r="P2961" s="167" t="s">
        <v>1386</v>
      </c>
      <c r="Q2961" s="167">
        <v>140.80000000000001</v>
      </c>
      <c r="S2961" s="167">
        <f t="shared" si="46"/>
        <v>140.80000000000001</v>
      </c>
      <c r="T2961" s="167" t="s">
        <v>1361</v>
      </c>
    </row>
    <row r="2962" spans="1:20">
      <c r="A2962" s="167">
        <v>51450</v>
      </c>
      <c r="B2962" s="168">
        <v>45931</v>
      </c>
      <c r="C2962" s="168">
        <v>45931</v>
      </c>
      <c r="E2962" s="167" t="s">
        <v>4969</v>
      </c>
      <c r="I2962" s="167" t="s">
        <v>1384</v>
      </c>
      <c r="K2962" s="167" t="s">
        <v>1076</v>
      </c>
      <c r="M2962" s="167" t="s">
        <v>1396</v>
      </c>
      <c r="O2962" s="167">
        <v>24081</v>
      </c>
      <c r="P2962" s="167" t="s">
        <v>1386</v>
      </c>
      <c r="Q2962" s="167">
        <v>179.3</v>
      </c>
      <c r="S2962" s="167">
        <f t="shared" si="46"/>
        <v>179.3</v>
      </c>
      <c r="T2962" s="167" t="s">
        <v>1361</v>
      </c>
    </row>
    <row r="2963" spans="1:20">
      <c r="A2963" s="167">
        <v>51450</v>
      </c>
      <c r="B2963" s="168">
        <v>45931</v>
      </c>
      <c r="C2963" s="168">
        <v>45931</v>
      </c>
      <c r="E2963" s="167" t="s">
        <v>4969</v>
      </c>
      <c r="I2963" s="167" t="s">
        <v>1384</v>
      </c>
      <c r="K2963" s="167" t="s">
        <v>1177</v>
      </c>
      <c r="M2963" s="167" t="s">
        <v>1391</v>
      </c>
      <c r="O2963" s="167">
        <v>24081</v>
      </c>
      <c r="P2963" s="167" t="s">
        <v>1386</v>
      </c>
      <c r="Q2963" s="167">
        <v>332.48</v>
      </c>
      <c r="S2963" s="167">
        <f t="shared" si="46"/>
        <v>332.48</v>
      </c>
      <c r="T2963" s="167" t="s">
        <v>1361</v>
      </c>
    </row>
    <row r="2964" spans="1:20">
      <c r="A2964" s="167">
        <v>51450</v>
      </c>
      <c r="B2964" s="168">
        <v>45931</v>
      </c>
      <c r="C2964" s="168">
        <v>45931</v>
      </c>
      <c r="E2964" s="167" t="s">
        <v>4969</v>
      </c>
      <c r="I2964" s="167" t="s">
        <v>1384</v>
      </c>
      <c r="K2964" s="167" t="s">
        <v>1215</v>
      </c>
      <c r="M2964" s="167" t="s">
        <v>1394</v>
      </c>
      <c r="O2964" s="167">
        <v>24081</v>
      </c>
      <c r="P2964" s="167" t="s">
        <v>1386</v>
      </c>
      <c r="Q2964" s="167">
        <v>496.4</v>
      </c>
      <c r="S2964" s="167">
        <f t="shared" si="46"/>
        <v>496.4</v>
      </c>
      <c r="T2964" s="167" t="s">
        <v>1361</v>
      </c>
    </row>
    <row r="2965" spans="1:20">
      <c r="A2965" s="167">
        <v>51450</v>
      </c>
      <c r="B2965" s="168">
        <v>45931</v>
      </c>
      <c r="C2965" s="168">
        <v>45931</v>
      </c>
      <c r="E2965" s="167" t="s">
        <v>4969</v>
      </c>
      <c r="I2965" s="167" t="s">
        <v>1384</v>
      </c>
      <c r="K2965" s="167" t="s">
        <v>1010</v>
      </c>
      <c r="M2965" s="167" t="s">
        <v>1397</v>
      </c>
      <c r="O2965" s="167">
        <v>24081</v>
      </c>
      <c r="P2965" s="167" t="s">
        <v>1386</v>
      </c>
      <c r="Q2965" s="167">
        <v>1912.82</v>
      </c>
      <c r="S2965" s="167">
        <f t="shared" si="46"/>
        <v>1912.82</v>
      </c>
      <c r="T2965" s="167" t="s">
        <v>1361</v>
      </c>
    </row>
    <row r="2966" spans="1:20">
      <c r="A2966" s="167">
        <v>51450</v>
      </c>
      <c r="B2966" s="168">
        <v>45931</v>
      </c>
      <c r="C2966" s="168">
        <v>45931</v>
      </c>
      <c r="E2966" s="167" t="s">
        <v>4969</v>
      </c>
      <c r="I2966" s="167" t="s">
        <v>1384</v>
      </c>
      <c r="K2966" s="167" t="s">
        <v>1146</v>
      </c>
      <c r="M2966" s="167" t="s">
        <v>1398</v>
      </c>
      <c r="O2966" s="167">
        <v>24081</v>
      </c>
      <c r="P2966" s="167" t="s">
        <v>1386</v>
      </c>
      <c r="Q2966" s="167">
        <v>2745.6</v>
      </c>
      <c r="S2966" s="167">
        <f t="shared" si="46"/>
        <v>2745.6</v>
      </c>
      <c r="T2966" s="167" t="s">
        <v>1361</v>
      </c>
    </row>
    <row r="2967" spans="1:20">
      <c r="A2967" s="167">
        <v>51450</v>
      </c>
      <c r="B2967" s="168">
        <v>45931</v>
      </c>
      <c r="C2967" s="168">
        <v>45931</v>
      </c>
      <c r="E2967" s="167" t="s">
        <v>4969</v>
      </c>
      <c r="I2967" s="167" t="s">
        <v>1384</v>
      </c>
      <c r="K2967" s="167" t="s">
        <v>1086</v>
      </c>
      <c r="M2967" s="167" t="s">
        <v>1399</v>
      </c>
      <c r="O2967" s="167">
        <v>24081</v>
      </c>
      <c r="P2967" s="167" t="s">
        <v>1386</v>
      </c>
      <c r="Q2967" s="167">
        <v>3967.48</v>
      </c>
      <c r="S2967" s="167">
        <f t="shared" si="46"/>
        <v>3967.48</v>
      </c>
      <c r="T2967" s="167" t="s">
        <v>1361</v>
      </c>
    </row>
    <row r="2968" spans="1:20">
      <c r="A2968" s="167">
        <v>51450</v>
      </c>
      <c r="B2968" s="168">
        <v>45931</v>
      </c>
      <c r="C2968" s="168">
        <v>45931</v>
      </c>
      <c r="D2968" s="167" t="s">
        <v>5123</v>
      </c>
      <c r="E2968" s="167" t="s">
        <v>5123</v>
      </c>
      <c r="F2968" s="167" t="s">
        <v>1425</v>
      </c>
      <c r="G2968" s="167" t="s">
        <v>1426</v>
      </c>
      <c r="I2968" s="167" t="s">
        <v>1618</v>
      </c>
      <c r="J2968" s="167" t="s">
        <v>1510</v>
      </c>
      <c r="K2968" s="167" t="s">
        <v>828</v>
      </c>
      <c r="L2968" s="167" t="s">
        <v>1511</v>
      </c>
      <c r="M2968" s="167" t="s">
        <v>1626</v>
      </c>
      <c r="O2968" s="167">
        <v>10983</v>
      </c>
      <c r="P2968" s="167" t="s">
        <v>4987</v>
      </c>
      <c r="Q2968" s="167">
        <v>6.4</v>
      </c>
      <c r="S2968" s="167">
        <f t="shared" si="46"/>
        <v>6.4</v>
      </c>
      <c r="T2968" s="167" t="s">
        <v>1361</v>
      </c>
    </row>
    <row r="2969" spans="1:20">
      <c r="A2969" s="167">
        <v>51450</v>
      </c>
      <c r="B2969" s="168">
        <v>45931</v>
      </c>
      <c r="C2969" s="168">
        <v>45931</v>
      </c>
      <c r="D2969" s="167" t="s">
        <v>5123</v>
      </c>
      <c r="E2969" s="167" t="s">
        <v>5123</v>
      </c>
      <c r="F2969" s="167" t="s">
        <v>1425</v>
      </c>
      <c r="G2969" s="167" t="s">
        <v>1426</v>
      </c>
      <c r="I2969" s="167" t="s">
        <v>1618</v>
      </c>
      <c r="J2969" s="167" t="s">
        <v>1631</v>
      </c>
      <c r="K2969" s="167" t="s">
        <v>828</v>
      </c>
      <c r="L2969" s="167" t="s">
        <v>1632</v>
      </c>
      <c r="M2969" s="167" t="s">
        <v>1626</v>
      </c>
      <c r="O2969" s="167">
        <v>10983</v>
      </c>
      <c r="P2969" s="167" t="s">
        <v>4987</v>
      </c>
      <c r="Q2969" s="167">
        <v>24.5</v>
      </c>
      <c r="S2969" s="167">
        <f t="shared" si="46"/>
        <v>24.5</v>
      </c>
      <c r="T2969" s="167" t="s">
        <v>1361</v>
      </c>
    </row>
    <row r="2970" spans="1:20">
      <c r="A2970" s="167">
        <v>51450</v>
      </c>
      <c r="B2970" s="168">
        <v>45931</v>
      </c>
      <c r="C2970" s="168">
        <v>45931</v>
      </c>
      <c r="D2970" s="167" t="s">
        <v>5123</v>
      </c>
      <c r="E2970" s="167" t="s">
        <v>5123</v>
      </c>
      <c r="F2970" s="167" t="s">
        <v>1425</v>
      </c>
      <c r="G2970" s="167" t="s">
        <v>1426</v>
      </c>
      <c r="I2970" s="167" t="s">
        <v>1618</v>
      </c>
      <c r="J2970" s="167" t="s">
        <v>1583</v>
      </c>
      <c r="K2970" s="167" t="s">
        <v>828</v>
      </c>
      <c r="L2970" s="167" t="s">
        <v>1584</v>
      </c>
      <c r="M2970" s="167" t="s">
        <v>1626</v>
      </c>
      <c r="O2970" s="167">
        <v>10983</v>
      </c>
      <c r="P2970" s="167" t="s">
        <v>4987</v>
      </c>
      <c r="Q2970" s="167">
        <v>89.6</v>
      </c>
      <c r="S2970" s="167">
        <f t="shared" si="46"/>
        <v>89.6</v>
      </c>
      <c r="T2970" s="167" t="s">
        <v>1361</v>
      </c>
    </row>
    <row r="2971" spans="1:20">
      <c r="A2971" s="167">
        <v>51450</v>
      </c>
      <c r="B2971" s="168">
        <v>45931</v>
      </c>
      <c r="C2971" s="168">
        <v>45931</v>
      </c>
      <c r="D2971" s="167" t="s">
        <v>5123</v>
      </c>
      <c r="E2971" s="167" t="s">
        <v>5123</v>
      </c>
      <c r="F2971" s="167" t="s">
        <v>1425</v>
      </c>
      <c r="G2971" s="167" t="s">
        <v>1426</v>
      </c>
      <c r="I2971" s="167" t="s">
        <v>1618</v>
      </c>
      <c r="J2971" s="167" t="s">
        <v>1643</v>
      </c>
      <c r="K2971" s="167" t="s">
        <v>828</v>
      </c>
      <c r="L2971" s="167" t="s">
        <v>1644</v>
      </c>
      <c r="M2971" s="167" t="s">
        <v>1626</v>
      </c>
      <c r="O2971" s="167">
        <v>10983</v>
      </c>
      <c r="P2971" s="167" t="s">
        <v>4987</v>
      </c>
      <c r="Q2971" s="167">
        <v>200</v>
      </c>
      <c r="S2971" s="167">
        <f t="shared" si="46"/>
        <v>200</v>
      </c>
      <c r="T2971" s="167" t="s">
        <v>1361</v>
      </c>
    </row>
    <row r="2972" spans="1:20">
      <c r="A2972" s="167">
        <v>51450</v>
      </c>
      <c r="B2972" s="168">
        <v>45931</v>
      </c>
      <c r="C2972" s="168">
        <v>45931</v>
      </c>
      <c r="D2972" s="167" t="s">
        <v>5124</v>
      </c>
      <c r="E2972" s="167" t="s">
        <v>5124</v>
      </c>
      <c r="F2972" s="167" t="s">
        <v>1425</v>
      </c>
      <c r="G2972" s="167" t="s">
        <v>1426</v>
      </c>
      <c r="I2972" s="167" t="s">
        <v>1618</v>
      </c>
      <c r="J2972" s="167" t="s">
        <v>1583</v>
      </c>
      <c r="K2972" s="167" t="s">
        <v>852</v>
      </c>
      <c r="L2972" s="167" t="s">
        <v>1584</v>
      </c>
      <c r="M2972" s="167" t="s">
        <v>1843</v>
      </c>
      <c r="O2972" s="167">
        <v>10984</v>
      </c>
      <c r="P2972" s="167" t="s">
        <v>4987</v>
      </c>
      <c r="Q2972" s="167">
        <v>9.6</v>
      </c>
      <c r="S2972" s="167">
        <f t="shared" si="46"/>
        <v>9.6</v>
      </c>
      <c r="T2972" s="167" t="s">
        <v>1361</v>
      </c>
    </row>
    <row r="2973" spans="1:20">
      <c r="A2973" s="167">
        <v>51450</v>
      </c>
      <c r="B2973" s="168">
        <v>45931</v>
      </c>
      <c r="C2973" s="168">
        <v>45931</v>
      </c>
      <c r="D2973" s="167" t="s">
        <v>5124</v>
      </c>
      <c r="E2973" s="167" t="s">
        <v>5124</v>
      </c>
      <c r="F2973" s="167" t="s">
        <v>1425</v>
      </c>
      <c r="G2973" s="167" t="s">
        <v>1426</v>
      </c>
      <c r="I2973" s="167" t="s">
        <v>1618</v>
      </c>
      <c r="J2973" s="167" t="s">
        <v>1510</v>
      </c>
      <c r="K2973" s="167" t="s">
        <v>852</v>
      </c>
      <c r="L2973" s="167" t="s">
        <v>1511</v>
      </c>
      <c r="M2973" s="167" t="s">
        <v>1843</v>
      </c>
      <c r="O2973" s="167">
        <v>10984</v>
      </c>
      <c r="P2973" s="167" t="s">
        <v>4987</v>
      </c>
      <c r="Q2973" s="167">
        <v>12.8</v>
      </c>
      <c r="S2973" s="167">
        <f t="shared" si="46"/>
        <v>12.8</v>
      </c>
      <c r="T2973" s="167" t="s">
        <v>1361</v>
      </c>
    </row>
    <row r="2974" spans="1:20">
      <c r="A2974" s="167">
        <v>51450</v>
      </c>
      <c r="B2974" s="168">
        <v>45931</v>
      </c>
      <c r="C2974" s="168">
        <v>45931</v>
      </c>
      <c r="D2974" s="167" t="s">
        <v>5124</v>
      </c>
      <c r="E2974" s="167" t="s">
        <v>5124</v>
      </c>
      <c r="F2974" s="167" t="s">
        <v>1425</v>
      </c>
      <c r="G2974" s="167" t="s">
        <v>1426</v>
      </c>
      <c r="I2974" s="167" t="s">
        <v>1618</v>
      </c>
      <c r="J2974" s="167" t="s">
        <v>1738</v>
      </c>
      <c r="K2974" s="167" t="s">
        <v>852</v>
      </c>
      <c r="L2974" s="167" t="s">
        <v>1739</v>
      </c>
      <c r="M2974" s="167" t="s">
        <v>1843</v>
      </c>
      <c r="O2974" s="167">
        <v>10984</v>
      </c>
      <c r="P2974" s="167" t="s">
        <v>4987</v>
      </c>
      <c r="Q2974" s="167">
        <v>25</v>
      </c>
      <c r="S2974" s="167">
        <f t="shared" si="46"/>
        <v>25</v>
      </c>
      <c r="T2974" s="167" t="s">
        <v>1361</v>
      </c>
    </row>
    <row r="2975" spans="1:20">
      <c r="A2975" s="167">
        <v>51450</v>
      </c>
      <c r="B2975" s="168">
        <v>45931</v>
      </c>
      <c r="C2975" s="168">
        <v>45931</v>
      </c>
      <c r="D2975" s="167" t="s">
        <v>5124</v>
      </c>
      <c r="E2975" s="167" t="s">
        <v>5124</v>
      </c>
      <c r="F2975" s="167" t="s">
        <v>1425</v>
      </c>
      <c r="G2975" s="167" t="s">
        <v>1426</v>
      </c>
      <c r="I2975" s="167" t="s">
        <v>1618</v>
      </c>
      <c r="J2975" s="167" t="s">
        <v>1501</v>
      </c>
      <c r="K2975" s="167" t="s">
        <v>852</v>
      </c>
      <c r="L2975" s="167" t="s">
        <v>1502</v>
      </c>
      <c r="M2975" s="167" t="s">
        <v>1843</v>
      </c>
      <c r="O2975" s="167">
        <v>10984</v>
      </c>
      <c r="P2975" s="167" t="s">
        <v>4987</v>
      </c>
      <c r="Q2975" s="167">
        <v>774.4</v>
      </c>
      <c r="S2975" s="167">
        <f t="shared" si="46"/>
        <v>774.4</v>
      </c>
      <c r="T2975" s="167" t="s">
        <v>1361</v>
      </c>
    </row>
    <row r="2976" spans="1:20">
      <c r="A2976" s="167">
        <v>51450</v>
      </c>
      <c r="B2976" s="168">
        <v>45931</v>
      </c>
      <c r="C2976" s="168">
        <v>45931</v>
      </c>
      <c r="D2976" s="167" t="s">
        <v>5125</v>
      </c>
      <c r="E2976" s="167" t="s">
        <v>5125</v>
      </c>
      <c r="F2976" s="167" t="s">
        <v>1425</v>
      </c>
      <c r="G2976" s="167" t="s">
        <v>1426</v>
      </c>
      <c r="I2976" s="167" t="s">
        <v>1618</v>
      </c>
      <c r="J2976" s="167" t="s">
        <v>1583</v>
      </c>
      <c r="K2976" s="167" t="s">
        <v>859</v>
      </c>
      <c r="L2976" s="167" t="s">
        <v>1584</v>
      </c>
      <c r="M2976" s="167" t="s">
        <v>1892</v>
      </c>
      <c r="O2976" s="167">
        <v>10985</v>
      </c>
      <c r="P2976" s="167" t="s">
        <v>4987</v>
      </c>
      <c r="Q2976" s="167">
        <v>3.2</v>
      </c>
      <c r="S2976" s="167">
        <f t="shared" si="46"/>
        <v>3.2</v>
      </c>
      <c r="T2976" s="167" t="s">
        <v>1361</v>
      </c>
    </row>
    <row r="2977" spans="1:20">
      <c r="A2977" s="167">
        <v>51450</v>
      </c>
      <c r="B2977" s="168">
        <v>45931</v>
      </c>
      <c r="C2977" s="168">
        <v>45931</v>
      </c>
      <c r="D2977" s="167" t="s">
        <v>5125</v>
      </c>
      <c r="E2977" s="167" t="s">
        <v>5125</v>
      </c>
      <c r="F2977" s="167" t="s">
        <v>1425</v>
      </c>
      <c r="G2977" s="167" t="s">
        <v>1426</v>
      </c>
      <c r="I2977" s="167" t="s">
        <v>1618</v>
      </c>
      <c r="J2977" s="167" t="s">
        <v>1510</v>
      </c>
      <c r="K2977" s="167" t="s">
        <v>859</v>
      </c>
      <c r="L2977" s="167" t="s">
        <v>1511</v>
      </c>
      <c r="M2977" s="167" t="s">
        <v>1892</v>
      </c>
      <c r="O2977" s="167">
        <v>10985</v>
      </c>
      <c r="P2977" s="167" t="s">
        <v>4987</v>
      </c>
      <c r="Q2977" s="167">
        <v>25.6</v>
      </c>
      <c r="S2977" s="167">
        <f t="shared" si="46"/>
        <v>25.6</v>
      </c>
      <c r="T2977" s="167" t="s">
        <v>1361</v>
      </c>
    </row>
    <row r="2978" spans="1:20">
      <c r="A2978" s="167">
        <v>51450</v>
      </c>
      <c r="B2978" s="168">
        <v>45931</v>
      </c>
      <c r="C2978" s="168">
        <v>45931</v>
      </c>
      <c r="D2978" s="167" t="s">
        <v>5125</v>
      </c>
      <c r="E2978" s="167" t="s">
        <v>5125</v>
      </c>
      <c r="F2978" s="167" t="s">
        <v>1425</v>
      </c>
      <c r="G2978" s="167" t="s">
        <v>1426</v>
      </c>
      <c r="I2978" s="167" t="s">
        <v>1618</v>
      </c>
      <c r="J2978" s="167" t="s">
        <v>1501</v>
      </c>
      <c r="K2978" s="167" t="s">
        <v>859</v>
      </c>
      <c r="L2978" s="167" t="s">
        <v>1502</v>
      </c>
      <c r="M2978" s="167" t="s">
        <v>1892</v>
      </c>
      <c r="O2978" s="167">
        <v>10985</v>
      </c>
      <c r="P2978" s="167" t="s">
        <v>4987</v>
      </c>
      <c r="Q2978" s="167">
        <v>281.60000000000002</v>
      </c>
      <c r="S2978" s="167">
        <f t="shared" si="46"/>
        <v>281.60000000000002</v>
      </c>
      <c r="T2978" s="167" t="s">
        <v>1361</v>
      </c>
    </row>
    <row r="2979" spans="1:20">
      <c r="A2979" s="167">
        <v>51450</v>
      </c>
      <c r="B2979" s="168">
        <v>45931</v>
      </c>
      <c r="C2979" s="168">
        <v>45931</v>
      </c>
      <c r="D2979" s="167" t="s">
        <v>5126</v>
      </c>
      <c r="E2979" s="167" t="s">
        <v>5126</v>
      </c>
      <c r="F2979" s="167" t="s">
        <v>1425</v>
      </c>
      <c r="G2979" s="167" t="s">
        <v>1426</v>
      </c>
      <c r="I2979" s="167" t="s">
        <v>1618</v>
      </c>
      <c r="J2979" s="167" t="s">
        <v>2239</v>
      </c>
      <c r="K2979" s="167" t="s">
        <v>906</v>
      </c>
      <c r="L2979" s="167" t="s">
        <v>2240</v>
      </c>
      <c r="M2979" s="167" t="s">
        <v>2201</v>
      </c>
      <c r="O2979" s="167">
        <v>10986</v>
      </c>
      <c r="P2979" s="167" t="s">
        <v>4987</v>
      </c>
      <c r="Q2979" s="167">
        <v>466.76</v>
      </c>
      <c r="S2979" s="167">
        <f t="shared" si="46"/>
        <v>466.76</v>
      </c>
      <c r="T2979" s="167" t="s">
        <v>1361</v>
      </c>
    </row>
    <row r="2980" spans="1:20">
      <c r="A2980" s="167">
        <v>51450</v>
      </c>
      <c r="B2980" s="168">
        <v>45931</v>
      </c>
      <c r="C2980" s="168">
        <v>45931</v>
      </c>
      <c r="D2980" s="167" t="s">
        <v>6093</v>
      </c>
      <c r="E2980" s="167" t="s">
        <v>6093</v>
      </c>
      <c r="F2980" s="167" t="s">
        <v>1425</v>
      </c>
      <c r="G2980" s="167" t="s">
        <v>1426</v>
      </c>
      <c r="I2980" s="167" t="s">
        <v>1618</v>
      </c>
      <c r="J2980" s="167" t="s">
        <v>1501</v>
      </c>
      <c r="K2980" s="167" t="s">
        <v>915</v>
      </c>
      <c r="L2980" s="167" t="s">
        <v>1502</v>
      </c>
      <c r="M2980" s="167" t="s">
        <v>2286</v>
      </c>
      <c r="O2980" s="167">
        <v>10987</v>
      </c>
      <c r="P2980" s="167" t="s">
        <v>4987</v>
      </c>
      <c r="Q2980" s="167">
        <v>3379.2</v>
      </c>
      <c r="S2980" s="167">
        <f t="shared" si="46"/>
        <v>3379.2</v>
      </c>
      <c r="T2980" s="167" t="s">
        <v>1361</v>
      </c>
    </row>
    <row r="2981" spans="1:20">
      <c r="A2981" s="167">
        <v>51450</v>
      </c>
      <c r="B2981" s="168">
        <v>45931</v>
      </c>
      <c r="C2981" s="168">
        <v>45931</v>
      </c>
      <c r="D2981" s="167" t="s">
        <v>5128</v>
      </c>
      <c r="E2981" s="167" t="s">
        <v>5128</v>
      </c>
      <c r="F2981" s="167" t="s">
        <v>1425</v>
      </c>
      <c r="G2981" s="167" t="s">
        <v>1426</v>
      </c>
      <c r="I2981" s="167" t="s">
        <v>1618</v>
      </c>
      <c r="J2981" s="167" t="s">
        <v>2164</v>
      </c>
      <c r="K2981" s="167" t="s">
        <v>922</v>
      </c>
      <c r="L2981" s="167" t="s">
        <v>2165</v>
      </c>
      <c r="M2981" s="167" t="s">
        <v>2309</v>
      </c>
      <c r="O2981" s="167">
        <v>10989</v>
      </c>
      <c r="P2981" s="167" t="s">
        <v>4987</v>
      </c>
      <c r="Q2981" s="167">
        <v>40</v>
      </c>
      <c r="S2981" s="167">
        <f t="shared" si="46"/>
        <v>40</v>
      </c>
      <c r="T2981" s="167" t="s">
        <v>1361</v>
      </c>
    </row>
    <row r="2982" spans="1:20">
      <c r="A2982" s="167">
        <v>51450</v>
      </c>
      <c r="B2982" s="168">
        <v>45931</v>
      </c>
      <c r="C2982" s="168">
        <v>45931</v>
      </c>
      <c r="D2982" s="167" t="s">
        <v>5128</v>
      </c>
      <c r="E2982" s="167" t="s">
        <v>5128</v>
      </c>
      <c r="F2982" s="167" t="s">
        <v>1425</v>
      </c>
      <c r="G2982" s="167" t="s">
        <v>1426</v>
      </c>
      <c r="I2982" s="167" t="s">
        <v>1618</v>
      </c>
      <c r="J2982" s="167" t="s">
        <v>1501</v>
      </c>
      <c r="K2982" s="167" t="s">
        <v>922</v>
      </c>
      <c r="L2982" s="167" t="s">
        <v>1502</v>
      </c>
      <c r="M2982" s="167" t="s">
        <v>2309</v>
      </c>
      <c r="O2982" s="167">
        <v>10989</v>
      </c>
      <c r="P2982" s="167" t="s">
        <v>4987</v>
      </c>
      <c r="Q2982" s="167">
        <v>316.8</v>
      </c>
      <c r="S2982" s="167">
        <f t="shared" si="46"/>
        <v>316.8</v>
      </c>
      <c r="T2982" s="167" t="s">
        <v>1361</v>
      </c>
    </row>
    <row r="2983" spans="1:20">
      <c r="A2983" s="167">
        <v>51450</v>
      </c>
      <c r="B2983" s="168">
        <v>45931</v>
      </c>
      <c r="C2983" s="168">
        <v>45931</v>
      </c>
      <c r="D2983" s="167" t="s">
        <v>6094</v>
      </c>
      <c r="E2983" s="167" t="s">
        <v>6094</v>
      </c>
      <c r="F2983" s="167" t="s">
        <v>1425</v>
      </c>
      <c r="G2983" s="167" t="s">
        <v>1426</v>
      </c>
      <c r="I2983" s="167" t="s">
        <v>1618</v>
      </c>
      <c r="J2983" s="167" t="s">
        <v>2342</v>
      </c>
      <c r="K2983" s="167" t="s">
        <v>928</v>
      </c>
      <c r="L2983" s="167" t="s">
        <v>2343</v>
      </c>
      <c r="M2983" s="167" t="s">
        <v>2326</v>
      </c>
      <c r="O2983" s="167">
        <v>10993</v>
      </c>
      <c r="P2983" s="167" t="s">
        <v>4987</v>
      </c>
      <c r="Q2983" s="167">
        <v>45.36</v>
      </c>
      <c r="S2983" s="167">
        <f t="shared" si="46"/>
        <v>45.36</v>
      </c>
      <c r="T2983" s="167" t="s">
        <v>1361</v>
      </c>
    </row>
    <row r="2984" spans="1:20">
      <c r="A2984" s="167">
        <v>51450</v>
      </c>
      <c r="B2984" s="168">
        <v>45931</v>
      </c>
      <c r="C2984" s="168">
        <v>45931</v>
      </c>
      <c r="D2984" s="167" t="s">
        <v>6094</v>
      </c>
      <c r="E2984" s="167" t="s">
        <v>6094</v>
      </c>
      <c r="F2984" s="167" t="s">
        <v>1425</v>
      </c>
      <c r="G2984" s="167" t="s">
        <v>1426</v>
      </c>
      <c r="I2984" s="167" t="s">
        <v>1618</v>
      </c>
      <c r="J2984" s="167" t="s">
        <v>2339</v>
      </c>
      <c r="K2984" s="167" t="s">
        <v>928</v>
      </c>
      <c r="L2984" s="167" t="s">
        <v>2340</v>
      </c>
      <c r="M2984" s="167" t="s">
        <v>2326</v>
      </c>
      <c r="O2984" s="167">
        <v>10993</v>
      </c>
      <c r="P2984" s="167" t="s">
        <v>4987</v>
      </c>
      <c r="Q2984" s="167">
        <v>2893.4</v>
      </c>
      <c r="S2984" s="167">
        <f t="shared" si="46"/>
        <v>2893.4</v>
      </c>
      <c r="T2984" s="167" t="s">
        <v>1361</v>
      </c>
    </row>
    <row r="2985" spans="1:20">
      <c r="A2985" s="167">
        <v>51450</v>
      </c>
      <c r="B2985" s="168">
        <v>45931</v>
      </c>
      <c r="C2985" s="168">
        <v>45931</v>
      </c>
      <c r="D2985" s="167" t="s">
        <v>6095</v>
      </c>
      <c r="E2985" s="167" t="s">
        <v>6095</v>
      </c>
      <c r="F2985" s="167" t="s">
        <v>1425</v>
      </c>
      <c r="G2985" s="167" t="s">
        <v>1426</v>
      </c>
      <c r="I2985" s="167" t="s">
        <v>1618</v>
      </c>
      <c r="J2985" s="167" t="s">
        <v>2408</v>
      </c>
      <c r="K2985" s="167" t="s">
        <v>939</v>
      </c>
      <c r="L2985" s="167" t="s">
        <v>2409</v>
      </c>
      <c r="M2985" s="167" t="s">
        <v>2406</v>
      </c>
      <c r="O2985" s="167">
        <v>10994</v>
      </c>
      <c r="P2985" s="167" t="s">
        <v>4987</v>
      </c>
      <c r="Q2985" s="167">
        <v>29.4</v>
      </c>
      <c r="S2985" s="167">
        <f t="shared" si="46"/>
        <v>29.4</v>
      </c>
      <c r="T2985" s="167" t="s">
        <v>1361</v>
      </c>
    </row>
    <row r="2986" spans="1:20">
      <c r="A2986" s="167">
        <v>51450</v>
      </c>
      <c r="B2986" s="168">
        <v>45931</v>
      </c>
      <c r="C2986" s="168">
        <v>45931</v>
      </c>
      <c r="D2986" s="167" t="s">
        <v>6095</v>
      </c>
      <c r="E2986" s="167" t="s">
        <v>6095</v>
      </c>
      <c r="F2986" s="167" t="s">
        <v>1425</v>
      </c>
      <c r="G2986" s="167" t="s">
        <v>1426</v>
      </c>
      <c r="I2986" s="167" t="s">
        <v>1618</v>
      </c>
      <c r="J2986" s="167" t="s">
        <v>1510</v>
      </c>
      <c r="K2986" s="167" t="s">
        <v>939</v>
      </c>
      <c r="L2986" s="167" t="s">
        <v>1511</v>
      </c>
      <c r="M2986" s="167" t="s">
        <v>2406</v>
      </c>
      <c r="O2986" s="167">
        <v>10994</v>
      </c>
      <c r="P2986" s="167" t="s">
        <v>4987</v>
      </c>
      <c r="Q2986" s="167">
        <v>45.71</v>
      </c>
      <c r="S2986" s="167">
        <f t="shared" si="46"/>
        <v>45.71</v>
      </c>
      <c r="T2986" s="167" t="s">
        <v>1361</v>
      </c>
    </row>
    <row r="2987" spans="1:20">
      <c r="A2987" s="167">
        <v>51450</v>
      </c>
      <c r="B2987" s="168">
        <v>45931</v>
      </c>
      <c r="C2987" s="168">
        <v>45931</v>
      </c>
      <c r="D2987" s="167" t="s">
        <v>5131</v>
      </c>
      <c r="E2987" s="167" t="s">
        <v>5131</v>
      </c>
      <c r="F2987" s="167" t="s">
        <v>1425</v>
      </c>
      <c r="G2987" s="167" t="s">
        <v>1426</v>
      </c>
      <c r="I2987" s="167" t="s">
        <v>1618</v>
      </c>
      <c r="J2987" s="167" t="s">
        <v>1583</v>
      </c>
      <c r="K2987" s="167" t="s">
        <v>1007</v>
      </c>
      <c r="L2987" s="167" t="s">
        <v>1584</v>
      </c>
      <c r="M2987" s="167" t="s">
        <v>2740</v>
      </c>
      <c r="O2987" s="167">
        <v>10997</v>
      </c>
      <c r="P2987" s="167" t="s">
        <v>4987</v>
      </c>
      <c r="Q2987" s="167">
        <v>9.6</v>
      </c>
      <c r="S2987" s="167">
        <f t="shared" si="46"/>
        <v>9.6</v>
      </c>
      <c r="T2987" s="167" t="s">
        <v>1361</v>
      </c>
    </row>
    <row r="2988" spans="1:20">
      <c r="A2988" s="167">
        <v>51450</v>
      </c>
      <c r="B2988" s="168">
        <v>45931</v>
      </c>
      <c r="C2988" s="168">
        <v>45931</v>
      </c>
      <c r="D2988" s="167" t="s">
        <v>5131</v>
      </c>
      <c r="E2988" s="167" t="s">
        <v>5131</v>
      </c>
      <c r="F2988" s="167" t="s">
        <v>1425</v>
      </c>
      <c r="G2988" s="167" t="s">
        <v>1426</v>
      </c>
      <c r="I2988" s="167" t="s">
        <v>1618</v>
      </c>
      <c r="J2988" s="167" t="s">
        <v>1510</v>
      </c>
      <c r="K2988" s="167" t="s">
        <v>1007</v>
      </c>
      <c r="L2988" s="167" t="s">
        <v>1511</v>
      </c>
      <c r="M2988" s="167" t="s">
        <v>2740</v>
      </c>
      <c r="O2988" s="167">
        <v>10997</v>
      </c>
      <c r="P2988" s="167" t="s">
        <v>4987</v>
      </c>
      <c r="Q2988" s="167">
        <v>12.8</v>
      </c>
      <c r="S2988" s="167">
        <f t="shared" si="46"/>
        <v>12.8</v>
      </c>
      <c r="T2988" s="167" t="s">
        <v>1361</v>
      </c>
    </row>
    <row r="2989" spans="1:20">
      <c r="A2989" s="167">
        <v>51450</v>
      </c>
      <c r="B2989" s="168">
        <v>45931</v>
      </c>
      <c r="C2989" s="168">
        <v>45931</v>
      </c>
      <c r="D2989" s="167" t="s">
        <v>5131</v>
      </c>
      <c r="E2989" s="167" t="s">
        <v>5131</v>
      </c>
      <c r="F2989" s="167" t="s">
        <v>1425</v>
      </c>
      <c r="G2989" s="167" t="s">
        <v>1426</v>
      </c>
      <c r="I2989" s="167" t="s">
        <v>1618</v>
      </c>
      <c r="J2989" s="167" t="s">
        <v>2408</v>
      </c>
      <c r="K2989" s="167" t="s">
        <v>1007</v>
      </c>
      <c r="L2989" s="167" t="s">
        <v>2409</v>
      </c>
      <c r="M2989" s="167" t="s">
        <v>2740</v>
      </c>
      <c r="O2989" s="167">
        <v>10997</v>
      </c>
      <c r="P2989" s="167" t="s">
        <v>4987</v>
      </c>
      <c r="Q2989" s="167">
        <v>33.6</v>
      </c>
      <c r="S2989" s="167">
        <f t="shared" si="46"/>
        <v>33.6</v>
      </c>
      <c r="T2989" s="167" t="s">
        <v>1361</v>
      </c>
    </row>
    <row r="2990" spans="1:20">
      <c r="A2990" s="167">
        <v>51450</v>
      </c>
      <c r="B2990" s="168">
        <v>45931</v>
      </c>
      <c r="C2990" s="168">
        <v>45931</v>
      </c>
      <c r="D2990" s="167" t="s">
        <v>5131</v>
      </c>
      <c r="E2990" s="167" t="s">
        <v>5131</v>
      </c>
      <c r="F2990" s="167" t="s">
        <v>1425</v>
      </c>
      <c r="G2990" s="167" t="s">
        <v>1426</v>
      </c>
      <c r="I2990" s="167" t="s">
        <v>1618</v>
      </c>
      <c r="J2990" s="167" t="s">
        <v>1738</v>
      </c>
      <c r="K2990" s="167" t="s">
        <v>1007</v>
      </c>
      <c r="L2990" s="167" t="s">
        <v>1739</v>
      </c>
      <c r="M2990" s="167" t="s">
        <v>2740</v>
      </c>
      <c r="O2990" s="167">
        <v>10997</v>
      </c>
      <c r="P2990" s="167" t="s">
        <v>4987</v>
      </c>
      <c r="Q2990" s="167">
        <v>73.47</v>
      </c>
      <c r="S2990" s="167">
        <f t="shared" si="46"/>
        <v>73.47</v>
      </c>
      <c r="T2990" s="167" t="s">
        <v>1361</v>
      </c>
    </row>
    <row r="2991" spans="1:20">
      <c r="A2991" s="167">
        <v>51450</v>
      </c>
      <c r="B2991" s="168">
        <v>45931</v>
      </c>
      <c r="C2991" s="168">
        <v>45931</v>
      </c>
      <c r="D2991" s="167" t="s">
        <v>5131</v>
      </c>
      <c r="E2991" s="167" t="s">
        <v>5131</v>
      </c>
      <c r="F2991" s="167" t="s">
        <v>1425</v>
      </c>
      <c r="G2991" s="167" t="s">
        <v>1426</v>
      </c>
      <c r="I2991" s="167" t="s">
        <v>1618</v>
      </c>
      <c r="J2991" s="167" t="s">
        <v>1643</v>
      </c>
      <c r="K2991" s="167" t="s">
        <v>1007</v>
      </c>
      <c r="L2991" s="167" t="s">
        <v>1644</v>
      </c>
      <c r="M2991" s="167" t="s">
        <v>2740</v>
      </c>
      <c r="O2991" s="167">
        <v>10997</v>
      </c>
      <c r="P2991" s="167" t="s">
        <v>4987</v>
      </c>
      <c r="Q2991" s="167">
        <v>110</v>
      </c>
      <c r="S2991" s="167">
        <f t="shared" si="46"/>
        <v>110</v>
      </c>
      <c r="T2991" s="167" t="s">
        <v>1361</v>
      </c>
    </row>
    <row r="2992" spans="1:20">
      <c r="A2992" s="167">
        <v>51450</v>
      </c>
      <c r="B2992" s="168">
        <v>45931</v>
      </c>
      <c r="C2992" s="168">
        <v>45931</v>
      </c>
      <c r="D2992" s="167" t="s">
        <v>5295</v>
      </c>
      <c r="E2992" s="167" t="s">
        <v>5295</v>
      </c>
      <c r="F2992" s="167" t="s">
        <v>1425</v>
      </c>
      <c r="G2992" s="167" t="s">
        <v>1426</v>
      </c>
      <c r="I2992" s="167" t="s">
        <v>1618</v>
      </c>
      <c r="J2992" s="167" t="s">
        <v>1501</v>
      </c>
      <c r="K2992" s="167" t="s">
        <v>1079</v>
      </c>
      <c r="L2992" s="167" t="s">
        <v>1502</v>
      </c>
      <c r="M2992" s="167" t="s">
        <v>2948</v>
      </c>
      <c r="O2992" s="167">
        <v>10999</v>
      </c>
      <c r="P2992" s="167" t="s">
        <v>4987</v>
      </c>
      <c r="Q2992" s="167">
        <v>89.8</v>
      </c>
      <c r="S2992" s="167">
        <f t="shared" si="46"/>
        <v>89.8</v>
      </c>
      <c r="T2992" s="167" t="s">
        <v>1361</v>
      </c>
    </row>
    <row r="2993" spans="1:20">
      <c r="A2993" s="167">
        <v>51450</v>
      </c>
      <c r="B2993" s="168">
        <v>45931</v>
      </c>
      <c r="C2993" s="168">
        <v>45931</v>
      </c>
      <c r="D2993" s="167" t="s">
        <v>5296</v>
      </c>
      <c r="E2993" s="167" t="s">
        <v>5296</v>
      </c>
      <c r="F2993" s="167" t="s">
        <v>1425</v>
      </c>
      <c r="G2993" s="167" t="s">
        <v>1426</v>
      </c>
      <c r="I2993" s="167" t="s">
        <v>1618</v>
      </c>
      <c r="J2993" s="167" t="s">
        <v>3357</v>
      </c>
      <c r="K2993" s="167" t="s">
        <v>1112</v>
      </c>
      <c r="L2993" s="167" t="s">
        <v>3358</v>
      </c>
      <c r="M2993" s="167" t="s">
        <v>3346</v>
      </c>
      <c r="O2993" s="167">
        <v>11001</v>
      </c>
      <c r="P2993" s="167" t="s">
        <v>4987</v>
      </c>
      <c r="Q2993" s="167">
        <v>15.94</v>
      </c>
      <c r="S2993" s="167">
        <f t="shared" si="46"/>
        <v>15.94</v>
      </c>
      <c r="T2993" s="167" t="s">
        <v>1361</v>
      </c>
    </row>
    <row r="2994" spans="1:20">
      <c r="A2994" s="167">
        <v>51450</v>
      </c>
      <c r="B2994" s="168">
        <v>45931</v>
      </c>
      <c r="C2994" s="168">
        <v>45931</v>
      </c>
      <c r="D2994" s="167" t="s">
        <v>5296</v>
      </c>
      <c r="E2994" s="167" t="s">
        <v>5296</v>
      </c>
      <c r="F2994" s="167" t="s">
        <v>1425</v>
      </c>
      <c r="G2994" s="167" t="s">
        <v>1426</v>
      </c>
      <c r="I2994" s="167" t="s">
        <v>1618</v>
      </c>
      <c r="J2994" s="167" t="s">
        <v>2892</v>
      </c>
      <c r="K2994" s="167" t="s">
        <v>1112</v>
      </c>
      <c r="L2994" s="167" t="s">
        <v>2893</v>
      </c>
      <c r="M2994" s="167" t="s">
        <v>3346</v>
      </c>
      <c r="O2994" s="167">
        <v>11001</v>
      </c>
      <c r="P2994" s="167" t="s">
        <v>4987</v>
      </c>
      <c r="Q2994" s="167">
        <v>40</v>
      </c>
      <c r="S2994" s="167">
        <f t="shared" si="46"/>
        <v>40</v>
      </c>
      <c r="T2994" s="167" t="s">
        <v>1361</v>
      </c>
    </row>
    <row r="2995" spans="1:20">
      <c r="A2995" s="167">
        <v>51450</v>
      </c>
      <c r="B2995" s="168">
        <v>45931</v>
      </c>
      <c r="C2995" s="168">
        <v>45931</v>
      </c>
      <c r="D2995" s="167" t="s">
        <v>5296</v>
      </c>
      <c r="E2995" s="167" t="s">
        <v>5296</v>
      </c>
      <c r="F2995" s="167" t="s">
        <v>1425</v>
      </c>
      <c r="G2995" s="167" t="s">
        <v>1426</v>
      </c>
      <c r="I2995" s="167" t="s">
        <v>1618</v>
      </c>
      <c r="J2995" s="167" t="s">
        <v>3361</v>
      </c>
      <c r="K2995" s="167" t="s">
        <v>1112</v>
      </c>
      <c r="L2995" s="167" t="s">
        <v>3362</v>
      </c>
      <c r="M2995" s="167" t="s">
        <v>3346</v>
      </c>
      <c r="O2995" s="167">
        <v>11001</v>
      </c>
      <c r="P2995" s="167" t="s">
        <v>4987</v>
      </c>
      <c r="Q2995" s="167">
        <v>43.2</v>
      </c>
      <c r="S2995" s="167">
        <f t="shared" si="46"/>
        <v>43.2</v>
      </c>
      <c r="T2995" s="167" t="s">
        <v>1361</v>
      </c>
    </row>
    <row r="2996" spans="1:20">
      <c r="A2996" s="167">
        <v>51450</v>
      </c>
      <c r="B2996" s="168">
        <v>45931</v>
      </c>
      <c r="C2996" s="168">
        <v>45931</v>
      </c>
      <c r="D2996" s="167" t="s">
        <v>5296</v>
      </c>
      <c r="E2996" s="167" t="s">
        <v>5296</v>
      </c>
      <c r="F2996" s="167" t="s">
        <v>1425</v>
      </c>
      <c r="G2996" s="167" t="s">
        <v>1426</v>
      </c>
      <c r="I2996" s="167" t="s">
        <v>1618</v>
      </c>
      <c r="J2996" s="167" t="s">
        <v>2577</v>
      </c>
      <c r="K2996" s="167" t="s">
        <v>1112</v>
      </c>
      <c r="L2996" s="167" t="s">
        <v>2578</v>
      </c>
      <c r="M2996" s="167" t="s">
        <v>3346</v>
      </c>
      <c r="O2996" s="167">
        <v>11001</v>
      </c>
      <c r="P2996" s="167" t="s">
        <v>4987</v>
      </c>
      <c r="Q2996" s="167">
        <v>167.04</v>
      </c>
      <c r="S2996" s="167">
        <f t="shared" si="46"/>
        <v>167.04</v>
      </c>
      <c r="T2996" s="167" t="s">
        <v>1361</v>
      </c>
    </row>
    <row r="2997" spans="1:20">
      <c r="A2997" s="167">
        <v>51450</v>
      </c>
      <c r="B2997" s="168">
        <v>45931</v>
      </c>
      <c r="C2997" s="168">
        <v>45931</v>
      </c>
      <c r="D2997" s="167" t="s">
        <v>5132</v>
      </c>
      <c r="E2997" s="167" t="s">
        <v>5132</v>
      </c>
      <c r="F2997" s="167" t="s">
        <v>1425</v>
      </c>
      <c r="G2997" s="167" t="s">
        <v>1426</v>
      </c>
      <c r="I2997" s="167" t="s">
        <v>1618</v>
      </c>
      <c r="J2997" s="167" t="s">
        <v>2892</v>
      </c>
      <c r="K2997" s="167" t="s">
        <v>1126</v>
      </c>
      <c r="L2997" s="167" t="s">
        <v>2893</v>
      </c>
      <c r="M2997" s="167" t="s">
        <v>3430</v>
      </c>
      <c r="O2997" s="167">
        <v>11002</v>
      </c>
      <c r="P2997" s="167" t="s">
        <v>4987</v>
      </c>
      <c r="Q2997" s="167">
        <v>53.76</v>
      </c>
      <c r="S2997" s="167">
        <f t="shared" si="46"/>
        <v>53.76</v>
      </c>
      <c r="T2997" s="167" t="s">
        <v>1361</v>
      </c>
    </row>
    <row r="2998" spans="1:20">
      <c r="A2998" s="167">
        <v>51450</v>
      </c>
      <c r="B2998" s="168">
        <v>45931</v>
      </c>
      <c r="C2998" s="168">
        <v>45931</v>
      </c>
      <c r="D2998" s="167" t="s">
        <v>5132</v>
      </c>
      <c r="E2998" s="167" t="s">
        <v>5132</v>
      </c>
      <c r="F2998" s="167" t="s">
        <v>1425</v>
      </c>
      <c r="G2998" s="167" t="s">
        <v>1426</v>
      </c>
      <c r="I2998" s="167" t="s">
        <v>1618</v>
      </c>
      <c r="J2998" s="167" t="s">
        <v>1501</v>
      </c>
      <c r="K2998" s="167" t="s">
        <v>1126</v>
      </c>
      <c r="L2998" s="167" t="s">
        <v>1502</v>
      </c>
      <c r="M2998" s="167" t="s">
        <v>3430</v>
      </c>
      <c r="O2998" s="167">
        <v>11002</v>
      </c>
      <c r="P2998" s="167" t="s">
        <v>4987</v>
      </c>
      <c r="Q2998" s="167">
        <v>2499.1999999999998</v>
      </c>
      <c r="S2998" s="167">
        <f t="shared" si="46"/>
        <v>2499.1999999999998</v>
      </c>
      <c r="T2998" s="167" t="s">
        <v>1361</v>
      </c>
    </row>
    <row r="2999" spans="1:20">
      <c r="A2999" s="167">
        <v>51450</v>
      </c>
      <c r="B2999" s="168">
        <v>45931</v>
      </c>
      <c r="C2999" s="168">
        <v>45931</v>
      </c>
      <c r="D2999" s="167" t="s">
        <v>5133</v>
      </c>
      <c r="E2999" s="167" t="s">
        <v>5133</v>
      </c>
      <c r="F2999" s="167" t="s">
        <v>1425</v>
      </c>
      <c r="G2999" s="167" t="s">
        <v>1426</v>
      </c>
      <c r="I2999" s="167" t="s">
        <v>1618</v>
      </c>
      <c r="J2999" s="167" t="s">
        <v>3605</v>
      </c>
      <c r="K2999" s="167" t="s">
        <v>1167</v>
      </c>
      <c r="L2999" s="167" t="s">
        <v>3606</v>
      </c>
      <c r="M2999" s="167" t="s">
        <v>3592</v>
      </c>
      <c r="O2999" s="167">
        <v>11003</v>
      </c>
      <c r="P2999" s="167" t="s">
        <v>4987</v>
      </c>
      <c r="Q2999" s="167">
        <v>14.4</v>
      </c>
      <c r="S2999" s="167">
        <f t="shared" si="46"/>
        <v>14.4</v>
      </c>
      <c r="T2999" s="167" t="s">
        <v>1361</v>
      </c>
    </row>
    <row r="3000" spans="1:20">
      <c r="A3000" s="167">
        <v>51450</v>
      </c>
      <c r="B3000" s="168">
        <v>45931</v>
      </c>
      <c r="C3000" s="168">
        <v>45931</v>
      </c>
      <c r="D3000" s="167" t="s">
        <v>5133</v>
      </c>
      <c r="E3000" s="167" t="s">
        <v>5133</v>
      </c>
      <c r="F3000" s="167" t="s">
        <v>1425</v>
      </c>
      <c r="G3000" s="167" t="s">
        <v>1426</v>
      </c>
      <c r="I3000" s="167" t="s">
        <v>1618</v>
      </c>
      <c r="J3000" s="167" t="s">
        <v>1643</v>
      </c>
      <c r="K3000" s="167" t="s">
        <v>1167</v>
      </c>
      <c r="L3000" s="167" t="s">
        <v>1644</v>
      </c>
      <c r="M3000" s="167" t="s">
        <v>3592</v>
      </c>
      <c r="O3000" s="167">
        <v>11003</v>
      </c>
      <c r="P3000" s="167" t="s">
        <v>4987</v>
      </c>
      <c r="Q3000" s="167">
        <v>90</v>
      </c>
      <c r="S3000" s="167">
        <f t="shared" si="46"/>
        <v>90</v>
      </c>
      <c r="T3000" s="167" t="s">
        <v>1361</v>
      </c>
    </row>
    <row r="3001" spans="1:20">
      <c r="A3001" s="167">
        <v>51450</v>
      </c>
      <c r="B3001" s="168">
        <v>45931</v>
      </c>
      <c r="C3001" s="168">
        <v>45931</v>
      </c>
      <c r="D3001" s="167" t="s">
        <v>5134</v>
      </c>
      <c r="E3001" s="167" t="s">
        <v>5134</v>
      </c>
      <c r="F3001" s="167" t="s">
        <v>1425</v>
      </c>
      <c r="G3001" s="167" t="s">
        <v>1426</v>
      </c>
      <c r="I3001" s="167" t="s">
        <v>1618</v>
      </c>
      <c r="J3001" s="167" t="s">
        <v>1583</v>
      </c>
      <c r="K3001" s="167" t="s">
        <v>1196</v>
      </c>
      <c r="L3001" s="167" t="s">
        <v>1584</v>
      </c>
      <c r="M3001" s="167" t="s">
        <v>3780</v>
      </c>
      <c r="O3001" s="167">
        <v>11004</v>
      </c>
      <c r="P3001" s="167" t="s">
        <v>4987</v>
      </c>
      <c r="Q3001" s="167">
        <v>16</v>
      </c>
      <c r="S3001" s="167">
        <f t="shared" si="46"/>
        <v>16</v>
      </c>
      <c r="T3001" s="167" t="s">
        <v>1361</v>
      </c>
    </row>
    <row r="3002" spans="1:20">
      <c r="A3002" s="167">
        <v>51450</v>
      </c>
      <c r="B3002" s="168">
        <v>45931</v>
      </c>
      <c r="C3002" s="168">
        <v>45931</v>
      </c>
      <c r="D3002" s="167" t="s">
        <v>5135</v>
      </c>
      <c r="E3002" s="167" t="s">
        <v>5135</v>
      </c>
      <c r="F3002" s="167" t="s">
        <v>1425</v>
      </c>
      <c r="G3002" s="167" t="s">
        <v>1426</v>
      </c>
      <c r="I3002" s="167" t="s">
        <v>1618</v>
      </c>
      <c r="J3002" s="167" t="s">
        <v>2005</v>
      </c>
      <c r="K3002" s="167" t="s">
        <v>1219</v>
      </c>
      <c r="L3002" s="167" t="s">
        <v>2006</v>
      </c>
      <c r="M3002" s="167" t="s">
        <v>3934</v>
      </c>
      <c r="O3002" s="167">
        <v>11005</v>
      </c>
      <c r="P3002" s="167" t="s">
        <v>4987</v>
      </c>
      <c r="Q3002" s="167">
        <v>53.12</v>
      </c>
      <c r="S3002" s="167">
        <f t="shared" si="46"/>
        <v>53.12</v>
      </c>
      <c r="T3002" s="167" t="s">
        <v>1361</v>
      </c>
    </row>
    <row r="3003" spans="1:20">
      <c r="A3003" s="167">
        <v>51450</v>
      </c>
      <c r="B3003" s="168">
        <v>45931</v>
      </c>
      <c r="C3003" s="168">
        <v>45931</v>
      </c>
      <c r="D3003" s="167" t="s">
        <v>5135</v>
      </c>
      <c r="E3003" s="167" t="s">
        <v>5135</v>
      </c>
      <c r="F3003" s="167" t="s">
        <v>1425</v>
      </c>
      <c r="G3003" s="167" t="s">
        <v>1426</v>
      </c>
      <c r="I3003" s="167" t="s">
        <v>1618</v>
      </c>
      <c r="J3003" s="167" t="s">
        <v>2408</v>
      </c>
      <c r="K3003" s="167" t="s">
        <v>1219</v>
      </c>
      <c r="L3003" s="167" t="s">
        <v>2409</v>
      </c>
      <c r="M3003" s="167" t="s">
        <v>3934</v>
      </c>
      <c r="O3003" s="167">
        <v>11005</v>
      </c>
      <c r="P3003" s="167" t="s">
        <v>4987</v>
      </c>
      <c r="Q3003" s="167">
        <v>302.39999999999998</v>
      </c>
      <c r="S3003" s="167">
        <f t="shared" si="46"/>
        <v>302.39999999999998</v>
      </c>
      <c r="T3003" s="167" t="s">
        <v>1361</v>
      </c>
    </row>
    <row r="3004" spans="1:20">
      <c r="A3004" s="167">
        <v>51450</v>
      </c>
      <c r="B3004" s="168">
        <v>45931</v>
      </c>
      <c r="C3004" s="168">
        <v>45931</v>
      </c>
      <c r="D3004" s="167" t="s">
        <v>5135</v>
      </c>
      <c r="E3004" s="167" t="s">
        <v>5135</v>
      </c>
      <c r="F3004" s="167" t="s">
        <v>1425</v>
      </c>
      <c r="G3004" s="167" t="s">
        <v>1426</v>
      </c>
      <c r="I3004" s="167" t="s">
        <v>1618</v>
      </c>
      <c r="J3004" s="167" t="s">
        <v>1522</v>
      </c>
      <c r="K3004" s="167" t="s">
        <v>1219</v>
      </c>
      <c r="L3004" s="167" t="s">
        <v>1523</v>
      </c>
      <c r="M3004" s="167" t="s">
        <v>3934</v>
      </c>
      <c r="O3004" s="167">
        <v>11005</v>
      </c>
      <c r="P3004" s="167" t="s">
        <v>4987</v>
      </c>
      <c r="Q3004" s="167">
        <v>302.39999999999998</v>
      </c>
      <c r="S3004" s="167">
        <f t="shared" si="46"/>
        <v>302.39999999999998</v>
      </c>
      <c r="T3004" s="167" t="s">
        <v>1361</v>
      </c>
    </row>
    <row r="3005" spans="1:20">
      <c r="A3005" s="167">
        <v>51450</v>
      </c>
      <c r="B3005" s="168">
        <v>45931</v>
      </c>
      <c r="C3005" s="168">
        <v>45931</v>
      </c>
      <c r="D3005" s="167" t="s">
        <v>5135</v>
      </c>
      <c r="E3005" s="167" t="s">
        <v>5135</v>
      </c>
      <c r="F3005" s="167" t="s">
        <v>1425</v>
      </c>
      <c r="G3005" s="167" t="s">
        <v>1426</v>
      </c>
      <c r="I3005" s="167" t="s">
        <v>1618</v>
      </c>
      <c r="J3005" s="167" t="s">
        <v>1501</v>
      </c>
      <c r="K3005" s="167" t="s">
        <v>1219</v>
      </c>
      <c r="L3005" s="167" t="s">
        <v>1502</v>
      </c>
      <c r="M3005" s="167" t="s">
        <v>3934</v>
      </c>
      <c r="O3005" s="167">
        <v>11005</v>
      </c>
      <c r="P3005" s="167" t="s">
        <v>4987</v>
      </c>
      <c r="Q3005" s="167">
        <v>721.6</v>
      </c>
      <c r="S3005" s="167">
        <f t="shared" si="46"/>
        <v>721.6</v>
      </c>
      <c r="T3005" s="167" t="s">
        <v>1361</v>
      </c>
    </row>
    <row r="3006" spans="1:20">
      <c r="A3006" s="167">
        <v>51450</v>
      </c>
      <c r="B3006" s="168">
        <v>45931</v>
      </c>
      <c r="C3006" s="168">
        <v>45931</v>
      </c>
      <c r="D3006" s="167" t="s">
        <v>5136</v>
      </c>
      <c r="E3006" s="167" t="s">
        <v>5136</v>
      </c>
      <c r="F3006" s="167" t="s">
        <v>1425</v>
      </c>
      <c r="G3006" s="167" t="s">
        <v>1426</v>
      </c>
      <c r="I3006" s="167" t="s">
        <v>1618</v>
      </c>
      <c r="J3006" s="167" t="s">
        <v>1501</v>
      </c>
      <c r="K3006" s="167" t="s">
        <v>1301</v>
      </c>
      <c r="L3006" s="167" t="s">
        <v>1502</v>
      </c>
      <c r="M3006" s="167" t="s">
        <v>4429</v>
      </c>
      <c r="O3006" s="167">
        <v>11006</v>
      </c>
      <c r="P3006" s="167" t="s">
        <v>4987</v>
      </c>
      <c r="Q3006" s="167">
        <v>404.8</v>
      </c>
      <c r="S3006" s="167">
        <f t="shared" si="46"/>
        <v>404.8</v>
      </c>
      <c r="T3006" s="167" t="s">
        <v>1361</v>
      </c>
    </row>
    <row r="3007" spans="1:20">
      <c r="A3007" s="167">
        <v>51450</v>
      </c>
      <c r="B3007" s="168">
        <v>45931</v>
      </c>
      <c r="C3007" s="168">
        <v>45931</v>
      </c>
      <c r="D3007" s="167" t="s">
        <v>5297</v>
      </c>
      <c r="E3007" s="167" t="s">
        <v>5297</v>
      </c>
      <c r="F3007" s="167" t="s">
        <v>1425</v>
      </c>
      <c r="G3007" s="167" t="s">
        <v>1426</v>
      </c>
      <c r="I3007" s="167" t="s">
        <v>1618</v>
      </c>
      <c r="J3007" s="167" t="s">
        <v>1510</v>
      </c>
      <c r="K3007" s="167" t="s">
        <v>1307</v>
      </c>
      <c r="L3007" s="167" t="s">
        <v>1511</v>
      </c>
      <c r="M3007" s="167" t="s">
        <v>4601</v>
      </c>
      <c r="O3007" s="167">
        <v>11007</v>
      </c>
      <c r="P3007" s="167" t="s">
        <v>4987</v>
      </c>
      <c r="Q3007" s="167">
        <v>6.53</v>
      </c>
      <c r="S3007" s="167">
        <f t="shared" si="46"/>
        <v>6.53</v>
      </c>
      <c r="T3007" s="167" t="s">
        <v>1361</v>
      </c>
    </row>
    <row r="3008" spans="1:20">
      <c r="A3008" s="167">
        <v>51450</v>
      </c>
      <c r="B3008" s="168">
        <v>45931</v>
      </c>
      <c r="C3008" s="168">
        <v>45931</v>
      </c>
      <c r="D3008" s="167" t="s">
        <v>5297</v>
      </c>
      <c r="E3008" s="167" t="s">
        <v>5297</v>
      </c>
      <c r="F3008" s="167" t="s">
        <v>1425</v>
      </c>
      <c r="G3008" s="167" t="s">
        <v>1426</v>
      </c>
      <c r="I3008" s="167" t="s">
        <v>1618</v>
      </c>
      <c r="J3008" s="167" t="s">
        <v>1583</v>
      </c>
      <c r="K3008" s="167" t="s">
        <v>1307</v>
      </c>
      <c r="L3008" s="167" t="s">
        <v>1584</v>
      </c>
      <c r="M3008" s="167" t="s">
        <v>4601</v>
      </c>
      <c r="O3008" s="167">
        <v>11007</v>
      </c>
      <c r="P3008" s="167" t="s">
        <v>4987</v>
      </c>
      <c r="Q3008" s="167">
        <v>9.81</v>
      </c>
      <c r="S3008" s="167">
        <f t="shared" si="46"/>
        <v>9.81</v>
      </c>
      <c r="T3008" s="167" t="s">
        <v>1361</v>
      </c>
    </row>
    <row r="3009" spans="1:20">
      <c r="A3009" s="167">
        <v>51450</v>
      </c>
      <c r="B3009" s="168">
        <v>45931</v>
      </c>
      <c r="C3009" s="168">
        <v>45931</v>
      </c>
      <c r="D3009" s="167" t="s">
        <v>5297</v>
      </c>
      <c r="E3009" s="167" t="s">
        <v>5297</v>
      </c>
      <c r="F3009" s="167" t="s">
        <v>1425</v>
      </c>
      <c r="G3009" s="167" t="s">
        <v>1426</v>
      </c>
      <c r="I3009" s="167" t="s">
        <v>1618</v>
      </c>
      <c r="J3009" s="167" t="s">
        <v>1501</v>
      </c>
      <c r="K3009" s="167" t="s">
        <v>1307</v>
      </c>
      <c r="L3009" s="167" t="s">
        <v>1502</v>
      </c>
      <c r="M3009" s="167" t="s">
        <v>4601</v>
      </c>
      <c r="O3009" s="167">
        <v>11007</v>
      </c>
      <c r="P3009" s="167" t="s">
        <v>4987</v>
      </c>
      <c r="Q3009" s="167">
        <v>1436.8</v>
      </c>
      <c r="S3009" s="167">
        <f t="shared" si="46"/>
        <v>1436.8</v>
      </c>
      <c r="T3009" s="167" t="s">
        <v>1361</v>
      </c>
    </row>
    <row r="3010" spans="1:20">
      <c r="A3010" s="167">
        <v>51450</v>
      </c>
      <c r="B3010" s="168">
        <v>45931</v>
      </c>
      <c r="C3010" s="168">
        <v>45931</v>
      </c>
      <c r="D3010" s="167" t="s">
        <v>5138</v>
      </c>
      <c r="E3010" s="167" t="s">
        <v>5138</v>
      </c>
      <c r="F3010" s="167" t="s">
        <v>1425</v>
      </c>
      <c r="G3010" s="167" t="s">
        <v>1426</v>
      </c>
      <c r="I3010" s="167" t="s">
        <v>1618</v>
      </c>
      <c r="J3010" s="167" t="s">
        <v>1510</v>
      </c>
      <c r="K3010" s="167" t="s">
        <v>1315</v>
      </c>
      <c r="L3010" s="167" t="s">
        <v>1511</v>
      </c>
      <c r="M3010" s="167" t="s">
        <v>4630</v>
      </c>
      <c r="O3010" s="167">
        <v>11009</v>
      </c>
      <c r="P3010" s="167" t="s">
        <v>4987</v>
      </c>
      <c r="Q3010" s="167">
        <v>6.4</v>
      </c>
      <c r="S3010" s="167">
        <f t="shared" si="46"/>
        <v>6.4</v>
      </c>
      <c r="T3010" s="167" t="s">
        <v>1361</v>
      </c>
    </row>
    <row r="3011" spans="1:20">
      <c r="A3011" s="167">
        <v>51450</v>
      </c>
      <c r="B3011" s="168">
        <v>45931</v>
      </c>
      <c r="C3011" s="168">
        <v>45931</v>
      </c>
      <c r="D3011" s="167" t="s">
        <v>5138</v>
      </c>
      <c r="E3011" s="167" t="s">
        <v>5138</v>
      </c>
      <c r="F3011" s="167" t="s">
        <v>1425</v>
      </c>
      <c r="G3011" s="167" t="s">
        <v>1426</v>
      </c>
      <c r="I3011" s="167" t="s">
        <v>1618</v>
      </c>
      <c r="J3011" s="167" t="s">
        <v>1501</v>
      </c>
      <c r="K3011" s="167" t="s">
        <v>1315</v>
      </c>
      <c r="L3011" s="167" t="s">
        <v>1502</v>
      </c>
      <c r="M3011" s="167" t="s">
        <v>4630</v>
      </c>
      <c r="O3011" s="167">
        <v>11009</v>
      </c>
      <c r="P3011" s="167" t="s">
        <v>4987</v>
      </c>
      <c r="Q3011" s="167">
        <v>774.4</v>
      </c>
      <c r="S3011" s="167">
        <f t="shared" ref="S3011:S3074" si="47">Q3011-R3011</f>
        <v>774.4</v>
      </c>
      <c r="T3011" s="167" t="s">
        <v>1361</v>
      </c>
    </row>
    <row r="3012" spans="1:20">
      <c r="A3012" s="167">
        <v>51450</v>
      </c>
      <c r="B3012" s="168">
        <v>45931</v>
      </c>
      <c r="C3012" s="168">
        <v>45931</v>
      </c>
      <c r="D3012" s="167" t="s">
        <v>5139</v>
      </c>
      <c r="E3012" s="167" t="s">
        <v>5139</v>
      </c>
      <c r="F3012" s="167" t="s">
        <v>1425</v>
      </c>
      <c r="G3012" s="167" t="s">
        <v>1426</v>
      </c>
      <c r="I3012" s="167" t="s">
        <v>1618</v>
      </c>
      <c r="J3012" s="167" t="s">
        <v>1510</v>
      </c>
      <c r="K3012" s="167" t="s">
        <v>1324</v>
      </c>
      <c r="L3012" s="167" t="s">
        <v>1511</v>
      </c>
      <c r="M3012" s="167" t="s">
        <v>4823</v>
      </c>
      <c r="O3012" s="167">
        <v>11010</v>
      </c>
      <c r="P3012" s="167" t="s">
        <v>4987</v>
      </c>
      <c r="Q3012" s="167">
        <v>19.2</v>
      </c>
      <c r="S3012" s="167">
        <f t="shared" si="47"/>
        <v>19.2</v>
      </c>
      <c r="T3012" s="167" t="s">
        <v>1361</v>
      </c>
    </row>
    <row r="3013" spans="1:20">
      <c r="A3013" s="167">
        <v>51450</v>
      </c>
      <c r="B3013" s="168">
        <v>45931</v>
      </c>
      <c r="C3013" s="168">
        <v>45931</v>
      </c>
      <c r="D3013" s="167" t="s">
        <v>5139</v>
      </c>
      <c r="E3013" s="167" t="s">
        <v>5139</v>
      </c>
      <c r="F3013" s="167" t="s">
        <v>1425</v>
      </c>
      <c r="G3013" s="167" t="s">
        <v>1426</v>
      </c>
      <c r="I3013" s="167" t="s">
        <v>1618</v>
      </c>
      <c r="J3013" s="167" t="s">
        <v>1501</v>
      </c>
      <c r="K3013" s="167" t="s">
        <v>1324</v>
      </c>
      <c r="L3013" s="167" t="s">
        <v>1502</v>
      </c>
      <c r="M3013" s="167" t="s">
        <v>4823</v>
      </c>
      <c r="O3013" s="167">
        <v>11010</v>
      </c>
      <c r="P3013" s="167" t="s">
        <v>4987</v>
      </c>
      <c r="Q3013" s="167">
        <v>316.8</v>
      </c>
      <c r="S3013" s="167">
        <f t="shared" si="47"/>
        <v>316.8</v>
      </c>
      <c r="T3013" s="167" t="s">
        <v>1361</v>
      </c>
    </row>
    <row r="3014" spans="1:20">
      <c r="A3014" s="167">
        <v>51450</v>
      </c>
      <c r="B3014" s="168">
        <v>45931</v>
      </c>
      <c r="C3014" s="168">
        <v>45931</v>
      </c>
      <c r="D3014" s="167" t="s">
        <v>5140</v>
      </c>
      <c r="E3014" s="167" t="s">
        <v>5140</v>
      </c>
      <c r="F3014" s="167" t="s">
        <v>1425</v>
      </c>
      <c r="G3014" s="167" t="s">
        <v>1426</v>
      </c>
      <c r="I3014" s="167" t="s">
        <v>1618</v>
      </c>
      <c r="J3014" s="167" t="s">
        <v>2005</v>
      </c>
      <c r="K3014" s="167" t="s">
        <v>1329</v>
      </c>
      <c r="L3014" s="167" t="s">
        <v>2006</v>
      </c>
      <c r="M3014" s="167" t="s">
        <v>4829</v>
      </c>
      <c r="O3014" s="167">
        <v>11011</v>
      </c>
      <c r="P3014" s="167" t="s">
        <v>4987</v>
      </c>
      <c r="Q3014" s="167">
        <v>86.32</v>
      </c>
      <c r="S3014" s="167">
        <f t="shared" si="47"/>
        <v>86.32</v>
      </c>
      <c r="T3014" s="167" t="s">
        <v>1361</v>
      </c>
    </row>
    <row r="3015" spans="1:20">
      <c r="A3015" s="167">
        <v>51450</v>
      </c>
      <c r="B3015" s="168">
        <v>45931</v>
      </c>
      <c r="C3015" s="168">
        <v>45931</v>
      </c>
      <c r="D3015" s="167" t="s">
        <v>6096</v>
      </c>
      <c r="E3015" s="167" t="s">
        <v>6096</v>
      </c>
      <c r="F3015" s="167" t="s">
        <v>1425</v>
      </c>
      <c r="G3015" s="167" t="s">
        <v>1426</v>
      </c>
      <c r="I3015" s="167" t="s">
        <v>1405</v>
      </c>
      <c r="J3015" s="167" t="s">
        <v>1459</v>
      </c>
      <c r="K3015" s="167" t="s">
        <v>794</v>
      </c>
      <c r="L3015" s="167" t="s">
        <v>1460</v>
      </c>
      <c r="M3015" s="167" t="s">
        <v>1406</v>
      </c>
      <c r="O3015" s="167">
        <v>11014</v>
      </c>
      <c r="P3015" s="167" t="s">
        <v>4987</v>
      </c>
      <c r="Q3015" s="167">
        <v>384</v>
      </c>
      <c r="S3015" s="167">
        <f t="shared" si="47"/>
        <v>384</v>
      </c>
      <c r="T3015" s="167" t="s">
        <v>1361</v>
      </c>
    </row>
    <row r="3016" spans="1:20">
      <c r="A3016" s="167">
        <v>51450</v>
      </c>
      <c r="B3016" s="168">
        <v>45931</v>
      </c>
      <c r="C3016" s="168">
        <v>45931</v>
      </c>
      <c r="D3016" s="167" t="s">
        <v>6096</v>
      </c>
      <c r="E3016" s="167" t="s">
        <v>6096</v>
      </c>
      <c r="F3016" s="167" t="s">
        <v>1425</v>
      </c>
      <c r="G3016" s="167" t="s">
        <v>1426</v>
      </c>
      <c r="I3016" s="167" t="s">
        <v>1405</v>
      </c>
      <c r="J3016" s="167" t="s">
        <v>1456</v>
      </c>
      <c r="K3016" s="167" t="s">
        <v>794</v>
      </c>
      <c r="L3016" s="167" t="s">
        <v>1457</v>
      </c>
      <c r="M3016" s="167" t="s">
        <v>1406</v>
      </c>
      <c r="O3016" s="167">
        <v>11014</v>
      </c>
      <c r="P3016" s="167" t="s">
        <v>4987</v>
      </c>
      <c r="Q3016" s="167">
        <v>2290.5</v>
      </c>
      <c r="S3016" s="167">
        <f t="shared" si="47"/>
        <v>2290.5</v>
      </c>
      <c r="T3016" s="167" t="s">
        <v>1361</v>
      </c>
    </row>
    <row r="3017" spans="1:20">
      <c r="A3017" s="167">
        <v>51450</v>
      </c>
      <c r="B3017" s="168">
        <v>45931</v>
      </c>
      <c r="C3017" s="168">
        <v>45931</v>
      </c>
      <c r="D3017" s="167" t="s">
        <v>6096</v>
      </c>
      <c r="E3017" s="167" t="s">
        <v>6096</v>
      </c>
      <c r="F3017" s="167" t="s">
        <v>1425</v>
      </c>
      <c r="G3017" s="167" t="s">
        <v>1426</v>
      </c>
      <c r="I3017" s="167" t="s">
        <v>1405</v>
      </c>
      <c r="J3017" s="167" t="s">
        <v>1453</v>
      </c>
      <c r="K3017" s="167" t="s">
        <v>794</v>
      </c>
      <c r="L3017" s="167" t="s">
        <v>1454</v>
      </c>
      <c r="M3017" s="167" t="s">
        <v>1406</v>
      </c>
      <c r="O3017" s="167">
        <v>11014</v>
      </c>
      <c r="P3017" s="167" t="s">
        <v>4987</v>
      </c>
      <c r="Q3017" s="167">
        <v>23674.5</v>
      </c>
      <c r="S3017" s="167">
        <f t="shared" si="47"/>
        <v>23674.5</v>
      </c>
      <c r="T3017" s="167" t="s">
        <v>1361</v>
      </c>
    </row>
    <row r="3018" spans="1:20">
      <c r="A3018" s="167">
        <v>51450</v>
      </c>
      <c r="B3018" s="168">
        <v>45931</v>
      </c>
      <c r="C3018" s="168">
        <v>45931</v>
      </c>
      <c r="D3018" s="167" t="s">
        <v>5299</v>
      </c>
      <c r="E3018" s="167" t="s">
        <v>5299</v>
      </c>
      <c r="F3018" s="167" t="s">
        <v>1500</v>
      </c>
      <c r="G3018" s="167" t="s">
        <v>508</v>
      </c>
      <c r="I3018" s="167" t="s">
        <v>1405</v>
      </c>
      <c r="J3018" s="167" t="s">
        <v>1501</v>
      </c>
      <c r="K3018" s="167" t="s">
        <v>802</v>
      </c>
      <c r="L3018" s="167" t="s">
        <v>1502</v>
      </c>
      <c r="M3018" s="167" t="s">
        <v>1488</v>
      </c>
      <c r="O3018" s="167">
        <v>11015</v>
      </c>
      <c r="P3018" s="167" t="s">
        <v>4987</v>
      </c>
      <c r="Q3018" s="167">
        <v>387.2</v>
      </c>
      <c r="S3018" s="167">
        <f t="shared" si="47"/>
        <v>387.2</v>
      </c>
      <c r="T3018" s="167" t="s">
        <v>1361</v>
      </c>
    </row>
    <row r="3019" spans="1:20">
      <c r="A3019" s="167">
        <v>51450</v>
      </c>
      <c r="B3019" s="168">
        <v>45931</v>
      </c>
      <c r="C3019" s="168">
        <v>45931</v>
      </c>
      <c r="D3019" s="167" t="s">
        <v>5521</v>
      </c>
      <c r="E3019" s="167" t="s">
        <v>5521</v>
      </c>
      <c r="F3019" s="167" t="s">
        <v>1500</v>
      </c>
      <c r="G3019" s="167" t="s">
        <v>508</v>
      </c>
      <c r="I3019" s="167" t="s">
        <v>1405</v>
      </c>
      <c r="J3019" s="167" t="s">
        <v>1510</v>
      </c>
      <c r="K3019" s="167" t="s">
        <v>809</v>
      </c>
      <c r="L3019" s="167" t="s">
        <v>1511</v>
      </c>
      <c r="M3019" s="167" t="s">
        <v>1505</v>
      </c>
      <c r="O3019" s="167">
        <v>11016</v>
      </c>
      <c r="P3019" s="167" t="s">
        <v>4987</v>
      </c>
      <c r="Q3019" s="167">
        <v>100.8</v>
      </c>
      <c r="S3019" s="167">
        <f t="shared" si="47"/>
        <v>100.8</v>
      </c>
      <c r="T3019" s="167" t="s">
        <v>1361</v>
      </c>
    </row>
    <row r="3020" spans="1:20">
      <c r="A3020" s="167">
        <v>51450</v>
      </c>
      <c r="B3020" s="168">
        <v>45931</v>
      </c>
      <c r="C3020" s="168">
        <v>45931</v>
      </c>
      <c r="D3020" s="167" t="s">
        <v>5521</v>
      </c>
      <c r="E3020" s="167" t="s">
        <v>5521</v>
      </c>
      <c r="F3020" s="167" t="s">
        <v>1500</v>
      </c>
      <c r="G3020" s="167" t="s">
        <v>508</v>
      </c>
      <c r="I3020" s="167" t="s">
        <v>1405</v>
      </c>
      <c r="J3020" s="167" t="s">
        <v>1522</v>
      </c>
      <c r="K3020" s="167" t="s">
        <v>809</v>
      </c>
      <c r="L3020" s="167" t="s">
        <v>1523</v>
      </c>
      <c r="M3020" s="167" t="s">
        <v>1505</v>
      </c>
      <c r="O3020" s="167">
        <v>11016</v>
      </c>
      <c r="P3020" s="167" t="s">
        <v>4987</v>
      </c>
      <c r="Q3020" s="167">
        <v>127.4</v>
      </c>
      <c r="S3020" s="167">
        <f t="shared" si="47"/>
        <v>127.4</v>
      </c>
      <c r="T3020" s="167" t="s">
        <v>1361</v>
      </c>
    </row>
    <row r="3021" spans="1:20">
      <c r="A3021" s="167">
        <v>51450</v>
      </c>
      <c r="B3021" s="168">
        <v>45931</v>
      </c>
      <c r="C3021" s="168">
        <v>45931</v>
      </c>
      <c r="D3021" s="167" t="s">
        <v>5521</v>
      </c>
      <c r="E3021" s="167" t="s">
        <v>5521</v>
      </c>
      <c r="F3021" s="167" t="s">
        <v>1500</v>
      </c>
      <c r="G3021" s="167" t="s">
        <v>508</v>
      </c>
      <c r="I3021" s="167" t="s">
        <v>1405</v>
      </c>
      <c r="J3021" s="167" t="s">
        <v>1501</v>
      </c>
      <c r="K3021" s="167" t="s">
        <v>809</v>
      </c>
      <c r="L3021" s="167" t="s">
        <v>1502</v>
      </c>
      <c r="M3021" s="167" t="s">
        <v>1505</v>
      </c>
      <c r="O3021" s="167">
        <v>11016</v>
      </c>
      <c r="P3021" s="167" t="s">
        <v>4987</v>
      </c>
      <c r="Q3021" s="167">
        <v>2568.7199999999998</v>
      </c>
      <c r="S3021" s="167">
        <f t="shared" si="47"/>
        <v>2568.7199999999998</v>
      </c>
      <c r="T3021" s="167" t="s">
        <v>1361</v>
      </c>
    </row>
    <row r="3022" spans="1:20">
      <c r="A3022" s="167">
        <v>51450</v>
      </c>
      <c r="B3022" s="168">
        <v>45931</v>
      </c>
      <c r="C3022" s="168">
        <v>45931</v>
      </c>
      <c r="D3022" s="167" t="s">
        <v>5300</v>
      </c>
      <c r="E3022" s="167" t="s">
        <v>5300</v>
      </c>
      <c r="F3022" s="167" t="s">
        <v>1500</v>
      </c>
      <c r="G3022" s="167" t="s">
        <v>508</v>
      </c>
      <c r="I3022" s="167" t="s">
        <v>1405</v>
      </c>
      <c r="J3022" s="167" t="s">
        <v>1543</v>
      </c>
      <c r="K3022" s="167" t="s">
        <v>812</v>
      </c>
      <c r="L3022" s="167" t="s">
        <v>1544</v>
      </c>
      <c r="M3022" s="167" t="s">
        <v>1526</v>
      </c>
      <c r="O3022" s="167">
        <v>11017</v>
      </c>
      <c r="P3022" s="167" t="s">
        <v>4987</v>
      </c>
      <c r="Q3022" s="167">
        <v>46.08</v>
      </c>
      <c r="S3022" s="167">
        <f t="shared" si="47"/>
        <v>46.08</v>
      </c>
      <c r="T3022" s="167" t="s">
        <v>1361</v>
      </c>
    </row>
    <row r="3023" spans="1:20">
      <c r="A3023" s="167">
        <v>51450</v>
      </c>
      <c r="B3023" s="168">
        <v>45931</v>
      </c>
      <c r="C3023" s="168">
        <v>45931</v>
      </c>
      <c r="D3023" s="167" t="s">
        <v>5300</v>
      </c>
      <c r="E3023" s="167" t="s">
        <v>5300</v>
      </c>
      <c r="F3023" s="167" t="s">
        <v>1500</v>
      </c>
      <c r="G3023" s="167" t="s">
        <v>508</v>
      </c>
      <c r="I3023" s="167" t="s">
        <v>1405</v>
      </c>
      <c r="J3023" s="167" t="s">
        <v>1540</v>
      </c>
      <c r="K3023" s="167" t="s">
        <v>812</v>
      </c>
      <c r="L3023" s="167" t="s">
        <v>1541</v>
      </c>
      <c r="M3023" s="167" t="s">
        <v>1526</v>
      </c>
      <c r="O3023" s="167">
        <v>11017</v>
      </c>
      <c r="P3023" s="167" t="s">
        <v>4987</v>
      </c>
      <c r="Q3023" s="167">
        <v>929.28</v>
      </c>
      <c r="S3023" s="167">
        <f t="shared" si="47"/>
        <v>929.28</v>
      </c>
      <c r="T3023" s="167" t="s">
        <v>1361</v>
      </c>
    </row>
    <row r="3024" spans="1:20">
      <c r="A3024" s="167">
        <v>51450</v>
      </c>
      <c r="B3024" s="168">
        <v>45931</v>
      </c>
      <c r="C3024" s="168">
        <v>45931</v>
      </c>
      <c r="D3024" s="167" t="s">
        <v>5141</v>
      </c>
      <c r="E3024" s="167" t="s">
        <v>5141</v>
      </c>
      <c r="F3024" s="167" t="s">
        <v>1425</v>
      </c>
      <c r="G3024" s="167" t="s">
        <v>1426</v>
      </c>
      <c r="I3024" s="167" t="s">
        <v>1405</v>
      </c>
      <c r="J3024" s="167" t="s">
        <v>1583</v>
      </c>
      <c r="K3024" s="167" t="s">
        <v>815</v>
      </c>
      <c r="L3024" s="167" t="s">
        <v>1584</v>
      </c>
      <c r="M3024" s="167" t="s">
        <v>1548</v>
      </c>
      <c r="O3024" s="167">
        <v>11019</v>
      </c>
      <c r="P3024" s="167" t="s">
        <v>4987</v>
      </c>
      <c r="Q3024" s="167">
        <v>3.2</v>
      </c>
      <c r="S3024" s="167">
        <f t="shared" si="47"/>
        <v>3.2</v>
      </c>
      <c r="T3024" s="167" t="s">
        <v>1361</v>
      </c>
    </row>
    <row r="3025" spans="1:20">
      <c r="A3025" s="167">
        <v>51450</v>
      </c>
      <c r="B3025" s="168">
        <v>45931</v>
      </c>
      <c r="C3025" s="168">
        <v>45931</v>
      </c>
      <c r="D3025" s="167" t="s">
        <v>5141</v>
      </c>
      <c r="E3025" s="167" t="s">
        <v>5141</v>
      </c>
      <c r="F3025" s="167" t="s">
        <v>1425</v>
      </c>
      <c r="G3025" s="167" t="s">
        <v>1426</v>
      </c>
      <c r="I3025" s="167" t="s">
        <v>1405</v>
      </c>
      <c r="J3025" s="167" t="s">
        <v>1501</v>
      </c>
      <c r="K3025" s="167" t="s">
        <v>815</v>
      </c>
      <c r="L3025" s="167" t="s">
        <v>1502</v>
      </c>
      <c r="M3025" s="167" t="s">
        <v>1548</v>
      </c>
      <c r="O3025" s="167">
        <v>11019</v>
      </c>
      <c r="P3025" s="167" t="s">
        <v>4987</v>
      </c>
      <c r="Q3025" s="167">
        <v>809.6</v>
      </c>
      <c r="S3025" s="167">
        <f t="shared" si="47"/>
        <v>809.6</v>
      </c>
      <c r="T3025" s="167" t="s">
        <v>1361</v>
      </c>
    </row>
    <row r="3026" spans="1:20">
      <c r="A3026" s="167">
        <v>51450</v>
      </c>
      <c r="B3026" s="168">
        <v>45931</v>
      </c>
      <c r="C3026" s="168">
        <v>45931</v>
      </c>
      <c r="D3026" s="167" t="s">
        <v>5301</v>
      </c>
      <c r="E3026" s="167" t="s">
        <v>5301</v>
      </c>
      <c r="F3026" s="167" t="s">
        <v>1425</v>
      </c>
      <c r="G3026" s="167" t="s">
        <v>1426</v>
      </c>
      <c r="I3026" s="167" t="s">
        <v>1405</v>
      </c>
      <c r="J3026" s="167" t="s">
        <v>1583</v>
      </c>
      <c r="K3026" s="167" t="s">
        <v>832</v>
      </c>
      <c r="L3026" s="167" t="s">
        <v>1584</v>
      </c>
      <c r="M3026" s="167" t="s">
        <v>1678</v>
      </c>
      <c r="O3026" s="167">
        <v>11021</v>
      </c>
      <c r="P3026" s="167" t="s">
        <v>4987</v>
      </c>
      <c r="Q3026" s="167">
        <v>6.4</v>
      </c>
      <c r="S3026" s="167">
        <f t="shared" si="47"/>
        <v>6.4</v>
      </c>
      <c r="T3026" s="167" t="s">
        <v>1361</v>
      </c>
    </row>
    <row r="3027" spans="1:20">
      <c r="A3027" s="167">
        <v>51450</v>
      </c>
      <c r="B3027" s="168">
        <v>45931</v>
      </c>
      <c r="C3027" s="168">
        <v>45931</v>
      </c>
      <c r="D3027" s="167" t="s">
        <v>5301</v>
      </c>
      <c r="E3027" s="167" t="s">
        <v>5301</v>
      </c>
      <c r="F3027" s="167" t="s">
        <v>1425</v>
      </c>
      <c r="G3027" s="167" t="s">
        <v>1426</v>
      </c>
      <c r="I3027" s="167" t="s">
        <v>1405</v>
      </c>
      <c r="J3027" s="167" t="s">
        <v>1693</v>
      </c>
      <c r="K3027" s="167" t="s">
        <v>832</v>
      </c>
      <c r="L3027" s="167" t="s">
        <v>1694</v>
      </c>
      <c r="M3027" s="167" t="s">
        <v>1678</v>
      </c>
      <c r="O3027" s="167">
        <v>11021</v>
      </c>
      <c r="P3027" s="167" t="s">
        <v>4987</v>
      </c>
      <c r="Q3027" s="167">
        <v>48</v>
      </c>
      <c r="S3027" s="167">
        <f t="shared" si="47"/>
        <v>48</v>
      </c>
      <c r="T3027" s="167" t="s">
        <v>1361</v>
      </c>
    </row>
    <row r="3028" spans="1:20">
      <c r="A3028" s="167">
        <v>51450</v>
      </c>
      <c r="B3028" s="168">
        <v>45931</v>
      </c>
      <c r="C3028" s="168">
        <v>45931</v>
      </c>
      <c r="D3028" s="167" t="s">
        <v>5301</v>
      </c>
      <c r="E3028" s="167" t="s">
        <v>5301</v>
      </c>
      <c r="F3028" s="167" t="s">
        <v>1425</v>
      </c>
      <c r="G3028" s="167" t="s">
        <v>1426</v>
      </c>
      <c r="I3028" s="167" t="s">
        <v>1405</v>
      </c>
      <c r="J3028" s="167" t="s">
        <v>1501</v>
      </c>
      <c r="K3028" s="167" t="s">
        <v>832</v>
      </c>
      <c r="L3028" s="167" t="s">
        <v>1502</v>
      </c>
      <c r="M3028" s="167" t="s">
        <v>1678</v>
      </c>
      <c r="O3028" s="167">
        <v>11021</v>
      </c>
      <c r="P3028" s="167" t="s">
        <v>4987</v>
      </c>
      <c r="Q3028" s="167">
        <v>475.2</v>
      </c>
      <c r="S3028" s="167">
        <f t="shared" si="47"/>
        <v>475.2</v>
      </c>
      <c r="T3028" s="167" t="s">
        <v>1361</v>
      </c>
    </row>
    <row r="3029" spans="1:20">
      <c r="A3029" s="167">
        <v>51450</v>
      </c>
      <c r="B3029" s="168">
        <v>45931</v>
      </c>
      <c r="C3029" s="168">
        <v>45931</v>
      </c>
      <c r="D3029" s="167" t="s">
        <v>5302</v>
      </c>
      <c r="E3029" s="167" t="s">
        <v>5302</v>
      </c>
      <c r="F3029" s="167" t="s">
        <v>1425</v>
      </c>
      <c r="G3029" s="167" t="s">
        <v>1426</v>
      </c>
      <c r="I3029" s="167" t="s">
        <v>1405</v>
      </c>
      <c r="J3029" s="167" t="s">
        <v>1711</v>
      </c>
      <c r="K3029" s="167" t="s">
        <v>835</v>
      </c>
      <c r="L3029" s="167" t="s">
        <v>1712</v>
      </c>
      <c r="M3029" s="167" t="s">
        <v>1699</v>
      </c>
      <c r="O3029" s="167">
        <v>11022</v>
      </c>
      <c r="P3029" s="167" t="s">
        <v>4987</v>
      </c>
      <c r="Q3029" s="167">
        <v>4.8</v>
      </c>
      <c r="S3029" s="167">
        <f t="shared" si="47"/>
        <v>4.8</v>
      </c>
      <c r="T3029" s="167" t="s">
        <v>1361</v>
      </c>
    </row>
    <row r="3030" spans="1:20">
      <c r="A3030" s="167">
        <v>51450</v>
      </c>
      <c r="B3030" s="168">
        <v>45931</v>
      </c>
      <c r="C3030" s="168">
        <v>45931</v>
      </c>
      <c r="D3030" s="167" t="s">
        <v>5302</v>
      </c>
      <c r="E3030" s="167" t="s">
        <v>5302</v>
      </c>
      <c r="F3030" s="167" t="s">
        <v>1425</v>
      </c>
      <c r="G3030" s="167" t="s">
        <v>1426</v>
      </c>
      <c r="I3030" s="167" t="s">
        <v>1405</v>
      </c>
      <c r="J3030" s="167" t="s">
        <v>1731</v>
      </c>
      <c r="K3030" s="167" t="s">
        <v>835</v>
      </c>
      <c r="L3030" s="167" t="s">
        <v>1732</v>
      </c>
      <c r="M3030" s="167" t="s">
        <v>1699</v>
      </c>
      <c r="O3030" s="167">
        <v>11022</v>
      </c>
      <c r="P3030" s="167" t="s">
        <v>4987</v>
      </c>
      <c r="Q3030" s="167">
        <v>4.8</v>
      </c>
      <c r="S3030" s="167">
        <f t="shared" si="47"/>
        <v>4.8</v>
      </c>
      <c r="T3030" s="167" t="s">
        <v>1361</v>
      </c>
    </row>
    <row r="3031" spans="1:20">
      <c r="A3031" s="167">
        <v>51450</v>
      </c>
      <c r="B3031" s="168">
        <v>45931</v>
      </c>
      <c r="C3031" s="168">
        <v>45931</v>
      </c>
      <c r="D3031" s="167" t="s">
        <v>5302</v>
      </c>
      <c r="E3031" s="167" t="s">
        <v>5302</v>
      </c>
      <c r="F3031" s="167" t="s">
        <v>1425</v>
      </c>
      <c r="G3031" s="167" t="s">
        <v>1426</v>
      </c>
      <c r="I3031" s="167" t="s">
        <v>1405</v>
      </c>
      <c r="J3031" s="167" t="s">
        <v>1522</v>
      </c>
      <c r="K3031" s="167" t="s">
        <v>835</v>
      </c>
      <c r="L3031" s="167" t="s">
        <v>1523</v>
      </c>
      <c r="M3031" s="167" t="s">
        <v>1699</v>
      </c>
      <c r="O3031" s="167">
        <v>11022</v>
      </c>
      <c r="P3031" s="167" t="s">
        <v>4987</v>
      </c>
      <c r="Q3031" s="167">
        <v>14.7</v>
      </c>
      <c r="S3031" s="167">
        <f t="shared" si="47"/>
        <v>14.7</v>
      </c>
      <c r="T3031" s="167" t="s">
        <v>1361</v>
      </c>
    </row>
    <row r="3032" spans="1:20">
      <c r="A3032" s="167">
        <v>51450</v>
      </c>
      <c r="B3032" s="168">
        <v>45931</v>
      </c>
      <c r="C3032" s="168">
        <v>45931</v>
      </c>
      <c r="D3032" s="167" t="s">
        <v>5302</v>
      </c>
      <c r="E3032" s="167" t="s">
        <v>5302</v>
      </c>
      <c r="F3032" s="167" t="s">
        <v>1425</v>
      </c>
      <c r="G3032" s="167" t="s">
        <v>1426</v>
      </c>
      <c r="I3032" s="167" t="s">
        <v>1405</v>
      </c>
      <c r="J3032" s="167" t="s">
        <v>1728</v>
      </c>
      <c r="K3032" s="167" t="s">
        <v>835</v>
      </c>
      <c r="L3032" s="167" t="s">
        <v>1729</v>
      </c>
      <c r="M3032" s="167" t="s">
        <v>1699</v>
      </c>
      <c r="O3032" s="167">
        <v>11022</v>
      </c>
      <c r="P3032" s="167" t="s">
        <v>4987</v>
      </c>
      <c r="Q3032" s="167">
        <v>32</v>
      </c>
      <c r="S3032" s="167">
        <f t="shared" si="47"/>
        <v>32</v>
      </c>
      <c r="T3032" s="167" t="s">
        <v>1361</v>
      </c>
    </row>
    <row r="3033" spans="1:20">
      <c r="A3033" s="167">
        <v>51450</v>
      </c>
      <c r="B3033" s="168">
        <v>45931</v>
      </c>
      <c r="C3033" s="168">
        <v>45931</v>
      </c>
      <c r="D3033" s="167" t="s">
        <v>5302</v>
      </c>
      <c r="E3033" s="167" t="s">
        <v>5302</v>
      </c>
      <c r="F3033" s="167" t="s">
        <v>1425</v>
      </c>
      <c r="G3033" s="167" t="s">
        <v>1426</v>
      </c>
      <c r="I3033" s="167" t="s">
        <v>1405</v>
      </c>
      <c r="J3033" s="167" t="s">
        <v>1738</v>
      </c>
      <c r="K3033" s="167" t="s">
        <v>835</v>
      </c>
      <c r="L3033" s="167" t="s">
        <v>1739</v>
      </c>
      <c r="M3033" s="167" t="s">
        <v>1699</v>
      </c>
      <c r="O3033" s="167">
        <v>11022</v>
      </c>
      <c r="P3033" s="167" t="s">
        <v>4987</v>
      </c>
      <c r="Q3033" s="167">
        <v>72</v>
      </c>
      <c r="S3033" s="167">
        <f t="shared" si="47"/>
        <v>72</v>
      </c>
      <c r="T3033" s="167" t="s">
        <v>1361</v>
      </c>
    </row>
    <row r="3034" spans="1:20">
      <c r="A3034" s="167">
        <v>51450</v>
      </c>
      <c r="B3034" s="168">
        <v>45931</v>
      </c>
      <c r="C3034" s="168">
        <v>45931</v>
      </c>
      <c r="D3034" s="167" t="s">
        <v>5302</v>
      </c>
      <c r="E3034" s="167" t="s">
        <v>5302</v>
      </c>
      <c r="F3034" s="167" t="s">
        <v>1425</v>
      </c>
      <c r="G3034" s="167" t="s">
        <v>1426</v>
      </c>
      <c r="I3034" s="167" t="s">
        <v>1405</v>
      </c>
      <c r="J3034" s="167" t="s">
        <v>1741</v>
      </c>
      <c r="K3034" s="167" t="s">
        <v>835</v>
      </c>
      <c r="L3034" s="167" t="s">
        <v>1742</v>
      </c>
      <c r="M3034" s="167" t="s">
        <v>1699</v>
      </c>
      <c r="O3034" s="167">
        <v>11022</v>
      </c>
      <c r="P3034" s="167" t="s">
        <v>4987</v>
      </c>
      <c r="Q3034" s="167">
        <v>84</v>
      </c>
      <c r="S3034" s="167">
        <f t="shared" si="47"/>
        <v>84</v>
      </c>
      <c r="T3034" s="167" t="s">
        <v>1361</v>
      </c>
    </row>
    <row r="3035" spans="1:20">
      <c r="A3035" s="167">
        <v>51450</v>
      </c>
      <c r="B3035" s="168">
        <v>45931</v>
      </c>
      <c r="C3035" s="168">
        <v>45931</v>
      </c>
      <c r="D3035" s="167" t="s">
        <v>5302</v>
      </c>
      <c r="E3035" s="167" t="s">
        <v>5302</v>
      </c>
      <c r="F3035" s="167" t="s">
        <v>1425</v>
      </c>
      <c r="G3035" s="167" t="s">
        <v>1426</v>
      </c>
      <c r="I3035" s="167" t="s">
        <v>1405</v>
      </c>
      <c r="J3035" s="167" t="s">
        <v>1510</v>
      </c>
      <c r="K3035" s="167" t="s">
        <v>835</v>
      </c>
      <c r="L3035" s="167" t="s">
        <v>1511</v>
      </c>
      <c r="M3035" s="167" t="s">
        <v>1699</v>
      </c>
      <c r="O3035" s="167">
        <v>11022</v>
      </c>
      <c r="P3035" s="167" t="s">
        <v>4987</v>
      </c>
      <c r="Q3035" s="167">
        <v>115.2</v>
      </c>
      <c r="S3035" s="167">
        <f t="shared" si="47"/>
        <v>115.2</v>
      </c>
      <c r="T3035" s="167" t="s">
        <v>1361</v>
      </c>
    </row>
    <row r="3036" spans="1:20">
      <c r="A3036" s="167">
        <v>51450</v>
      </c>
      <c r="B3036" s="168">
        <v>45931</v>
      </c>
      <c r="C3036" s="168">
        <v>45931</v>
      </c>
      <c r="D3036" s="167" t="s">
        <v>5302</v>
      </c>
      <c r="E3036" s="167" t="s">
        <v>5302</v>
      </c>
      <c r="F3036" s="167" t="s">
        <v>1425</v>
      </c>
      <c r="G3036" s="167" t="s">
        <v>1426</v>
      </c>
      <c r="I3036" s="167" t="s">
        <v>1405</v>
      </c>
      <c r="J3036" s="167" t="s">
        <v>1501</v>
      </c>
      <c r="K3036" s="167" t="s">
        <v>835</v>
      </c>
      <c r="L3036" s="167" t="s">
        <v>1502</v>
      </c>
      <c r="M3036" s="167" t="s">
        <v>1699</v>
      </c>
      <c r="O3036" s="167">
        <v>11022</v>
      </c>
      <c r="P3036" s="167" t="s">
        <v>4987</v>
      </c>
      <c r="Q3036" s="167">
        <v>2604.8000000000002</v>
      </c>
      <c r="S3036" s="167">
        <f t="shared" si="47"/>
        <v>2604.8000000000002</v>
      </c>
      <c r="T3036" s="167" t="s">
        <v>1361</v>
      </c>
    </row>
    <row r="3037" spans="1:20">
      <c r="A3037" s="167">
        <v>51450</v>
      </c>
      <c r="B3037" s="168">
        <v>45931</v>
      </c>
      <c r="C3037" s="168">
        <v>45931</v>
      </c>
      <c r="D3037" s="167" t="s">
        <v>5523</v>
      </c>
      <c r="E3037" s="167" t="s">
        <v>5523</v>
      </c>
      <c r="F3037" s="167" t="s">
        <v>1425</v>
      </c>
      <c r="G3037" s="167" t="s">
        <v>1426</v>
      </c>
      <c r="I3037" s="167" t="s">
        <v>1405</v>
      </c>
      <c r="J3037" s="167" t="s">
        <v>1540</v>
      </c>
      <c r="K3037" s="167" t="s">
        <v>838</v>
      </c>
      <c r="L3037" s="167" t="s">
        <v>1541</v>
      </c>
      <c r="M3037" s="167" t="s">
        <v>1744</v>
      </c>
      <c r="O3037" s="167">
        <v>11023</v>
      </c>
      <c r="P3037" s="167" t="s">
        <v>4987</v>
      </c>
      <c r="Q3037" s="167">
        <v>274.56</v>
      </c>
      <c r="S3037" s="167">
        <f t="shared" si="47"/>
        <v>274.56</v>
      </c>
      <c r="T3037" s="167" t="s">
        <v>1361</v>
      </c>
    </row>
    <row r="3038" spans="1:20">
      <c r="A3038" s="167">
        <v>51450</v>
      </c>
      <c r="B3038" s="168">
        <v>45931</v>
      </c>
      <c r="C3038" s="168">
        <v>45931</v>
      </c>
      <c r="D3038" s="167" t="s">
        <v>5142</v>
      </c>
      <c r="E3038" s="167" t="s">
        <v>5142</v>
      </c>
      <c r="F3038" s="167" t="s">
        <v>1425</v>
      </c>
      <c r="G3038" s="167" t="s">
        <v>1426</v>
      </c>
      <c r="I3038" s="167" t="s">
        <v>1405</v>
      </c>
      <c r="J3038" s="167" t="s">
        <v>1738</v>
      </c>
      <c r="K3038" s="167" t="s">
        <v>846</v>
      </c>
      <c r="L3038" s="167" t="s">
        <v>1739</v>
      </c>
      <c r="M3038" s="167" t="s">
        <v>1769</v>
      </c>
      <c r="O3038" s="167">
        <v>11024</v>
      </c>
      <c r="P3038" s="167" t="s">
        <v>4987</v>
      </c>
      <c r="Q3038" s="167">
        <v>48</v>
      </c>
      <c r="S3038" s="167">
        <f t="shared" si="47"/>
        <v>48</v>
      </c>
      <c r="T3038" s="167" t="s">
        <v>1361</v>
      </c>
    </row>
    <row r="3039" spans="1:20">
      <c r="A3039" s="167">
        <v>51450</v>
      </c>
      <c r="B3039" s="168">
        <v>45931</v>
      </c>
      <c r="C3039" s="168">
        <v>45931</v>
      </c>
      <c r="D3039" s="167" t="s">
        <v>5142</v>
      </c>
      <c r="E3039" s="167" t="s">
        <v>5142</v>
      </c>
      <c r="F3039" s="167" t="s">
        <v>1425</v>
      </c>
      <c r="G3039" s="167" t="s">
        <v>1426</v>
      </c>
      <c r="I3039" s="167" t="s">
        <v>1405</v>
      </c>
      <c r="J3039" s="167" t="s">
        <v>1777</v>
      </c>
      <c r="K3039" s="167" t="s">
        <v>846</v>
      </c>
      <c r="L3039" s="167" t="s">
        <v>1778</v>
      </c>
      <c r="M3039" s="167" t="s">
        <v>1769</v>
      </c>
      <c r="O3039" s="167">
        <v>11024</v>
      </c>
      <c r="P3039" s="167" t="s">
        <v>4987</v>
      </c>
      <c r="Q3039" s="167">
        <v>155.69999999999999</v>
      </c>
      <c r="S3039" s="167">
        <f t="shared" si="47"/>
        <v>155.69999999999999</v>
      </c>
      <c r="T3039" s="167" t="s">
        <v>1361</v>
      </c>
    </row>
    <row r="3040" spans="1:20">
      <c r="A3040" s="167">
        <v>51450</v>
      </c>
      <c r="B3040" s="168">
        <v>45931</v>
      </c>
      <c r="C3040" s="168">
        <v>45931</v>
      </c>
      <c r="D3040" s="167" t="s">
        <v>5142</v>
      </c>
      <c r="E3040" s="167" t="s">
        <v>5142</v>
      </c>
      <c r="F3040" s="167" t="s">
        <v>1425</v>
      </c>
      <c r="G3040" s="167" t="s">
        <v>1426</v>
      </c>
      <c r="I3040" s="167" t="s">
        <v>1405</v>
      </c>
      <c r="J3040" s="167" t="s">
        <v>1788</v>
      </c>
      <c r="K3040" s="167" t="s">
        <v>846</v>
      </c>
      <c r="L3040" s="167" t="s">
        <v>1789</v>
      </c>
      <c r="M3040" s="167" t="s">
        <v>1769</v>
      </c>
      <c r="O3040" s="167">
        <v>11024</v>
      </c>
      <c r="P3040" s="167" t="s">
        <v>4987</v>
      </c>
      <c r="Q3040" s="167">
        <v>331.2</v>
      </c>
      <c r="S3040" s="167">
        <f t="shared" si="47"/>
        <v>331.2</v>
      </c>
      <c r="T3040" s="167" t="s">
        <v>1361</v>
      </c>
    </row>
    <row r="3041" spans="1:20">
      <c r="A3041" s="167">
        <v>51450</v>
      </c>
      <c r="B3041" s="168">
        <v>45931</v>
      </c>
      <c r="C3041" s="168">
        <v>45931</v>
      </c>
      <c r="D3041" s="167" t="s">
        <v>5143</v>
      </c>
      <c r="E3041" s="167" t="s">
        <v>5143</v>
      </c>
      <c r="F3041" s="167" t="s">
        <v>1425</v>
      </c>
      <c r="G3041" s="167" t="s">
        <v>1426</v>
      </c>
      <c r="I3041" s="167" t="s">
        <v>1405</v>
      </c>
      <c r="J3041" s="167" t="s">
        <v>1889</v>
      </c>
      <c r="K3041" s="167" t="s">
        <v>856</v>
      </c>
      <c r="L3041" s="167" t="s">
        <v>1890</v>
      </c>
      <c r="M3041" s="167" t="s">
        <v>1879</v>
      </c>
      <c r="O3041" s="167">
        <v>11026</v>
      </c>
      <c r="P3041" s="167" t="s">
        <v>4987</v>
      </c>
      <c r="Q3041" s="167">
        <v>24.84</v>
      </c>
      <c r="S3041" s="167">
        <f t="shared" si="47"/>
        <v>24.84</v>
      </c>
      <c r="T3041" s="167" t="s">
        <v>1361</v>
      </c>
    </row>
    <row r="3042" spans="1:20">
      <c r="A3042" s="167">
        <v>51450</v>
      </c>
      <c r="B3042" s="168">
        <v>45931</v>
      </c>
      <c r="C3042" s="168">
        <v>45931</v>
      </c>
      <c r="D3042" s="167" t="s">
        <v>5144</v>
      </c>
      <c r="E3042" s="167" t="s">
        <v>5144</v>
      </c>
      <c r="F3042" s="167" t="s">
        <v>1425</v>
      </c>
      <c r="G3042" s="167" t="s">
        <v>1426</v>
      </c>
      <c r="I3042" s="167" t="s">
        <v>1405</v>
      </c>
      <c r="J3042" s="167" t="s">
        <v>1583</v>
      </c>
      <c r="K3042" s="167" t="s">
        <v>862</v>
      </c>
      <c r="L3042" s="167" t="s">
        <v>1584</v>
      </c>
      <c r="M3042" s="167" t="s">
        <v>1963</v>
      </c>
      <c r="O3042" s="167">
        <v>11027</v>
      </c>
      <c r="P3042" s="167" t="s">
        <v>4987</v>
      </c>
      <c r="Q3042" s="167">
        <v>6.4</v>
      </c>
      <c r="S3042" s="167">
        <f t="shared" si="47"/>
        <v>6.4</v>
      </c>
      <c r="T3042" s="167" t="s">
        <v>1361</v>
      </c>
    </row>
    <row r="3043" spans="1:20">
      <c r="A3043" s="167">
        <v>51450</v>
      </c>
      <c r="B3043" s="168">
        <v>45931</v>
      </c>
      <c r="C3043" s="168">
        <v>45931</v>
      </c>
      <c r="D3043" s="167" t="s">
        <v>5144</v>
      </c>
      <c r="E3043" s="167" t="s">
        <v>5144</v>
      </c>
      <c r="F3043" s="167" t="s">
        <v>1425</v>
      </c>
      <c r="G3043" s="167" t="s">
        <v>1426</v>
      </c>
      <c r="I3043" s="167" t="s">
        <v>1405</v>
      </c>
      <c r="J3043" s="167" t="s">
        <v>1501</v>
      </c>
      <c r="K3043" s="167" t="s">
        <v>862</v>
      </c>
      <c r="L3043" s="167" t="s">
        <v>1502</v>
      </c>
      <c r="M3043" s="167" t="s">
        <v>1963</v>
      </c>
      <c r="O3043" s="167">
        <v>11027</v>
      </c>
      <c r="P3043" s="167" t="s">
        <v>4987</v>
      </c>
      <c r="Q3043" s="167">
        <v>281.60000000000002</v>
      </c>
      <c r="S3043" s="167">
        <f t="shared" si="47"/>
        <v>281.60000000000002</v>
      </c>
      <c r="T3043" s="167" t="s">
        <v>1361</v>
      </c>
    </row>
    <row r="3044" spans="1:20">
      <c r="A3044" s="167">
        <v>51450</v>
      </c>
      <c r="B3044" s="168">
        <v>45931</v>
      </c>
      <c r="C3044" s="168">
        <v>45931</v>
      </c>
      <c r="D3044" s="167" t="s">
        <v>6097</v>
      </c>
      <c r="E3044" s="167" t="s">
        <v>6097</v>
      </c>
      <c r="F3044" s="167" t="s">
        <v>1425</v>
      </c>
      <c r="G3044" s="167" t="s">
        <v>1426</v>
      </c>
      <c r="I3044" s="167" t="s">
        <v>1405</v>
      </c>
      <c r="J3044" s="167" t="s">
        <v>1583</v>
      </c>
      <c r="K3044" s="167" t="s">
        <v>879</v>
      </c>
      <c r="L3044" s="167" t="s">
        <v>1584</v>
      </c>
      <c r="M3044" s="167" t="s">
        <v>2002</v>
      </c>
      <c r="O3044" s="167">
        <v>11030</v>
      </c>
      <c r="P3044" s="167" t="s">
        <v>4987</v>
      </c>
      <c r="Q3044" s="167">
        <v>33.6</v>
      </c>
      <c r="S3044" s="167">
        <f t="shared" si="47"/>
        <v>33.6</v>
      </c>
      <c r="T3044" s="167" t="s">
        <v>1361</v>
      </c>
    </row>
    <row r="3045" spans="1:20">
      <c r="A3045" s="167">
        <v>51450</v>
      </c>
      <c r="B3045" s="168">
        <v>45931</v>
      </c>
      <c r="C3045" s="168">
        <v>45931</v>
      </c>
      <c r="D3045" s="167" t="s">
        <v>6097</v>
      </c>
      <c r="E3045" s="167" t="s">
        <v>6097</v>
      </c>
      <c r="F3045" s="167" t="s">
        <v>1425</v>
      </c>
      <c r="G3045" s="167" t="s">
        <v>1426</v>
      </c>
      <c r="I3045" s="167" t="s">
        <v>1405</v>
      </c>
      <c r="J3045" s="167" t="s">
        <v>2005</v>
      </c>
      <c r="K3045" s="167" t="s">
        <v>879</v>
      </c>
      <c r="L3045" s="167" t="s">
        <v>2006</v>
      </c>
      <c r="M3045" s="167" t="s">
        <v>2002</v>
      </c>
      <c r="O3045" s="167">
        <v>11030</v>
      </c>
      <c r="P3045" s="167" t="s">
        <v>4987</v>
      </c>
      <c r="Q3045" s="167">
        <v>34.85</v>
      </c>
      <c r="S3045" s="167">
        <f t="shared" si="47"/>
        <v>34.85</v>
      </c>
      <c r="T3045" s="167" t="s">
        <v>1361</v>
      </c>
    </row>
    <row r="3046" spans="1:20">
      <c r="A3046" s="167">
        <v>51450</v>
      </c>
      <c r="B3046" s="168">
        <v>45931</v>
      </c>
      <c r="C3046" s="168">
        <v>45931</v>
      </c>
      <c r="D3046" s="167" t="s">
        <v>5303</v>
      </c>
      <c r="E3046" s="167" t="s">
        <v>5303</v>
      </c>
      <c r="F3046" s="167" t="s">
        <v>1425</v>
      </c>
      <c r="G3046" s="167" t="s">
        <v>1426</v>
      </c>
      <c r="I3046" s="167" t="s">
        <v>1405</v>
      </c>
      <c r="J3046" s="167" t="s">
        <v>2033</v>
      </c>
      <c r="K3046" s="167" t="s">
        <v>885</v>
      </c>
      <c r="L3046" s="167" t="s">
        <v>2034</v>
      </c>
      <c r="M3046" s="167" t="s">
        <v>2015</v>
      </c>
      <c r="O3046" s="167">
        <v>11032</v>
      </c>
      <c r="P3046" s="167" t="s">
        <v>4987</v>
      </c>
      <c r="Q3046" s="167">
        <v>3.84</v>
      </c>
      <c r="S3046" s="167">
        <f t="shared" si="47"/>
        <v>3.84</v>
      </c>
      <c r="T3046" s="167" t="s">
        <v>1361</v>
      </c>
    </row>
    <row r="3047" spans="1:20">
      <c r="A3047" s="167">
        <v>51450</v>
      </c>
      <c r="B3047" s="168">
        <v>45931</v>
      </c>
      <c r="C3047" s="168">
        <v>45931</v>
      </c>
      <c r="D3047" s="167" t="s">
        <v>5303</v>
      </c>
      <c r="E3047" s="167" t="s">
        <v>5303</v>
      </c>
      <c r="F3047" s="167" t="s">
        <v>1425</v>
      </c>
      <c r="G3047" s="167" t="s">
        <v>1426</v>
      </c>
      <c r="I3047" s="167" t="s">
        <v>1405</v>
      </c>
      <c r="J3047" s="167" t="s">
        <v>2030</v>
      </c>
      <c r="K3047" s="167" t="s">
        <v>885</v>
      </c>
      <c r="L3047" s="167" t="s">
        <v>2031</v>
      </c>
      <c r="M3047" s="167" t="s">
        <v>2015</v>
      </c>
      <c r="O3047" s="167">
        <v>11032</v>
      </c>
      <c r="P3047" s="167" t="s">
        <v>4987</v>
      </c>
      <c r="Q3047" s="167">
        <v>31.68</v>
      </c>
      <c r="S3047" s="167">
        <f t="shared" si="47"/>
        <v>31.68</v>
      </c>
      <c r="T3047" s="167" t="s">
        <v>1361</v>
      </c>
    </row>
    <row r="3048" spans="1:20">
      <c r="A3048" s="167">
        <v>51450</v>
      </c>
      <c r="B3048" s="168">
        <v>45931</v>
      </c>
      <c r="C3048" s="168">
        <v>45931</v>
      </c>
      <c r="D3048" s="167" t="s">
        <v>5303</v>
      </c>
      <c r="E3048" s="167" t="s">
        <v>5303</v>
      </c>
      <c r="F3048" s="167" t="s">
        <v>1425</v>
      </c>
      <c r="G3048" s="167" t="s">
        <v>1426</v>
      </c>
      <c r="I3048" s="167" t="s">
        <v>1405</v>
      </c>
      <c r="J3048" s="167" t="s">
        <v>1540</v>
      </c>
      <c r="K3048" s="167" t="s">
        <v>885</v>
      </c>
      <c r="L3048" s="167" t="s">
        <v>1541</v>
      </c>
      <c r="M3048" s="167" t="s">
        <v>2015</v>
      </c>
      <c r="O3048" s="167">
        <v>11032</v>
      </c>
      <c r="P3048" s="167" t="s">
        <v>4987</v>
      </c>
      <c r="Q3048" s="167">
        <v>253.44</v>
      </c>
      <c r="S3048" s="167">
        <f t="shared" si="47"/>
        <v>253.44</v>
      </c>
      <c r="T3048" s="167" t="s">
        <v>1361</v>
      </c>
    </row>
    <row r="3049" spans="1:20">
      <c r="A3049" s="167">
        <v>51450</v>
      </c>
      <c r="B3049" s="168">
        <v>45931</v>
      </c>
      <c r="C3049" s="168">
        <v>45931</v>
      </c>
      <c r="D3049" s="167" t="s">
        <v>5526</v>
      </c>
      <c r="E3049" s="167" t="s">
        <v>5526</v>
      </c>
      <c r="F3049" s="167" t="s">
        <v>1425</v>
      </c>
      <c r="G3049" s="167" t="s">
        <v>1426</v>
      </c>
      <c r="I3049" s="167" t="s">
        <v>1405</v>
      </c>
      <c r="J3049" s="167" t="s">
        <v>1510</v>
      </c>
      <c r="K3049" s="167" t="s">
        <v>888</v>
      </c>
      <c r="L3049" s="167" t="s">
        <v>1511</v>
      </c>
      <c r="M3049" s="167" t="s">
        <v>2037</v>
      </c>
      <c r="O3049" s="167">
        <v>11033</v>
      </c>
      <c r="P3049" s="167" t="s">
        <v>4987</v>
      </c>
      <c r="Q3049" s="167">
        <v>12.8</v>
      </c>
      <c r="S3049" s="167">
        <f t="shared" si="47"/>
        <v>12.8</v>
      </c>
      <c r="T3049" s="167" t="s">
        <v>1361</v>
      </c>
    </row>
    <row r="3050" spans="1:20">
      <c r="A3050" s="167">
        <v>51450</v>
      </c>
      <c r="B3050" s="168">
        <v>45931</v>
      </c>
      <c r="C3050" s="168">
        <v>45931</v>
      </c>
      <c r="D3050" s="167" t="s">
        <v>5526</v>
      </c>
      <c r="E3050" s="167" t="s">
        <v>5526</v>
      </c>
      <c r="F3050" s="167" t="s">
        <v>1425</v>
      </c>
      <c r="G3050" s="167" t="s">
        <v>1426</v>
      </c>
      <c r="I3050" s="167" t="s">
        <v>1405</v>
      </c>
      <c r="J3050" s="167" t="s">
        <v>1501</v>
      </c>
      <c r="K3050" s="167" t="s">
        <v>888</v>
      </c>
      <c r="L3050" s="167" t="s">
        <v>1502</v>
      </c>
      <c r="M3050" s="167" t="s">
        <v>2037</v>
      </c>
      <c r="O3050" s="167">
        <v>11033</v>
      </c>
      <c r="P3050" s="167" t="s">
        <v>4987</v>
      </c>
      <c r="Q3050" s="167">
        <v>17.600000000000001</v>
      </c>
      <c r="S3050" s="167">
        <f t="shared" si="47"/>
        <v>17.600000000000001</v>
      </c>
      <c r="T3050" s="167" t="s">
        <v>1361</v>
      </c>
    </row>
    <row r="3051" spans="1:20">
      <c r="A3051" s="167">
        <v>51450</v>
      </c>
      <c r="B3051" s="168">
        <v>45931</v>
      </c>
      <c r="C3051" s="168">
        <v>45931</v>
      </c>
      <c r="D3051" s="167" t="s">
        <v>5526</v>
      </c>
      <c r="E3051" s="167" t="s">
        <v>5526</v>
      </c>
      <c r="F3051" s="167" t="s">
        <v>1425</v>
      </c>
      <c r="G3051" s="167" t="s">
        <v>1426</v>
      </c>
      <c r="I3051" s="167" t="s">
        <v>1405</v>
      </c>
      <c r="J3051" s="167" t="s">
        <v>1693</v>
      </c>
      <c r="K3051" s="167" t="s">
        <v>888</v>
      </c>
      <c r="L3051" s="167" t="s">
        <v>1694</v>
      </c>
      <c r="M3051" s="167" t="s">
        <v>2037</v>
      </c>
      <c r="O3051" s="167">
        <v>11033</v>
      </c>
      <c r="P3051" s="167" t="s">
        <v>4987</v>
      </c>
      <c r="Q3051" s="167">
        <v>24</v>
      </c>
      <c r="S3051" s="167">
        <f t="shared" si="47"/>
        <v>24</v>
      </c>
      <c r="T3051" s="167" t="s">
        <v>1361</v>
      </c>
    </row>
    <row r="3052" spans="1:20">
      <c r="A3052" s="167">
        <v>51450</v>
      </c>
      <c r="B3052" s="168">
        <v>45931</v>
      </c>
      <c r="C3052" s="168">
        <v>45931</v>
      </c>
      <c r="D3052" s="167" t="s">
        <v>5526</v>
      </c>
      <c r="E3052" s="167" t="s">
        <v>5526</v>
      </c>
      <c r="F3052" s="167" t="s">
        <v>1425</v>
      </c>
      <c r="G3052" s="167" t="s">
        <v>1426</v>
      </c>
      <c r="I3052" s="167" t="s">
        <v>1405</v>
      </c>
      <c r="J3052" s="167" t="s">
        <v>1583</v>
      </c>
      <c r="K3052" s="167" t="s">
        <v>888</v>
      </c>
      <c r="L3052" s="167" t="s">
        <v>1584</v>
      </c>
      <c r="M3052" s="167" t="s">
        <v>2037</v>
      </c>
      <c r="O3052" s="167">
        <v>11033</v>
      </c>
      <c r="P3052" s="167" t="s">
        <v>4987</v>
      </c>
      <c r="Q3052" s="167">
        <v>60.8</v>
      </c>
      <c r="S3052" s="167">
        <f t="shared" si="47"/>
        <v>60.8</v>
      </c>
      <c r="T3052" s="167" t="s">
        <v>1361</v>
      </c>
    </row>
    <row r="3053" spans="1:20">
      <c r="A3053" s="167">
        <v>51450</v>
      </c>
      <c r="B3053" s="168">
        <v>45931</v>
      </c>
      <c r="C3053" s="168">
        <v>45931</v>
      </c>
      <c r="D3053" s="167" t="s">
        <v>5526</v>
      </c>
      <c r="E3053" s="167" t="s">
        <v>5526</v>
      </c>
      <c r="F3053" s="167" t="s">
        <v>1425</v>
      </c>
      <c r="G3053" s="167" t="s">
        <v>1426</v>
      </c>
      <c r="I3053" s="167" t="s">
        <v>1405</v>
      </c>
      <c r="J3053" s="167" t="s">
        <v>1501</v>
      </c>
      <c r="K3053" s="167" t="s">
        <v>888</v>
      </c>
      <c r="L3053" s="167" t="s">
        <v>1502</v>
      </c>
      <c r="M3053" s="167" t="s">
        <v>2037</v>
      </c>
      <c r="O3053" s="167">
        <v>11033</v>
      </c>
      <c r="P3053" s="167" t="s">
        <v>4987</v>
      </c>
      <c r="Q3053" s="167">
        <v>3836.8</v>
      </c>
      <c r="S3053" s="167">
        <f t="shared" si="47"/>
        <v>3836.8</v>
      </c>
      <c r="T3053" s="167" t="s">
        <v>1361</v>
      </c>
    </row>
    <row r="3054" spans="1:20">
      <c r="A3054" s="167">
        <v>51450</v>
      </c>
      <c r="B3054" s="168">
        <v>45931</v>
      </c>
      <c r="C3054" s="168">
        <v>45931</v>
      </c>
      <c r="D3054" s="167" t="s">
        <v>6098</v>
      </c>
      <c r="E3054" s="167" t="s">
        <v>6098</v>
      </c>
      <c r="F3054" s="167" t="s">
        <v>1425</v>
      </c>
      <c r="G3054" s="167" t="s">
        <v>1426</v>
      </c>
      <c r="I3054" s="167" t="s">
        <v>1405</v>
      </c>
      <c r="J3054" s="167" t="s">
        <v>1583</v>
      </c>
      <c r="K3054" s="167" t="s">
        <v>892</v>
      </c>
      <c r="L3054" s="167" t="s">
        <v>1584</v>
      </c>
      <c r="M3054" s="167" t="s">
        <v>2124</v>
      </c>
      <c r="O3054" s="167">
        <v>11039</v>
      </c>
      <c r="P3054" s="167" t="s">
        <v>4987</v>
      </c>
      <c r="Q3054" s="167">
        <v>9.6</v>
      </c>
      <c r="S3054" s="167">
        <f t="shared" si="47"/>
        <v>9.6</v>
      </c>
      <c r="T3054" s="167" t="s">
        <v>1361</v>
      </c>
    </row>
    <row r="3055" spans="1:20">
      <c r="A3055" s="167">
        <v>51450</v>
      </c>
      <c r="B3055" s="168">
        <v>45931</v>
      </c>
      <c r="C3055" s="168">
        <v>45931</v>
      </c>
      <c r="D3055" s="167" t="s">
        <v>6098</v>
      </c>
      <c r="E3055" s="167" t="s">
        <v>6098</v>
      </c>
      <c r="F3055" s="167" t="s">
        <v>1425</v>
      </c>
      <c r="G3055" s="167" t="s">
        <v>1426</v>
      </c>
      <c r="I3055" s="167" t="s">
        <v>1405</v>
      </c>
      <c r="J3055" s="167" t="s">
        <v>1741</v>
      </c>
      <c r="K3055" s="167" t="s">
        <v>892</v>
      </c>
      <c r="L3055" s="167" t="s">
        <v>1742</v>
      </c>
      <c r="M3055" s="167" t="s">
        <v>2124</v>
      </c>
      <c r="O3055" s="167">
        <v>11039</v>
      </c>
      <c r="P3055" s="167" t="s">
        <v>4987</v>
      </c>
      <c r="Q3055" s="167">
        <v>12</v>
      </c>
      <c r="S3055" s="167">
        <f t="shared" si="47"/>
        <v>12</v>
      </c>
      <c r="T3055" s="167" t="s">
        <v>1361</v>
      </c>
    </row>
    <row r="3056" spans="1:20">
      <c r="A3056" s="167">
        <v>51450</v>
      </c>
      <c r="B3056" s="168">
        <v>45931</v>
      </c>
      <c r="C3056" s="168">
        <v>45931</v>
      </c>
      <c r="D3056" s="167" t="s">
        <v>6098</v>
      </c>
      <c r="E3056" s="167" t="s">
        <v>6098</v>
      </c>
      <c r="F3056" s="167" t="s">
        <v>1425</v>
      </c>
      <c r="G3056" s="167" t="s">
        <v>1426</v>
      </c>
      <c r="I3056" s="167" t="s">
        <v>1405</v>
      </c>
      <c r="J3056" s="167" t="s">
        <v>1738</v>
      </c>
      <c r="K3056" s="167" t="s">
        <v>892</v>
      </c>
      <c r="L3056" s="167" t="s">
        <v>1739</v>
      </c>
      <c r="M3056" s="167" t="s">
        <v>2124</v>
      </c>
      <c r="O3056" s="167">
        <v>11039</v>
      </c>
      <c r="P3056" s="167" t="s">
        <v>4987</v>
      </c>
      <c r="Q3056" s="167">
        <v>24.49</v>
      </c>
      <c r="S3056" s="167">
        <f t="shared" si="47"/>
        <v>24.49</v>
      </c>
      <c r="T3056" s="167" t="s">
        <v>1361</v>
      </c>
    </row>
    <row r="3057" spans="1:20">
      <c r="A3057" s="167">
        <v>51450</v>
      </c>
      <c r="B3057" s="168">
        <v>45931</v>
      </c>
      <c r="C3057" s="168">
        <v>45931</v>
      </c>
      <c r="D3057" s="167" t="s">
        <v>6098</v>
      </c>
      <c r="E3057" s="167" t="s">
        <v>6098</v>
      </c>
      <c r="F3057" s="167" t="s">
        <v>1425</v>
      </c>
      <c r="G3057" s="167" t="s">
        <v>1426</v>
      </c>
      <c r="I3057" s="167" t="s">
        <v>1405</v>
      </c>
      <c r="J3057" s="167" t="s">
        <v>2161</v>
      </c>
      <c r="K3057" s="167" t="s">
        <v>892</v>
      </c>
      <c r="L3057" s="167" t="s">
        <v>2162</v>
      </c>
      <c r="M3057" s="167" t="s">
        <v>2124</v>
      </c>
      <c r="O3057" s="167">
        <v>11039</v>
      </c>
      <c r="P3057" s="167" t="s">
        <v>4987</v>
      </c>
      <c r="Q3057" s="167">
        <v>28.8</v>
      </c>
      <c r="S3057" s="167">
        <f t="shared" si="47"/>
        <v>28.8</v>
      </c>
      <c r="T3057" s="167" t="s">
        <v>1361</v>
      </c>
    </row>
    <row r="3058" spans="1:20">
      <c r="A3058" s="167">
        <v>51450</v>
      </c>
      <c r="B3058" s="168">
        <v>45931</v>
      </c>
      <c r="C3058" s="168">
        <v>45931</v>
      </c>
      <c r="D3058" s="167" t="s">
        <v>6098</v>
      </c>
      <c r="E3058" s="167" t="s">
        <v>6098</v>
      </c>
      <c r="F3058" s="167" t="s">
        <v>1425</v>
      </c>
      <c r="G3058" s="167" t="s">
        <v>1426</v>
      </c>
      <c r="I3058" s="167" t="s">
        <v>1405</v>
      </c>
      <c r="J3058" s="167" t="s">
        <v>2164</v>
      </c>
      <c r="K3058" s="167" t="s">
        <v>892</v>
      </c>
      <c r="L3058" s="167" t="s">
        <v>2165</v>
      </c>
      <c r="M3058" s="167" t="s">
        <v>2124</v>
      </c>
      <c r="O3058" s="167">
        <v>11039</v>
      </c>
      <c r="P3058" s="167" t="s">
        <v>4987</v>
      </c>
      <c r="Q3058" s="167">
        <v>496</v>
      </c>
      <c r="S3058" s="167">
        <f t="shared" si="47"/>
        <v>496</v>
      </c>
      <c r="T3058" s="167" t="s">
        <v>1361</v>
      </c>
    </row>
    <row r="3059" spans="1:20">
      <c r="A3059" s="167">
        <v>51450</v>
      </c>
      <c r="B3059" s="168">
        <v>45931</v>
      </c>
      <c r="C3059" s="168">
        <v>45931</v>
      </c>
      <c r="D3059" s="167" t="s">
        <v>6098</v>
      </c>
      <c r="E3059" s="167" t="s">
        <v>6098</v>
      </c>
      <c r="F3059" s="167" t="s">
        <v>1425</v>
      </c>
      <c r="G3059" s="167" t="s">
        <v>1426</v>
      </c>
      <c r="I3059" s="167" t="s">
        <v>1405</v>
      </c>
      <c r="J3059" s="167" t="s">
        <v>1788</v>
      </c>
      <c r="K3059" s="167" t="s">
        <v>892</v>
      </c>
      <c r="L3059" s="167" t="s">
        <v>1789</v>
      </c>
      <c r="M3059" s="167" t="s">
        <v>2124</v>
      </c>
      <c r="O3059" s="167">
        <v>11039</v>
      </c>
      <c r="P3059" s="167" t="s">
        <v>4987</v>
      </c>
      <c r="Q3059" s="167">
        <v>1674.4</v>
      </c>
      <c r="S3059" s="167">
        <f t="shared" si="47"/>
        <v>1674.4</v>
      </c>
      <c r="T3059" s="167" t="s">
        <v>1361</v>
      </c>
    </row>
    <row r="3060" spans="1:20">
      <c r="A3060" s="167">
        <v>51450</v>
      </c>
      <c r="B3060" s="168">
        <v>45931</v>
      </c>
      <c r="C3060" s="168">
        <v>45931</v>
      </c>
      <c r="D3060" s="167" t="s">
        <v>5305</v>
      </c>
      <c r="E3060" s="167" t="s">
        <v>5305</v>
      </c>
      <c r="F3060" s="167" t="s">
        <v>1425</v>
      </c>
      <c r="G3060" s="167" t="s">
        <v>1426</v>
      </c>
      <c r="I3060" s="167" t="s">
        <v>1405</v>
      </c>
      <c r="J3060" s="167" t="s">
        <v>1501</v>
      </c>
      <c r="K3060" s="167" t="s">
        <v>911</v>
      </c>
      <c r="L3060" s="167" t="s">
        <v>1502</v>
      </c>
      <c r="M3060" s="167" t="s">
        <v>2269</v>
      </c>
      <c r="O3060" s="167">
        <v>11040</v>
      </c>
      <c r="P3060" s="167" t="s">
        <v>4987</v>
      </c>
      <c r="Q3060" s="167">
        <v>406.56</v>
      </c>
      <c r="S3060" s="167">
        <f t="shared" si="47"/>
        <v>406.56</v>
      </c>
      <c r="T3060" s="167" t="s">
        <v>1361</v>
      </c>
    </row>
    <row r="3061" spans="1:20">
      <c r="A3061" s="167">
        <v>51450</v>
      </c>
      <c r="B3061" s="168">
        <v>45931</v>
      </c>
      <c r="C3061" s="168">
        <v>45931</v>
      </c>
      <c r="D3061" s="167" t="s">
        <v>6099</v>
      </c>
      <c r="E3061" s="167" t="s">
        <v>6099</v>
      </c>
      <c r="F3061" s="167" t="s">
        <v>1425</v>
      </c>
      <c r="G3061" s="167" t="s">
        <v>1426</v>
      </c>
      <c r="I3061" s="167" t="s">
        <v>1405</v>
      </c>
      <c r="J3061" s="167" t="s">
        <v>1693</v>
      </c>
      <c r="K3061" s="167" t="s">
        <v>947</v>
      </c>
      <c r="L3061" s="167" t="s">
        <v>1694</v>
      </c>
      <c r="M3061" s="167" t="s">
        <v>2443</v>
      </c>
      <c r="O3061" s="167">
        <v>11042</v>
      </c>
      <c r="P3061" s="167" t="s">
        <v>4987</v>
      </c>
      <c r="Q3061" s="167">
        <v>7.76</v>
      </c>
      <c r="S3061" s="167">
        <f t="shared" si="47"/>
        <v>7.76</v>
      </c>
      <c r="T3061" s="167" t="s">
        <v>1361</v>
      </c>
    </row>
    <row r="3062" spans="1:20">
      <c r="A3062" s="167">
        <v>51450</v>
      </c>
      <c r="B3062" s="168">
        <v>45931</v>
      </c>
      <c r="C3062" s="168">
        <v>45931</v>
      </c>
      <c r="D3062" s="167" t="s">
        <v>6099</v>
      </c>
      <c r="E3062" s="167" t="s">
        <v>6099</v>
      </c>
      <c r="F3062" s="167" t="s">
        <v>1425</v>
      </c>
      <c r="G3062" s="167" t="s">
        <v>1426</v>
      </c>
      <c r="I3062" s="167" t="s">
        <v>1405</v>
      </c>
      <c r="J3062" s="167" t="s">
        <v>2466</v>
      </c>
      <c r="K3062" s="167" t="s">
        <v>947</v>
      </c>
      <c r="L3062" s="167" t="s">
        <v>2467</v>
      </c>
      <c r="M3062" s="167" t="s">
        <v>2443</v>
      </c>
      <c r="O3062" s="167">
        <v>11042</v>
      </c>
      <c r="P3062" s="167" t="s">
        <v>4987</v>
      </c>
      <c r="Q3062" s="167">
        <v>11.81</v>
      </c>
      <c r="S3062" s="167">
        <f t="shared" si="47"/>
        <v>11.81</v>
      </c>
      <c r="T3062" s="167" t="s">
        <v>1361</v>
      </c>
    </row>
    <row r="3063" spans="1:20">
      <c r="A3063" s="167">
        <v>51450</v>
      </c>
      <c r="B3063" s="168">
        <v>45931</v>
      </c>
      <c r="C3063" s="168">
        <v>45931</v>
      </c>
      <c r="D3063" s="167" t="s">
        <v>6099</v>
      </c>
      <c r="E3063" s="167" t="s">
        <v>6099</v>
      </c>
      <c r="F3063" s="167" t="s">
        <v>1425</v>
      </c>
      <c r="G3063" s="167" t="s">
        <v>1426</v>
      </c>
      <c r="I3063" s="167" t="s">
        <v>1405</v>
      </c>
      <c r="J3063" s="167" t="s">
        <v>1522</v>
      </c>
      <c r="K3063" s="167" t="s">
        <v>947</v>
      </c>
      <c r="L3063" s="167" t="s">
        <v>1523</v>
      </c>
      <c r="M3063" s="167" t="s">
        <v>2443</v>
      </c>
      <c r="O3063" s="167">
        <v>11042</v>
      </c>
      <c r="P3063" s="167" t="s">
        <v>4987</v>
      </c>
      <c r="Q3063" s="167">
        <v>19.2</v>
      </c>
      <c r="S3063" s="167">
        <f t="shared" si="47"/>
        <v>19.2</v>
      </c>
      <c r="T3063" s="167" t="s">
        <v>1361</v>
      </c>
    </row>
    <row r="3064" spans="1:20">
      <c r="A3064" s="167">
        <v>51450</v>
      </c>
      <c r="B3064" s="168">
        <v>45931</v>
      </c>
      <c r="C3064" s="168">
        <v>45931</v>
      </c>
      <c r="D3064" s="167" t="s">
        <v>6099</v>
      </c>
      <c r="E3064" s="167" t="s">
        <v>6099</v>
      </c>
      <c r="F3064" s="167" t="s">
        <v>1425</v>
      </c>
      <c r="G3064" s="167" t="s">
        <v>1426</v>
      </c>
      <c r="I3064" s="167" t="s">
        <v>1405</v>
      </c>
      <c r="J3064" s="167" t="s">
        <v>1540</v>
      </c>
      <c r="K3064" s="167" t="s">
        <v>947</v>
      </c>
      <c r="L3064" s="167" t="s">
        <v>1541</v>
      </c>
      <c r="M3064" s="167" t="s">
        <v>2443</v>
      </c>
      <c r="O3064" s="167">
        <v>11042</v>
      </c>
      <c r="P3064" s="167" t="s">
        <v>4987</v>
      </c>
      <c r="Q3064" s="167">
        <v>21.96</v>
      </c>
      <c r="S3064" s="167">
        <f t="shared" si="47"/>
        <v>21.96</v>
      </c>
      <c r="T3064" s="167" t="s">
        <v>1361</v>
      </c>
    </row>
    <row r="3065" spans="1:20">
      <c r="A3065" s="167">
        <v>51450</v>
      </c>
      <c r="B3065" s="168">
        <v>45931</v>
      </c>
      <c r="C3065" s="168">
        <v>45931</v>
      </c>
      <c r="D3065" s="167" t="s">
        <v>6099</v>
      </c>
      <c r="E3065" s="167" t="s">
        <v>6099</v>
      </c>
      <c r="F3065" s="167" t="s">
        <v>1425</v>
      </c>
      <c r="G3065" s="167" t="s">
        <v>1426</v>
      </c>
      <c r="I3065" s="167" t="s">
        <v>1405</v>
      </c>
      <c r="J3065" s="167" t="s">
        <v>2459</v>
      </c>
      <c r="K3065" s="167" t="s">
        <v>947</v>
      </c>
      <c r="L3065" s="167" t="s">
        <v>2460</v>
      </c>
      <c r="M3065" s="167" t="s">
        <v>2443</v>
      </c>
      <c r="O3065" s="167">
        <v>11042</v>
      </c>
      <c r="P3065" s="167" t="s">
        <v>4987</v>
      </c>
      <c r="Q3065" s="167">
        <v>28.35</v>
      </c>
      <c r="S3065" s="167">
        <f t="shared" si="47"/>
        <v>28.35</v>
      </c>
      <c r="T3065" s="167" t="s">
        <v>1361</v>
      </c>
    </row>
    <row r="3066" spans="1:20">
      <c r="A3066" s="167">
        <v>51450</v>
      </c>
      <c r="B3066" s="168">
        <v>45931</v>
      </c>
      <c r="C3066" s="168">
        <v>45931</v>
      </c>
      <c r="D3066" s="167" t="s">
        <v>6099</v>
      </c>
      <c r="E3066" s="167" t="s">
        <v>6099</v>
      </c>
      <c r="F3066" s="167" t="s">
        <v>1425</v>
      </c>
      <c r="G3066" s="167" t="s">
        <v>1426</v>
      </c>
      <c r="I3066" s="167" t="s">
        <v>1405</v>
      </c>
      <c r="J3066" s="167" t="s">
        <v>2462</v>
      </c>
      <c r="K3066" s="167" t="s">
        <v>947</v>
      </c>
      <c r="L3066" s="167" t="s">
        <v>2463</v>
      </c>
      <c r="M3066" s="167" t="s">
        <v>2443</v>
      </c>
      <c r="O3066" s="167">
        <v>11042</v>
      </c>
      <c r="P3066" s="167" t="s">
        <v>4987</v>
      </c>
      <c r="Q3066" s="167">
        <v>112.8</v>
      </c>
      <c r="S3066" s="167">
        <f t="shared" si="47"/>
        <v>112.8</v>
      </c>
      <c r="T3066" s="167" t="s">
        <v>1361</v>
      </c>
    </row>
    <row r="3067" spans="1:20">
      <c r="A3067" s="167">
        <v>51450</v>
      </c>
      <c r="B3067" s="168">
        <v>45931</v>
      </c>
      <c r="C3067" s="168">
        <v>45931</v>
      </c>
      <c r="D3067" s="167" t="s">
        <v>6099</v>
      </c>
      <c r="E3067" s="167" t="s">
        <v>6099</v>
      </c>
      <c r="F3067" s="167" t="s">
        <v>1425</v>
      </c>
      <c r="G3067" s="167" t="s">
        <v>1426</v>
      </c>
      <c r="I3067" s="167" t="s">
        <v>1405</v>
      </c>
      <c r="J3067" s="167" t="s">
        <v>1501</v>
      </c>
      <c r="K3067" s="167" t="s">
        <v>947</v>
      </c>
      <c r="L3067" s="167" t="s">
        <v>1502</v>
      </c>
      <c r="M3067" s="167" t="s">
        <v>2443</v>
      </c>
      <c r="O3067" s="167">
        <v>11042</v>
      </c>
      <c r="P3067" s="167" t="s">
        <v>4987</v>
      </c>
      <c r="Q3067" s="167">
        <v>1654.4</v>
      </c>
      <c r="S3067" s="167">
        <f t="shared" si="47"/>
        <v>1654.4</v>
      </c>
      <c r="T3067" s="167" t="s">
        <v>1361</v>
      </c>
    </row>
    <row r="3068" spans="1:20">
      <c r="A3068" s="167">
        <v>51450</v>
      </c>
      <c r="B3068" s="168">
        <v>45931</v>
      </c>
      <c r="C3068" s="168">
        <v>45931</v>
      </c>
      <c r="D3068" s="167" t="s">
        <v>5148</v>
      </c>
      <c r="E3068" s="167" t="s">
        <v>5148</v>
      </c>
      <c r="F3068" s="167" t="s">
        <v>1425</v>
      </c>
      <c r="G3068" s="167" t="s">
        <v>1426</v>
      </c>
      <c r="I3068" s="167" t="s">
        <v>1405</v>
      </c>
      <c r="J3068" s="167" t="s">
        <v>1583</v>
      </c>
      <c r="K3068" s="167" t="s">
        <v>952</v>
      </c>
      <c r="L3068" s="167" t="s">
        <v>1584</v>
      </c>
      <c r="M3068" s="167" t="s">
        <v>2473</v>
      </c>
      <c r="O3068" s="167">
        <v>11044</v>
      </c>
      <c r="P3068" s="167" t="s">
        <v>4987</v>
      </c>
      <c r="Q3068" s="167">
        <v>3.2</v>
      </c>
      <c r="S3068" s="167">
        <f t="shared" si="47"/>
        <v>3.2</v>
      </c>
      <c r="T3068" s="167" t="s">
        <v>1361</v>
      </c>
    </row>
    <row r="3069" spans="1:20">
      <c r="A3069" s="167">
        <v>51450</v>
      </c>
      <c r="B3069" s="168">
        <v>45931</v>
      </c>
      <c r="C3069" s="168">
        <v>45931</v>
      </c>
      <c r="D3069" s="167" t="s">
        <v>5148</v>
      </c>
      <c r="E3069" s="167" t="s">
        <v>5148</v>
      </c>
      <c r="F3069" s="167" t="s">
        <v>1425</v>
      </c>
      <c r="G3069" s="167" t="s">
        <v>1426</v>
      </c>
      <c r="I3069" s="167" t="s">
        <v>1405</v>
      </c>
      <c r="J3069" s="167" t="s">
        <v>1501</v>
      </c>
      <c r="K3069" s="167" t="s">
        <v>952</v>
      </c>
      <c r="L3069" s="167" t="s">
        <v>1502</v>
      </c>
      <c r="M3069" s="167" t="s">
        <v>2473</v>
      </c>
      <c r="O3069" s="167">
        <v>11044</v>
      </c>
      <c r="P3069" s="167" t="s">
        <v>4987</v>
      </c>
      <c r="Q3069" s="167">
        <v>774.4</v>
      </c>
      <c r="S3069" s="167">
        <f t="shared" si="47"/>
        <v>774.4</v>
      </c>
      <c r="T3069" s="167" t="s">
        <v>1361</v>
      </c>
    </row>
    <row r="3070" spans="1:20">
      <c r="A3070" s="167">
        <v>51450</v>
      </c>
      <c r="B3070" s="168">
        <v>45931</v>
      </c>
      <c r="C3070" s="168">
        <v>45931</v>
      </c>
      <c r="D3070" s="167" t="s">
        <v>5356</v>
      </c>
      <c r="E3070" s="167" t="s">
        <v>5356</v>
      </c>
      <c r="F3070" s="167" t="s">
        <v>1557</v>
      </c>
      <c r="G3070" s="167" t="s">
        <v>134</v>
      </c>
      <c r="I3070" s="167" t="s">
        <v>1405</v>
      </c>
      <c r="J3070" s="167" t="s">
        <v>1583</v>
      </c>
      <c r="K3070" s="167" t="s">
        <v>958</v>
      </c>
      <c r="L3070" s="167" t="s">
        <v>1584</v>
      </c>
      <c r="M3070" s="167" t="s">
        <v>2491</v>
      </c>
      <c r="O3070" s="167">
        <v>11045</v>
      </c>
      <c r="P3070" s="167" t="s">
        <v>4987</v>
      </c>
      <c r="Q3070" s="167">
        <v>3.2</v>
      </c>
      <c r="S3070" s="167">
        <f t="shared" si="47"/>
        <v>3.2</v>
      </c>
      <c r="T3070" s="167" t="s">
        <v>1361</v>
      </c>
    </row>
    <row r="3071" spans="1:20">
      <c r="A3071" s="167">
        <v>51450</v>
      </c>
      <c r="B3071" s="168">
        <v>45931</v>
      </c>
      <c r="C3071" s="168">
        <v>45931</v>
      </c>
      <c r="D3071" s="167" t="s">
        <v>5356</v>
      </c>
      <c r="E3071" s="167" t="s">
        <v>5356</v>
      </c>
      <c r="F3071" s="167" t="s">
        <v>1557</v>
      </c>
      <c r="G3071" s="167" t="s">
        <v>134</v>
      </c>
      <c r="I3071" s="167" t="s">
        <v>1405</v>
      </c>
      <c r="J3071" s="167" t="s">
        <v>2408</v>
      </c>
      <c r="K3071" s="167" t="s">
        <v>958</v>
      </c>
      <c r="L3071" s="167" t="s">
        <v>2409</v>
      </c>
      <c r="M3071" s="167" t="s">
        <v>2491</v>
      </c>
      <c r="O3071" s="167">
        <v>11045</v>
      </c>
      <c r="P3071" s="167" t="s">
        <v>4987</v>
      </c>
      <c r="Q3071" s="167">
        <v>4.9000000000000004</v>
      </c>
      <c r="S3071" s="167">
        <f t="shared" si="47"/>
        <v>4.9000000000000004</v>
      </c>
      <c r="T3071" s="167" t="s">
        <v>1361</v>
      </c>
    </row>
    <row r="3072" spans="1:20">
      <c r="A3072" s="167">
        <v>51450</v>
      </c>
      <c r="B3072" s="168">
        <v>45931</v>
      </c>
      <c r="C3072" s="168">
        <v>45931</v>
      </c>
      <c r="D3072" s="167" t="s">
        <v>5356</v>
      </c>
      <c r="E3072" s="167" t="s">
        <v>5356</v>
      </c>
      <c r="F3072" s="167" t="s">
        <v>1557</v>
      </c>
      <c r="G3072" s="167" t="s">
        <v>134</v>
      </c>
      <c r="I3072" s="167" t="s">
        <v>1405</v>
      </c>
      <c r="J3072" s="167" t="s">
        <v>1543</v>
      </c>
      <c r="K3072" s="167" t="s">
        <v>958</v>
      </c>
      <c r="L3072" s="167" t="s">
        <v>1544</v>
      </c>
      <c r="M3072" s="167" t="s">
        <v>2491</v>
      </c>
      <c r="O3072" s="167">
        <v>11045</v>
      </c>
      <c r="P3072" s="167" t="s">
        <v>4987</v>
      </c>
      <c r="Q3072" s="167">
        <v>7.68</v>
      </c>
      <c r="S3072" s="167">
        <f t="shared" si="47"/>
        <v>7.68</v>
      </c>
      <c r="T3072" s="167" t="s">
        <v>1361</v>
      </c>
    </row>
    <row r="3073" spans="1:20">
      <c r="A3073" s="167">
        <v>51450</v>
      </c>
      <c r="B3073" s="168">
        <v>45931</v>
      </c>
      <c r="C3073" s="168">
        <v>45931</v>
      </c>
      <c r="D3073" s="167" t="s">
        <v>5356</v>
      </c>
      <c r="E3073" s="167" t="s">
        <v>5356</v>
      </c>
      <c r="F3073" s="167" t="s">
        <v>1425</v>
      </c>
      <c r="G3073" s="167" t="s">
        <v>1426</v>
      </c>
      <c r="I3073" s="167" t="s">
        <v>1405</v>
      </c>
      <c r="J3073" s="167" t="s">
        <v>1501</v>
      </c>
      <c r="K3073" s="167" t="s">
        <v>958</v>
      </c>
      <c r="L3073" s="167" t="s">
        <v>1502</v>
      </c>
      <c r="M3073" s="167" t="s">
        <v>2491</v>
      </c>
      <c r="O3073" s="167">
        <v>11045</v>
      </c>
      <c r="P3073" s="167" t="s">
        <v>4987</v>
      </c>
      <c r="Q3073" s="167">
        <v>1131.1199999999999</v>
      </c>
      <c r="S3073" s="167">
        <f t="shared" si="47"/>
        <v>1131.1199999999999</v>
      </c>
      <c r="T3073" s="167" t="s">
        <v>1361</v>
      </c>
    </row>
    <row r="3074" spans="1:20">
      <c r="A3074" s="167">
        <v>51450</v>
      </c>
      <c r="B3074" s="168">
        <v>45931</v>
      </c>
      <c r="C3074" s="168">
        <v>45931</v>
      </c>
      <c r="D3074" s="167" t="s">
        <v>5530</v>
      </c>
      <c r="E3074" s="167" t="s">
        <v>5530</v>
      </c>
      <c r="F3074" s="167" t="s">
        <v>1500</v>
      </c>
      <c r="G3074" s="167" t="s">
        <v>508</v>
      </c>
      <c r="I3074" s="167" t="s">
        <v>1405</v>
      </c>
      <c r="J3074" s="167" t="s">
        <v>1693</v>
      </c>
      <c r="K3074" s="167" t="s">
        <v>961</v>
      </c>
      <c r="L3074" s="167" t="s">
        <v>1694</v>
      </c>
      <c r="M3074" s="167" t="s">
        <v>2511</v>
      </c>
      <c r="O3074" s="167">
        <v>11046</v>
      </c>
      <c r="P3074" s="167" t="s">
        <v>4987</v>
      </c>
      <c r="Q3074" s="167">
        <v>40</v>
      </c>
      <c r="S3074" s="167">
        <f t="shared" si="47"/>
        <v>40</v>
      </c>
      <c r="T3074" s="167" t="s">
        <v>1361</v>
      </c>
    </row>
    <row r="3075" spans="1:20">
      <c r="A3075" s="167">
        <v>51450</v>
      </c>
      <c r="B3075" s="168">
        <v>45931</v>
      </c>
      <c r="C3075" s="168">
        <v>45931</v>
      </c>
      <c r="D3075" s="167" t="s">
        <v>5530</v>
      </c>
      <c r="E3075" s="167" t="s">
        <v>5530</v>
      </c>
      <c r="F3075" s="167" t="s">
        <v>1500</v>
      </c>
      <c r="G3075" s="167" t="s">
        <v>508</v>
      </c>
      <c r="I3075" s="167" t="s">
        <v>1405</v>
      </c>
      <c r="J3075" s="167" t="s">
        <v>1583</v>
      </c>
      <c r="K3075" s="167" t="s">
        <v>961</v>
      </c>
      <c r="L3075" s="167" t="s">
        <v>1584</v>
      </c>
      <c r="M3075" s="167" t="s">
        <v>2511</v>
      </c>
      <c r="O3075" s="167">
        <v>11046</v>
      </c>
      <c r="P3075" s="167" t="s">
        <v>4987</v>
      </c>
      <c r="Q3075" s="167">
        <v>44.8</v>
      </c>
      <c r="S3075" s="167">
        <f t="shared" ref="S3075:S3138" si="48">Q3075-R3075</f>
        <v>44.8</v>
      </c>
      <c r="T3075" s="167" t="s">
        <v>1361</v>
      </c>
    </row>
    <row r="3076" spans="1:20">
      <c r="A3076" s="167">
        <v>51450</v>
      </c>
      <c r="B3076" s="168">
        <v>45931</v>
      </c>
      <c r="C3076" s="168">
        <v>45931</v>
      </c>
      <c r="D3076" s="167" t="s">
        <v>5530</v>
      </c>
      <c r="E3076" s="167" t="s">
        <v>5530</v>
      </c>
      <c r="F3076" s="167" t="s">
        <v>1500</v>
      </c>
      <c r="G3076" s="167" t="s">
        <v>508</v>
      </c>
      <c r="I3076" s="167" t="s">
        <v>1405</v>
      </c>
      <c r="J3076" s="167" t="s">
        <v>1540</v>
      </c>
      <c r="K3076" s="167" t="s">
        <v>961</v>
      </c>
      <c r="L3076" s="167" t="s">
        <v>1541</v>
      </c>
      <c r="M3076" s="167" t="s">
        <v>2511</v>
      </c>
      <c r="O3076" s="167">
        <v>11046</v>
      </c>
      <c r="P3076" s="167" t="s">
        <v>4987</v>
      </c>
      <c r="Q3076" s="167">
        <v>63.36</v>
      </c>
      <c r="S3076" s="167">
        <f t="shared" si="48"/>
        <v>63.36</v>
      </c>
      <c r="T3076" s="167" t="s">
        <v>1361</v>
      </c>
    </row>
    <row r="3077" spans="1:20">
      <c r="A3077" s="167">
        <v>51450</v>
      </c>
      <c r="B3077" s="168">
        <v>45931</v>
      </c>
      <c r="C3077" s="168">
        <v>45931</v>
      </c>
      <c r="D3077" s="167" t="s">
        <v>5530</v>
      </c>
      <c r="E3077" s="167" t="s">
        <v>5530</v>
      </c>
      <c r="F3077" s="167" t="s">
        <v>1500</v>
      </c>
      <c r="G3077" s="167" t="s">
        <v>508</v>
      </c>
      <c r="I3077" s="167" t="s">
        <v>1405</v>
      </c>
      <c r="J3077" s="167" t="s">
        <v>1501</v>
      </c>
      <c r="K3077" s="167" t="s">
        <v>961</v>
      </c>
      <c r="L3077" s="167" t="s">
        <v>1502</v>
      </c>
      <c r="M3077" s="167" t="s">
        <v>2511</v>
      </c>
      <c r="O3077" s="167">
        <v>11046</v>
      </c>
      <c r="P3077" s="167" t="s">
        <v>4987</v>
      </c>
      <c r="Q3077" s="167">
        <v>1249.5999999999999</v>
      </c>
      <c r="S3077" s="167">
        <f t="shared" si="48"/>
        <v>1249.5999999999999</v>
      </c>
      <c r="T3077" s="167" t="s">
        <v>1361</v>
      </c>
    </row>
    <row r="3078" spans="1:20">
      <c r="A3078" s="167">
        <v>51450</v>
      </c>
      <c r="B3078" s="168">
        <v>45931</v>
      </c>
      <c r="C3078" s="168">
        <v>45931</v>
      </c>
      <c r="D3078" s="167" t="s">
        <v>5306</v>
      </c>
      <c r="E3078" s="167" t="s">
        <v>5306</v>
      </c>
      <c r="F3078" s="167" t="s">
        <v>1425</v>
      </c>
      <c r="G3078" s="167" t="s">
        <v>1426</v>
      </c>
      <c r="I3078" s="167" t="s">
        <v>1405</v>
      </c>
      <c r="J3078" s="167" t="s">
        <v>2565</v>
      </c>
      <c r="K3078" s="167" t="s">
        <v>964</v>
      </c>
      <c r="L3078" s="167" t="s">
        <v>2566</v>
      </c>
      <c r="M3078" s="167" t="s">
        <v>2538</v>
      </c>
      <c r="O3078" s="167">
        <v>11047</v>
      </c>
      <c r="P3078" s="167" t="s">
        <v>4987</v>
      </c>
      <c r="Q3078" s="167">
        <v>239.4</v>
      </c>
      <c r="S3078" s="167">
        <f t="shared" si="48"/>
        <v>239.4</v>
      </c>
      <c r="T3078" s="167" t="s">
        <v>1361</v>
      </c>
    </row>
    <row r="3079" spans="1:20">
      <c r="A3079" s="167">
        <v>51450</v>
      </c>
      <c r="B3079" s="168">
        <v>45931</v>
      </c>
      <c r="C3079" s="168">
        <v>45931</v>
      </c>
      <c r="D3079" s="167" t="s">
        <v>5306</v>
      </c>
      <c r="E3079" s="167" t="s">
        <v>5306</v>
      </c>
      <c r="F3079" s="167" t="s">
        <v>1425</v>
      </c>
      <c r="G3079" s="167" t="s">
        <v>1426</v>
      </c>
      <c r="I3079" s="167" t="s">
        <v>1405</v>
      </c>
      <c r="J3079" s="167" t="s">
        <v>1540</v>
      </c>
      <c r="K3079" s="167" t="s">
        <v>964</v>
      </c>
      <c r="L3079" s="167" t="s">
        <v>1541</v>
      </c>
      <c r="M3079" s="167" t="s">
        <v>2538</v>
      </c>
      <c r="O3079" s="167">
        <v>11047</v>
      </c>
      <c r="P3079" s="167" t="s">
        <v>4987</v>
      </c>
      <c r="Q3079" s="167">
        <v>241.56</v>
      </c>
      <c r="S3079" s="167">
        <f t="shared" si="48"/>
        <v>241.56</v>
      </c>
      <c r="T3079" s="167" t="s">
        <v>1361</v>
      </c>
    </row>
    <row r="3080" spans="1:20">
      <c r="A3080" s="167">
        <v>51450</v>
      </c>
      <c r="B3080" s="168">
        <v>45931</v>
      </c>
      <c r="C3080" s="168">
        <v>45931</v>
      </c>
      <c r="D3080" s="167" t="s">
        <v>5531</v>
      </c>
      <c r="E3080" s="167" t="s">
        <v>5531</v>
      </c>
      <c r="F3080" s="167" t="s">
        <v>1500</v>
      </c>
      <c r="G3080" s="167" t="s">
        <v>508</v>
      </c>
      <c r="I3080" s="167" t="s">
        <v>1405</v>
      </c>
      <c r="J3080" s="167" t="s">
        <v>2577</v>
      </c>
      <c r="K3080" s="167" t="s">
        <v>970</v>
      </c>
      <c r="L3080" s="167" t="s">
        <v>2578</v>
      </c>
      <c r="M3080" s="167" t="s">
        <v>2568</v>
      </c>
      <c r="O3080" s="167">
        <v>11048</v>
      </c>
      <c r="P3080" s="167" t="s">
        <v>4987</v>
      </c>
      <c r="Q3080" s="167">
        <v>11.52</v>
      </c>
      <c r="S3080" s="167">
        <f t="shared" si="48"/>
        <v>11.52</v>
      </c>
      <c r="T3080" s="167" t="s">
        <v>1361</v>
      </c>
    </row>
    <row r="3081" spans="1:20">
      <c r="A3081" s="167">
        <v>51450</v>
      </c>
      <c r="B3081" s="168">
        <v>45931</v>
      </c>
      <c r="C3081" s="168">
        <v>45931</v>
      </c>
      <c r="D3081" s="167" t="s">
        <v>5531</v>
      </c>
      <c r="E3081" s="167" t="s">
        <v>5531</v>
      </c>
      <c r="F3081" s="167" t="s">
        <v>1500</v>
      </c>
      <c r="G3081" s="167" t="s">
        <v>508</v>
      </c>
      <c r="I3081" s="167" t="s">
        <v>1405</v>
      </c>
      <c r="J3081" s="167" t="s">
        <v>2577</v>
      </c>
      <c r="K3081" s="167" t="s">
        <v>970</v>
      </c>
      <c r="L3081" s="167" t="s">
        <v>2578</v>
      </c>
      <c r="M3081" s="167" t="s">
        <v>2568</v>
      </c>
      <c r="O3081" s="167">
        <v>11048</v>
      </c>
      <c r="P3081" s="167" t="s">
        <v>4987</v>
      </c>
      <c r="Q3081" s="167">
        <v>17.28</v>
      </c>
      <c r="S3081" s="167">
        <f t="shared" si="48"/>
        <v>17.28</v>
      </c>
      <c r="T3081" s="167" t="s">
        <v>1361</v>
      </c>
    </row>
    <row r="3082" spans="1:20">
      <c r="A3082" s="167">
        <v>51450</v>
      </c>
      <c r="B3082" s="168">
        <v>45931</v>
      </c>
      <c r="C3082" s="168">
        <v>45931</v>
      </c>
      <c r="D3082" s="167" t="s">
        <v>5531</v>
      </c>
      <c r="E3082" s="167" t="s">
        <v>5531</v>
      </c>
      <c r="F3082" s="167" t="s">
        <v>1500</v>
      </c>
      <c r="G3082" s="167" t="s">
        <v>508</v>
      </c>
      <c r="I3082" s="167" t="s">
        <v>1405</v>
      </c>
      <c r="J3082" s="167" t="s">
        <v>2581</v>
      </c>
      <c r="K3082" s="167" t="s">
        <v>970</v>
      </c>
      <c r="L3082" s="167" t="s">
        <v>2582</v>
      </c>
      <c r="M3082" s="167" t="s">
        <v>2568</v>
      </c>
      <c r="O3082" s="167">
        <v>11048</v>
      </c>
      <c r="P3082" s="167" t="s">
        <v>4987</v>
      </c>
      <c r="Q3082" s="167">
        <v>44.1</v>
      </c>
      <c r="S3082" s="167">
        <f t="shared" si="48"/>
        <v>44.1</v>
      </c>
      <c r="T3082" s="167" t="s">
        <v>1361</v>
      </c>
    </row>
    <row r="3083" spans="1:20">
      <c r="A3083" s="167">
        <v>51450</v>
      </c>
      <c r="B3083" s="168">
        <v>45931</v>
      </c>
      <c r="C3083" s="168">
        <v>45931</v>
      </c>
      <c r="D3083" s="167" t="s">
        <v>5531</v>
      </c>
      <c r="E3083" s="167" t="s">
        <v>5531</v>
      </c>
      <c r="F3083" s="167" t="s">
        <v>1500</v>
      </c>
      <c r="G3083" s="167" t="s">
        <v>508</v>
      </c>
      <c r="I3083" s="167" t="s">
        <v>1405</v>
      </c>
      <c r="J3083" s="167" t="s">
        <v>1540</v>
      </c>
      <c r="K3083" s="167" t="s">
        <v>970</v>
      </c>
      <c r="L3083" s="167" t="s">
        <v>1541</v>
      </c>
      <c r="M3083" s="167" t="s">
        <v>2568</v>
      </c>
      <c r="O3083" s="167">
        <v>11048</v>
      </c>
      <c r="P3083" s="167" t="s">
        <v>4987</v>
      </c>
      <c r="Q3083" s="167">
        <v>401.28</v>
      </c>
      <c r="S3083" s="167">
        <f t="shared" si="48"/>
        <v>401.28</v>
      </c>
      <c r="T3083" s="167" t="s">
        <v>1361</v>
      </c>
    </row>
    <row r="3084" spans="1:20">
      <c r="A3084" s="167">
        <v>51450</v>
      </c>
      <c r="B3084" s="168">
        <v>45931</v>
      </c>
      <c r="C3084" s="168">
        <v>45931</v>
      </c>
      <c r="D3084" s="167" t="s">
        <v>5149</v>
      </c>
      <c r="E3084" s="167" t="s">
        <v>5149</v>
      </c>
      <c r="F3084" s="167" t="s">
        <v>1425</v>
      </c>
      <c r="G3084" s="167" t="s">
        <v>1426</v>
      </c>
      <c r="I3084" s="167" t="s">
        <v>1405</v>
      </c>
      <c r="J3084" s="167" t="s">
        <v>1510</v>
      </c>
      <c r="K3084" s="167" t="s">
        <v>973</v>
      </c>
      <c r="L3084" s="167" t="s">
        <v>1511</v>
      </c>
      <c r="M3084" s="167" t="s">
        <v>2585</v>
      </c>
      <c r="O3084" s="167">
        <v>11049</v>
      </c>
      <c r="P3084" s="167" t="s">
        <v>4987</v>
      </c>
      <c r="Q3084" s="167">
        <v>6.4</v>
      </c>
      <c r="S3084" s="167">
        <f t="shared" si="48"/>
        <v>6.4</v>
      </c>
      <c r="T3084" s="167" t="s">
        <v>1361</v>
      </c>
    </row>
    <row r="3085" spans="1:20">
      <c r="A3085" s="167">
        <v>51450</v>
      </c>
      <c r="B3085" s="168">
        <v>45931</v>
      </c>
      <c r="C3085" s="168">
        <v>45931</v>
      </c>
      <c r="D3085" s="167" t="s">
        <v>5149</v>
      </c>
      <c r="E3085" s="167" t="s">
        <v>5149</v>
      </c>
      <c r="F3085" s="167" t="s">
        <v>1425</v>
      </c>
      <c r="G3085" s="167" t="s">
        <v>1426</v>
      </c>
      <c r="I3085" s="167" t="s">
        <v>1405</v>
      </c>
      <c r="J3085" s="167" t="s">
        <v>1738</v>
      </c>
      <c r="K3085" s="167" t="s">
        <v>973</v>
      </c>
      <c r="L3085" s="167" t="s">
        <v>1739</v>
      </c>
      <c r="M3085" s="167" t="s">
        <v>2585</v>
      </c>
      <c r="O3085" s="167">
        <v>11049</v>
      </c>
      <c r="P3085" s="167" t="s">
        <v>4987</v>
      </c>
      <c r="Q3085" s="167">
        <v>97.96</v>
      </c>
      <c r="S3085" s="167">
        <f t="shared" si="48"/>
        <v>97.96</v>
      </c>
      <c r="T3085" s="167" t="s">
        <v>1361</v>
      </c>
    </row>
    <row r="3086" spans="1:20">
      <c r="A3086" s="167">
        <v>51450</v>
      </c>
      <c r="B3086" s="168">
        <v>45931</v>
      </c>
      <c r="C3086" s="168">
        <v>45931</v>
      </c>
      <c r="D3086" s="167" t="s">
        <v>5149</v>
      </c>
      <c r="E3086" s="167" t="s">
        <v>5149</v>
      </c>
      <c r="F3086" s="167" t="s">
        <v>1425</v>
      </c>
      <c r="G3086" s="167" t="s">
        <v>1426</v>
      </c>
      <c r="I3086" s="167" t="s">
        <v>1405</v>
      </c>
      <c r="J3086" s="167" t="s">
        <v>1522</v>
      </c>
      <c r="K3086" s="167" t="s">
        <v>973</v>
      </c>
      <c r="L3086" s="167" t="s">
        <v>1523</v>
      </c>
      <c r="M3086" s="167" t="s">
        <v>2585</v>
      </c>
      <c r="O3086" s="167">
        <v>11049</v>
      </c>
      <c r="P3086" s="167" t="s">
        <v>4987</v>
      </c>
      <c r="Q3086" s="167">
        <v>532.79999999999995</v>
      </c>
      <c r="S3086" s="167">
        <f t="shared" si="48"/>
        <v>532.79999999999995</v>
      </c>
      <c r="T3086" s="167" t="s">
        <v>1361</v>
      </c>
    </row>
    <row r="3087" spans="1:20">
      <c r="A3087" s="167">
        <v>51450</v>
      </c>
      <c r="B3087" s="168">
        <v>45931</v>
      </c>
      <c r="C3087" s="168">
        <v>45931</v>
      </c>
      <c r="D3087" s="167" t="s">
        <v>5149</v>
      </c>
      <c r="E3087" s="167" t="s">
        <v>5149</v>
      </c>
      <c r="F3087" s="167" t="s">
        <v>1425</v>
      </c>
      <c r="G3087" s="167" t="s">
        <v>1426</v>
      </c>
      <c r="I3087" s="167" t="s">
        <v>1405</v>
      </c>
      <c r="J3087" s="167" t="s">
        <v>1643</v>
      </c>
      <c r="K3087" s="167" t="s">
        <v>973</v>
      </c>
      <c r="L3087" s="167" t="s">
        <v>1644</v>
      </c>
      <c r="M3087" s="167" t="s">
        <v>2585</v>
      </c>
      <c r="O3087" s="167">
        <v>11049</v>
      </c>
      <c r="P3087" s="167" t="s">
        <v>4987</v>
      </c>
      <c r="Q3087" s="167">
        <v>600</v>
      </c>
      <c r="S3087" s="167">
        <f t="shared" si="48"/>
        <v>600</v>
      </c>
      <c r="T3087" s="167" t="s">
        <v>1361</v>
      </c>
    </row>
    <row r="3088" spans="1:20">
      <c r="A3088" s="167">
        <v>51450</v>
      </c>
      <c r="B3088" s="168">
        <v>45931</v>
      </c>
      <c r="C3088" s="168">
        <v>45931</v>
      </c>
      <c r="D3088" s="167" t="s">
        <v>5150</v>
      </c>
      <c r="E3088" s="167" t="s">
        <v>5150</v>
      </c>
      <c r="F3088" s="167" t="s">
        <v>1425</v>
      </c>
      <c r="G3088" s="167" t="s">
        <v>1426</v>
      </c>
      <c r="I3088" s="167" t="s">
        <v>1405</v>
      </c>
      <c r="J3088" s="167" t="s">
        <v>1583</v>
      </c>
      <c r="K3088" s="167" t="s">
        <v>977</v>
      </c>
      <c r="L3088" s="167" t="s">
        <v>1584</v>
      </c>
      <c r="M3088" s="167" t="s">
        <v>2599</v>
      </c>
      <c r="O3088" s="167">
        <v>11050</v>
      </c>
      <c r="P3088" s="167" t="s">
        <v>4987</v>
      </c>
      <c r="Q3088" s="167">
        <v>44.8</v>
      </c>
      <c r="S3088" s="167">
        <f t="shared" si="48"/>
        <v>44.8</v>
      </c>
      <c r="T3088" s="167" t="s">
        <v>1361</v>
      </c>
    </row>
    <row r="3089" spans="1:20">
      <c r="A3089" s="167">
        <v>51450</v>
      </c>
      <c r="B3089" s="168">
        <v>45931</v>
      </c>
      <c r="C3089" s="168">
        <v>45931</v>
      </c>
      <c r="D3089" s="167" t="s">
        <v>5150</v>
      </c>
      <c r="E3089" s="167" t="s">
        <v>5150</v>
      </c>
      <c r="F3089" s="167" t="s">
        <v>1425</v>
      </c>
      <c r="G3089" s="167" t="s">
        <v>1426</v>
      </c>
      <c r="I3089" s="167" t="s">
        <v>1405</v>
      </c>
      <c r="J3089" s="167" t="s">
        <v>1501</v>
      </c>
      <c r="K3089" s="167" t="s">
        <v>977</v>
      </c>
      <c r="L3089" s="167" t="s">
        <v>1502</v>
      </c>
      <c r="M3089" s="167" t="s">
        <v>2599</v>
      </c>
      <c r="O3089" s="167">
        <v>11050</v>
      </c>
      <c r="P3089" s="167" t="s">
        <v>4987</v>
      </c>
      <c r="Q3089" s="167">
        <v>739.2</v>
      </c>
      <c r="S3089" s="167">
        <f t="shared" si="48"/>
        <v>739.2</v>
      </c>
      <c r="T3089" s="167" t="s">
        <v>1361</v>
      </c>
    </row>
    <row r="3090" spans="1:20">
      <c r="A3090" s="167">
        <v>51450</v>
      </c>
      <c r="B3090" s="168">
        <v>45931</v>
      </c>
      <c r="C3090" s="168">
        <v>45931</v>
      </c>
      <c r="D3090" s="167" t="s">
        <v>5307</v>
      </c>
      <c r="E3090" s="167" t="s">
        <v>5307</v>
      </c>
      <c r="F3090" s="167" t="s">
        <v>1425</v>
      </c>
      <c r="G3090" s="167" t="s">
        <v>1426</v>
      </c>
      <c r="I3090" s="167" t="s">
        <v>1405</v>
      </c>
      <c r="J3090" s="167" t="s">
        <v>2618</v>
      </c>
      <c r="K3090" s="167" t="s">
        <v>981</v>
      </c>
      <c r="L3090" s="167" t="s">
        <v>2619</v>
      </c>
      <c r="M3090" s="167" t="s">
        <v>2615</v>
      </c>
      <c r="O3090" s="167">
        <v>11051</v>
      </c>
      <c r="P3090" s="167" t="s">
        <v>4987</v>
      </c>
      <c r="Q3090" s="167">
        <v>290.39999999999998</v>
      </c>
      <c r="S3090" s="167">
        <f t="shared" si="48"/>
        <v>290.39999999999998</v>
      </c>
      <c r="T3090" s="167" t="s">
        <v>1361</v>
      </c>
    </row>
    <row r="3091" spans="1:20">
      <c r="A3091" s="167">
        <v>51450</v>
      </c>
      <c r="B3091" s="168">
        <v>45931</v>
      </c>
      <c r="C3091" s="168">
        <v>45931</v>
      </c>
      <c r="D3091" s="167" t="s">
        <v>6100</v>
      </c>
      <c r="E3091" s="167" t="s">
        <v>6100</v>
      </c>
      <c r="F3091" s="167" t="s">
        <v>1425</v>
      </c>
      <c r="G3091" s="167" t="s">
        <v>1426</v>
      </c>
      <c r="I3091" s="167" t="s">
        <v>1405</v>
      </c>
      <c r="J3091" s="167" t="s">
        <v>1501</v>
      </c>
      <c r="K3091" s="167" t="s">
        <v>993</v>
      </c>
      <c r="L3091" s="167" t="s">
        <v>1502</v>
      </c>
      <c r="M3091" s="167" t="s">
        <v>2663</v>
      </c>
      <c r="O3091" s="167">
        <v>11055</v>
      </c>
      <c r="P3091" s="167" t="s">
        <v>4987</v>
      </c>
      <c r="Q3091" s="167">
        <v>1196.8</v>
      </c>
      <c r="S3091" s="167">
        <f t="shared" si="48"/>
        <v>1196.8</v>
      </c>
      <c r="T3091" s="167" t="s">
        <v>1361</v>
      </c>
    </row>
    <row r="3092" spans="1:20">
      <c r="A3092" s="167">
        <v>51450</v>
      </c>
      <c r="B3092" s="168">
        <v>45931</v>
      </c>
      <c r="C3092" s="168">
        <v>45931</v>
      </c>
      <c r="D3092" s="167" t="s">
        <v>5151</v>
      </c>
      <c r="E3092" s="167" t="s">
        <v>5151</v>
      </c>
      <c r="F3092" s="167" t="s">
        <v>1425</v>
      </c>
      <c r="G3092" s="167" t="s">
        <v>1426</v>
      </c>
      <c r="I3092" s="167" t="s">
        <v>1405</v>
      </c>
      <c r="J3092" s="167" t="s">
        <v>1510</v>
      </c>
      <c r="K3092" s="167" t="s">
        <v>1001</v>
      </c>
      <c r="L3092" s="167" t="s">
        <v>1511</v>
      </c>
      <c r="M3092" s="167" t="s">
        <v>2681</v>
      </c>
      <c r="O3092" s="167">
        <v>11057</v>
      </c>
      <c r="P3092" s="167" t="s">
        <v>4987</v>
      </c>
      <c r="Q3092" s="167">
        <v>6.72</v>
      </c>
      <c r="S3092" s="167">
        <f t="shared" si="48"/>
        <v>6.72</v>
      </c>
      <c r="T3092" s="167" t="s">
        <v>1361</v>
      </c>
    </row>
    <row r="3093" spans="1:20">
      <c r="A3093" s="167">
        <v>51450</v>
      </c>
      <c r="B3093" s="168">
        <v>45931</v>
      </c>
      <c r="C3093" s="168">
        <v>45931</v>
      </c>
      <c r="D3093" s="167" t="s">
        <v>5151</v>
      </c>
      <c r="E3093" s="167" t="s">
        <v>5151</v>
      </c>
      <c r="F3093" s="167" t="s">
        <v>1425</v>
      </c>
      <c r="G3093" s="167" t="s">
        <v>1426</v>
      </c>
      <c r="I3093" s="167" t="s">
        <v>1405</v>
      </c>
      <c r="J3093" s="167" t="s">
        <v>1501</v>
      </c>
      <c r="K3093" s="167" t="s">
        <v>1001</v>
      </c>
      <c r="L3093" s="167" t="s">
        <v>1502</v>
      </c>
      <c r="M3093" s="167" t="s">
        <v>2681</v>
      </c>
      <c r="O3093" s="167">
        <v>11057</v>
      </c>
      <c r="P3093" s="167" t="s">
        <v>4987</v>
      </c>
      <c r="Q3093" s="167">
        <v>264</v>
      </c>
      <c r="S3093" s="167">
        <f t="shared" si="48"/>
        <v>264</v>
      </c>
      <c r="T3093" s="167" t="s">
        <v>1361</v>
      </c>
    </row>
    <row r="3094" spans="1:20">
      <c r="A3094" s="167">
        <v>51450</v>
      </c>
      <c r="B3094" s="168">
        <v>45931</v>
      </c>
      <c r="C3094" s="168">
        <v>45931</v>
      </c>
      <c r="D3094" s="167" t="s">
        <v>5311</v>
      </c>
      <c r="E3094" s="167" t="s">
        <v>5311</v>
      </c>
      <c r="F3094" s="167" t="s">
        <v>1557</v>
      </c>
      <c r="G3094" s="167" t="s">
        <v>134</v>
      </c>
      <c r="I3094" s="167" t="s">
        <v>1405</v>
      </c>
      <c r="J3094" s="167" t="s">
        <v>2408</v>
      </c>
      <c r="K3094" s="167" t="s">
        <v>1093</v>
      </c>
      <c r="L3094" s="167" t="s">
        <v>2409</v>
      </c>
      <c r="M3094" s="167" t="s">
        <v>3005</v>
      </c>
      <c r="O3094" s="167">
        <v>11060</v>
      </c>
      <c r="P3094" s="167" t="s">
        <v>4987</v>
      </c>
      <c r="Q3094" s="167">
        <v>4.8</v>
      </c>
      <c r="S3094" s="167">
        <f t="shared" si="48"/>
        <v>4.8</v>
      </c>
      <c r="T3094" s="167" t="s">
        <v>1361</v>
      </c>
    </row>
    <row r="3095" spans="1:20">
      <c r="A3095" s="167">
        <v>51450</v>
      </c>
      <c r="B3095" s="168">
        <v>45931</v>
      </c>
      <c r="C3095" s="168">
        <v>45931</v>
      </c>
      <c r="D3095" s="167" t="s">
        <v>5311</v>
      </c>
      <c r="E3095" s="167" t="s">
        <v>5311</v>
      </c>
      <c r="F3095" s="167" t="s">
        <v>1557</v>
      </c>
      <c r="G3095" s="167" t="s">
        <v>134</v>
      </c>
      <c r="I3095" s="167" t="s">
        <v>1405</v>
      </c>
      <c r="J3095" s="167" t="s">
        <v>1510</v>
      </c>
      <c r="K3095" s="167" t="s">
        <v>1093</v>
      </c>
      <c r="L3095" s="167" t="s">
        <v>1511</v>
      </c>
      <c r="M3095" s="167" t="s">
        <v>3005</v>
      </c>
      <c r="O3095" s="167">
        <v>11060</v>
      </c>
      <c r="P3095" s="167" t="s">
        <v>4987</v>
      </c>
      <c r="Q3095" s="167">
        <v>6.4</v>
      </c>
      <c r="S3095" s="167">
        <f t="shared" si="48"/>
        <v>6.4</v>
      </c>
      <c r="T3095" s="167" t="s">
        <v>1361</v>
      </c>
    </row>
    <row r="3096" spans="1:20">
      <c r="A3096" s="167">
        <v>51450</v>
      </c>
      <c r="B3096" s="168">
        <v>45931</v>
      </c>
      <c r="C3096" s="168">
        <v>45931</v>
      </c>
      <c r="D3096" s="167" t="s">
        <v>5311</v>
      </c>
      <c r="E3096" s="167" t="s">
        <v>5311</v>
      </c>
      <c r="F3096" s="167" t="s">
        <v>1557</v>
      </c>
      <c r="G3096" s="167" t="s">
        <v>134</v>
      </c>
      <c r="I3096" s="167" t="s">
        <v>1405</v>
      </c>
      <c r="J3096" s="167" t="s">
        <v>1583</v>
      </c>
      <c r="K3096" s="167" t="s">
        <v>1093</v>
      </c>
      <c r="L3096" s="167" t="s">
        <v>1584</v>
      </c>
      <c r="M3096" s="167" t="s">
        <v>3005</v>
      </c>
      <c r="O3096" s="167">
        <v>11060</v>
      </c>
      <c r="P3096" s="167" t="s">
        <v>4987</v>
      </c>
      <c r="Q3096" s="167">
        <v>16</v>
      </c>
      <c r="S3096" s="167">
        <f t="shared" si="48"/>
        <v>16</v>
      </c>
      <c r="T3096" s="167" t="s">
        <v>1361</v>
      </c>
    </row>
    <row r="3097" spans="1:20">
      <c r="A3097" s="167">
        <v>51450</v>
      </c>
      <c r="B3097" s="168">
        <v>45931</v>
      </c>
      <c r="C3097" s="168">
        <v>45931</v>
      </c>
      <c r="D3097" s="167" t="s">
        <v>5311</v>
      </c>
      <c r="E3097" s="167" t="s">
        <v>5311</v>
      </c>
      <c r="F3097" s="167" t="s">
        <v>1557</v>
      </c>
      <c r="G3097" s="167" t="s">
        <v>134</v>
      </c>
      <c r="I3097" s="167" t="s">
        <v>1405</v>
      </c>
      <c r="J3097" s="167" t="s">
        <v>1693</v>
      </c>
      <c r="K3097" s="167" t="s">
        <v>1093</v>
      </c>
      <c r="L3097" s="167" t="s">
        <v>1694</v>
      </c>
      <c r="M3097" s="167" t="s">
        <v>3005</v>
      </c>
      <c r="O3097" s="167">
        <v>11060</v>
      </c>
      <c r="P3097" s="167" t="s">
        <v>4987</v>
      </c>
      <c r="Q3097" s="167">
        <v>32</v>
      </c>
      <c r="S3097" s="167">
        <f t="shared" si="48"/>
        <v>32</v>
      </c>
      <c r="T3097" s="167" t="s">
        <v>1361</v>
      </c>
    </row>
    <row r="3098" spans="1:20">
      <c r="A3098" s="167">
        <v>51450</v>
      </c>
      <c r="B3098" s="168">
        <v>45931</v>
      </c>
      <c r="C3098" s="168">
        <v>45931</v>
      </c>
      <c r="D3098" s="167" t="s">
        <v>5311</v>
      </c>
      <c r="E3098" s="167" t="s">
        <v>5311</v>
      </c>
      <c r="F3098" s="167" t="s">
        <v>1425</v>
      </c>
      <c r="G3098" s="167" t="s">
        <v>1426</v>
      </c>
      <c r="I3098" s="167" t="s">
        <v>1405</v>
      </c>
      <c r="J3098" s="167" t="s">
        <v>1501</v>
      </c>
      <c r="K3098" s="167" t="s">
        <v>1093</v>
      </c>
      <c r="L3098" s="167" t="s">
        <v>1502</v>
      </c>
      <c r="M3098" s="167" t="s">
        <v>3005</v>
      </c>
      <c r="O3098" s="167">
        <v>11060</v>
      </c>
      <c r="P3098" s="167" t="s">
        <v>4987</v>
      </c>
      <c r="Q3098" s="167">
        <v>1161.5999999999999</v>
      </c>
      <c r="S3098" s="167">
        <f t="shared" si="48"/>
        <v>1161.5999999999999</v>
      </c>
      <c r="T3098" s="167" t="s">
        <v>1361</v>
      </c>
    </row>
    <row r="3099" spans="1:20">
      <c r="A3099" s="167">
        <v>51450</v>
      </c>
      <c r="B3099" s="168">
        <v>45931</v>
      </c>
      <c r="C3099" s="168">
        <v>45931</v>
      </c>
      <c r="D3099" s="167" t="s">
        <v>5153</v>
      </c>
      <c r="E3099" s="167" t="s">
        <v>5153</v>
      </c>
      <c r="F3099" s="167" t="s">
        <v>1425</v>
      </c>
      <c r="G3099" s="167" t="s">
        <v>1426</v>
      </c>
      <c r="I3099" s="167" t="s">
        <v>1405</v>
      </c>
      <c r="J3099" s="167" t="s">
        <v>1643</v>
      </c>
      <c r="K3099" s="167" t="s">
        <v>1096</v>
      </c>
      <c r="L3099" s="167" t="s">
        <v>1644</v>
      </c>
      <c r="M3099" s="167" t="s">
        <v>3052</v>
      </c>
      <c r="O3099" s="167">
        <v>11061</v>
      </c>
      <c r="P3099" s="167" t="s">
        <v>4987</v>
      </c>
      <c r="Q3099" s="167">
        <v>10</v>
      </c>
      <c r="S3099" s="167">
        <f t="shared" si="48"/>
        <v>10</v>
      </c>
      <c r="T3099" s="167" t="s">
        <v>1361</v>
      </c>
    </row>
    <row r="3100" spans="1:20">
      <c r="A3100" s="167">
        <v>51450</v>
      </c>
      <c r="B3100" s="168">
        <v>45931</v>
      </c>
      <c r="C3100" s="168">
        <v>45931</v>
      </c>
      <c r="D3100" s="167" t="s">
        <v>5153</v>
      </c>
      <c r="E3100" s="167" t="s">
        <v>5153</v>
      </c>
      <c r="F3100" s="167" t="s">
        <v>1425</v>
      </c>
      <c r="G3100" s="167" t="s">
        <v>1426</v>
      </c>
      <c r="I3100" s="167" t="s">
        <v>1405</v>
      </c>
      <c r="J3100" s="167" t="s">
        <v>2005</v>
      </c>
      <c r="K3100" s="167" t="s">
        <v>1096</v>
      </c>
      <c r="L3100" s="167" t="s">
        <v>2006</v>
      </c>
      <c r="M3100" s="167" t="s">
        <v>3052</v>
      </c>
      <c r="O3100" s="167">
        <v>11061</v>
      </c>
      <c r="P3100" s="167" t="s">
        <v>4987</v>
      </c>
      <c r="Q3100" s="167">
        <v>46.48</v>
      </c>
      <c r="S3100" s="167">
        <f t="shared" si="48"/>
        <v>46.48</v>
      </c>
      <c r="T3100" s="167" t="s">
        <v>1361</v>
      </c>
    </row>
    <row r="3101" spans="1:20">
      <c r="A3101" s="167">
        <v>51450</v>
      </c>
      <c r="B3101" s="168">
        <v>45931</v>
      </c>
      <c r="C3101" s="168">
        <v>45931</v>
      </c>
      <c r="D3101" s="167" t="s">
        <v>5532</v>
      </c>
      <c r="E3101" s="167" t="s">
        <v>5532</v>
      </c>
      <c r="F3101" s="167" t="s">
        <v>1500</v>
      </c>
      <c r="G3101" s="167" t="s">
        <v>508</v>
      </c>
      <c r="I3101" s="167" t="s">
        <v>1405</v>
      </c>
      <c r="J3101" s="167" t="s">
        <v>1501</v>
      </c>
      <c r="K3101" s="167" t="s">
        <v>1101</v>
      </c>
      <c r="L3101" s="167" t="s">
        <v>1502</v>
      </c>
      <c r="M3101" s="167" t="s">
        <v>3329</v>
      </c>
      <c r="O3101" s="167">
        <v>11062</v>
      </c>
      <c r="P3101" s="167" t="s">
        <v>4987</v>
      </c>
      <c r="Q3101" s="167">
        <v>700.44</v>
      </c>
      <c r="S3101" s="167">
        <f t="shared" si="48"/>
        <v>700.44</v>
      </c>
      <c r="T3101" s="167" t="s">
        <v>1361</v>
      </c>
    </row>
    <row r="3102" spans="1:20">
      <c r="A3102" s="167">
        <v>51450</v>
      </c>
      <c r="B3102" s="168">
        <v>45931</v>
      </c>
      <c r="C3102" s="168">
        <v>45931</v>
      </c>
      <c r="D3102" s="167" t="s">
        <v>5154</v>
      </c>
      <c r="E3102" s="167" t="s">
        <v>5154</v>
      </c>
      <c r="F3102" s="167" t="s">
        <v>1425</v>
      </c>
      <c r="G3102" s="167" t="s">
        <v>1426</v>
      </c>
      <c r="I3102" s="167" t="s">
        <v>1405</v>
      </c>
      <c r="J3102" s="167" t="s">
        <v>3449</v>
      </c>
      <c r="K3102" s="167" t="s">
        <v>1131</v>
      </c>
      <c r="L3102" s="167" t="s">
        <v>3450</v>
      </c>
      <c r="M3102" s="167" t="s">
        <v>3445</v>
      </c>
      <c r="O3102" s="167">
        <v>11065</v>
      </c>
      <c r="P3102" s="167" t="s">
        <v>4987</v>
      </c>
      <c r="Q3102" s="167">
        <v>9.6</v>
      </c>
      <c r="S3102" s="167">
        <f t="shared" si="48"/>
        <v>9.6</v>
      </c>
      <c r="T3102" s="167" t="s">
        <v>1361</v>
      </c>
    </row>
    <row r="3103" spans="1:20">
      <c r="A3103" s="167">
        <v>51450</v>
      </c>
      <c r="B3103" s="168">
        <v>45931</v>
      </c>
      <c r="C3103" s="168">
        <v>45931</v>
      </c>
      <c r="D3103" s="167" t="s">
        <v>5154</v>
      </c>
      <c r="E3103" s="167" t="s">
        <v>5154</v>
      </c>
      <c r="F3103" s="167" t="s">
        <v>1425</v>
      </c>
      <c r="G3103" s="167" t="s">
        <v>1426</v>
      </c>
      <c r="I3103" s="167" t="s">
        <v>1405</v>
      </c>
      <c r="J3103" s="167" t="s">
        <v>1510</v>
      </c>
      <c r="K3103" s="167" t="s">
        <v>1131</v>
      </c>
      <c r="L3103" s="167" t="s">
        <v>1511</v>
      </c>
      <c r="M3103" s="167" t="s">
        <v>3445</v>
      </c>
      <c r="O3103" s="167">
        <v>11065</v>
      </c>
      <c r="P3103" s="167" t="s">
        <v>4987</v>
      </c>
      <c r="Q3103" s="167">
        <v>12.8</v>
      </c>
      <c r="S3103" s="167">
        <f t="shared" si="48"/>
        <v>12.8</v>
      </c>
      <c r="T3103" s="167" t="s">
        <v>1361</v>
      </c>
    </row>
    <row r="3104" spans="1:20">
      <c r="A3104" s="167">
        <v>51450</v>
      </c>
      <c r="B3104" s="168">
        <v>45931</v>
      </c>
      <c r="C3104" s="168">
        <v>45931</v>
      </c>
      <c r="D3104" s="167" t="s">
        <v>5154</v>
      </c>
      <c r="E3104" s="167" t="s">
        <v>5154</v>
      </c>
      <c r="F3104" s="167" t="s">
        <v>1425</v>
      </c>
      <c r="G3104" s="167" t="s">
        <v>1426</v>
      </c>
      <c r="I3104" s="167" t="s">
        <v>1405</v>
      </c>
      <c r="J3104" s="167" t="s">
        <v>1643</v>
      </c>
      <c r="K3104" s="167" t="s">
        <v>1131</v>
      </c>
      <c r="L3104" s="167" t="s">
        <v>1644</v>
      </c>
      <c r="M3104" s="167" t="s">
        <v>3445</v>
      </c>
      <c r="O3104" s="167">
        <v>11065</v>
      </c>
      <c r="P3104" s="167" t="s">
        <v>4987</v>
      </c>
      <c r="Q3104" s="167">
        <v>30</v>
      </c>
      <c r="S3104" s="167">
        <f t="shared" si="48"/>
        <v>30</v>
      </c>
      <c r="T3104" s="167" t="s">
        <v>1361</v>
      </c>
    </row>
    <row r="3105" spans="1:20">
      <c r="A3105" s="167">
        <v>51450</v>
      </c>
      <c r="B3105" s="168">
        <v>45931</v>
      </c>
      <c r="C3105" s="168">
        <v>45931</v>
      </c>
      <c r="D3105" s="167" t="s">
        <v>5154</v>
      </c>
      <c r="E3105" s="167" t="s">
        <v>5154</v>
      </c>
      <c r="F3105" s="167" t="s">
        <v>1425</v>
      </c>
      <c r="G3105" s="167" t="s">
        <v>1426</v>
      </c>
      <c r="I3105" s="167" t="s">
        <v>1405</v>
      </c>
      <c r="J3105" s="167" t="s">
        <v>1501</v>
      </c>
      <c r="K3105" s="167" t="s">
        <v>1131</v>
      </c>
      <c r="L3105" s="167" t="s">
        <v>1502</v>
      </c>
      <c r="M3105" s="167" t="s">
        <v>3445</v>
      </c>
      <c r="O3105" s="167">
        <v>11065</v>
      </c>
      <c r="P3105" s="167" t="s">
        <v>4987</v>
      </c>
      <c r="Q3105" s="167">
        <v>123.2</v>
      </c>
      <c r="S3105" s="167">
        <f t="shared" si="48"/>
        <v>123.2</v>
      </c>
      <c r="T3105" s="167" t="s">
        <v>1361</v>
      </c>
    </row>
    <row r="3106" spans="1:20">
      <c r="A3106" s="167">
        <v>51450</v>
      </c>
      <c r="B3106" s="168">
        <v>45931</v>
      </c>
      <c r="C3106" s="168">
        <v>45931</v>
      </c>
      <c r="D3106" s="167" t="s">
        <v>5314</v>
      </c>
      <c r="E3106" s="167" t="s">
        <v>5314</v>
      </c>
      <c r="F3106" s="167" t="s">
        <v>1425</v>
      </c>
      <c r="G3106" s="167" t="s">
        <v>1426</v>
      </c>
      <c r="I3106" s="167" t="s">
        <v>1405</v>
      </c>
      <c r="J3106" s="167" t="s">
        <v>2892</v>
      </c>
      <c r="K3106" s="167" t="s">
        <v>1138</v>
      </c>
      <c r="L3106" s="167" t="s">
        <v>2893</v>
      </c>
      <c r="M3106" s="167" t="s">
        <v>3467</v>
      </c>
      <c r="O3106" s="167">
        <v>11066</v>
      </c>
      <c r="P3106" s="167" t="s">
        <v>4987</v>
      </c>
      <c r="Q3106" s="167">
        <v>15.36</v>
      </c>
      <c r="S3106" s="167">
        <f t="shared" si="48"/>
        <v>15.36</v>
      </c>
      <c r="T3106" s="167" t="s">
        <v>1361</v>
      </c>
    </row>
    <row r="3107" spans="1:20">
      <c r="A3107" s="167">
        <v>51450</v>
      </c>
      <c r="B3107" s="168">
        <v>45931</v>
      </c>
      <c r="C3107" s="168">
        <v>45931</v>
      </c>
      <c r="D3107" s="167" t="s">
        <v>5314</v>
      </c>
      <c r="E3107" s="167" t="s">
        <v>5314</v>
      </c>
      <c r="F3107" s="167" t="s">
        <v>1425</v>
      </c>
      <c r="G3107" s="167" t="s">
        <v>1426</v>
      </c>
      <c r="I3107" s="167" t="s">
        <v>1405</v>
      </c>
      <c r="J3107" s="167" t="s">
        <v>1540</v>
      </c>
      <c r="K3107" s="167" t="s">
        <v>1138</v>
      </c>
      <c r="L3107" s="167" t="s">
        <v>1541</v>
      </c>
      <c r="M3107" s="167" t="s">
        <v>3467</v>
      </c>
      <c r="O3107" s="167">
        <v>11066</v>
      </c>
      <c r="P3107" s="167" t="s">
        <v>4987</v>
      </c>
      <c r="Q3107" s="167">
        <v>1013.76</v>
      </c>
      <c r="S3107" s="167">
        <f t="shared" si="48"/>
        <v>1013.76</v>
      </c>
      <c r="T3107" s="167" t="s">
        <v>1361</v>
      </c>
    </row>
    <row r="3108" spans="1:20">
      <c r="A3108" s="167">
        <v>51450</v>
      </c>
      <c r="B3108" s="168">
        <v>45931</v>
      </c>
      <c r="C3108" s="168">
        <v>45931</v>
      </c>
      <c r="D3108" s="167" t="s">
        <v>6101</v>
      </c>
      <c r="E3108" s="167" t="s">
        <v>6101</v>
      </c>
      <c r="F3108" s="167" t="s">
        <v>1425</v>
      </c>
      <c r="G3108" s="167" t="s">
        <v>1426</v>
      </c>
      <c r="I3108" s="167" t="s">
        <v>1405</v>
      </c>
      <c r="J3108" s="167" t="s">
        <v>1540</v>
      </c>
      <c r="K3108" s="167" t="s">
        <v>1151</v>
      </c>
      <c r="L3108" s="167" t="s">
        <v>1541</v>
      </c>
      <c r="M3108" s="167" t="s">
        <v>3534</v>
      </c>
      <c r="O3108" s="167">
        <v>11069</v>
      </c>
      <c r="P3108" s="167" t="s">
        <v>4987</v>
      </c>
      <c r="Q3108" s="167">
        <v>1471.32</v>
      </c>
      <c r="S3108" s="167">
        <f t="shared" si="48"/>
        <v>1471.32</v>
      </c>
      <c r="T3108" s="167" t="s">
        <v>1361</v>
      </c>
    </row>
    <row r="3109" spans="1:20">
      <c r="A3109" s="167">
        <v>51450</v>
      </c>
      <c r="B3109" s="168">
        <v>45931</v>
      </c>
      <c r="C3109" s="168">
        <v>45931</v>
      </c>
      <c r="D3109" s="167" t="s">
        <v>6102</v>
      </c>
      <c r="E3109" s="167" t="s">
        <v>6102</v>
      </c>
      <c r="F3109" s="167" t="s">
        <v>1500</v>
      </c>
      <c r="G3109" s="167" t="s">
        <v>508</v>
      </c>
      <c r="I3109" s="167" t="s">
        <v>1405</v>
      </c>
      <c r="J3109" s="167" t="s">
        <v>1540</v>
      </c>
      <c r="K3109" s="167" t="s">
        <v>1156</v>
      </c>
      <c r="L3109" s="167" t="s">
        <v>1541</v>
      </c>
      <c r="M3109" s="167" t="s">
        <v>3546</v>
      </c>
      <c r="O3109" s="167">
        <v>11070</v>
      </c>
      <c r="P3109" s="167" t="s">
        <v>4987</v>
      </c>
      <c r="Q3109" s="167">
        <v>42.24</v>
      </c>
      <c r="S3109" s="167">
        <f t="shared" si="48"/>
        <v>42.24</v>
      </c>
      <c r="T3109" s="167" t="s">
        <v>1361</v>
      </c>
    </row>
    <row r="3110" spans="1:20">
      <c r="A3110" s="167">
        <v>51450</v>
      </c>
      <c r="B3110" s="168">
        <v>45931</v>
      </c>
      <c r="C3110" s="168">
        <v>45931</v>
      </c>
      <c r="D3110" s="167" t="s">
        <v>6102</v>
      </c>
      <c r="E3110" s="167" t="s">
        <v>6102</v>
      </c>
      <c r="F3110" s="167" t="s">
        <v>1500</v>
      </c>
      <c r="G3110" s="167" t="s">
        <v>508</v>
      </c>
      <c r="I3110" s="167" t="s">
        <v>1405</v>
      </c>
      <c r="J3110" s="167" t="s">
        <v>3548</v>
      </c>
      <c r="K3110" s="167" t="s">
        <v>1156</v>
      </c>
      <c r="L3110" s="167" t="s">
        <v>3549</v>
      </c>
      <c r="M3110" s="167" t="s">
        <v>3546</v>
      </c>
      <c r="O3110" s="167">
        <v>11070</v>
      </c>
      <c r="P3110" s="167" t="s">
        <v>4987</v>
      </c>
      <c r="Q3110" s="167">
        <v>209</v>
      </c>
      <c r="S3110" s="167">
        <f t="shared" si="48"/>
        <v>209</v>
      </c>
      <c r="T3110" s="167" t="s">
        <v>1361</v>
      </c>
    </row>
    <row r="3111" spans="1:20">
      <c r="A3111" s="167">
        <v>51450</v>
      </c>
      <c r="B3111" s="168">
        <v>45931</v>
      </c>
      <c r="C3111" s="168">
        <v>45931</v>
      </c>
      <c r="D3111" s="167" t="s">
        <v>6103</v>
      </c>
      <c r="E3111" s="167" t="s">
        <v>6103</v>
      </c>
      <c r="F3111" s="167" t="s">
        <v>1425</v>
      </c>
      <c r="G3111" s="167" t="s">
        <v>1426</v>
      </c>
      <c r="I3111" s="167" t="s">
        <v>1405</v>
      </c>
      <c r="J3111" s="167" t="s">
        <v>1501</v>
      </c>
      <c r="K3111" s="167" t="s">
        <v>1172</v>
      </c>
      <c r="L3111" s="167" t="s">
        <v>1502</v>
      </c>
      <c r="M3111" s="167" t="s">
        <v>3616</v>
      </c>
      <c r="O3111" s="167">
        <v>11073</v>
      </c>
      <c r="P3111" s="167" t="s">
        <v>4987</v>
      </c>
      <c r="Q3111" s="167">
        <v>633.6</v>
      </c>
      <c r="S3111" s="167">
        <f t="shared" si="48"/>
        <v>633.6</v>
      </c>
      <c r="T3111" s="167" t="s">
        <v>1361</v>
      </c>
    </row>
    <row r="3112" spans="1:20">
      <c r="A3112" s="167">
        <v>51450</v>
      </c>
      <c r="B3112" s="168">
        <v>45931</v>
      </c>
      <c r="C3112" s="168">
        <v>45931</v>
      </c>
      <c r="D3112" s="167" t="s">
        <v>5156</v>
      </c>
      <c r="E3112" s="167" t="s">
        <v>5156</v>
      </c>
      <c r="F3112" s="167" t="s">
        <v>1425</v>
      </c>
      <c r="G3112" s="167" t="s">
        <v>1426</v>
      </c>
      <c r="I3112" s="167" t="s">
        <v>1405</v>
      </c>
      <c r="J3112" s="167" t="s">
        <v>2005</v>
      </c>
      <c r="K3112" s="167" t="s">
        <v>1181</v>
      </c>
      <c r="L3112" s="167" t="s">
        <v>2006</v>
      </c>
      <c r="M3112" s="167" t="s">
        <v>3687</v>
      </c>
      <c r="O3112" s="167">
        <v>11074</v>
      </c>
      <c r="P3112" s="167" t="s">
        <v>4987</v>
      </c>
      <c r="Q3112" s="167">
        <v>19.920000000000002</v>
      </c>
      <c r="S3112" s="167">
        <f t="shared" si="48"/>
        <v>19.920000000000002</v>
      </c>
      <c r="T3112" s="167" t="s">
        <v>1361</v>
      </c>
    </row>
    <row r="3113" spans="1:20">
      <c r="A3113" s="167">
        <v>51450</v>
      </c>
      <c r="B3113" s="168">
        <v>45931</v>
      </c>
      <c r="C3113" s="168">
        <v>45931</v>
      </c>
      <c r="D3113" s="167" t="s">
        <v>6104</v>
      </c>
      <c r="E3113" s="167" t="s">
        <v>6104</v>
      </c>
      <c r="F3113" s="167" t="s">
        <v>1500</v>
      </c>
      <c r="G3113" s="167" t="s">
        <v>508</v>
      </c>
      <c r="I3113" s="167" t="s">
        <v>1405</v>
      </c>
      <c r="J3113" s="167" t="s">
        <v>3831</v>
      </c>
      <c r="K3113" s="167" t="s">
        <v>1199</v>
      </c>
      <c r="L3113" s="167" t="s">
        <v>3832</v>
      </c>
      <c r="M3113" s="167" t="s">
        <v>3808</v>
      </c>
      <c r="O3113" s="167">
        <v>11078</v>
      </c>
      <c r="P3113" s="167" t="s">
        <v>4987</v>
      </c>
      <c r="Q3113" s="167">
        <v>10.18</v>
      </c>
      <c r="S3113" s="167">
        <f t="shared" si="48"/>
        <v>10.18</v>
      </c>
      <c r="T3113" s="167" t="s">
        <v>1361</v>
      </c>
    </row>
    <row r="3114" spans="1:20">
      <c r="A3114" s="167">
        <v>51450</v>
      </c>
      <c r="B3114" s="168">
        <v>45931</v>
      </c>
      <c r="C3114" s="168">
        <v>45931</v>
      </c>
      <c r="D3114" s="167" t="s">
        <v>6104</v>
      </c>
      <c r="E3114" s="167" t="s">
        <v>6104</v>
      </c>
      <c r="F3114" s="167" t="s">
        <v>1500</v>
      </c>
      <c r="G3114" s="167" t="s">
        <v>508</v>
      </c>
      <c r="I3114" s="167" t="s">
        <v>1405</v>
      </c>
      <c r="J3114" s="167" t="s">
        <v>1501</v>
      </c>
      <c r="K3114" s="167" t="s">
        <v>1199</v>
      </c>
      <c r="L3114" s="167" t="s">
        <v>1502</v>
      </c>
      <c r="M3114" s="167" t="s">
        <v>3808</v>
      </c>
      <c r="O3114" s="167">
        <v>11078</v>
      </c>
      <c r="P3114" s="167" t="s">
        <v>4987</v>
      </c>
      <c r="Q3114" s="167">
        <v>484.92</v>
      </c>
      <c r="S3114" s="167">
        <f t="shared" si="48"/>
        <v>484.92</v>
      </c>
      <c r="T3114" s="167" t="s">
        <v>1361</v>
      </c>
    </row>
    <row r="3115" spans="1:20">
      <c r="A3115" s="167">
        <v>51450</v>
      </c>
      <c r="B3115" s="168">
        <v>45931</v>
      </c>
      <c r="C3115" s="168">
        <v>45931</v>
      </c>
      <c r="D3115" s="167" t="s">
        <v>5534</v>
      </c>
      <c r="E3115" s="167" t="s">
        <v>5534</v>
      </c>
      <c r="F3115" s="167" t="s">
        <v>1425</v>
      </c>
      <c r="G3115" s="167" t="s">
        <v>1426</v>
      </c>
      <c r="I3115" s="167" t="s">
        <v>1405</v>
      </c>
      <c r="J3115" s="167" t="s">
        <v>1456</v>
      </c>
      <c r="K3115" s="167" t="s">
        <v>1206</v>
      </c>
      <c r="L3115" s="167" t="s">
        <v>1457</v>
      </c>
      <c r="M3115" s="167" t="s">
        <v>3851</v>
      </c>
      <c r="O3115" s="167">
        <v>11079</v>
      </c>
      <c r="P3115" s="167" t="s">
        <v>4987</v>
      </c>
      <c r="Q3115" s="167">
        <v>5.09</v>
      </c>
      <c r="S3115" s="167">
        <f t="shared" si="48"/>
        <v>5.09</v>
      </c>
      <c r="T3115" s="167" t="s">
        <v>1361</v>
      </c>
    </row>
    <row r="3116" spans="1:20">
      <c r="A3116" s="167">
        <v>51450</v>
      </c>
      <c r="B3116" s="168">
        <v>45931</v>
      </c>
      <c r="C3116" s="168">
        <v>45931</v>
      </c>
      <c r="D3116" s="167" t="s">
        <v>5534</v>
      </c>
      <c r="E3116" s="167" t="s">
        <v>5534</v>
      </c>
      <c r="F3116" s="167" t="s">
        <v>1425</v>
      </c>
      <c r="G3116" s="167" t="s">
        <v>1426</v>
      </c>
      <c r="I3116" s="167" t="s">
        <v>1405</v>
      </c>
      <c r="J3116" s="167" t="s">
        <v>1643</v>
      </c>
      <c r="K3116" s="167" t="s">
        <v>1206</v>
      </c>
      <c r="L3116" s="167" t="s">
        <v>1644</v>
      </c>
      <c r="M3116" s="167" t="s">
        <v>3851</v>
      </c>
      <c r="O3116" s="167">
        <v>11079</v>
      </c>
      <c r="P3116" s="167" t="s">
        <v>4987</v>
      </c>
      <c r="Q3116" s="167">
        <v>10</v>
      </c>
      <c r="S3116" s="167">
        <f t="shared" si="48"/>
        <v>10</v>
      </c>
      <c r="T3116" s="167" t="s">
        <v>1361</v>
      </c>
    </row>
    <row r="3117" spans="1:20">
      <c r="A3117" s="167">
        <v>51450</v>
      </c>
      <c r="B3117" s="168">
        <v>45931</v>
      </c>
      <c r="C3117" s="168">
        <v>45931</v>
      </c>
      <c r="D3117" s="167" t="s">
        <v>5534</v>
      </c>
      <c r="E3117" s="167" t="s">
        <v>5534</v>
      </c>
      <c r="F3117" s="167" t="s">
        <v>1425</v>
      </c>
      <c r="G3117" s="167" t="s">
        <v>1426</v>
      </c>
      <c r="I3117" s="167" t="s">
        <v>1405</v>
      </c>
      <c r="J3117" s="167" t="s">
        <v>3361</v>
      </c>
      <c r="K3117" s="167" t="s">
        <v>1206</v>
      </c>
      <c r="L3117" s="167" t="s">
        <v>3362</v>
      </c>
      <c r="M3117" s="167" t="s">
        <v>3851</v>
      </c>
      <c r="O3117" s="167">
        <v>11079</v>
      </c>
      <c r="P3117" s="167" t="s">
        <v>4987</v>
      </c>
      <c r="Q3117" s="167">
        <v>14.4</v>
      </c>
      <c r="S3117" s="167">
        <f t="shared" si="48"/>
        <v>14.4</v>
      </c>
      <c r="T3117" s="167" t="s">
        <v>1361</v>
      </c>
    </row>
    <row r="3118" spans="1:20">
      <c r="A3118" s="167">
        <v>51450</v>
      </c>
      <c r="B3118" s="168">
        <v>45931</v>
      </c>
      <c r="C3118" s="168">
        <v>45931</v>
      </c>
      <c r="D3118" s="167" t="s">
        <v>5534</v>
      </c>
      <c r="E3118" s="167" t="s">
        <v>5534</v>
      </c>
      <c r="F3118" s="167" t="s">
        <v>1425</v>
      </c>
      <c r="G3118" s="167" t="s">
        <v>1426</v>
      </c>
      <c r="I3118" s="167" t="s">
        <v>1405</v>
      </c>
      <c r="J3118" s="167" t="s">
        <v>3874</v>
      </c>
      <c r="K3118" s="167" t="s">
        <v>1206</v>
      </c>
      <c r="L3118" s="167" t="s">
        <v>3875</v>
      </c>
      <c r="M3118" s="167" t="s">
        <v>3851</v>
      </c>
      <c r="O3118" s="167">
        <v>11079</v>
      </c>
      <c r="P3118" s="167" t="s">
        <v>4987</v>
      </c>
      <c r="Q3118" s="167">
        <v>40.799999999999997</v>
      </c>
      <c r="S3118" s="167">
        <f t="shared" si="48"/>
        <v>40.799999999999997</v>
      </c>
      <c r="T3118" s="167" t="s">
        <v>1361</v>
      </c>
    </row>
    <row r="3119" spans="1:20">
      <c r="A3119" s="167">
        <v>51450</v>
      </c>
      <c r="B3119" s="168">
        <v>45931</v>
      </c>
      <c r="C3119" s="168">
        <v>45931</v>
      </c>
      <c r="D3119" s="167" t="s">
        <v>5534</v>
      </c>
      <c r="E3119" s="167" t="s">
        <v>5534</v>
      </c>
      <c r="F3119" s="167" t="s">
        <v>1425</v>
      </c>
      <c r="G3119" s="167" t="s">
        <v>1426</v>
      </c>
      <c r="I3119" s="167" t="s">
        <v>1405</v>
      </c>
      <c r="J3119" s="167" t="s">
        <v>3869</v>
      </c>
      <c r="K3119" s="167" t="s">
        <v>1206</v>
      </c>
      <c r="L3119" s="167" t="s">
        <v>3870</v>
      </c>
      <c r="M3119" s="167" t="s">
        <v>3851</v>
      </c>
      <c r="O3119" s="167">
        <v>11079</v>
      </c>
      <c r="P3119" s="167" t="s">
        <v>4987</v>
      </c>
      <c r="Q3119" s="167">
        <v>64.900000000000006</v>
      </c>
      <c r="S3119" s="167">
        <f t="shared" si="48"/>
        <v>64.900000000000006</v>
      </c>
      <c r="T3119" s="167" t="s">
        <v>1361</v>
      </c>
    </row>
    <row r="3120" spans="1:20">
      <c r="A3120" s="167">
        <v>51450</v>
      </c>
      <c r="B3120" s="168">
        <v>45931</v>
      </c>
      <c r="C3120" s="168">
        <v>45931</v>
      </c>
      <c r="D3120" s="167" t="s">
        <v>5535</v>
      </c>
      <c r="E3120" s="167" t="s">
        <v>5535</v>
      </c>
      <c r="F3120" s="167" t="s">
        <v>1425</v>
      </c>
      <c r="G3120" s="167" t="s">
        <v>1426</v>
      </c>
      <c r="I3120" s="167" t="s">
        <v>1405</v>
      </c>
      <c r="J3120" s="167" t="s">
        <v>2033</v>
      </c>
      <c r="K3120" s="167" t="s">
        <v>1209</v>
      </c>
      <c r="L3120" s="167" t="s">
        <v>2034</v>
      </c>
      <c r="M3120" s="167" t="s">
        <v>3879</v>
      </c>
      <c r="O3120" s="167">
        <v>11080</v>
      </c>
      <c r="P3120" s="167" t="s">
        <v>4987</v>
      </c>
      <c r="Q3120" s="167">
        <v>7.68</v>
      </c>
      <c r="S3120" s="167">
        <f t="shared" si="48"/>
        <v>7.68</v>
      </c>
      <c r="T3120" s="167" t="s">
        <v>1361</v>
      </c>
    </row>
    <row r="3121" spans="1:20">
      <c r="A3121" s="167">
        <v>51450</v>
      </c>
      <c r="B3121" s="168">
        <v>45931</v>
      </c>
      <c r="C3121" s="168">
        <v>45931</v>
      </c>
      <c r="D3121" s="167" t="s">
        <v>5535</v>
      </c>
      <c r="E3121" s="167" t="s">
        <v>5535</v>
      </c>
      <c r="F3121" s="167" t="s">
        <v>1425</v>
      </c>
      <c r="G3121" s="167" t="s">
        <v>1426</v>
      </c>
      <c r="I3121" s="167" t="s">
        <v>1405</v>
      </c>
      <c r="J3121" s="167" t="s">
        <v>2577</v>
      </c>
      <c r="K3121" s="167" t="s">
        <v>1209</v>
      </c>
      <c r="L3121" s="167" t="s">
        <v>2578</v>
      </c>
      <c r="M3121" s="167" t="s">
        <v>3879</v>
      </c>
      <c r="O3121" s="167">
        <v>11080</v>
      </c>
      <c r="P3121" s="167" t="s">
        <v>4987</v>
      </c>
      <c r="Q3121" s="167">
        <v>40.32</v>
      </c>
      <c r="S3121" s="167">
        <f t="shared" si="48"/>
        <v>40.32</v>
      </c>
      <c r="T3121" s="167" t="s">
        <v>1361</v>
      </c>
    </row>
    <row r="3122" spans="1:20">
      <c r="A3122" s="167">
        <v>51450</v>
      </c>
      <c r="B3122" s="168">
        <v>45931</v>
      </c>
      <c r="C3122" s="168">
        <v>45931</v>
      </c>
      <c r="D3122" s="167" t="s">
        <v>5535</v>
      </c>
      <c r="E3122" s="167" t="s">
        <v>5535</v>
      </c>
      <c r="F3122" s="167" t="s">
        <v>1425</v>
      </c>
      <c r="G3122" s="167" t="s">
        <v>1426</v>
      </c>
      <c r="I3122" s="167" t="s">
        <v>1405</v>
      </c>
      <c r="J3122" s="167" t="s">
        <v>1540</v>
      </c>
      <c r="K3122" s="167" t="s">
        <v>1209</v>
      </c>
      <c r="L3122" s="167" t="s">
        <v>1541</v>
      </c>
      <c r="M3122" s="167" t="s">
        <v>3879</v>
      </c>
      <c r="O3122" s="167">
        <v>11080</v>
      </c>
      <c r="P3122" s="167" t="s">
        <v>4987</v>
      </c>
      <c r="Q3122" s="167">
        <v>988.2</v>
      </c>
      <c r="S3122" s="167">
        <f t="shared" si="48"/>
        <v>988.2</v>
      </c>
      <c r="T3122" s="167" t="s">
        <v>1361</v>
      </c>
    </row>
    <row r="3123" spans="1:20">
      <c r="A3123" s="167">
        <v>51450</v>
      </c>
      <c r="B3123" s="168">
        <v>45931</v>
      </c>
      <c r="C3123" s="168">
        <v>45931</v>
      </c>
      <c r="D3123" s="167" t="s">
        <v>5317</v>
      </c>
      <c r="E3123" s="167" t="s">
        <v>5317</v>
      </c>
      <c r="F3123" s="167" t="s">
        <v>1425</v>
      </c>
      <c r="G3123" s="167" t="s">
        <v>1426</v>
      </c>
      <c r="I3123" s="167" t="s">
        <v>1405</v>
      </c>
      <c r="J3123" s="167" t="s">
        <v>4002</v>
      </c>
      <c r="K3123" s="167" t="s">
        <v>1227</v>
      </c>
      <c r="L3123" s="167" t="s">
        <v>4003</v>
      </c>
      <c r="M3123" s="167" t="s">
        <v>3982</v>
      </c>
      <c r="O3123" s="167">
        <v>11082</v>
      </c>
      <c r="P3123" s="167" t="s">
        <v>4987</v>
      </c>
      <c r="Q3123" s="167">
        <v>842.08</v>
      </c>
      <c r="S3123" s="167">
        <f t="shared" si="48"/>
        <v>842.08</v>
      </c>
      <c r="T3123" s="167" t="s">
        <v>1361</v>
      </c>
    </row>
    <row r="3124" spans="1:20">
      <c r="A3124" s="167">
        <v>51450</v>
      </c>
      <c r="B3124" s="168">
        <v>45931</v>
      </c>
      <c r="C3124" s="168">
        <v>45931</v>
      </c>
      <c r="D3124" s="167" t="s">
        <v>5317</v>
      </c>
      <c r="E3124" s="167" t="s">
        <v>5317</v>
      </c>
      <c r="F3124" s="167" t="s">
        <v>1425</v>
      </c>
      <c r="G3124" s="167" t="s">
        <v>1426</v>
      </c>
      <c r="I3124" s="167" t="s">
        <v>1405</v>
      </c>
      <c r="J3124" s="167" t="s">
        <v>3670</v>
      </c>
      <c r="K3124" s="167" t="s">
        <v>1227</v>
      </c>
      <c r="L3124" s="167" t="s">
        <v>3671</v>
      </c>
      <c r="M3124" s="167" t="s">
        <v>3982</v>
      </c>
      <c r="O3124" s="167">
        <v>11082</v>
      </c>
      <c r="P3124" s="167" t="s">
        <v>4987</v>
      </c>
      <c r="Q3124" s="167">
        <v>1480.48</v>
      </c>
      <c r="S3124" s="167">
        <f t="shared" si="48"/>
        <v>1480.48</v>
      </c>
      <c r="T3124" s="167" t="s">
        <v>1361</v>
      </c>
    </row>
    <row r="3125" spans="1:20">
      <c r="A3125" s="167">
        <v>51450</v>
      </c>
      <c r="B3125" s="168">
        <v>45931</v>
      </c>
      <c r="C3125" s="168">
        <v>45931</v>
      </c>
      <c r="D3125" s="167" t="s">
        <v>5157</v>
      </c>
      <c r="E3125" s="167" t="s">
        <v>5157</v>
      </c>
      <c r="F3125" s="167" t="s">
        <v>1425</v>
      </c>
      <c r="G3125" s="167" t="s">
        <v>1426</v>
      </c>
      <c r="I3125" s="167" t="s">
        <v>1405</v>
      </c>
      <c r="J3125" s="167" t="s">
        <v>4064</v>
      </c>
      <c r="K3125" s="167" t="s">
        <v>1235</v>
      </c>
      <c r="L3125" s="167" t="s">
        <v>4065</v>
      </c>
      <c r="M3125" s="167" t="s">
        <v>4056</v>
      </c>
      <c r="O3125" s="167">
        <v>11084</v>
      </c>
      <c r="P3125" s="167" t="s">
        <v>4987</v>
      </c>
      <c r="Q3125" s="167">
        <v>10.199999999999999</v>
      </c>
      <c r="S3125" s="167">
        <f t="shared" si="48"/>
        <v>10.199999999999999</v>
      </c>
      <c r="T3125" s="167" t="s">
        <v>1361</v>
      </c>
    </row>
    <row r="3126" spans="1:20">
      <c r="A3126" s="167">
        <v>51450</v>
      </c>
      <c r="B3126" s="168">
        <v>45931</v>
      </c>
      <c r="C3126" s="168">
        <v>45931</v>
      </c>
      <c r="D3126" s="167" t="s">
        <v>5157</v>
      </c>
      <c r="E3126" s="167" t="s">
        <v>5157</v>
      </c>
      <c r="F3126" s="167" t="s">
        <v>1425</v>
      </c>
      <c r="G3126" s="167" t="s">
        <v>1426</v>
      </c>
      <c r="I3126" s="167" t="s">
        <v>1405</v>
      </c>
      <c r="J3126" s="167" t="s">
        <v>4073</v>
      </c>
      <c r="K3126" s="167" t="s">
        <v>1235</v>
      </c>
      <c r="L3126" s="167" t="s">
        <v>4074</v>
      </c>
      <c r="M3126" s="167" t="s">
        <v>4056</v>
      </c>
      <c r="O3126" s="167">
        <v>11084</v>
      </c>
      <c r="P3126" s="167" t="s">
        <v>4987</v>
      </c>
      <c r="Q3126" s="167">
        <v>13.5</v>
      </c>
      <c r="S3126" s="167">
        <f t="shared" si="48"/>
        <v>13.5</v>
      </c>
      <c r="T3126" s="167" t="s">
        <v>1361</v>
      </c>
    </row>
    <row r="3127" spans="1:20">
      <c r="A3127" s="167">
        <v>51450</v>
      </c>
      <c r="B3127" s="168">
        <v>45931</v>
      </c>
      <c r="C3127" s="168">
        <v>45931</v>
      </c>
      <c r="D3127" s="167" t="s">
        <v>5157</v>
      </c>
      <c r="E3127" s="167" t="s">
        <v>5157</v>
      </c>
      <c r="F3127" s="167" t="s">
        <v>1425</v>
      </c>
      <c r="G3127" s="167" t="s">
        <v>1426</v>
      </c>
      <c r="I3127" s="167" t="s">
        <v>1405</v>
      </c>
      <c r="J3127" s="167" t="s">
        <v>2408</v>
      </c>
      <c r="K3127" s="167" t="s">
        <v>1235</v>
      </c>
      <c r="L3127" s="167" t="s">
        <v>2409</v>
      </c>
      <c r="M3127" s="167" t="s">
        <v>4056</v>
      </c>
      <c r="O3127" s="167">
        <v>11084</v>
      </c>
      <c r="P3127" s="167" t="s">
        <v>4987</v>
      </c>
      <c r="Q3127" s="167">
        <v>14.4</v>
      </c>
      <c r="S3127" s="167">
        <f t="shared" si="48"/>
        <v>14.4</v>
      </c>
      <c r="T3127" s="167" t="s">
        <v>1361</v>
      </c>
    </row>
    <row r="3128" spans="1:20">
      <c r="A3128" s="167">
        <v>51450</v>
      </c>
      <c r="B3128" s="168">
        <v>45931</v>
      </c>
      <c r="C3128" s="168">
        <v>45931</v>
      </c>
      <c r="D3128" s="167" t="s">
        <v>5157</v>
      </c>
      <c r="E3128" s="167" t="s">
        <v>5157</v>
      </c>
      <c r="F3128" s="167" t="s">
        <v>1425</v>
      </c>
      <c r="G3128" s="167" t="s">
        <v>1426</v>
      </c>
      <c r="I3128" s="167" t="s">
        <v>1405</v>
      </c>
      <c r="J3128" s="167" t="s">
        <v>4070</v>
      </c>
      <c r="K3128" s="167" t="s">
        <v>1235</v>
      </c>
      <c r="L3128" s="167" t="s">
        <v>4071</v>
      </c>
      <c r="M3128" s="167" t="s">
        <v>4056</v>
      </c>
      <c r="O3128" s="167">
        <v>11084</v>
      </c>
      <c r="P3128" s="167" t="s">
        <v>4987</v>
      </c>
      <c r="Q3128" s="167">
        <v>19.2</v>
      </c>
      <c r="S3128" s="167">
        <f t="shared" si="48"/>
        <v>19.2</v>
      </c>
      <c r="T3128" s="167" t="s">
        <v>1361</v>
      </c>
    </row>
    <row r="3129" spans="1:20">
      <c r="A3129" s="167">
        <v>51450</v>
      </c>
      <c r="B3129" s="168">
        <v>45931</v>
      </c>
      <c r="C3129" s="168">
        <v>45931</v>
      </c>
      <c r="D3129" s="167" t="s">
        <v>5157</v>
      </c>
      <c r="E3129" s="167" t="s">
        <v>5157</v>
      </c>
      <c r="F3129" s="167" t="s">
        <v>1425</v>
      </c>
      <c r="G3129" s="167" t="s">
        <v>1426</v>
      </c>
      <c r="I3129" s="167" t="s">
        <v>1405</v>
      </c>
      <c r="J3129" s="167" t="s">
        <v>1741</v>
      </c>
      <c r="K3129" s="167" t="s">
        <v>1235</v>
      </c>
      <c r="L3129" s="167" t="s">
        <v>1742</v>
      </c>
      <c r="M3129" s="167" t="s">
        <v>4056</v>
      </c>
      <c r="O3129" s="167">
        <v>11084</v>
      </c>
      <c r="P3129" s="167" t="s">
        <v>4987</v>
      </c>
      <c r="Q3129" s="167">
        <v>72</v>
      </c>
      <c r="S3129" s="167">
        <f t="shared" si="48"/>
        <v>72</v>
      </c>
      <c r="T3129" s="167" t="s">
        <v>1361</v>
      </c>
    </row>
    <row r="3130" spans="1:20">
      <c r="A3130" s="167">
        <v>51450</v>
      </c>
      <c r="B3130" s="168">
        <v>45931</v>
      </c>
      <c r="C3130" s="168">
        <v>45931</v>
      </c>
      <c r="D3130" s="167" t="s">
        <v>5157</v>
      </c>
      <c r="E3130" s="167" t="s">
        <v>5157</v>
      </c>
      <c r="F3130" s="167" t="s">
        <v>1425</v>
      </c>
      <c r="G3130" s="167" t="s">
        <v>1426</v>
      </c>
      <c r="I3130" s="167" t="s">
        <v>1405</v>
      </c>
      <c r="J3130" s="167" t="s">
        <v>1788</v>
      </c>
      <c r="K3130" s="167" t="s">
        <v>1235</v>
      </c>
      <c r="L3130" s="167" t="s">
        <v>1789</v>
      </c>
      <c r="M3130" s="167" t="s">
        <v>4056</v>
      </c>
      <c r="O3130" s="167">
        <v>11084</v>
      </c>
      <c r="P3130" s="167" t="s">
        <v>4987</v>
      </c>
      <c r="Q3130" s="167">
        <v>92</v>
      </c>
      <c r="S3130" s="167">
        <f t="shared" si="48"/>
        <v>92</v>
      </c>
      <c r="T3130" s="167" t="s">
        <v>1361</v>
      </c>
    </row>
    <row r="3131" spans="1:20">
      <c r="A3131" s="167">
        <v>51450</v>
      </c>
      <c r="B3131" s="168">
        <v>45931</v>
      </c>
      <c r="C3131" s="168">
        <v>45931</v>
      </c>
      <c r="D3131" s="167" t="s">
        <v>5157</v>
      </c>
      <c r="E3131" s="167" t="s">
        <v>5157</v>
      </c>
      <c r="F3131" s="167" t="s">
        <v>1425</v>
      </c>
      <c r="G3131" s="167" t="s">
        <v>1426</v>
      </c>
      <c r="I3131" s="167" t="s">
        <v>1405</v>
      </c>
      <c r="J3131" s="167" t="s">
        <v>1522</v>
      </c>
      <c r="K3131" s="167" t="s">
        <v>1235</v>
      </c>
      <c r="L3131" s="167" t="s">
        <v>1523</v>
      </c>
      <c r="M3131" s="167" t="s">
        <v>4056</v>
      </c>
      <c r="O3131" s="167">
        <v>11084</v>
      </c>
      <c r="P3131" s="167" t="s">
        <v>4987</v>
      </c>
      <c r="Q3131" s="167">
        <v>96</v>
      </c>
      <c r="S3131" s="167">
        <f t="shared" si="48"/>
        <v>96</v>
      </c>
      <c r="T3131" s="167" t="s">
        <v>1361</v>
      </c>
    </row>
    <row r="3132" spans="1:20">
      <c r="A3132" s="167">
        <v>51450</v>
      </c>
      <c r="B3132" s="168">
        <v>45931</v>
      </c>
      <c r="C3132" s="168">
        <v>45931</v>
      </c>
      <c r="D3132" s="167" t="s">
        <v>5157</v>
      </c>
      <c r="E3132" s="167" t="s">
        <v>5157</v>
      </c>
      <c r="F3132" s="167" t="s">
        <v>1425</v>
      </c>
      <c r="G3132" s="167" t="s">
        <v>1426</v>
      </c>
      <c r="I3132" s="167" t="s">
        <v>1405</v>
      </c>
      <c r="J3132" s="167" t="s">
        <v>1693</v>
      </c>
      <c r="K3132" s="167" t="s">
        <v>1235</v>
      </c>
      <c r="L3132" s="167" t="s">
        <v>1694</v>
      </c>
      <c r="M3132" s="167" t="s">
        <v>4056</v>
      </c>
      <c r="O3132" s="167">
        <v>11084</v>
      </c>
      <c r="P3132" s="167" t="s">
        <v>4987</v>
      </c>
      <c r="Q3132" s="167">
        <v>122.4</v>
      </c>
      <c r="S3132" s="167">
        <f t="shared" si="48"/>
        <v>122.4</v>
      </c>
      <c r="T3132" s="167" t="s">
        <v>1361</v>
      </c>
    </row>
    <row r="3133" spans="1:20">
      <c r="A3133" s="167">
        <v>51450</v>
      </c>
      <c r="B3133" s="168">
        <v>45931</v>
      </c>
      <c r="C3133" s="168">
        <v>45931</v>
      </c>
      <c r="D3133" s="167" t="s">
        <v>5157</v>
      </c>
      <c r="E3133" s="167" t="s">
        <v>5157</v>
      </c>
      <c r="F3133" s="167" t="s">
        <v>1425</v>
      </c>
      <c r="G3133" s="167" t="s">
        <v>1426</v>
      </c>
      <c r="I3133" s="167" t="s">
        <v>1405</v>
      </c>
      <c r="J3133" s="167" t="s">
        <v>1643</v>
      </c>
      <c r="K3133" s="167" t="s">
        <v>1235</v>
      </c>
      <c r="L3133" s="167" t="s">
        <v>1644</v>
      </c>
      <c r="M3133" s="167" t="s">
        <v>4056</v>
      </c>
      <c r="O3133" s="167">
        <v>11084</v>
      </c>
      <c r="P3133" s="167" t="s">
        <v>4987</v>
      </c>
      <c r="Q3133" s="167">
        <v>430</v>
      </c>
      <c r="S3133" s="167">
        <f t="shared" si="48"/>
        <v>430</v>
      </c>
      <c r="T3133" s="167" t="s">
        <v>1361</v>
      </c>
    </row>
    <row r="3134" spans="1:20">
      <c r="A3134" s="167">
        <v>51450</v>
      </c>
      <c r="B3134" s="168">
        <v>45931</v>
      </c>
      <c r="C3134" s="168">
        <v>45931</v>
      </c>
      <c r="D3134" s="167" t="s">
        <v>5157</v>
      </c>
      <c r="E3134" s="167" t="s">
        <v>5157</v>
      </c>
      <c r="F3134" s="167" t="s">
        <v>1425</v>
      </c>
      <c r="G3134" s="167" t="s">
        <v>1426</v>
      </c>
      <c r="I3134" s="167" t="s">
        <v>1405</v>
      </c>
      <c r="J3134" s="167" t="s">
        <v>1501</v>
      </c>
      <c r="K3134" s="167" t="s">
        <v>1235</v>
      </c>
      <c r="L3134" s="167" t="s">
        <v>1502</v>
      </c>
      <c r="M3134" s="167" t="s">
        <v>4056</v>
      </c>
      <c r="O3134" s="167">
        <v>11084</v>
      </c>
      <c r="P3134" s="167" t="s">
        <v>4987</v>
      </c>
      <c r="Q3134" s="167">
        <v>457.6</v>
      </c>
      <c r="S3134" s="167">
        <f t="shared" si="48"/>
        <v>457.6</v>
      </c>
      <c r="T3134" s="167" t="s">
        <v>1361</v>
      </c>
    </row>
    <row r="3135" spans="1:20">
      <c r="A3135" s="167">
        <v>51450</v>
      </c>
      <c r="B3135" s="168">
        <v>45931</v>
      </c>
      <c r="C3135" s="168">
        <v>45931</v>
      </c>
      <c r="D3135" s="167" t="s">
        <v>5159</v>
      </c>
      <c r="E3135" s="167" t="s">
        <v>5159</v>
      </c>
      <c r="F3135" s="167" t="s">
        <v>1425</v>
      </c>
      <c r="G3135" s="167" t="s">
        <v>1426</v>
      </c>
      <c r="I3135" s="167" t="s">
        <v>1405</v>
      </c>
      <c r="J3135" s="167" t="s">
        <v>1643</v>
      </c>
      <c r="K3135" s="167" t="s">
        <v>1244</v>
      </c>
      <c r="L3135" s="167" t="s">
        <v>1644</v>
      </c>
      <c r="M3135" s="167" t="s">
        <v>4103</v>
      </c>
      <c r="O3135" s="167">
        <v>11086</v>
      </c>
      <c r="P3135" s="167" t="s">
        <v>4987</v>
      </c>
      <c r="Q3135" s="167">
        <v>100</v>
      </c>
      <c r="S3135" s="167">
        <f t="shared" si="48"/>
        <v>100</v>
      </c>
      <c r="T3135" s="167" t="s">
        <v>1361</v>
      </c>
    </row>
    <row r="3136" spans="1:20">
      <c r="A3136" s="167">
        <v>51450</v>
      </c>
      <c r="B3136" s="168">
        <v>45931</v>
      </c>
      <c r="C3136" s="168">
        <v>45931</v>
      </c>
      <c r="D3136" s="167" t="s">
        <v>5163</v>
      </c>
      <c r="E3136" s="167" t="s">
        <v>5163</v>
      </c>
      <c r="F3136" s="167" t="s">
        <v>1425</v>
      </c>
      <c r="G3136" s="167" t="s">
        <v>1426</v>
      </c>
      <c r="I3136" s="167" t="s">
        <v>1405</v>
      </c>
      <c r="J3136" s="167" t="s">
        <v>2033</v>
      </c>
      <c r="K3136" s="167" t="s">
        <v>1259</v>
      </c>
      <c r="L3136" s="167" t="s">
        <v>2034</v>
      </c>
      <c r="M3136" s="167" t="s">
        <v>4213</v>
      </c>
      <c r="O3136" s="167">
        <v>11090</v>
      </c>
      <c r="P3136" s="167" t="s">
        <v>4987</v>
      </c>
      <c r="Q3136" s="167">
        <v>3.84</v>
      </c>
      <c r="S3136" s="167">
        <f t="shared" si="48"/>
        <v>3.84</v>
      </c>
      <c r="T3136" s="167" t="s">
        <v>1361</v>
      </c>
    </row>
    <row r="3137" spans="1:20">
      <c r="A3137" s="167">
        <v>51450</v>
      </c>
      <c r="B3137" s="168">
        <v>45931</v>
      </c>
      <c r="C3137" s="168">
        <v>45931</v>
      </c>
      <c r="D3137" s="167" t="s">
        <v>5163</v>
      </c>
      <c r="E3137" s="167" t="s">
        <v>5163</v>
      </c>
      <c r="F3137" s="167" t="s">
        <v>1425</v>
      </c>
      <c r="G3137" s="167" t="s">
        <v>1426</v>
      </c>
      <c r="I3137" s="167" t="s">
        <v>1405</v>
      </c>
      <c r="J3137" s="167" t="s">
        <v>1522</v>
      </c>
      <c r="K3137" s="167" t="s">
        <v>1259</v>
      </c>
      <c r="L3137" s="167" t="s">
        <v>1523</v>
      </c>
      <c r="M3137" s="167" t="s">
        <v>4213</v>
      </c>
      <c r="O3137" s="167">
        <v>11090</v>
      </c>
      <c r="P3137" s="167" t="s">
        <v>4987</v>
      </c>
      <c r="Q3137" s="167">
        <v>14.4</v>
      </c>
      <c r="S3137" s="167">
        <f t="shared" si="48"/>
        <v>14.4</v>
      </c>
      <c r="T3137" s="167" t="s">
        <v>1361</v>
      </c>
    </row>
    <row r="3138" spans="1:20">
      <c r="A3138" s="167">
        <v>51450</v>
      </c>
      <c r="B3138" s="168">
        <v>45931</v>
      </c>
      <c r="C3138" s="168">
        <v>45931</v>
      </c>
      <c r="D3138" s="167" t="s">
        <v>5163</v>
      </c>
      <c r="E3138" s="167" t="s">
        <v>5163</v>
      </c>
      <c r="F3138" s="167" t="s">
        <v>1425</v>
      </c>
      <c r="G3138" s="167" t="s">
        <v>1426</v>
      </c>
      <c r="I3138" s="167" t="s">
        <v>1405</v>
      </c>
      <c r="J3138" s="167" t="s">
        <v>1501</v>
      </c>
      <c r="K3138" s="167" t="s">
        <v>1259</v>
      </c>
      <c r="L3138" s="167" t="s">
        <v>1502</v>
      </c>
      <c r="M3138" s="167" t="s">
        <v>4213</v>
      </c>
      <c r="O3138" s="167">
        <v>11090</v>
      </c>
      <c r="P3138" s="167" t="s">
        <v>4987</v>
      </c>
      <c r="Q3138" s="167">
        <v>264</v>
      </c>
      <c r="S3138" s="167">
        <f t="shared" si="48"/>
        <v>264</v>
      </c>
      <c r="T3138" s="167" t="s">
        <v>1361</v>
      </c>
    </row>
    <row r="3139" spans="1:20">
      <c r="A3139" s="167">
        <v>51450</v>
      </c>
      <c r="B3139" s="168">
        <v>45931</v>
      </c>
      <c r="C3139" s="168">
        <v>45931</v>
      </c>
      <c r="D3139" s="167" t="s">
        <v>5164</v>
      </c>
      <c r="E3139" s="167" t="s">
        <v>5164</v>
      </c>
      <c r="F3139" s="167" t="s">
        <v>1425</v>
      </c>
      <c r="G3139" s="167" t="s">
        <v>1426</v>
      </c>
      <c r="I3139" s="167" t="s">
        <v>1405</v>
      </c>
      <c r="J3139" s="167" t="s">
        <v>1583</v>
      </c>
      <c r="K3139" s="167" t="s">
        <v>1264</v>
      </c>
      <c r="L3139" s="167" t="s">
        <v>1584</v>
      </c>
      <c r="M3139" s="167" t="s">
        <v>4256</v>
      </c>
      <c r="O3139" s="167">
        <v>11091</v>
      </c>
      <c r="P3139" s="167" t="s">
        <v>4987</v>
      </c>
      <c r="Q3139" s="167">
        <v>6.4</v>
      </c>
      <c r="S3139" s="167">
        <f t="shared" ref="S3139:S3202" si="49">Q3139-R3139</f>
        <v>6.4</v>
      </c>
      <c r="T3139" s="167" t="s">
        <v>1361</v>
      </c>
    </row>
    <row r="3140" spans="1:20">
      <c r="A3140" s="167">
        <v>51450</v>
      </c>
      <c r="B3140" s="168">
        <v>45931</v>
      </c>
      <c r="C3140" s="168">
        <v>45931</v>
      </c>
      <c r="D3140" s="167" t="s">
        <v>5164</v>
      </c>
      <c r="E3140" s="167" t="s">
        <v>5164</v>
      </c>
      <c r="F3140" s="167" t="s">
        <v>1425</v>
      </c>
      <c r="G3140" s="167" t="s">
        <v>1426</v>
      </c>
      <c r="I3140" s="167" t="s">
        <v>1405</v>
      </c>
      <c r="J3140" s="167" t="s">
        <v>1501</v>
      </c>
      <c r="K3140" s="167" t="s">
        <v>1264</v>
      </c>
      <c r="L3140" s="167" t="s">
        <v>1502</v>
      </c>
      <c r="M3140" s="167" t="s">
        <v>4256</v>
      </c>
      <c r="O3140" s="167">
        <v>11091</v>
      </c>
      <c r="P3140" s="167" t="s">
        <v>4987</v>
      </c>
      <c r="Q3140" s="167">
        <v>105.6</v>
      </c>
      <c r="S3140" s="167">
        <f t="shared" si="49"/>
        <v>105.6</v>
      </c>
      <c r="T3140" s="167" t="s">
        <v>1361</v>
      </c>
    </row>
    <row r="3141" spans="1:20">
      <c r="A3141" s="167">
        <v>51450</v>
      </c>
      <c r="B3141" s="168">
        <v>45931</v>
      </c>
      <c r="C3141" s="168">
        <v>45931</v>
      </c>
      <c r="D3141" s="167" t="s">
        <v>5165</v>
      </c>
      <c r="E3141" s="167" t="s">
        <v>5165</v>
      </c>
      <c r="F3141" s="167" t="s">
        <v>1425</v>
      </c>
      <c r="G3141" s="167" t="s">
        <v>1426</v>
      </c>
      <c r="I3141" s="167" t="s">
        <v>1405</v>
      </c>
      <c r="J3141" s="167" t="s">
        <v>1583</v>
      </c>
      <c r="K3141" s="167" t="s">
        <v>1279</v>
      </c>
      <c r="L3141" s="167" t="s">
        <v>1584</v>
      </c>
      <c r="M3141" s="167" t="s">
        <v>4313</v>
      </c>
      <c r="O3141" s="167">
        <v>11095</v>
      </c>
      <c r="P3141" s="167" t="s">
        <v>4987</v>
      </c>
      <c r="Q3141" s="167">
        <v>9.6</v>
      </c>
      <c r="S3141" s="167">
        <f t="shared" si="49"/>
        <v>9.6</v>
      </c>
      <c r="T3141" s="167" t="s">
        <v>1361</v>
      </c>
    </row>
    <row r="3142" spans="1:20">
      <c r="A3142" s="167">
        <v>51450</v>
      </c>
      <c r="B3142" s="168">
        <v>45931</v>
      </c>
      <c r="C3142" s="168">
        <v>45931</v>
      </c>
      <c r="D3142" s="167" t="s">
        <v>5165</v>
      </c>
      <c r="E3142" s="167" t="s">
        <v>5165</v>
      </c>
      <c r="F3142" s="167" t="s">
        <v>1425</v>
      </c>
      <c r="G3142" s="167" t="s">
        <v>1426</v>
      </c>
      <c r="I3142" s="167" t="s">
        <v>1405</v>
      </c>
      <c r="J3142" s="167" t="s">
        <v>1540</v>
      </c>
      <c r="K3142" s="167" t="s">
        <v>1279</v>
      </c>
      <c r="L3142" s="167" t="s">
        <v>1541</v>
      </c>
      <c r="M3142" s="167" t="s">
        <v>4313</v>
      </c>
      <c r="O3142" s="167">
        <v>11095</v>
      </c>
      <c r="P3142" s="167" t="s">
        <v>4987</v>
      </c>
      <c r="Q3142" s="167">
        <v>21.12</v>
      </c>
      <c r="S3142" s="167">
        <f t="shared" si="49"/>
        <v>21.12</v>
      </c>
      <c r="T3142" s="167" t="s">
        <v>1361</v>
      </c>
    </row>
    <row r="3143" spans="1:20">
      <c r="A3143" s="167">
        <v>51450</v>
      </c>
      <c r="B3143" s="168">
        <v>45931</v>
      </c>
      <c r="C3143" s="168">
        <v>45931</v>
      </c>
      <c r="D3143" s="167" t="s">
        <v>5165</v>
      </c>
      <c r="E3143" s="167" t="s">
        <v>5165</v>
      </c>
      <c r="F3143" s="167" t="s">
        <v>1425</v>
      </c>
      <c r="G3143" s="167" t="s">
        <v>1426</v>
      </c>
      <c r="I3143" s="167" t="s">
        <v>1405</v>
      </c>
      <c r="J3143" s="167" t="s">
        <v>2161</v>
      </c>
      <c r="K3143" s="167" t="s">
        <v>1279</v>
      </c>
      <c r="L3143" s="167" t="s">
        <v>2162</v>
      </c>
      <c r="M3143" s="167" t="s">
        <v>4313</v>
      </c>
      <c r="O3143" s="167">
        <v>11095</v>
      </c>
      <c r="P3143" s="167" t="s">
        <v>4987</v>
      </c>
      <c r="Q3143" s="167">
        <v>28.8</v>
      </c>
      <c r="S3143" s="167">
        <f t="shared" si="49"/>
        <v>28.8</v>
      </c>
      <c r="T3143" s="167" t="s">
        <v>1361</v>
      </c>
    </row>
    <row r="3144" spans="1:20">
      <c r="A3144" s="167">
        <v>51450</v>
      </c>
      <c r="B3144" s="168">
        <v>45931</v>
      </c>
      <c r="C3144" s="168">
        <v>45931</v>
      </c>
      <c r="D3144" s="167" t="s">
        <v>5165</v>
      </c>
      <c r="E3144" s="167" t="s">
        <v>5165</v>
      </c>
      <c r="F3144" s="167" t="s">
        <v>1425</v>
      </c>
      <c r="G3144" s="167" t="s">
        <v>1426</v>
      </c>
      <c r="I3144" s="167" t="s">
        <v>1405</v>
      </c>
      <c r="J3144" s="167" t="s">
        <v>2892</v>
      </c>
      <c r="K3144" s="167" t="s">
        <v>1279</v>
      </c>
      <c r="L3144" s="167" t="s">
        <v>2893</v>
      </c>
      <c r="M3144" s="167" t="s">
        <v>4313</v>
      </c>
      <c r="O3144" s="167">
        <v>11095</v>
      </c>
      <c r="P3144" s="167" t="s">
        <v>4987</v>
      </c>
      <c r="Q3144" s="167">
        <v>47.04</v>
      </c>
      <c r="S3144" s="167">
        <f t="shared" si="49"/>
        <v>47.04</v>
      </c>
      <c r="T3144" s="167" t="s">
        <v>1361</v>
      </c>
    </row>
    <row r="3145" spans="1:20">
      <c r="A3145" s="167">
        <v>51450</v>
      </c>
      <c r="B3145" s="168">
        <v>45931</v>
      </c>
      <c r="C3145" s="168">
        <v>45931</v>
      </c>
      <c r="D3145" s="167" t="s">
        <v>5165</v>
      </c>
      <c r="E3145" s="167" t="s">
        <v>5165</v>
      </c>
      <c r="F3145" s="167" t="s">
        <v>1425</v>
      </c>
      <c r="G3145" s="167" t="s">
        <v>1426</v>
      </c>
      <c r="I3145" s="167" t="s">
        <v>1405</v>
      </c>
      <c r="J3145" s="167" t="s">
        <v>1501</v>
      </c>
      <c r="K3145" s="167" t="s">
        <v>1279</v>
      </c>
      <c r="L3145" s="167" t="s">
        <v>1502</v>
      </c>
      <c r="M3145" s="167" t="s">
        <v>4313</v>
      </c>
      <c r="O3145" s="167">
        <v>11095</v>
      </c>
      <c r="P3145" s="167" t="s">
        <v>4987</v>
      </c>
      <c r="Q3145" s="167">
        <v>968</v>
      </c>
      <c r="S3145" s="167">
        <f t="shared" si="49"/>
        <v>968</v>
      </c>
      <c r="T3145" s="167" t="s">
        <v>1361</v>
      </c>
    </row>
    <row r="3146" spans="1:20">
      <c r="A3146" s="167">
        <v>51450</v>
      </c>
      <c r="B3146" s="168">
        <v>45931</v>
      </c>
      <c r="C3146" s="168">
        <v>45931</v>
      </c>
      <c r="D3146" s="167" t="s">
        <v>6105</v>
      </c>
      <c r="E3146" s="167" t="s">
        <v>6105</v>
      </c>
      <c r="F3146" s="167" t="s">
        <v>1425</v>
      </c>
      <c r="G3146" s="167" t="s">
        <v>1426</v>
      </c>
      <c r="I3146" s="167" t="s">
        <v>1405</v>
      </c>
      <c r="J3146" s="167" t="s">
        <v>2033</v>
      </c>
      <c r="K3146" s="167" t="s">
        <v>1294</v>
      </c>
      <c r="L3146" s="167" t="s">
        <v>2034</v>
      </c>
      <c r="M3146" s="167" t="s">
        <v>4401</v>
      </c>
      <c r="O3146" s="167">
        <v>11100</v>
      </c>
      <c r="P3146" s="167" t="s">
        <v>4987</v>
      </c>
      <c r="Q3146" s="167">
        <v>7.68</v>
      </c>
      <c r="S3146" s="167">
        <f t="shared" si="49"/>
        <v>7.68</v>
      </c>
      <c r="T3146" s="167" t="s">
        <v>1361</v>
      </c>
    </row>
    <row r="3147" spans="1:20">
      <c r="A3147" s="167">
        <v>51450</v>
      </c>
      <c r="B3147" s="168">
        <v>45931</v>
      </c>
      <c r="C3147" s="168">
        <v>45931</v>
      </c>
      <c r="D3147" s="167" t="s">
        <v>6105</v>
      </c>
      <c r="E3147" s="167" t="s">
        <v>6105</v>
      </c>
      <c r="F3147" s="167" t="s">
        <v>1425</v>
      </c>
      <c r="G3147" s="167" t="s">
        <v>1426</v>
      </c>
      <c r="I3147" s="167" t="s">
        <v>1405</v>
      </c>
      <c r="J3147" s="167" t="s">
        <v>2892</v>
      </c>
      <c r="K3147" s="167" t="s">
        <v>1294</v>
      </c>
      <c r="L3147" s="167" t="s">
        <v>2893</v>
      </c>
      <c r="M3147" s="167" t="s">
        <v>4401</v>
      </c>
      <c r="O3147" s="167">
        <v>11100</v>
      </c>
      <c r="P3147" s="167" t="s">
        <v>4987</v>
      </c>
      <c r="Q3147" s="167">
        <v>7.83</v>
      </c>
      <c r="S3147" s="167">
        <f t="shared" si="49"/>
        <v>7.83</v>
      </c>
      <c r="T3147" s="167" t="s">
        <v>1361</v>
      </c>
    </row>
    <row r="3148" spans="1:20">
      <c r="A3148" s="167">
        <v>51450</v>
      </c>
      <c r="B3148" s="168">
        <v>45931</v>
      </c>
      <c r="C3148" s="168">
        <v>45931</v>
      </c>
      <c r="D3148" s="167" t="s">
        <v>6105</v>
      </c>
      <c r="E3148" s="167" t="s">
        <v>6105</v>
      </c>
      <c r="F3148" s="167" t="s">
        <v>1425</v>
      </c>
      <c r="G3148" s="167" t="s">
        <v>1426</v>
      </c>
      <c r="I3148" s="167" t="s">
        <v>1405</v>
      </c>
      <c r="J3148" s="167" t="s">
        <v>4413</v>
      </c>
      <c r="K3148" s="167" t="s">
        <v>1294</v>
      </c>
      <c r="L3148" s="167" t="s">
        <v>4414</v>
      </c>
      <c r="M3148" s="167" t="s">
        <v>4401</v>
      </c>
      <c r="O3148" s="167">
        <v>11100</v>
      </c>
      <c r="P3148" s="167" t="s">
        <v>4987</v>
      </c>
      <c r="Q3148" s="167">
        <v>33</v>
      </c>
      <c r="S3148" s="167">
        <f t="shared" si="49"/>
        <v>33</v>
      </c>
      <c r="T3148" s="167" t="s">
        <v>1361</v>
      </c>
    </row>
    <row r="3149" spans="1:20">
      <c r="A3149" s="167">
        <v>51450</v>
      </c>
      <c r="B3149" s="168">
        <v>45931</v>
      </c>
      <c r="C3149" s="168">
        <v>45931</v>
      </c>
      <c r="D3149" s="167" t="s">
        <v>6105</v>
      </c>
      <c r="E3149" s="167" t="s">
        <v>6105</v>
      </c>
      <c r="F3149" s="167" t="s">
        <v>1425</v>
      </c>
      <c r="G3149" s="167" t="s">
        <v>1426</v>
      </c>
      <c r="I3149" s="167" t="s">
        <v>1405</v>
      </c>
      <c r="J3149" s="167" t="s">
        <v>4420</v>
      </c>
      <c r="K3149" s="167" t="s">
        <v>1294</v>
      </c>
      <c r="L3149" s="167" t="s">
        <v>4421</v>
      </c>
      <c r="M3149" s="167" t="s">
        <v>4401</v>
      </c>
      <c r="O3149" s="167">
        <v>11100</v>
      </c>
      <c r="P3149" s="167" t="s">
        <v>4987</v>
      </c>
      <c r="Q3149" s="167">
        <v>39.17</v>
      </c>
      <c r="S3149" s="167">
        <f t="shared" si="49"/>
        <v>39.17</v>
      </c>
      <c r="T3149" s="167" t="s">
        <v>1361</v>
      </c>
    </row>
    <row r="3150" spans="1:20">
      <c r="A3150" s="167">
        <v>51450</v>
      </c>
      <c r="B3150" s="168">
        <v>45931</v>
      </c>
      <c r="C3150" s="168">
        <v>45931</v>
      </c>
      <c r="D3150" s="167" t="s">
        <v>6105</v>
      </c>
      <c r="E3150" s="167" t="s">
        <v>6105</v>
      </c>
      <c r="F3150" s="167" t="s">
        <v>1425</v>
      </c>
      <c r="G3150" s="167" t="s">
        <v>1426</v>
      </c>
      <c r="I3150" s="167" t="s">
        <v>1405</v>
      </c>
      <c r="J3150" s="167" t="s">
        <v>2577</v>
      </c>
      <c r="K3150" s="167" t="s">
        <v>1294</v>
      </c>
      <c r="L3150" s="167" t="s">
        <v>2578</v>
      </c>
      <c r="M3150" s="167" t="s">
        <v>4401</v>
      </c>
      <c r="O3150" s="167">
        <v>11100</v>
      </c>
      <c r="P3150" s="167" t="s">
        <v>4987</v>
      </c>
      <c r="Q3150" s="167">
        <v>63.36</v>
      </c>
      <c r="S3150" s="167">
        <f t="shared" si="49"/>
        <v>63.36</v>
      </c>
      <c r="T3150" s="167" t="s">
        <v>1361</v>
      </c>
    </row>
    <row r="3151" spans="1:20">
      <c r="A3151" s="167">
        <v>51450</v>
      </c>
      <c r="B3151" s="168">
        <v>45931</v>
      </c>
      <c r="C3151" s="168">
        <v>45931</v>
      </c>
      <c r="D3151" s="167" t="s">
        <v>6105</v>
      </c>
      <c r="E3151" s="167" t="s">
        <v>6105</v>
      </c>
      <c r="F3151" s="167" t="s">
        <v>1425</v>
      </c>
      <c r="G3151" s="167" t="s">
        <v>1426</v>
      </c>
      <c r="I3151" s="167" t="s">
        <v>1405</v>
      </c>
      <c r="J3151" s="167" t="s">
        <v>2581</v>
      </c>
      <c r="K3151" s="167" t="s">
        <v>1294</v>
      </c>
      <c r="L3151" s="167" t="s">
        <v>2582</v>
      </c>
      <c r="M3151" s="167" t="s">
        <v>4401</v>
      </c>
      <c r="O3151" s="167">
        <v>11100</v>
      </c>
      <c r="P3151" s="167" t="s">
        <v>4987</v>
      </c>
      <c r="Q3151" s="167">
        <v>186.2</v>
      </c>
      <c r="S3151" s="167">
        <f t="shared" si="49"/>
        <v>186.2</v>
      </c>
      <c r="T3151" s="167" t="s">
        <v>1361</v>
      </c>
    </row>
    <row r="3152" spans="1:20">
      <c r="A3152" s="167">
        <v>51450</v>
      </c>
      <c r="B3152" s="168">
        <v>45931</v>
      </c>
      <c r="C3152" s="168">
        <v>45931</v>
      </c>
      <c r="D3152" s="167" t="s">
        <v>6105</v>
      </c>
      <c r="E3152" s="167" t="s">
        <v>6105</v>
      </c>
      <c r="F3152" s="167" t="s">
        <v>1425</v>
      </c>
      <c r="G3152" s="167" t="s">
        <v>1426</v>
      </c>
      <c r="I3152" s="167" t="s">
        <v>1405</v>
      </c>
      <c r="J3152" s="167" t="s">
        <v>4424</v>
      </c>
      <c r="K3152" s="167" t="s">
        <v>1294</v>
      </c>
      <c r="L3152" s="167" t="s">
        <v>4425</v>
      </c>
      <c r="M3152" s="167" t="s">
        <v>4401</v>
      </c>
      <c r="O3152" s="167">
        <v>11100</v>
      </c>
      <c r="P3152" s="167" t="s">
        <v>4987</v>
      </c>
      <c r="Q3152" s="167">
        <v>264.42</v>
      </c>
      <c r="S3152" s="167">
        <f t="shared" si="49"/>
        <v>264.42</v>
      </c>
      <c r="T3152" s="167" t="s">
        <v>1361</v>
      </c>
    </row>
    <row r="3153" spans="1:20">
      <c r="A3153" s="167">
        <v>51450</v>
      </c>
      <c r="B3153" s="168">
        <v>45931</v>
      </c>
      <c r="C3153" s="168">
        <v>45931</v>
      </c>
      <c r="D3153" s="167" t="s">
        <v>6105</v>
      </c>
      <c r="E3153" s="167" t="s">
        <v>6105</v>
      </c>
      <c r="F3153" s="167" t="s">
        <v>1425</v>
      </c>
      <c r="G3153" s="167" t="s">
        <v>1426</v>
      </c>
      <c r="I3153" s="167" t="s">
        <v>1405</v>
      </c>
      <c r="J3153" s="167" t="s">
        <v>1540</v>
      </c>
      <c r="K3153" s="167" t="s">
        <v>1294</v>
      </c>
      <c r="L3153" s="167" t="s">
        <v>1541</v>
      </c>
      <c r="M3153" s="167" t="s">
        <v>4401</v>
      </c>
      <c r="O3153" s="167">
        <v>11100</v>
      </c>
      <c r="P3153" s="167" t="s">
        <v>4987</v>
      </c>
      <c r="Q3153" s="167">
        <v>1013.76</v>
      </c>
      <c r="S3153" s="167">
        <f t="shared" si="49"/>
        <v>1013.76</v>
      </c>
      <c r="T3153" s="167" t="s">
        <v>1361</v>
      </c>
    </row>
    <row r="3154" spans="1:20">
      <c r="A3154" s="167">
        <v>51450</v>
      </c>
      <c r="B3154" s="168">
        <v>45931</v>
      </c>
      <c r="C3154" s="168">
        <v>45931</v>
      </c>
      <c r="D3154" s="167" t="s">
        <v>5168</v>
      </c>
      <c r="E3154" s="167" t="s">
        <v>5168</v>
      </c>
      <c r="F3154" s="167" t="s">
        <v>1425</v>
      </c>
      <c r="G3154" s="167" t="s">
        <v>1426</v>
      </c>
      <c r="I3154" s="167" t="s">
        <v>1405</v>
      </c>
      <c r="J3154" s="167" t="s">
        <v>2945</v>
      </c>
      <c r="K3154" s="167" t="s">
        <v>1304</v>
      </c>
      <c r="L3154" s="167" t="s">
        <v>2946</v>
      </c>
      <c r="M3154" s="167" t="s">
        <v>4528</v>
      </c>
      <c r="O3154" s="167">
        <v>11102</v>
      </c>
      <c r="P3154" s="167" t="s">
        <v>4987</v>
      </c>
      <c r="Q3154" s="167">
        <v>10.4</v>
      </c>
      <c r="S3154" s="167">
        <f t="shared" si="49"/>
        <v>10.4</v>
      </c>
      <c r="T3154" s="167" t="s">
        <v>1361</v>
      </c>
    </row>
    <row r="3155" spans="1:20">
      <c r="A3155" s="167">
        <v>51450</v>
      </c>
      <c r="B3155" s="168">
        <v>45931</v>
      </c>
      <c r="C3155" s="168">
        <v>45931</v>
      </c>
      <c r="D3155" s="167" t="s">
        <v>5168</v>
      </c>
      <c r="E3155" s="167" t="s">
        <v>5168</v>
      </c>
      <c r="F3155" s="167" t="s">
        <v>1425</v>
      </c>
      <c r="G3155" s="167" t="s">
        <v>1426</v>
      </c>
      <c r="I3155" s="167" t="s">
        <v>1405</v>
      </c>
      <c r="J3155" s="167" t="s">
        <v>2785</v>
      </c>
      <c r="K3155" s="167" t="s">
        <v>1304</v>
      </c>
      <c r="L3155" s="167" t="s">
        <v>2786</v>
      </c>
      <c r="M3155" s="167" t="s">
        <v>4528</v>
      </c>
      <c r="O3155" s="167">
        <v>11102</v>
      </c>
      <c r="P3155" s="167" t="s">
        <v>4987</v>
      </c>
      <c r="Q3155" s="167">
        <v>15</v>
      </c>
      <c r="S3155" s="167">
        <f t="shared" si="49"/>
        <v>15</v>
      </c>
      <c r="T3155" s="167" t="s">
        <v>1361</v>
      </c>
    </row>
    <row r="3156" spans="1:20">
      <c r="A3156" s="167">
        <v>51450</v>
      </c>
      <c r="B3156" s="168">
        <v>45931</v>
      </c>
      <c r="C3156" s="168">
        <v>45931</v>
      </c>
      <c r="D3156" s="167" t="s">
        <v>5536</v>
      </c>
      <c r="E3156" s="167" t="s">
        <v>5536</v>
      </c>
      <c r="F3156" s="167" t="s">
        <v>1425</v>
      </c>
      <c r="G3156" s="167" t="s">
        <v>1426</v>
      </c>
      <c r="I3156" s="167" t="s">
        <v>1405</v>
      </c>
      <c r="J3156" s="167" t="s">
        <v>1522</v>
      </c>
      <c r="K3156" s="167" t="s">
        <v>1318</v>
      </c>
      <c r="L3156" s="167" t="s">
        <v>1523</v>
      </c>
      <c r="M3156" s="167" t="s">
        <v>4701</v>
      </c>
      <c r="O3156" s="167">
        <v>11103</v>
      </c>
      <c r="P3156" s="167" t="s">
        <v>4987</v>
      </c>
      <c r="Q3156" s="167">
        <v>10.08</v>
      </c>
      <c r="S3156" s="167">
        <f t="shared" si="49"/>
        <v>10.08</v>
      </c>
      <c r="T3156" s="167" t="s">
        <v>1361</v>
      </c>
    </row>
    <row r="3157" spans="1:20">
      <c r="A3157" s="167">
        <v>51450</v>
      </c>
      <c r="B3157" s="168">
        <v>45931</v>
      </c>
      <c r="C3157" s="168">
        <v>45931</v>
      </c>
      <c r="D3157" s="167" t="s">
        <v>5536</v>
      </c>
      <c r="E3157" s="167" t="s">
        <v>5536</v>
      </c>
      <c r="F3157" s="167" t="s">
        <v>1425</v>
      </c>
      <c r="G3157" s="167" t="s">
        <v>1426</v>
      </c>
      <c r="I3157" s="167" t="s">
        <v>1405</v>
      </c>
      <c r="J3157" s="167" t="s">
        <v>1510</v>
      </c>
      <c r="K3157" s="167" t="s">
        <v>1318</v>
      </c>
      <c r="L3157" s="167" t="s">
        <v>1511</v>
      </c>
      <c r="M3157" s="167" t="s">
        <v>4701</v>
      </c>
      <c r="O3157" s="167">
        <v>11103</v>
      </c>
      <c r="P3157" s="167" t="s">
        <v>4987</v>
      </c>
      <c r="Q3157" s="167">
        <v>13.44</v>
      </c>
      <c r="S3157" s="167">
        <f t="shared" si="49"/>
        <v>13.44</v>
      </c>
      <c r="T3157" s="167" t="s">
        <v>1361</v>
      </c>
    </row>
    <row r="3158" spans="1:20">
      <c r="A3158" s="167">
        <v>51450</v>
      </c>
      <c r="B3158" s="168">
        <v>45931</v>
      </c>
      <c r="C3158" s="168">
        <v>45931</v>
      </c>
      <c r="D3158" s="167" t="s">
        <v>5536</v>
      </c>
      <c r="E3158" s="167" t="s">
        <v>5536</v>
      </c>
      <c r="F3158" s="167" t="s">
        <v>1425</v>
      </c>
      <c r="G3158" s="167" t="s">
        <v>1426</v>
      </c>
      <c r="I3158" s="167" t="s">
        <v>1405</v>
      </c>
      <c r="J3158" s="167" t="s">
        <v>1501</v>
      </c>
      <c r="K3158" s="167" t="s">
        <v>1318</v>
      </c>
      <c r="L3158" s="167" t="s">
        <v>1502</v>
      </c>
      <c r="M3158" s="167" t="s">
        <v>4701</v>
      </c>
      <c r="O3158" s="167">
        <v>11103</v>
      </c>
      <c r="P3158" s="167" t="s">
        <v>4987</v>
      </c>
      <c r="Q3158" s="167">
        <v>1386</v>
      </c>
      <c r="S3158" s="167">
        <f t="shared" si="49"/>
        <v>1386</v>
      </c>
      <c r="T3158" s="167" t="s">
        <v>1361</v>
      </c>
    </row>
    <row r="3159" spans="1:20">
      <c r="A3159" s="167">
        <v>51450</v>
      </c>
      <c r="B3159" s="168">
        <v>45931</v>
      </c>
      <c r="C3159" s="168">
        <v>45931</v>
      </c>
      <c r="D3159" s="167" t="s">
        <v>5169</v>
      </c>
      <c r="E3159" s="167" t="s">
        <v>5169</v>
      </c>
      <c r="F3159" s="167" t="s">
        <v>1425</v>
      </c>
      <c r="G3159" s="167" t="s">
        <v>1426</v>
      </c>
      <c r="I3159" s="167" t="s">
        <v>1405</v>
      </c>
      <c r="J3159" s="167" t="s">
        <v>1583</v>
      </c>
      <c r="K3159" s="167" t="s">
        <v>1321</v>
      </c>
      <c r="L3159" s="167" t="s">
        <v>1584</v>
      </c>
      <c r="M3159" s="167" t="s">
        <v>4801</v>
      </c>
      <c r="O3159" s="167">
        <v>11104</v>
      </c>
      <c r="P3159" s="167" t="s">
        <v>4987</v>
      </c>
      <c r="Q3159" s="167">
        <v>3.36</v>
      </c>
      <c r="S3159" s="167">
        <f t="shared" si="49"/>
        <v>3.36</v>
      </c>
      <c r="T3159" s="167" t="s">
        <v>1361</v>
      </c>
    </row>
    <row r="3160" spans="1:20">
      <c r="A3160" s="167">
        <v>51450</v>
      </c>
      <c r="B3160" s="168">
        <v>45931</v>
      </c>
      <c r="C3160" s="168">
        <v>45931</v>
      </c>
      <c r="D3160" s="167" t="s">
        <v>5169</v>
      </c>
      <c r="E3160" s="167" t="s">
        <v>5169</v>
      </c>
      <c r="F3160" s="167" t="s">
        <v>1425</v>
      </c>
      <c r="G3160" s="167" t="s">
        <v>1426</v>
      </c>
      <c r="I3160" s="167" t="s">
        <v>1405</v>
      </c>
      <c r="J3160" s="167" t="s">
        <v>1501</v>
      </c>
      <c r="K3160" s="167" t="s">
        <v>1321</v>
      </c>
      <c r="L3160" s="167" t="s">
        <v>1502</v>
      </c>
      <c r="M3160" s="167" t="s">
        <v>4801</v>
      </c>
      <c r="O3160" s="167">
        <v>11104</v>
      </c>
      <c r="P3160" s="167" t="s">
        <v>4987</v>
      </c>
      <c r="Q3160" s="167">
        <v>422.4</v>
      </c>
      <c r="S3160" s="167">
        <f t="shared" si="49"/>
        <v>422.4</v>
      </c>
      <c r="T3160" s="167" t="s">
        <v>1361</v>
      </c>
    </row>
    <row r="3161" spans="1:20">
      <c r="A3161" s="167">
        <v>51450</v>
      </c>
      <c r="B3161" s="168">
        <v>45931</v>
      </c>
      <c r="C3161" s="168">
        <v>45931</v>
      </c>
      <c r="D3161" s="167" t="s">
        <v>5171</v>
      </c>
      <c r="E3161" s="167" t="s">
        <v>5171</v>
      </c>
      <c r="F3161" s="167" t="s">
        <v>1425</v>
      </c>
      <c r="G3161" s="167" t="s">
        <v>1426</v>
      </c>
      <c r="I3161" s="167" t="s">
        <v>1405</v>
      </c>
      <c r="J3161" s="167" t="s">
        <v>1583</v>
      </c>
      <c r="K3161" s="167" t="s">
        <v>1348</v>
      </c>
      <c r="L3161" s="167" t="s">
        <v>1584</v>
      </c>
      <c r="M3161" s="167" t="s">
        <v>4898</v>
      </c>
      <c r="O3161" s="167">
        <v>11106</v>
      </c>
      <c r="P3161" s="167" t="s">
        <v>4987</v>
      </c>
      <c r="Q3161" s="167">
        <v>6.4</v>
      </c>
      <c r="S3161" s="167">
        <f t="shared" si="49"/>
        <v>6.4</v>
      </c>
      <c r="T3161" s="167" t="s">
        <v>1361</v>
      </c>
    </row>
    <row r="3162" spans="1:20">
      <c r="A3162" s="167">
        <v>51450</v>
      </c>
      <c r="B3162" s="168">
        <v>45931</v>
      </c>
      <c r="C3162" s="168">
        <v>45931</v>
      </c>
      <c r="D3162" s="167" t="s">
        <v>5171</v>
      </c>
      <c r="E3162" s="167" t="s">
        <v>5171</v>
      </c>
      <c r="F3162" s="167" t="s">
        <v>1425</v>
      </c>
      <c r="G3162" s="167" t="s">
        <v>1426</v>
      </c>
      <c r="I3162" s="167" t="s">
        <v>1405</v>
      </c>
      <c r="J3162" s="167" t="s">
        <v>1501</v>
      </c>
      <c r="K3162" s="167" t="s">
        <v>1348</v>
      </c>
      <c r="L3162" s="167" t="s">
        <v>1502</v>
      </c>
      <c r="M3162" s="167" t="s">
        <v>4898</v>
      </c>
      <c r="O3162" s="167">
        <v>11106</v>
      </c>
      <c r="P3162" s="167" t="s">
        <v>4987</v>
      </c>
      <c r="Q3162" s="167">
        <v>2041.6</v>
      </c>
      <c r="S3162" s="167">
        <f t="shared" si="49"/>
        <v>2041.6</v>
      </c>
      <c r="T3162" s="167" t="s">
        <v>1361</v>
      </c>
    </row>
    <row r="3163" spans="1:20">
      <c r="A3163" s="167">
        <v>51450</v>
      </c>
      <c r="B3163" s="168">
        <v>45931</v>
      </c>
      <c r="C3163" s="168">
        <v>45931</v>
      </c>
      <c r="D3163" s="167" t="s">
        <v>5172</v>
      </c>
      <c r="E3163" s="167" t="s">
        <v>5172</v>
      </c>
      <c r="F3163" s="167" t="s">
        <v>1425</v>
      </c>
      <c r="G3163" s="167" t="s">
        <v>1426</v>
      </c>
      <c r="I3163" s="167" t="s">
        <v>1650</v>
      </c>
      <c r="J3163" s="167" t="s">
        <v>2114</v>
      </c>
      <c r="K3163" s="167" t="s">
        <v>570</v>
      </c>
      <c r="L3163" s="167" t="s">
        <v>2115</v>
      </c>
      <c r="M3163" s="167" t="s">
        <v>2081</v>
      </c>
      <c r="O3163" s="167">
        <v>11125</v>
      </c>
      <c r="P3163" s="167" t="s">
        <v>4987</v>
      </c>
      <c r="Q3163" s="167">
        <v>54.04</v>
      </c>
      <c r="S3163" s="167">
        <f t="shared" si="49"/>
        <v>54.04</v>
      </c>
      <c r="T3163" s="167" t="s">
        <v>1361</v>
      </c>
    </row>
    <row r="3164" spans="1:20">
      <c r="A3164" s="167">
        <v>51450</v>
      </c>
      <c r="B3164" s="168">
        <v>45931</v>
      </c>
      <c r="C3164" s="168">
        <v>45931</v>
      </c>
      <c r="D3164" s="167" t="s">
        <v>6106</v>
      </c>
      <c r="E3164" s="167" t="s">
        <v>6106</v>
      </c>
      <c r="F3164" s="167" t="s">
        <v>1425</v>
      </c>
      <c r="G3164" s="167" t="s">
        <v>1426</v>
      </c>
      <c r="I3164" s="167" t="s">
        <v>1650</v>
      </c>
      <c r="J3164" s="167" t="s">
        <v>2322</v>
      </c>
      <c r="K3164" s="167" t="s">
        <v>578</v>
      </c>
      <c r="L3164" s="167" t="s">
        <v>2323</v>
      </c>
      <c r="M3164" s="167" t="s">
        <v>2324</v>
      </c>
      <c r="O3164" s="167">
        <v>11126</v>
      </c>
      <c r="P3164" s="167" t="s">
        <v>4987</v>
      </c>
      <c r="Q3164" s="167">
        <v>57.2</v>
      </c>
      <c r="S3164" s="167">
        <f t="shared" si="49"/>
        <v>57.2</v>
      </c>
      <c r="T3164" s="167" t="s">
        <v>1361</v>
      </c>
    </row>
    <row r="3165" spans="1:20">
      <c r="A3165" s="167">
        <v>51450</v>
      </c>
      <c r="B3165" s="168">
        <v>45931</v>
      </c>
      <c r="C3165" s="168">
        <v>45931</v>
      </c>
      <c r="D3165" s="167" t="s">
        <v>5173</v>
      </c>
      <c r="E3165" s="167" t="s">
        <v>5173</v>
      </c>
      <c r="F3165" s="167" t="s">
        <v>1425</v>
      </c>
      <c r="G3165" s="167" t="s">
        <v>1426</v>
      </c>
      <c r="I3165" s="167" t="s">
        <v>1650</v>
      </c>
      <c r="J3165" s="167" t="s">
        <v>2618</v>
      </c>
      <c r="K3165" s="167" t="s">
        <v>658</v>
      </c>
      <c r="L3165" s="167" t="s">
        <v>2619</v>
      </c>
      <c r="M3165" s="167" t="s">
        <v>3112</v>
      </c>
      <c r="O3165" s="167">
        <v>11135</v>
      </c>
      <c r="P3165" s="167" t="s">
        <v>4987</v>
      </c>
      <c r="Q3165" s="167">
        <v>41.55</v>
      </c>
      <c r="S3165" s="167">
        <f t="shared" si="49"/>
        <v>41.55</v>
      </c>
      <c r="T3165" s="167" t="s">
        <v>1361</v>
      </c>
    </row>
    <row r="3166" spans="1:20">
      <c r="A3166" s="167">
        <v>51450</v>
      </c>
      <c r="B3166" s="168">
        <v>45931</v>
      </c>
      <c r="C3166" s="168">
        <v>45931</v>
      </c>
      <c r="D3166" s="167" t="s">
        <v>5329</v>
      </c>
      <c r="E3166" s="167" t="s">
        <v>5329</v>
      </c>
      <c r="F3166" s="167" t="s">
        <v>1425</v>
      </c>
      <c r="G3166" s="167" t="s">
        <v>1426</v>
      </c>
      <c r="I3166" s="167" t="s">
        <v>1650</v>
      </c>
      <c r="J3166" s="167" t="s">
        <v>2114</v>
      </c>
      <c r="K3166" s="167" t="s">
        <v>687</v>
      </c>
      <c r="L3166" s="167" t="s">
        <v>2115</v>
      </c>
      <c r="M3166" s="167" t="s">
        <v>3302</v>
      </c>
      <c r="O3166" s="167">
        <v>11139</v>
      </c>
      <c r="P3166" s="167" t="s">
        <v>4987</v>
      </c>
      <c r="Q3166" s="167">
        <v>28.95</v>
      </c>
      <c r="S3166" s="167">
        <f t="shared" si="49"/>
        <v>28.95</v>
      </c>
      <c r="T3166" s="167" t="s">
        <v>1361</v>
      </c>
    </row>
    <row r="3167" spans="1:20">
      <c r="A3167" s="167">
        <v>51450</v>
      </c>
      <c r="B3167" s="168">
        <v>45931</v>
      </c>
      <c r="C3167" s="168">
        <v>45931</v>
      </c>
      <c r="D3167" s="167" t="s">
        <v>5175</v>
      </c>
      <c r="E3167" s="167" t="s">
        <v>5175</v>
      </c>
      <c r="F3167" s="167" t="s">
        <v>1425</v>
      </c>
      <c r="G3167" s="167" t="s">
        <v>1426</v>
      </c>
      <c r="I3167" s="167" t="s">
        <v>1650</v>
      </c>
      <c r="J3167" s="167" t="s">
        <v>2618</v>
      </c>
      <c r="K3167" s="167" t="s">
        <v>720</v>
      </c>
      <c r="L3167" s="167" t="s">
        <v>2619</v>
      </c>
      <c r="M3167" s="167" t="s">
        <v>3635</v>
      </c>
      <c r="O3167" s="167">
        <v>11144</v>
      </c>
      <c r="P3167" s="167" t="s">
        <v>4987</v>
      </c>
      <c r="Q3167" s="167">
        <v>55.4</v>
      </c>
      <c r="S3167" s="167">
        <f t="shared" si="49"/>
        <v>55.4</v>
      </c>
      <c r="T3167" s="167" t="s">
        <v>1361</v>
      </c>
    </row>
    <row r="3168" spans="1:20">
      <c r="A3168" s="167">
        <v>51450</v>
      </c>
      <c r="B3168" s="168">
        <v>45931</v>
      </c>
      <c r="C3168" s="168">
        <v>45931</v>
      </c>
      <c r="D3168" s="167" t="s">
        <v>5332</v>
      </c>
      <c r="E3168" s="167" t="s">
        <v>5332</v>
      </c>
      <c r="F3168" s="167" t="s">
        <v>1425</v>
      </c>
      <c r="G3168" s="167" t="s">
        <v>1426</v>
      </c>
      <c r="I3168" s="167" t="s">
        <v>1650</v>
      </c>
      <c r="J3168" s="167" t="s">
        <v>3670</v>
      </c>
      <c r="K3168" s="167" t="s">
        <v>720</v>
      </c>
      <c r="L3168" s="167" t="s">
        <v>3671</v>
      </c>
      <c r="M3168" s="167" t="s">
        <v>3635</v>
      </c>
      <c r="O3168" s="167">
        <v>11146</v>
      </c>
      <c r="P3168" s="167" t="s">
        <v>4987</v>
      </c>
      <c r="Q3168" s="167">
        <v>324.8</v>
      </c>
      <c r="S3168" s="167">
        <f t="shared" si="49"/>
        <v>324.8</v>
      </c>
      <c r="T3168" s="167" t="s">
        <v>1361</v>
      </c>
    </row>
    <row r="3169" spans="1:20">
      <c r="A3169" s="167">
        <v>51450</v>
      </c>
      <c r="B3169" s="168">
        <v>45931</v>
      </c>
      <c r="C3169" s="168">
        <v>45931</v>
      </c>
      <c r="D3169" s="167" t="s">
        <v>5333</v>
      </c>
      <c r="E3169" s="167" t="s">
        <v>5333</v>
      </c>
      <c r="F3169" s="167" t="s">
        <v>1425</v>
      </c>
      <c r="G3169" s="167" t="s">
        <v>1426</v>
      </c>
      <c r="I3169" s="167" t="s">
        <v>1650</v>
      </c>
      <c r="J3169" s="167" t="s">
        <v>2618</v>
      </c>
      <c r="K3169" s="167" t="s">
        <v>736</v>
      </c>
      <c r="L3169" s="167" t="s">
        <v>2619</v>
      </c>
      <c r="M3169" s="167" t="s">
        <v>4010</v>
      </c>
      <c r="O3169" s="167">
        <v>11149</v>
      </c>
      <c r="P3169" s="167" t="s">
        <v>4987</v>
      </c>
      <c r="Q3169" s="167">
        <v>2.64</v>
      </c>
      <c r="S3169" s="167">
        <f t="shared" si="49"/>
        <v>2.64</v>
      </c>
      <c r="T3169" s="167" t="s">
        <v>1361</v>
      </c>
    </row>
    <row r="3170" spans="1:20">
      <c r="A3170" s="167">
        <v>51450</v>
      </c>
      <c r="B3170" s="168">
        <v>45931</v>
      </c>
      <c r="C3170" s="168">
        <v>45931</v>
      </c>
      <c r="D3170" s="167" t="s">
        <v>5336</v>
      </c>
      <c r="E3170" s="167" t="s">
        <v>5336</v>
      </c>
      <c r="F3170" s="167" t="s">
        <v>1425</v>
      </c>
      <c r="G3170" s="167" t="s">
        <v>1426</v>
      </c>
      <c r="I3170" s="167" t="s">
        <v>1650</v>
      </c>
      <c r="J3170" s="167" t="s">
        <v>2618</v>
      </c>
      <c r="K3170" s="167" t="s">
        <v>758</v>
      </c>
      <c r="L3170" s="167" t="s">
        <v>2619</v>
      </c>
      <c r="M3170" s="167" t="s">
        <v>4352</v>
      </c>
      <c r="O3170" s="167">
        <v>11153</v>
      </c>
      <c r="P3170" s="167" t="s">
        <v>4987</v>
      </c>
      <c r="Q3170" s="167">
        <v>132</v>
      </c>
      <c r="S3170" s="167">
        <f t="shared" si="49"/>
        <v>132</v>
      </c>
      <c r="T3170" s="167" t="s">
        <v>1361</v>
      </c>
    </row>
    <row r="3171" spans="1:20">
      <c r="A3171" s="167">
        <v>51450</v>
      </c>
      <c r="B3171" s="168">
        <v>45931</v>
      </c>
      <c r="C3171" s="168">
        <v>45931</v>
      </c>
      <c r="D3171" s="167" t="s">
        <v>5177</v>
      </c>
      <c r="E3171" s="167" t="s">
        <v>5177</v>
      </c>
      <c r="F3171" s="167" t="s">
        <v>1425</v>
      </c>
      <c r="G3171" s="167" t="s">
        <v>1426</v>
      </c>
      <c r="I3171" s="167" t="s">
        <v>1650</v>
      </c>
      <c r="J3171" s="167" t="s">
        <v>4479</v>
      </c>
      <c r="K3171" s="167" t="s">
        <v>764</v>
      </c>
      <c r="L3171" s="167" t="s">
        <v>4480</v>
      </c>
      <c r="M3171" s="167" t="s">
        <v>4457</v>
      </c>
      <c r="O3171" s="167">
        <v>11154</v>
      </c>
      <c r="P3171" s="167" t="s">
        <v>4987</v>
      </c>
      <c r="Q3171" s="167">
        <v>207</v>
      </c>
      <c r="S3171" s="167">
        <f t="shared" si="49"/>
        <v>207</v>
      </c>
      <c r="T3171" s="167" t="s">
        <v>1361</v>
      </c>
    </row>
    <row r="3172" spans="1:20">
      <c r="A3172" s="167">
        <v>51450</v>
      </c>
      <c r="B3172" s="168">
        <v>45931</v>
      </c>
      <c r="C3172" s="168">
        <v>45931</v>
      </c>
      <c r="D3172" s="167" t="s">
        <v>5542</v>
      </c>
      <c r="E3172" s="167" t="s">
        <v>5542</v>
      </c>
      <c r="F3172" s="167" t="s">
        <v>1425</v>
      </c>
      <c r="G3172" s="167" t="s">
        <v>1426</v>
      </c>
      <c r="I3172" s="167" t="s">
        <v>1405</v>
      </c>
      <c r="J3172" s="167" t="s">
        <v>2889</v>
      </c>
      <c r="K3172" s="167" t="s">
        <v>1016</v>
      </c>
      <c r="L3172" s="167" t="s">
        <v>2890</v>
      </c>
      <c r="M3172" s="167" t="s">
        <v>2879</v>
      </c>
      <c r="O3172" s="167">
        <v>11108</v>
      </c>
      <c r="P3172" s="167" t="s">
        <v>4987</v>
      </c>
      <c r="Q3172" s="167">
        <v>46.08</v>
      </c>
      <c r="S3172" s="167">
        <f t="shared" si="49"/>
        <v>46.08</v>
      </c>
      <c r="T3172" s="167" t="s">
        <v>1361</v>
      </c>
    </row>
    <row r="3173" spans="1:20">
      <c r="A3173" s="167">
        <v>51450</v>
      </c>
      <c r="B3173" s="168">
        <v>45931</v>
      </c>
      <c r="C3173" s="168">
        <v>45931</v>
      </c>
      <c r="D3173" s="167" t="s">
        <v>5542</v>
      </c>
      <c r="E3173" s="167" t="s">
        <v>5542</v>
      </c>
      <c r="F3173" s="167" t="s">
        <v>1425</v>
      </c>
      <c r="G3173" s="167" t="s">
        <v>1426</v>
      </c>
      <c r="I3173" s="167" t="s">
        <v>1405</v>
      </c>
      <c r="J3173" s="167" t="s">
        <v>1540</v>
      </c>
      <c r="K3173" s="167" t="s">
        <v>1016</v>
      </c>
      <c r="L3173" s="167" t="s">
        <v>1541</v>
      </c>
      <c r="M3173" s="167" t="s">
        <v>2879</v>
      </c>
      <c r="O3173" s="167">
        <v>11108</v>
      </c>
      <c r="P3173" s="167" t="s">
        <v>4987</v>
      </c>
      <c r="Q3173" s="167">
        <v>401.28</v>
      </c>
      <c r="S3173" s="167">
        <f t="shared" si="49"/>
        <v>401.28</v>
      </c>
      <c r="T3173" s="167" t="s">
        <v>1361</v>
      </c>
    </row>
    <row r="3174" spans="1:20">
      <c r="A3174" s="167">
        <v>51450</v>
      </c>
      <c r="B3174" s="168">
        <v>45931</v>
      </c>
      <c r="C3174" s="168">
        <v>45931</v>
      </c>
      <c r="D3174" s="167" t="s">
        <v>5542</v>
      </c>
      <c r="E3174" s="167" t="s">
        <v>5542</v>
      </c>
      <c r="F3174" s="167" t="s">
        <v>1425</v>
      </c>
      <c r="G3174" s="167" t="s">
        <v>1426</v>
      </c>
      <c r="I3174" s="167" t="s">
        <v>1405</v>
      </c>
      <c r="J3174" s="167" t="s">
        <v>2459</v>
      </c>
      <c r="K3174" s="167" t="s">
        <v>1016</v>
      </c>
      <c r="L3174" s="167" t="s">
        <v>2460</v>
      </c>
      <c r="M3174" s="167" t="s">
        <v>2879</v>
      </c>
      <c r="O3174" s="167">
        <v>11108</v>
      </c>
      <c r="P3174" s="167" t="s">
        <v>4987</v>
      </c>
      <c r="Q3174" s="167">
        <v>680.46</v>
      </c>
      <c r="S3174" s="167">
        <f t="shared" si="49"/>
        <v>680.46</v>
      </c>
      <c r="T3174" s="167" t="s">
        <v>1361</v>
      </c>
    </row>
    <row r="3175" spans="1:20">
      <c r="A3175" s="167">
        <v>51450</v>
      </c>
      <c r="B3175" s="168">
        <v>45931</v>
      </c>
      <c r="C3175" s="168">
        <v>45931</v>
      </c>
      <c r="D3175" s="167" t="s">
        <v>5543</v>
      </c>
      <c r="E3175" s="167" t="s">
        <v>5543</v>
      </c>
      <c r="F3175" s="167" t="s">
        <v>1425</v>
      </c>
      <c r="G3175" s="167" t="s">
        <v>1426</v>
      </c>
      <c r="I3175" s="167" t="s">
        <v>1405</v>
      </c>
      <c r="J3175" s="167" t="s">
        <v>2889</v>
      </c>
      <c r="K3175" s="167" t="s">
        <v>1016</v>
      </c>
      <c r="L3175" s="167" t="s">
        <v>2890</v>
      </c>
      <c r="M3175" s="167" t="s">
        <v>2879</v>
      </c>
      <c r="O3175" s="167">
        <v>11109</v>
      </c>
      <c r="P3175" s="167" t="s">
        <v>4987</v>
      </c>
      <c r="Q3175" s="167">
        <v>7.68</v>
      </c>
      <c r="S3175" s="167">
        <f t="shared" si="49"/>
        <v>7.68</v>
      </c>
      <c r="T3175" s="167" t="s">
        <v>1361</v>
      </c>
    </row>
    <row r="3176" spans="1:20">
      <c r="A3176" s="167">
        <v>51450</v>
      </c>
      <c r="B3176" s="168">
        <v>45931</v>
      </c>
      <c r="C3176" s="168">
        <v>45931</v>
      </c>
      <c r="D3176" s="167" t="s">
        <v>5543</v>
      </c>
      <c r="E3176" s="167" t="s">
        <v>5543</v>
      </c>
      <c r="F3176" s="167" t="s">
        <v>1425</v>
      </c>
      <c r="G3176" s="167" t="s">
        <v>1426</v>
      </c>
      <c r="I3176" s="167" t="s">
        <v>1405</v>
      </c>
      <c r="J3176" s="167" t="s">
        <v>1540</v>
      </c>
      <c r="K3176" s="167" t="s">
        <v>1016</v>
      </c>
      <c r="L3176" s="167" t="s">
        <v>1541</v>
      </c>
      <c r="M3176" s="167" t="s">
        <v>2879</v>
      </c>
      <c r="O3176" s="167">
        <v>11109</v>
      </c>
      <c r="P3176" s="167" t="s">
        <v>4987</v>
      </c>
      <c r="Q3176" s="167">
        <v>42.24</v>
      </c>
      <c r="S3176" s="167">
        <f t="shared" si="49"/>
        <v>42.24</v>
      </c>
      <c r="T3176" s="167" t="s">
        <v>1361</v>
      </c>
    </row>
    <row r="3177" spans="1:20">
      <c r="A3177" s="167">
        <v>51450</v>
      </c>
      <c r="B3177" s="168">
        <v>45931</v>
      </c>
      <c r="C3177" s="168">
        <v>45931</v>
      </c>
      <c r="D3177" s="167" t="s">
        <v>5544</v>
      </c>
      <c r="E3177" s="167" t="s">
        <v>5544</v>
      </c>
      <c r="F3177" s="167" t="s">
        <v>1425</v>
      </c>
      <c r="G3177" s="167" t="s">
        <v>1426</v>
      </c>
      <c r="I3177" s="167" t="s">
        <v>1405</v>
      </c>
      <c r="J3177" s="167" t="s">
        <v>2889</v>
      </c>
      <c r="K3177" s="167" t="s">
        <v>1016</v>
      </c>
      <c r="L3177" s="167" t="s">
        <v>2890</v>
      </c>
      <c r="M3177" s="167" t="s">
        <v>2879</v>
      </c>
      <c r="O3177" s="167">
        <v>11110</v>
      </c>
      <c r="P3177" s="167" t="s">
        <v>4987</v>
      </c>
      <c r="Q3177" s="167">
        <v>3.84</v>
      </c>
      <c r="S3177" s="167">
        <f t="shared" si="49"/>
        <v>3.84</v>
      </c>
      <c r="T3177" s="167" t="s">
        <v>1361</v>
      </c>
    </row>
    <row r="3178" spans="1:20">
      <c r="A3178" s="167">
        <v>51450</v>
      </c>
      <c r="B3178" s="168">
        <v>45931</v>
      </c>
      <c r="C3178" s="168">
        <v>45931</v>
      </c>
      <c r="D3178" s="167" t="s">
        <v>5544</v>
      </c>
      <c r="E3178" s="167" t="s">
        <v>5544</v>
      </c>
      <c r="F3178" s="167" t="s">
        <v>1425</v>
      </c>
      <c r="G3178" s="167" t="s">
        <v>1426</v>
      </c>
      <c r="I3178" s="167" t="s">
        <v>1405</v>
      </c>
      <c r="J3178" s="167" t="s">
        <v>1540</v>
      </c>
      <c r="K3178" s="167" t="s">
        <v>1016</v>
      </c>
      <c r="L3178" s="167" t="s">
        <v>1541</v>
      </c>
      <c r="M3178" s="167" t="s">
        <v>2879</v>
      </c>
      <c r="O3178" s="167">
        <v>11110</v>
      </c>
      <c r="P3178" s="167" t="s">
        <v>4987</v>
      </c>
      <c r="Q3178" s="167">
        <v>42.24</v>
      </c>
      <c r="S3178" s="167">
        <f t="shared" si="49"/>
        <v>42.24</v>
      </c>
      <c r="T3178" s="167" t="s">
        <v>1361</v>
      </c>
    </row>
    <row r="3179" spans="1:20">
      <c r="A3179" s="167">
        <v>51450</v>
      </c>
      <c r="B3179" s="168">
        <v>45931</v>
      </c>
      <c r="C3179" s="168">
        <v>45931</v>
      </c>
      <c r="D3179" s="167" t="s">
        <v>5544</v>
      </c>
      <c r="E3179" s="167" t="s">
        <v>5544</v>
      </c>
      <c r="F3179" s="167" t="s">
        <v>1425</v>
      </c>
      <c r="G3179" s="167" t="s">
        <v>1426</v>
      </c>
      <c r="I3179" s="167" t="s">
        <v>1405</v>
      </c>
      <c r="J3179" s="167" t="s">
        <v>2459</v>
      </c>
      <c r="K3179" s="167" t="s">
        <v>1016</v>
      </c>
      <c r="L3179" s="167" t="s">
        <v>2460</v>
      </c>
      <c r="M3179" s="167" t="s">
        <v>2879</v>
      </c>
      <c r="O3179" s="167">
        <v>11110</v>
      </c>
      <c r="P3179" s="167" t="s">
        <v>4987</v>
      </c>
      <c r="Q3179" s="167">
        <v>220.16</v>
      </c>
      <c r="S3179" s="167">
        <f t="shared" si="49"/>
        <v>220.16</v>
      </c>
      <c r="T3179" s="167" t="s">
        <v>1361</v>
      </c>
    </row>
    <row r="3180" spans="1:20">
      <c r="A3180" s="167">
        <v>51450</v>
      </c>
      <c r="B3180" s="168">
        <v>45931</v>
      </c>
      <c r="C3180" s="168">
        <v>45931</v>
      </c>
      <c r="D3180" s="167" t="s">
        <v>5545</v>
      </c>
      <c r="E3180" s="167" t="s">
        <v>5545</v>
      </c>
      <c r="F3180" s="167" t="s">
        <v>1425</v>
      </c>
      <c r="G3180" s="167" t="s">
        <v>1426</v>
      </c>
      <c r="I3180" s="167" t="s">
        <v>1405</v>
      </c>
      <c r="J3180" s="167" t="s">
        <v>2889</v>
      </c>
      <c r="K3180" s="167" t="s">
        <v>1016</v>
      </c>
      <c r="L3180" s="167" t="s">
        <v>2890</v>
      </c>
      <c r="M3180" s="167" t="s">
        <v>2879</v>
      </c>
      <c r="O3180" s="167">
        <v>11111</v>
      </c>
      <c r="P3180" s="167" t="s">
        <v>4987</v>
      </c>
      <c r="Q3180" s="167">
        <v>3.84</v>
      </c>
      <c r="S3180" s="167">
        <f t="shared" si="49"/>
        <v>3.84</v>
      </c>
      <c r="T3180" s="167" t="s">
        <v>1361</v>
      </c>
    </row>
    <row r="3181" spans="1:20">
      <c r="A3181" s="167">
        <v>51450</v>
      </c>
      <c r="B3181" s="168">
        <v>45931</v>
      </c>
      <c r="C3181" s="168">
        <v>45931</v>
      </c>
      <c r="D3181" s="167" t="s">
        <v>5545</v>
      </c>
      <c r="E3181" s="167" t="s">
        <v>5545</v>
      </c>
      <c r="F3181" s="167" t="s">
        <v>1425</v>
      </c>
      <c r="G3181" s="167" t="s">
        <v>1426</v>
      </c>
      <c r="I3181" s="167" t="s">
        <v>1405</v>
      </c>
      <c r="J3181" s="167" t="s">
        <v>1540</v>
      </c>
      <c r="K3181" s="167" t="s">
        <v>1016</v>
      </c>
      <c r="L3181" s="167" t="s">
        <v>1541</v>
      </c>
      <c r="M3181" s="167" t="s">
        <v>2879</v>
      </c>
      <c r="O3181" s="167">
        <v>11111</v>
      </c>
      <c r="P3181" s="167" t="s">
        <v>4987</v>
      </c>
      <c r="Q3181" s="167">
        <v>42.24</v>
      </c>
      <c r="S3181" s="167">
        <f t="shared" si="49"/>
        <v>42.24</v>
      </c>
      <c r="T3181" s="167" t="s">
        <v>1361</v>
      </c>
    </row>
    <row r="3182" spans="1:20">
      <c r="A3182" s="167">
        <v>51450</v>
      </c>
      <c r="B3182" s="168">
        <v>45931</v>
      </c>
      <c r="C3182" s="168">
        <v>45931</v>
      </c>
      <c r="D3182" s="167" t="s">
        <v>5545</v>
      </c>
      <c r="E3182" s="167" t="s">
        <v>5545</v>
      </c>
      <c r="F3182" s="167" t="s">
        <v>1425</v>
      </c>
      <c r="G3182" s="167" t="s">
        <v>1426</v>
      </c>
      <c r="I3182" s="167" t="s">
        <v>1405</v>
      </c>
      <c r="J3182" s="167" t="s">
        <v>2459</v>
      </c>
      <c r="K3182" s="167" t="s">
        <v>1016</v>
      </c>
      <c r="L3182" s="167" t="s">
        <v>2460</v>
      </c>
      <c r="M3182" s="167" t="s">
        <v>2879</v>
      </c>
      <c r="O3182" s="167">
        <v>11111</v>
      </c>
      <c r="P3182" s="167" t="s">
        <v>4987</v>
      </c>
      <c r="Q3182" s="167">
        <v>220.16</v>
      </c>
      <c r="S3182" s="167">
        <f t="shared" si="49"/>
        <v>220.16</v>
      </c>
      <c r="T3182" s="167" t="s">
        <v>1361</v>
      </c>
    </row>
    <row r="3183" spans="1:20">
      <c r="A3183" s="167">
        <v>51450</v>
      </c>
      <c r="B3183" s="168">
        <v>45931</v>
      </c>
      <c r="C3183" s="168">
        <v>45931</v>
      </c>
      <c r="D3183" s="167" t="s">
        <v>5546</v>
      </c>
      <c r="E3183" s="167" t="s">
        <v>5546</v>
      </c>
      <c r="F3183" s="167" t="s">
        <v>1425</v>
      </c>
      <c r="G3183" s="167" t="s">
        <v>1426</v>
      </c>
      <c r="I3183" s="167" t="s">
        <v>1405</v>
      </c>
      <c r="J3183" s="167" t="s">
        <v>2889</v>
      </c>
      <c r="K3183" s="167" t="s">
        <v>1016</v>
      </c>
      <c r="L3183" s="167" t="s">
        <v>2890</v>
      </c>
      <c r="M3183" s="167" t="s">
        <v>2879</v>
      </c>
      <c r="O3183" s="167">
        <v>11112</v>
      </c>
      <c r="P3183" s="167" t="s">
        <v>4987</v>
      </c>
      <c r="Q3183" s="167">
        <v>3.84</v>
      </c>
      <c r="S3183" s="167">
        <f t="shared" si="49"/>
        <v>3.84</v>
      </c>
      <c r="T3183" s="167" t="s">
        <v>1361</v>
      </c>
    </row>
    <row r="3184" spans="1:20">
      <c r="A3184" s="167">
        <v>51450</v>
      </c>
      <c r="B3184" s="168">
        <v>45931</v>
      </c>
      <c r="C3184" s="168">
        <v>45931</v>
      </c>
      <c r="D3184" s="167" t="s">
        <v>5546</v>
      </c>
      <c r="E3184" s="167" t="s">
        <v>5546</v>
      </c>
      <c r="F3184" s="167" t="s">
        <v>1425</v>
      </c>
      <c r="G3184" s="167" t="s">
        <v>1426</v>
      </c>
      <c r="I3184" s="167" t="s">
        <v>1405</v>
      </c>
      <c r="J3184" s="167" t="s">
        <v>1540</v>
      </c>
      <c r="K3184" s="167" t="s">
        <v>1016</v>
      </c>
      <c r="L3184" s="167" t="s">
        <v>1541</v>
      </c>
      <c r="M3184" s="167" t="s">
        <v>2879</v>
      </c>
      <c r="O3184" s="167">
        <v>11112</v>
      </c>
      <c r="P3184" s="167" t="s">
        <v>4987</v>
      </c>
      <c r="Q3184" s="167">
        <v>42.24</v>
      </c>
      <c r="S3184" s="167">
        <f t="shared" si="49"/>
        <v>42.24</v>
      </c>
      <c r="T3184" s="167" t="s">
        <v>1361</v>
      </c>
    </row>
    <row r="3185" spans="1:20">
      <c r="A3185" s="167">
        <v>51450</v>
      </c>
      <c r="B3185" s="168">
        <v>45931</v>
      </c>
      <c r="C3185" s="168">
        <v>45931</v>
      </c>
      <c r="D3185" s="167" t="s">
        <v>5546</v>
      </c>
      <c r="E3185" s="167" t="s">
        <v>5546</v>
      </c>
      <c r="F3185" s="167" t="s">
        <v>1425</v>
      </c>
      <c r="G3185" s="167" t="s">
        <v>1426</v>
      </c>
      <c r="I3185" s="167" t="s">
        <v>1405</v>
      </c>
      <c r="J3185" s="167" t="s">
        <v>2459</v>
      </c>
      <c r="K3185" s="167" t="s">
        <v>1016</v>
      </c>
      <c r="L3185" s="167" t="s">
        <v>2460</v>
      </c>
      <c r="M3185" s="167" t="s">
        <v>2879</v>
      </c>
      <c r="O3185" s="167">
        <v>11112</v>
      </c>
      <c r="P3185" s="167" t="s">
        <v>4987</v>
      </c>
      <c r="Q3185" s="167">
        <v>220.16</v>
      </c>
      <c r="S3185" s="167">
        <f t="shared" si="49"/>
        <v>220.16</v>
      </c>
      <c r="T3185" s="167" t="s">
        <v>1361</v>
      </c>
    </row>
    <row r="3186" spans="1:20">
      <c r="A3186" s="167">
        <v>51450</v>
      </c>
      <c r="B3186" s="168">
        <v>45931</v>
      </c>
      <c r="C3186" s="168">
        <v>45931</v>
      </c>
      <c r="D3186" s="167" t="s">
        <v>5547</v>
      </c>
      <c r="E3186" s="167" t="s">
        <v>5547</v>
      </c>
      <c r="F3186" s="167" t="s">
        <v>1425</v>
      </c>
      <c r="G3186" s="167" t="s">
        <v>1426</v>
      </c>
      <c r="I3186" s="167" t="s">
        <v>1405</v>
      </c>
      <c r="J3186" s="167" t="s">
        <v>2889</v>
      </c>
      <c r="K3186" s="167" t="s">
        <v>1016</v>
      </c>
      <c r="L3186" s="167" t="s">
        <v>2890</v>
      </c>
      <c r="M3186" s="167" t="s">
        <v>2879</v>
      </c>
      <c r="O3186" s="167">
        <v>11113</v>
      </c>
      <c r="P3186" s="167" t="s">
        <v>4987</v>
      </c>
      <c r="Q3186" s="167">
        <v>3.84</v>
      </c>
      <c r="S3186" s="167">
        <f t="shared" si="49"/>
        <v>3.84</v>
      </c>
      <c r="T3186" s="167" t="s">
        <v>1361</v>
      </c>
    </row>
    <row r="3187" spans="1:20">
      <c r="A3187" s="167">
        <v>51450</v>
      </c>
      <c r="B3187" s="168">
        <v>45931</v>
      </c>
      <c r="C3187" s="168">
        <v>45931</v>
      </c>
      <c r="D3187" s="167" t="s">
        <v>5547</v>
      </c>
      <c r="E3187" s="167" t="s">
        <v>5547</v>
      </c>
      <c r="F3187" s="167" t="s">
        <v>1425</v>
      </c>
      <c r="G3187" s="167" t="s">
        <v>1426</v>
      </c>
      <c r="I3187" s="167" t="s">
        <v>1405</v>
      </c>
      <c r="J3187" s="167" t="s">
        <v>1540</v>
      </c>
      <c r="K3187" s="167" t="s">
        <v>1016</v>
      </c>
      <c r="L3187" s="167" t="s">
        <v>1541</v>
      </c>
      <c r="M3187" s="167" t="s">
        <v>2879</v>
      </c>
      <c r="O3187" s="167">
        <v>11113</v>
      </c>
      <c r="P3187" s="167" t="s">
        <v>4987</v>
      </c>
      <c r="Q3187" s="167">
        <v>42.24</v>
      </c>
      <c r="S3187" s="167">
        <f t="shared" si="49"/>
        <v>42.24</v>
      </c>
      <c r="T3187" s="167" t="s">
        <v>1361</v>
      </c>
    </row>
    <row r="3188" spans="1:20">
      <c r="A3188" s="167">
        <v>51450</v>
      </c>
      <c r="B3188" s="168">
        <v>45931</v>
      </c>
      <c r="C3188" s="168">
        <v>45931</v>
      </c>
      <c r="D3188" s="167" t="s">
        <v>5548</v>
      </c>
      <c r="E3188" s="167" t="s">
        <v>5548</v>
      </c>
      <c r="F3188" s="167" t="s">
        <v>1425</v>
      </c>
      <c r="G3188" s="167" t="s">
        <v>1426</v>
      </c>
      <c r="I3188" s="167" t="s">
        <v>1405</v>
      </c>
      <c r="J3188" s="167" t="s">
        <v>2889</v>
      </c>
      <c r="K3188" s="167" t="s">
        <v>1016</v>
      </c>
      <c r="L3188" s="167" t="s">
        <v>2890</v>
      </c>
      <c r="M3188" s="167" t="s">
        <v>2879</v>
      </c>
      <c r="O3188" s="167">
        <v>11114</v>
      </c>
      <c r="P3188" s="167" t="s">
        <v>4987</v>
      </c>
      <c r="Q3188" s="167">
        <v>3.84</v>
      </c>
      <c r="S3188" s="167">
        <f t="shared" si="49"/>
        <v>3.84</v>
      </c>
      <c r="T3188" s="167" t="s">
        <v>1361</v>
      </c>
    </row>
    <row r="3189" spans="1:20">
      <c r="A3189" s="167">
        <v>51450</v>
      </c>
      <c r="B3189" s="168">
        <v>45931</v>
      </c>
      <c r="C3189" s="168">
        <v>45931</v>
      </c>
      <c r="D3189" s="167" t="s">
        <v>5548</v>
      </c>
      <c r="E3189" s="167" t="s">
        <v>5548</v>
      </c>
      <c r="F3189" s="167" t="s">
        <v>1425</v>
      </c>
      <c r="G3189" s="167" t="s">
        <v>1426</v>
      </c>
      <c r="I3189" s="167" t="s">
        <v>1405</v>
      </c>
      <c r="J3189" s="167" t="s">
        <v>1540</v>
      </c>
      <c r="K3189" s="167" t="s">
        <v>1016</v>
      </c>
      <c r="L3189" s="167" t="s">
        <v>1541</v>
      </c>
      <c r="M3189" s="167" t="s">
        <v>2879</v>
      </c>
      <c r="O3189" s="167">
        <v>11114</v>
      </c>
      <c r="P3189" s="167" t="s">
        <v>4987</v>
      </c>
      <c r="Q3189" s="167">
        <v>21.12</v>
      </c>
      <c r="S3189" s="167">
        <f t="shared" si="49"/>
        <v>21.12</v>
      </c>
      <c r="T3189" s="167" t="s">
        <v>1361</v>
      </c>
    </row>
    <row r="3190" spans="1:20">
      <c r="A3190" s="167">
        <v>51450</v>
      </c>
      <c r="B3190" s="168">
        <v>45931</v>
      </c>
      <c r="C3190" s="168">
        <v>45931</v>
      </c>
      <c r="D3190" s="167" t="s">
        <v>5549</v>
      </c>
      <c r="E3190" s="167" t="s">
        <v>5549</v>
      </c>
      <c r="F3190" s="167" t="s">
        <v>1425</v>
      </c>
      <c r="G3190" s="167" t="s">
        <v>1426</v>
      </c>
      <c r="I3190" s="167" t="s">
        <v>1405</v>
      </c>
      <c r="J3190" s="167" t="s">
        <v>2889</v>
      </c>
      <c r="K3190" s="167" t="s">
        <v>1016</v>
      </c>
      <c r="L3190" s="167" t="s">
        <v>2890</v>
      </c>
      <c r="M3190" s="167" t="s">
        <v>2879</v>
      </c>
      <c r="O3190" s="167">
        <v>11115</v>
      </c>
      <c r="P3190" s="167" t="s">
        <v>4987</v>
      </c>
      <c r="Q3190" s="167">
        <v>3.84</v>
      </c>
      <c r="S3190" s="167">
        <f t="shared" si="49"/>
        <v>3.84</v>
      </c>
      <c r="T3190" s="167" t="s">
        <v>1361</v>
      </c>
    </row>
    <row r="3191" spans="1:20">
      <c r="A3191" s="167">
        <v>51450</v>
      </c>
      <c r="B3191" s="168">
        <v>45931</v>
      </c>
      <c r="C3191" s="168">
        <v>45931</v>
      </c>
      <c r="D3191" s="167" t="s">
        <v>5549</v>
      </c>
      <c r="E3191" s="167" t="s">
        <v>5549</v>
      </c>
      <c r="F3191" s="167" t="s">
        <v>1425</v>
      </c>
      <c r="G3191" s="167" t="s">
        <v>1426</v>
      </c>
      <c r="I3191" s="167" t="s">
        <v>1405</v>
      </c>
      <c r="J3191" s="167" t="s">
        <v>1501</v>
      </c>
      <c r="K3191" s="167" t="s">
        <v>1016</v>
      </c>
      <c r="L3191" s="167" t="s">
        <v>1502</v>
      </c>
      <c r="M3191" s="167" t="s">
        <v>2879</v>
      </c>
      <c r="O3191" s="167">
        <v>11115</v>
      </c>
      <c r="P3191" s="167" t="s">
        <v>4987</v>
      </c>
      <c r="Q3191" s="167">
        <v>17.600000000000001</v>
      </c>
      <c r="S3191" s="167">
        <f t="shared" si="49"/>
        <v>17.600000000000001</v>
      </c>
      <c r="T3191" s="167" t="s">
        <v>1361</v>
      </c>
    </row>
    <row r="3192" spans="1:20">
      <c r="A3192" s="167">
        <v>51450</v>
      </c>
      <c r="B3192" s="168">
        <v>45931</v>
      </c>
      <c r="C3192" s="168">
        <v>45931</v>
      </c>
      <c r="D3192" s="167" t="s">
        <v>6107</v>
      </c>
      <c r="E3192" s="167" t="s">
        <v>6107</v>
      </c>
      <c r="F3192" s="167" t="s">
        <v>1425</v>
      </c>
      <c r="G3192" s="167" t="s">
        <v>1426</v>
      </c>
      <c r="I3192" s="167" t="s">
        <v>1405</v>
      </c>
      <c r="J3192" s="167" t="s">
        <v>2889</v>
      </c>
      <c r="K3192" s="167" t="s">
        <v>1016</v>
      </c>
      <c r="L3192" s="167" t="s">
        <v>2890</v>
      </c>
      <c r="M3192" s="167" t="s">
        <v>2879</v>
      </c>
      <c r="O3192" s="167">
        <v>11116</v>
      </c>
      <c r="P3192" s="167" t="s">
        <v>4987</v>
      </c>
      <c r="Q3192" s="167">
        <v>7.68</v>
      </c>
      <c r="S3192" s="167">
        <f t="shared" si="49"/>
        <v>7.68</v>
      </c>
      <c r="T3192" s="167" t="s">
        <v>1361</v>
      </c>
    </row>
    <row r="3193" spans="1:20">
      <c r="A3193" s="167">
        <v>51450</v>
      </c>
      <c r="B3193" s="168">
        <v>45931</v>
      </c>
      <c r="C3193" s="168">
        <v>45931</v>
      </c>
      <c r="D3193" s="167" t="s">
        <v>6108</v>
      </c>
      <c r="E3193" s="167" t="s">
        <v>6108</v>
      </c>
      <c r="F3193" s="167" t="s">
        <v>1425</v>
      </c>
      <c r="G3193" s="167" t="s">
        <v>1426</v>
      </c>
      <c r="I3193" s="167" t="s">
        <v>1405</v>
      </c>
      <c r="J3193" s="167" t="s">
        <v>2889</v>
      </c>
      <c r="K3193" s="167" t="s">
        <v>1016</v>
      </c>
      <c r="L3193" s="167" t="s">
        <v>2890</v>
      </c>
      <c r="M3193" s="167" t="s">
        <v>2879</v>
      </c>
      <c r="O3193" s="167">
        <v>11117</v>
      </c>
      <c r="P3193" s="167" t="s">
        <v>4987</v>
      </c>
      <c r="Q3193" s="167">
        <v>3.84</v>
      </c>
      <c r="S3193" s="167">
        <f t="shared" si="49"/>
        <v>3.84</v>
      </c>
      <c r="T3193" s="167" t="s">
        <v>1361</v>
      </c>
    </row>
    <row r="3194" spans="1:20">
      <c r="A3194" s="167">
        <v>51450</v>
      </c>
      <c r="B3194" s="168">
        <v>45931</v>
      </c>
      <c r="C3194" s="168">
        <v>45931</v>
      </c>
      <c r="D3194" s="167" t="s">
        <v>6109</v>
      </c>
      <c r="E3194" s="167" t="s">
        <v>6109</v>
      </c>
      <c r="F3194" s="167" t="s">
        <v>1425</v>
      </c>
      <c r="G3194" s="167" t="s">
        <v>1426</v>
      </c>
      <c r="I3194" s="167" t="s">
        <v>1405</v>
      </c>
      <c r="J3194" s="167" t="s">
        <v>2889</v>
      </c>
      <c r="K3194" s="167" t="s">
        <v>1016</v>
      </c>
      <c r="L3194" s="167" t="s">
        <v>2890</v>
      </c>
      <c r="M3194" s="167" t="s">
        <v>2879</v>
      </c>
      <c r="O3194" s="167">
        <v>11118</v>
      </c>
      <c r="P3194" s="167" t="s">
        <v>4987</v>
      </c>
      <c r="Q3194" s="167">
        <v>3.84</v>
      </c>
      <c r="S3194" s="167">
        <f t="shared" si="49"/>
        <v>3.84</v>
      </c>
      <c r="T3194" s="167" t="s">
        <v>1361</v>
      </c>
    </row>
    <row r="3195" spans="1:20">
      <c r="A3195" s="167">
        <v>51450</v>
      </c>
      <c r="B3195" s="168">
        <v>45931</v>
      </c>
      <c r="C3195" s="168">
        <v>45931</v>
      </c>
      <c r="D3195" s="167" t="s">
        <v>6110</v>
      </c>
      <c r="E3195" s="167" t="s">
        <v>6110</v>
      </c>
      <c r="F3195" s="167" t="s">
        <v>1425</v>
      </c>
      <c r="G3195" s="167" t="s">
        <v>1426</v>
      </c>
      <c r="I3195" s="167" t="s">
        <v>1405</v>
      </c>
      <c r="J3195" s="167" t="s">
        <v>2889</v>
      </c>
      <c r="K3195" s="167" t="s">
        <v>1016</v>
      </c>
      <c r="L3195" s="167" t="s">
        <v>2890</v>
      </c>
      <c r="M3195" s="167" t="s">
        <v>2879</v>
      </c>
      <c r="O3195" s="167">
        <v>11119</v>
      </c>
      <c r="P3195" s="167" t="s">
        <v>4987</v>
      </c>
      <c r="Q3195" s="167">
        <v>3.84</v>
      </c>
      <c r="S3195" s="167">
        <f t="shared" si="49"/>
        <v>3.84</v>
      </c>
      <c r="T3195" s="167" t="s">
        <v>1361</v>
      </c>
    </row>
    <row r="3196" spans="1:20">
      <c r="A3196" s="167">
        <v>51450</v>
      </c>
      <c r="B3196" s="168">
        <v>45931</v>
      </c>
      <c r="C3196" s="168">
        <v>45931</v>
      </c>
      <c r="D3196" s="167" t="s">
        <v>6111</v>
      </c>
      <c r="E3196" s="167" t="s">
        <v>6111</v>
      </c>
      <c r="F3196" s="167" t="s">
        <v>1425</v>
      </c>
      <c r="G3196" s="167" t="s">
        <v>1426</v>
      </c>
      <c r="I3196" s="167" t="s">
        <v>1405</v>
      </c>
      <c r="J3196" s="167" t="s">
        <v>2889</v>
      </c>
      <c r="K3196" s="167" t="s">
        <v>1016</v>
      </c>
      <c r="L3196" s="167" t="s">
        <v>2890</v>
      </c>
      <c r="M3196" s="167" t="s">
        <v>2879</v>
      </c>
      <c r="O3196" s="167">
        <v>11120</v>
      </c>
      <c r="P3196" s="167" t="s">
        <v>4987</v>
      </c>
      <c r="Q3196" s="167">
        <v>3.92</v>
      </c>
      <c r="S3196" s="167">
        <f t="shared" si="49"/>
        <v>3.92</v>
      </c>
      <c r="T3196" s="167" t="s">
        <v>1361</v>
      </c>
    </row>
    <row r="3197" spans="1:20">
      <c r="A3197" s="167">
        <v>51450</v>
      </c>
      <c r="B3197" s="168">
        <v>45931</v>
      </c>
      <c r="C3197" s="168">
        <v>45931</v>
      </c>
      <c r="D3197" s="167" t="s">
        <v>6112</v>
      </c>
      <c r="E3197" s="167" t="s">
        <v>6112</v>
      </c>
      <c r="F3197" s="167" t="s">
        <v>1425</v>
      </c>
      <c r="G3197" s="167" t="s">
        <v>1426</v>
      </c>
      <c r="I3197" s="167" t="s">
        <v>1405</v>
      </c>
      <c r="J3197" s="167" t="s">
        <v>2889</v>
      </c>
      <c r="K3197" s="167" t="s">
        <v>1016</v>
      </c>
      <c r="L3197" s="167" t="s">
        <v>2890</v>
      </c>
      <c r="M3197" s="167" t="s">
        <v>2879</v>
      </c>
      <c r="O3197" s="167">
        <v>11121</v>
      </c>
      <c r="P3197" s="167" t="s">
        <v>4987</v>
      </c>
      <c r="Q3197" s="167">
        <v>3.92</v>
      </c>
      <c r="S3197" s="167">
        <f t="shared" si="49"/>
        <v>3.92</v>
      </c>
      <c r="T3197" s="167" t="s">
        <v>1361</v>
      </c>
    </row>
    <row r="3198" spans="1:20">
      <c r="A3198" s="167">
        <v>51450</v>
      </c>
      <c r="B3198" s="168">
        <v>45931</v>
      </c>
      <c r="C3198" s="168">
        <v>45931</v>
      </c>
      <c r="D3198" s="167" t="s">
        <v>5338</v>
      </c>
      <c r="E3198" s="167" t="s">
        <v>5338</v>
      </c>
      <c r="F3198" s="167" t="s">
        <v>1425</v>
      </c>
      <c r="G3198" s="167" t="s">
        <v>1426</v>
      </c>
      <c r="I3198" s="167" t="s">
        <v>1650</v>
      </c>
      <c r="J3198" s="167" t="s">
        <v>2005</v>
      </c>
      <c r="K3198" s="167" t="s">
        <v>682</v>
      </c>
      <c r="L3198" s="167" t="s">
        <v>2006</v>
      </c>
      <c r="M3198" s="167" t="s">
        <v>3214</v>
      </c>
      <c r="O3198" s="167">
        <v>11158</v>
      </c>
      <c r="P3198" s="167" t="s">
        <v>4987</v>
      </c>
      <c r="Q3198" s="167">
        <v>216.07</v>
      </c>
      <c r="S3198" s="167">
        <f t="shared" si="49"/>
        <v>216.07</v>
      </c>
      <c r="T3198" s="167" t="s">
        <v>1361</v>
      </c>
    </row>
    <row r="3199" spans="1:20">
      <c r="A3199" s="167">
        <v>51450</v>
      </c>
      <c r="B3199" s="168">
        <v>45945</v>
      </c>
      <c r="C3199" s="168">
        <v>45945</v>
      </c>
      <c r="D3199" s="167" t="s">
        <v>5342</v>
      </c>
      <c r="E3199" s="167" t="s">
        <v>5342</v>
      </c>
      <c r="F3199" s="167" t="s">
        <v>1425</v>
      </c>
      <c r="G3199" s="167" t="s">
        <v>1426</v>
      </c>
      <c r="I3199" s="167" t="s">
        <v>1384</v>
      </c>
      <c r="J3199" s="167" t="s">
        <v>2945</v>
      </c>
      <c r="K3199" s="167" t="s">
        <v>1076</v>
      </c>
      <c r="L3199" s="167" t="s">
        <v>2946</v>
      </c>
      <c r="M3199" s="167" t="s">
        <v>1396</v>
      </c>
      <c r="O3199" s="167">
        <v>11273</v>
      </c>
      <c r="P3199" s="167" t="s">
        <v>4987</v>
      </c>
      <c r="Q3199" s="167">
        <v>41.6</v>
      </c>
      <c r="S3199" s="167">
        <f t="shared" si="49"/>
        <v>41.6</v>
      </c>
      <c r="T3199" s="167" t="s">
        <v>1361</v>
      </c>
    </row>
    <row r="3200" spans="1:20">
      <c r="A3200" s="167">
        <v>51450</v>
      </c>
      <c r="B3200" s="168">
        <v>45945</v>
      </c>
      <c r="C3200" s="168">
        <v>45945</v>
      </c>
      <c r="D3200" s="167" t="s">
        <v>5342</v>
      </c>
      <c r="E3200" s="167" t="s">
        <v>5342</v>
      </c>
      <c r="F3200" s="167" t="s">
        <v>1425</v>
      </c>
      <c r="G3200" s="167" t="s">
        <v>1426</v>
      </c>
      <c r="I3200" s="167" t="s">
        <v>1384</v>
      </c>
      <c r="J3200" s="167" t="s">
        <v>2785</v>
      </c>
      <c r="K3200" s="167" t="s">
        <v>1076</v>
      </c>
      <c r="L3200" s="167" t="s">
        <v>2786</v>
      </c>
      <c r="M3200" s="167" t="s">
        <v>1396</v>
      </c>
      <c r="O3200" s="167">
        <v>11273</v>
      </c>
      <c r="P3200" s="167" t="s">
        <v>4987</v>
      </c>
      <c r="Q3200" s="167">
        <v>137.69999999999999</v>
      </c>
      <c r="S3200" s="167">
        <f t="shared" si="49"/>
        <v>137.69999999999999</v>
      </c>
      <c r="T3200" s="167" t="s">
        <v>1361</v>
      </c>
    </row>
    <row r="3201" spans="1:20">
      <c r="A3201" s="167">
        <v>51450</v>
      </c>
      <c r="B3201" s="168">
        <v>45945</v>
      </c>
      <c r="C3201" s="168">
        <v>45945</v>
      </c>
      <c r="D3201" s="167" t="s">
        <v>5343</v>
      </c>
      <c r="E3201" s="167" t="s">
        <v>5343</v>
      </c>
      <c r="F3201" s="167" t="s">
        <v>1425</v>
      </c>
      <c r="G3201" s="167" t="s">
        <v>1426</v>
      </c>
      <c r="I3201" s="167" t="s">
        <v>1384</v>
      </c>
      <c r="J3201" s="167" t="s">
        <v>2466</v>
      </c>
      <c r="K3201" s="167" t="s">
        <v>1086</v>
      </c>
      <c r="L3201" s="167" t="s">
        <v>2467</v>
      </c>
      <c r="M3201" s="167" t="s">
        <v>1399</v>
      </c>
      <c r="O3201" s="167">
        <v>11274</v>
      </c>
      <c r="P3201" s="167" t="s">
        <v>4987</v>
      </c>
      <c r="Q3201" s="167">
        <v>11.25</v>
      </c>
      <c r="S3201" s="167">
        <f t="shared" si="49"/>
        <v>11.25</v>
      </c>
      <c r="T3201" s="167" t="s">
        <v>1361</v>
      </c>
    </row>
    <row r="3202" spans="1:20">
      <c r="A3202" s="167">
        <v>51450</v>
      </c>
      <c r="B3202" s="168">
        <v>45945</v>
      </c>
      <c r="C3202" s="168">
        <v>45945</v>
      </c>
      <c r="D3202" s="167" t="s">
        <v>5343</v>
      </c>
      <c r="E3202" s="167" t="s">
        <v>5343</v>
      </c>
      <c r="F3202" s="167" t="s">
        <v>1425</v>
      </c>
      <c r="G3202" s="167" t="s">
        <v>1426</v>
      </c>
      <c r="I3202" s="167" t="s">
        <v>1384</v>
      </c>
      <c r="J3202" s="167" t="s">
        <v>2987</v>
      </c>
      <c r="K3202" s="167" t="s">
        <v>1086</v>
      </c>
      <c r="L3202" s="167" t="s">
        <v>2988</v>
      </c>
      <c r="M3202" s="167" t="s">
        <v>1399</v>
      </c>
      <c r="O3202" s="167">
        <v>11274</v>
      </c>
      <c r="P3202" s="167" t="s">
        <v>4987</v>
      </c>
      <c r="Q3202" s="167">
        <v>15.75</v>
      </c>
      <c r="S3202" s="167">
        <f t="shared" si="49"/>
        <v>15.75</v>
      </c>
      <c r="T3202" s="167" t="s">
        <v>1361</v>
      </c>
    </row>
    <row r="3203" spans="1:20">
      <c r="A3203" s="167">
        <v>51450</v>
      </c>
      <c r="B3203" s="168">
        <v>45945</v>
      </c>
      <c r="C3203" s="168">
        <v>45945</v>
      </c>
      <c r="D3203" s="167" t="s">
        <v>5343</v>
      </c>
      <c r="E3203" s="167" t="s">
        <v>5343</v>
      </c>
      <c r="F3203" s="167" t="s">
        <v>1425</v>
      </c>
      <c r="G3203" s="167" t="s">
        <v>1426</v>
      </c>
      <c r="I3203" s="167" t="s">
        <v>1384</v>
      </c>
      <c r="J3203" s="167" t="s">
        <v>2991</v>
      </c>
      <c r="K3203" s="167" t="s">
        <v>1086</v>
      </c>
      <c r="L3203" s="167" t="s">
        <v>2992</v>
      </c>
      <c r="M3203" s="167" t="s">
        <v>1399</v>
      </c>
      <c r="O3203" s="167">
        <v>11274</v>
      </c>
      <c r="P3203" s="167" t="s">
        <v>4987</v>
      </c>
      <c r="Q3203" s="167">
        <v>16.32</v>
      </c>
      <c r="S3203" s="167">
        <f t="shared" ref="S3203:S3266" si="50">Q3203-R3203</f>
        <v>16.32</v>
      </c>
      <c r="T3203" s="167" t="s">
        <v>1361</v>
      </c>
    </row>
    <row r="3204" spans="1:20">
      <c r="A3204" s="167">
        <v>51450</v>
      </c>
      <c r="B3204" s="168">
        <v>45945</v>
      </c>
      <c r="C3204" s="168">
        <v>45945</v>
      </c>
      <c r="D3204" s="167" t="s">
        <v>5343</v>
      </c>
      <c r="E3204" s="167" t="s">
        <v>5343</v>
      </c>
      <c r="F3204" s="167" t="s">
        <v>1425</v>
      </c>
      <c r="G3204" s="167" t="s">
        <v>1426</v>
      </c>
      <c r="I3204" s="167" t="s">
        <v>1384</v>
      </c>
      <c r="J3204" s="167" t="s">
        <v>1501</v>
      </c>
      <c r="K3204" s="167" t="s">
        <v>1086</v>
      </c>
      <c r="L3204" s="167" t="s">
        <v>1502</v>
      </c>
      <c r="M3204" s="167" t="s">
        <v>1399</v>
      </c>
      <c r="O3204" s="167">
        <v>11274</v>
      </c>
      <c r="P3204" s="167" t="s">
        <v>4987</v>
      </c>
      <c r="Q3204" s="167">
        <v>17.600000000000001</v>
      </c>
      <c r="S3204" s="167">
        <f t="shared" si="50"/>
        <v>17.600000000000001</v>
      </c>
      <c r="T3204" s="167" t="s">
        <v>1361</v>
      </c>
    </row>
    <row r="3205" spans="1:20">
      <c r="A3205" s="167">
        <v>51450</v>
      </c>
      <c r="B3205" s="168">
        <v>45945</v>
      </c>
      <c r="C3205" s="168">
        <v>45945</v>
      </c>
      <c r="D3205" s="167" t="s">
        <v>5343</v>
      </c>
      <c r="E3205" s="167" t="s">
        <v>5343</v>
      </c>
      <c r="F3205" s="167" t="s">
        <v>1425</v>
      </c>
      <c r="G3205" s="167" t="s">
        <v>1426</v>
      </c>
      <c r="I3205" s="167" t="s">
        <v>1384</v>
      </c>
      <c r="J3205" s="167" t="s">
        <v>1583</v>
      </c>
      <c r="K3205" s="167" t="s">
        <v>1086</v>
      </c>
      <c r="L3205" s="167" t="s">
        <v>1584</v>
      </c>
      <c r="M3205" s="167" t="s">
        <v>1399</v>
      </c>
      <c r="O3205" s="167">
        <v>11274</v>
      </c>
      <c r="P3205" s="167" t="s">
        <v>4987</v>
      </c>
      <c r="Q3205" s="167">
        <v>19.2</v>
      </c>
      <c r="S3205" s="167">
        <f t="shared" si="50"/>
        <v>19.2</v>
      </c>
      <c r="T3205" s="167" t="s">
        <v>1361</v>
      </c>
    </row>
    <row r="3206" spans="1:20">
      <c r="A3206" s="167">
        <v>51450</v>
      </c>
      <c r="B3206" s="168">
        <v>45945</v>
      </c>
      <c r="C3206" s="168">
        <v>45945</v>
      </c>
      <c r="D3206" s="167" t="s">
        <v>5343</v>
      </c>
      <c r="E3206" s="167" t="s">
        <v>5343</v>
      </c>
      <c r="F3206" s="167" t="s">
        <v>1425</v>
      </c>
      <c r="G3206" s="167" t="s">
        <v>1426</v>
      </c>
      <c r="I3206" s="167" t="s">
        <v>1384</v>
      </c>
      <c r="J3206" s="167" t="s">
        <v>2981</v>
      </c>
      <c r="K3206" s="167" t="s">
        <v>1086</v>
      </c>
      <c r="L3206" s="167" t="s">
        <v>2982</v>
      </c>
      <c r="M3206" s="167" t="s">
        <v>1399</v>
      </c>
      <c r="O3206" s="167">
        <v>11274</v>
      </c>
      <c r="P3206" s="167" t="s">
        <v>4987</v>
      </c>
      <c r="Q3206" s="167">
        <v>30.4</v>
      </c>
      <c r="S3206" s="167">
        <f t="shared" si="50"/>
        <v>30.4</v>
      </c>
      <c r="T3206" s="167" t="s">
        <v>1361</v>
      </c>
    </row>
    <row r="3207" spans="1:20">
      <c r="A3207" s="167">
        <v>51450</v>
      </c>
      <c r="B3207" s="168">
        <v>45945</v>
      </c>
      <c r="C3207" s="168">
        <v>45945</v>
      </c>
      <c r="D3207" s="167" t="s">
        <v>5343</v>
      </c>
      <c r="E3207" s="167" t="s">
        <v>5343</v>
      </c>
      <c r="F3207" s="167" t="s">
        <v>1425</v>
      </c>
      <c r="G3207" s="167" t="s">
        <v>1426</v>
      </c>
      <c r="I3207" s="167" t="s">
        <v>1384</v>
      </c>
      <c r="J3207" s="167" t="s">
        <v>2984</v>
      </c>
      <c r="K3207" s="167" t="s">
        <v>1086</v>
      </c>
      <c r="L3207" s="167" t="s">
        <v>2985</v>
      </c>
      <c r="M3207" s="167" t="s">
        <v>1399</v>
      </c>
      <c r="O3207" s="167">
        <v>11274</v>
      </c>
      <c r="P3207" s="167" t="s">
        <v>4987</v>
      </c>
      <c r="Q3207" s="167">
        <v>92.8</v>
      </c>
      <c r="S3207" s="167">
        <f t="shared" si="50"/>
        <v>92.8</v>
      </c>
      <c r="T3207" s="167" t="s">
        <v>1361</v>
      </c>
    </row>
    <row r="3208" spans="1:20">
      <c r="A3208" s="167">
        <v>51450</v>
      </c>
      <c r="B3208" s="168">
        <v>45945</v>
      </c>
      <c r="C3208" s="168">
        <v>45945</v>
      </c>
      <c r="D3208" s="167" t="s">
        <v>5343</v>
      </c>
      <c r="E3208" s="167" t="s">
        <v>5343</v>
      </c>
      <c r="F3208" s="167" t="s">
        <v>1425</v>
      </c>
      <c r="G3208" s="167" t="s">
        <v>1426</v>
      </c>
      <c r="I3208" s="167" t="s">
        <v>1384</v>
      </c>
      <c r="J3208" s="167" t="s">
        <v>1693</v>
      </c>
      <c r="K3208" s="167" t="s">
        <v>1086</v>
      </c>
      <c r="L3208" s="167" t="s">
        <v>1694</v>
      </c>
      <c r="M3208" s="167" t="s">
        <v>1399</v>
      </c>
      <c r="O3208" s="167">
        <v>11274</v>
      </c>
      <c r="P3208" s="167" t="s">
        <v>4987</v>
      </c>
      <c r="Q3208" s="167">
        <v>130.56</v>
      </c>
      <c r="S3208" s="167">
        <f t="shared" si="50"/>
        <v>130.56</v>
      </c>
      <c r="T3208" s="167" t="s">
        <v>1361</v>
      </c>
    </row>
    <row r="3209" spans="1:20">
      <c r="A3209" s="167">
        <v>51450</v>
      </c>
      <c r="B3209" s="168">
        <v>45945</v>
      </c>
      <c r="C3209" s="168">
        <v>45945</v>
      </c>
      <c r="D3209" s="167" t="s">
        <v>5343</v>
      </c>
      <c r="E3209" s="167" t="s">
        <v>5343</v>
      </c>
      <c r="F3209" s="167" t="s">
        <v>1425</v>
      </c>
      <c r="G3209" s="167" t="s">
        <v>1426</v>
      </c>
      <c r="I3209" s="167" t="s">
        <v>1384</v>
      </c>
      <c r="J3209" s="167" t="s">
        <v>1741</v>
      </c>
      <c r="K3209" s="167" t="s">
        <v>1086</v>
      </c>
      <c r="L3209" s="167" t="s">
        <v>1742</v>
      </c>
      <c r="M3209" s="167" t="s">
        <v>1399</v>
      </c>
      <c r="O3209" s="167">
        <v>11274</v>
      </c>
      <c r="P3209" s="167" t="s">
        <v>4987</v>
      </c>
      <c r="Q3209" s="167">
        <v>156</v>
      </c>
      <c r="S3209" s="167">
        <f t="shared" si="50"/>
        <v>156</v>
      </c>
      <c r="T3209" s="167" t="s">
        <v>1361</v>
      </c>
    </row>
    <row r="3210" spans="1:20">
      <c r="A3210" s="167">
        <v>51450</v>
      </c>
      <c r="B3210" s="168">
        <v>45945</v>
      </c>
      <c r="C3210" s="168">
        <v>45945</v>
      </c>
      <c r="D3210" s="167" t="s">
        <v>5343</v>
      </c>
      <c r="E3210" s="167" t="s">
        <v>5343</v>
      </c>
      <c r="F3210" s="167" t="s">
        <v>1425</v>
      </c>
      <c r="G3210" s="167" t="s">
        <v>1426</v>
      </c>
      <c r="I3210" s="167" t="s">
        <v>1384</v>
      </c>
      <c r="J3210" s="167" t="s">
        <v>1788</v>
      </c>
      <c r="K3210" s="167" t="s">
        <v>1086</v>
      </c>
      <c r="L3210" s="167" t="s">
        <v>1789</v>
      </c>
      <c r="M3210" s="167" t="s">
        <v>1399</v>
      </c>
      <c r="O3210" s="167">
        <v>11274</v>
      </c>
      <c r="P3210" s="167" t="s">
        <v>4987</v>
      </c>
      <c r="Q3210" s="167">
        <v>680.8</v>
      </c>
      <c r="S3210" s="167">
        <f t="shared" si="50"/>
        <v>680.8</v>
      </c>
      <c r="T3210" s="167" t="s">
        <v>1361</v>
      </c>
    </row>
    <row r="3211" spans="1:20">
      <c r="A3211" s="167">
        <v>51450</v>
      </c>
      <c r="B3211" s="168">
        <v>45945</v>
      </c>
      <c r="C3211" s="168">
        <v>45945</v>
      </c>
      <c r="D3211" s="167" t="s">
        <v>5343</v>
      </c>
      <c r="E3211" s="167" t="s">
        <v>5343</v>
      </c>
      <c r="F3211" s="167" t="s">
        <v>1425</v>
      </c>
      <c r="G3211" s="167" t="s">
        <v>1426</v>
      </c>
      <c r="I3211" s="167" t="s">
        <v>1384</v>
      </c>
      <c r="J3211" s="167" t="s">
        <v>2981</v>
      </c>
      <c r="K3211" s="167" t="s">
        <v>1086</v>
      </c>
      <c r="L3211" s="167" t="s">
        <v>2982</v>
      </c>
      <c r="M3211" s="167" t="s">
        <v>1399</v>
      </c>
      <c r="O3211" s="167">
        <v>11274</v>
      </c>
      <c r="P3211" s="167" t="s">
        <v>4987</v>
      </c>
      <c r="Q3211" s="167">
        <v>2796.8</v>
      </c>
      <c r="S3211" s="167">
        <f t="shared" si="50"/>
        <v>2796.8</v>
      </c>
      <c r="T3211" s="167" t="s">
        <v>1361</v>
      </c>
    </row>
    <row r="3212" spans="1:20">
      <c r="A3212" s="167">
        <v>51450</v>
      </c>
      <c r="B3212" s="168">
        <v>45945</v>
      </c>
      <c r="C3212" s="168">
        <v>45945</v>
      </c>
      <c r="D3212" s="167" t="s">
        <v>5345</v>
      </c>
      <c r="E3212" s="167" t="s">
        <v>5345</v>
      </c>
      <c r="F3212" s="167" t="s">
        <v>1425</v>
      </c>
      <c r="G3212" s="167" t="s">
        <v>1426</v>
      </c>
      <c r="I3212" s="167" t="s">
        <v>1384</v>
      </c>
      <c r="J3212" s="167" t="s">
        <v>1583</v>
      </c>
      <c r="K3212" s="167" t="s">
        <v>1146</v>
      </c>
      <c r="L3212" s="167" t="s">
        <v>1584</v>
      </c>
      <c r="M3212" s="167" t="s">
        <v>1398</v>
      </c>
      <c r="O3212" s="167">
        <v>11276</v>
      </c>
      <c r="P3212" s="167" t="s">
        <v>4987</v>
      </c>
      <c r="Q3212" s="167">
        <v>6.4</v>
      </c>
      <c r="S3212" s="167">
        <f t="shared" si="50"/>
        <v>6.4</v>
      </c>
      <c r="T3212" s="167" t="s">
        <v>1361</v>
      </c>
    </row>
    <row r="3213" spans="1:20">
      <c r="A3213" s="167">
        <v>51450</v>
      </c>
      <c r="B3213" s="168">
        <v>45945</v>
      </c>
      <c r="C3213" s="168">
        <v>45945</v>
      </c>
      <c r="D3213" s="167" t="s">
        <v>5345</v>
      </c>
      <c r="E3213" s="167" t="s">
        <v>5345</v>
      </c>
      <c r="F3213" s="167" t="s">
        <v>1425</v>
      </c>
      <c r="G3213" s="167" t="s">
        <v>1426</v>
      </c>
      <c r="I3213" s="167" t="s">
        <v>1384</v>
      </c>
      <c r="J3213" s="167" t="s">
        <v>1510</v>
      </c>
      <c r="K3213" s="167" t="s">
        <v>1146</v>
      </c>
      <c r="L3213" s="167" t="s">
        <v>1511</v>
      </c>
      <c r="M3213" s="167" t="s">
        <v>1398</v>
      </c>
      <c r="O3213" s="167">
        <v>11276</v>
      </c>
      <c r="P3213" s="167" t="s">
        <v>4987</v>
      </c>
      <c r="Q3213" s="167">
        <v>64</v>
      </c>
      <c r="S3213" s="167">
        <f t="shared" si="50"/>
        <v>64</v>
      </c>
      <c r="T3213" s="167" t="s">
        <v>1361</v>
      </c>
    </row>
    <row r="3214" spans="1:20">
      <c r="A3214" s="167">
        <v>51450</v>
      </c>
      <c r="B3214" s="168">
        <v>45945</v>
      </c>
      <c r="C3214" s="168">
        <v>45945</v>
      </c>
      <c r="D3214" s="167" t="s">
        <v>5345</v>
      </c>
      <c r="E3214" s="167" t="s">
        <v>5345</v>
      </c>
      <c r="F3214" s="167" t="s">
        <v>1425</v>
      </c>
      <c r="G3214" s="167" t="s">
        <v>1426</v>
      </c>
      <c r="I3214" s="167" t="s">
        <v>1384</v>
      </c>
      <c r="J3214" s="167" t="s">
        <v>1501</v>
      </c>
      <c r="K3214" s="167" t="s">
        <v>1146</v>
      </c>
      <c r="L3214" s="167" t="s">
        <v>1502</v>
      </c>
      <c r="M3214" s="167" t="s">
        <v>1398</v>
      </c>
      <c r="O3214" s="167">
        <v>11276</v>
      </c>
      <c r="P3214" s="167" t="s">
        <v>4987</v>
      </c>
      <c r="Q3214" s="167">
        <v>2675.2</v>
      </c>
      <c r="S3214" s="167">
        <f t="shared" si="50"/>
        <v>2675.2</v>
      </c>
      <c r="T3214" s="167" t="s">
        <v>1361</v>
      </c>
    </row>
    <row r="3215" spans="1:20">
      <c r="A3215" s="167">
        <v>51450</v>
      </c>
      <c r="B3215" s="168">
        <v>45945</v>
      </c>
      <c r="C3215" s="168">
        <v>45945</v>
      </c>
      <c r="D3215" s="167" t="s">
        <v>5346</v>
      </c>
      <c r="E3215" s="167" t="s">
        <v>5346</v>
      </c>
      <c r="F3215" s="167" t="s">
        <v>1425</v>
      </c>
      <c r="G3215" s="167" t="s">
        <v>1426</v>
      </c>
      <c r="I3215" s="167" t="s">
        <v>1384</v>
      </c>
      <c r="J3215" s="167" t="s">
        <v>2892</v>
      </c>
      <c r="K3215" s="167" t="s">
        <v>1177</v>
      </c>
      <c r="L3215" s="167" t="s">
        <v>2893</v>
      </c>
      <c r="M3215" s="167" t="s">
        <v>1391</v>
      </c>
      <c r="O3215" s="167">
        <v>11277</v>
      </c>
      <c r="P3215" s="167" t="s">
        <v>4987</v>
      </c>
      <c r="Q3215" s="167">
        <v>15.68</v>
      </c>
      <c r="S3215" s="167">
        <f t="shared" si="50"/>
        <v>15.68</v>
      </c>
      <c r="T3215" s="167" t="s">
        <v>1361</v>
      </c>
    </row>
    <row r="3216" spans="1:20">
      <c r="A3216" s="167">
        <v>51450</v>
      </c>
      <c r="B3216" s="168">
        <v>45945</v>
      </c>
      <c r="C3216" s="168">
        <v>45945</v>
      </c>
      <c r="D3216" s="167" t="s">
        <v>5346</v>
      </c>
      <c r="E3216" s="167" t="s">
        <v>5346</v>
      </c>
      <c r="F3216" s="167" t="s">
        <v>1425</v>
      </c>
      <c r="G3216" s="167" t="s">
        <v>1426</v>
      </c>
      <c r="I3216" s="167" t="s">
        <v>1384</v>
      </c>
      <c r="J3216" s="167" t="s">
        <v>1540</v>
      </c>
      <c r="K3216" s="167" t="s">
        <v>1177</v>
      </c>
      <c r="L3216" s="167" t="s">
        <v>1541</v>
      </c>
      <c r="M3216" s="167" t="s">
        <v>1391</v>
      </c>
      <c r="O3216" s="167">
        <v>11277</v>
      </c>
      <c r="P3216" s="167" t="s">
        <v>4987</v>
      </c>
      <c r="Q3216" s="167">
        <v>316.8</v>
      </c>
      <c r="S3216" s="167">
        <f t="shared" si="50"/>
        <v>316.8</v>
      </c>
      <c r="T3216" s="167" t="s">
        <v>1361</v>
      </c>
    </row>
    <row r="3217" spans="1:20">
      <c r="A3217" s="167">
        <v>51450</v>
      </c>
      <c r="B3217" s="168">
        <v>45945</v>
      </c>
      <c r="C3217" s="168">
        <v>45945</v>
      </c>
      <c r="D3217" s="167" t="s">
        <v>5347</v>
      </c>
      <c r="E3217" s="167" t="s">
        <v>5347</v>
      </c>
      <c r="F3217" s="167" t="s">
        <v>1425</v>
      </c>
      <c r="G3217" s="167" t="s">
        <v>1426</v>
      </c>
      <c r="I3217" s="167" t="s">
        <v>1384</v>
      </c>
      <c r="J3217" s="167" t="s">
        <v>1501</v>
      </c>
      <c r="K3217" s="167" t="s">
        <v>1203</v>
      </c>
      <c r="L3217" s="167" t="s">
        <v>1502</v>
      </c>
      <c r="M3217" s="167" t="s">
        <v>1387</v>
      </c>
      <c r="O3217" s="167">
        <v>11279</v>
      </c>
      <c r="P3217" s="167" t="s">
        <v>4987</v>
      </c>
      <c r="Q3217" s="167">
        <v>105.6</v>
      </c>
      <c r="S3217" s="167">
        <f t="shared" si="50"/>
        <v>105.6</v>
      </c>
      <c r="T3217" s="167" t="s">
        <v>1361</v>
      </c>
    </row>
    <row r="3218" spans="1:20">
      <c r="A3218" s="167">
        <v>51450</v>
      </c>
      <c r="B3218" s="168">
        <v>45945</v>
      </c>
      <c r="C3218" s="168">
        <v>45945</v>
      </c>
      <c r="D3218" s="167" t="s">
        <v>6113</v>
      </c>
      <c r="E3218" s="167" t="s">
        <v>6113</v>
      </c>
      <c r="F3218" s="167" t="s">
        <v>1425</v>
      </c>
      <c r="G3218" s="167" t="s">
        <v>1426</v>
      </c>
      <c r="I3218" s="167" t="s">
        <v>1384</v>
      </c>
      <c r="J3218" s="167" t="s">
        <v>3931</v>
      </c>
      <c r="K3218" s="167" t="s">
        <v>1215</v>
      </c>
      <c r="L3218" s="167" t="s">
        <v>3932</v>
      </c>
      <c r="M3218" s="167" t="s">
        <v>1394</v>
      </c>
      <c r="O3218" s="167">
        <v>11288</v>
      </c>
      <c r="P3218" s="167" t="s">
        <v>4987</v>
      </c>
      <c r="Q3218" s="167">
        <v>8.1</v>
      </c>
      <c r="S3218" s="167">
        <f t="shared" si="50"/>
        <v>8.1</v>
      </c>
      <c r="T3218" s="167" t="s">
        <v>1361</v>
      </c>
    </row>
    <row r="3219" spans="1:20">
      <c r="A3219" s="167">
        <v>51450</v>
      </c>
      <c r="B3219" s="168">
        <v>45945</v>
      </c>
      <c r="C3219" s="168">
        <v>45945</v>
      </c>
      <c r="D3219" s="167" t="s">
        <v>6113</v>
      </c>
      <c r="E3219" s="167" t="s">
        <v>6113</v>
      </c>
      <c r="F3219" s="167" t="s">
        <v>1425</v>
      </c>
      <c r="G3219" s="167" t="s">
        <v>1426</v>
      </c>
      <c r="I3219" s="167" t="s">
        <v>1384</v>
      </c>
      <c r="J3219" s="167" t="s">
        <v>2785</v>
      </c>
      <c r="K3219" s="167" t="s">
        <v>1215</v>
      </c>
      <c r="L3219" s="167" t="s">
        <v>2786</v>
      </c>
      <c r="M3219" s="167" t="s">
        <v>1394</v>
      </c>
      <c r="O3219" s="167">
        <v>11288</v>
      </c>
      <c r="P3219" s="167" t="s">
        <v>4987</v>
      </c>
      <c r="Q3219" s="167">
        <v>212.85</v>
      </c>
      <c r="S3219" s="167">
        <f t="shared" si="50"/>
        <v>212.85</v>
      </c>
      <c r="T3219" s="167" t="s">
        <v>1361</v>
      </c>
    </row>
    <row r="3220" spans="1:20">
      <c r="A3220" s="167">
        <v>51450</v>
      </c>
      <c r="B3220" s="168">
        <v>45945</v>
      </c>
      <c r="C3220" s="168">
        <v>45945</v>
      </c>
      <c r="D3220" s="167" t="s">
        <v>5360</v>
      </c>
      <c r="E3220" s="167" t="s">
        <v>5360</v>
      </c>
      <c r="F3220" s="167" t="s">
        <v>1425</v>
      </c>
      <c r="G3220" s="167" t="s">
        <v>1426</v>
      </c>
      <c r="I3220" s="167" t="s">
        <v>1384</v>
      </c>
      <c r="J3220" s="167" t="s">
        <v>2773</v>
      </c>
      <c r="K3220" s="167" t="s">
        <v>1010</v>
      </c>
      <c r="L3220" s="167" t="s">
        <v>2774</v>
      </c>
      <c r="M3220" s="167" t="s">
        <v>1397</v>
      </c>
      <c r="O3220" s="167">
        <v>11285</v>
      </c>
      <c r="P3220" s="167" t="s">
        <v>4987</v>
      </c>
      <c r="Q3220" s="167">
        <v>10</v>
      </c>
      <c r="S3220" s="167">
        <f t="shared" si="50"/>
        <v>10</v>
      </c>
      <c r="T3220" s="167" t="s">
        <v>1361</v>
      </c>
    </row>
    <row r="3221" spans="1:20">
      <c r="A3221" s="167">
        <v>51450</v>
      </c>
      <c r="B3221" s="168">
        <v>45945</v>
      </c>
      <c r="C3221" s="168">
        <v>45945</v>
      </c>
      <c r="D3221" s="167" t="s">
        <v>5360</v>
      </c>
      <c r="E3221" s="167" t="s">
        <v>5360</v>
      </c>
      <c r="F3221" s="167" t="s">
        <v>1425</v>
      </c>
      <c r="G3221" s="167" t="s">
        <v>1426</v>
      </c>
      <c r="I3221" s="167" t="s">
        <v>1384</v>
      </c>
      <c r="J3221" s="167" t="s">
        <v>1510</v>
      </c>
      <c r="K3221" s="167" t="s">
        <v>1010</v>
      </c>
      <c r="L3221" s="167" t="s">
        <v>1511</v>
      </c>
      <c r="M3221" s="167" t="s">
        <v>1397</v>
      </c>
      <c r="O3221" s="167">
        <v>11285</v>
      </c>
      <c r="P3221" s="167" t="s">
        <v>4987</v>
      </c>
      <c r="Q3221" s="167">
        <v>12.8</v>
      </c>
      <c r="S3221" s="167">
        <f t="shared" si="50"/>
        <v>12.8</v>
      </c>
      <c r="T3221" s="167" t="s">
        <v>1361</v>
      </c>
    </row>
    <row r="3222" spans="1:20">
      <c r="A3222" s="167">
        <v>51450</v>
      </c>
      <c r="B3222" s="168">
        <v>45945</v>
      </c>
      <c r="C3222" s="168">
        <v>45945</v>
      </c>
      <c r="D3222" s="167" t="s">
        <v>5360</v>
      </c>
      <c r="E3222" s="167" t="s">
        <v>5360</v>
      </c>
      <c r="F3222" s="167" t="s">
        <v>1425</v>
      </c>
      <c r="G3222" s="167" t="s">
        <v>1426</v>
      </c>
      <c r="I3222" s="167" t="s">
        <v>1384</v>
      </c>
      <c r="J3222" s="167" t="s">
        <v>2788</v>
      </c>
      <c r="K3222" s="167" t="s">
        <v>1010</v>
      </c>
      <c r="L3222" s="167" t="s">
        <v>2789</v>
      </c>
      <c r="M3222" s="167" t="s">
        <v>1397</v>
      </c>
      <c r="O3222" s="167">
        <v>11285</v>
      </c>
      <c r="P3222" s="167" t="s">
        <v>4987</v>
      </c>
      <c r="Q3222" s="167">
        <v>48.2</v>
      </c>
      <c r="S3222" s="167">
        <f t="shared" si="50"/>
        <v>48.2</v>
      </c>
      <c r="T3222" s="167" t="s">
        <v>1361</v>
      </c>
    </row>
    <row r="3223" spans="1:20">
      <c r="A3223" s="167">
        <v>51450</v>
      </c>
      <c r="B3223" s="168">
        <v>45945</v>
      </c>
      <c r="C3223" s="168">
        <v>45945</v>
      </c>
      <c r="D3223" s="167" t="s">
        <v>5360</v>
      </c>
      <c r="E3223" s="167" t="s">
        <v>5360</v>
      </c>
      <c r="F3223" s="167" t="s">
        <v>1425</v>
      </c>
      <c r="G3223" s="167" t="s">
        <v>1426</v>
      </c>
      <c r="I3223" s="167" t="s">
        <v>1384</v>
      </c>
      <c r="J3223" s="167" t="s">
        <v>2785</v>
      </c>
      <c r="K3223" s="167" t="s">
        <v>1010</v>
      </c>
      <c r="L3223" s="167" t="s">
        <v>2786</v>
      </c>
      <c r="M3223" s="167" t="s">
        <v>1397</v>
      </c>
      <c r="O3223" s="167">
        <v>11285</v>
      </c>
      <c r="P3223" s="167" t="s">
        <v>4987</v>
      </c>
      <c r="Q3223" s="167">
        <v>174.42</v>
      </c>
      <c r="S3223" s="167">
        <f t="shared" si="50"/>
        <v>174.42</v>
      </c>
      <c r="T3223" s="167" t="s">
        <v>1361</v>
      </c>
    </row>
    <row r="3224" spans="1:20">
      <c r="A3224" s="167">
        <v>51450</v>
      </c>
      <c r="B3224" s="168">
        <v>45945</v>
      </c>
      <c r="C3224" s="168">
        <v>45945</v>
      </c>
      <c r="D3224" s="167" t="s">
        <v>5360</v>
      </c>
      <c r="E3224" s="167" t="s">
        <v>5360</v>
      </c>
      <c r="F3224" s="167" t="s">
        <v>1425</v>
      </c>
      <c r="G3224" s="167" t="s">
        <v>1426</v>
      </c>
      <c r="I3224" s="167" t="s">
        <v>1384</v>
      </c>
      <c r="J3224" s="167" t="s">
        <v>2791</v>
      </c>
      <c r="K3224" s="167" t="s">
        <v>1010</v>
      </c>
      <c r="L3224" s="167" t="s">
        <v>2792</v>
      </c>
      <c r="M3224" s="167" t="s">
        <v>1397</v>
      </c>
      <c r="O3224" s="167">
        <v>11285</v>
      </c>
      <c r="P3224" s="167" t="s">
        <v>4987</v>
      </c>
      <c r="Q3224" s="167">
        <v>340</v>
      </c>
      <c r="S3224" s="167">
        <f t="shared" si="50"/>
        <v>340</v>
      </c>
      <c r="T3224" s="167" t="s">
        <v>1361</v>
      </c>
    </row>
    <row r="3225" spans="1:20">
      <c r="A3225" s="167">
        <v>51450</v>
      </c>
      <c r="B3225" s="168">
        <v>45945</v>
      </c>
      <c r="C3225" s="168">
        <v>45945</v>
      </c>
      <c r="D3225" s="167" t="s">
        <v>5360</v>
      </c>
      <c r="E3225" s="167" t="s">
        <v>5360</v>
      </c>
      <c r="F3225" s="167" t="s">
        <v>1425</v>
      </c>
      <c r="G3225" s="167" t="s">
        <v>1426</v>
      </c>
      <c r="I3225" s="167" t="s">
        <v>1384</v>
      </c>
      <c r="J3225" s="167" t="s">
        <v>2793</v>
      </c>
      <c r="K3225" s="167" t="s">
        <v>1010</v>
      </c>
      <c r="L3225" s="167" t="s">
        <v>2794</v>
      </c>
      <c r="M3225" s="167" t="s">
        <v>1397</v>
      </c>
      <c r="O3225" s="167">
        <v>11285</v>
      </c>
      <c r="P3225" s="167" t="s">
        <v>4987</v>
      </c>
      <c r="Q3225" s="167">
        <v>1511.3</v>
      </c>
      <c r="S3225" s="167">
        <f t="shared" si="50"/>
        <v>1511.3</v>
      </c>
      <c r="T3225" s="167" t="s">
        <v>1361</v>
      </c>
    </row>
    <row r="3226" spans="1:20">
      <c r="A3226" s="167">
        <v>51450</v>
      </c>
      <c r="B3226" s="168">
        <v>45961</v>
      </c>
      <c r="C3226" s="168">
        <v>45961</v>
      </c>
      <c r="E3226" s="167" t="s">
        <v>1383</v>
      </c>
      <c r="I3226" s="167" t="s">
        <v>1384</v>
      </c>
      <c r="K3226" s="167" t="s">
        <v>1203</v>
      </c>
      <c r="M3226" s="167" t="s">
        <v>1387</v>
      </c>
      <c r="O3226" s="167">
        <v>24186</v>
      </c>
      <c r="P3226" s="167" t="s">
        <v>1386</v>
      </c>
      <c r="R3226" s="167">
        <v>105.6</v>
      </c>
      <c r="S3226" s="167">
        <f t="shared" si="50"/>
        <v>-105.6</v>
      </c>
      <c r="T3226" s="167" t="s">
        <v>1361</v>
      </c>
    </row>
    <row r="3227" spans="1:20">
      <c r="A3227" s="167">
        <v>51450</v>
      </c>
      <c r="B3227" s="168">
        <v>45961</v>
      </c>
      <c r="C3227" s="168">
        <v>45961</v>
      </c>
      <c r="E3227" s="167" t="s">
        <v>1383</v>
      </c>
      <c r="I3227" s="167" t="s">
        <v>1384</v>
      </c>
      <c r="K3227" s="167" t="s">
        <v>1076</v>
      </c>
      <c r="M3227" s="167" t="s">
        <v>1396</v>
      </c>
      <c r="O3227" s="167">
        <v>24186</v>
      </c>
      <c r="P3227" s="167" t="s">
        <v>1386</v>
      </c>
      <c r="R3227" s="167">
        <v>179.3</v>
      </c>
      <c r="S3227" s="167">
        <f t="shared" si="50"/>
        <v>-179.3</v>
      </c>
      <c r="T3227" s="167" t="s">
        <v>1361</v>
      </c>
    </row>
    <row r="3228" spans="1:20">
      <c r="A3228" s="167">
        <v>51450</v>
      </c>
      <c r="B3228" s="168">
        <v>45961</v>
      </c>
      <c r="C3228" s="168">
        <v>45961</v>
      </c>
      <c r="E3228" s="167" t="s">
        <v>1383</v>
      </c>
      <c r="I3228" s="167" t="s">
        <v>1384</v>
      </c>
      <c r="K3228" s="167" t="s">
        <v>1215</v>
      </c>
      <c r="M3228" s="167" t="s">
        <v>1394</v>
      </c>
      <c r="O3228" s="167">
        <v>24186</v>
      </c>
      <c r="P3228" s="167" t="s">
        <v>1386</v>
      </c>
      <c r="R3228" s="167">
        <v>220.95</v>
      </c>
      <c r="S3228" s="167">
        <f t="shared" si="50"/>
        <v>-220.95</v>
      </c>
      <c r="T3228" s="167" t="s">
        <v>1361</v>
      </c>
    </row>
    <row r="3229" spans="1:20">
      <c r="A3229" s="167">
        <v>51450</v>
      </c>
      <c r="B3229" s="168">
        <v>45961</v>
      </c>
      <c r="C3229" s="168">
        <v>45961</v>
      </c>
      <c r="E3229" s="167" t="s">
        <v>1383</v>
      </c>
      <c r="I3229" s="167" t="s">
        <v>1384</v>
      </c>
      <c r="K3229" s="167" t="s">
        <v>1177</v>
      </c>
      <c r="M3229" s="167" t="s">
        <v>1391</v>
      </c>
      <c r="O3229" s="167">
        <v>24186</v>
      </c>
      <c r="P3229" s="167" t="s">
        <v>1386</v>
      </c>
      <c r="R3229" s="167">
        <v>332.48</v>
      </c>
      <c r="S3229" s="167">
        <f t="shared" si="50"/>
        <v>-332.48</v>
      </c>
      <c r="T3229" s="167" t="s">
        <v>1361</v>
      </c>
    </row>
    <row r="3230" spans="1:20">
      <c r="A3230" s="167">
        <v>51450</v>
      </c>
      <c r="B3230" s="168">
        <v>45961</v>
      </c>
      <c r="C3230" s="168">
        <v>45961</v>
      </c>
      <c r="E3230" s="167" t="s">
        <v>1383</v>
      </c>
      <c r="I3230" s="167" t="s">
        <v>1384</v>
      </c>
      <c r="K3230" s="167" t="s">
        <v>1010</v>
      </c>
      <c r="M3230" s="167" t="s">
        <v>1397</v>
      </c>
      <c r="O3230" s="167">
        <v>24186</v>
      </c>
      <c r="P3230" s="167" t="s">
        <v>1386</v>
      </c>
      <c r="R3230" s="167">
        <v>2096.7199999999998</v>
      </c>
      <c r="S3230" s="167">
        <f t="shared" si="50"/>
        <v>-2096.7199999999998</v>
      </c>
      <c r="T3230" s="167" t="s">
        <v>1361</v>
      </c>
    </row>
    <row r="3231" spans="1:20">
      <c r="A3231" s="167">
        <v>51450</v>
      </c>
      <c r="B3231" s="168">
        <v>45961</v>
      </c>
      <c r="C3231" s="168">
        <v>45961</v>
      </c>
      <c r="E3231" s="167" t="s">
        <v>1383</v>
      </c>
      <c r="I3231" s="167" t="s">
        <v>1384</v>
      </c>
      <c r="K3231" s="167" t="s">
        <v>1146</v>
      </c>
      <c r="M3231" s="167" t="s">
        <v>1398</v>
      </c>
      <c r="O3231" s="167">
        <v>24186</v>
      </c>
      <c r="P3231" s="167" t="s">
        <v>1386</v>
      </c>
      <c r="R3231" s="167">
        <v>2745.6</v>
      </c>
      <c r="S3231" s="167">
        <f t="shared" si="50"/>
        <v>-2745.6</v>
      </c>
      <c r="T3231" s="167" t="s">
        <v>1361</v>
      </c>
    </row>
    <row r="3232" spans="1:20">
      <c r="A3232" s="167">
        <v>51450</v>
      </c>
      <c r="B3232" s="168">
        <v>45961</v>
      </c>
      <c r="C3232" s="168">
        <v>45961</v>
      </c>
      <c r="E3232" s="167" t="s">
        <v>1383</v>
      </c>
      <c r="I3232" s="167" t="s">
        <v>1384</v>
      </c>
      <c r="K3232" s="167" t="s">
        <v>1086</v>
      </c>
      <c r="M3232" s="167" t="s">
        <v>1399</v>
      </c>
      <c r="O3232" s="167">
        <v>24186</v>
      </c>
      <c r="P3232" s="167" t="s">
        <v>1386</v>
      </c>
      <c r="R3232" s="167">
        <v>3967.48</v>
      </c>
      <c r="S3232" s="167">
        <f t="shared" si="50"/>
        <v>-3967.48</v>
      </c>
      <c r="T3232" s="167" t="s">
        <v>1361</v>
      </c>
    </row>
    <row r="3233" spans="1:20">
      <c r="A3233" s="167">
        <v>52100</v>
      </c>
      <c r="B3233" s="168">
        <v>45901</v>
      </c>
      <c r="C3233" s="168">
        <v>45901</v>
      </c>
      <c r="D3233" s="167" t="s">
        <v>4988</v>
      </c>
      <c r="E3233" s="167" t="s">
        <v>4988</v>
      </c>
      <c r="F3233" s="167" t="s">
        <v>1425</v>
      </c>
      <c r="G3233" s="167" t="s">
        <v>1426</v>
      </c>
      <c r="I3233" s="167" t="s">
        <v>1618</v>
      </c>
      <c r="J3233" s="167" t="s">
        <v>1450</v>
      </c>
      <c r="K3233" s="167" t="s">
        <v>828</v>
      </c>
      <c r="L3233" s="167" t="s">
        <v>1451</v>
      </c>
      <c r="M3233" s="167" t="s">
        <v>1626</v>
      </c>
      <c r="O3233" s="167">
        <v>10675</v>
      </c>
      <c r="P3233" s="167" t="s">
        <v>4987</v>
      </c>
      <c r="Q3233" s="167">
        <v>2.64</v>
      </c>
      <c r="S3233" s="167">
        <f t="shared" si="50"/>
        <v>2.64</v>
      </c>
      <c r="T3233" s="167" t="s">
        <v>1361</v>
      </c>
    </row>
    <row r="3234" spans="1:20">
      <c r="A3234" s="167">
        <v>52100</v>
      </c>
      <c r="B3234" s="168">
        <v>45901</v>
      </c>
      <c r="C3234" s="168">
        <v>45901</v>
      </c>
      <c r="D3234" s="167" t="s">
        <v>4988</v>
      </c>
      <c r="E3234" s="167" t="s">
        <v>4988</v>
      </c>
      <c r="F3234" s="167" t="s">
        <v>1408</v>
      </c>
      <c r="G3234" s="167" t="s">
        <v>1409</v>
      </c>
      <c r="I3234" s="167" t="s">
        <v>1618</v>
      </c>
      <c r="J3234" s="167" t="s">
        <v>1422</v>
      </c>
      <c r="K3234" s="167" t="s">
        <v>828</v>
      </c>
      <c r="L3234" s="167" t="s">
        <v>1423</v>
      </c>
      <c r="M3234" s="167" t="s">
        <v>1626</v>
      </c>
      <c r="O3234" s="167">
        <v>10675</v>
      </c>
      <c r="P3234" s="167" t="s">
        <v>4987</v>
      </c>
      <c r="Q3234" s="167">
        <v>65.13</v>
      </c>
      <c r="S3234" s="167">
        <f t="shared" si="50"/>
        <v>65.13</v>
      </c>
      <c r="T3234" s="167" t="s">
        <v>1361</v>
      </c>
    </row>
    <row r="3235" spans="1:20">
      <c r="A3235" s="167">
        <v>52100</v>
      </c>
      <c r="B3235" s="168">
        <v>45901</v>
      </c>
      <c r="C3235" s="168">
        <v>45901</v>
      </c>
      <c r="D3235" s="167" t="s">
        <v>4988</v>
      </c>
      <c r="E3235" s="167" t="s">
        <v>4988</v>
      </c>
      <c r="F3235" s="167" t="s">
        <v>1408</v>
      </c>
      <c r="G3235" s="167" t="s">
        <v>1409</v>
      </c>
      <c r="I3235" s="167" t="s">
        <v>1618</v>
      </c>
      <c r="J3235" s="167" t="s">
        <v>1624</v>
      </c>
      <c r="K3235" s="167" t="s">
        <v>828</v>
      </c>
      <c r="L3235" s="167" t="s">
        <v>1625</v>
      </c>
      <c r="M3235" s="167" t="s">
        <v>1626</v>
      </c>
      <c r="O3235" s="167">
        <v>10675</v>
      </c>
      <c r="P3235" s="167" t="s">
        <v>4987</v>
      </c>
      <c r="Q3235" s="167">
        <v>113.4</v>
      </c>
      <c r="S3235" s="167">
        <f t="shared" si="50"/>
        <v>113.4</v>
      </c>
      <c r="T3235" s="167" t="s">
        <v>1361</v>
      </c>
    </row>
    <row r="3236" spans="1:20">
      <c r="A3236" s="167">
        <v>52100</v>
      </c>
      <c r="B3236" s="168">
        <v>45901</v>
      </c>
      <c r="C3236" s="168">
        <v>45901</v>
      </c>
      <c r="D3236" s="167" t="s">
        <v>4989</v>
      </c>
      <c r="E3236" s="167" t="s">
        <v>4989</v>
      </c>
      <c r="F3236" s="167" t="s">
        <v>1425</v>
      </c>
      <c r="G3236" s="167" t="s">
        <v>1426</v>
      </c>
      <c r="I3236" s="167" t="s">
        <v>1618</v>
      </c>
      <c r="J3236" s="167" t="s">
        <v>1450</v>
      </c>
      <c r="K3236" s="167" t="s">
        <v>852</v>
      </c>
      <c r="L3236" s="167" t="s">
        <v>1451</v>
      </c>
      <c r="M3236" s="167" t="s">
        <v>1843</v>
      </c>
      <c r="O3236" s="167">
        <v>10676</v>
      </c>
      <c r="P3236" s="167" t="s">
        <v>4987</v>
      </c>
      <c r="Q3236" s="167">
        <v>2.66</v>
      </c>
      <c r="S3236" s="167">
        <f t="shared" si="50"/>
        <v>2.66</v>
      </c>
      <c r="T3236" s="167" t="s">
        <v>1361</v>
      </c>
    </row>
    <row r="3237" spans="1:20">
      <c r="A3237" s="167">
        <v>52100</v>
      </c>
      <c r="B3237" s="168">
        <v>45901</v>
      </c>
      <c r="C3237" s="168">
        <v>45901</v>
      </c>
      <c r="D3237" s="167" t="s">
        <v>4989</v>
      </c>
      <c r="E3237" s="167" t="s">
        <v>4989</v>
      </c>
      <c r="F3237" s="167" t="s">
        <v>1408</v>
      </c>
      <c r="G3237" s="167" t="s">
        <v>1409</v>
      </c>
      <c r="I3237" s="167" t="s">
        <v>1618</v>
      </c>
      <c r="J3237" s="167" t="s">
        <v>1435</v>
      </c>
      <c r="K3237" s="167" t="s">
        <v>852</v>
      </c>
      <c r="L3237" s="167" t="s">
        <v>1436</v>
      </c>
      <c r="M3237" s="167" t="s">
        <v>1843</v>
      </c>
      <c r="O3237" s="167">
        <v>10676</v>
      </c>
      <c r="P3237" s="167" t="s">
        <v>4987</v>
      </c>
      <c r="Q3237" s="167">
        <v>37.799999999999997</v>
      </c>
      <c r="S3237" s="167">
        <f t="shared" si="50"/>
        <v>37.799999999999997</v>
      </c>
      <c r="T3237" s="167" t="s">
        <v>1361</v>
      </c>
    </row>
    <row r="3238" spans="1:20">
      <c r="A3238" s="167">
        <v>52100</v>
      </c>
      <c r="B3238" s="168">
        <v>45901</v>
      </c>
      <c r="C3238" s="168">
        <v>45901</v>
      </c>
      <c r="D3238" s="167" t="s">
        <v>4989</v>
      </c>
      <c r="E3238" s="167" t="s">
        <v>4989</v>
      </c>
      <c r="F3238" s="167" t="s">
        <v>1408</v>
      </c>
      <c r="G3238" s="167" t="s">
        <v>1409</v>
      </c>
      <c r="I3238" s="167" t="s">
        <v>1618</v>
      </c>
      <c r="J3238" s="167" t="s">
        <v>1422</v>
      </c>
      <c r="K3238" s="167" t="s">
        <v>852</v>
      </c>
      <c r="L3238" s="167" t="s">
        <v>1423</v>
      </c>
      <c r="M3238" s="167" t="s">
        <v>1843</v>
      </c>
      <c r="O3238" s="167">
        <v>10676</v>
      </c>
      <c r="P3238" s="167" t="s">
        <v>4987</v>
      </c>
      <c r="Q3238" s="167">
        <v>65.13</v>
      </c>
      <c r="S3238" s="167">
        <f t="shared" si="50"/>
        <v>65.13</v>
      </c>
      <c r="T3238" s="167" t="s">
        <v>1361</v>
      </c>
    </row>
    <row r="3239" spans="1:20">
      <c r="A3239" s="167">
        <v>52100</v>
      </c>
      <c r="B3239" s="168">
        <v>45901</v>
      </c>
      <c r="C3239" s="168">
        <v>45901</v>
      </c>
      <c r="D3239" s="167" t="s">
        <v>4989</v>
      </c>
      <c r="E3239" s="167" t="s">
        <v>4989</v>
      </c>
      <c r="F3239" s="167" t="s">
        <v>1408</v>
      </c>
      <c r="G3239" s="167" t="s">
        <v>1409</v>
      </c>
      <c r="I3239" s="167" t="s">
        <v>1618</v>
      </c>
      <c r="J3239" s="167" t="s">
        <v>1410</v>
      </c>
      <c r="K3239" s="167" t="s">
        <v>852</v>
      </c>
      <c r="L3239" s="167" t="s">
        <v>1411</v>
      </c>
      <c r="M3239" s="167" t="s">
        <v>1843</v>
      </c>
      <c r="O3239" s="167">
        <v>10676</v>
      </c>
      <c r="P3239" s="167" t="s">
        <v>4987</v>
      </c>
      <c r="Q3239" s="167">
        <v>125</v>
      </c>
      <c r="S3239" s="167">
        <f t="shared" si="50"/>
        <v>125</v>
      </c>
      <c r="T3239" s="167" t="s">
        <v>1361</v>
      </c>
    </row>
    <row r="3240" spans="1:20">
      <c r="A3240" s="167">
        <v>52100</v>
      </c>
      <c r="B3240" s="168">
        <v>45901</v>
      </c>
      <c r="C3240" s="168">
        <v>45901</v>
      </c>
      <c r="D3240" s="167" t="s">
        <v>4990</v>
      </c>
      <c r="E3240" s="167" t="s">
        <v>4990</v>
      </c>
      <c r="F3240" s="167" t="s">
        <v>1425</v>
      </c>
      <c r="G3240" s="167" t="s">
        <v>1426</v>
      </c>
      <c r="I3240" s="167" t="s">
        <v>1618</v>
      </c>
      <c r="J3240" s="167" t="s">
        <v>1450</v>
      </c>
      <c r="K3240" s="167" t="s">
        <v>859</v>
      </c>
      <c r="L3240" s="167" t="s">
        <v>1451</v>
      </c>
      <c r="M3240" s="167" t="s">
        <v>1892</v>
      </c>
      <c r="O3240" s="167">
        <v>10677</v>
      </c>
      <c r="P3240" s="167" t="s">
        <v>4987</v>
      </c>
      <c r="Q3240" s="167">
        <v>2.66</v>
      </c>
      <c r="S3240" s="167">
        <f t="shared" si="50"/>
        <v>2.66</v>
      </c>
      <c r="T3240" s="167" t="s">
        <v>1361</v>
      </c>
    </row>
    <row r="3241" spans="1:20">
      <c r="A3241" s="167">
        <v>52100</v>
      </c>
      <c r="B3241" s="168">
        <v>45901</v>
      </c>
      <c r="C3241" s="168">
        <v>45901</v>
      </c>
      <c r="D3241" s="167" t="s">
        <v>4990</v>
      </c>
      <c r="E3241" s="167" t="s">
        <v>4990</v>
      </c>
      <c r="F3241" s="167" t="s">
        <v>1408</v>
      </c>
      <c r="G3241" s="167" t="s">
        <v>1409</v>
      </c>
      <c r="I3241" s="167" t="s">
        <v>1618</v>
      </c>
      <c r="J3241" s="167" t="s">
        <v>1422</v>
      </c>
      <c r="K3241" s="167" t="s">
        <v>859</v>
      </c>
      <c r="L3241" s="167" t="s">
        <v>1423</v>
      </c>
      <c r="M3241" s="167" t="s">
        <v>1892</v>
      </c>
      <c r="O3241" s="167">
        <v>10677</v>
      </c>
      <c r="P3241" s="167" t="s">
        <v>4987</v>
      </c>
      <c r="Q3241" s="167">
        <v>28.39</v>
      </c>
      <c r="S3241" s="167">
        <f t="shared" si="50"/>
        <v>28.39</v>
      </c>
      <c r="T3241" s="167" t="s">
        <v>1361</v>
      </c>
    </row>
    <row r="3242" spans="1:20">
      <c r="A3242" s="167">
        <v>52100</v>
      </c>
      <c r="B3242" s="168">
        <v>45901</v>
      </c>
      <c r="C3242" s="168">
        <v>45901</v>
      </c>
      <c r="D3242" s="167" t="s">
        <v>4991</v>
      </c>
      <c r="E3242" s="167" t="s">
        <v>4991</v>
      </c>
      <c r="F3242" s="167" t="s">
        <v>1425</v>
      </c>
      <c r="G3242" s="167" t="s">
        <v>1426</v>
      </c>
      <c r="I3242" s="167" t="s">
        <v>1618</v>
      </c>
      <c r="J3242" s="167" t="s">
        <v>1450</v>
      </c>
      <c r="K3242" s="167" t="s">
        <v>906</v>
      </c>
      <c r="L3242" s="167" t="s">
        <v>1451</v>
      </c>
      <c r="M3242" s="167" t="s">
        <v>2201</v>
      </c>
      <c r="O3242" s="167">
        <v>10678</v>
      </c>
      <c r="P3242" s="167" t="s">
        <v>4987</v>
      </c>
      <c r="Q3242" s="167">
        <v>2.66</v>
      </c>
      <c r="S3242" s="167">
        <f t="shared" si="50"/>
        <v>2.66</v>
      </c>
      <c r="T3242" s="167" t="s">
        <v>1361</v>
      </c>
    </row>
    <row r="3243" spans="1:20">
      <c r="A3243" s="167">
        <v>52100</v>
      </c>
      <c r="B3243" s="168">
        <v>45901</v>
      </c>
      <c r="C3243" s="168">
        <v>45901</v>
      </c>
      <c r="D3243" s="167" t="s">
        <v>4991</v>
      </c>
      <c r="E3243" s="167" t="s">
        <v>4991</v>
      </c>
      <c r="F3243" s="167" t="s">
        <v>1408</v>
      </c>
      <c r="G3243" s="167" t="s">
        <v>1409</v>
      </c>
      <c r="I3243" s="167" t="s">
        <v>1618</v>
      </c>
      <c r="J3243" s="167" t="s">
        <v>1435</v>
      </c>
      <c r="K3243" s="167" t="s">
        <v>906</v>
      </c>
      <c r="L3243" s="167" t="s">
        <v>1436</v>
      </c>
      <c r="M3243" s="167" t="s">
        <v>2201</v>
      </c>
      <c r="O3243" s="167">
        <v>10678</v>
      </c>
      <c r="P3243" s="167" t="s">
        <v>4987</v>
      </c>
      <c r="Q3243" s="167">
        <v>22.05</v>
      </c>
      <c r="S3243" s="167">
        <f t="shared" si="50"/>
        <v>22.05</v>
      </c>
      <c r="T3243" s="167" t="s">
        <v>1361</v>
      </c>
    </row>
    <row r="3244" spans="1:20">
      <c r="A3244" s="167">
        <v>52100</v>
      </c>
      <c r="B3244" s="168">
        <v>45901</v>
      </c>
      <c r="C3244" s="168">
        <v>45901</v>
      </c>
      <c r="D3244" s="167" t="s">
        <v>4991</v>
      </c>
      <c r="E3244" s="167" t="s">
        <v>4991</v>
      </c>
      <c r="F3244" s="167" t="s">
        <v>1408</v>
      </c>
      <c r="G3244" s="167" t="s">
        <v>1409</v>
      </c>
      <c r="I3244" s="167" t="s">
        <v>1618</v>
      </c>
      <c r="J3244" s="167" t="s">
        <v>1422</v>
      </c>
      <c r="K3244" s="167" t="s">
        <v>906</v>
      </c>
      <c r="L3244" s="167" t="s">
        <v>1423</v>
      </c>
      <c r="M3244" s="167" t="s">
        <v>2201</v>
      </c>
      <c r="O3244" s="167">
        <v>10678</v>
      </c>
      <c r="P3244" s="167" t="s">
        <v>4987</v>
      </c>
      <c r="Q3244" s="167">
        <v>31.5</v>
      </c>
      <c r="S3244" s="167">
        <f t="shared" si="50"/>
        <v>31.5</v>
      </c>
      <c r="T3244" s="167" t="s">
        <v>1361</v>
      </c>
    </row>
    <row r="3245" spans="1:20">
      <c r="A3245" s="167">
        <v>52100</v>
      </c>
      <c r="B3245" s="168">
        <v>45901</v>
      </c>
      <c r="C3245" s="168">
        <v>45901</v>
      </c>
      <c r="D3245" s="167" t="s">
        <v>4991</v>
      </c>
      <c r="E3245" s="167" t="s">
        <v>4991</v>
      </c>
      <c r="F3245" s="167" t="s">
        <v>1408</v>
      </c>
      <c r="G3245" s="167" t="s">
        <v>1409</v>
      </c>
      <c r="I3245" s="167" t="s">
        <v>1618</v>
      </c>
      <c r="J3245" s="167" t="s">
        <v>1413</v>
      </c>
      <c r="K3245" s="167" t="s">
        <v>906</v>
      </c>
      <c r="L3245" s="167" t="s">
        <v>1414</v>
      </c>
      <c r="M3245" s="167" t="s">
        <v>2201</v>
      </c>
      <c r="O3245" s="167">
        <v>10678</v>
      </c>
      <c r="P3245" s="167" t="s">
        <v>4987</v>
      </c>
      <c r="Q3245" s="167">
        <v>69</v>
      </c>
      <c r="S3245" s="167">
        <f t="shared" si="50"/>
        <v>69</v>
      </c>
      <c r="T3245" s="167" t="s">
        <v>1361</v>
      </c>
    </row>
    <row r="3246" spans="1:20">
      <c r="A3246" s="167">
        <v>52100</v>
      </c>
      <c r="B3246" s="168">
        <v>45901</v>
      </c>
      <c r="C3246" s="168">
        <v>45901</v>
      </c>
      <c r="D3246" s="167" t="s">
        <v>4992</v>
      </c>
      <c r="E3246" s="167" t="s">
        <v>4992</v>
      </c>
      <c r="F3246" s="167" t="s">
        <v>1425</v>
      </c>
      <c r="G3246" s="167" t="s">
        <v>1426</v>
      </c>
      <c r="I3246" s="167" t="s">
        <v>1618</v>
      </c>
      <c r="J3246" s="167" t="s">
        <v>1450</v>
      </c>
      <c r="K3246" s="167" t="s">
        <v>915</v>
      </c>
      <c r="L3246" s="167" t="s">
        <v>1451</v>
      </c>
      <c r="M3246" s="167" t="s">
        <v>2286</v>
      </c>
      <c r="O3246" s="167">
        <v>10680</v>
      </c>
      <c r="P3246" s="167" t="s">
        <v>4987</v>
      </c>
      <c r="Q3246" s="167">
        <v>2.64</v>
      </c>
      <c r="S3246" s="167">
        <f t="shared" si="50"/>
        <v>2.64</v>
      </c>
      <c r="T3246" s="167" t="s">
        <v>1361</v>
      </c>
    </row>
    <row r="3247" spans="1:20">
      <c r="A3247" s="167">
        <v>52100</v>
      </c>
      <c r="B3247" s="168">
        <v>45901</v>
      </c>
      <c r="C3247" s="168">
        <v>45901</v>
      </c>
      <c r="D3247" s="167" t="s">
        <v>4992</v>
      </c>
      <c r="E3247" s="167" t="s">
        <v>4992</v>
      </c>
      <c r="F3247" s="167" t="s">
        <v>1425</v>
      </c>
      <c r="G3247" s="167" t="s">
        <v>1426</v>
      </c>
      <c r="I3247" s="167" t="s">
        <v>1618</v>
      </c>
      <c r="J3247" s="167" t="s">
        <v>2301</v>
      </c>
      <c r="K3247" s="167" t="s">
        <v>915</v>
      </c>
      <c r="L3247" s="167" t="s">
        <v>2302</v>
      </c>
      <c r="M3247" s="167" t="s">
        <v>2286</v>
      </c>
      <c r="O3247" s="167">
        <v>10680</v>
      </c>
      <c r="P3247" s="167" t="s">
        <v>4987</v>
      </c>
      <c r="Q3247" s="167">
        <v>9.48</v>
      </c>
      <c r="S3247" s="167">
        <f t="shared" si="50"/>
        <v>9.48</v>
      </c>
      <c r="T3247" s="167" t="s">
        <v>1361</v>
      </c>
    </row>
    <row r="3248" spans="1:20">
      <c r="A3248" s="167">
        <v>52100</v>
      </c>
      <c r="B3248" s="168">
        <v>45901</v>
      </c>
      <c r="C3248" s="168">
        <v>45901</v>
      </c>
      <c r="D3248" s="167" t="s">
        <v>4992</v>
      </c>
      <c r="E3248" s="167" t="s">
        <v>4992</v>
      </c>
      <c r="F3248" s="167" t="s">
        <v>1425</v>
      </c>
      <c r="G3248" s="167" t="s">
        <v>1426</v>
      </c>
      <c r="I3248" s="167" t="s">
        <v>1618</v>
      </c>
      <c r="J3248" s="167" t="s">
        <v>1413</v>
      </c>
      <c r="K3248" s="167" t="s">
        <v>915</v>
      </c>
      <c r="L3248" s="167" t="s">
        <v>1414</v>
      </c>
      <c r="M3248" s="167" t="s">
        <v>2286</v>
      </c>
      <c r="O3248" s="167">
        <v>10680</v>
      </c>
      <c r="P3248" s="167" t="s">
        <v>4987</v>
      </c>
      <c r="Q3248" s="167">
        <v>545.75</v>
      </c>
      <c r="S3248" s="167">
        <f t="shared" si="50"/>
        <v>545.75</v>
      </c>
      <c r="T3248" s="167" t="s">
        <v>1361</v>
      </c>
    </row>
    <row r="3249" spans="1:20">
      <c r="A3249" s="167">
        <v>52100</v>
      </c>
      <c r="B3249" s="168">
        <v>45901</v>
      </c>
      <c r="C3249" s="168">
        <v>45901</v>
      </c>
      <c r="D3249" s="167" t="s">
        <v>4992</v>
      </c>
      <c r="E3249" s="167" t="s">
        <v>4992</v>
      </c>
      <c r="F3249" s="167" t="s">
        <v>1408</v>
      </c>
      <c r="G3249" s="167" t="s">
        <v>1409</v>
      </c>
      <c r="I3249" s="167" t="s">
        <v>1618</v>
      </c>
      <c r="J3249" s="167" t="s">
        <v>1422</v>
      </c>
      <c r="K3249" s="167" t="s">
        <v>915</v>
      </c>
      <c r="L3249" s="167" t="s">
        <v>1423</v>
      </c>
      <c r="M3249" s="167" t="s">
        <v>2286</v>
      </c>
      <c r="O3249" s="167">
        <v>10680</v>
      </c>
      <c r="P3249" s="167" t="s">
        <v>4987</v>
      </c>
      <c r="Q3249" s="167">
        <v>121.91</v>
      </c>
      <c r="S3249" s="167">
        <f t="shared" si="50"/>
        <v>121.91</v>
      </c>
      <c r="T3249" s="167" t="s">
        <v>1361</v>
      </c>
    </row>
    <row r="3250" spans="1:20">
      <c r="A3250" s="167">
        <v>52100</v>
      </c>
      <c r="B3250" s="168">
        <v>45901</v>
      </c>
      <c r="C3250" s="168">
        <v>45901</v>
      </c>
      <c r="D3250" s="167" t="s">
        <v>4992</v>
      </c>
      <c r="E3250" s="167" t="s">
        <v>4992</v>
      </c>
      <c r="F3250" s="167" t="s">
        <v>1408</v>
      </c>
      <c r="G3250" s="167" t="s">
        <v>1409</v>
      </c>
      <c r="I3250" s="167" t="s">
        <v>1618</v>
      </c>
      <c r="J3250" s="167" t="s">
        <v>1410</v>
      </c>
      <c r="K3250" s="167" t="s">
        <v>915</v>
      </c>
      <c r="L3250" s="167" t="s">
        <v>1411</v>
      </c>
      <c r="M3250" s="167" t="s">
        <v>2286</v>
      </c>
      <c r="O3250" s="167">
        <v>10680</v>
      </c>
      <c r="P3250" s="167" t="s">
        <v>4987</v>
      </c>
      <c r="Q3250" s="167">
        <v>125</v>
      </c>
      <c r="S3250" s="167">
        <f t="shared" si="50"/>
        <v>125</v>
      </c>
      <c r="T3250" s="167" t="s">
        <v>1361</v>
      </c>
    </row>
    <row r="3251" spans="1:20">
      <c r="A3251" s="167">
        <v>52100</v>
      </c>
      <c r="B3251" s="168">
        <v>45901</v>
      </c>
      <c r="C3251" s="168">
        <v>45901</v>
      </c>
      <c r="D3251" s="167" t="s">
        <v>4992</v>
      </c>
      <c r="E3251" s="167" t="s">
        <v>4992</v>
      </c>
      <c r="F3251" s="167" t="s">
        <v>1408</v>
      </c>
      <c r="G3251" s="167" t="s">
        <v>1409</v>
      </c>
      <c r="I3251" s="167" t="s">
        <v>1618</v>
      </c>
      <c r="J3251" s="167" t="s">
        <v>1410</v>
      </c>
      <c r="K3251" s="167" t="s">
        <v>915</v>
      </c>
      <c r="L3251" s="167" t="s">
        <v>1411</v>
      </c>
      <c r="M3251" s="167" t="s">
        <v>2286</v>
      </c>
      <c r="O3251" s="167">
        <v>10680</v>
      </c>
      <c r="P3251" s="167" t="s">
        <v>4987</v>
      </c>
      <c r="Q3251" s="167">
        <v>125</v>
      </c>
      <c r="S3251" s="167">
        <f t="shared" si="50"/>
        <v>125</v>
      </c>
      <c r="T3251" s="167" t="s">
        <v>1361</v>
      </c>
    </row>
    <row r="3252" spans="1:20">
      <c r="A3252" s="167">
        <v>52100</v>
      </c>
      <c r="B3252" s="168">
        <v>45901</v>
      </c>
      <c r="C3252" s="168">
        <v>45901</v>
      </c>
      <c r="D3252" s="167" t="s">
        <v>4992</v>
      </c>
      <c r="E3252" s="167" t="s">
        <v>4992</v>
      </c>
      <c r="F3252" s="167" t="s">
        <v>1408</v>
      </c>
      <c r="G3252" s="167" t="s">
        <v>1409</v>
      </c>
      <c r="I3252" s="167" t="s">
        <v>1618</v>
      </c>
      <c r="J3252" s="167" t="s">
        <v>1435</v>
      </c>
      <c r="K3252" s="167" t="s">
        <v>915</v>
      </c>
      <c r="L3252" s="167" t="s">
        <v>1436</v>
      </c>
      <c r="M3252" s="167" t="s">
        <v>2286</v>
      </c>
      <c r="O3252" s="167">
        <v>10680</v>
      </c>
      <c r="P3252" s="167" t="s">
        <v>4987</v>
      </c>
      <c r="Q3252" s="167">
        <v>161.1</v>
      </c>
      <c r="S3252" s="167">
        <f t="shared" si="50"/>
        <v>161.1</v>
      </c>
      <c r="T3252" s="167" t="s">
        <v>1361</v>
      </c>
    </row>
    <row r="3253" spans="1:20">
      <c r="A3253" s="167">
        <v>52100</v>
      </c>
      <c r="B3253" s="168">
        <v>45901</v>
      </c>
      <c r="C3253" s="168">
        <v>45901</v>
      </c>
      <c r="D3253" s="167" t="s">
        <v>4993</v>
      </c>
      <c r="E3253" s="167" t="s">
        <v>4993</v>
      </c>
      <c r="F3253" s="167" t="s">
        <v>1425</v>
      </c>
      <c r="G3253" s="167" t="s">
        <v>1426</v>
      </c>
      <c r="I3253" s="167" t="s">
        <v>1618</v>
      </c>
      <c r="J3253" s="167" t="s">
        <v>1450</v>
      </c>
      <c r="K3253" s="167" t="s">
        <v>922</v>
      </c>
      <c r="L3253" s="167" t="s">
        <v>1451</v>
      </c>
      <c r="M3253" s="167" t="s">
        <v>2309</v>
      </c>
      <c r="O3253" s="167">
        <v>10681</v>
      </c>
      <c r="P3253" s="167" t="s">
        <v>4987</v>
      </c>
      <c r="Q3253" s="167">
        <v>2.64</v>
      </c>
      <c r="S3253" s="167">
        <f t="shared" si="50"/>
        <v>2.64</v>
      </c>
      <c r="T3253" s="167" t="s">
        <v>1361</v>
      </c>
    </row>
    <row r="3254" spans="1:20">
      <c r="A3254" s="167">
        <v>52100</v>
      </c>
      <c r="B3254" s="168">
        <v>45901</v>
      </c>
      <c r="C3254" s="168">
        <v>45901</v>
      </c>
      <c r="D3254" s="167" t="s">
        <v>4993</v>
      </c>
      <c r="E3254" s="167" t="s">
        <v>4993</v>
      </c>
      <c r="F3254" s="167" t="s">
        <v>1408</v>
      </c>
      <c r="G3254" s="167" t="s">
        <v>1409</v>
      </c>
      <c r="I3254" s="167" t="s">
        <v>1618</v>
      </c>
      <c r="J3254" s="167" t="s">
        <v>1435</v>
      </c>
      <c r="K3254" s="167" t="s">
        <v>922</v>
      </c>
      <c r="L3254" s="167" t="s">
        <v>1436</v>
      </c>
      <c r="M3254" s="167" t="s">
        <v>2309</v>
      </c>
      <c r="O3254" s="167">
        <v>10681</v>
      </c>
      <c r="P3254" s="167" t="s">
        <v>4987</v>
      </c>
      <c r="Q3254" s="167">
        <v>13.5</v>
      </c>
      <c r="S3254" s="167">
        <f t="shared" si="50"/>
        <v>13.5</v>
      </c>
      <c r="T3254" s="167" t="s">
        <v>1361</v>
      </c>
    </row>
    <row r="3255" spans="1:20">
      <c r="A3255" s="167">
        <v>52100</v>
      </c>
      <c r="B3255" s="168">
        <v>45901</v>
      </c>
      <c r="C3255" s="168">
        <v>45901</v>
      </c>
      <c r="D3255" s="167" t="s">
        <v>4993</v>
      </c>
      <c r="E3255" s="167" t="s">
        <v>4993</v>
      </c>
      <c r="F3255" s="167" t="s">
        <v>1408</v>
      </c>
      <c r="G3255" s="167" t="s">
        <v>1409</v>
      </c>
      <c r="I3255" s="167" t="s">
        <v>1618</v>
      </c>
      <c r="J3255" s="167" t="s">
        <v>1422</v>
      </c>
      <c r="K3255" s="167" t="s">
        <v>922</v>
      </c>
      <c r="L3255" s="167" t="s">
        <v>1423</v>
      </c>
      <c r="M3255" s="167" t="s">
        <v>2309</v>
      </c>
      <c r="O3255" s="167">
        <v>10681</v>
      </c>
      <c r="P3255" s="167" t="s">
        <v>4987</v>
      </c>
      <c r="Q3255" s="167">
        <v>33.4</v>
      </c>
      <c r="S3255" s="167">
        <f t="shared" si="50"/>
        <v>33.4</v>
      </c>
      <c r="T3255" s="167" t="s">
        <v>1361</v>
      </c>
    </row>
    <row r="3256" spans="1:20">
      <c r="A3256" s="167">
        <v>52100</v>
      </c>
      <c r="B3256" s="168">
        <v>45901</v>
      </c>
      <c r="C3256" s="168">
        <v>45901</v>
      </c>
      <c r="D3256" s="167" t="s">
        <v>6114</v>
      </c>
      <c r="E3256" s="167" t="s">
        <v>6114</v>
      </c>
      <c r="F3256" s="167" t="s">
        <v>1408</v>
      </c>
      <c r="G3256" s="167" t="s">
        <v>1409</v>
      </c>
      <c r="I3256" s="167" t="s">
        <v>1618</v>
      </c>
      <c r="J3256" s="167" t="s">
        <v>1422</v>
      </c>
      <c r="K3256" s="167" t="s">
        <v>928</v>
      </c>
      <c r="L3256" s="167" t="s">
        <v>1423</v>
      </c>
      <c r="M3256" s="167" t="s">
        <v>2326</v>
      </c>
      <c r="O3256" s="167">
        <v>10684</v>
      </c>
      <c r="P3256" s="167" t="s">
        <v>4987</v>
      </c>
      <c r="Q3256" s="167">
        <v>337.34</v>
      </c>
      <c r="S3256" s="167">
        <f t="shared" si="50"/>
        <v>337.34</v>
      </c>
      <c r="T3256" s="167" t="s">
        <v>1361</v>
      </c>
    </row>
    <row r="3257" spans="1:20">
      <c r="A3257" s="167">
        <v>52100</v>
      </c>
      <c r="B3257" s="168">
        <v>45901</v>
      </c>
      <c r="C3257" s="168">
        <v>45901</v>
      </c>
      <c r="D3257" s="167" t="s">
        <v>4995</v>
      </c>
      <c r="E3257" s="167" t="s">
        <v>4995</v>
      </c>
      <c r="F3257" s="167" t="s">
        <v>1408</v>
      </c>
      <c r="G3257" s="167" t="s">
        <v>1409</v>
      </c>
      <c r="I3257" s="167" t="s">
        <v>1618</v>
      </c>
      <c r="J3257" s="167" t="s">
        <v>1422</v>
      </c>
      <c r="K3257" s="167" t="s">
        <v>939</v>
      </c>
      <c r="L3257" s="167" t="s">
        <v>1423</v>
      </c>
      <c r="M3257" s="167" t="s">
        <v>2406</v>
      </c>
      <c r="O3257" s="167">
        <v>10687</v>
      </c>
      <c r="P3257" s="167" t="s">
        <v>4987</v>
      </c>
      <c r="Q3257" s="167">
        <v>22.75</v>
      </c>
      <c r="S3257" s="167">
        <f t="shared" si="50"/>
        <v>22.75</v>
      </c>
      <c r="T3257" s="167" t="s">
        <v>1361</v>
      </c>
    </row>
    <row r="3258" spans="1:20">
      <c r="A3258" s="167">
        <v>52100</v>
      </c>
      <c r="B3258" s="168">
        <v>45901</v>
      </c>
      <c r="C3258" s="168">
        <v>45901</v>
      </c>
      <c r="D3258" s="167" t="s">
        <v>5408</v>
      </c>
      <c r="E3258" s="167" t="s">
        <v>5408</v>
      </c>
      <c r="F3258" s="167" t="s">
        <v>1408</v>
      </c>
      <c r="G3258" s="167" t="s">
        <v>1409</v>
      </c>
      <c r="I3258" s="167" t="s">
        <v>1618</v>
      </c>
      <c r="J3258" s="167" t="s">
        <v>1422</v>
      </c>
      <c r="K3258" s="167" t="s">
        <v>998</v>
      </c>
      <c r="L3258" s="167" t="s">
        <v>1423</v>
      </c>
      <c r="M3258" s="167" t="s">
        <v>2678</v>
      </c>
      <c r="O3258" s="167">
        <v>10688</v>
      </c>
      <c r="P3258" s="167" t="s">
        <v>4987</v>
      </c>
      <c r="Q3258" s="167">
        <v>38.409999999999997</v>
      </c>
      <c r="S3258" s="167">
        <f t="shared" si="50"/>
        <v>38.409999999999997</v>
      </c>
      <c r="T3258" s="167" t="s">
        <v>1361</v>
      </c>
    </row>
    <row r="3259" spans="1:20">
      <c r="A3259" s="167">
        <v>52100</v>
      </c>
      <c r="B3259" s="168">
        <v>45901</v>
      </c>
      <c r="C3259" s="168">
        <v>45901</v>
      </c>
      <c r="D3259" s="167" t="s">
        <v>4996</v>
      </c>
      <c r="E3259" s="167" t="s">
        <v>4996</v>
      </c>
      <c r="F3259" s="167" t="s">
        <v>1408</v>
      </c>
      <c r="G3259" s="167" t="s">
        <v>1409</v>
      </c>
      <c r="I3259" s="167" t="s">
        <v>1618</v>
      </c>
      <c r="J3259" s="167" t="s">
        <v>1435</v>
      </c>
      <c r="K3259" s="167" t="s">
        <v>1007</v>
      </c>
      <c r="L3259" s="167" t="s">
        <v>1436</v>
      </c>
      <c r="M3259" s="167" t="s">
        <v>2740</v>
      </c>
      <c r="O3259" s="167">
        <v>10689</v>
      </c>
      <c r="P3259" s="167" t="s">
        <v>4987</v>
      </c>
      <c r="Q3259" s="167">
        <v>8.1</v>
      </c>
      <c r="S3259" s="167">
        <f t="shared" si="50"/>
        <v>8.1</v>
      </c>
      <c r="T3259" s="167" t="s">
        <v>1361</v>
      </c>
    </row>
    <row r="3260" spans="1:20">
      <c r="A3260" s="167">
        <v>52100</v>
      </c>
      <c r="B3260" s="168">
        <v>45901</v>
      </c>
      <c r="C3260" s="168">
        <v>45901</v>
      </c>
      <c r="D3260" s="167" t="s">
        <v>4996</v>
      </c>
      <c r="E3260" s="167" t="s">
        <v>4996</v>
      </c>
      <c r="F3260" s="167" t="s">
        <v>1408</v>
      </c>
      <c r="G3260" s="167" t="s">
        <v>1409</v>
      </c>
      <c r="I3260" s="167" t="s">
        <v>1618</v>
      </c>
      <c r="J3260" s="167" t="s">
        <v>1422</v>
      </c>
      <c r="K3260" s="167" t="s">
        <v>1007</v>
      </c>
      <c r="L3260" s="167" t="s">
        <v>1423</v>
      </c>
      <c r="M3260" s="167" t="s">
        <v>2740</v>
      </c>
      <c r="O3260" s="167">
        <v>10689</v>
      </c>
      <c r="P3260" s="167" t="s">
        <v>4987</v>
      </c>
      <c r="Q3260" s="167">
        <v>21.71</v>
      </c>
      <c r="S3260" s="167">
        <f t="shared" si="50"/>
        <v>21.71</v>
      </c>
      <c r="T3260" s="167" t="s">
        <v>1361</v>
      </c>
    </row>
    <row r="3261" spans="1:20">
      <c r="A3261" s="167">
        <v>52100</v>
      </c>
      <c r="B3261" s="168">
        <v>45901</v>
      </c>
      <c r="C3261" s="168">
        <v>45901</v>
      </c>
      <c r="D3261" s="167" t="s">
        <v>4996</v>
      </c>
      <c r="E3261" s="167" t="s">
        <v>4996</v>
      </c>
      <c r="F3261" s="167" t="s">
        <v>1408</v>
      </c>
      <c r="G3261" s="167" t="s">
        <v>1409</v>
      </c>
      <c r="I3261" s="167" t="s">
        <v>1618</v>
      </c>
      <c r="J3261" s="167" t="s">
        <v>1624</v>
      </c>
      <c r="K3261" s="167" t="s">
        <v>1007</v>
      </c>
      <c r="L3261" s="167" t="s">
        <v>1625</v>
      </c>
      <c r="M3261" s="167" t="s">
        <v>2740</v>
      </c>
      <c r="O3261" s="167">
        <v>10689</v>
      </c>
      <c r="P3261" s="167" t="s">
        <v>4987</v>
      </c>
      <c r="Q3261" s="167">
        <v>24</v>
      </c>
      <c r="S3261" s="167">
        <f t="shared" si="50"/>
        <v>24</v>
      </c>
      <c r="T3261" s="167" t="s">
        <v>1361</v>
      </c>
    </row>
    <row r="3262" spans="1:20">
      <c r="A3262" s="167">
        <v>52100</v>
      </c>
      <c r="B3262" s="168">
        <v>45901</v>
      </c>
      <c r="C3262" s="168">
        <v>45901</v>
      </c>
      <c r="D3262" s="167" t="s">
        <v>4996</v>
      </c>
      <c r="E3262" s="167" t="s">
        <v>4996</v>
      </c>
      <c r="F3262" s="167" t="s">
        <v>1408</v>
      </c>
      <c r="G3262" s="167" t="s">
        <v>1409</v>
      </c>
      <c r="I3262" s="167" t="s">
        <v>1618</v>
      </c>
      <c r="J3262" s="167" t="s">
        <v>1413</v>
      </c>
      <c r="K3262" s="167" t="s">
        <v>1007</v>
      </c>
      <c r="L3262" s="167" t="s">
        <v>1414</v>
      </c>
      <c r="M3262" s="167" t="s">
        <v>2740</v>
      </c>
      <c r="O3262" s="167">
        <v>10689</v>
      </c>
      <c r="P3262" s="167" t="s">
        <v>4987</v>
      </c>
      <c r="Q3262" s="167">
        <v>29.5</v>
      </c>
      <c r="S3262" s="167">
        <f t="shared" si="50"/>
        <v>29.5</v>
      </c>
      <c r="T3262" s="167" t="s">
        <v>1361</v>
      </c>
    </row>
    <row r="3263" spans="1:20">
      <c r="A3263" s="167">
        <v>52100</v>
      </c>
      <c r="B3263" s="168">
        <v>45901</v>
      </c>
      <c r="C3263" s="168">
        <v>45901</v>
      </c>
      <c r="D3263" s="167" t="s">
        <v>5228</v>
      </c>
      <c r="E3263" s="167" t="s">
        <v>5228</v>
      </c>
      <c r="F3263" s="167" t="s">
        <v>1408</v>
      </c>
      <c r="G3263" s="167" t="s">
        <v>1409</v>
      </c>
      <c r="I3263" s="167" t="s">
        <v>1618</v>
      </c>
      <c r="J3263" s="167" t="s">
        <v>2808</v>
      </c>
      <c r="K3263" s="167" t="s">
        <v>1013</v>
      </c>
      <c r="L3263" s="167" t="s">
        <v>2809</v>
      </c>
      <c r="M3263" s="167" t="s">
        <v>2798</v>
      </c>
      <c r="O3263" s="167">
        <v>10690</v>
      </c>
      <c r="P3263" s="167" t="s">
        <v>4987</v>
      </c>
      <c r="Q3263" s="167">
        <v>2</v>
      </c>
      <c r="S3263" s="167">
        <f t="shared" si="50"/>
        <v>2</v>
      </c>
      <c r="T3263" s="167" t="s">
        <v>1361</v>
      </c>
    </row>
    <row r="3264" spans="1:20">
      <c r="A3264" s="167">
        <v>52100</v>
      </c>
      <c r="B3264" s="168">
        <v>45901</v>
      </c>
      <c r="C3264" s="168">
        <v>45901</v>
      </c>
      <c r="D3264" s="167" t="s">
        <v>5228</v>
      </c>
      <c r="E3264" s="167" t="s">
        <v>5228</v>
      </c>
      <c r="F3264" s="167" t="s">
        <v>1408</v>
      </c>
      <c r="G3264" s="167" t="s">
        <v>1409</v>
      </c>
      <c r="I3264" s="167" t="s">
        <v>1618</v>
      </c>
      <c r="J3264" s="167" t="s">
        <v>1422</v>
      </c>
      <c r="K3264" s="167" t="s">
        <v>1013</v>
      </c>
      <c r="L3264" s="167" t="s">
        <v>1423</v>
      </c>
      <c r="M3264" s="167" t="s">
        <v>2798</v>
      </c>
      <c r="O3264" s="167">
        <v>10690</v>
      </c>
      <c r="P3264" s="167" t="s">
        <v>4987</v>
      </c>
      <c r="Q3264" s="167">
        <v>8.35</v>
      </c>
      <c r="S3264" s="167">
        <f t="shared" si="50"/>
        <v>8.35</v>
      </c>
      <c r="T3264" s="167" t="s">
        <v>1361</v>
      </c>
    </row>
    <row r="3265" spans="1:20">
      <c r="A3265" s="167">
        <v>52100</v>
      </c>
      <c r="B3265" s="168">
        <v>45901</v>
      </c>
      <c r="C3265" s="168">
        <v>45901</v>
      </c>
      <c r="D3265" s="167" t="s">
        <v>5228</v>
      </c>
      <c r="E3265" s="167" t="s">
        <v>5228</v>
      </c>
      <c r="F3265" s="167" t="s">
        <v>1408</v>
      </c>
      <c r="G3265" s="167" t="s">
        <v>1409</v>
      </c>
      <c r="I3265" s="167" t="s">
        <v>1618</v>
      </c>
      <c r="J3265" s="167" t="s">
        <v>1435</v>
      </c>
      <c r="K3265" s="167" t="s">
        <v>1013</v>
      </c>
      <c r="L3265" s="167" t="s">
        <v>1436</v>
      </c>
      <c r="M3265" s="167" t="s">
        <v>2798</v>
      </c>
      <c r="O3265" s="167">
        <v>10690</v>
      </c>
      <c r="P3265" s="167" t="s">
        <v>4987</v>
      </c>
      <c r="Q3265" s="167">
        <v>10.8</v>
      </c>
      <c r="S3265" s="167">
        <f t="shared" si="50"/>
        <v>10.8</v>
      </c>
      <c r="T3265" s="167" t="s">
        <v>1361</v>
      </c>
    </row>
    <row r="3266" spans="1:20">
      <c r="A3266" s="167">
        <v>52100</v>
      </c>
      <c r="B3266" s="168">
        <v>45901</v>
      </c>
      <c r="C3266" s="168">
        <v>45901</v>
      </c>
      <c r="D3266" s="167" t="s">
        <v>5228</v>
      </c>
      <c r="E3266" s="167" t="s">
        <v>5228</v>
      </c>
      <c r="F3266" s="167" t="s">
        <v>1408</v>
      </c>
      <c r="G3266" s="167" t="s">
        <v>1409</v>
      </c>
      <c r="I3266" s="167" t="s">
        <v>1618</v>
      </c>
      <c r="J3266" s="167" t="s">
        <v>1416</v>
      </c>
      <c r="K3266" s="167" t="s">
        <v>1013</v>
      </c>
      <c r="L3266" s="167" t="s">
        <v>1417</v>
      </c>
      <c r="M3266" s="167" t="s">
        <v>2798</v>
      </c>
      <c r="O3266" s="167">
        <v>10690</v>
      </c>
      <c r="P3266" s="167" t="s">
        <v>4987</v>
      </c>
      <c r="Q3266" s="167">
        <v>12.01</v>
      </c>
      <c r="S3266" s="167">
        <f t="shared" si="50"/>
        <v>12.01</v>
      </c>
      <c r="T3266" s="167" t="s">
        <v>1361</v>
      </c>
    </row>
    <row r="3267" spans="1:20">
      <c r="A3267" s="167">
        <v>52100</v>
      </c>
      <c r="B3267" s="168">
        <v>45901</v>
      </c>
      <c r="C3267" s="168">
        <v>45901</v>
      </c>
      <c r="D3267" s="167" t="s">
        <v>5228</v>
      </c>
      <c r="E3267" s="167" t="s">
        <v>5228</v>
      </c>
      <c r="F3267" s="167" t="s">
        <v>1408</v>
      </c>
      <c r="G3267" s="167" t="s">
        <v>1409</v>
      </c>
      <c r="I3267" s="167" t="s">
        <v>1618</v>
      </c>
      <c r="J3267" s="167" t="s">
        <v>1413</v>
      </c>
      <c r="K3267" s="167" t="s">
        <v>1013</v>
      </c>
      <c r="L3267" s="167" t="s">
        <v>1414</v>
      </c>
      <c r="M3267" s="167" t="s">
        <v>2798</v>
      </c>
      <c r="O3267" s="167">
        <v>10690</v>
      </c>
      <c r="P3267" s="167" t="s">
        <v>4987</v>
      </c>
      <c r="Q3267" s="167">
        <v>35.4</v>
      </c>
      <c r="S3267" s="167">
        <f t="shared" ref="S3267:S3330" si="51">Q3267-R3267</f>
        <v>35.4</v>
      </c>
      <c r="T3267" s="167" t="s">
        <v>1361</v>
      </c>
    </row>
    <row r="3268" spans="1:20">
      <c r="A3268" s="167">
        <v>52100</v>
      </c>
      <c r="B3268" s="168">
        <v>45901</v>
      </c>
      <c r="C3268" s="168">
        <v>45901</v>
      </c>
      <c r="D3268" s="167" t="s">
        <v>5228</v>
      </c>
      <c r="E3268" s="167" t="s">
        <v>5228</v>
      </c>
      <c r="F3268" s="167" t="s">
        <v>1408</v>
      </c>
      <c r="G3268" s="167" t="s">
        <v>1409</v>
      </c>
      <c r="I3268" s="167" t="s">
        <v>1618</v>
      </c>
      <c r="J3268" s="167" t="s">
        <v>1624</v>
      </c>
      <c r="K3268" s="167" t="s">
        <v>1013</v>
      </c>
      <c r="L3268" s="167" t="s">
        <v>1625</v>
      </c>
      <c r="M3268" s="167" t="s">
        <v>2798</v>
      </c>
      <c r="O3268" s="167">
        <v>10690</v>
      </c>
      <c r="P3268" s="167" t="s">
        <v>4987</v>
      </c>
      <c r="Q3268" s="167">
        <v>48</v>
      </c>
      <c r="S3268" s="167">
        <f t="shared" si="51"/>
        <v>48</v>
      </c>
      <c r="T3268" s="167" t="s">
        <v>1361</v>
      </c>
    </row>
    <row r="3269" spans="1:20">
      <c r="A3269" s="167">
        <v>52100</v>
      </c>
      <c r="B3269" s="168">
        <v>45901</v>
      </c>
      <c r="C3269" s="168">
        <v>45901</v>
      </c>
      <c r="D3269" s="167" t="s">
        <v>5228</v>
      </c>
      <c r="E3269" s="167" t="s">
        <v>5228</v>
      </c>
      <c r="F3269" s="167" t="s">
        <v>1408</v>
      </c>
      <c r="G3269" s="167" t="s">
        <v>1409</v>
      </c>
      <c r="I3269" s="167" t="s">
        <v>1618</v>
      </c>
      <c r="J3269" s="167" t="s">
        <v>1410</v>
      </c>
      <c r="K3269" s="167" t="s">
        <v>1013</v>
      </c>
      <c r="L3269" s="167" t="s">
        <v>1411</v>
      </c>
      <c r="M3269" s="167" t="s">
        <v>2798</v>
      </c>
      <c r="O3269" s="167">
        <v>10690</v>
      </c>
      <c r="P3269" s="167" t="s">
        <v>4987</v>
      </c>
      <c r="Q3269" s="167">
        <v>125</v>
      </c>
      <c r="S3269" s="167">
        <f t="shared" si="51"/>
        <v>125</v>
      </c>
      <c r="T3269" s="167" t="s">
        <v>1361</v>
      </c>
    </row>
    <row r="3270" spans="1:20">
      <c r="A3270" s="167">
        <v>52100</v>
      </c>
      <c r="B3270" s="168">
        <v>45901</v>
      </c>
      <c r="C3270" s="168">
        <v>45901</v>
      </c>
      <c r="D3270" s="167" t="s">
        <v>5229</v>
      </c>
      <c r="E3270" s="167" t="s">
        <v>5229</v>
      </c>
      <c r="F3270" s="167" t="s">
        <v>1425</v>
      </c>
      <c r="G3270" s="167" t="s">
        <v>1426</v>
      </c>
      <c r="I3270" s="167" t="s">
        <v>1618</v>
      </c>
      <c r="J3270" s="167" t="s">
        <v>1450</v>
      </c>
      <c r="K3270" s="167" t="s">
        <v>1079</v>
      </c>
      <c r="L3270" s="167" t="s">
        <v>1451</v>
      </c>
      <c r="M3270" s="167" t="s">
        <v>2948</v>
      </c>
      <c r="O3270" s="167">
        <v>10691</v>
      </c>
      <c r="P3270" s="167" t="s">
        <v>4987</v>
      </c>
      <c r="Q3270" s="167">
        <v>7.98</v>
      </c>
      <c r="S3270" s="167">
        <f t="shared" si="51"/>
        <v>7.98</v>
      </c>
      <c r="T3270" s="167" t="s">
        <v>1361</v>
      </c>
    </row>
    <row r="3271" spans="1:20">
      <c r="A3271" s="167">
        <v>52100</v>
      </c>
      <c r="B3271" s="168">
        <v>45901</v>
      </c>
      <c r="C3271" s="168">
        <v>45901</v>
      </c>
      <c r="D3271" s="167" t="s">
        <v>5229</v>
      </c>
      <c r="E3271" s="167" t="s">
        <v>5229</v>
      </c>
      <c r="F3271" s="167" t="s">
        <v>1408</v>
      </c>
      <c r="G3271" s="167" t="s">
        <v>1409</v>
      </c>
      <c r="I3271" s="167" t="s">
        <v>1618</v>
      </c>
      <c r="J3271" s="167" t="s">
        <v>1416</v>
      </c>
      <c r="K3271" s="167" t="s">
        <v>1079</v>
      </c>
      <c r="L3271" s="167" t="s">
        <v>1417</v>
      </c>
      <c r="M3271" s="167" t="s">
        <v>2948</v>
      </c>
      <c r="O3271" s="167">
        <v>10691</v>
      </c>
      <c r="P3271" s="167" t="s">
        <v>4987</v>
      </c>
      <c r="Q3271" s="167">
        <v>25</v>
      </c>
      <c r="S3271" s="167">
        <f t="shared" si="51"/>
        <v>25</v>
      </c>
      <c r="T3271" s="167" t="s">
        <v>1361</v>
      </c>
    </row>
    <row r="3272" spans="1:20">
      <c r="A3272" s="167">
        <v>52100</v>
      </c>
      <c r="B3272" s="168">
        <v>45901</v>
      </c>
      <c r="C3272" s="168">
        <v>45901</v>
      </c>
      <c r="D3272" s="167" t="s">
        <v>5229</v>
      </c>
      <c r="E3272" s="167" t="s">
        <v>5229</v>
      </c>
      <c r="F3272" s="167" t="s">
        <v>1408</v>
      </c>
      <c r="G3272" s="167" t="s">
        <v>1409</v>
      </c>
      <c r="I3272" s="167" t="s">
        <v>1618</v>
      </c>
      <c r="J3272" s="167" t="s">
        <v>1435</v>
      </c>
      <c r="K3272" s="167" t="s">
        <v>1079</v>
      </c>
      <c r="L3272" s="167" t="s">
        <v>1436</v>
      </c>
      <c r="M3272" s="167" t="s">
        <v>2948</v>
      </c>
      <c r="O3272" s="167">
        <v>10691</v>
      </c>
      <c r="P3272" s="167" t="s">
        <v>4987</v>
      </c>
      <c r="Q3272" s="167">
        <v>81.900000000000006</v>
      </c>
      <c r="S3272" s="167">
        <f t="shared" si="51"/>
        <v>81.900000000000006</v>
      </c>
      <c r="T3272" s="167" t="s">
        <v>1361</v>
      </c>
    </row>
    <row r="3273" spans="1:20">
      <c r="A3273" s="167">
        <v>52100</v>
      </c>
      <c r="B3273" s="168">
        <v>45901</v>
      </c>
      <c r="C3273" s="168">
        <v>45901</v>
      </c>
      <c r="D3273" s="167" t="s">
        <v>5229</v>
      </c>
      <c r="E3273" s="167" t="s">
        <v>5229</v>
      </c>
      <c r="F3273" s="167" t="s">
        <v>1408</v>
      </c>
      <c r="G3273" s="167" t="s">
        <v>1409</v>
      </c>
      <c r="I3273" s="167" t="s">
        <v>1618</v>
      </c>
      <c r="J3273" s="167" t="s">
        <v>1422</v>
      </c>
      <c r="K3273" s="167" t="s">
        <v>1079</v>
      </c>
      <c r="L3273" s="167" t="s">
        <v>1423</v>
      </c>
      <c r="M3273" s="167" t="s">
        <v>2948</v>
      </c>
      <c r="O3273" s="167">
        <v>10691</v>
      </c>
      <c r="P3273" s="167" t="s">
        <v>4987</v>
      </c>
      <c r="Q3273" s="167">
        <v>126</v>
      </c>
      <c r="S3273" s="167">
        <f t="shared" si="51"/>
        <v>126</v>
      </c>
      <c r="T3273" s="167" t="s">
        <v>1361</v>
      </c>
    </row>
    <row r="3274" spans="1:20">
      <c r="A3274" s="167">
        <v>52100</v>
      </c>
      <c r="B3274" s="168">
        <v>45901</v>
      </c>
      <c r="C3274" s="168">
        <v>45901</v>
      </c>
      <c r="D3274" s="167" t="s">
        <v>5229</v>
      </c>
      <c r="E3274" s="167" t="s">
        <v>5229</v>
      </c>
      <c r="F3274" s="167" t="s">
        <v>1408</v>
      </c>
      <c r="G3274" s="167" t="s">
        <v>1409</v>
      </c>
      <c r="I3274" s="167" t="s">
        <v>1618</v>
      </c>
      <c r="J3274" s="167" t="s">
        <v>1410</v>
      </c>
      <c r="K3274" s="167" t="s">
        <v>1079</v>
      </c>
      <c r="L3274" s="167" t="s">
        <v>1411</v>
      </c>
      <c r="M3274" s="167" t="s">
        <v>2948</v>
      </c>
      <c r="O3274" s="167">
        <v>10691</v>
      </c>
      <c r="P3274" s="167" t="s">
        <v>4987</v>
      </c>
      <c r="Q3274" s="167">
        <v>250</v>
      </c>
      <c r="S3274" s="167">
        <f t="shared" si="51"/>
        <v>250</v>
      </c>
      <c r="T3274" s="167" t="s">
        <v>1361</v>
      </c>
    </row>
    <row r="3275" spans="1:20">
      <c r="A3275" s="167">
        <v>52100</v>
      </c>
      <c r="B3275" s="168">
        <v>45901</v>
      </c>
      <c r="C3275" s="168">
        <v>45901</v>
      </c>
      <c r="D3275" s="167" t="s">
        <v>5229</v>
      </c>
      <c r="E3275" s="167" t="s">
        <v>5229</v>
      </c>
      <c r="F3275" s="167" t="s">
        <v>1408</v>
      </c>
      <c r="G3275" s="167" t="s">
        <v>1409</v>
      </c>
      <c r="I3275" s="167" t="s">
        <v>1618</v>
      </c>
      <c r="J3275" s="167" t="s">
        <v>1413</v>
      </c>
      <c r="K3275" s="167" t="s">
        <v>1079</v>
      </c>
      <c r="L3275" s="167" t="s">
        <v>1414</v>
      </c>
      <c r="M3275" s="167" t="s">
        <v>2948</v>
      </c>
      <c r="O3275" s="167">
        <v>10691</v>
      </c>
      <c r="P3275" s="167" t="s">
        <v>4987</v>
      </c>
      <c r="Q3275" s="167">
        <v>318.60000000000002</v>
      </c>
      <c r="S3275" s="167">
        <f t="shared" si="51"/>
        <v>318.60000000000002</v>
      </c>
      <c r="T3275" s="167" t="s">
        <v>1361</v>
      </c>
    </row>
    <row r="3276" spans="1:20">
      <c r="A3276" s="167">
        <v>52100</v>
      </c>
      <c r="B3276" s="168">
        <v>45901</v>
      </c>
      <c r="C3276" s="168">
        <v>45901</v>
      </c>
      <c r="D3276" s="167" t="s">
        <v>6115</v>
      </c>
      <c r="E3276" s="167" t="s">
        <v>6115</v>
      </c>
      <c r="F3276" s="167" t="s">
        <v>1425</v>
      </c>
      <c r="G3276" s="167" t="s">
        <v>1426</v>
      </c>
      <c r="I3276" s="167" t="s">
        <v>1618</v>
      </c>
      <c r="J3276" s="167" t="s">
        <v>2183</v>
      </c>
      <c r="K3276" s="167" t="s">
        <v>1108</v>
      </c>
      <c r="L3276" s="167" t="s">
        <v>2184</v>
      </c>
      <c r="M3276" s="167" t="s">
        <v>3343</v>
      </c>
      <c r="O3276" s="167">
        <v>10692</v>
      </c>
      <c r="P3276" s="167" t="s">
        <v>4987</v>
      </c>
      <c r="Q3276" s="167">
        <v>50</v>
      </c>
      <c r="S3276" s="167">
        <f t="shared" si="51"/>
        <v>50</v>
      </c>
      <c r="T3276" s="167" t="s">
        <v>1361</v>
      </c>
    </row>
    <row r="3277" spans="1:20">
      <c r="A3277" s="167">
        <v>52100</v>
      </c>
      <c r="B3277" s="168">
        <v>45901</v>
      </c>
      <c r="C3277" s="168">
        <v>45901</v>
      </c>
      <c r="D3277" s="167" t="s">
        <v>5238</v>
      </c>
      <c r="E3277" s="167" t="s">
        <v>5238</v>
      </c>
      <c r="F3277" s="167" t="s">
        <v>1408</v>
      </c>
      <c r="G3277" s="167" t="s">
        <v>1409</v>
      </c>
      <c r="I3277" s="167" t="s">
        <v>1618</v>
      </c>
      <c r="J3277" s="167" t="s">
        <v>1422</v>
      </c>
      <c r="K3277" s="167" t="s">
        <v>1112</v>
      </c>
      <c r="L3277" s="167" t="s">
        <v>1423</v>
      </c>
      <c r="M3277" s="167" t="s">
        <v>3346</v>
      </c>
      <c r="O3277" s="167">
        <v>10693</v>
      </c>
      <c r="P3277" s="167" t="s">
        <v>4987</v>
      </c>
      <c r="Q3277" s="167">
        <v>170.34</v>
      </c>
      <c r="S3277" s="167">
        <f t="shared" si="51"/>
        <v>170.34</v>
      </c>
      <c r="T3277" s="167" t="s">
        <v>1361</v>
      </c>
    </row>
    <row r="3278" spans="1:20">
      <c r="A3278" s="167">
        <v>52100</v>
      </c>
      <c r="B3278" s="168">
        <v>45901</v>
      </c>
      <c r="C3278" s="168">
        <v>45901</v>
      </c>
      <c r="D3278" s="167" t="s">
        <v>5238</v>
      </c>
      <c r="E3278" s="167" t="s">
        <v>5238</v>
      </c>
      <c r="F3278" s="167" t="s">
        <v>1408</v>
      </c>
      <c r="G3278" s="167" t="s">
        <v>1409</v>
      </c>
      <c r="I3278" s="167" t="s">
        <v>1618</v>
      </c>
      <c r="J3278" s="167" t="s">
        <v>3348</v>
      </c>
      <c r="K3278" s="167" t="s">
        <v>1112</v>
      </c>
      <c r="L3278" s="167" t="s">
        <v>3349</v>
      </c>
      <c r="M3278" s="167" t="s">
        <v>3346</v>
      </c>
      <c r="O3278" s="167">
        <v>10693</v>
      </c>
      <c r="P3278" s="167" t="s">
        <v>4987</v>
      </c>
      <c r="Q3278" s="167">
        <v>185</v>
      </c>
      <c r="S3278" s="167">
        <f t="shared" si="51"/>
        <v>185</v>
      </c>
      <c r="T3278" s="167" t="s">
        <v>1361</v>
      </c>
    </row>
    <row r="3279" spans="1:20">
      <c r="A3279" s="167">
        <v>52100</v>
      </c>
      <c r="B3279" s="168">
        <v>45901</v>
      </c>
      <c r="C3279" s="168">
        <v>45901</v>
      </c>
      <c r="D3279" s="167" t="s">
        <v>5238</v>
      </c>
      <c r="E3279" s="167" t="s">
        <v>5238</v>
      </c>
      <c r="F3279" s="167" t="s">
        <v>1408</v>
      </c>
      <c r="G3279" s="167" t="s">
        <v>1409</v>
      </c>
      <c r="I3279" s="167" t="s">
        <v>1618</v>
      </c>
      <c r="J3279" s="167" t="s">
        <v>1410</v>
      </c>
      <c r="K3279" s="167" t="s">
        <v>1112</v>
      </c>
      <c r="L3279" s="167" t="s">
        <v>1411</v>
      </c>
      <c r="M3279" s="167" t="s">
        <v>3346</v>
      </c>
      <c r="O3279" s="167">
        <v>10693</v>
      </c>
      <c r="P3279" s="167" t="s">
        <v>4987</v>
      </c>
      <c r="Q3279" s="167">
        <v>250</v>
      </c>
      <c r="S3279" s="167">
        <f t="shared" si="51"/>
        <v>250</v>
      </c>
      <c r="T3279" s="167" t="s">
        <v>1361</v>
      </c>
    </row>
    <row r="3280" spans="1:20">
      <c r="A3280" s="167">
        <v>52100</v>
      </c>
      <c r="B3280" s="168">
        <v>45901</v>
      </c>
      <c r="C3280" s="168">
        <v>45901</v>
      </c>
      <c r="D3280" s="167" t="s">
        <v>4997</v>
      </c>
      <c r="E3280" s="167" t="s">
        <v>4997</v>
      </c>
      <c r="F3280" s="167" t="s">
        <v>1425</v>
      </c>
      <c r="G3280" s="167" t="s">
        <v>1426</v>
      </c>
      <c r="I3280" s="167" t="s">
        <v>1618</v>
      </c>
      <c r="J3280" s="167" t="s">
        <v>1450</v>
      </c>
      <c r="K3280" s="167" t="s">
        <v>1126</v>
      </c>
      <c r="L3280" s="167" t="s">
        <v>1451</v>
      </c>
      <c r="M3280" s="167" t="s">
        <v>3430</v>
      </c>
      <c r="O3280" s="167">
        <v>10694</v>
      </c>
      <c r="P3280" s="167" t="s">
        <v>4987</v>
      </c>
      <c r="Q3280" s="167">
        <v>2.64</v>
      </c>
      <c r="S3280" s="167">
        <f t="shared" si="51"/>
        <v>2.64</v>
      </c>
      <c r="T3280" s="167" t="s">
        <v>1361</v>
      </c>
    </row>
    <row r="3281" spans="1:20">
      <c r="A3281" s="167">
        <v>52100</v>
      </c>
      <c r="B3281" s="168">
        <v>45901</v>
      </c>
      <c r="C3281" s="168">
        <v>45901</v>
      </c>
      <c r="D3281" s="167" t="s">
        <v>4997</v>
      </c>
      <c r="E3281" s="167" t="s">
        <v>4997</v>
      </c>
      <c r="F3281" s="167" t="s">
        <v>1408</v>
      </c>
      <c r="G3281" s="167" t="s">
        <v>1409</v>
      </c>
      <c r="I3281" s="167" t="s">
        <v>1618</v>
      </c>
      <c r="J3281" s="167" t="s">
        <v>1435</v>
      </c>
      <c r="K3281" s="167" t="s">
        <v>1126</v>
      </c>
      <c r="L3281" s="167" t="s">
        <v>1436</v>
      </c>
      <c r="M3281" s="167" t="s">
        <v>3430</v>
      </c>
      <c r="O3281" s="167">
        <v>10694</v>
      </c>
      <c r="P3281" s="167" t="s">
        <v>4987</v>
      </c>
      <c r="Q3281" s="167">
        <v>54.9</v>
      </c>
      <c r="S3281" s="167">
        <f t="shared" si="51"/>
        <v>54.9</v>
      </c>
      <c r="T3281" s="167" t="s">
        <v>1361</v>
      </c>
    </row>
    <row r="3282" spans="1:20">
      <c r="A3282" s="167">
        <v>52100</v>
      </c>
      <c r="B3282" s="168">
        <v>45901</v>
      </c>
      <c r="C3282" s="168">
        <v>45901</v>
      </c>
      <c r="D3282" s="167" t="s">
        <v>4997</v>
      </c>
      <c r="E3282" s="167" t="s">
        <v>4997</v>
      </c>
      <c r="F3282" s="167" t="s">
        <v>1408</v>
      </c>
      <c r="G3282" s="167" t="s">
        <v>1409</v>
      </c>
      <c r="I3282" s="167" t="s">
        <v>1618</v>
      </c>
      <c r="J3282" s="167" t="s">
        <v>1422</v>
      </c>
      <c r="K3282" s="167" t="s">
        <v>1126</v>
      </c>
      <c r="L3282" s="167" t="s">
        <v>1423</v>
      </c>
      <c r="M3282" s="167" t="s">
        <v>3430</v>
      </c>
      <c r="O3282" s="167">
        <v>10694</v>
      </c>
      <c r="P3282" s="167" t="s">
        <v>4987</v>
      </c>
      <c r="Q3282" s="167">
        <v>83.5</v>
      </c>
      <c r="S3282" s="167">
        <f t="shared" si="51"/>
        <v>83.5</v>
      </c>
      <c r="T3282" s="167" t="s">
        <v>1361</v>
      </c>
    </row>
    <row r="3283" spans="1:20">
      <c r="A3283" s="167">
        <v>52100</v>
      </c>
      <c r="B3283" s="168">
        <v>45901</v>
      </c>
      <c r="C3283" s="168">
        <v>45901</v>
      </c>
      <c r="D3283" s="167" t="s">
        <v>4997</v>
      </c>
      <c r="E3283" s="167" t="s">
        <v>4997</v>
      </c>
      <c r="F3283" s="167" t="s">
        <v>1408</v>
      </c>
      <c r="G3283" s="167" t="s">
        <v>1409</v>
      </c>
      <c r="I3283" s="167" t="s">
        <v>1618</v>
      </c>
      <c r="J3283" s="167" t="s">
        <v>1410</v>
      </c>
      <c r="K3283" s="167" t="s">
        <v>1126</v>
      </c>
      <c r="L3283" s="167" t="s">
        <v>1411</v>
      </c>
      <c r="M3283" s="167" t="s">
        <v>3430</v>
      </c>
      <c r="O3283" s="167">
        <v>10694</v>
      </c>
      <c r="P3283" s="167" t="s">
        <v>4987</v>
      </c>
      <c r="Q3283" s="167">
        <v>125</v>
      </c>
      <c r="S3283" s="167">
        <f t="shared" si="51"/>
        <v>125</v>
      </c>
      <c r="T3283" s="167" t="s">
        <v>1361</v>
      </c>
    </row>
    <row r="3284" spans="1:20">
      <c r="A3284" s="167">
        <v>52100</v>
      </c>
      <c r="B3284" s="168">
        <v>45901</v>
      </c>
      <c r="C3284" s="168">
        <v>45901</v>
      </c>
      <c r="D3284" s="167" t="s">
        <v>4998</v>
      </c>
      <c r="E3284" s="167" t="s">
        <v>4998</v>
      </c>
      <c r="F3284" s="167" t="s">
        <v>1425</v>
      </c>
      <c r="G3284" s="167" t="s">
        <v>1426</v>
      </c>
      <c r="I3284" s="167" t="s">
        <v>1618</v>
      </c>
      <c r="J3284" s="167" t="s">
        <v>1422</v>
      </c>
      <c r="K3284" s="167" t="s">
        <v>1167</v>
      </c>
      <c r="L3284" s="167" t="s">
        <v>1423</v>
      </c>
      <c r="M3284" s="167" t="s">
        <v>3592</v>
      </c>
      <c r="O3284" s="167">
        <v>10695</v>
      </c>
      <c r="P3284" s="167" t="s">
        <v>4987</v>
      </c>
      <c r="Q3284" s="167">
        <v>65.89</v>
      </c>
      <c r="S3284" s="167">
        <f t="shared" si="51"/>
        <v>65.89</v>
      </c>
      <c r="T3284" s="167" t="s">
        <v>1361</v>
      </c>
    </row>
    <row r="3285" spans="1:20">
      <c r="A3285" s="167">
        <v>52100</v>
      </c>
      <c r="B3285" s="168">
        <v>45901</v>
      </c>
      <c r="C3285" s="168">
        <v>45901</v>
      </c>
      <c r="D3285" s="167" t="s">
        <v>4998</v>
      </c>
      <c r="E3285" s="167" t="s">
        <v>4998</v>
      </c>
      <c r="F3285" s="167" t="s">
        <v>1408</v>
      </c>
      <c r="G3285" s="167" t="s">
        <v>1409</v>
      </c>
      <c r="I3285" s="167" t="s">
        <v>1618</v>
      </c>
      <c r="J3285" s="167" t="s">
        <v>1435</v>
      </c>
      <c r="K3285" s="167" t="s">
        <v>1167</v>
      </c>
      <c r="L3285" s="167" t="s">
        <v>1436</v>
      </c>
      <c r="M3285" s="167" t="s">
        <v>3592</v>
      </c>
      <c r="O3285" s="167">
        <v>10695</v>
      </c>
      <c r="P3285" s="167" t="s">
        <v>4987</v>
      </c>
      <c r="Q3285" s="167">
        <v>7.2</v>
      </c>
      <c r="S3285" s="167">
        <f t="shared" si="51"/>
        <v>7.2</v>
      </c>
      <c r="T3285" s="167" t="s">
        <v>1361</v>
      </c>
    </row>
    <row r="3286" spans="1:20">
      <c r="A3286" s="167">
        <v>52100</v>
      </c>
      <c r="B3286" s="168">
        <v>45901</v>
      </c>
      <c r="C3286" s="168">
        <v>45901</v>
      </c>
      <c r="D3286" s="167" t="s">
        <v>4998</v>
      </c>
      <c r="E3286" s="167" t="s">
        <v>4998</v>
      </c>
      <c r="F3286" s="167" t="s">
        <v>1408</v>
      </c>
      <c r="G3286" s="167" t="s">
        <v>1409</v>
      </c>
      <c r="I3286" s="167" t="s">
        <v>1618</v>
      </c>
      <c r="J3286" s="167" t="s">
        <v>1416</v>
      </c>
      <c r="K3286" s="167" t="s">
        <v>1167</v>
      </c>
      <c r="L3286" s="167" t="s">
        <v>1417</v>
      </c>
      <c r="M3286" s="167" t="s">
        <v>3592</v>
      </c>
      <c r="O3286" s="167">
        <v>10695</v>
      </c>
      <c r="P3286" s="167" t="s">
        <v>4987</v>
      </c>
      <c r="Q3286" s="167">
        <v>12.01</v>
      </c>
      <c r="S3286" s="167">
        <f t="shared" si="51"/>
        <v>12.01</v>
      </c>
      <c r="T3286" s="167" t="s">
        <v>1361</v>
      </c>
    </row>
    <row r="3287" spans="1:20">
      <c r="A3287" s="167">
        <v>52100</v>
      </c>
      <c r="B3287" s="168">
        <v>45901</v>
      </c>
      <c r="C3287" s="168">
        <v>45901</v>
      </c>
      <c r="D3287" s="167" t="s">
        <v>4998</v>
      </c>
      <c r="E3287" s="167" t="s">
        <v>4998</v>
      </c>
      <c r="F3287" s="167" t="s">
        <v>1408</v>
      </c>
      <c r="G3287" s="167" t="s">
        <v>1409</v>
      </c>
      <c r="I3287" s="167" t="s">
        <v>1618</v>
      </c>
      <c r="J3287" s="167" t="s">
        <v>1413</v>
      </c>
      <c r="K3287" s="167" t="s">
        <v>1167</v>
      </c>
      <c r="L3287" s="167" t="s">
        <v>1414</v>
      </c>
      <c r="M3287" s="167" t="s">
        <v>3592</v>
      </c>
      <c r="O3287" s="167">
        <v>10695</v>
      </c>
      <c r="P3287" s="167" t="s">
        <v>4987</v>
      </c>
      <c r="Q3287" s="167">
        <v>26.55</v>
      </c>
      <c r="S3287" s="167">
        <f t="shared" si="51"/>
        <v>26.55</v>
      </c>
      <c r="T3287" s="167" t="s">
        <v>1361</v>
      </c>
    </row>
    <row r="3288" spans="1:20">
      <c r="A3288" s="167">
        <v>52100</v>
      </c>
      <c r="B3288" s="168">
        <v>45901</v>
      </c>
      <c r="C3288" s="168">
        <v>45901</v>
      </c>
      <c r="D3288" s="167" t="s">
        <v>4998</v>
      </c>
      <c r="E3288" s="167" t="s">
        <v>4998</v>
      </c>
      <c r="F3288" s="167" t="s">
        <v>1408</v>
      </c>
      <c r="G3288" s="167" t="s">
        <v>1409</v>
      </c>
      <c r="I3288" s="167" t="s">
        <v>1618</v>
      </c>
      <c r="J3288" s="167" t="s">
        <v>1410</v>
      </c>
      <c r="K3288" s="167" t="s">
        <v>1167</v>
      </c>
      <c r="L3288" s="167" t="s">
        <v>1411</v>
      </c>
      <c r="M3288" s="167" t="s">
        <v>3592</v>
      </c>
      <c r="O3288" s="167">
        <v>10695</v>
      </c>
      <c r="P3288" s="167" t="s">
        <v>4987</v>
      </c>
      <c r="Q3288" s="167">
        <v>125</v>
      </c>
      <c r="S3288" s="167">
        <f t="shared" si="51"/>
        <v>125</v>
      </c>
      <c r="T3288" s="167" t="s">
        <v>1361</v>
      </c>
    </row>
    <row r="3289" spans="1:20">
      <c r="A3289" s="167">
        <v>52100</v>
      </c>
      <c r="B3289" s="168">
        <v>45901</v>
      </c>
      <c r="C3289" s="168">
        <v>45901</v>
      </c>
      <c r="D3289" s="167" t="s">
        <v>4999</v>
      </c>
      <c r="E3289" s="167" t="s">
        <v>4999</v>
      </c>
      <c r="F3289" s="167" t="s">
        <v>1425</v>
      </c>
      <c r="G3289" s="167" t="s">
        <v>1426</v>
      </c>
      <c r="I3289" s="167" t="s">
        <v>1618</v>
      </c>
      <c r="J3289" s="167" t="s">
        <v>1450</v>
      </c>
      <c r="K3289" s="167" t="s">
        <v>1196</v>
      </c>
      <c r="L3289" s="167" t="s">
        <v>1451</v>
      </c>
      <c r="M3289" s="167" t="s">
        <v>3780</v>
      </c>
      <c r="O3289" s="167">
        <v>10696</v>
      </c>
      <c r="P3289" s="167" t="s">
        <v>4987</v>
      </c>
      <c r="Q3289" s="167">
        <v>2.64</v>
      </c>
      <c r="S3289" s="167">
        <f t="shared" si="51"/>
        <v>2.64</v>
      </c>
      <c r="T3289" s="167" t="s">
        <v>1361</v>
      </c>
    </row>
    <row r="3290" spans="1:20">
      <c r="A3290" s="167">
        <v>52100</v>
      </c>
      <c r="B3290" s="168">
        <v>45901</v>
      </c>
      <c r="C3290" s="168">
        <v>45901</v>
      </c>
      <c r="D3290" s="167" t="s">
        <v>4999</v>
      </c>
      <c r="E3290" s="167" t="s">
        <v>4999</v>
      </c>
      <c r="F3290" s="167" t="s">
        <v>1408</v>
      </c>
      <c r="G3290" s="167" t="s">
        <v>1409</v>
      </c>
      <c r="I3290" s="167" t="s">
        <v>1618</v>
      </c>
      <c r="J3290" s="167" t="s">
        <v>1624</v>
      </c>
      <c r="K3290" s="167" t="s">
        <v>1196</v>
      </c>
      <c r="L3290" s="167" t="s">
        <v>1625</v>
      </c>
      <c r="M3290" s="167" t="s">
        <v>3780</v>
      </c>
      <c r="O3290" s="167">
        <v>10696</v>
      </c>
      <c r="P3290" s="167" t="s">
        <v>4987</v>
      </c>
      <c r="Q3290" s="167">
        <v>48.6</v>
      </c>
      <c r="S3290" s="167">
        <f t="shared" si="51"/>
        <v>48.6</v>
      </c>
      <c r="T3290" s="167" t="s">
        <v>1361</v>
      </c>
    </row>
    <row r="3291" spans="1:20">
      <c r="A3291" s="167">
        <v>52100</v>
      </c>
      <c r="B3291" s="168">
        <v>45901</v>
      </c>
      <c r="C3291" s="168">
        <v>45901</v>
      </c>
      <c r="D3291" s="167" t="s">
        <v>4999</v>
      </c>
      <c r="E3291" s="167" t="s">
        <v>4999</v>
      </c>
      <c r="F3291" s="167" t="s">
        <v>1408</v>
      </c>
      <c r="G3291" s="167" t="s">
        <v>1409</v>
      </c>
      <c r="I3291" s="167" t="s">
        <v>1618</v>
      </c>
      <c r="J3291" s="167" t="s">
        <v>1410</v>
      </c>
      <c r="K3291" s="167" t="s">
        <v>1196</v>
      </c>
      <c r="L3291" s="167" t="s">
        <v>1411</v>
      </c>
      <c r="M3291" s="167" t="s">
        <v>3780</v>
      </c>
      <c r="O3291" s="167">
        <v>10696</v>
      </c>
      <c r="P3291" s="167" t="s">
        <v>4987</v>
      </c>
      <c r="Q3291" s="167">
        <v>250</v>
      </c>
      <c r="S3291" s="167">
        <f t="shared" si="51"/>
        <v>250</v>
      </c>
      <c r="T3291" s="167" t="s">
        <v>1361</v>
      </c>
    </row>
    <row r="3292" spans="1:20">
      <c r="A3292" s="167">
        <v>52100</v>
      </c>
      <c r="B3292" s="168">
        <v>45901</v>
      </c>
      <c r="C3292" s="168">
        <v>45901</v>
      </c>
      <c r="D3292" s="167" t="s">
        <v>5000</v>
      </c>
      <c r="E3292" s="167" t="s">
        <v>5000</v>
      </c>
      <c r="F3292" s="167" t="s">
        <v>1425</v>
      </c>
      <c r="G3292" s="167" t="s">
        <v>1426</v>
      </c>
      <c r="I3292" s="167" t="s">
        <v>1618</v>
      </c>
      <c r="J3292" s="167" t="s">
        <v>1450</v>
      </c>
      <c r="K3292" s="167" t="s">
        <v>1219</v>
      </c>
      <c r="L3292" s="167" t="s">
        <v>1451</v>
      </c>
      <c r="M3292" s="167" t="s">
        <v>3934</v>
      </c>
      <c r="O3292" s="167">
        <v>10697</v>
      </c>
      <c r="P3292" s="167" t="s">
        <v>4987</v>
      </c>
      <c r="Q3292" s="167">
        <v>2.66</v>
      </c>
      <c r="S3292" s="167">
        <f t="shared" si="51"/>
        <v>2.66</v>
      </c>
      <c r="T3292" s="167" t="s">
        <v>1361</v>
      </c>
    </row>
    <row r="3293" spans="1:20">
      <c r="A3293" s="167">
        <v>52100</v>
      </c>
      <c r="B3293" s="168">
        <v>45901</v>
      </c>
      <c r="C3293" s="168">
        <v>45901</v>
      </c>
      <c r="D3293" s="167" t="s">
        <v>5000</v>
      </c>
      <c r="E3293" s="167" t="s">
        <v>5000</v>
      </c>
      <c r="F3293" s="167" t="s">
        <v>1408</v>
      </c>
      <c r="G3293" s="167" t="s">
        <v>1409</v>
      </c>
      <c r="I3293" s="167" t="s">
        <v>1618</v>
      </c>
      <c r="J3293" s="167" t="s">
        <v>1435</v>
      </c>
      <c r="K3293" s="167" t="s">
        <v>1219</v>
      </c>
      <c r="L3293" s="167" t="s">
        <v>1436</v>
      </c>
      <c r="M3293" s="167" t="s">
        <v>3934</v>
      </c>
      <c r="O3293" s="167">
        <v>10697</v>
      </c>
      <c r="P3293" s="167" t="s">
        <v>4987</v>
      </c>
      <c r="Q3293" s="167">
        <v>116.1</v>
      </c>
      <c r="S3293" s="167">
        <f t="shared" si="51"/>
        <v>116.1</v>
      </c>
      <c r="T3293" s="167" t="s">
        <v>1361</v>
      </c>
    </row>
    <row r="3294" spans="1:20">
      <c r="A3294" s="167">
        <v>52100</v>
      </c>
      <c r="B3294" s="168">
        <v>45901</v>
      </c>
      <c r="C3294" s="168">
        <v>45901</v>
      </c>
      <c r="D3294" s="167" t="s">
        <v>5000</v>
      </c>
      <c r="E3294" s="167" t="s">
        <v>5000</v>
      </c>
      <c r="F3294" s="167" t="s">
        <v>1408</v>
      </c>
      <c r="G3294" s="167" t="s">
        <v>1409</v>
      </c>
      <c r="I3294" s="167" t="s">
        <v>1618</v>
      </c>
      <c r="J3294" s="167" t="s">
        <v>1422</v>
      </c>
      <c r="K3294" s="167" t="s">
        <v>1219</v>
      </c>
      <c r="L3294" s="167" t="s">
        <v>1423</v>
      </c>
      <c r="M3294" s="167" t="s">
        <v>3934</v>
      </c>
      <c r="O3294" s="167">
        <v>10697</v>
      </c>
      <c r="P3294" s="167" t="s">
        <v>4987</v>
      </c>
      <c r="Q3294" s="167">
        <v>123.58</v>
      </c>
      <c r="S3294" s="167">
        <f t="shared" si="51"/>
        <v>123.58</v>
      </c>
      <c r="T3294" s="167" t="s">
        <v>1361</v>
      </c>
    </row>
    <row r="3295" spans="1:20">
      <c r="A3295" s="167">
        <v>52100</v>
      </c>
      <c r="B3295" s="168">
        <v>45901</v>
      </c>
      <c r="C3295" s="168">
        <v>45901</v>
      </c>
      <c r="D3295" s="167" t="s">
        <v>5000</v>
      </c>
      <c r="E3295" s="167" t="s">
        <v>5000</v>
      </c>
      <c r="F3295" s="167" t="s">
        <v>1408</v>
      </c>
      <c r="G3295" s="167" t="s">
        <v>1409</v>
      </c>
      <c r="I3295" s="167" t="s">
        <v>1618</v>
      </c>
      <c r="J3295" s="167" t="s">
        <v>3348</v>
      </c>
      <c r="K3295" s="167" t="s">
        <v>1219</v>
      </c>
      <c r="L3295" s="167" t="s">
        <v>3349</v>
      </c>
      <c r="M3295" s="167" t="s">
        <v>3934</v>
      </c>
      <c r="O3295" s="167">
        <v>10697</v>
      </c>
      <c r="P3295" s="167" t="s">
        <v>4987</v>
      </c>
      <c r="Q3295" s="167">
        <v>185</v>
      </c>
      <c r="S3295" s="167">
        <f t="shared" si="51"/>
        <v>185</v>
      </c>
      <c r="T3295" s="167" t="s">
        <v>1361</v>
      </c>
    </row>
    <row r="3296" spans="1:20">
      <c r="A3296" s="167">
        <v>52100</v>
      </c>
      <c r="B3296" s="168">
        <v>45901</v>
      </c>
      <c r="C3296" s="168">
        <v>45901</v>
      </c>
      <c r="D3296" s="167" t="s">
        <v>5000</v>
      </c>
      <c r="E3296" s="167" t="s">
        <v>5000</v>
      </c>
      <c r="F3296" s="167" t="s">
        <v>1408</v>
      </c>
      <c r="G3296" s="167" t="s">
        <v>1409</v>
      </c>
      <c r="I3296" s="167" t="s">
        <v>1618</v>
      </c>
      <c r="J3296" s="167" t="s">
        <v>1413</v>
      </c>
      <c r="K3296" s="167" t="s">
        <v>1219</v>
      </c>
      <c r="L3296" s="167" t="s">
        <v>1414</v>
      </c>
      <c r="M3296" s="167" t="s">
        <v>3934</v>
      </c>
      <c r="O3296" s="167">
        <v>10697</v>
      </c>
      <c r="P3296" s="167" t="s">
        <v>4987</v>
      </c>
      <c r="Q3296" s="167">
        <v>336.3</v>
      </c>
      <c r="S3296" s="167">
        <f t="shared" si="51"/>
        <v>336.3</v>
      </c>
      <c r="T3296" s="167" t="s">
        <v>1361</v>
      </c>
    </row>
    <row r="3297" spans="1:20">
      <c r="A3297" s="167">
        <v>52100</v>
      </c>
      <c r="B3297" s="168">
        <v>45901</v>
      </c>
      <c r="C3297" s="168">
        <v>45901</v>
      </c>
      <c r="D3297" s="167" t="s">
        <v>5001</v>
      </c>
      <c r="E3297" s="167" t="s">
        <v>5001</v>
      </c>
      <c r="F3297" s="167" t="s">
        <v>1425</v>
      </c>
      <c r="G3297" s="167" t="s">
        <v>1426</v>
      </c>
      <c r="I3297" s="167" t="s">
        <v>1618</v>
      </c>
      <c r="J3297" s="167" t="s">
        <v>1450</v>
      </c>
      <c r="K3297" s="167" t="s">
        <v>1301</v>
      </c>
      <c r="L3297" s="167" t="s">
        <v>1451</v>
      </c>
      <c r="M3297" s="167" t="s">
        <v>4429</v>
      </c>
      <c r="O3297" s="167">
        <v>10698</v>
      </c>
      <c r="P3297" s="167" t="s">
        <v>4987</v>
      </c>
      <c r="Q3297" s="167">
        <v>2.66</v>
      </c>
      <c r="S3297" s="167">
        <f t="shared" si="51"/>
        <v>2.66</v>
      </c>
      <c r="T3297" s="167" t="s">
        <v>1361</v>
      </c>
    </row>
    <row r="3298" spans="1:20">
      <c r="A3298" s="167">
        <v>52100</v>
      </c>
      <c r="B3298" s="168">
        <v>45901</v>
      </c>
      <c r="C3298" s="168">
        <v>45901</v>
      </c>
      <c r="D3298" s="167" t="s">
        <v>5001</v>
      </c>
      <c r="E3298" s="167" t="s">
        <v>5001</v>
      </c>
      <c r="F3298" s="167" t="s">
        <v>1408</v>
      </c>
      <c r="G3298" s="167" t="s">
        <v>1409</v>
      </c>
      <c r="I3298" s="167" t="s">
        <v>1618</v>
      </c>
      <c r="J3298" s="167" t="s">
        <v>1435</v>
      </c>
      <c r="K3298" s="167" t="s">
        <v>1301</v>
      </c>
      <c r="L3298" s="167" t="s">
        <v>1436</v>
      </c>
      <c r="M3298" s="167" t="s">
        <v>4429</v>
      </c>
      <c r="O3298" s="167">
        <v>10698</v>
      </c>
      <c r="P3298" s="167" t="s">
        <v>4987</v>
      </c>
      <c r="Q3298" s="167">
        <v>5.4</v>
      </c>
      <c r="S3298" s="167">
        <f t="shared" si="51"/>
        <v>5.4</v>
      </c>
      <c r="T3298" s="167" t="s">
        <v>1361</v>
      </c>
    </row>
    <row r="3299" spans="1:20">
      <c r="A3299" s="167">
        <v>52100</v>
      </c>
      <c r="B3299" s="168">
        <v>45901</v>
      </c>
      <c r="C3299" s="168">
        <v>45901</v>
      </c>
      <c r="D3299" s="167" t="s">
        <v>5001</v>
      </c>
      <c r="E3299" s="167" t="s">
        <v>5001</v>
      </c>
      <c r="F3299" s="167" t="s">
        <v>1408</v>
      </c>
      <c r="G3299" s="167" t="s">
        <v>1409</v>
      </c>
      <c r="I3299" s="167" t="s">
        <v>1618</v>
      </c>
      <c r="J3299" s="167" t="s">
        <v>1416</v>
      </c>
      <c r="K3299" s="167" t="s">
        <v>1301</v>
      </c>
      <c r="L3299" s="167" t="s">
        <v>1417</v>
      </c>
      <c r="M3299" s="167" t="s">
        <v>4429</v>
      </c>
      <c r="O3299" s="167">
        <v>10698</v>
      </c>
      <c r="P3299" s="167" t="s">
        <v>4987</v>
      </c>
      <c r="Q3299" s="167">
        <v>12.01</v>
      </c>
      <c r="S3299" s="167">
        <f t="shared" si="51"/>
        <v>12.01</v>
      </c>
      <c r="T3299" s="167" t="s">
        <v>1361</v>
      </c>
    </row>
    <row r="3300" spans="1:20">
      <c r="A3300" s="167">
        <v>52100</v>
      </c>
      <c r="B3300" s="168">
        <v>45901</v>
      </c>
      <c r="C3300" s="168">
        <v>45901</v>
      </c>
      <c r="D3300" s="167" t="s">
        <v>5001</v>
      </c>
      <c r="E3300" s="167" t="s">
        <v>5001</v>
      </c>
      <c r="F3300" s="167" t="s">
        <v>1408</v>
      </c>
      <c r="G3300" s="167" t="s">
        <v>1409</v>
      </c>
      <c r="I3300" s="167" t="s">
        <v>1618</v>
      </c>
      <c r="J3300" s="167" t="s">
        <v>1422</v>
      </c>
      <c r="K3300" s="167" t="s">
        <v>1301</v>
      </c>
      <c r="L3300" s="167" t="s">
        <v>1423</v>
      </c>
      <c r="M3300" s="167" t="s">
        <v>4429</v>
      </c>
      <c r="O3300" s="167">
        <v>10698</v>
      </c>
      <c r="P3300" s="167" t="s">
        <v>4987</v>
      </c>
      <c r="Q3300" s="167">
        <v>33.4</v>
      </c>
      <c r="S3300" s="167">
        <f t="shared" si="51"/>
        <v>33.4</v>
      </c>
      <c r="T3300" s="167" t="s">
        <v>1361</v>
      </c>
    </row>
    <row r="3301" spans="1:20">
      <c r="A3301" s="167">
        <v>52100</v>
      </c>
      <c r="B3301" s="168">
        <v>45901</v>
      </c>
      <c r="C3301" s="168">
        <v>45901</v>
      </c>
      <c r="D3301" s="167" t="s">
        <v>5001</v>
      </c>
      <c r="E3301" s="167" t="s">
        <v>5001</v>
      </c>
      <c r="F3301" s="167" t="s">
        <v>1408</v>
      </c>
      <c r="G3301" s="167" t="s">
        <v>1409</v>
      </c>
      <c r="I3301" s="167" t="s">
        <v>1618</v>
      </c>
      <c r="J3301" s="167" t="s">
        <v>1624</v>
      </c>
      <c r="K3301" s="167" t="s">
        <v>1301</v>
      </c>
      <c r="L3301" s="167" t="s">
        <v>1625</v>
      </c>
      <c r="M3301" s="167" t="s">
        <v>4429</v>
      </c>
      <c r="O3301" s="167">
        <v>10698</v>
      </c>
      <c r="P3301" s="167" t="s">
        <v>4987</v>
      </c>
      <c r="Q3301" s="167">
        <v>43.2</v>
      </c>
      <c r="S3301" s="167">
        <f t="shared" si="51"/>
        <v>43.2</v>
      </c>
      <c r="T3301" s="167" t="s">
        <v>1361</v>
      </c>
    </row>
    <row r="3302" spans="1:20">
      <c r="A3302" s="167">
        <v>52100</v>
      </c>
      <c r="B3302" s="168">
        <v>45901</v>
      </c>
      <c r="C3302" s="168">
        <v>45901</v>
      </c>
      <c r="D3302" s="167" t="s">
        <v>5001</v>
      </c>
      <c r="E3302" s="167" t="s">
        <v>5001</v>
      </c>
      <c r="F3302" s="167" t="s">
        <v>1408</v>
      </c>
      <c r="G3302" s="167" t="s">
        <v>1409</v>
      </c>
      <c r="I3302" s="167" t="s">
        <v>1618</v>
      </c>
      <c r="J3302" s="167" t="s">
        <v>1432</v>
      </c>
      <c r="K3302" s="167" t="s">
        <v>1301</v>
      </c>
      <c r="L3302" s="167" t="s">
        <v>1433</v>
      </c>
      <c r="M3302" s="167" t="s">
        <v>4429</v>
      </c>
      <c r="O3302" s="167">
        <v>10698</v>
      </c>
      <c r="P3302" s="167" t="s">
        <v>4987</v>
      </c>
      <c r="Q3302" s="167">
        <v>46</v>
      </c>
      <c r="S3302" s="167">
        <f t="shared" si="51"/>
        <v>46</v>
      </c>
      <c r="T3302" s="167" t="s">
        <v>1361</v>
      </c>
    </row>
    <row r="3303" spans="1:20">
      <c r="A3303" s="167">
        <v>52100</v>
      </c>
      <c r="B3303" s="168">
        <v>45901</v>
      </c>
      <c r="C3303" s="168">
        <v>45901</v>
      </c>
      <c r="D3303" s="167" t="s">
        <v>5001</v>
      </c>
      <c r="E3303" s="167" t="s">
        <v>5001</v>
      </c>
      <c r="F3303" s="167" t="s">
        <v>1408</v>
      </c>
      <c r="G3303" s="167" t="s">
        <v>1409</v>
      </c>
      <c r="I3303" s="167" t="s">
        <v>1618</v>
      </c>
      <c r="J3303" s="167" t="s">
        <v>1410</v>
      </c>
      <c r="K3303" s="167" t="s">
        <v>1301</v>
      </c>
      <c r="L3303" s="167" t="s">
        <v>1411</v>
      </c>
      <c r="M3303" s="167" t="s">
        <v>4429</v>
      </c>
      <c r="O3303" s="167">
        <v>10698</v>
      </c>
      <c r="P3303" s="167" t="s">
        <v>4987</v>
      </c>
      <c r="Q3303" s="167">
        <v>250</v>
      </c>
      <c r="S3303" s="167">
        <f t="shared" si="51"/>
        <v>250</v>
      </c>
      <c r="T3303" s="167" t="s">
        <v>1361</v>
      </c>
    </row>
    <row r="3304" spans="1:20">
      <c r="A3304" s="167">
        <v>52100</v>
      </c>
      <c r="B3304" s="168">
        <v>45901</v>
      </c>
      <c r="C3304" s="168">
        <v>45901</v>
      </c>
      <c r="D3304" s="167" t="s">
        <v>5239</v>
      </c>
      <c r="E3304" s="167" t="s">
        <v>5239</v>
      </c>
      <c r="F3304" s="167" t="s">
        <v>1425</v>
      </c>
      <c r="G3304" s="167" t="s">
        <v>1426</v>
      </c>
      <c r="I3304" s="167" t="s">
        <v>1618</v>
      </c>
      <c r="J3304" s="167" t="s">
        <v>1450</v>
      </c>
      <c r="K3304" s="167" t="s">
        <v>1307</v>
      </c>
      <c r="L3304" s="167" t="s">
        <v>1451</v>
      </c>
      <c r="M3304" s="167" t="s">
        <v>4601</v>
      </c>
      <c r="O3304" s="167">
        <v>10699</v>
      </c>
      <c r="P3304" s="167" t="s">
        <v>4987</v>
      </c>
      <c r="Q3304" s="167">
        <v>2.66</v>
      </c>
      <c r="S3304" s="167">
        <f t="shared" si="51"/>
        <v>2.66</v>
      </c>
      <c r="T3304" s="167" t="s">
        <v>1361</v>
      </c>
    </row>
    <row r="3305" spans="1:20">
      <c r="A3305" s="167">
        <v>52100</v>
      </c>
      <c r="B3305" s="168">
        <v>45901</v>
      </c>
      <c r="C3305" s="168">
        <v>45901</v>
      </c>
      <c r="D3305" s="167" t="s">
        <v>5239</v>
      </c>
      <c r="E3305" s="167" t="s">
        <v>5239</v>
      </c>
      <c r="F3305" s="167" t="s">
        <v>1425</v>
      </c>
      <c r="G3305" s="167" t="s">
        <v>1426</v>
      </c>
      <c r="I3305" s="167" t="s">
        <v>1618</v>
      </c>
      <c r="J3305" s="167" t="s">
        <v>1450</v>
      </c>
      <c r="K3305" s="167" t="s">
        <v>1307</v>
      </c>
      <c r="L3305" s="167" t="s">
        <v>1451</v>
      </c>
      <c r="M3305" s="167" t="s">
        <v>4601</v>
      </c>
      <c r="O3305" s="167">
        <v>10699</v>
      </c>
      <c r="P3305" s="167" t="s">
        <v>4987</v>
      </c>
      <c r="Q3305" s="167">
        <v>2.66</v>
      </c>
      <c r="S3305" s="167">
        <f t="shared" si="51"/>
        <v>2.66</v>
      </c>
      <c r="T3305" s="167" t="s">
        <v>1361</v>
      </c>
    </row>
    <row r="3306" spans="1:20">
      <c r="A3306" s="167">
        <v>52100</v>
      </c>
      <c r="B3306" s="168">
        <v>45901</v>
      </c>
      <c r="C3306" s="168">
        <v>45901</v>
      </c>
      <c r="D3306" s="167" t="s">
        <v>5239</v>
      </c>
      <c r="E3306" s="167" t="s">
        <v>5239</v>
      </c>
      <c r="F3306" s="167" t="s">
        <v>1425</v>
      </c>
      <c r="G3306" s="167" t="s">
        <v>1426</v>
      </c>
      <c r="I3306" s="167" t="s">
        <v>1618</v>
      </c>
      <c r="J3306" s="167" t="s">
        <v>1450</v>
      </c>
      <c r="K3306" s="167" t="s">
        <v>1307</v>
      </c>
      <c r="L3306" s="167" t="s">
        <v>1451</v>
      </c>
      <c r="M3306" s="167" t="s">
        <v>4601</v>
      </c>
      <c r="O3306" s="167">
        <v>10699</v>
      </c>
      <c r="P3306" s="167" t="s">
        <v>4987</v>
      </c>
      <c r="Q3306" s="167">
        <v>2.66</v>
      </c>
      <c r="S3306" s="167">
        <f t="shared" si="51"/>
        <v>2.66</v>
      </c>
      <c r="T3306" s="167" t="s">
        <v>1361</v>
      </c>
    </row>
    <row r="3307" spans="1:20">
      <c r="A3307" s="167">
        <v>52100</v>
      </c>
      <c r="B3307" s="168">
        <v>45901</v>
      </c>
      <c r="C3307" s="168">
        <v>45901</v>
      </c>
      <c r="D3307" s="167" t="s">
        <v>5239</v>
      </c>
      <c r="E3307" s="167" t="s">
        <v>5239</v>
      </c>
      <c r="F3307" s="167" t="s">
        <v>1425</v>
      </c>
      <c r="G3307" s="167" t="s">
        <v>1426</v>
      </c>
      <c r="I3307" s="167" t="s">
        <v>1618</v>
      </c>
      <c r="J3307" s="167" t="s">
        <v>2183</v>
      </c>
      <c r="K3307" s="167" t="s">
        <v>1307</v>
      </c>
      <c r="L3307" s="167" t="s">
        <v>2184</v>
      </c>
      <c r="M3307" s="167" t="s">
        <v>4601</v>
      </c>
      <c r="O3307" s="167">
        <v>10699</v>
      </c>
      <c r="P3307" s="167" t="s">
        <v>4987</v>
      </c>
      <c r="Q3307" s="167">
        <v>90</v>
      </c>
      <c r="S3307" s="167">
        <f t="shared" si="51"/>
        <v>90</v>
      </c>
      <c r="T3307" s="167" t="s">
        <v>1361</v>
      </c>
    </row>
    <row r="3308" spans="1:20">
      <c r="A3308" s="167">
        <v>52100</v>
      </c>
      <c r="B3308" s="168">
        <v>45901</v>
      </c>
      <c r="C3308" s="168">
        <v>45901</v>
      </c>
      <c r="D3308" s="167" t="s">
        <v>5239</v>
      </c>
      <c r="E3308" s="167" t="s">
        <v>5239</v>
      </c>
      <c r="F3308" s="167" t="s">
        <v>1425</v>
      </c>
      <c r="G3308" s="167" t="s">
        <v>1426</v>
      </c>
      <c r="I3308" s="167" t="s">
        <v>1618</v>
      </c>
      <c r="J3308" s="167" t="s">
        <v>1413</v>
      </c>
      <c r="K3308" s="167" t="s">
        <v>1307</v>
      </c>
      <c r="L3308" s="167" t="s">
        <v>1414</v>
      </c>
      <c r="M3308" s="167" t="s">
        <v>4601</v>
      </c>
      <c r="O3308" s="167">
        <v>10699</v>
      </c>
      <c r="P3308" s="167" t="s">
        <v>4987</v>
      </c>
      <c r="Q3308" s="167">
        <v>234</v>
      </c>
      <c r="S3308" s="167">
        <f t="shared" si="51"/>
        <v>234</v>
      </c>
      <c r="T3308" s="167" t="s">
        <v>1361</v>
      </c>
    </row>
    <row r="3309" spans="1:20">
      <c r="A3309" s="167">
        <v>52100</v>
      </c>
      <c r="B3309" s="168">
        <v>45901</v>
      </c>
      <c r="C3309" s="168">
        <v>45901</v>
      </c>
      <c r="D3309" s="167" t="s">
        <v>5239</v>
      </c>
      <c r="E3309" s="167" t="s">
        <v>5239</v>
      </c>
      <c r="F3309" s="167" t="s">
        <v>1408</v>
      </c>
      <c r="G3309" s="167" t="s">
        <v>1409</v>
      </c>
      <c r="I3309" s="167" t="s">
        <v>1618</v>
      </c>
      <c r="J3309" s="167" t="s">
        <v>1432</v>
      </c>
      <c r="K3309" s="167" t="s">
        <v>1307</v>
      </c>
      <c r="L3309" s="167" t="s">
        <v>1433</v>
      </c>
      <c r="M3309" s="167" t="s">
        <v>4601</v>
      </c>
      <c r="O3309" s="167">
        <v>10699</v>
      </c>
      <c r="P3309" s="167" t="s">
        <v>4987</v>
      </c>
      <c r="Q3309" s="167">
        <v>166</v>
      </c>
      <c r="S3309" s="167">
        <f t="shared" si="51"/>
        <v>166</v>
      </c>
      <c r="T3309" s="167" t="s">
        <v>1361</v>
      </c>
    </row>
    <row r="3310" spans="1:20">
      <c r="A3310" s="167">
        <v>52100</v>
      </c>
      <c r="B3310" s="168">
        <v>45901</v>
      </c>
      <c r="C3310" s="168">
        <v>45901</v>
      </c>
      <c r="D3310" s="167" t="s">
        <v>5239</v>
      </c>
      <c r="E3310" s="167" t="s">
        <v>5239</v>
      </c>
      <c r="F3310" s="167" t="s">
        <v>1408</v>
      </c>
      <c r="G3310" s="167" t="s">
        <v>1409</v>
      </c>
      <c r="I3310" s="167" t="s">
        <v>1618</v>
      </c>
      <c r="J3310" s="167" t="s">
        <v>1422</v>
      </c>
      <c r="K3310" s="167" t="s">
        <v>1307</v>
      </c>
      <c r="L3310" s="167" t="s">
        <v>1423</v>
      </c>
      <c r="M3310" s="167" t="s">
        <v>4601</v>
      </c>
      <c r="O3310" s="167">
        <v>10699</v>
      </c>
      <c r="P3310" s="167" t="s">
        <v>4987</v>
      </c>
      <c r="Q3310" s="167">
        <v>204.75</v>
      </c>
      <c r="S3310" s="167">
        <f t="shared" si="51"/>
        <v>204.75</v>
      </c>
      <c r="T3310" s="167" t="s">
        <v>1361</v>
      </c>
    </row>
    <row r="3311" spans="1:20">
      <c r="A3311" s="167">
        <v>52100</v>
      </c>
      <c r="B3311" s="168">
        <v>45901</v>
      </c>
      <c r="C3311" s="168">
        <v>45901</v>
      </c>
      <c r="D3311" s="167" t="s">
        <v>5239</v>
      </c>
      <c r="E3311" s="167" t="s">
        <v>5239</v>
      </c>
      <c r="F3311" s="167" t="s">
        <v>1408</v>
      </c>
      <c r="G3311" s="167" t="s">
        <v>1409</v>
      </c>
      <c r="I3311" s="167" t="s">
        <v>1618</v>
      </c>
      <c r="J3311" s="167" t="s">
        <v>1624</v>
      </c>
      <c r="K3311" s="167" t="s">
        <v>1307</v>
      </c>
      <c r="L3311" s="167" t="s">
        <v>1625</v>
      </c>
      <c r="M3311" s="167" t="s">
        <v>4601</v>
      </c>
      <c r="O3311" s="167">
        <v>10699</v>
      </c>
      <c r="P3311" s="167" t="s">
        <v>4987</v>
      </c>
      <c r="Q3311" s="167">
        <v>234.9</v>
      </c>
      <c r="S3311" s="167">
        <f t="shared" si="51"/>
        <v>234.9</v>
      </c>
      <c r="T3311" s="167" t="s">
        <v>1361</v>
      </c>
    </row>
    <row r="3312" spans="1:20">
      <c r="A3312" s="167">
        <v>52100</v>
      </c>
      <c r="B3312" s="168">
        <v>45901</v>
      </c>
      <c r="C3312" s="168">
        <v>45901</v>
      </c>
      <c r="D3312" s="167" t="s">
        <v>5239</v>
      </c>
      <c r="E3312" s="167" t="s">
        <v>5239</v>
      </c>
      <c r="F3312" s="167" t="s">
        <v>1408</v>
      </c>
      <c r="G3312" s="167" t="s">
        <v>1409</v>
      </c>
      <c r="I3312" s="167" t="s">
        <v>1618</v>
      </c>
      <c r="J3312" s="167" t="s">
        <v>1410</v>
      </c>
      <c r="K3312" s="167" t="s">
        <v>1307</v>
      </c>
      <c r="L3312" s="167" t="s">
        <v>1411</v>
      </c>
      <c r="M3312" s="167" t="s">
        <v>4601</v>
      </c>
      <c r="O3312" s="167">
        <v>10699</v>
      </c>
      <c r="P3312" s="167" t="s">
        <v>4987</v>
      </c>
      <c r="Q3312" s="167">
        <v>375</v>
      </c>
      <c r="S3312" s="167">
        <f t="shared" si="51"/>
        <v>375</v>
      </c>
      <c r="T3312" s="167" t="s">
        <v>1361</v>
      </c>
    </row>
    <row r="3313" spans="1:20">
      <c r="A3313" s="167">
        <v>52100</v>
      </c>
      <c r="B3313" s="168">
        <v>45901</v>
      </c>
      <c r="C3313" s="168">
        <v>45901</v>
      </c>
      <c r="D3313" s="167" t="s">
        <v>5002</v>
      </c>
      <c r="E3313" s="167" t="s">
        <v>5002</v>
      </c>
      <c r="F3313" s="167" t="s">
        <v>1408</v>
      </c>
      <c r="G3313" s="167" t="s">
        <v>1409</v>
      </c>
      <c r="I3313" s="167" t="s">
        <v>1618</v>
      </c>
      <c r="J3313" s="167" t="s">
        <v>1422</v>
      </c>
      <c r="K3313" s="167" t="s">
        <v>1311</v>
      </c>
      <c r="L3313" s="167" t="s">
        <v>1423</v>
      </c>
      <c r="M3313" s="167" t="s">
        <v>4624</v>
      </c>
      <c r="O3313" s="167">
        <v>10700</v>
      </c>
      <c r="P3313" s="167" t="s">
        <v>4987</v>
      </c>
      <c r="Q3313" s="167">
        <v>51.77</v>
      </c>
      <c r="S3313" s="167">
        <f t="shared" si="51"/>
        <v>51.77</v>
      </c>
      <c r="T3313" s="167" t="s">
        <v>1361</v>
      </c>
    </row>
    <row r="3314" spans="1:20">
      <c r="A3314" s="167">
        <v>52100</v>
      </c>
      <c r="B3314" s="168">
        <v>45901</v>
      </c>
      <c r="C3314" s="168">
        <v>45901</v>
      </c>
      <c r="D3314" s="167" t="s">
        <v>5003</v>
      </c>
      <c r="E3314" s="167" t="s">
        <v>5003</v>
      </c>
      <c r="F3314" s="167" t="s">
        <v>1408</v>
      </c>
      <c r="G3314" s="167" t="s">
        <v>1409</v>
      </c>
      <c r="I3314" s="167" t="s">
        <v>1618</v>
      </c>
      <c r="J3314" s="167" t="s">
        <v>1422</v>
      </c>
      <c r="K3314" s="167" t="s">
        <v>1315</v>
      </c>
      <c r="L3314" s="167" t="s">
        <v>1423</v>
      </c>
      <c r="M3314" s="167" t="s">
        <v>4630</v>
      </c>
      <c r="O3314" s="167">
        <v>10701</v>
      </c>
      <c r="P3314" s="167" t="s">
        <v>4987</v>
      </c>
      <c r="Q3314" s="167">
        <v>83.5</v>
      </c>
      <c r="S3314" s="167">
        <f t="shared" si="51"/>
        <v>83.5</v>
      </c>
      <c r="T3314" s="167" t="s">
        <v>1361</v>
      </c>
    </row>
    <row r="3315" spans="1:20">
      <c r="A3315" s="167">
        <v>52100</v>
      </c>
      <c r="B3315" s="168">
        <v>45901</v>
      </c>
      <c r="C3315" s="168">
        <v>45901</v>
      </c>
      <c r="D3315" s="167" t="s">
        <v>5003</v>
      </c>
      <c r="E3315" s="167" t="s">
        <v>5003</v>
      </c>
      <c r="F3315" s="167" t="s">
        <v>1408</v>
      </c>
      <c r="G3315" s="167" t="s">
        <v>1409</v>
      </c>
      <c r="I3315" s="167" t="s">
        <v>1618</v>
      </c>
      <c r="J3315" s="167" t="s">
        <v>1410</v>
      </c>
      <c r="K3315" s="167" t="s">
        <v>1315</v>
      </c>
      <c r="L3315" s="167" t="s">
        <v>1411</v>
      </c>
      <c r="M3315" s="167" t="s">
        <v>4630</v>
      </c>
      <c r="O3315" s="167">
        <v>10701</v>
      </c>
      <c r="P3315" s="167" t="s">
        <v>4987</v>
      </c>
      <c r="Q3315" s="167">
        <v>125</v>
      </c>
      <c r="S3315" s="167">
        <f t="shared" si="51"/>
        <v>125</v>
      </c>
      <c r="T3315" s="167" t="s">
        <v>1361</v>
      </c>
    </row>
    <row r="3316" spans="1:20">
      <c r="A3316" s="167">
        <v>52100</v>
      </c>
      <c r="B3316" s="168">
        <v>45901</v>
      </c>
      <c r="C3316" s="168">
        <v>45901</v>
      </c>
      <c r="D3316" s="167" t="s">
        <v>5004</v>
      </c>
      <c r="E3316" s="167" t="s">
        <v>5004</v>
      </c>
      <c r="F3316" s="167" t="s">
        <v>1408</v>
      </c>
      <c r="G3316" s="167" t="s">
        <v>1409</v>
      </c>
      <c r="I3316" s="167" t="s">
        <v>1618</v>
      </c>
      <c r="J3316" s="167" t="s">
        <v>1422</v>
      </c>
      <c r="K3316" s="167" t="s">
        <v>1324</v>
      </c>
      <c r="L3316" s="167" t="s">
        <v>1423</v>
      </c>
      <c r="M3316" s="167" t="s">
        <v>4823</v>
      </c>
      <c r="O3316" s="167">
        <v>10702</v>
      </c>
      <c r="P3316" s="167" t="s">
        <v>4987</v>
      </c>
      <c r="Q3316" s="167">
        <v>35.07</v>
      </c>
      <c r="S3316" s="167">
        <f t="shared" si="51"/>
        <v>35.07</v>
      </c>
      <c r="T3316" s="167" t="s">
        <v>1361</v>
      </c>
    </row>
    <row r="3317" spans="1:20">
      <c r="A3317" s="167">
        <v>52100</v>
      </c>
      <c r="B3317" s="168">
        <v>45901</v>
      </c>
      <c r="C3317" s="168">
        <v>45901</v>
      </c>
      <c r="D3317" s="167" t="s">
        <v>5005</v>
      </c>
      <c r="E3317" s="167" t="s">
        <v>5005</v>
      </c>
      <c r="F3317" s="167" t="s">
        <v>1425</v>
      </c>
      <c r="G3317" s="167" t="s">
        <v>1426</v>
      </c>
      <c r="I3317" s="167" t="s">
        <v>1618</v>
      </c>
      <c r="J3317" s="167" t="s">
        <v>1450</v>
      </c>
      <c r="K3317" s="167" t="s">
        <v>1329</v>
      </c>
      <c r="L3317" s="167" t="s">
        <v>1451</v>
      </c>
      <c r="M3317" s="167" t="s">
        <v>4829</v>
      </c>
      <c r="O3317" s="167">
        <v>10703</v>
      </c>
      <c r="P3317" s="167" t="s">
        <v>4987</v>
      </c>
      <c r="Q3317" s="167">
        <v>2.66</v>
      </c>
      <c r="S3317" s="167">
        <f t="shared" si="51"/>
        <v>2.66</v>
      </c>
      <c r="T3317" s="167" t="s">
        <v>1361</v>
      </c>
    </row>
    <row r="3318" spans="1:20">
      <c r="A3318" s="167">
        <v>52100</v>
      </c>
      <c r="B3318" s="168">
        <v>45901</v>
      </c>
      <c r="C3318" s="168">
        <v>45901</v>
      </c>
      <c r="D3318" s="167" t="s">
        <v>5005</v>
      </c>
      <c r="E3318" s="167" t="s">
        <v>5005</v>
      </c>
      <c r="F3318" s="167" t="s">
        <v>1408</v>
      </c>
      <c r="G3318" s="167" t="s">
        <v>1409</v>
      </c>
      <c r="I3318" s="167" t="s">
        <v>1618</v>
      </c>
      <c r="J3318" s="167" t="s">
        <v>1422</v>
      </c>
      <c r="K3318" s="167" t="s">
        <v>1329</v>
      </c>
      <c r="L3318" s="167" t="s">
        <v>1423</v>
      </c>
      <c r="M3318" s="167" t="s">
        <v>4829</v>
      </c>
      <c r="O3318" s="167">
        <v>10703</v>
      </c>
      <c r="P3318" s="167" t="s">
        <v>4987</v>
      </c>
      <c r="Q3318" s="167">
        <v>43.42</v>
      </c>
      <c r="S3318" s="167">
        <f t="shared" si="51"/>
        <v>43.42</v>
      </c>
      <c r="T3318" s="167" t="s">
        <v>1361</v>
      </c>
    </row>
    <row r="3319" spans="1:20">
      <c r="A3319" s="167">
        <v>52100</v>
      </c>
      <c r="B3319" s="168">
        <v>45901</v>
      </c>
      <c r="C3319" s="168">
        <v>45901</v>
      </c>
      <c r="D3319" s="167" t="s">
        <v>5005</v>
      </c>
      <c r="E3319" s="167" t="s">
        <v>5005</v>
      </c>
      <c r="F3319" s="167" t="s">
        <v>1408</v>
      </c>
      <c r="G3319" s="167" t="s">
        <v>1409</v>
      </c>
      <c r="I3319" s="167" t="s">
        <v>1618</v>
      </c>
      <c r="J3319" s="167" t="s">
        <v>1624</v>
      </c>
      <c r="K3319" s="167" t="s">
        <v>1329</v>
      </c>
      <c r="L3319" s="167" t="s">
        <v>1625</v>
      </c>
      <c r="M3319" s="167" t="s">
        <v>4829</v>
      </c>
      <c r="O3319" s="167">
        <v>10703</v>
      </c>
      <c r="P3319" s="167" t="s">
        <v>4987</v>
      </c>
      <c r="Q3319" s="167">
        <v>57.6</v>
      </c>
      <c r="S3319" s="167">
        <f t="shared" si="51"/>
        <v>57.6</v>
      </c>
      <c r="T3319" s="167" t="s">
        <v>1361</v>
      </c>
    </row>
    <row r="3320" spans="1:20">
      <c r="A3320" s="167">
        <v>52100</v>
      </c>
      <c r="B3320" s="168">
        <v>45901</v>
      </c>
      <c r="C3320" s="168">
        <v>45901</v>
      </c>
      <c r="D3320" s="167" t="s">
        <v>5240</v>
      </c>
      <c r="E3320" s="167" t="s">
        <v>5240</v>
      </c>
      <c r="F3320" s="167" t="s">
        <v>1425</v>
      </c>
      <c r="G3320" s="167" t="s">
        <v>1426</v>
      </c>
      <c r="I3320" s="167" t="s">
        <v>1405</v>
      </c>
      <c r="J3320" s="167" t="s">
        <v>1450</v>
      </c>
      <c r="K3320" s="167" t="s">
        <v>794</v>
      </c>
      <c r="L3320" s="167" t="s">
        <v>1451</v>
      </c>
      <c r="M3320" s="167" t="s">
        <v>1406</v>
      </c>
      <c r="O3320" s="167">
        <v>10848</v>
      </c>
      <c r="P3320" s="167" t="s">
        <v>4987</v>
      </c>
      <c r="Q3320" s="167">
        <v>2.66</v>
      </c>
      <c r="S3320" s="167">
        <f t="shared" si="51"/>
        <v>2.66</v>
      </c>
      <c r="T3320" s="167" t="s">
        <v>1361</v>
      </c>
    </row>
    <row r="3321" spans="1:20">
      <c r="A3321" s="167">
        <v>52100</v>
      </c>
      <c r="B3321" s="168">
        <v>45901</v>
      </c>
      <c r="C3321" s="168">
        <v>45901</v>
      </c>
      <c r="D3321" s="167" t="s">
        <v>5240</v>
      </c>
      <c r="E3321" s="167" t="s">
        <v>5240</v>
      </c>
      <c r="F3321" s="167" t="s">
        <v>1408</v>
      </c>
      <c r="G3321" s="167" t="s">
        <v>1409</v>
      </c>
      <c r="I3321" s="167" t="s">
        <v>1405</v>
      </c>
      <c r="J3321" s="167" t="s">
        <v>1416</v>
      </c>
      <c r="K3321" s="167" t="s">
        <v>794</v>
      </c>
      <c r="L3321" s="167" t="s">
        <v>1417</v>
      </c>
      <c r="M3321" s="167" t="s">
        <v>1406</v>
      </c>
      <c r="O3321" s="167">
        <v>10848</v>
      </c>
      <c r="P3321" s="167" t="s">
        <v>4987</v>
      </c>
      <c r="Q3321" s="167">
        <v>25</v>
      </c>
      <c r="S3321" s="167">
        <f t="shared" si="51"/>
        <v>25</v>
      </c>
      <c r="T3321" s="167" t="s">
        <v>1361</v>
      </c>
    </row>
    <row r="3322" spans="1:20">
      <c r="A3322" s="167">
        <v>52100</v>
      </c>
      <c r="B3322" s="168">
        <v>45901</v>
      </c>
      <c r="C3322" s="168">
        <v>45901</v>
      </c>
      <c r="D3322" s="167" t="s">
        <v>5240</v>
      </c>
      <c r="E3322" s="167" t="s">
        <v>5240</v>
      </c>
      <c r="F3322" s="167" t="s">
        <v>1408</v>
      </c>
      <c r="G3322" s="167" t="s">
        <v>1409</v>
      </c>
      <c r="I3322" s="167" t="s">
        <v>1405</v>
      </c>
      <c r="J3322" s="167" t="s">
        <v>1435</v>
      </c>
      <c r="K3322" s="167" t="s">
        <v>794</v>
      </c>
      <c r="L3322" s="167" t="s">
        <v>1436</v>
      </c>
      <c r="M3322" s="167" t="s">
        <v>1406</v>
      </c>
      <c r="O3322" s="167">
        <v>10848</v>
      </c>
      <c r="P3322" s="167" t="s">
        <v>4987</v>
      </c>
      <c r="Q3322" s="167">
        <v>380.7</v>
      </c>
      <c r="S3322" s="167">
        <f t="shared" si="51"/>
        <v>380.7</v>
      </c>
      <c r="T3322" s="167" t="s">
        <v>1361</v>
      </c>
    </row>
    <row r="3323" spans="1:20">
      <c r="A3323" s="167">
        <v>52100</v>
      </c>
      <c r="B3323" s="168">
        <v>45901</v>
      </c>
      <c r="C3323" s="168">
        <v>45901</v>
      </c>
      <c r="D3323" s="167" t="s">
        <v>5240</v>
      </c>
      <c r="E3323" s="167" t="s">
        <v>5240</v>
      </c>
      <c r="F3323" s="167" t="s">
        <v>1408</v>
      </c>
      <c r="G3323" s="167" t="s">
        <v>1409</v>
      </c>
      <c r="I3323" s="167" t="s">
        <v>1405</v>
      </c>
      <c r="J3323" s="167" t="s">
        <v>1410</v>
      </c>
      <c r="K3323" s="167" t="s">
        <v>794</v>
      </c>
      <c r="L3323" s="167" t="s">
        <v>1411</v>
      </c>
      <c r="M3323" s="167" t="s">
        <v>1406</v>
      </c>
      <c r="O3323" s="167">
        <v>10848</v>
      </c>
      <c r="P3323" s="167" t="s">
        <v>4987</v>
      </c>
      <c r="Q3323" s="167">
        <v>875</v>
      </c>
      <c r="S3323" s="167">
        <f t="shared" si="51"/>
        <v>875</v>
      </c>
      <c r="T3323" s="167" t="s">
        <v>1361</v>
      </c>
    </row>
    <row r="3324" spans="1:20">
      <c r="A3324" s="167">
        <v>52100</v>
      </c>
      <c r="B3324" s="168">
        <v>45901</v>
      </c>
      <c r="C3324" s="168">
        <v>45901</v>
      </c>
      <c r="D3324" s="167" t="s">
        <v>5240</v>
      </c>
      <c r="E3324" s="167" t="s">
        <v>5240</v>
      </c>
      <c r="F3324" s="167" t="s">
        <v>1408</v>
      </c>
      <c r="G3324" s="167" t="s">
        <v>1409</v>
      </c>
      <c r="I3324" s="167" t="s">
        <v>1405</v>
      </c>
      <c r="J3324" s="167" t="s">
        <v>1432</v>
      </c>
      <c r="K3324" s="167" t="s">
        <v>794</v>
      </c>
      <c r="L3324" s="167" t="s">
        <v>1433</v>
      </c>
      <c r="M3324" s="167" t="s">
        <v>1406</v>
      </c>
      <c r="O3324" s="167">
        <v>10848</v>
      </c>
      <c r="P3324" s="167" t="s">
        <v>4987</v>
      </c>
      <c r="Q3324" s="167">
        <v>934</v>
      </c>
      <c r="S3324" s="167">
        <f t="shared" si="51"/>
        <v>934</v>
      </c>
      <c r="T3324" s="167" t="s">
        <v>1361</v>
      </c>
    </row>
    <row r="3325" spans="1:20">
      <c r="A3325" s="167">
        <v>52100</v>
      </c>
      <c r="B3325" s="168">
        <v>45901</v>
      </c>
      <c r="C3325" s="168">
        <v>45901</v>
      </c>
      <c r="D3325" s="167" t="s">
        <v>5240</v>
      </c>
      <c r="E3325" s="167" t="s">
        <v>5240</v>
      </c>
      <c r="F3325" s="167" t="s">
        <v>1408</v>
      </c>
      <c r="G3325" s="167" t="s">
        <v>1409</v>
      </c>
      <c r="I3325" s="167" t="s">
        <v>1405</v>
      </c>
      <c r="J3325" s="167" t="s">
        <v>1422</v>
      </c>
      <c r="K3325" s="167" t="s">
        <v>794</v>
      </c>
      <c r="L3325" s="167" t="s">
        <v>1423</v>
      </c>
      <c r="M3325" s="167" t="s">
        <v>1406</v>
      </c>
      <c r="O3325" s="167">
        <v>10848</v>
      </c>
      <c r="P3325" s="167" t="s">
        <v>4987</v>
      </c>
      <c r="Q3325" s="167">
        <v>1011.5</v>
      </c>
      <c r="S3325" s="167">
        <f t="shared" si="51"/>
        <v>1011.5</v>
      </c>
      <c r="T3325" s="167" t="s">
        <v>1361</v>
      </c>
    </row>
    <row r="3326" spans="1:20">
      <c r="A3326" s="167">
        <v>52100</v>
      </c>
      <c r="B3326" s="168">
        <v>45901</v>
      </c>
      <c r="C3326" s="168">
        <v>45901</v>
      </c>
      <c r="D3326" s="167" t="s">
        <v>5240</v>
      </c>
      <c r="E3326" s="167" t="s">
        <v>5240</v>
      </c>
      <c r="F3326" s="167" t="s">
        <v>1408</v>
      </c>
      <c r="G3326" s="167" t="s">
        <v>1409</v>
      </c>
      <c r="I3326" s="167" t="s">
        <v>1405</v>
      </c>
      <c r="J3326" s="167" t="s">
        <v>1413</v>
      </c>
      <c r="K3326" s="167" t="s">
        <v>794</v>
      </c>
      <c r="L3326" s="167" t="s">
        <v>1414</v>
      </c>
      <c r="M3326" s="167" t="s">
        <v>1406</v>
      </c>
      <c r="O3326" s="167">
        <v>10848</v>
      </c>
      <c r="P3326" s="167" t="s">
        <v>4987</v>
      </c>
      <c r="Q3326" s="167">
        <v>1251</v>
      </c>
      <c r="S3326" s="167">
        <f t="shared" si="51"/>
        <v>1251</v>
      </c>
      <c r="T3326" s="167" t="s">
        <v>1361</v>
      </c>
    </row>
    <row r="3327" spans="1:20">
      <c r="A3327" s="167">
        <v>52100</v>
      </c>
      <c r="B3327" s="168">
        <v>45901</v>
      </c>
      <c r="C3327" s="168">
        <v>45901</v>
      </c>
      <c r="D3327" s="167" t="s">
        <v>5241</v>
      </c>
      <c r="E3327" s="167" t="s">
        <v>5241</v>
      </c>
      <c r="F3327" s="167" t="s">
        <v>1408</v>
      </c>
      <c r="G3327" s="167" t="s">
        <v>1409</v>
      </c>
      <c r="I3327" s="167" t="s">
        <v>1405</v>
      </c>
      <c r="J3327" s="167" t="s">
        <v>1422</v>
      </c>
      <c r="K3327" s="167" t="s">
        <v>802</v>
      </c>
      <c r="L3327" s="167" t="s">
        <v>1423</v>
      </c>
      <c r="M3327" s="167" t="s">
        <v>1488</v>
      </c>
      <c r="O3327" s="167">
        <v>10769</v>
      </c>
      <c r="P3327" s="167" t="s">
        <v>4987</v>
      </c>
      <c r="Q3327" s="167">
        <v>1.75</v>
      </c>
      <c r="S3327" s="167">
        <f t="shared" si="51"/>
        <v>1.75</v>
      </c>
      <c r="T3327" s="167" t="s">
        <v>1361</v>
      </c>
    </row>
    <row r="3328" spans="1:20">
      <c r="A3328" s="167">
        <v>52100</v>
      </c>
      <c r="B3328" s="168">
        <v>45901</v>
      </c>
      <c r="C3328" s="168">
        <v>45901</v>
      </c>
      <c r="D3328" s="167" t="s">
        <v>5241</v>
      </c>
      <c r="E3328" s="167" t="s">
        <v>5241</v>
      </c>
      <c r="F3328" s="167" t="s">
        <v>1408</v>
      </c>
      <c r="G3328" s="167" t="s">
        <v>1409</v>
      </c>
      <c r="I3328" s="167" t="s">
        <v>1405</v>
      </c>
      <c r="J3328" s="167" t="s">
        <v>1432</v>
      </c>
      <c r="K3328" s="167" t="s">
        <v>802</v>
      </c>
      <c r="L3328" s="167" t="s">
        <v>1433</v>
      </c>
      <c r="M3328" s="167" t="s">
        <v>1488</v>
      </c>
      <c r="O3328" s="167">
        <v>10769</v>
      </c>
      <c r="P3328" s="167" t="s">
        <v>4987</v>
      </c>
      <c r="Q3328" s="167">
        <v>14</v>
      </c>
      <c r="S3328" s="167">
        <f t="shared" si="51"/>
        <v>14</v>
      </c>
      <c r="T3328" s="167" t="s">
        <v>1361</v>
      </c>
    </row>
    <row r="3329" spans="1:20">
      <c r="A3329" s="167">
        <v>52100</v>
      </c>
      <c r="B3329" s="168">
        <v>45901</v>
      </c>
      <c r="C3329" s="168">
        <v>45901</v>
      </c>
      <c r="D3329" s="167" t="s">
        <v>5241</v>
      </c>
      <c r="E3329" s="167" t="s">
        <v>5241</v>
      </c>
      <c r="F3329" s="167" t="s">
        <v>1408</v>
      </c>
      <c r="G3329" s="167" t="s">
        <v>1409</v>
      </c>
      <c r="I3329" s="167" t="s">
        <v>1405</v>
      </c>
      <c r="J3329" s="167" t="s">
        <v>1416</v>
      </c>
      <c r="K3329" s="167" t="s">
        <v>802</v>
      </c>
      <c r="L3329" s="167" t="s">
        <v>1417</v>
      </c>
      <c r="M3329" s="167" t="s">
        <v>1488</v>
      </c>
      <c r="O3329" s="167">
        <v>10769</v>
      </c>
      <c r="P3329" s="167" t="s">
        <v>4987</v>
      </c>
      <c r="Q3329" s="167">
        <v>25</v>
      </c>
      <c r="S3329" s="167">
        <f t="shared" si="51"/>
        <v>25</v>
      </c>
      <c r="T3329" s="167" t="s">
        <v>1361</v>
      </c>
    </row>
    <row r="3330" spans="1:20">
      <c r="A3330" s="167">
        <v>52100</v>
      </c>
      <c r="B3330" s="168">
        <v>45901</v>
      </c>
      <c r="C3330" s="168">
        <v>45901</v>
      </c>
      <c r="D3330" s="167" t="s">
        <v>5409</v>
      </c>
      <c r="E3330" s="167" t="s">
        <v>5409</v>
      </c>
      <c r="F3330" s="167" t="s">
        <v>1504</v>
      </c>
      <c r="G3330" s="167" t="s">
        <v>297</v>
      </c>
      <c r="I3330" s="167" t="s">
        <v>1405</v>
      </c>
      <c r="J3330" s="167" t="s">
        <v>1416</v>
      </c>
      <c r="K3330" s="167" t="s">
        <v>809</v>
      </c>
      <c r="L3330" s="167" t="s">
        <v>1417</v>
      </c>
      <c r="M3330" s="167" t="s">
        <v>1505</v>
      </c>
      <c r="O3330" s="167">
        <v>10844</v>
      </c>
      <c r="P3330" s="167" t="s">
        <v>4987</v>
      </c>
      <c r="Q3330" s="167">
        <v>25</v>
      </c>
      <c r="S3330" s="167">
        <f t="shared" si="51"/>
        <v>25</v>
      </c>
      <c r="T3330" s="167" t="s">
        <v>1361</v>
      </c>
    </row>
    <row r="3331" spans="1:20">
      <c r="A3331" s="167">
        <v>52100</v>
      </c>
      <c r="B3331" s="168">
        <v>45901</v>
      </c>
      <c r="C3331" s="168">
        <v>45901</v>
      </c>
      <c r="D3331" s="167" t="s">
        <v>5409</v>
      </c>
      <c r="E3331" s="167" t="s">
        <v>5409</v>
      </c>
      <c r="F3331" s="167" t="s">
        <v>1504</v>
      </c>
      <c r="G3331" s="167" t="s">
        <v>297</v>
      </c>
      <c r="I3331" s="167" t="s">
        <v>1405</v>
      </c>
      <c r="J3331" s="167" t="s">
        <v>1435</v>
      </c>
      <c r="K3331" s="167" t="s">
        <v>809</v>
      </c>
      <c r="L3331" s="167" t="s">
        <v>1436</v>
      </c>
      <c r="M3331" s="167" t="s">
        <v>1505</v>
      </c>
      <c r="O3331" s="167">
        <v>10844</v>
      </c>
      <c r="P3331" s="167" t="s">
        <v>4987</v>
      </c>
      <c r="Q3331" s="167">
        <v>100.8</v>
      </c>
      <c r="S3331" s="167">
        <f t="shared" ref="S3331:S3394" si="52">Q3331-R3331</f>
        <v>100.8</v>
      </c>
      <c r="T3331" s="167" t="s">
        <v>1361</v>
      </c>
    </row>
    <row r="3332" spans="1:20">
      <c r="A3332" s="167">
        <v>52100</v>
      </c>
      <c r="B3332" s="168">
        <v>45901</v>
      </c>
      <c r="C3332" s="168">
        <v>45901</v>
      </c>
      <c r="D3332" s="167" t="s">
        <v>5409</v>
      </c>
      <c r="E3332" s="167" t="s">
        <v>5409</v>
      </c>
      <c r="F3332" s="167" t="s">
        <v>1504</v>
      </c>
      <c r="G3332" s="167" t="s">
        <v>297</v>
      </c>
      <c r="I3332" s="167" t="s">
        <v>1405</v>
      </c>
      <c r="J3332" s="167" t="s">
        <v>1422</v>
      </c>
      <c r="K3332" s="167" t="s">
        <v>809</v>
      </c>
      <c r="L3332" s="167" t="s">
        <v>1423</v>
      </c>
      <c r="M3332" s="167" t="s">
        <v>1505</v>
      </c>
      <c r="O3332" s="167">
        <v>10844</v>
      </c>
      <c r="P3332" s="167" t="s">
        <v>4987</v>
      </c>
      <c r="Q3332" s="167">
        <v>220.5</v>
      </c>
      <c r="S3332" s="167">
        <f t="shared" si="52"/>
        <v>220.5</v>
      </c>
      <c r="T3332" s="167" t="s">
        <v>1361</v>
      </c>
    </row>
    <row r="3333" spans="1:20">
      <c r="A3333" s="167">
        <v>52100</v>
      </c>
      <c r="B3333" s="168">
        <v>45901</v>
      </c>
      <c r="C3333" s="168">
        <v>45901</v>
      </c>
      <c r="D3333" s="167" t="s">
        <v>5409</v>
      </c>
      <c r="E3333" s="167" t="s">
        <v>5409</v>
      </c>
      <c r="F3333" s="167" t="s">
        <v>1504</v>
      </c>
      <c r="G3333" s="167" t="s">
        <v>297</v>
      </c>
      <c r="I3333" s="167" t="s">
        <v>1405</v>
      </c>
      <c r="J3333" s="167" t="s">
        <v>1432</v>
      </c>
      <c r="K3333" s="167" t="s">
        <v>809</v>
      </c>
      <c r="L3333" s="167" t="s">
        <v>1433</v>
      </c>
      <c r="M3333" s="167" t="s">
        <v>1505</v>
      </c>
      <c r="O3333" s="167">
        <v>10844</v>
      </c>
      <c r="P3333" s="167" t="s">
        <v>4987</v>
      </c>
      <c r="Q3333" s="167">
        <v>306</v>
      </c>
      <c r="S3333" s="167">
        <f t="shared" si="52"/>
        <v>306</v>
      </c>
      <c r="T3333" s="167" t="s">
        <v>1361</v>
      </c>
    </row>
    <row r="3334" spans="1:20">
      <c r="A3334" s="167">
        <v>52100</v>
      </c>
      <c r="B3334" s="168">
        <v>45901</v>
      </c>
      <c r="C3334" s="168">
        <v>45901</v>
      </c>
      <c r="D3334" s="167" t="s">
        <v>5409</v>
      </c>
      <c r="E3334" s="167" t="s">
        <v>5409</v>
      </c>
      <c r="F3334" s="167" t="s">
        <v>1504</v>
      </c>
      <c r="G3334" s="167" t="s">
        <v>297</v>
      </c>
      <c r="I3334" s="167" t="s">
        <v>1405</v>
      </c>
      <c r="J3334" s="167" t="s">
        <v>1413</v>
      </c>
      <c r="K3334" s="167" t="s">
        <v>809</v>
      </c>
      <c r="L3334" s="167" t="s">
        <v>1414</v>
      </c>
      <c r="M3334" s="167" t="s">
        <v>1505</v>
      </c>
      <c r="O3334" s="167">
        <v>10844</v>
      </c>
      <c r="P3334" s="167" t="s">
        <v>4987</v>
      </c>
      <c r="Q3334" s="167">
        <v>1410</v>
      </c>
      <c r="S3334" s="167">
        <f t="shared" si="52"/>
        <v>1410</v>
      </c>
      <c r="T3334" s="167" t="s">
        <v>1361</v>
      </c>
    </row>
    <row r="3335" spans="1:20">
      <c r="A3335" s="167">
        <v>52100</v>
      </c>
      <c r="B3335" s="168">
        <v>45901</v>
      </c>
      <c r="C3335" s="168">
        <v>45901</v>
      </c>
      <c r="D3335" s="167" t="s">
        <v>5409</v>
      </c>
      <c r="E3335" s="167" t="s">
        <v>5409</v>
      </c>
      <c r="F3335" s="167" t="s">
        <v>1500</v>
      </c>
      <c r="G3335" s="167" t="s">
        <v>508</v>
      </c>
      <c r="I3335" s="167" t="s">
        <v>1405</v>
      </c>
      <c r="J3335" s="167" t="s">
        <v>1450</v>
      </c>
      <c r="K3335" s="167" t="s">
        <v>809</v>
      </c>
      <c r="L3335" s="167" t="s">
        <v>1451</v>
      </c>
      <c r="M3335" s="167" t="s">
        <v>1505</v>
      </c>
      <c r="O3335" s="167">
        <v>10844</v>
      </c>
      <c r="P3335" s="167" t="s">
        <v>4987</v>
      </c>
      <c r="Q3335" s="167">
        <v>2.66</v>
      </c>
      <c r="S3335" s="167">
        <f t="shared" si="52"/>
        <v>2.66</v>
      </c>
      <c r="T3335" s="167" t="s">
        <v>1361</v>
      </c>
    </row>
    <row r="3336" spans="1:20">
      <c r="A3336" s="167">
        <v>52100</v>
      </c>
      <c r="B3336" s="168">
        <v>45901</v>
      </c>
      <c r="C3336" s="168">
        <v>45901</v>
      </c>
      <c r="D3336" s="167" t="s">
        <v>5242</v>
      </c>
      <c r="E3336" s="167" t="s">
        <v>5242</v>
      </c>
      <c r="F3336" s="167" t="s">
        <v>1408</v>
      </c>
      <c r="G3336" s="167" t="s">
        <v>1409</v>
      </c>
      <c r="I3336" s="167" t="s">
        <v>1405</v>
      </c>
      <c r="J3336" s="167" t="s">
        <v>1416</v>
      </c>
      <c r="K3336" s="167" t="s">
        <v>812</v>
      </c>
      <c r="L3336" s="167" t="s">
        <v>1417</v>
      </c>
      <c r="M3336" s="167" t="s">
        <v>1526</v>
      </c>
      <c r="O3336" s="167">
        <v>10801</v>
      </c>
      <c r="P3336" s="167" t="s">
        <v>4987</v>
      </c>
      <c r="Q3336" s="167">
        <v>25</v>
      </c>
      <c r="S3336" s="167">
        <f t="shared" si="52"/>
        <v>25</v>
      </c>
      <c r="T3336" s="167" t="s">
        <v>1361</v>
      </c>
    </row>
    <row r="3337" spans="1:20">
      <c r="A3337" s="167">
        <v>52100</v>
      </c>
      <c r="B3337" s="168">
        <v>45901</v>
      </c>
      <c r="C3337" s="168">
        <v>45901</v>
      </c>
      <c r="D3337" s="167" t="s">
        <v>5242</v>
      </c>
      <c r="E3337" s="167" t="s">
        <v>5242</v>
      </c>
      <c r="F3337" s="167" t="s">
        <v>1408</v>
      </c>
      <c r="G3337" s="167" t="s">
        <v>1409</v>
      </c>
      <c r="I3337" s="167" t="s">
        <v>1405</v>
      </c>
      <c r="J3337" s="167" t="s">
        <v>1435</v>
      </c>
      <c r="K3337" s="167" t="s">
        <v>812</v>
      </c>
      <c r="L3337" s="167" t="s">
        <v>1436</v>
      </c>
      <c r="M3337" s="167" t="s">
        <v>1526</v>
      </c>
      <c r="O3337" s="167">
        <v>10801</v>
      </c>
      <c r="P3337" s="167" t="s">
        <v>4987</v>
      </c>
      <c r="Q3337" s="167">
        <v>37.799999999999997</v>
      </c>
      <c r="S3337" s="167">
        <f t="shared" si="52"/>
        <v>37.799999999999997</v>
      </c>
      <c r="T3337" s="167" t="s">
        <v>1361</v>
      </c>
    </row>
    <row r="3338" spans="1:20">
      <c r="A3338" s="167">
        <v>52100</v>
      </c>
      <c r="B3338" s="168">
        <v>45901</v>
      </c>
      <c r="C3338" s="168">
        <v>45901</v>
      </c>
      <c r="D3338" s="167" t="s">
        <v>5242</v>
      </c>
      <c r="E3338" s="167" t="s">
        <v>5242</v>
      </c>
      <c r="F3338" s="167" t="s">
        <v>1408</v>
      </c>
      <c r="G3338" s="167" t="s">
        <v>1409</v>
      </c>
      <c r="I3338" s="167" t="s">
        <v>1405</v>
      </c>
      <c r="J3338" s="167" t="s">
        <v>1422</v>
      </c>
      <c r="K3338" s="167" t="s">
        <v>812</v>
      </c>
      <c r="L3338" s="167" t="s">
        <v>1423</v>
      </c>
      <c r="M3338" s="167" t="s">
        <v>1526</v>
      </c>
      <c r="O3338" s="167">
        <v>10801</v>
      </c>
      <c r="P3338" s="167" t="s">
        <v>4987</v>
      </c>
      <c r="Q3338" s="167">
        <v>55.95</v>
      </c>
      <c r="S3338" s="167">
        <f t="shared" si="52"/>
        <v>55.95</v>
      </c>
      <c r="T3338" s="167" t="s">
        <v>1361</v>
      </c>
    </row>
    <row r="3339" spans="1:20">
      <c r="A3339" s="167">
        <v>52100</v>
      </c>
      <c r="B3339" s="168">
        <v>45901</v>
      </c>
      <c r="C3339" s="168">
        <v>45901</v>
      </c>
      <c r="D3339" s="167" t="s">
        <v>5242</v>
      </c>
      <c r="E3339" s="167" t="s">
        <v>5242</v>
      </c>
      <c r="F3339" s="167" t="s">
        <v>1408</v>
      </c>
      <c r="G3339" s="167" t="s">
        <v>1409</v>
      </c>
      <c r="I3339" s="167" t="s">
        <v>1405</v>
      </c>
      <c r="J3339" s="167" t="s">
        <v>1432</v>
      </c>
      <c r="K3339" s="167" t="s">
        <v>812</v>
      </c>
      <c r="L3339" s="167" t="s">
        <v>1433</v>
      </c>
      <c r="M3339" s="167" t="s">
        <v>1526</v>
      </c>
      <c r="O3339" s="167">
        <v>10801</v>
      </c>
      <c r="P3339" s="167" t="s">
        <v>4987</v>
      </c>
      <c r="Q3339" s="167">
        <v>85.75</v>
      </c>
      <c r="S3339" s="167">
        <f t="shared" si="52"/>
        <v>85.75</v>
      </c>
      <c r="T3339" s="167" t="s">
        <v>1361</v>
      </c>
    </row>
    <row r="3340" spans="1:20">
      <c r="A3340" s="167">
        <v>52100</v>
      </c>
      <c r="B3340" s="168">
        <v>45901</v>
      </c>
      <c r="C3340" s="168">
        <v>45901</v>
      </c>
      <c r="D3340" s="167" t="s">
        <v>5242</v>
      </c>
      <c r="E3340" s="167" t="s">
        <v>5242</v>
      </c>
      <c r="F3340" s="167" t="s">
        <v>1408</v>
      </c>
      <c r="G3340" s="167" t="s">
        <v>1409</v>
      </c>
      <c r="I3340" s="167" t="s">
        <v>1405</v>
      </c>
      <c r="J3340" s="167" t="s">
        <v>1413</v>
      </c>
      <c r="K3340" s="167" t="s">
        <v>812</v>
      </c>
      <c r="L3340" s="167" t="s">
        <v>1414</v>
      </c>
      <c r="M3340" s="167" t="s">
        <v>1526</v>
      </c>
      <c r="O3340" s="167">
        <v>10801</v>
      </c>
      <c r="P3340" s="167" t="s">
        <v>4987</v>
      </c>
      <c r="Q3340" s="167">
        <v>87</v>
      </c>
      <c r="S3340" s="167">
        <f t="shared" si="52"/>
        <v>87</v>
      </c>
      <c r="T3340" s="167" t="s">
        <v>1361</v>
      </c>
    </row>
    <row r="3341" spans="1:20">
      <c r="A3341" s="167">
        <v>52100</v>
      </c>
      <c r="B3341" s="168">
        <v>45901</v>
      </c>
      <c r="C3341" s="168">
        <v>45901</v>
      </c>
      <c r="D3341" s="167" t="s">
        <v>5242</v>
      </c>
      <c r="E3341" s="167" t="s">
        <v>5242</v>
      </c>
      <c r="F3341" s="167" t="s">
        <v>1408</v>
      </c>
      <c r="G3341" s="167" t="s">
        <v>1409</v>
      </c>
      <c r="I3341" s="167" t="s">
        <v>1405</v>
      </c>
      <c r="J3341" s="167" t="s">
        <v>1410</v>
      </c>
      <c r="K3341" s="167" t="s">
        <v>812</v>
      </c>
      <c r="L3341" s="167" t="s">
        <v>1411</v>
      </c>
      <c r="M3341" s="167" t="s">
        <v>1526</v>
      </c>
      <c r="O3341" s="167">
        <v>10801</v>
      </c>
      <c r="P3341" s="167" t="s">
        <v>4987</v>
      </c>
      <c r="Q3341" s="167">
        <v>125</v>
      </c>
      <c r="S3341" s="167">
        <f t="shared" si="52"/>
        <v>125</v>
      </c>
      <c r="T3341" s="167" t="s">
        <v>1361</v>
      </c>
    </row>
    <row r="3342" spans="1:20">
      <c r="A3342" s="167">
        <v>52100</v>
      </c>
      <c r="B3342" s="168">
        <v>45901</v>
      </c>
      <c r="C3342" s="168">
        <v>45901</v>
      </c>
      <c r="D3342" s="167" t="s">
        <v>6116</v>
      </c>
      <c r="E3342" s="167" t="s">
        <v>6116</v>
      </c>
      <c r="F3342" s="167" t="s">
        <v>1425</v>
      </c>
      <c r="G3342" s="167" t="s">
        <v>1426</v>
      </c>
      <c r="I3342" s="167" t="s">
        <v>1405</v>
      </c>
      <c r="J3342" s="167" t="s">
        <v>1577</v>
      </c>
      <c r="K3342" s="167" t="s">
        <v>815</v>
      </c>
      <c r="L3342" s="167" t="s">
        <v>1577</v>
      </c>
      <c r="M3342" s="167" t="s">
        <v>1548</v>
      </c>
      <c r="O3342" s="167">
        <v>10849</v>
      </c>
      <c r="P3342" s="167" t="s">
        <v>4987</v>
      </c>
      <c r="Q3342" s="167">
        <v>7.4</v>
      </c>
      <c r="S3342" s="167">
        <f t="shared" si="52"/>
        <v>7.4</v>
      </c>
      <c r="T3342" s="167" t="s">
        <v>1361</v>
      </c>
    </row>
    <row r="3343" spans="1:20">
      <c r="A3343" s="167">
        <v>52100</v>
      </c>
      <c r="B3343" s="168">
        <v>45901</v>
      </c>
      <c r="C3343" s="168">
        <v>45901</v>
      </c>
      <c r="D3343" s="167" t="s">
        <v>5006</v>
      </c>
      <c r="E3343" s="167" t="s">
        <v>5006</v>
      </c>
      <c r="F3343" s="167" t="s">
        <v>1408</v>
      </c>
      <c r="G3343" s="167" t="s">
        <v>1409</v>
      </c>
      <c r="I3343" s="167" t="s">
        <v>1405</v>
      </c>
      <c r="J3343" s="167" t="s">
        <v>1422</v>
      </c>
      <c r="K3343" s="167" t="s">
        <v>815</v>
      </c>
      <c r="L3343" s="167" t="s">
        <v>1423</v>
      </c>
      <c r="M3343" s="167" t="s">
        <v>1548</v>
      </c>
      <c r="O3343" s="167">
        <v>10793</v>
      </c>
      <c r="P3343" s="167" t="s">
        <v>4987</v>
      </c>
      <c r="Q3343" s="167">
        <v>83.5</v>
      </c>
      <c r="S3343" s="167">
        <f t="shared" si="52"/>
        <v>83.5</v>
      </c>
      <c r="T3343" s="167" t="s">
        <v>1361</v>
      </c>
    </row>
    <row r="3344" spans="1:20">
      <c r="A3344" s="167">
        <v>52100</v>
      </c>
      <c r="B3344" s="168">
        <v>45901</v>
      </c>
      <c r="C3344" s="168">
        <v>45901</v>
      </c>
      <c r="D3344" s="167" t="s">
        <v>5412</v>
      </c>
      <c r="E3344" s="167" t="s">
        <v>5412</v>
      </c>
      <c r="F3344" s="167" t="s">
        <v>1408</v>
      </c>
      <c r="G3344" s="167" t="s">
        <v>1409</v>
      </c>
      <c r="I3344" s="167" t="s">
        <v>1405</v>
      </c>
      <c r="J3344" s="167" t="s">
        <v>1416</v>
      </c>
      <c r="K3344" s="167" t="s">
        <v>822</v>
      </c>
      <c r="L3344" s="167" t="s">
        <v>1417</v>
      </c>
      <c r="M3344" s="167" t="s">
        <v>1605</v>
      </c>
      <c r="O3344" s="167">
        <v>10840</v>
      </c>
      <c r="P3344" s="167" t="s">
        <v>4987</v>
      </c>
      <c r="Q3344" s="167">
        <v>25</v>
      </c>
      <c r="S3344" s="167">
        <f t="shared" si="52"/>
        <v>25</v>
      </c>
      <c r="T3344" s="167" t="s">
        <v>1361</v>
      </c>
    </row>
    <row r="3345" spans="1:20">
      <c r="A3345" s="167">
        <v>52100</v>
      </c>
      <c r="B3345" s="168">
        <v>45901</v>
      </c>
      <c r="C3345" s="168">
        <v>45901</v>
      </c>
      <c r="D3345" s="167" t="s">
        <v>5412</v>
      </c>
      <c r="E3345" s="167" t="s">
        <v>5412</v>
      </c>
      <c r="F3345" s="167" t="s">
        <v>1408</v>
      </c>
      <c r="G3345" s="167" t="s">
        <v>1409</v>
      </c>
      <c r="I3345" s="167" t="s">
        <v>1405</v>
      </c>
      <c r="J3345" s="167" t="s">
        <v>1410</v>
      </c>
      <c r="K3345" s="167" t="s">
        <v>822</v>
      </c>
      <c r="L3345" s="167" t="s">
        <v>1411</v>
      </c>
      <c r="M3345" s="167" t="s">
        <v>1605</v>
      </c>
      <c r="O3345" s="167">
        <v>10840</v>
      </c>
      <c r="P3345" s="167" t="s">
        <v>4987</v>
      </c>
      <c r="Q3345" s="167">
        <v>125</v>
      </c>
      <c r="S3345" s="167">
        <f t="shared" si="52"/>
        <v>125</v>
      </c>
      <c r="T3345" s="167" t="s">
        <v>1361</v>
      </c>
    </row>
    <row r="3346" spans="1:20">
      <c r="A3346" s="167">
        <v>52100</v>
      </c>
      <c r="B3346" s="168">
        <v>45901</v>
      </c>
      <c r="C3346" s="168">
        <v>45901</v>
      </c>
      <c r="D3346" s="167" t="s">
        <v>5412</v>
      </c>
      <c r="E3346" s="167" t="s">
        <v>5412</v>
      </c>
      <c r="F3346" s="167" t="s">
        <v>1408</v>
      </c>
      <c r="G3346" s="167" t="s">
        <v>1409</v>
      </c>
      <c r="I3346" s="167" t="s">
        <v>1405</v>
      </c>
      <c r="J3346" s="167" t="s">
        <v>1435</v>
      </c>
      <c r="K3346" s="167" t="s">
        <v>822</v>
      </c>
      <c r="L3346" s="167" t="s">
        <v>1436</v>
      </c>
      <c r="M3346" s="167" t="s">
        <v>1605</v>
      </c>
      <c r="O3346" s="167">
        <v>10840</v>
      </c>
      <c r="P3346" s="167" t="s">
        <v>4987</v>
      </c>
      <c r="Q3346" s="167">
        <v>140.4</v>
      </c>
      <c r="S3346" s="167">
        <f t="shared" si="52"/>
        <v>140.4</v>
      </c>
      <c r="T3346" s="167" t="s">
        <v>1361</v>
      </c>
    </row>
    <row r="3347" spans="1:20">
      <c r="A3347" s="167">
        <v>52100</v>
      </c>
      <c r="B3347" s="168">
        <v>45901</v>
      </c>
      <c r="C3347" s="168">
        <v>45901</v>
      </c>
      <c r="D3347" s="167" t="s">
        <v>5412</v>
      </c>
      <c r="E3347" s="167" t="s">
        <v>5412</v>
      </c>
      <c r="F3347" s="167" t="s">
        <v>1408</v>
      </c>
      <c r="G3347" s="167" t="s">
        <v>1409</v>
      </c>
      <c r="I3347" s="167" t="s">
        <v>1405</v>
      </c>
      <c r="J3347" s="167" t="s">
        <v>1432</v>
      </c>
      <c r="K3347" s="167" t="s">
        <v>822</v>
      </c>
      <c r="L3347" s="167" t="s">
        <v>1433</v>
      </c>
      <c r="M3347" s="167" t="s">
        <v>1605</v>
      </c>
      <c r="O3347" s="167">
        <v>10840</v>
      </c>
      <c r="P3347" s="167" t="s">
        <v>4987</v>
      </c>
      <c r="Q3347" s="167">
        <v>356</v>
      </c>
      <c r="S3347" s="167">
        <f t="shared" si="52"/>
        <v>356</v>
      </c>
      <c r="T3347" s="167" t="s">
        <v>1361</v>
      </c>
    </row>
    <row r="3348" spans="1:20">
      <c r="A3348" s="167">
        <v>52100</v>
      </c>
      <c r="B3348" s="168">
        <v>45901</v>
      </c>
      <c r="C3348" s="168">
        <v>45901</v>
      </c>
      <c r="D3348" s="167" t="s">
        <v>5412</v>
      </c>
      <c r="E3348" s="167" t="s">
        <v>5412</v>
      </c>
      <c r="F3348" s="167" t="s">
        <v>1408</v>
      </c>
      <c r="G3348" s="167" t="s">
        <v>1409</v>
      </c>
      <c r="I3348" s="167" t="s">
        <v>1405</v>
      </c>
      <c r="J3348" s="167" t="s">
        <v>1413</v>
      </c>
      <c r="K3348" s="167" t="s">
        <v>822</v>
      </c>
      <c r="L3348" s="167" t="s">
        <v>1414</v>
      </c>
      <c r="M3348" s="167" t="s">
        <v>1605</v>
      </c>
      <c r="O3348" s="167">
        <v>10840</v>
      </c>
      <c r="P3348" s="167" t="s">
        <v>4987</v>
      </c>
      <c r="Q3348" s="167">
        <v>501</v>
      </c>
      <c r="S3348" s="167">
        <f t="shared" si="52"/>
        <v>501</v>
      </c>
      <c r="T3348" s="167" t="s">
        <v>1361</v>
      </c>
    </row>
    <row r="3349" spans="1:20">
      <c r="A3349" s="167">
        <v>52100</v>
      </c>
      <c r="B3349" s="168">
        <v>45901</v>
      </c>
      <c r="C3349" s="168">
        <v>45901</v>
      </c>
      <c r="D3349" s="167" t="s">
        <v>5412</v>
      </c>
      <c r="E3349" s="167" t="s">
        <v>5412</v>
      </c>
      <c r="F3349" s="167" t="s">
        <v>1408</v>
      </c>
      <c r="G3349" s="167" t="s">
        <v>1409</v>
      </c>
      <c r="I3349" s="167" t="s">
        <v>1405</v>
      </c>
      <c r="J3349" s="167" t="s">
        <v>1422</v>
      </c>
      <c r="K3349" s="167" t="s">
        <v>822</v>
      </c>
      <c r="L3349" s="167" t="s">
        <v>1423</v>
      </c>
      <c r="M3349" s="167" t="s">
        <v>1605</v>
      </c>
      <c r="O3349" s="167">
        <v>10840</v>
      </c>
      <c r="P3349" s="167" t="s">
        <v>4987</v>
      </c>
      <c r="Q3349" s="167">
        <v>512.75</v>
      </c>
      <c r="S3349" s="167">
        <f t="shared" si="52"/>
        <v>512.75</v>
      </c>
      <c r="T3349" s="167" t="s">
        <v>1361</v>
      </c>
    </row>
    <row r="3350" spans="1:20">
      <c r="A3350" s="167">
        <v>52100</v>
      </c>
      <c r="B3350" s="168">
        <v>45901</v>
      </c>
      <c r="C3350" s="168">
        <v>45901</v>
      </c>
      <c r="D3350" s="167" t="s">
        <v>5243</v>
      </c>
      <c r="E3350" s="167" t="s">
        <v>5243</v>
      </c>
      <c r="F3350" s="167" t="s">
        <v>1408</v>
      </c>
      <c r="G3350" s="167" t="s">
        <v>1409</v>
      </c>
      <c r="I3350" s="167" t="s">
        <v>1405</v>
      </c>
      <c r="J3350" s="167" t="s">
        <v>1435</v>
      </c>
      <c r="K3350" s="167" t="s">
        <v>832</v>
      </c>
      <c r="L3350" s="167" t="s">
        <v>1436</v>
      </c>
      <c r="M3350" s="167" t="s">
        <v>1678</v>
      </c>
      <c r="O3350" s="167">
        <v>10798</v>
      </c>
      <c r="P3350" s="167" t="s">
        <v>4987</v>
      </c>
      <c r="Q3350" s="167">
        <v>20.7</v>
      </c>
      <c r="S3350" s="167">
        <f t="shared" si="52"/>
        <v>20.7</v>
      </c>
      <c r="T3350" s="167" t="s">
        <v>1361</v>
      </c>
    </row>
    <row r="3351" spans="1:20">
      <c r="A3351" s="167">
        <v>52100</v>
      </c>
      <c r="B3351" s="168">
        <v>45901</v>
      </c>
      <c r="C3351" s="168">
        <v>45901</v>
      </c>
      <c r="D3351" s="167" t="s">
        <v>5243</v>
      </c>
      <c r="E3351" s="167" t="s">
        <v>5243</v>
      </c>
      <c r="F3351" s="167" t="s">
        <v>1408</v>
      </c>
      <c r="G3351" s="167" t="s">
        <v>1409</v>
      </c>
      <c r="I3351" s="167" t="s">
        <v>1405</v>
      </c>
      <c r="J3351" s="167" t="s">
        <v>1416</v>
      </c>
      <c r="K3351" s="167" t="s">
        <v>832</v>
      </c>
      <c r="L3351" s="167" t="s">
        <v>1417</v>
      </c>
      <c r="M3351" s="167" t="s">
        <v>1678</v>
      </c>
      <c r="O3351" s="167">
        <v>10798</v>
      </c>
      <c r="P3351" s="167" t="s">
        <v>4987</v>
      </c>
      <c r="Q3351" s="167">
        <v>25</v>
      </c>
      <c r="S3351" s="167">
        <f t="shared" si="52"/>
        <v>25</v>
      </c>
      <c r="T3351" s="167" t="s">
        <v>1361</v>
      </c>
    </row>
    <row r="3352" spans="1:20">
      <c r="A3352" s="167">
        <v>52100</v>
      </c>
      <c r="B3352" s="168">
        <v>45901</v>
      </c>
      <c r="C3352" s="168">
        <v>45901</v>
      </c>
      <c r="D3352" s="167" t="s">
        <v>5243</v>
      </c>
      <c r="E3352" s="167" t="s">
        <v>5243</v>
      </c>
      <c r="F3352" s="167" t="s">
        <v>1408</v>
      </c>
      <c r="G3352" s="167" t="s">
        <v>1409</v>
      </c>
      <c r="I3352" s="167" t="s">
        <v>1405</v>
      </c>
      <c r="J3352" s="167" t="s">
        <v>1422</v>
      </c>
      <c r="K3352" s="167" t="s">
        <v>832</v>
      </c>
      <c r="L3352" s="167" t="s">
        <v>1423</v>
      </c>
      <c r="M3352" s="167" t="s">
        <v>1678</v>
      </c>
      <c r="O3352" s="167">
        <v>10798</v>
      </c>
      <c r="P3352" s="167" t="s">
        <v>4987</v>
      </c>
      <c r="Q3352" s="167">
        <v>43.42</v>
      </c>
      <c r="S3352" s="167">
        <f t="shared" si="52"/>
        <v>43.42</v>
      </c>
      <c r="T3352" s="167" t="s">
        <v>1361</v>
      </c>
    </row>
    <row r="3353" spans="1:20">
      <c r="A3353" s="167">
        <v>52100</v>
      </c>
      <c r="B3353" s="168">
        <v>45901</v>
      </c>
      <c r="C3353" s="168">
        <v>45901</v>
      </c>
      <c r="D3353" s="167" t="s">
        <v>5243</v>
      </c>
      <c r="E3353" s="167" t="s">
        <v>5243</v>
      </c>
      <c r="F3353" s="167" t="s">
        <v>1408</v>
      </c>
      <c r="G3353" s="167" t="s">
        <v>1409</v>
      </c>
      <c r="I3353" s="167" t="s">
        <v>1405</v>
      </c>
      <c r="J3353" s="167" t="s">
        <v>1432</v>
      </c>
      <c r="K3353" s="167" t="s">
        <v>832</v>
      </c>
      <c r="L3353" s="167" t="s">
        <v>1433</v>
      </c>
      <c r="M3353" s="167" t="s">
        <v>1678</v>
      </c>
      <c r="O3353" s="167">
        <v>10798</v>
      </c>
      <c r="P3353" s="167" t="s">
        <v>4987</v>
      </c>
      <c r="Q3353" s="167">
        <v>54</v>
      </c>
      <c r="S3353" s="167">
        <f t="shared" si="52"/>
        <v>54</v>
      </c>
      <c r="T3353" s="167" t="s">
        <v>1361</v>
      </c>
    </row>
    <row r="3354" spans="1:20">
      <c r="A3354" s="167">
        <v>52100</v>
      </c>
      <c r="B3354" s="168">
        <v>45901</v>
      </c>
      <c r="C3354" s="168">
        <v>45901</v>
      </c>
      <c r="D3354" s="167" t="s">
        <v>5243</v>
      </c>
      <c r="E3354" s="167" t="s">
        <v>5243</v>
      </c>
      <c r="F3354" s="167" t="s">
        <v>1408</v>
      </c>
      <c r="G3354" s="167" t="s">
        <v>1409</v>
      </c>
      <c r="I3354" s="167" t="s">
        <v>1405</v>
      </c>
      <c r="J3354" s="167" t="s">
        <v>1413</v>
      </c>
      <c r="K3354" s="167" t="s">
        <v>832</v>
      </c>
      <c r="L3354" s="167" t="s">
        <v>1414</v>
      </c>
      <c r="M3354" s="167" t="s">
        <v>1678</v>
      </c>
      <c r="O3354" s="167">
        <v>10798</v>
      </c>
      <c r="P3354" s="167" t="s">
        <v>4987</v>
      </c>
      <c r="Q3354" s="167">
        <v>84</v>
      </c>
      <c r="S3354" s="167">
        <f t="shared" si="52"/>
        <v>84</v>
      </c>
      <c r="T3354" s="167" t="s">
        <v>1361</v>
      </c>
    </row>
    <row r="3355" spans="1:20">
      <c r="A3355" s="167">
        <v>52100</v>
      </c>
      <c r="B3355" s="168">
        <v>45901</v>
      </c>
      <c r="C3355" s="168">
        <v>45901</v>
      </c>
      <c r="D3355" s="167" t="s">
        <v>5243</v>
      </c>
      <c r="E3355" s="167" t="s">
        <v>5243</v>
      </c>
      <c r="F3355" s="167" t="s">
        <v>1408</v>
      </c>
      <c r="G3355" s="167" t="s">
        <v>1409</v>
      </c>
      <c r="I3355" s="167" t="s">
        <v>1405</v>
      </c>
      <c r="J3355" s="167" t="s">
        <v>1410</v>
      </c>
      <c r="K3355" s="167" t="s">
        <v>832</v>
      </c>
      <c r="L3355" s="167" t="s">
        <v>1411</v>
      </c>
      <c r="M3355" s="167" t="s">
        <v>1678</v>
      </c>
      <c r="O3355" s="167">
        <v>10798</v>
      </c>
      <c r="P3355" s="167" t="s">
        <v>4987</v>
      </c>
      <c r="Q3355" s="167">
        <v>125</v>
      </c>
      <c r="S3355" s="167">
        <f t="shared" si="52"/>
        <v>125</v>
      </c>
      <c r="T3355" s="167" t="s">
        <v>1361</v>
      </c>
    </row>
    <row r="3356" spans="1:20">
      <c r="A3356" s="167">
        <v>52100</v>
      </c>
      <c r="B3356" s="168">
        <v>45901</v>
      </c>
      <c r="C3356" s="168">
        <v>45901</v>
      </c>
      <c r="D3356" s="167" t="s">
        <v>5244</v>
      </c>
      <c r="E3356" s="167" t="s">
        <v>5244</v>
      </c>
      <c r="F3356" s="167" t="s">
        <v>1408</v>
      </c>
      <c r="G3356" s="167" t="s">
        <v>1409</v>
      </c>
      <c r="I3356" s="167" t="s">
        <v>1405</v>
      </c>
      <c r="J3356" s="167" t="s">
        <v>1416</v>
      </c>
      <c r="K3356" s="167" t="s">
        <v>835</v>
      </c>
      <c r="L3356" s="167" t="s">
        <v>1417</v>
      </c>
      <c r="M3356" s="167" t="s">
        <v>1699</v>
      </c>
      <c r="O3356" s="167">
        <v>10843</v>
      </c>
      <c r="P3356" s="167" t="s">
        <v>4987</v>
      </c>
      <c r="Q3356" s="167">
        <v>25</v>
      </c>
      <c r="S3356" s="167">
        <f t="shared" si="52"/>
        <v>25</v>
      </c>
      <c r="T3356" s="167" t="s">
        <v>1361</v>
      </c>
    </row>
    <row r="3357" spans="1:20">
      <c r="A3357" s="167">
        <v>52100</v>
      </c>
      <c r="B3357" s="168">
        <v>45901</v>
      </c>
      <c r="C3357" s="168">
        <v>45901</v>
      </c>
      <c r="D3357" s="167" t="s">
        <v>5244</v>
      </c>
      <c r="E3357" s="167" t="s">
        <v>5244</v>
      </c>
      <c r="F3357" s="167" t="s">
        <v>1408</v>
      </c>
      <c r="G3357" s="167" t="s">
        <v>1409</v>
      </c>
      <c r="I3357" s="167" t="s">
        <v>1405</v>
      </c>
      <c r="J3357" s="167" t="s">
        <v>1718</v>
      </c>
      <c r="K3357" s="167" t="s">
        <v>835</v>
      </c>
      <c r="L3357" s="167" t="s">
        <v>1719</v>
      </c>
      <c r="M3357" s="167" t="s">
        <v>1699</v>
      </c>
      <c r="O3357" s="167">
        <v>10843</v>
      </c>
      <c r="P3357" s="167" t="s">
        <v>4987</v>
      </c>
      <c r="Q3357" s="167">
        <v>64.349999999999994</v>
      </c>
      <c r="S3357" s="167">
        <f t="shared" si="52"/>
        <v>64.349999999999994</v>
      </c>
      <c r="T3357" s="167" t="s">
        <v>1361</v>
      </c>
    </row>
    <row r="3358" spans="1:20">
      <c r="A3358" s="167">
        <v>52100</v>
      </c>
      <c r="B3358" s="168">
        <v>45901</v>
      </c>
      <c r="C3358" s="168">
        <v>45901</v>
      </c>
      <c r="D3358" s="167" t="s">
        <v>5244</v>
      </c>
      <c r="E3358" s="167" t="s">
        <v>5244</v>
      </c>
      <c r="F3358" s="167" t="s">
        <v>1408</v>
      </c>
      <c r="G3358" s="167" t="s">
        <v>1409</v>
      </c>
      <c r="I3358" s="167" t="s">
        <v>1405</v>
      </c>
      <c r="J3358" s="167" t="s">
        <v>1435</v>
      </c>
      <c r="K3358" s="167" t="s">
        <v>835</v>
      </c>
      <c r="L3358" s="167" t="s">
        <v>1436</v>
      </c>
      <c r="M3358" s="167" t="s">
        <v>1699</v>
      </c>
      <c r="O3358" s="167">
        <v>10843</v>
      </c>
      <c r="P3358" s="167" t="s">
        <v>4987</v>
      </c>
      <c r="Q3358" s="167">
        <v>97.2</v>
      </c>
      <c r="S3358" s="167">
        <f t="shared" si="52"/>
        <v>97.2</v>
      </c>
      <c r="T3358" s="167" t="s">
        <v>1361</v>
      </c>
    </row>
    <row r="3359" spans="1:20">
      <c r="A3359" s="167">
        <v>52100</v>
      </c>
      <c r="B3359" s="168">
        <v>45901</v>
      </c>
      <c r="C3359" s="168">
        <v>45901</v>
      </c>
      <c r="D3359" s="167" t="s">
        <v>5244</v>
      </c>
      <c r="E3359" s="167" t="s">
        <v>5244</v>
      </c>
      <c r="F3359" s="167" t="s">
        <v>1408</v>
      </c>
      <c r="G3359" s="167" t="s">
        <v>1409</v>
      </c>
      <c r="I3359" s="167" t="s">
        <v>1405</v>
      </c>
      <c r="J3359" s="167" t="s">
        <v>1422</v>
      </c>
      <c r="K3359" s="167" t="s">
        <v>835</v>
      </c>
      <c r="L3359" s="167" t="s">
        <v>1423</v>
      </c>
      <c r="M3359" s="167" t="s">
        <v>1699</v>
      </c>
      <c r="O3359" s="167">
        <v>10843</v>
      </c>
      <c r="P3359" s="167" t="s">
        <v>4987</v>
      </c>
      <c r="Q3359" s="167">
        <v>210</v>
      </c>
      <c r="S3359" s="167">
        <f t="shared" si="52"/>
        <v>210</v>
      </c>
      <c r="T3359" s="167" t="s">
        <v>1361</v>
      </c>
    </row>
    <row r="3360" spans="1:20">
      <c r="A3360" s="167">
        <v>52100</v>
      </c>
      <c r="B3360" s="168">
        <v>45901</v>
      </c>
      <c r="C3360" s="168">
        <v>45901</v>
      </c>
      <c r="D3360" s="167" t="s">
        <v>5244</v>
      </c>
      <c r="E3360" s="167" t="s">
        <v>5244</v>
      </c>
      <c r="F3360" s="167" t="s">
        <v>1408</v>
      </c>
      <c r="G3360" s="167" t="s">
        <v>1409</v>
      </c>
      <c r="I3360" s="167" t="s">
        <v>1405</v>
      </c>
      <c r="J3360" s="167" t="s">
        <v>1410</v>
      </c>
      <c r="K3360" s="167" t="s">
        <v>835</v>
      </c>
      <c r="L3360" s="167" t="s">
        <v>1411</v>
      </c>
      <c r="M3360" s="167" t="s">
        <v>1699</v>
      </c>
      <c r="O3360" s="167">
        <v>10843</v>
      </c>
      <c r="P3360" s="167" t="s">
        <v>4987</v>
      </c>
      <c r="Q3360" s="167">
        <v>250</v>
      </c>
      <c r="S3360" s="167">
        <f t="shared" si="52"/>
        <v>250</v>
      </c>
      <c r="T3360" s="167" t="s">
        <v>1361</v>
      </c>
    </row>
    <row r="3361" spans="1:20">
      <c r="A3361" s="167">
        <v>52100</v>
      </c>
      <c r="B3361" s="168">
        <v>45901</v>
      </c>
      <c r="C3361" s="168">
        <v>45901</v>
      </c>
      <c r="D3361" s="167" t="s">
        <v>5244</v>
      </c>
      <c r="E3361" s="167" t="s">
        <v>5244</v>
      </c>
      <c r="F3361" s="167" t="s">
        <v>1408</v>
      </c>
      <c r="G3361" s="167" t="s">
        <v>1409</v>
      </c>
      <c r="I3361" s="167" t="s">
        <v>1405</v>
      </c>
      <c r="J3361" s="167" t="s">
        <v>1432</v>
      </c>
      <c r="K3361" s="167" t="s">
        <v>835</v>
      </c>
      <c r="L3361" s="167" t="s">
        <v>1433</v>
      </c>
      <c r="M3361" s="167" t="s">
        <v>1699</v>
      </c>
      <c r="O3361" s="167">
        <v>10843</v>
      </c>
      <c r="P3361" s="167" t="s">
        <v>4987</v>
      </c>
      <c r="Q3361" s="167">
        <v>288</v>
      </c>
      <c r="S3361" s="167">
        <f t="shared" si="52"/>
        <v>288</v>
      </c>
      <c r="T3361" s="167" t="s">
        <v>1361</v>
      </c>
    </row>
    <row r="3362" spans="1:20">
      <c r="A3362" s="167">
        <v>52100</v>
      </c>
      <c r="B3362" s="168">
        <v>45901</v>
      </c>
      <c r="C3362" s="168">
        <v>45901</v>
      </c>
      <c r="D3362" s="167" t="s">
        <v>5244</v>
      </c>
      <c r="E3362" s="167" t="s">
        <v>5244</v>
      </c>
      <c r="F3362" s="167" t="s">
        <v>1408</v>
      </c>
      <c r="G3362" s="167" t="s">
        <v>1409</v>
      </c>
      <c r="I3362" s="167" t="s">
        <v>1405</v>
      </c>
      <c r="J3362" s="167" t="s">
        <v>1413</v>
      </c>
      <c r="K3362" s="167" t="s">
        <v>835</v>
      </c>
      <c r="L3362" s="167" t="s">
        <v>1414</v>
      </c>
      <c r="M3362" s="167" t="s">
        <v>1699</v>
      </c>
      <c r="O3362" s="167">
        <v>10843</v>
      </c>
      <c r="P3362" s="167" t="s">
        <v>4987</v>
      </c>
      <c r="Q3362" s="167">
        <v>417</v>
      </c>
      <c r="S3362" s="167">
        <f t="shared" si="52"/>
        <v>417</v>
      </c>
      <c r="T3362" s="167" t="s">
        <v>1361</v>
      </c>
    </row>
    <row r="3363" spans="1:20">
      <c r="A3363" s="167">
        <v>52100</v>
      </c>
      <c r="B3363" s="168">
        <v>45901</v>
      </c>
      <c r="C3363" s="168">
        <v>45901</v>
      </c>
      <c r="D3363" s="167" t="s">
        <v>5413</v>
      </c>
      <c r="E3363" s="167" t="s">
        <v>5413</v>
      </c>
      <c r="F3363" s="167" t="s">
        <v>1408</v>
      </c>
      <c r="G3363" s="167" t="s">
        <v>1409</v>
      </c>
      <c r="I3363" s="167" t="s">
        <v>1405</v>
      </c>
      <c r="J3363" s="167" t="s">
        <v>1435</v>
      </c>
      <c r="K3363" s="167" t="s">
        <v>838</v>
      </c>
      <c r="L3363" s="167" t="s">
        <v>1436</v>
      </c>
      <c r="M3363" s="167" t="s">
        <v>1744</v>
      </c>
      <c r="O3363" s="167">
        <v>10772</v>
      </c>
      <c r="P3363" s="167" t="s">
        <v>4987</v>
      </c>
      <c r="Q3363" s="167">
        <v>11.7</v>
      </c>
      <c r="S3363" s="167">
        <f t="shared" si="52"/>
        <v>11.7</v>
      </c>
      <c r="T3363" s="167" t="s">
        <v>1361</v>
      </c>
    </row>
    <row r="3364" spans="1:20">
      <c r="A3364" s="167">
        <v>52100</v>
      </c>
      <c r="B3364" s="168">
        <v>45901</v>
      </c>
      <c r="C3364" s="168">
        <v>45901</v>
      </c>
      <c r="D3364" s="167" t="s">
        <v>5413</v>
      </c>
      <c r="E3364" s="167" t="s">
        <v>5413</v>
      </c>
      <c r="F3364" s="167" t="s">
        <v>1408</v>
      </c>
      <c r="G3364" s="167" t="s">
        <v>1409</v>
      </c>
      <c r="I3364" s="167" t="s">
        <v>1405</v>
      </c>
      <c r="J3364" s="167" t="s">
        <v>1422</v>
      </c>
      <c r="K3364" s="167" t="s">
        <v>838</v>
      </c>
      <c r="L3364" s="167" t="s">
        <v>1423</v>
      </c>
      <c r="M3364" s="167" t="s">
        <v>1744</v>
      </c>
      <c r="O3364" s="167">
        <v>10772</v>
      </c>
      <c r="P3364" s="167" t="s">
        <v>4987</v>
      </c>
      <c r="Q3364" s="167">
        <v>18.809999999999999</v>
      </c>
      <c r="S3364" s="167">
        <f t="shared" si="52"/>
        <v>18.809999999999999</v>
      </c>
      <c r="T3364" s="167" t="s">
        <v>1361</v>
      </c>
    </row>
    <row r="3365" spans="1:20">
      <c r="A3365" s="167">
        <v>52100</v>
      </c>
      <c r="B3365" s="168">
        <v>45901</v>
      </c>
      <c r="C3365" s="168">
        <v>45901</v>
      </c>
      <c r="D3365" s="167" t="s">
        <v>5413</v>
      </c>
      <c r="E3365" s="167" t="s">
        <v>5413</v>
      </c>
      <c r="F3365" s="167" t="s">
        <v>1408</v>
      </c>
      <c r="G3365" s="167" t="s">
        <v>1409</v>
      </c>
      <c r="I3365" s="167" t="s">
        <v>1405</v>
      </c>
      <c r="J3365" s="167" t="s">
        <v>1432</v>
      </c>
      <c r="K3365" s="167" t="s">
        <v>838</v>
      </c>
      <c r="L3365" s="167" t="s">
        <v>1433</v>
      </c>
      <c r="M3365" s="167" t="s">
        <v>1744</v>
      </c>
      <c r="O3365" s="167">
        <v>10772</v>
      </c>
      <c r="P3365" s="167" t="s">
        <v>4987</v>
      </c>
      <c r="Q3365" s="167">
        <v>24</v>
      </c>
      <c r="S3365" s="167">
        <f t="shared" si="52"/>
        <v>24</v>
      </c>
      <c r="T3365" s="167" t="s">
        <v>1361</v>
      </c>
    </row>
    <row r="3366" spans="1:20">
      <c r="A3366" s="167">
        <v>52100</v>
      </c>
      <c r="B3366" s="168">
        <v>45901</v>
      </c>
      <c r="C3366" s="168">
        <v>45901</v>
      </c>
      <c r="D3366" s="167" t="s">
        <v>5413</v>
      </c>
      <c r="E3366" s="167" t="s">
        <v>5413</v>
      </c>
      <c r="F3366" s="167" t="s">
        <v>1408</v>
      </c>
      <c r="G3366" s="167" t="s">
        <v>1409</v>
      </c>
      <c r="I3366" s="167" t="s">
        <v>1405</v>
      </c>
      <c r="J3366" s="167" t="s">
        <v>1416</v>
      </c>
      <c r="K3366" s="167" t="s">
        <v>838</v>
      </c>
      <c r="L3366" s="167" t="s">
        <v>1417</v>
      </c>
      <c r="M3366" s="167" t="s">
        <v>1744</v>
      </c>
      <c r="O3366" s="167">
        <v>10772</v>
      </c>
      <c r="P3366" s="167" t="s">
        <v>4987</v>
      </c>
      <c r="Q3366" s="167">
        <v>25</v>
      </c>
      <c r="S3366" s="167">
        <f t="shared" si="52"/>
        <v>25</v>
      </c>
      <c r="T3366" s="167" t="s">
        <v>1361</v>
      </c>
    </row>
    <row r="3367" spans="1:20">
      <c r="A3367" s="167">
        <v>52100</v>
      </c>
      <c r="B3367" s="168">
        <v>45901</v>
      </c>
      <c r="C3367" s="168">
        <v>45901</v>
      </c>
      <c r="D3367" s="167" t="s">
        <v>5413</v>
      </c>
      <c r="E3367" s="167" t="s">
        <v>5413</v>
      </c>
      <c r="F3367" s="167" t="s">
        <v>1408</v>
      </c>
      <c r="G3367" s="167" t="s">
        <v>1409</v>
      </c>
      <c r="I3367" s="167" t="s">
        <v>1405</v>
      </c>
      <c r="J3367" s="167" t="s">
        <v>1413</v>
      </c>
      <c r="K3367" s="167" t="s">
        <v>838</v>
      </c>
      <c r="L3367" s="167" t="s">
        <v>1414</v>
      </c>
      <c r="M3367" s="167" t="s">
        <v>1744</v>
      </c>
      <c r="O3367" s="167">
        <v>10772</v>
      </c>
      <c r="P3367" s="167" t="s">
        <v>4987</v>
      </c>
      <c r="Q3367" s="167">
        <v>36</v>
      </c>
      <c r="S3367" s="167">
        <f t="shared" si="52"/>
        <v>36</v>
      </c>
      <c r="T3367" s="167" t="s">
        <v>1361</v>
      </c>
    </row>
    <row r="3368" spans="1:20">
      <c r="A3368" s="167">
        <v>52100</v>
      </c>
      <c r="B3368" s="168">
        <v>45901</v>
      </c>
      <c r="C3368" s="168">
        <v>45901</v>
      </c>
      <c r="D3368" s="167" t="s">
        <v>5007</v>
      </c>
      <c r="E3368" s="167" t="s">
        <v>5007</v>
      </c>
      <c r="F3368" s="167" t="s">
        <v>1425</v>
      </c>
      <c r="G3368" s="167" t="s">
        <v>1426</v>
      </c>
      <c r="I3368" s="167" t="s">
        <v>1405</v>
      </c>
      <c r="J3368" s="167" t="s">
        <v>1450</v>
      </c>
      <c r="K3368" s="167" t="s">
        <v>846</v>
      </c>
      <c r="L3368" s="167" t="s">
        <v>1451</v>
      </c>
      <c r="M3368" s="167" t="s">
        <v>1769</v>
      </c>
      <c r="O3368" s="167">
        <v>10803</v>
      </c>
      <c r="P3368" s="167" t="s">
        <v>4987</v>
      </c>
      <c r="Q3368" s="167">
        <v>2.66</v>
      </c>
      <c r="S3368" s="167">
        <f t="shared" si="52"/>
        <v>2.66</v>
      </c>
      <c r="T3368" s="167" t="s">
        <v>1361</v>
      </c>
    </row>
    <row r="3369" spans="1:20">
      <c r="A3369" s="167">
        <v>52100</v>
      </c>
      <c r="B3369" s="168">
        <v>45901</v>
      </c>
      <c r="C3369" s="168">
        <v>45901</v>
      </c>
      <c r="D3369" s="167" t="s">
        <v>5007</v>
      </c>
      <c r="E3369" s="167" t="s">
        <v>5007</v>
      </c>
      <c r="F3369" s="167" t="s">
        <v>1408</v>
      </c>
      <c r="G3369" s="167" t="s">
        <v>1409</v>
      </c>
      <c r="I3369" s="167" t="s">
        <v>1405</v>
      </c>
      <c r="J3369" s="167" t="s">
        <v>1435</v>
      </c>
      <c r="K3369" s="167" t="s">
        <v>846</v>
      </c>
      <c r="L3369" s="167" t="s">
        <v>1436</v>
      </c>
      <c r="M3369" s="167" t="s">
        <v>1769</v>
      </c>
      <c r="O3369" s="167">
        <v>10803</v>
      </c>
      <c r="P3369" s="167" t="s">
        <v>4987</v>
      </c>
      <c r="Q3369" s="167">
        <v>14.7</v>
      </c>
      <c r="S3369" s="167">
        <f t="shared" si="52"/>
        <v>14.7</v>
      </c>
      <c r="T3369" s="167" t="s">
        <v>1361</v>
      </c>
    </row>
    <row r="3370" spans="1:20">
      <c r="A3370" s="167">
        <v>52100</v>
      </c>
      <c r="B3370" s="168">
        <v>45901</v>
      </c>
      <c r="C3370" s="168">
        <v>45901</v>
      </c>
      <c r="D3370" s="167" t="s">
        <v>5007</v>
      </c>
      <c r="E3370" s="167" t="s">
        <v>5007</v>
      </c>
      <c r="F3370" s="167" t="s">
        <v>1408</v>
      </c>
      <c r="G3370" s="167" t="s">
        <v>1409</v>
      </c>
      <c r="I3370" s="167" t="s">
        <v>1405</v>
      </c>
      <c r="J3370" s="167" t="s">
        <v>1416</v>
      </c>
      <c r="K3370" s="167" t="s">
        <v>846</v>
      </c>
      <c r="L3370" s="167" t="s">
        <v>1417</v>
      </c>
      <c r="M3370" s="167" t="s">
        <v>1769</v>
      </c>
      <c r="O3370" s="167">
        <v>10803</v>
      </c>
      <c r="P3370" s="167" t="s">
        <v>4987</v>
      </c>
      <c r="Q3370" s="167">
        <v>25</v>
      </c>
      <c r="S3370" s="167">
        <f t="shared" si="52"/>
        <v>25</v>
      </c>
      <c r="T3370" s="167" t="s">
        <v>1361</v>
      </c>
    </row>
    <row r="3371" spans="1:20">
      <c r="A3371" s="167">
        <v>52100</v>
      </c>
      <c r="B3371" s="168">
        <v>45901</v>
      </c>
      <c r="C3371" s="168">
        <v>45901</v>
      </c>
      <c r="D3371" s="167" t="s">
        <v>5007</v>
      </c>
      <c r="E3371" s="167" t="s">
        <v>5007</v>
      </c>
      <c r="F3371" s="167" t="s">
        <v>1408</v>
      </c>
      <c r="G3371" s="167" t="s">
        <v>1409</v>
      </c>
      <c r="I3371" s="167" t="s">
        <v>1405</v>
      </c>
      <c r="J3371" s="167" t="s">
        <v>1432</v>
      </c>
      <c r="K3371" s="167" t="s">
        <v>846</v>
      </c>
      <c r="L3371" s="167" t="s">
        <v>1433</v>
      </c>
      <c r="M3371" s="167" t="s">
        <v>1769</v>
      </c>
      <c r="O3371" s="167">
        <v>10803</v>
      </c>
      <c r="P3371" s="167" t="s">
        <v>4987</v>
      </c>
      <c r="Q3371" s="167">
        <v>38</v>
      </c>
      <c r="S3371" s="167">
        <f t="shared" si="52"/>
        <v>38</v>
      </c>
      <c r="T3371" s="167" t="s">
        <v>1361</v>
      </c>
    </row>
    <row r="3372" spans="1:20">
      <c r="A3372" s="167">
        <v>52100</v>
      </c>
      <c r="B3372" s="168">
        <v>45901</v>
      </c>
      <c r="C3372" s="168">
        <v>45901</v>
      </c>
      <c r="D3372" s="167" t="s">
        <v>5007</v>
      </c>
      <c r="E3372" s="167" t="s">
        <v>5007</v>
      </c>
      <c r="F3372" s="167" t="s">
        <v>1408</v>
      </c>
      <c r="G3372" s="167" t="s">
        <v>1409</v>
      </c>
      <c r="I3372" s="167" t="s">
        <v>1405</v>
      </c>
      <c r="J3372" s="167" t="s">
        <v>1422</v>
      </c>
      <c r="K3372" s="167" t="s">
        <v>846</v>
      </c>
      <c r="L3372" s="167" t="s">
        <v>1423</v>
      </c>
      <c r="M3372" s="167" t="s">
        <v>1769</v>
      </c>
      <c r="O3372" s="167">
        <v>10803</v>
      </c>
      <c r="P3372" s="167" t="s">
        <v>4987</v>
      </c>
      <c r="Q3372" s="167">
        <v>46.76</v>
      </c>
      <c r="S3372" s="167">
        <f t="shared" si="52"/>
        <v>46.76</v>
      </c>
      <c r="T3372" s="167" t="s">
        <v>1361</v>
      </c>
    </row>
    <row r="3373" spans="1:20">
      <c r="A3373" s="167">
        <v>52100</v>
      </c>
      <c r="B3373" s="168">
        <v>45901</v>
      </c>
      <c r="C3373" s="168">
        <v>45901</v>
      </c>
      <c r="D3373" s="167" t="s">
        <v>5007</v>
      </c>
      <c r="E3373" s="167" t="s">
        <v>5007</v>
      </c>
      <c r="F3373" s="167" t="s">
        <v>1408</v>
      </c>
      <c r="G3373" s="167" t="s">
        <v>1409</v>
      </c>
      <c r="I3373" s="167" t="s">
        <v>1405</v>
      </c>
      <c r="J3373" s="167" t="s">
        <v>1413</v>
      </c>
      <c r="K3373" s="167" t="s">
        <v>846</v>
      </c>
      <c r="L3373" s="167" t="s">
        <v>1414</v>
      </c>
      <c r="M3373" s="167" t="s">
        <v>1769</v>
      </c>
      <c r="O3373" s="167">
        <v>10803</v>
      </c>
      <c r="P3373" s="167" t="s">
        <v>4987</v>
      </c>
      <c r="Q3373" s="167">
        <v>57</v>
      </c>
      <c r="S3373" s="167">
        <f t="shared" si="52"/>
        <v>57</v>
      </c>
      <c r="T3373" s="167" t="s">
        <v>1361</v>
      </c>
    </row>
    <row r="3374" spans="1:20">
      <c r="A3374" s="167">
        <v>52100</v>
      </c>
      <c r="B3374" s="168">
        <v>45901</v>
      </c>
      <c r="C3374" s="168">
        <v>45901</v>
      </c>
      <c r="D3374" s="167" t="s">
        <v>5007</v>
      </c>
      <c r="E3374" s="167" t="s">
        <v>5007</v>
      </c>
      <c r="F3374" s="167" t="s">
        <v>1408</v>
      </c>
      <c r="G3374" s="167" t="s">
        <v>1409</v>
      </c>
      <c r="I3374" s="167" t="s">
        <v>1405</v>
      </c>
      <c r="J3374" s="167" t="s">
        <v>1410</v>
      </c>
      <c r="K3374" s="167" t="s">
        <v>846</v>
      </c>
      <c r="L3374" s="167" t="s">
        <v>1411</v>
      </c>
      <c r="M3374" s="167" t="s">
        <v>1769</v>
      </c>
      <c r="O3374" s="167">
        <v>10803</v>
      </c>
      <c r="P3374" s="167" t="s">
        <v>4987</v>
      </c>
      <c r="Q3374" s="167">
        <v>125</v>
      </c>
      <c r="S3374" s="167">
        <f t="shared" si="52"/>
        <v>125</v>
      </c>
      <c r="T3374" s="167" t="s">
        <v>1361</v>
      </c>
    </row>
    <row r="3375" spans="1:20">
      <c r="A3375" s="167">
        <v>52100</v>
      </c>
      <c r="B3375" s="168">
        <v>45901</v>
      </c>
      <c r="C3375" s="168">
        <v>45901</v>
      </c>
      <c r="D3375" s="167" t="s">
        <v>6117</v>
      </c>
      <c r="E3375" s="167" t="s">
        <v>6117</v>
      </c>
      <c r="F3375" s="167" t="s">
        <v>1408</v>
      </c>
      <c r="G3375" s="167" t="s">
        <v>1409</v>
      </c>
      <c r="I3375" s="167" t="s">
        <v>1405</v>
      </c>
      <c r="J3375" s="167" t="s">
        <v>1416</v>
      </c>
      <c r="K3375" s="167" t="s">
        <v>849</v>
      </c>
      <c r="L3375" s="167" t="s">
        <v>1417</v>
      </c>
      <c r="M3375" s="167" t="s">
        <v>1834</v>
      </c>
      <c r="O3375" s="167">
        <v>10797</v>
      </c>
      <c r="P3375" s="167" t="s">
        <v>4987</v>
      </c>
      <c r="Q3375" s="167">
        <v>25</v>
      </c>
      <c r="S3375" s="167">
        <f t="shared" si="52"/>
        <v>25</v>
      </c>
      <c r="T3375" s="167" t="s">
        <v>1361</v>
      </c>
    </row>
    <row r="3376" spans="1:20">
      <c r="A3376" s="167">
        <v>52100</v>
      </c>
      <c r="B3376" s="168">
        <v>45901</v>
      </c>
      <c r="C3376" s="168">
        <v>45901</v>
      </c>
      <c r="D3376" s="167" t="s">
        <v>6117</v>
      </c>
      <c r="E3376" s="167" t="s">
        <v>6117</v>
      </c>
      <c r="F3376" s="167" t="s">
        <v>1408</v>
      </c>
      <c r="G3376" s="167" t="s">
        <v>1409</v>
      </c>
      <c r="I3376" s="167" t="s">
        <v>1405</v>
      </c>
      <c r="J3376" s="167" t="s">
        <v>1435</v>
      </c>
      <c r="K3376" s="167" t="s">
        <v>849</v>
      </c>
      <c r="L3376" s="167" t="s">
        <v>1436</v>
      </c>
      <c r="M3376" s="167" t="s">
        <v>1834</v>
      </c>
      <c r="O3376" s="167">
        <v>10797</v>
      </c>
      <c r="P3376" s="167" t="s">
        <v>4987</v>
      </c>
      <c r="Q3376" s="167">
        <v>36</v>
      </c>
      <c r="S3376" s="167">
        <f t="shared" si="52"/>
        <v>36</v>
      </c>
      <c r="T3376" s="167" t="s">
        <v>1361</v>
      </c>
    </row>
    <row r="3377" spans="1:20">
      <c r="A3377" s="167">
        <v>52100</v>
      </c>
      <c r="B3377" s="168">
        <v>45901</v>
      </c>
      <c r="C3377" s="168">
        <v>45901</v>
      </c>
      <c r="D3377" s="167" t="s">
        <v>6117</v>
      </c>
      <c r="E3377" s="167" t="s">
        <v>6117</v>
      </c>
      <c r="F3377" s="167" t="s">
        <v>1408</v>
      </c>
      <c r="G3377" s="167" t="s">
        <v>1409</v>
      </c>
      <c r="I3377" s="167" t="s">
        <v>1405</v>
      </c>
      <c r="J3377" s="167" t="s">
        <v>1422</v>
      </c>
      <c r="K3377" s="167" t="s">
        <v>849</v>
      </c>
      <c r="L3377" s="167" t="s">
        <v>1423</v>
      </c>
      <c r="M3377" s="167" t="s">
        <v>1834</v>
      </c>
      <c r="O3377" s="167">
        <v>10797</v>
      </c>
      <c r="P3377" s="167" t="s">
        <v>4987</v>
      </c>
      <c r="Q3377" s="167">
        <v>68.25</v>
      </c>
      <c r="S3377" s="167">
        <f t="shared" si="52"/>
        <v>68.25</v>
      </c>
      <c r="T3377" s="167" t="s">
        <v>1361</v>
      </c>
    </row>
    <row r="3378" spans="1:20">
      <c r="A3378" s="167">
        <v>52100</v>
      </c>
      <c r="B3378" s="168">
        <v>45901</v>
      </c>
      <c r="C3378" s="168">
        <v>45901</v>
      </c>
      <c r="D3378" s="167" t="s">
        <v>6117</v>
      </c>
      <c r="E3378" s="167" t="s">
        <v>6117</v>
      </c>
      <c r="F3378" s="167" t="s">
        <v>1408</v>
      </c>
      <c r="G3378" s="167" t="s">
        <v>1409</v>
      </c>
      <c r="I3378" s="167" t="s">
        <v>1405</v>
      </c>
      <c r="J3378" s="167" t="s">
        <v>1413</v>
      </c>
      <c r="K3378" s="167" t="s">
        <v>849</v>
      </c>
      <c r="L3378" s="167" t="s">
        <v>1414</v>
      </c>
      <c r="M3378" s="167" t="s">
        <v>1834</v>
      </c>
      <c r="O3378" s="167">
        <v>10797</v>
      </c>
      <c r="P3378" s="167" t="s">
        <v>4987</v>
      </c>
      <c r="Q3378" s="167">
        <v>117</v>
      </c>
      <c r="S3378" s="167">
        <f t="shared" si="52"/>
        <v>117</v>
      </c>
      <c r="T3378" s="167" t="s">
        <v>1361</v>
      </c>
    </row>
    <row r="3379" spans="1:20">
      <c r="A3379" s="167">
        <v>52100</v>
      </c>
      <c r="B3379" s="168">
        <v>45901</v>
      </c>
      <c r="C3379" s="168">
        <v>45901</v>
      </c>
      <c r="D3379" s="167" t="s">
        <v>5008</v>
      </c>
      <c r="E3379" s="167" t="s">
        <v>5008</v>
      </c>
      <c r="F3379" s="167" t="s">
        <v>1425</v>
      </c>
      <c r="G3379" s="167" t="s">
        <v>1426</v>
      </c>
      <c r="I3379" s="167" t="s">
        <v>1405</v>
      </c>
      <c r="J3379" s="167" t="s">
        <v>1886</v>
      </c>
      <c r="K3379" s="167" t="s">
        <v>856</v>
      </c>
      <c r="L3379" s="167" t="s">
        <v>1887</v>
      </c>
      <c r="M3379" s="167" t="s">
        <v>1879</v>
      </c>
      <c r="O3379" s="167">
        <v>10834</v>
      </c>
      <c r="P3379" s="167" t="s">
        <v>4987</v>
      </c>
      <c r="Q3379" s="167">
        <v>17.03</v>
      </c>
      <c r="S3379" s="167">
        <f t="shared" si="52"/>
        <v>17.03</v>
      </c>
      <c r="T3379" s="167" t="s">
        <v>1361</v>
      </c>
    </row>
    <row r="3380" spans="1:20">
      <c r="A3380" s="167">
        <v>52100</v>
      </c>
      <c r="B3380" s="168">
        <v>45901</v>
      </c>
      <c r="C3380" s="168">
        <v>45901</v>
      </c>
      <c r="D3380" s="167" t="s">
        <v>5008</v>
      </c>
      <c r="E3380" s="167" t="s">
        <v>5008</v>
      </c>
      <c r="F3380" s="167" t="s">
        <v>1408</v>
      </c>
      <c r="G3380" s="167" t="s">
        <v>1409</v>
      </c>
      <c r="I3380" s="167" t="s">
        <v>1405</v>
      </c>
      <c r="J3380" s="167" t="s">
        <v>1416</v>
      </c>
      <c r="K3380" s="167" t="s">
        <v>856</v>
      </c>
      <c r="L3380" s="167" t="s">
        <v>1417</v>
      </c>
      <c r="M3380" s="167" t="s">
        <v>1879</v>
      </c>
      <c r="O3380" s="167">
        <v>10834</v>
      </c>
      <c r="P3380" s="167" t="s">
        <v>4987</v>
      </c>
      <c r="Q3380" s="167">
        <v>50</v>
      </c>
      <c r="S3380" s="167">
        <f t="shared" si="52"/>
        <v>50</v>
      </c>
      <c r="T3380" s="167" t="s">
        <v>1361</v>
      </c>
    </row>
    <row r="3381" spans="1:20">
      <c r="A3381" s="167">
        <v>52100</v>
      </c>
      <c r="B3381" s="168">
        <v>45901</v>
      </c>
      <c r="C3381" s="168">
        <v>45901</v>
      </c>
      <c r="D3381" s="167" t="s">
        <v>5008</v>
      </c>
      <c r="E3381" s="167" t="s">
        <v>5008</v>
      </c>
      <c r="F3381" s="167" t="s">
        <v>1408</v>
      </c>
      <c r="G3381" s="167" t="s">
        <v>1409</v>
      </c>
      <c r="I3381" s="167" t="s">
        <v>1405</v>
      </c>
      <c r="J3381" s="167" t="s">
        <v>1422</v>
      </c>
      <c r="K3381" s="167" t="s">
        <v>856</v>
      </c>
      <c r="L3381" s="167" t="s">
        <v>1423</v>
      </c>
      <c r="M3381" s="167" t="s">
        <v>1879</v>
      </c>
      <c r="O3381" s="167">
        <v>10834</v>
      </c>
      <c r="P3381" s="167" t="s">
        <v>4987</v>
      </c>
      <c r="Q3381" s="167">
        <v>277.42</v>
      </c>
      <c r="S3381" s="167">
        <f t="shared" si="52"/>
        <v>277.42</v>
      </c>
      <c r="T3381" s="167" t="s">
        <v>1361</v>
      </c>
    </row>
    <row r="3382" spans="1:20">
      <c r="A3382" s="167">
        <v>52100</v>
      </c>
      <c r="B3382" s="168">
        <v>45901</v>
      </c>
      <c r="C3382" s="168">
        <v>45901</v>
      </c>
      <c r="D3382" s="167" t="s">
        <v>5009</v>
      </c>
      <c r="E3382" s="167" t="s">
        <v>5009</v>
      </c>
      <c r="F3382" s="167" t="s">
        <v>1425</v>
      </c>
      <c r="G3382" s="167" t="s">
        <v>1426</v>
      </c>
      <c r="I3382" s="167" t="s">
        <v>1405</v>
      </c>
      <c r="J3382" s="167" t="s">
        <v>1450</v>
      </c>
      <c r="K3382" s="167" t="s">
        <v>862</v>
      </c>
      <c r="L3382" s="167" t="s">
        <v>1451</v>
      </c>
      <c r="M3382" s="167" t="s">
        <v>1963</v>
      </c>
      <c r="O3382" s="167">
        <v>10811</v>
      </c>
      <c r="P3382" s="167" t="s">
        <v>4987</v>
      </c>
      <c r="Q3382" s="167">
        <v>2.64</v>
      </c>
      <c r="S3382" s="167">
        <f t="shared" si="52"/>
        <v>2.64</v>
      </c>
      <c r="T3382" s="167" t="s">
        <v>1361</v>
      </c>
    </row>
    <row r="3383" spans="1:20">
      <c r="A3383" s="167">
        <v>52100</v>
      </c>
      <c r="B3383" s="168">
        <v>45901</v>
      </c>
      <c r="C3383" s="168">
        <v>45901</v>
      </c>
      <c r="D3383" s="167" t="s">
        <v>5009</v>
      </c>
      <c r="E3383" s="167" t="s">
        <v>5009</v>
      </c>
      <c r="F3383" s="167" t="s">
        <v>1408</v>
      </c>
      <c r="G3383" s="167" t="s">
        <v>1409</v>
      </c>
      <c r="I3383" s="167" t="s">
        <v>1405</v>
      </c>
      <c r="J3383" s="167" t="s">
        <v>1422</v>
      </c>
      <c r="K3383" s="167" t="s">
        <v>862</v>
      </c>
      <c r="L3383" s="167" t="s">
        <v>1423</v>
      </c>
      <c r="M3383" s="167" t="s">
        <v>1963</v>
      </c>
      <c r="O3383" s="167">
        <v>10811</v>
      </c>
      <c r="P3383" s="167" t="s">
        <v>4987</v>
      </c>
      <c r="Q3383" s="167">
        <v>25.05</v>
      </c>
      <c r="S3383" s="167">
        <f t="shared" si="52"/>
        <v>25.05</v>
      </c>
      <c r="T3383" s="167" t="s">
        <v>1361</v>
      </c>
    </row>
    <row r="3384" spans="1:20">
      <c r="A3384" s="167">
        <v>52100</v>
      </c>
      <c r="B3384" s="168">
        <v>45901</v>
      </c>
      <c r="C3384" s="168">
        <v>45901</v>
      </c>
      <c r="D3384" s="167" t="s">
        <v>5010</v>
      </c>
      <c r="E3384" s="167" t="s">
        <v>5010</v>
      </c>
      <c r="F3384" s="167" t="s">
        <v>1408</v>
      </c>
      <c r="G3384" s="167" t="s">
        <v>1409</v>
      </c>
      <c r="I3384" s="167" t="s">
        <v>1405</v>
      </c>
      <c r="J3384" s="167" t="s">
        <v>1422</v>
      </c>
      <c r="K3384" s="167" t="s">
        <v>875</v>
      </c>
      <c r="L3384" s="167" t="s">
        <v>1423</v>
      </c>
      <c r="M3384" s="167" t="s">
        <v>1991</v>
      </c>
      <c r="O3384" s="167">
        <v>10799</v>
      </c>
      <c r="P3384" s="167" t="s">
        <v>4987</v>
      </c>
      <c r="Q3384" s="167">
        <v>61.79</v>
      </c>
      <c r="S3384" s="167">
        <f t="shared" si="52"/>
        <v>61.79</v>
      </c>
      <c r="T3384" s="167" t="s">
        <v>1361</v>
      </c>
    </row>
    <row r="3385" spans="1:20">
      <c r="A3385" s="167">
        <v>52100</v>
      </c>
      <c r="B3385" s="168">
        <v>45901</v>
      </c>
      <c r="C3385" s="168">
        <v>45901</v>
      </c>
      <c r="D3385" s="167" t="s">
        <v>5010</v>
      </c>
      <c r="E3385" s="167" t="s">
        <v>5010</v>
      </c>
      <c r="F3385" s="167" t="s">
        <v>1408</v>
      </c>
      <c r="G3385" s="167" t="s">
        <v>1409</v>
      </c>
      <c r="I3385" s="167" t="s">
        <v>1405</v>
      </c>
      <c r="J3385" s="167" t="s">
        <v>1410</v>
      </c>
      <c r="K3385" s="167" t="s">
        <v>875</v>
      </c>
      <c r="L3385" s="167" t="s">
        <v>1411</v>
      </c>
      <c r="M3385" s="167" t="s">
        <v>1991</v>
      </c>
      <c r="O3385" s="167">
        <v>10799</v>
      </c>
      <c r="P3385" s="167" t="s">
        <v>4987</v>
      </c>
      <c r="Q3385" s="167">
        <v>125</v>
      </c>
      <c r="S3385" s="167">
        <f t="shared" si="52"/>
        <v>125</v>
      </c>
      <c r="T3385" s="167" t="s">
        <v>1361</v>
      </c>
    </row>
    <row r="3386" spans="1:20">
      <c r="A3386" s="167">
        <v>52100</v>
      </c>
      <c r="B3386" s="168">
        <v>45901</v>
      </c>
      <c r="C3386" s="168">
        <v>45901</v>
      </c>
      <c r="D3386" s="167" t="s">
        <v>5415</v>
      </c>
      <c r="E3386" s="167" t="s">
        <v>5415</v>
      </c>
      <c r="F3386" s="167" t="s">
        <v>1425</v>
      </c>
      <c r="G3386" s="167" t="s">
        <v>1426</v>
      </c>
      <c r="I3386" s="167" t="s">
        <v>1405</v>
      </c>
      <c r="J3386" s="167" t="s">
        <v>1450</v>
      </c>
      <c r="K3386" s="167" t="s">
        <v>882</v>
      </c>
      <c r="L3386" s="167" t="s">
        <v>1451</v>
      </c>
      <c r="M3386" s="167" t="s">
        <v>2008</v>
      </c>
      <c r="O3386" s="167">
        <v>10804</v>
      </c>
      <c r="P3386" s="167" t="s">
        <v>4987</v>
      </c>
      <c r="Q3386" s="167">
        <v>2.66</v>
      </c>
      <c r="S3386" s="167">
        <f t="shared" si="52"/>
        <v>2.66</v>
      </c>
      <c r="T3386" s="167" t="s">
        <v>1361</v>
      </c>
    </row>
    <row r="3387" spans="1:20">
      <c r="A3387" s="167">
        <v>52100</v>
      </c>
      <c r="B3387" s="168">
        <v>45901</v>
      </c>
      <c r="C3387" s="168">
        <v>45901</v>
      </c>
      <c r="D3387" s="167" t="s">
        <v>5415</v>
      </c>
      <c r="E3387" s="167" t="s">
        <v>5415</v>
      </c>
      <c r="F3387" s="167" t="s">
        <v>1408</v>
      </c>
      <c r="G3387" s="167" t="s">
        <v>1409</v>
      </c>
      <c r="I3387" s="167" t="s">
        <v>1405</v>
      </c>
      <c r="J3387" s="167" t="s">
        <v>1422</v>
      </c>
      <c r="K3387" s="167" t="s">
        <v>882</v>
      </c>
      <c r="L3387" s="167" t="s">
        <v>1423</v>
      </c>
      <c r="M3387" s="167" t="s">
        <v>2008</v>
      </c>
      <c r="O3387" s="167">
        <v>10804</v>
      </c>
      <c r="P3387" s="167" t="s">
        <v>4987</v>
      </c>
      <c r="Q3387" s="167">
        <v>124.25</v>
      </c>
      <c r="S3387" s="167">
        <f t="shared" si="52"/>
        <v>124.25</v>
      </c>
      <c r="T3387" s="167" t="s">
        <v>1361</v>
      </c>
    </row>
    <row r="3388" spans="1:20">
      <c r="A3388" s="167">
        <v>52100</v>
      </c>
      <c r="B3388" s="168">
        <v>45901</v>
      </c>
      <c r="C3388" s="168">
        <v>45901</v>
      </c>
      <c r="D3388" s="167" t="s">
        <v>5245</v>
      </c>
      <c r="E3388" s="167" t="s">
        <v>5245</v>
      </c>
      <c r="F3388" s="167" t="s">
        <v>1408</v>
      </c>
      <c r="G3388" s="167" t="s">
        <v>1409</v>
      </c>
      <c r="I3388" s="167" t="s">
        <v>1405</v>
      </c>
      <c r="J3388" s="167" t="s">
        <v>1435</v>
      </c>
      <c r="K3388" s="167" t="s">
        <v>885</v>
      </c>
      <c r="L3388" s="167" t="s">
        <v>1436</v>
      </c>
      <c r="M3388" s="167" t="s">
        <v>2015</v>
      </c>
      <c r="O3388" s="167">
        <v>10775</v>
      </c>
      <c r="P3388" s="167" t="s">
        <v>4987</v>
      </c>
      <c r="Q3388" s="167">
        <v>10.8</v>
      </c>
      <c r="S3388" s="167">
        <f t="shared" si="52"/>
        <v>10.8</v>
      </c>
      <c r="T3388" s="167" t="s">
        <v>1361</v>
      </c>
    </row>
    <row r="3389" spans="1:20">
      <c r="A3389" s="167">
        <v>52100</v>
      </c>
      <c r="B3389" s="168">
        <v>45901</v>
      </c>
      <c r="C3389" s="168">
        <v>45901</v>
      </c>
      <c r="D3389" s="167" t="s">
        <v>5245</v>
      </c>
      <c r="E3389" s="167" t="s">
        <v>5245</v>
      </c>
      <c r="F3389" s="167" t="s">
        <v>1408</v>
      </c>
      <c r="G3389" s="167" t="s">
        <v>1409</v>
      </c>
      <c r="I3389" s="167" t="s">
        <v>1405</v>
      </c>
      <c r="J3389" s="167" t="s">
        <v>1422</v>
      </c>
      <c r="K3389" s="167" t="s">
        <v>885</v>
      </c>
      <c r="L3389" s="167" t="s">
        <v>1423</v>
      </c>
      <c r="M3389" s="167" t="s">
        <v>2015</v>
      </c>
      <c r="O3389" s="167">
        <v>10775</v>
      </c>
      <c r="P3389" s="167" t="s">
        <v>4987</v>
      </c>
      <c r="Q3389" s="167">
        <v>14</v>
      </c>
      <c r="S3389" s="167">
        <f t="shared" si="52"/>
        <v>14</v>
      </c>
      <c r="T3389" s="167" t="s">
        <v>1361</v>
      </c>
    </row>
    <row r="3390" spans="1:20">
      <c r="A3390" s="167">
        <v>52100</v>
      </c>
      <c r="B3390" s="168">
        <v>45901</v>
      </c>
      <c r="C3390" s="168">
        <v>45901</v>
      </c>
      <c r="D3390" s="167" t="s">
        <v>5245</v>
      </c>
      <c r="E3390" s="167" t="s">
        <v>5245</v>
      </c>
      <c r="F3390" s="167" t="s">
        <v>1408</v>
      </c>
      <c r="G3390" s="167" t="s">
        <v>1409</v>
      </c>
      <c r="I3390" s="167" t="s">
        <v>1405</v>
      </c>
      <c r="J3390" s="167" t="s">
        <v>1416</v>
      </c>
      <c r="K3390" s="167" t="s">
        <v>885</v>
      </c>
      <c r="L3390" s="167" t="s">
        <v>1417</v>
      </c>
      <c r="M3390" s="167" t="s">
        <v>2015</v>
      </c>
      <c r="O3390" s="167">
        <v>10775</v>
      </c>
      <c r="P3390" s="167" t="s">
        <v>4987</v>
      </c>
      <c r="Q3390" s="167">
        <v>25</v>
      </c>
      <c r="S3390" s="167">
        <f t="shared" si="52"/>
        <v>25</v>
      </c>
      <c r="T3390" s="167" t="s">
        <v>1361</v>
      </c>
    </row>
    <row r="3391" spans="1:20">
      <c r="A3391" s="167">
        <v>52100</v>
      </c>
      <c r="B3391" s="168">
        <v>45901</v>
      </c>
      <c r="C3391" s="168">
        <v>45901</v>
      </c>
      <c r="D3391" s="167" t="s">
        <v>5245</v>
      </c>
      <c r="E3391" s="167" t="s">
        <v>5245</v>
      </c>
      <c r="F3391" s="167" t="s">
        <v>1408</v>
      </c>
      <c r="G3391" s="167" t="s">
        <v>1409</v>
      </c>
      <c r="I3391" s="167" t="s">
        <v>1405</v>
      </c>
      <c r="J3391" s="167" t="s">
        <v>1432</v>
      </c>
      <c r="K3391" s="167" t="s">
        <v>885</v>
      </c>
      <c r="L3391" s="167" t="s">
        <v>1433</v>
      </c>
      <c r="M3391" s="167" t="s">
        <v>2015</v>
      </c>
      <c r="O3391" s="167">
        <v>10775</v>
      </c>
      <c r="P3391" s="167" t="s">
        <v>4987</v>
      </c>
      <c r="Q3391" s="167">
        <v>28</v>
      </c>
      <c r="S3391" s="167">
        <f t="shared" si="52"/>
        <v>28</v>
      </c>
      <c r="T3391" s="167" t="s">
        <v>1361</v>
      </c>
    </row>
    <row r="3392" spans="1:20">
      <c r="A3392" s="167">
        <v>52100</v>
      </c>
      <c r="B3392" s="168">
        <v>45901</v>
      </c>
      <c r="C3392" s="168">
        <v>45901</v>
      </c>
      <c r="D3392" s="167" t="s">
        <v>5245</v>
      </c>
      <c r="E3392" s="167" t="s">
        <v>5245</v>
      </c>
      <c r="F3392" s="167" t="s">
        <v>1408</v>
      </c>
      <c r="G3392" s="167" t="s">
        <v>1409</v>
      </c>
      <c r="I3392" s="167" t="s">
        <v>1405</v>
      </c>
      <c r="J3392" s="167" t="s">
        <v>1413</v>
      </c>
      <c r="K3392" s="167" t="s">
        <v>885</v>
      </c>
      <c r="L3392" s="167" t="s">
        <v>1414</v>
      </c>
      <c r="M3392" s="167" t="s">
        <v>2015</v>
      </c>
      <c r="O3392" s="167">
        <v>10775</v>
      </c>
      <c r="P3392" s="167" t="s">
        <v>4987</v>
      </c>
      <c r="Q3392" s="167">
        <v>48</v>
      </c>
      <c r="S3392" s="167">
        <f t="shared" si="52"/>
        <v>48</v>
      </c>
      <c r="T3392" s="167" t="s">
        <v>1361</v>
      </c>
    </row>
    <row r="3393" spans="1:20">
      <c r="A3393" s="167">
        <v>52100</v>
      </c>
      <c r="B3393" s="168">
        <v>45901</v>
      </c>
      <c r="C3393" s="168">
        <v>45901</v>
      </c>
      <c r="D3393" s="167" t="s">
        <v>5416</v>
      </c>
      <c r="E3393" s="167" t="s">
        <v>5416</v>
      </c>
      <c r="F3393" s="167" t="s">
        <v>1408</v>
      </c>
      <c r="G3393" s="167" t="s">
        <v>1409</v>
      </c>
      <c r="I3393" s="167" t="s">
        <v>1405</v>
      </c>
      <c r="J3393" s="167" t="s">
        <v>1416</v>
      </c>
      <c r="K3393" s="167" t="s">
        <v>888</v>
      </c>
      <c r="L3393" s="167" t="s">
        <v>1417</v>
      </c>
      <c r="M3393" s="167" t="s">
        <v>2037</v>
      </c>
      <c r="O3393" s="167">
        <v>10846</v>
      </c>
      <c r="P3393" s="167" t="s">
        <v>4987</v>
      </c>
      <c r="Q3393" s="167">
        <v>25</v>
      </c>
      <c r="S3393" s="167">
        <f t="shared" si="52"/>
        <v>25</v>
      </c>
      <c r="T3393" s="167" t="s">
        <v>1361</v>
      </c>
    </row>
    <row r="3394" spans="1:20">
      <c r="A3394" s="167">
        <v>52100</v>
      </c>
      <c r="B3394" s="168">
        <v>45901</v>
      </c>
      <c r="C3394" s="168">
        <v>45901</v>
      </c>
      <c r="D3394" s="167" t="s">
        <v>5416</v>
      </c>
      <c r="E3394" s="167" t="s">
        <v>5416</v>
      </c>
      <c r="F3394" s="167" t="s">
        <v>1408</v>
      </c>
      <c r="G3394" s="167" t="s">
        <v>1409</v>
      </c>
      <c r="I3394" s="167" t="s">
        <v>1405</v>
      </c>
      <c r="J3394" s="167" t="s">
        <v>1435</v>
      </c>
      <c r="K3394" s="167" t="s">
        <v>888</v>
      </c>
      <c r="L3394" s="167" t="s">
        <v>1436</v>
      </c>
      <c r="M3394" s="167" t="s">
        <v>2037</v>
      </c>
      <c r="O3394" s="167">
        <v>10846</v>
      </c>
      <c r="P3394" s="167" t="s">
        <v>4987</v>
      </c>
      <c r="Q3394" s="167">
        <v>160.19999999999999</v>
      </c>
      <c r="S3394" s="167">
        <f t="shared" si="52"/>
        <v>160.19999999999999</v>
      </c>
      <c r="T3394" s="167" t="s">
        <v>1361</v>
      </c>
    </row>
    <row r="3395" spans="1:20">
      <c r="A3395" s="167">
        <v>52100</v>
      </c>
      <c r="B3395" s="168">
        <v>45901</v>
      </c>
      <c r="C3395" s="168">
        <v>45901</v>
      </c>
      <c r="D3395" s="167" t="s">
        <v>5416</v>
      </c>
      <c r="E3395" s="167" t="s">
        <v>5416</v>
      </c>
      <c r="F3395" s="167" t="s">
        <v>1408</v>
      </c>
      <c r="G3395" s="167" t="s">
        <v>1409</v>
      </c>
      <c r="I3395" s="167" t="s">
        <v>1405</v>
      </c>
      <c r="J3395" s="167" t="s">
        <v>1422</v>
      </c>
      <c r="K3395" s="167" t="s">
        <v>888</v>
      </c>
      <c r="L3395" s="167" t="s">
        <v>1423</v>
      </c>
      <c r="M3395" s="167" t="s">
        <v>2037</v>
      </c>
      <c r="O3395" s="167">
        <v>10846</v>
      </c>
      <c r="P3395" s="167" t="s">
        <v>4987</v>
      </c>
      <c r="Q3395" s="167">
        <v>348.25</v>
      </c>
      <c r="S3395" s="167">
        <f t="shared" ref="S3395:S3458" si="53">Q3395-R3395</f>
        <v>348.25</v>
      </c>
      <c r="T3395" s="167" t="s">
        <v>1361</v>
      </c>
    </row>
    <row r="3396" spans="1:20">
      <c r="A3396" s="167">
        <v>52100</v>
      </c>
      <c r="B3396" s="168">
        <v>45901</v>
      </c>
      <c r="C3396" s="168">
        <v>45901</v>
      </c>
      <c r="D3396" s="167" t="s">
        <v>5416</v>
      </c>
      <c r="E3396" s="167" t="s">
        <v>5416</v>
      </c>
      <c r="F3396" s="167" t="s">
        <v>1408</v>
      </c>
      <c r="G3396" s="167" t="s">
        <v>1409</v>
      </c>
      <c r="I3396" s="167" t="s">
        <v>1405</v>
      </c>
      <c r="J3396" s="167" t="s">
        <v>1432</v>
      </c>
      <c r="K3396" s="167" t="s">
        <v>888</v>
      </c>
      <c r="L3396" s="167" t="s">
        <v>1433</v>
      </c>
      <c r="M3396" s="167" t="s">
        <v>2037</v>
      </c>
      <c r="O3396" s="167">
        <v>10846</v>
      </c>
      <c r="P3396" s="167" t="s">
        <v>4987</v>
      </c>
      <c r="Q3396" s="167">
        <v>468</v>
      </c>
      <c r="S3396" s="167">
        <f t="shared" si="53"/>
        <v>468</v>
      </c>
      <c r="T3396" s="167" t="s">
        <v>1361</v>
      </c>
    </row>
    <row r="3397" spans="1:20">
      <c r="A3397" s="167">
        <v>52100</v>
      </c>
      <c r="B3397" s="168">
        <v>45901</v>
      </c>
      <c r="C3397" s="168">
        <v>45901</v>
      </c>
      <c r="D3397" s="167" t="s">
        <v>5416</v>
      </c>
      <c r="E3397" s="167" t="s">
        <v>5416</v>
      </c>
      <c r="F3397" s="167" t="s">
        <v>1408</v>
      </c>
      <c r="G3397" s="167" t="s">
        <v>1409</v>
      </c>
      <c r="I3397" s="167" t="s">
        <v>1405</v>
      </c>
      <c r="J3397" s="167" t="s">
        <v>1413</v>
      </c>
      <c r="K3397" s="167" t="s">
        <v>888</v>
      </c>
      <c r="L3397" s="167" t="s">
        <v>1414</v>
      </c>
      <c r="M3397" s="167" t="s">
        <v>2037</v>
      </c>
      <c r="O3397" s="167">
        <v>10846</v>
      </c>
      <c r="P3397" s="167" t="s">
        <v>4987</v>
      </c>
      <c r="Q3397" s="167">
        <v>615</v>
      </c>
      <c r="S3397" s="167">
        <f t="shared" si="53"/>
        <v>615</v>
      </c>
      <c r="T3397" s="167" t="s">
        <v>1361</v>
      </c>
    </row>
    <row r="3398" spans="1:20">
      <c r="A3398" s="167">
        <v>52100</v>
      </c>
      <c r="B3398" s="168">
        <v>45901</v>
      </c>
      <c r="C3398" s="168">
        <v>45901</v>
      </c>
      <c r="D3398" s="167" t="s">
        <v>5849</v>
      </c>
      <c r="E3398" s="167" t="s">
        <v>5849</v>
      </c>
      <c r="F3398" s="167" t="s">
        <v>1408</v>
      </c>
      <c r="G3398" s="167" t="s">
        <v>1409</v>
      </c>
      <c r="I3398" s="167" t="s">
        <v>1405</v>
      </c>
      <c r="J3398" s="167" t="s">
        <v>1416</v>
      </c>
      <c r="K3398" s="167" t="s">
        <v>892</v>
      </c>
      <c r="L3398" s="167" t="s">
        <v>1417</v>
      </c>
      <c r="M3398" s="167" t="s">
        <v>2124</v>
      </c>
      <c r="O3398" s="167">
        <v>10783</v>
      </c>
      <c r="P3398" s="167" t="s">
        <v>4987</v>
      </c>
      <c r="Q3398" s="167">
        <v>12.01</v>
      </c>
      <c r="S3398" s="167">
        <f t="shared" si="53"/>
        <v>12.01</v>
      </c>
      <c r="T3398" s="167" t="s">
        <v>1361</v>
      </c>
    </row>
    <row r="3399" spans="1:20">
      <c r="A3399" s="167">
        <v>52100</v>
      </c>
      <c r="B3399" s="168">
        <v>45901</v>
      </c>
      <c r="C3399" s="168">
        <v>45901</v>
      </c>
      <c r="D3399" s="167" t="s">
        <v>5849</v>
      </c>
      <c r="E3399" s="167" t="s">
        <v>5849</v>
      </c>
      <c r="F3399" s="167" t="s">
        <v>1408</v>
      </c>
      <c r="G3399" s="167" t="s">
        <v>1409</v>
      </c>
      <c r="I3399" s="167" t="s">
        <v>1405</v>
      </c>
      <c r="J3399" s="167" t="s">
        <v>1435</v>
      </c>
      <c r="K3399" s="167" t="s">
        <v>892</v>
      </c>
      <c r="L3399" s="167" t="s">
        <v>1436</v>
      </c>
      <c r="M3399" s="167" t="s">
        <v>2124</v>
      </c>
      <c r="O3399" s="167">
        <v>10783</v>
      </c>
      <c r="P3399" s="167" t="s">
        <v>4987</v>
      </c>
      <c r="Q3399" s="167">
        <v>72</v>
      </c>
      <c r="S3399" s="167">
        <f t="shared" si="53"/>
        <v>72</v>
      </c>
      <c r="T3399" s="167" t="s">
        <v>1361</v>
      </c>
    </row>
    <row r="3400" spans="1:20">
      <c r="A3400" s="167">
        <v>52100</v>
      </c>
      <c r="B3400" s="168">
        <v>45901</v>
      </c>
      <c r="C3400" s="168">
        <v>45901</v>
      </c>
      <c r="D3400" s="167" t="s">
        <v>5849</v>
      </c>
      <c r="E3400" s="167" t="s">
        <v>5849</v>
      </c>
      <c r="F3400" s="167" t="s">
        <v>1408</v>
      </c>
      <c r="G3400" s="167" t="s">
        <v>1409</v>
      </c>
      <c r="I3400" s="167" t="s">
        <v>1405</v>
      </c>
      <c r="J3400" s="167" t="s">
        <v>1422</v>
      </c>
      <c r="K3400" s="167" t="s">
        <v>892</v>
      </c>
      <c r="L3400" s="167" t="s">
        <v>1423</v>
      </c>
      <c r="M3400" s="167" t="s">
        <v>2124</v>
      </c>
      <c r="O3400" s="167">
        <v>10783</v>
      </c>
      <c r="P3400" s="167" t="s">
        <v>4987</v>
      </c>
      <c r="Q3400" s="167">
        <v>240.48</v>
      </c>
      <c r="S3400" s="167">
        <f t="shared" si="53"/>
        <v>240.48</v>
      </c>
      <c r="T3400" s="167" t="s">
        <v>1361</v>
      </c>
    </row>
    <row r="3401" spans="1:20">
      <c r="A3401" s="167">
        <v>52100</v>
      </c>
      <c r="B3401" s="168">
        <v>45901</v>
      </c>
      <c r="C3401" s="168">
        <v>45901</v>
      </c>
      <c r="D3401" s="167" t="s">
        <v>5849</v>
      </c>
      <c r="E3401" s="167" t="s">
        <v>5849</v>
      </c>
      <c r="F3401" s="167" t="s">
        <v>1408</v>
      </c>
      <c r="G3401" s="167" t="s">
        <v>1409</v>
      </c>
      <c r="I3401" s="167" t="s">
        <v>1405</v>
      </c>
      <c r="J3401" s="167" t="s">
        <v>1410</v>
      </c>
      <c r="K3401" s="167" t="s">
        <v>892</v>
      </c>
      <c r="L3401" s="167" t="s">
        <v>1411</v>
      </c>
      <c r="M3401" s="167" t="s">
        <v>2124</v>
      </c>
      <c r="O3401" s="167">
        <v>10783</v>
      </c>
      <c r="P3401" s="167" t="s">
        <v>4987</v>
      </c>
      <c r="Q3401" s="167">
        <v>375</v>
      </c>
      <c r="S3401" s="167">
        <f t="shared" si="53"/>
        <v>375</v>
      </c>
      <c r="T3401" s="167" t="s">
        <v>1361</v>
      </c>
    </row>
    <row r="3402" spans="1:20">
      <c r="A3402" s="167">
        <v>52100</v>
      </c>
      <c r="B3402" s="168">
        <v>45901</v>
      </c>
      <c r="C3402" s="168">
        <v>45901</v>
      </c>
      <c r="D3402" s="167" t="s">
        <v>5246</v>
      </c>
      <c r="E3402" s="167" t="s">
        <v>5246</v>
      </c>
      <c r="F3402" s="167" t="s">
        <v>1425</v>
      </c>
      <c r="G3402" s="167" t="s">
        <v>1426</v>
      </c>
      <c r="I3402" s="167" t="s">
        <v>1405</v>
      </c>
      <c r="J3402" s="167" t="s">
        <v>2183</v>
      </c>
      <c r="K3402" s="167" t="s">
        <v>892</v>
      </c>
      <c r="L3402" s="167" t="s">
        <v>2184</v>
      </c>
      <c r="M3402" s="167" t="s">
        <v>2124</v>
      </c>
      <c r="O3402" s="167">
        <v>10796</v>
      </c>
      <c r="P3402" s="167" t="s">
        <v>4987</v>
      </c>
      <c r="Q3402" s="167">
        <v>50</v>
      </c>
      <c r="S3402" s="167">
        <f t="shared" si="53"/>
        <v>50</v>
      </c>
      <c r="T3402" s="167" t="s">
        <v>1361</v>
      </c>
    </row>
    <row r="3403" spans="1:20">
      <c r="A3403" s="167">
        <v>52100</v>
      </c>
      <c r="B3403" s="168">
        <v>45901</v>
      </c>
      <c r="C3403" s="168">
        <v>45901</v>
      </c>
      <c r="D3403" s="167" t="s">
        <v>5247</v>
      </c>
      <c r="E3403" s="167" t="s">
        <v>5247</v>
      </c>
      <c r="F3403" s="167" t="s">
        <v>1408</v>
      </c>
      <c r="G3403" s="167" t="s">
        <v>1409</v>
      </c>
      <c r="I3403" s="167" t="s">
        <v>1405</v>
      </c>
      <c r="J3403" s="167" t="s">
        <v>1432</v>
      </c>
      <c r="K3403" s="167" t="s">
        <v>911</v>
      </c>
      <c r="L3403" s="167" t="s">
        <v>1433</v>
      </c>
      <c r="M3403" s="167" t="s">
        <v>2269</v>
      </c>
      <c r="O3403" s="167">
        <v>10806</v>
      </c>
      <c r="P3403" s="167" t="s">
        <v>4987</v>
      </c>
      <c r="Q3403" s="167">
        <v>44</v>
      </c>
      <c r="S3403" s="167">
        <f t="shared" si="53"/>
        <v>44</v>
      </c>
      <c r="T3403" s="167" t="s">
        <v>1361</v>
      </c>
    </row>
    <row r="3404" spans="1:20">
      <c r="A3404" s="167">
        <v>52100</v>
      </c>
      <c r="B3404" s="168">
        <v>45901</v>
      </c>
      <c r="C3404" s="168">
        <v>45901</v>
      </c>
      <c r="D3404" s="167" t="s">
        <v>5247</v>
      </c>
      <c r="E3404" s="167" t="s">
        <v>5247</v>
      </c>
      <c r="F3404" s="167" t="s">
        <v>1408</v>
      </c>
      <c r="G3404" s="167" t="s">
        <v>1409</v>
      </c>
      <c r="I3404" s="167" t="s">
        <v>1405</v>
      </c>
      <c r="J3404" s="167" t="s">
        <v>1422</v>
      </c>
      <c r="K3404" s="167" t="s">
        <v>911</v>
      </c>
      <c r="L3404" s="167" t="s">
        <v>1423</v>
      </c>
      <c r="M3404" s="167" t="s">
        <v>2269</v>
      </c>
      <c r="O3404" s="167">
        <v>10806</v>
      </c>
      <c r="P3404" s="167" t="s">
        <v>4987</v>
      </c>
      <c r="Q3404" s="167">
        <v>57.75</v>
      </c>
      <c r="S3404" s="167">
        <f t="shared" si="53"/>
        <v>57.75</v>
      </c>
      <c r="T3404" s="167" t="s">
        <v>1361</v>
      </c>
    </row>
    <row r="3405" spans="1:20">
      <c r="A3405" s="167">
        <v>52100</v>
      </c>
      <c r="B3405" s="168">
        <v>45901</v>
      </c>
      <c r="C3405" s="168">
        <v>45901</v>
      </c>
      <c r="D3405" s="167" t="s">
        <v>5247</v>
      </c>
      <c r="E3405" s="167" t="s">
        <v>5247</v>
      </c>
      <c r="F3405" s="167" t="s">
        <v>1408</v>
      </c>
      <c r="G3405" s="167" t="s">
        <v>1409</v>
      </c>
      <c r="I3405" s="167" t="s">
        <v>1405</v>
      </c>
      <c r="J3405" s="167" t="s">
        <v>1413</v>
      </c>
      <c r="K3405" s="167" t="s">
        <v>911</v>
      </c>
      <c r="L3405" s="167" t="s">
        <v>1414</v>
      </c>
      <c r="M3405" s="167" t="s">
        <v>2269</v>
      </c>
      <c r="O3405" s="167">
        <v>10806</v>
      </c>
      <c r="P3405" s="167" t="s">
        <v>4987</v>
      </c>
      <c r="Q3405" s="167">
        <v>69</v>
      </c>
      <c r="S3405" s="167">
        <f t="shared" si="53"/>
        <v>69</v>
      </c>
      <c r="T3405" s="167" t="s">
        <v>1361</v>
      </c>
    </row>
    <row r="3406" spans="1:20">
      <c r="A3406" s="167">
        <v>52100</v>
      </c>
      <c r="B3406" s="168">
        <v>45901</v>
      </c>
      <c r="C3406" s="168">
        <v>45901</v>
      </c>
      <c r="D3406" s="167" t="s">
        <v>5012</v>
      </c>
      <c r="E3406" s="167" t="s">
        <v>5012</v>
      </c>
      <c r="F3406" s="167" t="s">
        <v>1408</v>
      </c>
      <c r="G3406" s="167" t="s">
        <v>1409</v>
      </c>
      <c r="I3406" s="167" t="s">
        <v>1405</v>
      </c>
      <c r="J3406" s="167" t="s">
        <v>1416</v>
      </c>
      <c r="K3406" s="167" t="s">
        <v>934</v>
      </c>
      <c r="L3406" s="167" t="s">
        <v>1417</v>
      </c>
      <c r="M3406" s="167" t="s">
        <v>2360</v>
      </c>
      <c r="O3406" s="167">
        <v>10857</v>
      </c>
      <c r="P3406" s="167" t="s">
        <v>4987</v>
      </c>
      <c r="Q3406" s="167">
        <v>12.01</v>
      </c>
      <c r="S3406" s="167">
        <f t="shared" si="53"/>
        <v>12.01</v>
      </c>
      <c r="T3406" s="167" t="s">
        <v>1361</v>
      </c>
    </row>
    <row r="3407" spans="1:20">
      <c r="A3407" s="167">
        <v>52100</v>
      </c>
      <c r="B3407" s="168">
        <v>45901</v>
      </c>
      <c r="C3407" s="168">
        <v>45901</v>
      </c>
      <c r="D3407" s="167" t="s">
        <v>5012</v>
      </c>
      <c r="E3407" s="167" t="s">
        <v>5012</v>
      </c>
      <c r="F3407" s="167" t="s">
        <v>1408</v>
      </c>
      <c r="G3407" s="167" t="s">
        <v>1409</v>
      </c>
      <c r="I3407" s="167" t="s">
        <v>1405</v>
      </c>
      <c r="J3407" s="167" t="s">
        <v>1435</v>
      </c>
      <c r="K3407" s="167" t="s">
        <v>934</v>
      </c>
      <c r="L3407" s="167" t="s">
        <v>1436</v>
      </c>
      <c r="M3407" s="167" t="s">
        <v>2360</v>
      </c>
      <c r="O3407" s="167">
        <v>10857</v>
      </c>
      <c r="P3407" s="167" t="s">
        <v>4987</v>
      </c>
      <c r="Q3407" s="167">
        <v>16.2</v>
      </c>
      <c r="S3407" s="167">
        <f t="shared" si="53"/>
        <v>16.2</v>
      </c>
      <c r="T3407" s="167" t="s">
        <v>1361</v>
      </c>
    </row>
    <row r="3408" spans="1:20">
      <c r="A3408" s="167">
        <v>52100</v>
      </c>
      <c r="B3408" s="168">
        <v>45901</v>
      </c>
      <c r="C3408" s="168">
        <v>45901</v>
      </c>
      <c r="D3408" s="167" t="s">
        <v>5012</v>
      </c>
      <c r="E3408" s="167" t="s">
        <v>5012</v>
      </c>
      <c r="F3408" s="167" t="s">
        <v>1408</v>
      </c>
      <c r="G3408" s="167" t="s">
        <v>1409</v>
      </c>
      <c r="I3408" s="167" t="s">
        <v>1405</v>
      </c>
      <c r="J3408" s="167" t="s">
        <v>1422</v>
      </c>
      <c r="K3408" s="167" t="s">
        <v>934</v>
      </c>
      <c r="L3408" s="167" t="s">
        <v>1423</v>
      </c>
      <c r="M3408" s="167" t="s">
        <v>2360</v>
      </c>
      <c r="O3408" s="167">
        <v>10857</v>
      </c>
      <c r="P3408" s="167" t="s">
        <v>4987</v>
      </c>
      <c r="Q3408" s="167">
        <v>45.09</v>
      </c>
      <c r="S3408" s="167">
        <f t="shared" si="53"/>
        <v>45.09</v>
      </c>
      <c r="T3408" s="167" t="s">
        <v>1361</v>
      </c>
    </row>
    <row r="3409" spans="1:20">
      <c r="A3409" s="167">
        <v>52100</v>
      </c>
      <c r="B3409" s="168">
        <v>45901</v>
      </c>
      <c r="C3409" s="168">
        <v>45901</v>
      </c>
      <c r="D3409" s="167" t="s">
        <v>5012</v>
      </c>
      <c r="E3409" s="167" t="s">
        <v>5012</v>
      </c>
      <c r="F3409" s="167" t="s">
        <v>1408</v>
      </c>
      <c r="G3409" s="167" t="s">
        <v>1409</v>
      </c>
      <c r="I3409" s="167" t="s">
        <v>1405</v>
      </c>
      <c r="J3409" s="167" t="s">
        <v>1432</v>
      </c>
      <c r="K3409" s="167" t="s">
        <v>934</v>
      </c>
      <c r="L3409" s="167" t="s">
        <v>1433</v>
      </c>
      <c r="M3409" s="167" t="s">
        <v>2360</v>
      </c>
      <c r="O3409" s="167">
        <v>10857</v>
      </c>
      <c r="P3409" s="167" t="s">
        <v>4987</v>
      </c>
      <c r="Q3409" s="167">
        <v>50</v>
      </c>
      <c r="S3409" s="167">
        <f t="shared" si="53"/>
        <v>50</v>
      </c>
      <c r="T3409" s="167" t="s">
        <v>1361</v>
      </c>
    </row>
    <row r="3410" spans="1:20">
      <c r="A3410" s="167">
        <v>52100</v>
      </c>
      <c r="B3410" s="168">
        <v>45901</v>
      </c>
      <c r="C3410" s="168">
        <v>45901</v>
      </c>
      <c r="D3410" s="167" t="s">
        <v>5012</v>
      </c>
      <c r="E3410" s="167" t="s">
        <v>5012</v>
      </c>
      <c r="F3410" s="167" t="s">
        <v>1408</v>
      </c>
      <c r="G3410" s="167" t="s">
        <v>1409</v>
      </c>
      <c r="I3410" s="167" t="s">
        <v>1405</v>
      </c>
      <c r="J3410" s="167" t="s">
        <v>1413</v>
      </c>
      <c r="K3410" s="167" t="s">
        <v>934</v>
      </c>
      <c r="L3410" s="167" t="s">
        <v>1414</v>
      </c>
      <c r="M3410" s="167" t="s">
        <v>2360</v>
      </c>
      <c r="O3410" s="167">
        <v>10857</v>
      </c>
      <c r="P3410" s="167" t="s">
        <v>4987</v>
      </c>
      <c r="Q3410" s="167">
        <v>53.1</v>
      </c>
      <c r="S3410" s="167">
        <f t="shared" si="53"/>
        <v>53.1</v>
      </c>
      <c r="T3410" s="167" t="s">
        <v>1361</v>
      </c>
    </row>
    <row r="3411" spans="1:20">
      <c r="A3411" s="167">
        <v>52100</v>
      </c>
      <c r="B3411" s="168">
        <v>45901</v>
      </c>
      <c r="C3411" s="168">
        <v>45901</v>
      </c>
      <c r="D3411" s="167" t="s">
        <v>5012</v>
      </c>
      <c r="E3411" s="167" t="s">
        <v>5012</v>
      </c>
      <c r="F3411" s="167" t="s">
        <v>1408</v>
      </c>
      <c r="G3411" s="167" t="s">
        <v>1409</v>
      </c>
      <c r="I3411" s="167" t="s">
        <v>1405</v>
      </c>
      <c r="J3411" s="167" t="s">
        <v>1410</v>
      </c>
      <c r="K3411" s="167" t="s">
        <v>934</v>
      </c>
      <c r="L3411" s="167" t="s">
        <v>1411</v>
      </c>
      <c r="M3411" s="167" t="s">
        <v>2360</v>
      </c>
      <c r="O3411" s="167">
        <v>10857</v>
      </c>
      <c r="P3411" s="167" t="s">
        <v>4987</v>
      </c>
      <c r="Q3411" s="167">
        <v>375</v>
      </c>
      <c r="S3411" s="167">
        <f t="shared" si="53"/>
        <v>375</v>
      </c>
      <c r="T3411" s="167" t="s">
        <v>1361</v>
      </c>
    </row>
    <row r="3412" spans="1:20">
      <c r="A3412" s="167">
        <v>52100</v>
      </c>
      <c r="B3412" s="168">
        <v>45901</v>
      </c>
      <c r="C3412" s="168">
        <v>45901</v>
      </c>
      <c r="D3412" s="167" t="s">
        <v>5419</v>
      </c>
      <c r="E3412" s="167" t="s">
        <v>5419</v>
      </c>
      <c r="F3412" s="167" t="s">
        <v>1408</v>
      </c>
      <c r="G3412" s="167" t="s">
        <v>1409</v>
      </c>
      <c r="I3412" s="167" t="s">
        <v>1405</v>
      </c>
      <c r="J3412" s="167" t="s">
        <v>1435</v>
      </c>
      <c r="K3412" s="167" t="s">
        <v>947</v>
      </c>
      <c r="L3412" s="167" t="s">
        <v>1436</v>
      </c>
      <c r="M3412" s="167" t="s">
        <v>2443</v>
      </c>
      <c r="O3412" s="167">
        <v>10808</v>
      </c>
      <c r="P3412" s="167" t="s">
        <v>4987</v>
      </c>
      <c r="Q3412" s="167">
        <v>66.599999999999994</v>
      </c>
      <c r="S3412" s="167">
        <f t="shared" si="53"/>
        <v>66.599999999999994</v>
      </c>
      <c r="T3412" s="167" t="s">
        <v>1361</v>
      </c>
    </row>
    <row r="3413" spans="1:20">
      <c r="A3413" s="167">
        <v>52100</v>
      </c>
      <c r="B3413" s="168">
        <v>45901</v>
      </c>
      <c r="C3413" s="168">
        <v>45901</v>
      </c>
      <c r="D3413" s="167" t="s">
        <v>5419</v>
      </c>
      <c r="E3413" s="167" t="s">
        <v>5419</v>
      </c>
      <c r="F3413" s="167" t="s">
        <v>1408</v>
      </c>
      <c r="G3413" s="167" t="s">
        <v>1409</v>
      </c>
      <c r="I3413" s="167" t="s">
        <v>1405</v>
      </c>
      <c r="J3413" s="167" t="s">
        <v>1422</v>
      </c>
      <c r="K3413" s="167" t="s">
        <v>947</v>
      </c>
      <c r="L3413" s="167" t="s">
        <v>1423</v>
      </c>
      <c r="M3413" s="167" t="s">
        <v>2443</v>
      </c>
      <c r="O3413" s="167">
        <v>10808</v>
      </c>
      <c r="P3413" s="167" t="s">
        <v>4987</v>
      </c>
      <c r="Q3413" s="167">
        <v>100.2</v>
      </c>
      <c r="S3413" s="167">
        <f t="shared" si="53"/>
        <v>100.2</v>
      </c>
      <c r="T3413" s="167" t="s">
        <v>1361</v>
      </c>
    </row>
    <row r="3414" spans="1:20">
      <c r="A3414" s="167">
        <v>52100</v>
      </c>
      <c r="B3414" s="168">
        <v>45901</v>
      </c>
      <c r="C3414" s="168">
        <v>45901</v>
      </c>
      <c r="D3414" s="167" t="s">
        <v>5419</v>
      </c>
      <c r="E3414" s="167" t="s">
        <v>5419</v>
      </c>
      <c r="F3414" s="167" t="s">
        <v>1408</v>
      </c>
      <c r="G3414" s="167" t="s">
        <v>1409</v>
      </c>
      <c r="I3414" s="167" t="s">
        <v>1405</v>
      </c>
      <c r="J3414" s="167" t="s">
        <v>1410</v>
      </c>
      <c r="K3414" s="167" t="s">
        <v>947</v>
      </c>
      <c r="L3414" s="167" t="s">
        <v>1411</v>
      </c>
      <c r="M3414" s="167" t="s">
        <v>2443</v>
      </c>
      <c r="O3414" s="167">
        <v>10808</v>
      </c>
      <c r="P3414" s="167" t="s">
        <v>4987</v>
      </c>
      <c r="Q3414" s="167">
        <v>125</v>
      </c>
      <c r="S3414" s="167">
        <f t="shared" si="53"/>
        <v>125</v>
      </c>
      <c r="T3414" s="167" t="s">
        <v>1361</v>
      </c>
    </row>
    <row r="3415" spans="1:20">
      <c r="A3415" s="167">
        <v>52100</v>
      </c>
      <c r="B3415" s="168">
        <v>45901</v>
      </c>
      <c r="C3415" s="168">
        <v>45901</v>
      </c>
      <c r="D3415" s="167" t="s">
        <v>5419</v>
      </c>
      <c r="E3415" s="167" t="s">
        <v>5419</v>
      </c>
      <c r="F3415" s="167" t="s">
        <v>1408</v>
      </c>
      <c r="G3415" s="167" t="s">
        <v>1409</v>
      </c>
      <c r="I3415" s="167" t="s">
        <v>1405</v>
      </c>
      <c r="J3415" s="167" t="s">
        <v>1413</v>
      </c>
      <c r="K3415" s="167" t="s">
        <v>947</v>
      </c>
      <c r="L3415" s="167" t="s">
        <v>1414</v>
      </c>
      <c r="M3415" s="167" t="s">
        <v>2443</v>
      </c>
      <c r="O3415" s="167">
        <v>10808</v>
      </c>
      <c r="P3415" s="167" t="s">
        <v>4987</v>
      </c>
      <c r="Q3415" s="167">
        <v>126.85</v>
      </c>
      <c r="S3415" s="167">
        <f t="shared" si="53"/>
        <v>126.85</v>
      </c>
      <c r="T3415" s="167" t="s">
        <v>1361</v>
      </c>
    </row>
    <row r="3416" spans="1:20">
      <c r="A3416" s="167">
        <v>52100</v>
      </c>
      <c r="B3416" s="168">
        <v>45901</v>
      </c>
      <c r="C3416" s="168">
        <v>45901</v>
      </c>
      <c r="D3416" s="167" t="s">
        <v>5419</v>
      </c>
      <c r="E3416" s="167" t="s">
        <v>5419</v>
      </c>
      <c r="F3416" s="167" t="s">
        <v>1408</v>
      </c>
      <c r="G3416" s="167" t="s">
        <v>1409</v>
      </c>
      <c r="I3416" s="167" t="s">
        <v>1405</v>
      </c>
      <c r="J3416" s="167" t="s">
        <v>1432</v>
      </c>
      <c r="K3416" s="167" t="s">
        <v>947</v>
      </c>
      <c r="L3416" s="167" t="s">
        <v>1433</v>
      </c>
      <c r="M3416" s="167" t="s">
        <v>2443</v>
      </c>
      <c r="O3416" s="167">
        <v>10808</v>
      </c>
      <c r="P3416" s="167" t="s">
        <v>4987</v>
      </c>
      <c r="Q3416" s="167">
        <v>139.5</v>
      </c>
      <c r="S3416" s="167">
        <f t="shared" si="53"/>
        <v>139.5</v>
      </c>
      <c r="T3416" s="167" t="s">
        <v>1361</v>
      </c>
    </row>
    <row r="3417" spans="1:20">
      <c r="A3417" s="167">
        <v>52100</v>
      </c>
      <c r="B3417" s="168">
        <v>45901</v>
      </c>
      <c r="C3417" s="168">
        <v>45901</v>
      </c>
      <c r="D3417" s="167" t="s">
        <v>5013</v>
      </c>
      <c r="E3417" s="167" t="s">
        <v>5013</v>
      </c>
      <c r="F3417" s="167" t="s">
        <v>1425</v>
      </c>
      <c r="G3417" s="167" t="s">
        <v>1426</v>
      </c>
      <c r="I3417" s="167" t="s">
        <v>1405</v>
      </c>
      <c r="J3417" s="167" t="s">
        <v>1450</v>
      </c>
      <c r="K3417" s="167" t="s">
        <v>952</v>
      </c>
      <c r="L3417" s="167" t="s">
        <v>1451</v>
      </c>
      <c r="M3417" s="167" t="s">
        <v>2473</v>
      </c>
      <c r="O3417" s="167">
        <v>10819</v>
      </c>
      <c r="P3417" s="167" t="s">
        <v>4987</v>
      </c>
      <c r="Q3417" s="167">
        <v>2.64</v>
      </c>
      <c r="S3417" s="167">
        <f t="shared" si="53"/>
        <v>2.64</v>
      </c>
      <c r="T3417" s="167" t="s">
        <v>1361</v>
      </c>
    </row>
    <row r="3418" spans="1:20">
      <c r="A3418" s="167">
        <v>52100</v>
      </c>
      <c r="B3418" s="168">
        <v>45901</v>
      </c>
      <c r="C3418" s="168">
        <v>45901</v>
      </c>
      <c r="D3418" s="167" t="s">
        <v>5013</v>
      </c>
      <c r="E3418" s="167" t="s">
        <v>5013</v>
      </c>
      <c r="F3418" s="167" t="s">
        <v>1425</v>
      </c>
      <c r="G3418" s="167" t="s">
        <v>1426</v>
      </c>
      <c r="I3418" s="167" t="s">
        <v>1405</v>
      </c>
      <c r="J3418" s="167" t="s">
        <v>2475</v>
      </c>
      <c r="K3418" s="167" t="s">
        <v>952</v>
      </c>
      <c r="L3418" s="167" t="s">
        <v>2476</v>
      </c>
      <c r="M3418" s="167" t="s">
        <v>2473</v>
      </c>
      <c r="O3418" s="167">
        <v>10819</v>
      </c>
      <c r="P3418" s="167" t="s">
        <v>4987</v>
      </c>
      <c r="Q3418" s="167">
        <v>8</v>
      </c>
      <c r="S3418" s="167">
        <f t="shared" si="53"/>
        <v>8</v>
      </c>
      <c r="T3418" s="167" t="s">
        <v>1361</v>
      </c>
    </row>
    <row r="3419" spans="1:20">
      <c r="A3419" s="167">
        <v>52100</v>
      </c>
      <c r="B3419" s="168">
        <v>45901</v>
      </c>
      <c r="C3419" s="168">
        <v>45901</v>
      </c>
      <c r="D3419" s="167" t="s">
        <v>5013</v>
      </c>
      <c r="E3419" s="167" t="s">
        <v>5013</v>
      </c>
      <c r="F3419" s="167" t="s">
        <v>1408</v>
      </c>
      <c r="G3419" s="167" t="s">
        <v>1409</v>
      </c>
      <c r="I3419" s="167" t="s">
        <v>1405</v>
      </c>
      <c r="J3419" s="167" t="s">
        <v>1435</v>
      </c>
      <c r="K3419" s="167" t="s">
        <v>952</v>
      </c>
      <c r="L3419" s="167" t="s">
        <v>1436</v>
      </c>
      <c r="M3419" s="167" t="s">
        <v>2473</v>
      </c>
      <c r="O3419" s="167">
        <v>10819</v>
      </c>
      <c r="P3419" s="167" t="s">
        <v>4987</v>
      </c>
      <c r="Q3419" s="167">
        <v>36</v>
      </c>
      <c r="S3419" s="167">
        <f t="shared" si="53"/>
        <v>36</v>
      </c>
      <c r="T3419" s="167" t="s">
        <v>1361</v>
      </c>
    </row>
    <row r="3420" spans="1:20">
      <c r="A3420" s="167">
        <v>52100</v>
      </c>
      <c r="B3420" s="168">
        <v>45901</v>
      </c>
      <c r="C3420" s="168">
        <v>45901</v>
      </c>
      <c r="D3420" s="167" t="s">
        <v>5013</v>
      </c>
      <c r="E3420" s="167" t="s">
        <v>5013</v>
      </c>
      <c r="F3420" s="167" t="s">
        <v>1408</v>
      </c>
      <c r="G3420" s="167" t="s">
        <v>1409</v>
      </c>
      <c r="I3420" s="167" t="s">
        <v>1405</v>
      </c>
      <c r="J3420" s="167" t="s">
        <v>1410</v>
      </c>
      <c r="K3420" s="167" t="s">
        <v>952</v>
      </c>
      <c r="L3420" s="167" t="s">
        <v>1411</v>
      </c>
      <c r="M3420" s="167" t="s">
        <v>2473</v>
      </c>
      <c r="O3420" s="167">
        <v>10819</v>
      </c>
      <c r="P3420" s="167" t="s">
        <v>4987</v>
      </c>
      <c r="Q3420" s="167">
        <v>125</v>
      </c>
      <c r="S3420" s="167">
        <f t="shared" si="53"/>
        <v>125</v>
      </c>
      <c r="T3420" s="167" t="s">
        <v>1361</v>
      </c>
    </row>
    <row r="3421" spans="1:20">
      <c r="A3421" s="167">
        <v>52100</v>
      </c>
      <c r="B3421" s="168">
        <v>45901</v>
      </c>
      <c r="C3421" s="168">
        <v>45901</v>
      </c>
      <c r="D3421" s="167" t="s">
        <v>5013</v>
      </c>
      <c r="E3421" s="167" t="s">
        <v>5013</v>
      </c>
      <c r="F3421" s="167" t="s">
        <v>1408</v>
      </c>
      <c r="G3421" s="167" t="s">
        <v>1409</v>
      </c>
      <c r="I3421" s="167" t="s">
        <v>1405</v>
      </c>
      <c r="J3421" s="167" t="s">
        <v>1422</v>
      </c>
      <c r="K3421" s="167" t="s">
        <v>952</v>
      </c>
      <c r="L3421" s="167" t="s">
        <v>1423</v>
      </c>
      <c r="M3421" s="167" t="s">
        <v>2473</v>
      </c>
      <c r="O3421" s="167">
        <v>10819</v>
      </c>
      <c r="P3421" s="167" t="s">
        <v>4987</v>
      </c>
      <c r="Q3421" s="167">
        <v>131.93</v>
      </c>
      <c r="S3421" s="167">
        <f t="shared" si="53"/>
        <v>131.93</v>
      </c>
      <c r="T3421" s="167" t="s">
        <v>1361</v>
      </c>
    </row>
    <row r="3422" spans="1:20">
      <c r="A3422" s="167">
        <v>52100</v>
      </c>
      <c r="B3422" s="168">
        <v>45901</v>
      </c>
      <c r="C3422" s="168">
        <v>45901</v>
      </c>
      <c r="D3422" s="167" t="s">
        <v>5013</v>
      </c>
      <c r="E3422" s="167" t="s">
        <v>5013</v>
      </c>
      <c r="F3422" s="167" t="s">
        <v>1408</v>
      </c>
      <c r="G3422" s="167" t="s">
        <v>1409</v>
      </c>
      <c r="I3422" s="167" t="s">
        <v>1405</v>
      </c>
      <c r="J3422" s="167" t="s">
        <v>3348</v>
      </c>
      <c r="K3422" s="167" t="s">
        <v>952</v>
      </c>
      <c r="L3422" s="167" t="s">
        <v>3349</v>
      </c>
      <c r="M3422" s="167" t="s">
        <v>2473</v>
      </c>
      <c r="O3422" s="167">
        <v>10819</v>
      </c>
      <c r="P3422" s="167" t="s">
        <v>4987</v>
      </c>
      <c r="Q3422" s="167">
        <v>185</v>
      </c>
      <c r="S3422" s="167">
        <f t="shared" si="53"/>
        <v>185</v>
      </c>
      <c r="T3422" s="167" t="s">
        <v>1361</v>
      </c>
    </row>
    <row r="3423" spans="1:20">
      <c r="A3423" s="167">
        <v>52100</v>
      </c>
      <c r="B3423" s="168">
        <v>45901</v>
      </c>
      <c r="C3423" s="168">
        <v>45901</v>
      </c>
      <c r="D3423" s="167" t="s">
        <v>5351</v>
      </c>
      <c r="E3423" s="167" t="s">
        <v>5351</v>
      </c>
      <c r="F3423" s="167" t="s">
        <v>1408</v>
      </c>
      <c r="G3423" s="167" t="s">
        <v>1409</v>
      </c>
      <c r="I3423" s="167" t="s">
        <v>1405</v>
      </c>
      <c r="J3423" s="167" t="s">
        <v>1416</v>
      </c>
      <c r="K3423" s="167" t="s">
        <v>958</v>
      </c>
      <c r="L3423" s="167" t="s">
        <v>1417</v>
      </c>
      <c r="M3423" s="167" t="s">
        <v>2491</v>
      </c>
      <c r="O3423" s="167">
        <v>10825</v>
      </c>
      <c r="P3423" s="167" t="s">
        <v>4987</v>
      </c>
      <c r="Q3423" s="167">
        <v>25</v>
      </c>
      <c r="S3423" s="167">
        <f t="shared" si="53"/>
        <v>25</v>
      </c>
      <c r="T3423" s="167" t="s">
        <v>1361</v>
      </c>
    </row>
    <row r="3424" spans="1:20">
      <c r="A3424" s="167">
        <v>52100</v>
      </c>
      <c r="B3424" s="168">
        <v>45901</v>
      </c>
      <c r="C3424" s="168">
        <v>45901</v>
      </c>
      <c r="D3424" s="167" t="s">
        <v>5351</v>
      </c>
      <c r="E3424" s="167" t="s">
        <v>5351</v>
      </c>
      <c r="F3424" s="167" t="s">
        <v>1408</v>
      </c>
      <c r="G3424" s="167" t="s">
        <v>1409</v>
      </c>
      <c r="I3424" s="167" t="s">
        <v>1405</v>
      </c>
      <c r="J3424" s="167" t="s">
        <v>1435</v>
      </c>
      <c r="K3424" s="167" t="s">
        <v>958</v>
      </c>
      <c r="L3424" s="167" t="s">
        <v>1436</v>
      </c>
      <c r="M3424" s="167" t="s">
        <v>2491</v>
      </c>
      <c r="O3424" s="167">
        <v>10825</v>
      </c>
      <c r="P3424" s="167" t="s">
        <v>4987</v>
      </c>
      <c r="Q3424" s="167">
        <v>42.3</v>
      </c>
      <c r="S3424" s="167">
        <f t="shared" si="53"/>
        <v>42.3</v>
      </c>
      <c r="T3424" s="167" t="s">
        <v>1361</v>
      </c>
    </row>
    <row r="3425" spans="1:20">
      <c r="A3425" s="167">
        <v>52100</v>
      </c>
      <c r="B3425" s="168">
        <v>45901</v>
      </c>
      <c r="C3425" s="168">
        <v>45901</v>
      </c>
      <c r="D3425" s="167" t="s">
        <v>5351</v>
      </c>
      <c r="E3425" s="167" t="s">
        <v>5351</v>
      </c>
      <c r="F3425" s="167" t="s">
        <v>1408</v>
      </c>
      <c r="G3425" s="167" t="s">
        <v>1409</v>
      </c>
      <c r="I3425" s="167" t="s">
        <v>1405</v>
      </c>
      <c r="J3425" s="167" t="s">
        <v>1422</v>
      </c>
      <c r="K3425" s="167" t="s">
        <v>958</v>
      </c>
      <c r="L3425" s="167" t="s">
        <v>1423</v>
      </c>
      <c r="M3425" s="167" t="s">
        <v>2491</v>
      </c>
      <c r="O3425" s="167">
        <v>10825</v>
      </c>
      <c r="P3425" s="167" t="s">
        <v>4987</v>
      </c>
      <c r="Q3425" s="167">
        <v>84</v>
      </c>
      <c r="S3425" s="167">
        <f t="shared" si="53"/>
        <v>84</v>
      </c>
      <c r="T3425" s="167" t="s">
        <v>1361</v>
      </c>
    </row>
    <row r="3426" spans="1:20">
      <c r="A3426" s="167">
        <v>52100</v>
      </c>
      <c r="B3426" s="168">
        <v>45901</v>
      </c>
      <c r="C3426" s="168">
        <v>45901</v>
      </c>
      <c r="D3426" s="167" t="s">
        <v>5351</v>
      </c>
      <c r="E3426" s="167" t="s">
        <v>5351</v>
      </c>
      <c r="F3426" s="167" t="s">
        <v>1408</v>
      </c>
      <c r="G3426" s="167" t="s">
        <v>1409</v>
      </c>
      <c r="I3426" s="167" t="s">
        <v>1405</v>
      </c>
      <c r="J3426" s="167" t="s">
        <v>1432</v>
      </c>
      <c r="K3426" s="167" t="s">
        <v>958</v>
      </c>
      <c r="L3426" s="167" t="s">
        <v>1433</v>
      </c>
      <c r="M3426" s="167" t="s">
        <v>2491</v>
      </c>
      <c r="O3426" s="167">
        <v>10825</v>
      </c>
      <c r="P3426" s="167" t="s">
        <v>4987</v>
      </c>
      <c r="Q3426" s="167">
        <v>114</v>
      </c>
      <c r="S3426" s="167">
        <f t="shared" si="53"/>
        <v>114</v>
      </c>
      <c r="T3426" s="167" t="s">
        <v>1361</v>
      </c>
    </row>
    <row r="3427" spans="1:20">
      <c r="A3427" s="167">
        <v>52100</v>
      </c>
      <c r="B3427" s="168">
        <v>45901</v>
      </c>
      <c r="C3427" s="168">
        <v>45901</v>
      </c>
      <c r="D3427" s="167" t="s">
        <v>5351</v>
      </c>
      <c r="E3427" s="167" t="s">
        <v>5351</v>
      </c>
      <c r="F3427" s="167" t="s">
        <v>1408</v>
      </c>
      <c r="G3427" s="167" t="s">
        <v>1409</v>
      </c>
      <c r="I3427" s="167" t="s">
        <v>1405</v>
      </c>
      <c r="J3427" s="167" t="s">
        <v>1410</v>
      </c>
      <c r="K3427" s="167" t="s">
        <v>958</v>
      </c>
      <c r="L3427" s="167" t="s">
        <v>1411</v>
      </c>
      <c r="M3427" s="167" t="s">
        <v>2491</v>
      </c>
      <c r="O3427" s="167">
        <v>10825</v>
      </c>
      <c r="P3427" s="167" t="s">
        <v>4987</v>
      </c>
      <c r="Q3427" s="167">
        <v>125</v>
      </c>
      <c r="S3427" s="167">
        <f t="shared" si="53"/>
        <v>125</v>
      </c>
      <c r="T3427" s="167" t="s">
        <v>1361</v>
      </c>
    </row>
    <row r="3428" spans="1:20">
      <c r="A3428" s="167">
        <v>52100</v>
      </c>
      <c r="B3428" s="168">
        <v>45901</v>
      </c>
      <c r="C3428" s="168">
        <v>45901</v>
      </c>
      <c r="D3428" s="167" t="s">
        <v>5351</v>
      </c>
      <c r="E3428" s="167" t="s">
        <v>5351</v>
      </c>
      <c r="F3428" s="167" t="s">
        <v>1408</v>
      </c>
      <c r="G3428" s="167" t="s">
        <v>1409</v>
      </c>
      <c r="I3428" s="167" t="s">
        <v>1405</v>
      </c>
      <c r="J3428" s="167" t="s">
        <v>1624</v>
      </c>
      <c r="K3428" s="167" t="s">
        <v>958</v>
      </c>
      <c r="L3428" s="167" t="s">
        <v>1625</v>
      </c>
      <c r="M3428" s="167" t="s">
        <v>2491</v>
      </c>
      <c r="O3428" s="167">
        <v>10825</v>
      </c>
      <c r="P3428" s="167" t="s">
        <v>4987</v>
      </c>
      <c r="Q3428" s="167">
        <v>143.1</v>
      </c>
      <c r="S3428" s="167">
        <f t="shared" si="53"/>
        <v>143.1</v>
      </c>
      <c r="T3428" s="167" t="s">
        <v>1361</v>
      </c>
    </row>
    <row r="3429" spans="1:20">
      <c r="A3429" s="167">
        <v>52100</v>
      </c>
      <c r="B3429" s="168">
        <v>45901</v>
      </c>
      <c r="C3429" s="168">
        <v>45901</v>
      </c>
      <c r="D3429" s="167" t="s">
        <v>5351</v>
      </c>
      <c r="E3429" s="167" t="s">
        <v>5351</v>
      </c>
      <c r="F3429" s="167" t="s">
        <v>1408</v>
      </c>
      <c r="G3429" s="167" t="s">
        <v>1409</v>
      </c>
      <c r="I3429" s="167" t="s">
        <v>1405</v>
      </c>
      <c r="J3429" s="167" t="s">
        <v>1413</v>
      </c>
      <c r="K3429" s="167" t="s">
        <v>958</v>
      </c>
      <c r="L3429" s="167" t="s">
        <v>1414</v>
      </c>
      <c r="M3429" s="167" t="s">
        <v>2491</v>
      </c>
      <c r="O3429" s="167">
        <v>10825</v>
      </c>
      <c r="P3429" s="167" t="s">
        <v>4987</v>
      </c>
      <c r="Q3429" s="167">
        <v>243</v>
      </c>
      <c r="S3429" s="167">
        <f t="shared" si="53"/>
        <v>243</v>
      </c>
      <c r="T3429" s="167" t="s">
        <v>1361</v>
      </c>
    </row>
    <row r="3430" spans="1:20">
      <c r="A3430" s="167">
        <v>52100</v>
      </c>
      <c r="B3430" s="168">
        <v>45901</v>
      </c>
      <c r="C3430" s="168">
        <v>45901</v>
      </c>
      <c r="D3430" s="167" t="s">
        <v>5248</v>
      </c>
      <c r="E3430" s="167" t="s">
        <v>5248</v>
      </c>
      <c r="F3430" s="167" t="s">
        <v>1425</v>
      </c>
      <c r="G3430" s="167" t="s">
        <v>1426</v>
      </c>
      <c r="I3430" s="167" t="s">
        <v>1405</v>
      </c>
      <c r="J3430" s="167" t="s">
        <v>2555</v>
      </c>
      <c r="K3430" s="167" t="s">
        <v>964</v>
      </c>
      <c r="L3430" s="167" t="s">
        <v>2556</v>
      </c>
      <c r="M3430" s="167" t="s">
        <v>2538</v>
      </c>
      <c r="O3430" s="167">
        <v>10839</v>
      </c>
      <c r="P3430" s="167" t="s">
        <v>4987</v>
      </c>
      <c r="Q3430" s="167">
        <v>4.9000000000000004</v>
      </c>
      <c r="S3430" s="167">
        <f t="shared" si="53"/>
        <v>4.9000000000000004</v>
      </c>
      <c r="T3430" s="167" t="s">
        <v>1361</v>
      </c>
    </row>
    <row r="3431" spans="1:20">
      <c r="A3431" s="167">
        <v>52100</v>
      </c>
      <c r="B3431" s="168">
        <v>45901</v>
      </c>
      <c r="C3431" s="168">
        <v>45901</v>
      </c>
      <c r="D3431" s="167" t="s">
        <v>5248</v>
      </c>
      <c r="E3431" s="167" t="s">
        <v>5248</v>
      </c>
      <c r="F3431" s="167" t="s">
        <v>1408</v>
      </c>
      <c r="G3431" s="167" t="s">
        <v>1409</v>
      </c>
      <c r="I3431" s="167" t="s">
        <v>1405</v>
      </c>
      <c r="J3431" s="167" t="s">
        <v>1416</v>
      </c>
      <c r="K3431" s="167" t="s">
        <v>964</v>
      </c>
      <c r="L3431" s="167" t="s">
        <v>1417</v>
      </c>
      <c r="M3431" s="167" t="s">
        <v>2538</v>
      </c>
      <c r="O3431" s="167">
        <v>10839</v>
      </c>
      <c r="P3431" s="167" t="s">
        <v>4987</v>
      </c>
      <c r="Q3431" s="167">
        <v>25</v>
      </c>
      <c r="S3431" s="167">
        <f t="shared" si="53"/>
        <v>25</v>
      </c>
      <c r="T3431" s="167" t="s">
        <v>1361</v>
      </c>
    </row>
    <row r="3432" spans="1:20">
      <c r="A3432" s="167">
        <v>52100</v>
      </c>
      <c r="B3432" s="168">
        <v>45901</v>
      </c>
      <c r="C3432" s="168">
        <v>45901</v>
      </c>
      <c r="D3432" s="167" t="s">
        <v>5248</v>
      </c>
      <c r="E3432" s="167" t="s">
        <v>5248</v>
      </c>
      <c r="F3432" s="167" t="s">
        <v>1408</v>
      </c>
      <c r="G3432" s="167" t="s">
        <v>1409</v>
      </c>
      <c r="I3432" s="167" t="s">
        <v>1405</v>
      </c>
      <c r="J3432" s="167" t="s">
        <v>1435</v>
      </c>
      <c r="K3432" s="167" t="s">
        <v>964</v>
      </c>
      <c r="L3432" s="167" t="s">
        <v>1436</v>
      </c>
      <c r="M3432" s="167" t="s">
        <v>2538</v>
      </c>
      <c r="O3432" s="167">
        <v>10839</v>
      </c>
      <c r="P3432" s="167" t="s">
        <v>4987</v>
      </c>
      <c r="Q3432" s="167">
        <v>29.7</v>
      </c>
      <c r="S3432" s="167">
        <f t="shared" si="53"/>
        <v>29.7</v>
      </c>
      <c r="T3432" s="167" t="s">
        <v>1361</v>
      </c>
    </row>
    <row r="3433" spans="1:20">
      <c r="A3433" s="167">
        <v>52100</v>
      </c>
      <c r="B3433" s="168">
        <v>45901</v>
      </c>
      <c r="C3433" s="168">
        <v>45901</v>
      </c>
      <c r="D3433" s="167" t="s">
        <v>5248</v>
      </c>
      <c r="E3433" s="167" t="s">
        <v>5248</v>
      </c>
      <c r="F3433" s="167" t="s">
        <v>1408</v>
      </c>
      <c r="G3433" s="167" t="s">
        <v>1409</v>
      </c>
      <c r="I3433" s="167" t="s">
        <v>1405</v>
      </c>
      <c r="J3433" s="167" t="s">
        <v>1422</v>
      </c>
      <c r="K3433" s="167" t="s">
        <v>964</v>
      </c>
      <c r="L3433" s="167" t="s">
        <v>1423</v>
      </c>
      <c r="M3433" s="167" t="s">
        <v>2538</v>
      </c>
      <c r="O3433" s="167">
        <v>10839</v>
      </c>
      <c r="P3433" s="167" t="s">
        <v>4987</v>
      </c>
      <c r="Q3433" s="167">
        <v>73.5</v>
      </c>
      <c r="S3433" s="167">
        <f t="shared" si="53"/>
        <v>73.5</v>
      </c>
      <c r="T3433" s="167" t="s">
        <v>1361</v>
      </c>
    </row>
    <row r="3434" spans="1:20">
      <c r="A3434" s="167">
        <v>52100</v>
      </c>
      <c r="B3434" s="168">
        <v>45901</v>
      </c>
      <c r="C3434" s="168">
        <v>45901</v>
      </c>
      <c r="D3434" s="167" t="s">
        <v>5248</v>
      </c>
      <c r="E3434" s="167" t="s">
        <v>5248</v>
      </c>
      <c r="F3434" s="167" t="s">
        <v>1408</v>
      </c>
      <c r="G3434" s="167" t="s">
        <v>1409</v>
      </c>
      <c r="I3434" s="167" t="s">
        <v>1405</v>
      </c>
      <c r="J3434" s="167" t="s">
        <v>1413</v>
      </c>
      <c r="K3434" s="167" t="s">
        <v>964</v>
      </c>
      <c r="L3434" s="167" t="s">
        <v>1414</v>
      </c>
      <c r="M3434" s="167" t="s">
        <v>2538</v>
      </c>
      <c r="O3434" s="167">
        <v>10839</v>
      </c>
      <c r="P3434" s="167" t="s">
        <v>4987</v>
      </c>
      <c r="Q3434" s="167">
        <v>99</v>
      </c>
      <c r="S3434" s="167">
        <f t="shared" si="53"/>
        <v>99</v>
      </c>
      <c r="T3434" s="167" t="s">
        <v>1361</v>
      </c>
    </row>
    <row r="3435" spans="1:20">
      <c r="A3435" s="167">
        <v>52100</v>
      </c>
      <c r="B3435" s="168">
        <v>45901</v>
      </c>
      <c r="C3435" s="168">
        <v>45901</v>
      </c>
      <c r="D3435" s="167" t="s">
        <v>5248</v>
      </c>
      <c r="E3435" s="167" t="s">
        <v>5248</v>
      </c>
      <c r="F3435" s="167" t="s">
        <v>1408</v>
      </c>
      <c r="G3435" s="167" t="s">
        <v>1409</v>
      </c>
      <c r="I3435" s="167" t="s">
        <v>1405</v>
      </c>
      <c r="J3435" s="167" t="s">
        <v>1410</v>
      </c>
      <c r="K3435" s="167" t="s">
        <v>964</v>
      </c>
      <c r="L3435" s="167" t="s">
        <v>1411</v>
      </c>
      <c r="M3435" s="167" t="s">
        <v>2538</v>
      </c>
      <c r="O3435" s="167">
        <v>10839</v>
      </c>
      <c r="P3435" s="167" t="s">
        <v>4987</v>
      </c>
      <c r="Q3435" s="167">
        <v>125</v>
      </c>
      <c r="S3435" s="167">
        <f t="shared" si="53"/>
        <v>125</v>
      </c>
      <c r="T3435" s="167" t="s">
        <v>1361</v>
      </c>
    </row>
    <row r="3436" spans="1:20">
      <c r="A3436" s="167">
        <v>52100</v>
      </c>
      <c r="B3436" s="168">
        <v>45901</v>
      </c>
      <c r="C3436" s="168">
        <v>45901</v>
      </c>
      <c r="D3436" s="167" t="s">
        <v>5420</v>
      </c>
      <c r="E3436" s="167" t="s">
        <v>5420</v>
      </c>
      <c r="F3436" s="167" t="s">
        <v>1408</v>
      </c>
      <c r="G3436" s="167" t="s">
        <v>1409</v>
      </c>
      <c r="I3436" s="167" t="s">
        <v>1405</v>
      </c>
      <c r="J3436" s="167" t="s">
        <v>1435</v>
      </c>
      <c r="K3436" s="167" t="s">
        <v>970</v>
      </c>
      <c r="L3436" s="167" t="s">
        <v>1436</v>
      </c>
      <c r="M3436" s="167" t="s">
        <v>2568</v>
      </c>
      <c r="O3436" s="167">
        <v>10795</v>
      </c>
      <c r="P3436" s="167" t="s">
        <v>4987</v>
      </c>
      <c r="Q3436" s="167">
        <v>18.899999999999999</v>
      </c>
      <c r="S3436" s="167">
        <f t="shared" si="53"/>
        <v>18.899999999999999</v>
      </c>
      <c r="T3436" s="167" t="s">
        <v>1361</v>
      </c>
    </row>
    <row r="3437" spans="1:20">
      <c r="A3437" s="167">
        <v>52100</v>
      </c>
      <c r="B3437" s="168">
        <v>45901</v>
      </c>
      <c r="C3437" s="168">
        <v>45901</v>
      </c>
      <c r="D3437" s="167" t="s">
        <v>5420</v>
      </c>
      <c r="E3437" s="167" t="s">
        <v>5420</v>
      </c>
      <c r="F3437" s="167" t="s">
        <v>1408</v>
      </c>
      <c r="G3437" s="167" t="s">
        <v>1409</v>
      </c>
      <c r="I3437" s="167" t="s">
        <v>1405</v>
      </c>
      <c r="J3437" s="167" t="s">
        <v>1422</v>
      </c>
      <c r="K3437" s="167" t="s">
        <v>970</v>
      </c>
      <c r="L3437" s="167" t="s">
        <v>1423</v>
      </c>
      <c r="M3437" s="167" t="s">
        <v>2568</v>
      </c>
      <c r="O3437" s="167">
        <v>10795</v>
      </c>
      <c r="P3437" s="167" t="s">
        <v>4987</v>
      </c>
      <c r="Q3437" s="167">
        <v>33.4</v>
      </c>
      <c r="S3437" s="167">
        <f t="shared" si="53"/>
        <v>33.4</v>
      </c>
      <c r="T3437" s="167" t="s">
        <v>1361</v>
      </c>
    </row>
    <row r="3438" spans="1:20">
      <c r="A3438" s="167">
        <v>52100</v>
      </c>
      <c r="B3438" s="168">
        <v>45901</v>
      </c>
      <c r="C3438" s="168">
        <v>45901</v>
      </c>
      <c r="D3438" s="167" t="s">
        <v>5420</v>
      </c>
      <c r="E3438" s="167" t="s">
        <v>5420</v>
      </c>
      <c r="F3438" s="167" t="s">
        <v>1408</v>
      </c>
      <c r="G3438" s="167" t="s">
        <v>1409</v>
      </c>
      <c r="I3438" s="167" t="s">
        <v>1405</v>
      </c>
      <c r="J3438" s="167" t="s">
        <v>1432</v>
      </c>
      <c r="K3438" s="167" t="s">
        <v>970</v>
      </c>
      <c r="L3438" s="167" t="s">
        <v>1433</v>
      </c>
      <c r="M3438" s="167" t="s">
        <v>2568</v>
      </c>
      <c r="O3438" s="167">
        <v>10795</v>
      </c>
      <c r="P3438" s="167" t="s">
        <v>4987</v>
      </c>
      <c r="Q3438" s="167">
        <v>46</v>
      </c>
      <c r="S3438" s="167">
        <f t="shared" si="53"/>
        <v>46</v>
      </c>
      <c r="T3438" s="167" t="s">
        <v>1361</v>
      </c>
    </row>
    <row r="3439" spans="1:20">
      <c r="A3439" s="167">
        <v>52100</v>
      </c>
      <c r="B3439" s="168">
        <v>45901</v>
      </c>
      <c r="C3439" s="168">
        <v>45901</v>
      </c>
      <c r="D3439" s="167" t="s">
        <v>5420</v>
      </c>
      <c r="E3439" s="167" t="s">
        <v>5420</v>
      </c>
      <c r="F3439" s="167" t="s">
        <v>1408</v>
      </c>
      <c r="G3439" s="167" t="s">
        <v>1409</v>
      </c>
      <c r="I3439" s="167" t="s">
        <v>1405</v>
      </c>
      <c r="J3439" s="167" t="s">
        <v>1413</v>
      </c>
      <c r="K3439" s="167" t="s">
        <v>970</v>
      </c>
      <c r="L3439" s="167" t="s">
        <v>1414</v>
      </c>
      <c r="M3439" s="167" t="s">
        <v>2568</v>
      </c>
      <c r="O3439" s="167">
        <v>10795</v>
      </c>
      <c r="P3439" s="167" t="s">
        <v>4987</v>
      </c>
      <c r="Q3439" s="167">
        <v>61.95</v>
      </c>
      <c r="S3439" s="167">
        <f t="shared" si="53"/>
        <v>61.95</v>
      </c>
      <c r="T3439" s="167" t="s">
        <v>1361</v>
      </c>
    </row>
    <row r="3440" spans="1:20">
      <c r="A3440" s="167">
        <v>52100</v>
      </c>
      <c r="B3440" s="168">
        <v>45901</v>
      </c>
      <c r="C3440" s="168">
        <v>45901</v>
      </c>
      <c r="D3440" s="167" t="s">
        <v>5014</v>
      </c>
      <c r="E3440" s="167" t="s">
        <v>5014</v>
      </c>
      <c r="F3440" s="167" t="s">
        <v>1425</v>
      </c>
      <c r="G3440" s="167" t="s">
        <v>1426</v>
      </c>
      <c r="I3440" s="167" t="s">
        <v>1405</v>
      </c>
      <c r="J3440" s="167" t="s">
        <v>1450</v>
      </c>
      <c r="K3440" s="167" t="s">
        <v>973</v>
      </c>
      <c r="L3440" s="167" t="s">
        <v>1451</v>
      </c>
      <c r="M3440" s="167" t="s">
        <v>2585</v>
      </c>
      <c r="O3440" s="167">
        <v>10816</v>
      </c>
      <c r="P3440" s="167" t="s">
        <v>4987</v>
      </c>
      <c r="Q3440" s="167">
        <v>2.64</v>
      </c>
      <c r="S3440" s="167">
        <f t="shared" si="53"/>
        <v>2.64</v>
      </c>
      <c r="T3440" s="167" t="s">
        <v>1361</v>
      </c>
    </row>
    <row r="3441" spans="1:20">
      <c r="A3441" s="167">
        <v>52100</v>
      </c>
      <c r="B3441" s="168">
        <v>45901</v>
      </c>
      <c r="C3441" s="168">
        <v>45901</v>
      </c>
      <c r="D3441" s="167" t="s">
        <v>5014</v>
      </c>
      <c r="E3441" s="167" t="s">
        <v>5014</v>
      </c>
      <c r="F3441" s="167" t="s">
        <v>1425</v>
      </c>
      <c r="G3441" s="167" t="s">
        <v>1426</v>
      </c>
      <c r="I3441" s="167" t="s">
        <v>1405</v>
      </c>
      <c r="J3441" s="167" t="s">
        <v>1450</v>
      </c>
      <c r="K3441" s="167" t="s">
        <v>973</v>
      </c>
      <c r="L3441" s="167" t="s">
        <v>1451</v>
      </c>
      <c r="M3441" s="167" t="s">
        <v>2585</v>
      </c>
      <c r="O3441" s="167">
        <v>10816</v>
      </c>
      <c r="P3441" s="167" t="s">
        <v>4987</v>
      </c>
      <c r="Q3441" s="167">
        <v>2.64</v>
      </c>
      <c r="S3441" s="167">
        <f t="shared" si="53"/>
        <v>2.64</v>
      </c>
      <c r="T3441" s="167" t="s">
        <v>1361</v>
      </c>
    </row>
    <row r="3442" spans="1:20">
      <c r="A3442" s="167">
        <v>52100</v>
      </c>
      <c r="B3442" s="168">
        <v>45901</v>
      </c>
      <c r="C3442" s="168">
        <v>45901</v>
      </c>
      <c r="D3442" s="167" t="s">
        <v>5014</v>
      </c>
      <c r="E3442" s="167" t="s">
        <v>5014</v>
      </c>
      <c r="F3442" s="167" t="s">
        <v>1425</v>
      </c>
      <c r="G3442" s="167" t="s">
        <v>1426</v>
      </c>
      <c r="I3442" s="167" t="s">
        <v>1405</v>
      </c>
      <c r="J3442" s="167" t="s">
        <v>1450</v>
      </c>
      <c r="K3442" s="167" t="s">
        <v>973</v>
      </c>
      <c r="L3442" s="167" t="s">
        <v>1451</v>
      </c>
      <c r="M3442" s="167" t="s">
        <v>2585</v>
      </c>
      <c r="O3442" s="167">
        <v>10816</v>
      </c>
      <c r="P3442" s="167" t="s">
        <v>4987</v>
      </c>
      <c r="Q3442" s="167">
        <v>2.66</v>
      </c>
      <c r="S3442" s="167">
        <f t="shared" si="53"/>
        <v>2.66</v>
      </c>
      <c r="T3442" s="167" t="s">
        <v>1361</v>
      </c>
    </row>
    <row r="3443" spans="1:20">
      <c r="A3443" s="167">
        <v>52100</v>
      </c>
      <c r="B3443" s="168">
        <v>45901</v>
      </c>
      <c r="C3443" s="168">
        <v>45901</v>
      </c>
      <c r="D3443" s="167" t="s">
        <v>5014</v>
      </c>
      <c r="E3443" s="167" t="s">
        <v>5014</v>
      </c>
      <c r="F3443" s="167" t="s">
        <v>1408</v>
      </c>
      <c r="G3443" s="167" t="s">
        <v>1409</v>
      </c>
      <c r="I3443" s="167" t="s">
        <v>1405</v>
      </c>
      <c r="J3443" s="167" t="s">
        <v>1422</v>
      </c>
      <c r="K3443" s="167" t="s">
        <v>973</v>
      </c>
      <c r="L3443" s="167" t="s">
        <v>1423</v>
      </c>
      <c r="M3443" s="167" t="s">
        <v>2585</v>
      </c>
      <c r="O3443" s="167">
        <v>10816</v>
      </c>
      <c r="P3443" s="167" t="s">
        <v>4987</v>
      </c>
      <c r="Q3443" s="167">
        <v>95.19</v>
      </c>
      <c r="S3443" s="167">
        <f t="shared" si="53"/>
        <v>95.19</v>
      </c>
      <c r="T3443" s="167" t="s">
        <v>1361</v>
      </c>
    </row>
    <row r="3444" spans="1:20">
      <c r="A3444" s="167">
        <v>52100</v>
      </c>
      <c r="B3444" s="168">
        <v>45901</v>
      </c>
      <c r="C3444" s="168">
        <v>45901</v>
      </c>
      <c r="D3444" s="167" t="s">
        <v>5015</v>
      </c>
      <c r="E3444" s="167" t="s">
        <v>5015</v>
      </c>
      <c r="F3444" s="167" t="s">
        <v>1408</v>
      </c>
      <c r="G3444" s="167" t="s">
        <v>1409</v>
      </c>
      <c r="I3444" s="167" t="s">
        <v>1405</v>
      </c>
      <c r="J3444" s="167" t="s">
        <v>1422</v>
      </c>
      <c r="K3444" s="167" t="s">
        <v>977</v>
      </c>
      <c r="L3444" s="167" t="s">
        <v>1423</v>
      </c>
      <c r="M3444" s="167" t="s">
        <v>2599</v>
      </c>
      <c r="O3444" s="167">
        <v>10794</v>
      </c>
      <c r="P3444" s="167" t="s">
        <v>4987</v>
      </c>
      <c r="Q3444" s="167">
        <v>50.1</v>
      </c>
      <c r="S3444" s="167">
        <f t="shared" si="53"/>
        <v>50.1</v>
      </c>
      <c r="T3444" s="167" t="s">
        <v>1361</v>
      </c>
    </row>
    <row r="3445" spans="1:20">
      <c r="A3445" s="167">
        <v>52100</v>
      </c>
      <c r="B3445" s="168">
        <v>45901</v>
      </c>
      <c r="C3445" s="168">
        <v>45901</v>
      </c>
      <c r="D3445" s="167" t="s">
        <v>5249</v>
      </c>
      <c r="E3445" s="167" t="s">
        <v>5249</v>
      </c>
      <c r="F3445" s="167" t="s">
        <v>1408</v>
      </c>
      <c r="G3445" s="167" t="s">
        <v>1409</v>
      </c>
      <c r="I3445" s="167" t="s">
        <v>1405</v>
      </c>
      <c r="J3445" s="167" t="s">
        <v>1422</v>
      </c>
      <c r="K3445" s="167" t="s">
        <v>981</v>
      </c>
      <c r="L3445" s="167" t="s">
        <v>1423</v>
      </c>
      <c r="M3445" s="167" t="s">
        <v>2615</v>
      </c>
      <c r="O3445" s="167">
        <v>10792</v>
      </c>
      <c r="P3445" s="167" t="s">
        <v>4987</v>
      </c>
      <c r="Q3445" s="167">
        <v>75.150000000000006</v>
      </c>
      <c r="S3445" s="167">
        <f t="shared" si="53"/>
        <v>75.150000000000006</v>
      </c>
      <c r="T3445" s="167" t="s">
        <v>1361</v>
      </c>
    </row>
    <row r="3446" spans="1:20">
      <c r="A3446" s="167">
        <v>52100</v>
      </c>
      <c r="B3446" s="168">
        <v>45901</v>
      </c>
      <c r="C3446" s="168">
        <v>45901</v>
      </c>
      <c r="D3446" s="167" t="s">
        <v>5250</v>
      </c>
      <c r="E3446" s="167" t="s">
        <v>5250</v>
      </c>
      <c r="F3446" s="167" t="s">
        <v>1425</v>
      </c>
      <c r="G3446" s="167" t="s">
        <v>1426</v>
      </c>
      <c r="I3446" s="167" t="s">
        <v>1405</v>
      </c>
      <c r="J3446" s="167" t="s">
        <v>1450</v>
      </c>
      <c r="K3446" s="167" t="s">
        <v>987</v>
      </c>
      <c r="L3446" s="167" t="s">
        <v>1451</v>
      </c>
      <c r="M3446" s="167" t="s">
        <v>2637</v>
      </c>
      <c r="O3446" s="167">
        <v>10823</v>
      </c>
      <c r="P3446" s="167" t="s">
        <v>4987</v>
      </c>
      <c r="Q3446" s="167">
        <v>5.32</v>
      </c>
      <c r="S3446" s="167">
        <f t="shared" si="53"/>
        <v>5.32</v>
      </c>
      <c r="T3446" s="167" t="s">
        <v>1361</v>
      </c>
    </row>
    <row r="3447" spans="1:20">
      <c r="A3447" s="167">
        <v>52100</v>
      </c>
      <c r="B3447" s="168">
        <v>45901</v>
      </c>
      <c r="C3447" s="168">
        <v>45901</v>
      </c>
      <c r="D3447" s="167" t="s">
        <v>6118</v>
      </c>
      <c r="E3447" s="167" t="s">
        <v>6118</v>
      </c>
      <c r="F3447" s="167" t="s">
        <v>1408</v>
      </c>
      <c r="G3447" s="167" t="s">
        <v>1409</v>
      </c>
      <c r="I3447" s="167" t="s">
        <v>1405</v>
      </c>
      <c r="J3447" s="167" t="s">
        <v>1422</v>
      </c>
      <c r="K3447" s="167" t="s">
        <v>987</v>
      </c>
      <c r="L3447" s="167" t="s">
        <v>1423</v>
      </c>
      <c r="M3447" s="167" t="s">
        <v>2637</v>
      </c>
      <c r="O3447" s="167">
        <v>10786</v>
      </c>
      <c r="P3447" s="167" t="s">
        <v>4987</v>
      </c>
      <c r="Q3447" s="167">
        <v>1126.68</v>
      </c>
      <c r="S3447" s="167">
        <f t="shared" si="53"/>
        <v>1126.68</v>
      </c>
      <c r="T3447" s="167" t="s">
        <v>1361</v>
      </c>
    </row>
    <row r="3448" spans="1:20">
      <c r="A3448" s="167">
        <v>52100</v>
      </c>
      <c r="B3448" s="168">
        <v>45901</v>
      </c>
      <c r="C3448" s="168">
        <v>45901</v>
      </c>
      <c r="D3448" s="167" t="s">
        <v>6119</v>
      </c>
      <c r="E3448" s="167" t="s">
        <v>6119</v>
      </c>
      <c r="F3448" s="167" t="s">
        <v>1425</v>
      </c>
      <c r="G3448" s="167" t="s">
        <v>1426</v>
      </c>
      <c r="I3448" s="167" t="s">
        <v>1405</v>
      </c>
      <c r="J3448" s="167" t="s">
        <v>2645</v>
      </c>
      <c r="K3448" s="167" t="s">
        <v>987</v>
      </c>
      <c r="L3448" s="167" t="s">
        <v>2645</v>
      </c>
      <c r="M3448" s="167" t="s">
        <v>2637</v>
      </c>
      <c r="O3448" s="167">
        <v>10750</v>
      </c>
      <c r="P3448" s="167" t="s">
        <v>4987</v>
      </c>
      <c r="Q3448" s="167">
        <v>207.5</v>
      </c>
      <c r="S3448" s="167">
        <f t="shared" si="53"/>
        <v>207.5</v>
      </c>
      <c r="T3448" s="167" t="s">
        <v>1361</v>
      </c>
    </row>
    <row r="3449" spans="1:20">
      <c r="A3449" s="167">
        <v>52100</v>
      </c>
      <c r="B3449" s="168">
        <v>45901</v>
      </c>
      <c r="C3449" s="168">
        <v>45901</v>
      </c>
      <c r="D3449" s="167" t="s">
        <v>5251</v>
      </c>
      <c r="E3449" s="167" t="s">
        <v>5251</v>
      </c>
      <c r="F3449" s="167" t="s">
        <v>1425</v>
      </c>
      <c r="G3449" s="167" t="s">
        <v>1426</v>
      </c>
      <c r="I3449" s="167" t="s">
        <v>1405</v>
      </c>
      <c r="J3449" s="167" t="s">
        <v>1450</v>
      </c>
      <c r="K3449" s="167" t="s">
        <v>993</v>
      </c>
      <c r="L3449" s="167" t="s">
        <v>1451</v>
      </c>
      <c r="M3449" s="167" t="s">
        <v>2663</v>
      </c>
      <c r="O3449" s="167">
        <v>10830</v>
      </c>
      <c r="P3449" s="167" t="s">
        <v>4987</v>
      </c>
      <c r="Q3449" s="167">
        <v>2.66</v>
      </c>
      <c r="S3449" s="167">
        <f t="shared" si="53"/>
        <v>2.66</v>
      </c>
      <c r="T3449" s="167" t="s">
        <v>1361</v>
      </c>
    </row>
    <row r="3450" spans="1:20">
      <c r="A3450" s="167">
        <v>52100</v>
      </c>
      <c r="B3450" s="168">
        <v>45901</v>
      </c>
      <c r="C3450" s="168">
        <v>45901</v>
      </c>
      <c r="D3450" s="167" t="s">
        <v>5251</v>
      </c>
      <c r="E3450" s="167" t="s">
        <v>5251</v>
      </c>
      <c r="F3450" s="167" t="s">
        <v>1408</v>
      </c>
      <c r="G3450" s="167" t="s">
        <v>1409</v>
      </c>
      <c r="I3450" s="167" t="s">
        <v>1405</v>
      </c>
      <c r="J3450" s="167" t="s">
        <v>1416</v>
      </c>
      <c r="K3450" s="167" t="s">
        <v>993</v>
      </c>
      <c r="L3450" s="167" t="s">
        <v>1417</v>
      </c>
      <c r="M3450" s="167" t="s">
        <v>2663</v>
      </c>
      <c r="O3450" s="167">
        <v>10830</v>
      </c>
      <c r="P3450" s="167" t="s">
        <v>4987</v>
      </c>
      <c r="Q3450" s="167">
        <v>25</v>
      </c>
      <c r="S3450" s="167">
        <f t="shared" si="53"/>
        <v>25</v>
      </c>
      <c r="T3450" s="167" t="s">
        <v>1361</v>
      </c>
    </row>
    <row r="3451" spans="1:20">
      <c r="A3451" s="167">
        <v>52100</v>
      </c>
      <c r="B3451" s="168">
        <v>45901</v>
      </c>
      <c r="C3451" s="168">
        <v>45901</v>
      </c>
      <c r="D3451" s="167" t="s">
        <v>5251</v>
      </c>
      <c r="E3451" s="167" t="s">
        <v>5251</v>
      </c>
      <c r="F3451" s="167" t="s">
        <v>1408</v>
      </c>
      <c r="G3451" s="167" t="s">
        <v>1409</v>
      </c>
      <c r="I3451" s="167" t="s">
        <v>1405</v>
      </c>
      <c r="J3451" s="167" t="s">
        <v>1435</v>
      </c>
      <c r="K3451" s="167" t="s">
        <v>993</v>
      </c>
      <c r="L3451" s="167" t="s">
        <v>1436</v>
      </c>
      <c r="M3451" s="167" t="s">
        <v>2663</v>
      </c>
      <c r="O3451" s="167">
        <v>10830</v>
      </c>
      <c r="P3451" s="167" t="s">
        <v>4987</v>
      </c>
      <c r="Q3451" s="167">
        <v>53.1</v>
      </c>
      <c r="S3451" s="167">
        <f t="shared" si="53"/>
        <v>53.1</v>
      </c>
      <c r="T3451" s="167" t="s">
        <v>1361</v>
      </c>
    </row>
    <row r="3452" spans="1:20">
      <c r="A3452" s="167">
        <v>52100</v>
      </c>
      <c r="B3452" s="168">
        <v>45901</v>
      </c>
      <c r="C3452" s="168">
        <v>45901</v>
      </c>
      <c r="D3452" s="167" t="s">
        <v>5251</v>
      </c>
      <c r="E3452" s="167" t="s">
        <v>5251</v>
      </c>
      <c r="F3452" s="167" t="s">
        <v>1408</v>
      </c>
      <c r="G3452" s="167" t="s">
        <v>1409</v>
      </c>
      <c r="I3452" s="167" t="s">
        <v>1405</v>
      </c>
      <c r="J3452" s="167" t="s">
        <v>1422</v>
      </c>
      <c r="K3452" s="167" t="s">
        <v>993</v>
      </c>
      <c r="L3452" s="167" t="s">
        <v>1423</v>
      </c>
      <c r="M3452" s="167" t="s">
        <v>2663</v>
      </c>
      <c r="O3452" s="167">
        <v>10830</v>
      </c>
      <c r="P3452" s="167" t="s">
        <v>4987</v>
      </c>
      <c r="Q3452" s="167">
        <v>112.86</v>
      </c>
      <c r="S3452" s="167">
        <f t="shared" si="53"/>
        <v>112.86</v>
      </c>
      <c r="T3452" s="167" t="s">
        <v>1361</v>
      </c>
    </row>
    <row r="3453" spans="1:20">
      <c r="A3453" s="167">
        <v>52100</v>
      </c>
      <c r="B3453" s="168">
        <v>45901</v>
      </c>
      <c r="C3453" s="168">
        <v>45901</v>
      </c>
      <c r="D3453" s="167" t="s">
        <v>5251</v>
      </c>
      <c r="E3453" s="167" t="s">
        <v>5251</v>
      </c>
      <c r="F3453" s="167" t="s">
        <v>1408</v>
      </c>
      <c r="G3453" s="167" t="s">
        <v>1409</v>
      </c>
      <c r="I3453" s="167" t="s">
        <v>1405</v>
      </c>
      <c r="J3453" s="167" t="s">
        <v>1413</v>
      </c>
      <c r="K3453" s="167" t="s">
        <v>993</v>
      </c>
      <c r="L3453" s="167" t="s">
        <v>1414</v>
      </c>
      <c r="M3453" s="167" t="s">
        <v>2663</v>
      </c>
      <c r="O3453" s="167">
        <v>10830</v>
      </c>
      <c r="P3453" s="167" t="s">
        <v>4987</v>
      </c>
      <c r="Q3453" s="167">
        <v>194.7</v>
      </c>
      <c r="S3453" s="167">
        <f t="shared" si="53"/>
        <v>194.7</v>
      </c>
      <c r="T3453" s="167" t="s">
        <v>1361</v>
      </c>
    </row>
    <row r="3454" spans="1:20">
      <c r="A3454" s="167">
        <v>52100</v>
      </c>
      <c r="B3454" s="168">
        <v>45901</v>
      </c>
      <c r="C3454" s="168">
        <v>45901</v>
      </c>
      <c r="D3454" s="167" t="s">
        <v>5251</v>
      </c>
      <c r="E3454" s="167" t="s">
        <v>5251</v>
      </c>
      <c r="F3454" s="167" t="s">
        <v>1408</v>
      </c>
      <c r="G3454" s="167" t="s">
        <v>1409</v>
      </c>
      <c r="I3454" s="167" t="s">
        <v>1405</v>
      </c>
      <c r="J3454" s="167" t="s">
        <v>1410</v>
      </c>
      <c r="K3454" s="167" t="s">
        <v>993</v>
      </c>
      <c r="L3454" s="167" t="s">
        <v>1411</v>
      </c>
      <c r="M3454" s="167" t="s">
        <v>2663</v>
      </c>
      <c r="O3454" s="167">
        <v>10830</v>
      </c>
      <c r="P3454" s="167" t="s">
        <v>4987</v>
      </c>
      <c r="Q3454" s="167">
        <v>500</v>
      </c>
      <c r="S3454" s="167">
        <f t="shared" si="53"/>
        <v>500</v>
      </c>
      <c r="T3454" s="167" t="s">
        <v>1361</v>
      </c>
    </row>
    <row r="3455" spans="1:20">
      <c r="A3455" s="167">
        <v>52100</v>
      </c>
      <c r="B3455" s="168">
        <v>45901</v>
      </c>
      <c r="C3455" s="168">
        <v>45901</v>
      </c>
      <c r="D3455" s="167" t="s">
        <v>5016</v>
      </c>
      <c r="E3455" s="167" t="s">
        <v>5016</v>
      </c>
      <c r="F3455" s="167" t="s">
        <v>1408</v>
      </c>
      <c r="G3455" s="167" t="s">
        <v>1409</v>
      </c>
      <c r="I3455" s="167" t="s">
        <v>1405</v>
      </c>
      <c r="J3455" s="167" t="s">
        <v>1435</v>
      </c>
      <c r="K3455" s="167" t="s">
        <v>1001</v>
      </c>
      <c r="L3455" s="167" t="s">
        <v>1436</v>
      </c>
      <c r="M3455" s="167" t="s">
        <v>2681</v>
      </c>
      <c r="O3455" s="167">
        <v>10781</v>
      </c>
      <c r="P3455" s="167" t="s">
        <v>4987</v>
      </c>
      <c r="Q3455" s="167">
        <v>11.7</v>
      </c>
      <c r="S3455" s="167">
        <f t="shared" si="53"/>
        <v>11.7</v>
      </c>
      <c r="T3455" s="167" t="s">
        <v>1361</v>
      </c>
    </row>
    <row r="3456" spans="1:20">
      <c r="A3456" s="167">
        <v>52100</v>
      </c>
      <c r="B3456" s="168">
        <v>45901</v>
      </c>
      <c r="C3456" s="168">
        <v>45901</v>
      </c>
      <c r="D3456" s="167" t="s">
        <v>5016</v>
      </c>
      <c r="E3456" s="167" t="s">
        <v>5016</v>
      </c>
      <c r="F3456" s="167" t="s">
        <v>1408</v>
      </c>
      <c r="G3456" s="167" t="s">
        <v>1409</v>
      </c>
      <c r="I3456" s="167" t="s">
        <v>1405</v>
      </c>
      <c r="J3456" s="167" t="s">
        <v>1416</v>
      </c>
      <c r="K3456" s="167" t="s">
        <v>1001</v>
      </c>
      <c r="L3456" s="167" t="s">
        <v>1417</v>
      </c>
      <c r="M3456" s="167" t="s">
        <v>2681</v>
      </c>
      <c r="O3456" s="167">
        <v>10781</v>
      </c>
      <c r="P3456" s="167" t="s">
        <v>4987</v>
      </c>
      <c r="Q3456" s="167">
        <v>12.01</v>
      </c>
      <c r="S3456" s="167">
        <f t="shared" si="53"/>
        <v>12.01</v>
      </c>
      <c r="T3456" s="167" t="s">
        <v>1361</v>
      </c>
    </row>
    <row r="3457" spans="1:20">
      <c r="A3457" s="167">
        <v>52100</v>
      </c>
      <c r="B3457" s="168">
        <v>45901</v>
      </c>
      <c r="C3457" s="168">
        <v>45901</v>
      </c>
      <c r="D3457" s="167" t="s">
        <v>5016</v>
      </c>
      <c r="E3457" s="167" t="s">
        <v>5016</v>
      </c>
      <c r="F3457" s="167" t="s">
        <v>1408</v>
      </c>
      <c r="G3457" s="167" t="s">
        <v>1409</v>
      </c>
      <c r="I3457" s="167" t="s">
        <v>1405</v>
      </c>
      <c r="J3457" s="167" t="s">
        <v>1422</v>
      </c>
      <c r="K3457" s="167" t="s">
        <v>1001</v>
      </c>
      <c r="L3457" s="167" t="s">
        <v>1423</v>
      </c>
      <c r="M3457" s="167" t="s">
        <v>2681</v>
      </c>
      <c r="O3457" s="167">
        <v>10781</v>
      </c>
      <c r="P3457" s="167" t="s">
        <v>4987</v>
      </c>
      <c r="Q3457" s="167">
        <v>16.7</v>
      </c>
      <c r="S3457" s="167">
        <f t="shared" si="53"/>
        <v>16.7</v>
      </c>
      <c r="T3457" s="167" t="s">
        <v>1361</v>
      </c>
    </row>
    <row r="3458" spans="1:20">
      <c r="A3458" s="167">
        <v>52100</v>
      </c>
      <c r="B3458" s="168">
        <v>45901</v>
      </c>
      <c r="C3458" s="168">
        <v>45901</v>
      </c>
      <c r="D3458" s="167" t="s">
        <v>5016</v>
      </c>
      <c r="E3458" s="167" t="s">
        <v>5016</v>
      </c>
      <c r="F3458" s="167" t="s">
        <v>1408</v>
      </c>
      <c r="G3458" s="167" t="s">
        <v>1409</v>
      </c>
      <c r="I3458" s="167" t="s">
        <v>1405</v>
      </c>
      <c r="J3458" s="167" t="s">
        <v>1413</v>
      </c>
      <c r="K3458" s="167" t="s">
        <v>1001</v>
      </c>
      <c r="L3458" s="167" t="s">
        <v>1414</v>
      </c>
      <c r="M3458" s="167" t="s">
        <v>2681</v>
      </c>
      <c r="O3458" s="167">
        <v>10781</v>
      </c>
      <c r="P3458" s="167" t="s">
        <v>4987</v>
      </c>
      <c r="Q3458" s="167">
        <v>38.35</v>
      </c>
      <c r="S3458" s="167">
        <f t="shared" si="53"/>
        <v>38.35</v>
      </c>
      <c r="T3458" s="167" t="s">
        <v>1361</v>
      </c>
    </row>
    <row r="3459" spans="1:20">
      <c r="A3459" s="167">
        <v>52100</v>
      </c>
      <c r="B3459" s="168">
        <v>45901</v>
      </c>
      <c r="C3459" s="168">
        <v>45901</v>
      </c>
      <c r="D3459" s="167" t="s">
        <v>5016</v>
      </c>
      <c r="E3459" s="167" t="s">
        <v>5016</v>
      </c>
      <c r="F3459" s="167" t="s">
        <v>1408</v>
      </c>
      <c r="G3459" s="167" t="s">
        <v>1409</v>
      </c>
      <c r="I3459" s="167" t="s">
        <v>1405</v>
      </c>
      <c r="J3459" s="167" t="s">
        <v>1410</v>
      </c>
      <c r="K3459" s="167" t="s">
        <v>1001</v>
      </c>
      <c r="L3459" s="167" t="s">
        <v>1411</v>
      </c>
      <c r="M3459" s="167" t="s">
        <v>2681</v>
      </c>
      <c r="O3459" s="167">
        <v>10781</v>
      </c>
      <c r="P3459" s="167" t="s">
        <v>4987</v>
      </c>
      <c r="Q3459" s="167">
        <v>125</v>
      </c>
      <c r="S3459" s="167">
        <f t="shared" ref="S3459:S3522" si="54">Q3459-R3459</f>
        <v>125</v>
      </c>
      <c r="T3459" s="167" t="s">
        <v>1361</v>
      </c>
    </row>
    <row r="3460" spans="1:20">
      <c r="A3460" s="167">
        <v>52100</v>
      </c>
      <c r="B3460" s="168">
        <v>45901</v>
      </c>
      <c r="C3460" s="168">
        <v>45901</v>
      </c>
      <c r="D3460" s="167" t="s">
        <v>5017</v>
      </c>
      <c r="E3460" s="167" t="s">
        <v>5017</v>
      </c>
      <c r="F3460" s="167" t="s">
        <v>1425</v>
      </c>
      <c r="G3460" s="167" t="s">
        <v>1426</v>
      </c>
      <c r="I3460" s="167" t="s">
        <v>1405</v>
      </c>
      <c r="J3460" s="167" t="s">
        <v>1450</v>
      </c>
      <c r="K3460" s="167" t="s">
        <v>1004</v>
      </c>
      <c r="L3460" s="167" t="s">
        <v>1451</v>
      </c>
      <c r="M3460" s="167" t="s">
        <v>2722</v>
      </c>
      <c r="O3460" s="167">
        <v>10807</v>
      </c>
      <c r="P3460" s="167" t="s">
        <v>4987</v>
      </c>
      <c r="Q3460" s="167">
        <v>2.66</v>
      </c>
      <c r="S3460" s="167">
        <f t="shared" si="54"/>
        <v>2.66</v>
      </c>
      <c r="T3460" s="167" t="s">
        <v>1361</v>
      </c>
    </row>
    <row r="3461" spans="1:20">
      <c r="A3461" s="167">
        <v>52100</v>
      </c>
      <c r="B3461" s="168">
        <v>45901</v>
      </c>
      <c r="C3461" s="168">
        <v>45901</v>
      </c>
      <c r="D3461" s="167" t="s">
        <v>5017</v>
      </c>
      <c r="E3461" s="167" t="s">
        <v>5017</v>
      </c>
      <c r="F3461" s="167" t="s">
        <v>1408</v>
      </c>
      <c r="G3461" s="167" t="s">
        <v>1409</v>
      </c>
      <c r="I3461" s="167" t="s">
        <v>1405</v>
      </c>
      <c r="J3461" s="167" t="s">
        <v>1435</v>
      </c>
      <c r="K3461" s="167" t="s">
        <v>1004</v>
      </c>
      <c r="L3461" s="167" t="s">
        <v>1436</v>
      </c>
      <c r="M3461" s="167" t="s">
        <v>2722</v>
      </c>
      <c r="O3461" s="167">
        <v>10807</v>
      </c>
      <c r="P3461" s="167" t="s">
        <v>4987</v>
      </c>
      <c r="Q3461" s="167">
        <v>20.7</v>
      </c>
      <c r="S3461" s="167">
        <f t="shared" si="54"/>
        <v>20.7</v>
      </c>
      <c r="T3461" s="167" t="s">
        <v>1361</v>
      </c>
    </row>
    <row r="3462" spans="1:20">
      <c r="A3462" s="167">
        <v>52100</v>
      </c>
      <c r="B3462" s="168">
        <v>45901</v>
      </c>
      <c r="C3462" s="168">
        <v>45901</v>
      </c>
      <c r="D3462" s="167" t="s">
        <v>5017</v>
      </c>
      <c r="E3462" s="167" t="s">
        <v>5017</v>
      </c>
      <c r="F3462" s="167" t="s">
        <v>1408</v>
      </c>
      <c r="G3462" s="167" t="s">
        <v>1409</v>
      </c>
      <c r="I3462" s="167" t="s">
        <v>1405</v>
      </c>
      <c r="J3462" s="167" t="s">
        <v>1416</v>
      </c>
      <c r="K3462" s="167" t="s">
        <v>1004</v>
      </c>
      <c r="L3462" s="167" t="s">
        <v>1417</v>
      </c>
      <c r="M3462" s="167" t="s">
        <v>2722</v>
      </c>
      <c r="O3462" s="167">
        <v>10807</v>
      </c>
      <c r="P3462" s="167" t="s">
        <v>4987</v>
      </c>
      <c r="Q3462" s="167">
        <v>25</v>
      </c>
      <c r="S3462" s="167">
        <f t="shared" si="54"/>
        <v>25</v>
      </c>
      <c r="T3462" s="167" t="s">
        <v>1361</v>
      </c>
    </row>
    <row r="3463" spans="1:20">
      <c r="A3463" s="167">
        <v>52100</v>
      </c>
      <c r="B3463" s="168">
        <v>45901</v>
      </c>
      <c r="C3463" s="168">
        <v>45901</v>
      </c>
      <c r="D3463" s="167" t="s">
        <v>5017</v>
      </c>
      <c r="E3463" s="167" t="s">
        <v>5017</v>
      </c>
      <c r="F3463" s="167" t="s">
        <v>1408</v>
      </c>
      <c r="G3463" s="167" t="s">
        <v>1409</v>
      </c>
      <c r="I3463" s="167" t="s">
        <v>1405</v>
      </c>
      <c r="J3463" s="167" t="s">
        <v>1422</v>
      </c>
      <c r="K3463" s="167" t="s">
        <v>1004</v>
      </c>
      <c r="L3463" s="167" t="s">
        <v>1423</v>
      </c>
      <c r="M3463" s="167" t="s">
        <v>2722</v>
      </c>
      <c r="O3463" s="167">
        <v>10807</v>
      </c>
      <c r="P3463" s="167" t="s">
        <v>4987</v>
      </c>
      <c r="Q3463" s="167">
        <v>40.25</v>
      </c>
      <c r="S3463" s="167">
        <f t="shared" si="54"/>
        <v>40.25</v>
      </c>
      <c r="T3463" s="167" t="s">
        <v>1361</v>
      </c>
    </row>
    <row r="3464" spans="1:20">
      <c r="A3464" s="167">
        <v>52100</v>
      </c>
      <c r="B3464" s="168">
        <v>45901</v>
      </c>
      <c r="C3464" s="168">
        <v>45901</v>
      </c>
      <c r="D3464" s="167" t="s">
        <v>5017</v>
      </c>
      <c r="E3464" s="167" t="s">
        <v>5017</v>
      </c>
      <c r="F3464" s="167" t="s">
        <v>1408</v>
      </c>
      <c r="G3464" s="167" t="s">
        <v>1409</v>
      </c>
      <c r="I3464" s="167" t="s">
        <v>1405</v>
      </c>
      <c r="J3464" s="167" t="s">
        <v>1413</v>
      </c>
      <c r="K3464" s="167" t="s">
        <v>1004</v>
      </c>
      <c r="L3464" s="167" t="s">
        <v>1414</v>
      </c>
      <c r="M3464" s="167" t="s">
        <v>2722</v>
      </c>
      <c r="O3464" s="167">
        <v>10807</v>
      </c>
      <c r="P3464" s="167" t="s">
        <v>4987</v>
      </c>
      <c r="Q3464" s="167">
        <v>93</v>
      </c>
      <c r="S3464" s="167">
        <f t="shared" si="54"/>
        <v>93</v>
      </c>
      <c r="T3464" s="167" t="s">
        <v>1361</v>
      </c>
    </row>
    <row r="3465" spans="1:20">
      <c r="A3465" s="167">
        <v>52100</v>
      </c>
      <c r="B3465" s="168">
        <v>45901</v>
      </c>
      <c r="C3465" s="168">
        <v>45901</v>
      </c>
      <c r="D3465" s="167" t="s">
        <v>5017</v>
      </c>
      <c r="E3465" s="167" t="s">
        <v>5017</v>
      </c>
      <c r="F3465" s="167" t="s">
        <v>1408</v>
      </c>
      <c r="G3465" s="167" t="s">
        <v>1409</v>
      </c>
      <c r="I3465" s="167" t="s">
        <v>1405</v>
      </c>
      <c r="J3465" s="167" t="s">
        <v>1410</v>
      </c>
      <c r="K3465" s="167" t="s">
        <v>1004</v>
      </c>
      <c r="L3465" s="167" t="s">
        <v>1411</v>
      </c>
      <c r="M3465" s="167" t="s">
        <v>2722</v>
      </c>
      <c r="O3465" s="167">
        <v>10807</v>
      </c>
      <c r="P3465" s="167" t="s">
        <v>4987</v>
      </c>
      <c r="Q3465" s="167">
        <v>125</v>
      </c>
      <c r="S3465" s="167">
        <f t="shared" si="54"/>
        <v>125</v>
      </c>
      <c r="T3465" s="167" t="s">
        <v>1361</v>
      </c>
    </row>
    <row r="3466" spans="1:20">
      <c r="A3466" s="167">
        <v>52100</v>
      </c>
      <c r="B3466" s="168">
        <v>45901</v>
      </c>
      <c r="C3466" s="168">
        <v>45901</v>
      </c>
      <c r="D3466" s="167" t="s">
        <v>5252</v>
      </c>
      <c r="E3466" s="167" t="s">
        <v>5252</v>
      </c>
      <c r="F3466" s="167" t="s">
        <v>1408</v>
      </c>
      <c r="G3466" s="167" t="s">
        <v>1409</v>
      </c>
      <c r="I3466" s="167" t="s">
        <v>1405</v>
      </c>
      <c r="J3466" s="167" t="s">
        <v>1624</v>
      </c>
      <c r="K3466" s="167" t="s">
        <v>1072</v>
      </c>
      <c r="L3466" s="167" t="s">
        <v>1625</v>
      </c>
      <c r="M3466" s="167" t="s">
        <v>2919</v>
      </c>
      <c r="O3466" s="167">
        <v>10774</v>
      </c>
      <c r="P3466" s="167" t="s">
        <v>4987</v>
      </c>
      <c r="Q3466" s="167">
        <v>51.3</v>
      </c>
      <c r="S3466" s="167">
        <f t="shared" si="54"/>
        <v>51.3</v>
      </c>
      <c r="T3466" s="167" t="s">
        <v>1361</v>
      </c>
    </row>
    <row r="3467" spans="1:20">
      <c r="A3467" s="167">
        <v>52100</v>
      </c>
      <c r="B3467" s="168">
        <v>45901</v>
      </c>
      <c r="C3467" s="168">
        <v>45901</v>
      </c>
      <c r="D3467" s="167" t="s">
        <v>5252</v>
      </c>
      <c r="E3467" s="167" t="s">
        <v>5252</v>
      </c>
      <c r="F3467" s="167" t="s">
        <v>1408</v>
      </c>
      <c r="G3467" s="167" t="s">
        <v>1409</v>
      </c>
      <c r="I3467" s="167" t="s">
        <v>1405</v>
      </c>
      <c r="J3467" s="167" t="s">
        <v>1422</v>
      </c>
      <c r="K3467" s="167" t="s">
        <v>1072</v>
      </c>
      <c r="L3467" s="167" t="s">
        <v>1423</v>
      </c>
      <c r="M3467" s="167" t="s">
        <v>2919</v>
      </c>
      <c r="O3467" s="167">
        <v>10774</v>
      </c>
      <c r="P3467" s="167" t="s">
        <v>4987</v>
      </c>
      <c r="Q3467" s="167">
        <v>56</v>
      </c>
      <c r="S3467" s="167">
        <f t="shared" si="54"/>
        <v>56</v>
      </c>
      <c r="T3467" s="167" t="s">
        <v>1361</v>
      </c>
    </row>
    <row r="3468" spans="1:20">
      <c r="A3468" s="167">
        <v>52100</v>
      </c>
      <c r="B3468" s="168">
        <v>45901</v>
      </c>
      <c r="C3468" s="168">
        <v>45901</v>
      </c>
      <c r="D3468" s="167" t="s">
        <v>5253</v>
      </c>
      <c r="E3468" s="167" t="s">
        <v>5253</v>
      </c>
      <c r="F3468" s="167" t="s">
        <v>1408</v>
      </c>
      <c r="G3468" s="167" t="s">
        <v>1409</v>
      </c>
      <c r="I3468" s="167" t="s">
        <v>1405</v>
      </c>
      <c r="J3468" s="167" t="s">
        <v>1416</v>
      </c>
      <c r="K3468" s="167" t="s">
        <v>1093</v>
      </c>
      <c r="L3468" s="167" t="s">
        <v>1417</v>
      </c>
      <c r="M3468" s="167" t="s">
        <v>3005</v>
      </c>
      <c r="O3468" s="167">
        <v>10842</v>
      </c>
      <c r="P3468" s="167" t="s">
        <v>4987</v>
      </c>
      <c r="Q3468" s="167">
        <v>25</v>
      </c>
      <c r="S3468" s="167">
        <f t="shared" si="54"/>
        <v>25</v>
      </c>
      <c r="T3468" s="167" t="s">
        <v>1361</v>
      </c>
    </row>
    <row r="3469" spans="1:20">
      <c r="A3469" s="167">
        <v>52100</v>
      </c>
      <c r="B3469" s="168">
        <v>45901</v>
      </c>
      <c r="C3469" s="168">
        <v>45901</v>
      </c>
      <c r="D3469" s="167" t="s">
        <v>5253</v>
      </c>
      <c r="E3469" s="167" t="s">
        <v>5253</v>
      </c>
      <c r="F3469" s="167" t="s">
        <v>1408</v>
      </c>
      <c r="G3469" s="167" t="s">
        <v>1409</v>
      </c>
      <c r="I3469" s="167" t="s">
        <v>1405</v>
      </c>
      <c r="J3469" s="167" t="s">
        <v>1435</v>
      </c>
      <c r="K3469" s="167" t="s">
        <v>1093</v>
      </c>
      <c r="L3469" s="167" t="s">
        <v>1436</v>
      </c>
      <c r="M3469" s="167" t="s">
        <v>3005</v>
      </c>
      <c r="O3469" s="167">
        <v>10842</v>
      </c>
      <c r="P3469" s="167" t="s">
        <v>4987</v>
      </c>
      <c r="Q3469" s="167">
        <v>48.6</v>
      </c>
      <c r="S3469" s="167">
        <f t="shared" si="54"/>
        <v>48.6</v>
      </c>
      <c r="T3469" s="167" t="s">
        <v>1361</v>
      </c>
    </row>
    <row r="3470" spans="1:20">
      <c r="A3470" s="167">
        <v>52100</v>
      </c>
      <c r="B3470" s="168">
        <v>45901</v>
      </c>
      <c r="C3470" s="168">
        <v>45901</v>
      </c>
      <c r="D3470" s="167" t="s">
        <v>5253</v>
      </c>
      <c r="E3470" s="167" t="s">
        <v>5253</v>
      </c>
      <c r="F3470" s="167" t="s">
        <v>1408</v>
      </c>
      <c r="G3470" s="167" t="s">
        <v>1409</v>
      </c>
      <c r="I3470" s="167" t="s">
        <v>1405</v>
      </c>
      <c r="J3470" s="167" t="s">
        <v>1422</v>
      </c>
      <c r="K3470" s="167" t="s">
        <v>1093</v>
      </c>
      <c r="L3470" s="167" t="s">
        <v>1423</v>
      </c>
      <c r="M3470" s="167" t="s">
        <v>3005</v>
      </c>
      <c r="O3470" s="167">
        <v>10842</v>
      </c>
      <c r="P3470" s="167" t="s">
        <v>4987</v>
      </c>
      <c r="Q3470" s="167">
        <v>98</v>
      </c>
      <c r="S3470" s="167">
        <f t="shared" si="54"/>
        <v>98</v>
      </c>
      <c r="T3470" s="167" t="s">
        <v>1361</v>
      </c>
    </row>
    <row r="3471" spans="1:20">
      <c r="A3471" s="167">
        <v>52100</v>
      </c>
      <c r="B3471" s="168">
        <v>45901</v>
      </c>
      <c r="C3471" s="168">
        <v>45901</v>
      </c>
      <c r="D3471" s="167" t="s">
        <v>5253</v>
      </c>
      <c r="E3471" s="167" t="s">
        <v>5253</v>
      </c>
      <c r="F3471" s="167" t="s">
        <v>1408</v>
      </c>
      <c r="G3471" s="167" t="s">
        <v>1409</v>
      </c>
      <c r="I3471" s="167" t="s">
        <v>1405</v>
      </c>
      <c r="J3471" s="167" t="s">
        <v>1410</v>
      </c>
      <c r="K3471" s="167" t="s">
        <v>1093</v>
      </c>
      <c r="L3471" s="167" t="s">
        <v>1411</v>
      </c>
      <c r="M3471" s="167" t="s">
        <v>3005</v>
      </c>
      <c r="O3471" s="167">
        <v>10842</v>
      </c>
      <c r="P3471" s="167" t="s">
        <v>4987</v>
      </c>
      <c r="Q3471" s="167">
        <v>125</v>
      </c>
      <c r="S3471" s="167">
        <f t="shared" si="54"/>
        <v>125</v>
      </c>
      <c r="T3471" s="167" t="s">
        <v>1361</v>
      </c>
    </row>
    <row r="3472" spans="1:20">
      <c r="A3472" s="167">
        <v>52100</v>
      </c>
      <c r="B3472" s="168">
        <v>45901</v>
      </c>
      <c r="C3472" s="168">
        <v>45901</v>
      </c>
      <c r="D3472" s="167" t="s">
        <v>5253</v>
      </c>
      <c r="E3472" s="167" t="s">
        <v>5253</v>
      </c>
      <c r="F3472" s="167" t="s">
        <v>1408</v>
      </c>
      <c r="G3472" s="167" t="s">
        <v>1409</v>
      </c>
      <c r="I3472" s="167" t="s">
        <v>1405</v>
      </c>
      <c r="J3472" s="167" t="s">
        <v>1432</v>
      </c>
      <c r="K3472" s="167" t="s">
        <v>1093</v>
      </c>
      <c r="L3472" s="167" t="s">
        <v>1433</v>
      </c>
      <c r="M3472" s="167" t="s">
        <v>3005</v>
      </c>
      <c r="O3472" s="167">
        <v>10842</v>
      </c>
      <c r="P3472" s="167" t="s">
        <v>4987</v>
      </c>
      <c r="Q3472" s="167">
        <v>140</v>
      </c>
      <c r="S3472" s="167">
        <f t="shared" si="54"/>
        <v>140</v>
      </c>
      <c r="T3472" s="167" t="s">
        <v>1361</v>
      </c>
    </row>
    <row r="3473" spans="1:20">
      <c r="A3473" s="167">
        <v>52100</v>
      </c>
      <c r="B3473" s="168">
        <v>45901</v>
      </c>
      <c r="C3473" s="168">
        <v>45901</v>
      </c>
      <c r="D3473" s="167" t="s">
        <v>5253</v>
      </c>
      <c r="E3473" s="167" t="s">
        <v>5253</v>
      </c>
      <c r="F3473" s="167" t="s">
        <v>1408</v>
      </c>
      <c r="G3473" s="167" t="s">
        <v>1409</v>
      </c>
      <c r="I3473" s="167" t="s">
        <v>1405</v>
      </c>
      <c r="J3473" s="167" t="s">
        <v>1624</v>
      </c>
      <c r="K3473" s="167" t="s">
        <v>1093</v>
      </c>
      <c r="L3473" s="167" t="s">
        <v>1625</v>
      </c>
      <c r="M3473" s="167" t="s">
        <v>3005</v>
      </c>
      <c r="O3473" s="167">
        <v>10842</v>
      </c>
      <c r="P3473" s="167" t="s">
        <v>4987</v>
      </c>
      <c r="Q3473" s="167">
        <v>172.8</v>
      </c>
      <c r="S3473" s="167">
        <f t="shared" si="54"/>
        <v>172.8</v>
      </c>
      <c r="T3473" s="167" t="s">
        <v>1361</v>
      </c>
    </row>
    <row r="3474" spans="1:20">
      <c r="A3474" s="167">
        <v>52100</v>
      </c>
      <c r="B3474" s="168">
        <v>45901</v>
      </c>
      <c r="C3474" s="168">
        <v>45901</v>
      </c>
      <c r="D3474" s="167" t="s">
        <v>5253</v>
      </c>
      <c r="E3474" s="167" t="s">
        <v>5253</v>
      </c>
      <c r="F3474" s="167" t="s">
        <v>1408</v>
      </c>
      <c r="G3474" s="167" t="s">
        <v>1409</v>
      </c>
      <c r="I3474" s="167" t="s">
        <v>1405</v>
      </c>
      <c r="J3474" s="167" t="s">
        <v>1413</v>
      </c>
      <c r="K3474" s="167" t="s">
        <v>1093</v>
      </c>
      <c r="L3474" s="167" t="s">
        <v>1414</v>
      </c>
      <c r="M3474" s="167" t="s">
        <v>3005</v>
      </c>
      <c r="O3474" s="167">
        <v>10842</v>
      </c>
      <c r="P3474" s="167" t="s">
        <v>4987</v>
      </c>
      <c r="Q3474" s="167">
        <v>285</v>
      </c>
      <c r="S3474" s="167">
        <f t="shared" si="54"/>
        <v>285</v>
      </c>
      <c r="T3474" s="167" t="s">
        <v>1361</v>
      </c>
    </row>
    <row r="3475" spans="1:20">
      <c r="A3475" s="167">
        <v>52100</v>
      </c>
      <c r="B3475" s="168">
        <v>45901</v>
      </c>
      <c r="C3475" s="168">
        <v>45901</v>
      </c>
      <c r="D3475" s="167" t="s">
        <v>5018</v>
      </c>
      <c r="E3475" s="167" t="s">
        <v>5018</v>
      </c>
      <c r="F3475" s="167" t="s">
        <v>1425</v>
      </c>
      <c r="G3475" s="167" t="s">
        <v>1426</v>
      </c>
      <c r="I3475" s="167" t="s">
        <v>1405</v>
      </c>
      <c r="J3475" s="167" t="s">
        <v>2183</v>
      </c>
      <c r="K3475" s="167" t="s">
        <v>1096</v>
      </c>
      <c r="L3475" s="167" t="s">
        <v>2184</v>
      </c>
      <c r="M3475" s="167" t="s">
        <v>3052</v>
      </c>
      <c r="O3475" s="167">
        <v>10832</v>
      </c>
      <c r="P3475" s="167" t="s">
        <v>4987</v>
      </c>
      <c r="Q3475" s="167">
        <v>50</v>
      </c>
      <c r="S3475" s="167">
        <f t="shared" si="54"/>
        <v>50</v>
      </c>
      <c r="T3475" s="167" t="s">
        <v>1361</v>
      </c>
    </row>
    <row r="3476" spans="1:20">
      <c r="A3476" s="167">
        <v>52100</v>
      </c>
      <c r="B3476" s="168">
        <v>45901</v>
      </c>
      <c r="C3476" s="168">
        <v>45901</v>
      </c>
      <c r="D3476" s="167" t="s">
        <v>5018</v>
      </c>
      <c r="E3476" s="167" t="s">
        <v>5018</v>
      </c>
      <c r="F3476" s="167" t="s">
        <v>1408</v>
      </c>
      <c r="G3476" s="167" t="s">
        <v>1409</v>
      </c>
      <c r="I3476" s="167" t="s">
        <v>1405</v>
      </c>
      <c r="J3476" s="167" t="s">
        <v>1435</v>
      </c>
      <c r="K3476" s="167" t="s">
        <v>1096</v>
      </c>
      <c r="L3476" s="167" t="s">
        <v>1436</v>
      </c>
      <c r="M3476" s="167" t="s">
        <v>3052</v>
      </c>
      <c r="O3476" s="167">
        <v>10832</v>
      </c>
      <c r="P3476" s="167" t="s">
        <v>4987</v>
      </c>
      <c r="Q3476" s="167">
        <v>114.3</v>
      </c>
      <c r="S3476" s="167">
        <f t="shared" si="54"/>
        <v>114.3</v>
      </c>
      <c r="T3476" s="167" t="s">
        <v>1361</v>
      </c>
    </row>
    <row r="3477" spans="1:20">
      <c r="A3477" s="167">
        <v>52100</v>
      </c>
      <c r="B3477" s="168">
        <v>45901</v>
      </c>
      <c r="C3477" s="168">
        <v>45901</v>
      </c>
      <c r="D3477" s="167" t="s">
        <v>5018</v>
      </c>
      <c r="E3477" s="167" t="s">
        <v>5018</v>
      </c>
      <c r="F3477" s="167" t="s">
        <v>1408</v>
      </c>
      <c r="G3477" s="167" t="s">
        <v>1409</v>
      </c>
      <c r="I3477" s="167" t="s">
        <v>1405</v>
      </c>
      <c r="J3477" s="167" t="s">
        <v>1422</v>
      </c>
      <c r="K3477" s="167" t="s">
        <v>1096</v>
      </c>
      <c r="L3477" s="167" t="s">
        <v>1423</v>
      </c>
      <c r="M3477" s="167" t="s">
        <v>3052</v>
      </c>
      <c r="O3477" s="167">
        <v>10832</v>
      </c>
      <c r="P3477" s="167" t="s">
        <v>4987</v>
      </c>
      <c r="Q3477" s="167">
        <v>277.22000000000003</v>
      </c>
      <c r="S3477" s="167">
        <f t="shared" si="54"/>
        <v>277.22000000000003</v>
      </c>
      <c r="T3477" s="167" t="s">
        <v>1361</v>
      </c>
    </row>
    <row r="3478" spans="1:20">
      <c r="A3478" s="167">
        <v>52100</v>
      </c>
      <c r="B3478" s="168">
        <v>45901</v>
      </c>
      <c r="C3478" s="168">
        <v>45901</v>
      </c>
      <c r="D3478" s="167" t="s">
        <v>5018</v>
      </c>
      <c r="E3478" s="167" t="s">
        <v>5018</v>
      </c>
      <c r="F3478" s="167" t="s">
        <v>1408</v>
      </c>
      <c r="G3478" s="167" t="s">
        <v>1409</v>
      </c>
      <c r="I3478" s="167" t="s">
        <v>1405</v>
      </c>
      <c r="J3478" s="167" t="s">
        <v>1410</v>
      </c>
      <c r="K3478" s="167" t="s">
        <v>1096</v>
      </c>
      <c r="L3478" s="167" t="s">
        <v>1411</v>
      </c>
      <c r="M3478" s="167" t="s">
        <v>3052</v>
      </c>
      <c r="O3478" s="167">
        <v>10832</v>
      </c>
      <c r="P3478" s="167" t="s">
        <v>4987</v>
      </c>
      <c r="Q3478" s="167">
        <v>375</v>
      </c>
      <c r="S3478" s="167">
        <f t="shared" si="54"/>
        <v>375</v>
      </c>
      <c r="T3478" s="167" t="s">
        <v>1361</v>
      </c>
    </row>
    <row r="3479" spans="1:20">
      <c r="A3479" s="167">
        <v>52100</v>
      </c>
      <c r="B3479" s="168">
        <v>45901</v>
      </c>
      <c r="C3479" s="168">
        <v>45901</v>
      </c>
      <c r="D3479" s="167" t="s">
        <v>5421</v>
      </c>
      <c r="E3479" s="167" t="s">
        <v>5421</v>
      </c>
      <c r="F3479" s="167" t="s">
        <v>1425</v>
      </c>
      <c r="G3479" s="167" t="s">
        <v>1426</v>
      </c>
      <c r="I3479" s="167" t="s">
        <v>1405</v>
      </c>
      <c r="J3479" s="167" t="s">
        <v>1432</v>
      </c>
      <c r="K3479" s="167" t="s">
        <v>1101</v>
      </c>
      <c r="L3479" s="167" t="s">
        <v>1433</v>
      </c>
      <c r="M3479" s="167" t="s">
        <v>3329</v>
      </c>
      <c r="O3479" s="167">
        <v>10805</v>
      </c>
      <c r="P3479" s="167" t="s">
        <v>4987</v>
      </c>
      <c r="Q3479" s="167">
        <v>136</v>
      </c>
      <c r="S3479" s="167">
        <f t="shared" si="54"/>
        <v>136</v>
      </c>
      <c r="T3479" s="167" t="s">
        <v>1361</v>
      </c>
    </row>
    <row r="3480" spans="1:20">
      <c r="A3480" s="167">
        <v>52100</v>
      </c>
      <c r="B3480" s="168">
        <v>45901</v>
      </c>
      <c r="C3480" s="168">
        <v>45901</v>
      </c>
      <c r="D3480" s="167" t="s">
        <v>5421</v>
      </c>
      <c r="E3480" s="167" t="s">
        <v>5421</v>
      </c>
      <c r="F3480" s="167" t="s">
        <v>1408</v>
      </c>
      <c r="G3480" s="167" t="s">
        <v>1409</v>
      </c>
      <c r="I3480" s="167" t="s">
        <v>1405</v>
      </c>
      <c r="J3480" s="167" t="s">
        <v>1416</v>
      </c>
      <c r="K3480" s="167" t="s">
        <v>1101</v>
      </c>
      <c r="L3480" s="167" t="s">
        <v>1417</v>
      </c>
      <c r="M3480" s="167" t="s">
        <v>3329</v>
      </c>
      <c r="O3480" s="167">
        <v>10805</v>
      </c>
      <c r="P3480" s="167" t="s">
        <v>4987</v>
      </c>
      <c r="Q3480" s="167">
        <v>25</v>
      </c>
      <c r="S3480" s="167">
        <f t="shared" si="54"/>
        <v>25</v>
      </c>
      <c r="T3480" s="167" t="s">
        <v>1361</v>
      </c>
    </row>
    <row r="3481" spans="1:20">
      <c r="A3481" s="167">
        <v>52100</v>
      </c>
      <c r="B3481" s="168">
        <v>45901</v>
      </c>
      <c r="C3481" s="168">
        <v>45901</v>
      </c>
      <c r="D3481" s="167" t="s">
        <v>5421</v>
      </c>
      <c r="E3481" s="167" t="s">
        <v>5421</v>
      </c>
      <c r="F3481" s="167" t="s">
        <v>1408</v>
      </c>
      <c r="G3481" s="167" t="s">
        <v>1409</v>
      </c>
      <c r="I3481" s="167" t="s">
        <v>1405</v>
      </c>
      <c r="J3481" s="167" t="s">
        <v>1435</v>
      </c>
      <c r="K3481" s="167" t="s">
        <v>1101</v>
      </c>
      <c r="L3481" s="167" t="s">
        <v>1436</v>
      </c>
      <c r="M3481" s="167" t="s">
        <v>3329</v>
      </c>
      <c r="O3481" s="167">
        <v>10805</v>
      </c>
      <c r="P3481" s="167" t="s">
        <v>4987</v>
      </c>
      <c r="Q3481" s="167">
        <v>32.4</v>
      </c>
      <c r="S3481" s="167">
        <f t="shared" si="54"/>
        <v>32.4</v>
      </c>
      <c r="T3481" s="167" t="s">
        <v>1361</v>
      </c>
    </row>
    <row r="3482" spans="1:20">
      <c r="A3482" s="167">
        <v>52100</v>
      </c>
      <c r="B3482" s="168">
        <v>45901</v>
      </c>
      <c r="C3482" s="168">
        <v>45901</v>
      </c>
      <c r="D3482" s="167" t="s">
        <v>5421</v>
      </c>
      <c r="E3482" s="167" t="s">
        <v>5421</v>
      </c>
      <c r="F3482" s="167" t="s">
        <v>1408</v>
      </c>
      <c r="G3482" s="167" t="s">
        <v>1409</v>
      </c>
      <c r="I3482" s="167" t="s">
        <v>1405</v>
      </c>
      <c r="J3482" s="167" t="s">
        <v>1422</v>
      </c>
      <c r="K3482" s="167" t="s">
        <v>1101</v>
      </c>
      <c r="L3482" s="167" t="s">
        <v>1423</v>
      </c>
      <c r="M3482" s="167" t="s">
        <v>3329</v>
      </c>
      <c r="O3482" s="167">
        <v>10805</v>
      </c>
      <c r="P3482" s="167" t="s">
        <v>4987</v>
      </c>
      <c r="Q3482" s="167">
        <v>61.25</v>
      </c>
      <c r="S3482" s="167">
        <f t="shared" si="54"/>
        <v>61.25</v>
      </c>
      <c r="T3482" s="167" t="s">
        <v>1361</v>
      </c>
    </row>
    <row r="3483" spans="1:20">
      <c r="A3483" s="167">
        <v>52100</v>
      </c>
      <c r="B3483" s="168">
        <v>45901</v>
      </c>
      <c r="C3483" s="168">
        <v>45901</v>
      </c>
      <c r="D3483" s="167" t="s">
        <v>5421</v>
      </c>
      <c r="E3483" s="167" t="s">
        <v>5421</v>
      </c>
      <c r="F3483" s="167" t="s">
        <v>1408</v>
      </c>
      <c r="G3483" s="167" t="s">
        <v>1409</v>
      </c>
      <c r="I3483" s="167" t="s">
        <v>1405</v>
      </c>
      <c r="J3483" s="167" t="s">
        <v>1413</v>
      </c>
      <c r="K3483" s="167" t="s">
        <v>1101</v>
      </c>
      <c r="L3483" s="167" t="s">
        <v>1414</v>
      </c>
      <c r="M3483" s="167" t="s">
        <v>3329</v>
      </c>
      <c r="O3483" s="167">
        <v>10805</v>
      </c>
      <c r="P3483" s="167" t="s">
        <v>4987</v>
      </c>
      <c r="Q3483" s="167">
        <v>105</v>
      </c>
      <c r="S3483" s="167">
        <f t="shared" si="54"/>
        <v>105</v>
      </c>
      <c r="T3483" s="167" t="s">
        <v>1361</v>
      </c>
    </row>
    <row r="3484" spans="1:20">
      <c r="A3484" s="167">
        <v>52100</v>
      </c>
      <c r="B3484" s="168">
        <v>45901</v>
      </c>
      <c r="C3484" s="168">
        <v>45901</v>
      </c>
      <c r="D3484" s="167" t="s">
        <v>5254</v>
      </c>
      <c r="E3484" s="167" t="s">
        <v>5254</v>
      </c>
      <c r="F3484" s="167" t="s">
        <v>1408</v>
      </c>
      <c r="G3484" s="167" t="s">
        <v>1409</v>
      </c>
      <c r="I3484" s="167" t="s">
        <v>1405</v>
      </c>
      <c r="J3484" s="167" t="s">
        <v>1416</v>
      </c>
      <c r="K3484" s="167" t="s">
        <v>1120</v>
      </c>
      <c r="L3484" s="167" t="s">
        <v>1417</v>
      </c>
      <c r="M3484" s="167" t="s">
        <v>3366</v>
      </c>
      <c r="O3484" s="167">
        <v>10826</v>
      </c>
      <c r="P3484" s="167" t="s">
        <v>4987</v>
      </c>
      <c r="Q3484" s="167">
        <v>25</v>
      </c>
      <c r="S3484" s="167">
        <f t="shared" si="54"/>
        <v>25</v>
      </c>
      <c r="T3484" s="167" t="s">
        <v>1361</v>
      </c>
    </row>
    <row r="3485" spans="1:20">
      <c r="A3485" s="167">
        <v>52100</v>
      </c>
      <c r="B3485" s="168">
        <v>45901</v>
      </c>
      <c r="C3485" s="168">
        <v>45901</v>
      </c>
      <c r="D3485" s="167" t="s">
        <v>5254</v>
      </c>
      <c r="E3485" s="167" t="s">
        <v>5254</v>
      </c>
      <c r="F3485" s="167" t="s">
        <v>1408</v>
      </c>
      <c r="G3485" s="167" t="s">
        <v>1409</v>
      </c>
      <c r="I3485" s="167" t="s">
        <v>1405</v>
      </c>
      <c r="J3485" s="167" t="s">
        <v>1435</v>
      </c>
      <c r="K3485" s="167" t="s">
        <v>1120</v>
      </c>
      <c r="L3485" s="167" t="s">
        <v>1436</v>
      </c>
      <c r="M3485" s="167" t="s">
        <v>3366</v>
      </c>
      <c r="O3485" s="167">
        <v>10826</v>
      </c>
      <c r="P3485" s="167" t="s">
        <v>4987</v>
      </c>
      <c r="Q3485" s="167">
        <v>36</v>
      </c>
      <c r="S3485" s="167">
        <f t="shared" si="54"/>
        <v>36</v>
      </c>
      <c r="T3485" s="167" t="s">
        <v>1361</v>
      </c>
    </row>
    <row r="3486" spans="1:20">
      <c r="A3486" s="167">
        <v>52100</v>
      </c>
      <c r="B3486" s="168">
        <v>45901</v>
      </c>
      <c r="C3486" s="168">
        <v>45901</v>
      </c>
      <c r="D3486" s="167" t="s">
        <v>5254</v>
      </c>
      <c r="E3486" s="167" t="s">
        <v>5254</v>
      </c>
      <c r="F3486" s="167" t="s">
        <v>1408</v>
      </c>
      <c r="G3486" s="167" t="s">
        <v>1409</v>
      </c>
      <c r="I3486" s="167" t="s">
        <v>1405</v>
      </c>
      <c r="J3486" s="167" t="s">
        <v>1432</v>
      </c>
      <c r="K3486" s="167" t="s">
        <v>1120</v>
      </c>
      <c r="L3486" s="167" t="s">
        <v>1433</v>
      </c>
      <c r="M3486" s="167" t="s">
        <v>3366</v>
      </c>
      <c r="O3486" s="167">
        <v>10826</v>
      </c>
      <c r="P3486" s="167" t="s">
        <v>4987</v>
      </c>
      <c r="Q3486" s="167">
        <v>88</v>
      </c>
      <c r="S3486" s="167">
        <f t="shared" si="54"/>
        <v>88</v>
      </c>
      <c r="T3486" s="167" t="s">
        <v>1361</v>
      </c>
    </row>
    <row r="3487" spans="1:20">
      <c r="A3487" s="167">
        <v>52100</v>
      </c>
      <c r="B3487" s="168">
        <v>45901</v>
      </c>
      <c r="C3487" s="168">
        <v>45901</v>
      </c>
      <c r="D3487" s="167" t="s">
        <v>5254</v>
      </c>
      <c r="E3487" s="167" t="s">
        <v>5254</v>
      </c>
      <c r="F3487" s="167" t="s">
        <v>1408</v>
      </c>
      <c r="G3487" s="167" t="s">
        <v>1409</v>
      </c>
      <c r="I3487" s="167" t="s">
        <v>1405</v>
      </c>
      <c r="J3487" s="167" t="s">
        <v>1422</v>
      </c>
      <c r="K3487" s="167" t="s">
        <v>1120</v>
      </c>
      <c r="L3487" s="167" t="s">
        <v>1423</v>
      </c>
      <c r="M3487" s="167" t="s">
        <v>3366</v>
      </c>
      <c r="O3487" s="167">
        <v>10826</v>
      </c>
      <c r="P3487" s="167" t="s">
        <v>4987</v>
      </c>
      <c r="Q3487" s="167">
        <v>108.5</v>
      </c>
      <c r="S3487" s="167">
        <f t="shared" si="54"/>
        <v>108.5</v>
      </c>
      <c r="T3487" s="167" t="s">
        <v>1361</v>
      </c>
    </row>
    <row r="3488" spans="1:20">
      <c r="A3488" s="167">
        <v>52100</v>
      </c>
      <c r="B3488" s="168">
        <v>45901</v>
      </c>
      <c r="C3488" s="168">
        <v>45901</v>
      </c>
      <c r="D3488" s="167" t="s">
        <v>5254</v>
      </c>
      <c r="E3488" s="167" t="s">
        <v>5254</v>
      </c>
      <c r="F3488" s="167" t="s">
        <v>1408</v>
      </c>
      <c r="G3488" s="167" t="s">
        <v>1409</v>
      </c>
      <c r="I3488" s="167" t="s">
        <v>1405</v>
      </c>
      <c r="J3488" s="167" t="s">
        <v>1413</v>
      </c>
      <c r="K3488" s="167" t="s">
        <v>1120</v>
      </c>
      <c r="L3488" s="167" t="s">
        <v>1414</v>
      </c>
      <c r="M3488" s="167" t="s">
        <v>3366</v>
      </c>
      <c r="O3488" s="167">
        <v>10826</v>
      </c>
      <c r="P3488" s="167" t="s">
        <v>4987</v>
      </c>
      <c r="Q3488" s="167">
        <v>141</v>
      </c>
      <c r="S3488" s="167">
        <f t="shared" si="54"/>
        <v>141</v>
      </c>
      <c r="T3488" s="167" t="s">
        <v>1361</v>
      </c>
    </row>
    <row r="3489" spans="1:20">
      <c r="A3489" s="167">
        <v>52100</v>
      </c>
      <c r="B3489" s="168">
        <v>45901</v>
      </c>
      <c r="C3489" s="168">
        <v>45901</v>
      </c>
      <c r="D3489" s="167" t="s">
        <v>5254</v>
      </c>
      <c r="E3489" s="167" t="s">
        <v>5254</v>
      </c>
      <c r="F3489" s="167" t="s">
        <v>1408</v>
      </c>
      <c r="G3489" s="167" t="s">
        <v>1409</v>
      </c>
      <c r="I3489" s="167" t="s">
        <v>1405</v>
      </c>
      <c r="J3489" s="167" t="s">
        <v>1410</v>
      </c>
      <c r="K3489" s="167" t="s">
        <v>1120</v>
      </c>
      <c r="L3489" s="167" t="s">
        <v>1411</v>
      </c>
      <c r="M3489" s="167" t="s">
        <v>3366</v>
      </c>
      <c r="O3489" s="167">
        <v>10826</v>
      </c>
      <c r="P3489" s="167" t="s">
        <v>4987</v>
      </c>
      <c r="Q3489" s="167">
        <v>1000</v>
      </c>
      <c r="S3489" s="167">
        <f t="shared" si="54"/>
        <v>1000</v>
      </c>
      <c r="T3489" s="167" t="s">
        <v>1361</v>
      </c>
    </row>
    <row r="3490" spans="1:20">
      <c r="A3490" s="167">
        <v>52100</v>
      </c>
      <c r="B3490" s="168">
        <v>45901</v>
      </c>
      <c r="C3490" s="168">
        <v>45901</v>
      </c>
      <c r="D3490" s="167" t="s">
        <v>5019</v>
      </c>
      <c r="E3490" s="167" t="s">
        <v>5019</v>
      </c>
      <c r="F3490" s="167" t="s">
        <v>1425</v>
      </c>
      <c r="G3490" s="167" t="s">
        <v>1426</v>
      </c>
      <c r="I3490" s="167" t="s">
        <v>1405</v>
      </c>
      <c r="J3490" s="167" t="s">
        <v>1450</v>
      </c>
      <c r="K3490" s="167" t="s">
        <v>1131</v>
      </c>
      <c r="L3490" s="167" t="s">
        <v>1451</v>
      </c>
      <c r="M3490" s="167" t="s">
        <v>3445</v>
      </c>
      <c r="O3490" s="167">
        <v>10790</v>
      </c>
      <c r="P3490" s="167" t="s">
        <v>4987</v>
      </c>
      <c r="Q3490" s="167">
        <v>2.64</v>
      </c>
      <c r="S3490" s="167">
        <f t="shared" si="54"/>
        <v>2.64</v>
      </c>
      <c r="T3490" s="167" t="s">
        <v>1361</v>
      </c>
    </row>
    <row r="3491" spans="1:20">
      <c r="A3491" s="167">
        <v>52100</v>
      </c>
      <c r="B3491" s="168">
        <v>45901</v>
      </c>
      <c r="C3491" s="168">
        <v>45901</v>
      </c>
      <c r="D3491" s="167" t="s">
        <v>5019</v>
      </c>
      <c r="E3491" s="167" t="s">
        <v>5019</v>
      </c>
      <c r="F3491" s="167" t="s">
        <v>1408</v>
      </c>
      <c r="G3491" s="167" t="s">
        <v>1409</v>
      </c>
      <c r="I3491" s="167" t="s">
        <v>1405</v>
      </c>
      <c r="J3491" s="167" t="s">
        <v>1422</v>
      </c>
      <c r="K3491" s="167" t="s">
        <v>1131</v>
      </c>
      <c r="L3491" s="167" t="s">
        <v>1423</v>
      </c>
      <c r="M3491" s="167" t="s">
        <v>3445</v>
      </c>
      <c r="O3491" s="167">
        <v>10790</v>
      </c>
      <c r="P3491" s="167" t="s">
        <v>4987</v>
      </c>
      <c r="Q3491" s="167">
        <v>10.02</v>
      </c>
      <c r="S3491" s="167">
        <f t="shared" si="54"/>
        <v>10.02</v>
      </c>
      <c r="T3491" s="167" t="s">
        <v>1361</v>
      </c>
    </row>
    <row r="3492" spans="1:20">
      <c r="A3492" s="167">
        <v>52100</v>
      </c>
      <c r="B3492" s="168">
        <v>45901</v>
      </c>
      <c r="C3492" s="168">
        <v>45901</v>
      </c>
      <c r="D3492" s="167" t="s">
        <v>5255</v>
      </c>
      <c r="E3492" s="167" t="s">
        <v>5255</v>
      </c>
      <c r="F3492" s="167" t="s">
        <v>1408</v>
      </c>
      <c r="G3492" s="167" t="s">
        <v>1409</v>
      </c>
      <c r="I3492" s="167" t="s">
        <v>1405</v>
      </c>
      <c r="J3492" s="167" t="s">
        <v>1416</v>
      </c>
      <c r="K3492" s="167" t="s">
        <v>1138</v>
      </c>
      <c r="L3492" s="167" t="s">
        <v>1417</v>
      </c>
      <c r="M3492" s="167" t="s">
        <v>3467</v>
      </c>
      <c r="O3492" s="167">
        <v>10814</v>
      </c>
      <c r="P3492" s="167" t="s">
        <v>4987</v>
      </c>
      <c r="Q3492" s="167">
        <v>25</v>
      </c>
      <c r="S3492" s="167">
        <f t="shared" si="54"/>
        <v>25</v>
      </c>
      <c r="T3492" s="167" t="s">
        <v>1361</v>
      </c>
    </row>
    <row r="3493" spans="1:20">
      <c r="A3493" s="167">
        <v>52100</v>
      </c>
      <c r="B3493" s="168">
        <v>45901</v>
      </c>
      <c r="C3493" s="168">
        <v>45901</v>
      </c>
      <c r="D3493" s="167" t="s">
        <v>5255</v>
      </c>
      <c r="E3493" s="167" t="s">
        <v>5255</v>
      </c>
      <c r="F3493" s="167" t="s">
        <v>1408</v>
      </c>
      <c r="G3493" s="167" t="s">
        <v>1409</v>
      </c>
      <c r="I3493" s="167" t="s">
        <v>1405</v>
      </c>
      <c r="J3493" s="167" t="s">
        <v>1422</v>
      </c>
      <c r="K3493" s="167" t="s">
        <v>1138</v>
      </c>
      <c r="L3493" s="167" t="s">
        <v>1423</v>
      </c>
      <c r="M3493" s="167" t="s">
        <v>3467</v>
      </c>
      <c r="O3493" s="167">
        <v>10814</v>
      </c>
      <c r="P3493" s="167" t="s">
        <v>4987</v>
      </c>
      <c r="Q3493" s="167">
        <v>35.909999999999997</v>
      </c>
      <c r="S3493" s="167">
        <f t="shared" si="54"/>
        <v>35.909999999999997</v>
      </c>
      <c r="T3493" s="167" t="s">
        <v>1361</v>
      </c>
    </row>
    <row r="3494" spans="1:20">
      <c r="A3494" s="167">
        <v>52100</v>
      </c>
      <c r="B3494" s="168">
        <v>45901</v>
      </c>
      <c r="C3494" s="168">
        <v>45901</v>
      </c>
      <c r="D3494" s="167" t="s">
        <v>5255</v>
      </c>
      <c r="E3494" s="167" t="s">
        <v>5255</v>
      </c>
      <c r="F3494" s="167" t="s">
        <v>1408</v>
      </c>
      <c r="G3494" s="167" t="s">
        <v>1409</v>
      </c>
      <c r="I3494" s="167" t="s">
        <v>1405</v>
      </c>
      <c r="J3494" s="167" t="s">
        <v>1435</v>
      </c>
      <c r="K3494" s="167" t="s">
        <v>1138</v>
      </c>
      <c r="L3494" s="167" t="s">
        <v>1436</v>
      </c>
      <c r="M3494" s="167" t="s">
        <v>3467</v>
      </c>
      <c r="O3494" s="167">
        <v>10814</v>
      </c>
      <c r="P3494" s="167" t="s">
        <v>4987</v>
      </c>
      <c r="Q3494" s="167">
        <v>43.2</v>
      </c>
      <c r="S3494" s="167">
        <f t="shared" si="54"/>
        <v>43.2</v>
      </c>
      <c r="T3494" s="167" t="s">
        <v>1361</v>
      </c>
    </row>
    <row r="3495" spans="1:20">
      <c r="A3495" s="167">
        <v>52100</v>
      </c>
      <c r="B3495" s="168">
        <v>45901</v>
      </c>
      <c r="C3495" s="168">
        <v>45901</v>
      </c>
      <c r="D3495" s="167" t="s">
        <v>5255</v>
      </c>
      <c r="E3495" s="167" t="s">
        <v>5255</v>
      </c>
      <c r="F3495" s="167" t="s">
        <v>1408</v>
      </c>
      <c r="G3495" s="167" t="s">
        <v>1409</v>
      </c>
      <c r="I3495" s="167" t="s">
        <v>1405</v>
      </c>
      <c r="J3495" s="167" t="s">
        <v>1432</v>
      </c>
      <c r="K3495" s="167" t="s">
        <v>1138</v>
      </c>
      <c r="L3495" s="167" t="s">
        <v>1433</v>
      </c>
      <c r="M3495" s="167" t="s">
        <v>3467</v>
      </c>
      <c r="O3495" s="167">
        <v>10814</v>
      </c>
      <c r="P3495" s="167" t="s">
        <v>4987</v>
      </c>
      <c r="Q3495" s="167">
        <v>98</v>
      </c>
      <c r="S3495" s="167">
        <f t="shared" si="54"/>
        <v>98</v>
      </c>
      <c r="T3495" s="167" t="s">
        <v>1361</v>
      </c>
    </row>
    <row r="3496" spans="1:20">
      <c r="A3496" s="167">
        <v>52100</v>
      </c>
      <c r="B3496" s="168">
        <v>45901</v>
      </c>
      <c r="C3496" s="168">
        <v>45901</v>
      </c>
      <c r="D3496" s="167" t="s">
        <v>5255</v>
      </c>
      <c r="E3496" s="167" t="s">
        <v>5255</v>
      </c>
      <c r="F3496" s="167" t="s">
        <v>1408</v>
      </c>
      <c r="G3496" s="167" t="s">
        <v>1409</v>
      </c>
      <c r="I3496" s="167" t="s">
        <v>1405</v>
      </c>
      <c r="J3496" s="167" t="s">
        <v>1413</v>
      </c>
      <c r="K3496" s="167" t="s">
        <v>1138</v>
      </c>
      <c r="L3496" s="167" t="s">
        <v>1414</v>
      </c>
      <c r="M3496" s="167" t="s">
        <v>3467</v>
      </c>
      <c r="O3496" s="167">
        <v>10814</v>
      </c>
      <c r="P3496" s="167" t="s">
        <v>4987</v>
      </c>
      <c r="Q3496" s="167">
        <v>153</v>
      </c>
      <c r="S3496" s="167">
        <f t="shared" si="54"/>
        <v>153</v>
      </c>
      <c r="T3496" s="167" t="s">
        <v>1361</v>
      </c>
    </row>
    <row r="3497" spans="1:20">
      <c r="A3497" s="167">
        <v>52100</v>
      </c>
      <c r="B3497" s="168">
        <v>45901</v>
      </c>
      <c r="C3497" s="168">
        <v>45901</v>
      </c>
      <c r="D3497" s="167" t="s">
        <v>5256</v>
      </c>
      <c r="E3497" s="167" t="s">
        <v>5256</v>
      </c>
      <c r="F3497" s="167" t="s">
        <v>1425</v>
      </c>
      <c r="G3497" s="167" t="s">
        <v>1426</v>
      </c>
      <c r="I3497" s="167" t="s">
        <v>1405</v>
      </c>
      <c r="J3497" s="167" t="s">
        <v>1450</v>
      </c>
      <c r="K3497" s="167" t="s">
        <v>1141</v>
      </c>
      <c r="L3497" s="167" t="s">
        <v>1451</v>
      </c>
      <c r="M3497" s="167" t="s">
        <v>3483</v>
      </c>
      <c r="O3497" s="167">
        <v>10764</v>
      </c>
      <c r="P3497" s="167" t="s">
        <v>4987</v>
      </c>
      <c r="Q3497" s="167">
        <v>2.64</v>
      </c>
      <c r="S3497" s="167">
        <f t="shared" si="54"/>
        <v>2.64</v>
      </c>
      <c r="T3497" s="167" t="s">
        <v>1361</v>
      </c>
    </row>
    <row r="3498" spans="1:20">
      <c r="A3498" s="167">
        <v>52100</v>
      </c>
      <c r="B3498" s="168">
        <v>45901</v>
      </c>
      <c r="C3498" s="168">
        <v>45901</v>
      </c>
      <c r="D3498" s="167" t="s">
        <v>5256</v>
      </c>
      <c r="E3498" s="167" t="s">
        <v>5256</v>
      </c>
      <c r="F3498" s="167" t="s">
        <v>1425</v>
      </c>
      <c r="G3498" s="167" t="s">
        <v>1426</v>
      </c>
      <c r="I3498" s="167" t="s">
        <v>1405</v>
      </c>
      <c r="J3498" s="167" t="s">
        <v>2645</v>
      </c>
      <c r="K3498" s="167" t="s">
        <v>1141</v>
      </c>
      <c r="L3498" s="167" t="s">
        <v>2645</v>
      </c>
      <c r="M3498" s="167" t="s">
        <v>3483</v>
      </c>
      <c r="O3498" s="167">
        <v>10764</v>
      </c>
      <c r="P3498" s="167" t="s">
        <v>4987</v>
      </c>
      <c r="Q3498" s="167">
        <v>60</v>
      </c>
      <c r="S3498" s="167">
        <f t="shared" si="54"/>
        <v>60</v>
      </c>
      <c r="T3498" s="167" t="s">
        <v>1361</v>
      </c>
    </row>
    <row r="3499" spans="1:20">
      <c r="A3499" s="167">
        <v>52100</v>
      </c>
      <c r="B3499" s="168">
        <v>45901</v>
      </c>
      <c r="C3499" s="168">
        <v>45901</v>
      </c>
      <c r="D3499" s="167" t="s">
        <v>5422</v>
      </c>
      <c r="E3499" s="167" t="s">
        <v>5422</v>
      </c>
      <c r="F3499" s="167" t="s">
        <v>1425</v>
      </c>
      <c r="G3499" s="167" t="s">
        <v>1426</v>
      </c>
      <c r="I3499" s="167" t="s">
        <v>1405</v>
      </c>
      <c r="J3499" s="167" t="s">
        <v>1432</v>
      </c>
      <c r="K3499" s="167" t="s">
        <v>1151</v>
      </c>
      <c r="L3499" s="167" t="s">
        <v>1433</v>
      </c>
      <c r="M3499" s="167" t="s">
        <v>3534</v>
      </c>
      <c r="O3499" s="167">
        <v>10817</v>
      </c>
      <c r="P3499" s="167" t="s">
        <v>4987</v>
      </c>
      <c r="Q3499" s="167">
        <v>266</v>
      </c>
      <c r="S3499" s="167">
        <f t="shared" si="54"/>
        <v>266</v>
      </c>
      <c r="T3499" s="167" t="s">
        <v>1361</v>
      </c>
    </row>
    <row r="3500" spans="1:20">
      <c r="A3500" s="167">
        <v>52100</v>
      </c>
      <c r="B3500" s="168">
        <v>45901</v>
      </c>
      <c r="C3500" s="168">
        <v>45901</v>
      </c>
      <c r="D3500" s="167" t="s">
        <v>5422</v>
      </c>
      <c r="E3500" s="167" t="s">
        <v>5422</v>
      </c>
      <c r="F3500" s="167" t="s">
        <v>1408</v>
      </c>
      <c r="G3500" s="167" t="s">
        <v>1409</v>
      </c>
      <c r="I3500" s="167" t="s">
        <v>1405</v>
      </c>
      <c r="J3500" s="167" t="s">
        <v>1416</v>
      </c>
      <c r="K3500" s="167" t="s">
        <v>1151</v>
      </c>
      <c r="L3500" s="167" t="s">
        <v>1417</v>
      </c>
      <c r="M3500" s="167" t="s">
        <v>3534</v>
      </c>
      <c r="O3500" s="167">
        <v>10817</v>
      </c>
      <c r="P3500" s="167" t="s">
        <v>4987</v>
      </c>
      <c r="Q3500" s="167">
        <v>25</v>
      </c>
      <c r="S3500" s="167">
        <f t="shared" si="54"/>
        <v>25</v>
      </c>
      <c r="T3500" s="167" t="s">
        <v>1361</v>
      </c>
    </row>
    <row r="3501" spans="1:20">
      <c r="A3501" s="167">
        <v>52100</v>
      </c>
      <c r="B3501" s="168">
        <v>45901</v>
      </c>
      <c r="C3501" s="168">
        <v>45901</v>
      </c>
      <c r="D3501" s="167" t="s">
        <v>5422</v>
      </c>
      <c r="E3501" s="167" t="s">
        <v>5422</v>
      </c>
      <c r="F3501" s="167" t="s">
        <v>1408</v>
      </c>
      <c r="G3501" s="167" t="s">
        <v>1409</v>
      </c>
      <c r="I3501" s="167" t="s">
        <v>1405</v>
      </c>
      <c r="J3501" s="167" t="s">
        <v>1435</v>
      </c>
      <c r="K3501" s="167" t="s">
        <v>1151</v>
      </c>
      <c r="L3501" s="167" t="s">
        <v>1436</v>
      </c>
      <c r="M3501" s="167" t="s">
        <v>3534</v>
      </c>
      <c r="O3501" s="167">
        <v>10817</v>
      </c>
      <c r="P3501" s="167" t="s">
        <v>4987</v>
      </c>
      <c r="Q3501" s="167">
        <v>50.4</v>
      </c>
      <c r="S3501" s="167">
        <f t="shared" si="54"/>
        <v>50.4</v>
      </c>
      <c r="T3501" s="167" t="s">
        <v>1361</v>
      </c>
    </row>
    <row r="3502" spans="1:20">
      <c r="A3502" s="167">
        <v>52100</v>
      </c>
      <c r="B3502" s="168">
        <v>45901</v>
      </c>
      <c r="C3502" s="168">
        <v>45901</v>
      </c>
      <c r="D3502" s="167" t="s">
        <v>5422</v>
      </c>
      <c r="E3502" s="167" t="s">
        <v>5422</v>
      </c>
      <c r="F3502" s="167" t="s">
        <v>1408</v>
      </c>
      <c r="G3502" s="167" t="s">
        <v>1409</v>
      </c>
      <c r="I3502" s="167" t="s">
        <v>1405</v>
      </c>
      <c r="J3502" s="167" t="s">
        <v>1422</v>
      </c>
      <c r="K3502" s="167" t="s">
        <v>1151</v>
      </c>
      <c r="L3502" s="167" t="s">
        <v>1423</v>
      </c>
      <c r="M3502" s="167" t="s">
        <v>3534</v>
      </c>
      <c r="O3502" s="167">
        <v>10817</v>
      </c>
      <c r="P3502" s="167" t="s">
        <v>4987</v>
      </c>
      <c r="Q3502" s="167">
        <v>112</v>
      </c>
      <c r="S3502" s="167">
        <f t="shared" si="54"/>
        <v>112</v>
      </c>
      <c r="T3502" s="167" t="s">
        <v>1361</v>
      </c>
    </row>
    <row r="3503" spans="1:20">
      <c r="A3503" s="167">
        <v>52100</v>
      </c>
      <c r="B3503" s="168">
        <v>45901</v>
      </c>
      <c r="C3503" s="168">
        <v>45901</v>
      </c>
      <c r="D3503" s="167" t="s">
        <v>5422</v>
      </c>
      <c r="E3503" s="167" t="s">
        <v>5422</v>
      </c>
      <c r="F3503" s="167" t="s">
        <v>1408</v>
      </c>
      <c r="G3503" s="167" t="s">
        <v>1409</v>
      </c>
      <c r="I3503" s="167" t="s">
        <v>1405</v>
      </c>
      <c r="J3503" s="167" t="s">
        <v>1410</v>
      </c>
      <c r="K3503" s="167" t="s">
        <v>1151</v>
      </c>
      <c r="L3503" s="167" t="s">
        <v>1411</v>
      </c>
      <c r="M3503" s="167" t="s">
        <v>3534</v>
      </c>
      <c r="O3503" s="167">
        <v>10817</v>
      </c>
      <c r="P3503" s="167" t="s">
        <v>4987</v>
      </c>
      <c r="Q3503" s="167">
        <v>125</v>
      </c>
      <c r="S3503" s="167">
        <f t="shared" si="54"/>
        <v>125</v>
      </c>
      <c r="T3503" s="167" t="s">
        <v>1361</v>
      </c>
    </row>
    <row r="3504" spans="1:20">
      <c r="A3504" s="167">
        <v>52100</v>
      </c>
      <c r="B3504" s="168">
        <v>45901</v>
      </c>
      <c r="C3504" s="168">
        <v>45901</v>
      </c>
      <c r="D3504" s="167" t="s">
        <v>5422</v>
      </c>
      <c r="E3504" s="167" t="s">
        <v>5422</v>
      </c>
      <c r="F3504" s="167" t="s">
        <v>1408</v>
      </c>
      <c r="G3504" s="167" t="s">
        <v>1409</v>
      </c>
      <c r="I3504" s="167" t="s">
        <v>1405</v>
      </c>
      <c r="J3504" s="167" t="s">
        <v>1413</v>
      </c>
      <c r="K3504" s="167" t="s">
        <v>1151</v>
      </c>
      <c r="L3504" s="167" t="s">
        <v>1414</v>
      </c>
      <c r="M3504" s="167" t="s">
        <v>3534</v>
      </c>
      <c r="O3504" s="167">
        <v>10817</v>
      </c>
      <c r="P3504" s="167" t="s">
        <v>4987</v>
      </c>
      <c r="Q3504" s="167">
        <v>216</v>
      </c>
      <c r="S3504" s="167">
        <f t="shared" si="54"/>
        <v>216</v>
      </c>
      <c r="T3504" s="167" t="s">
        <v>1361</v>
      </c>
    </row>
    <row r="3505" spans="1:20">
      <c r="A3505" s="167">
        <v>52100</v>
      </c>
      <c r="B3505" s="168">
        <v>45901</v>
      </c>
      <c r="C3505" s="168">
        <v>45901</v>
      </c>
      <c r="D3505" s="167" t="s">
        <v>6120</v>
      </c>
      <c r="E3505" s="167" t="s">
        <v>6120</v>
      </c>
      <c r="F3505" s="167" t="s">
        <v>1408</v>
      </c>
      <c r="G3505" s="167" t="s">
        <v>1409</v>
      </c>
      <c r="I3505" s="167" t="s">
        <v>1405</v>
      </c>
      <c r="J3505" s="167" t="s">
        <v>1422</v>
      </c>
      <c r="K3505" s="167" t="s">
        <v>1162</v>
      </c>
      <c r="L3505" s="167" t="s">
        <v>1423</v>
      </c>
      <c r="M3505" s="167" t="s">
        <v>3555</v>
      </c>
      <c r="O3505" s="167">
        <v>10747</v>
      </c>
      <c r="P3505" s="167" t="s">
        <v>4987</v>
      </c>
      <c r="Q3505" s="167">
        <v>2316.29</v>
      </c>
      <c r="S3505" s="167">
        <f t="shared" si="54"/>
        <v>2316.29</v>
      </c>
      <c r="T3505" s="167" t="s">
        <v>1361</v>
      </c>
    </row>
    <row r="3506" spans="1:20">
      <c r="A3506" s="167">
        <v>52100</v>
      </c>
      <c r="B3506" s="168">
        <v>45901</v>
      </c>
      <c r="C3506" s="168">
        <v>45901</v>
      </c>
      <c r="D3506" s="167" t="s">
        <v>5020</v>
      </c>
      <c r="E3506" s="167" t="s">
        <v>5020</v>
      </c>
      <c r="F3506" s="167" t="s">
        <v>1408</v>
      </c>
      <c r="G3506" s="167" t="s">
        <v>1409</v>
      </c>
      <c r="I3506" s="167" t="s">
        <v>1405</v>
      </c>
      <c r="J3506" s="167" t="s">
        <v>1435</v>
      </c>
      <c r="K3506" s="167" t="s">
        <v>1172</v>
      </c>
      <c r="L3506" s="167" t="s">
        <v>1436</v>
      </c>
      <c r="M3506" s="167" t="s">
        <v>3616</v>
      </c>
      <c r="O3506" s="167">
        <v>10788</v>
      </c>
      <c r="P3506" s="167" t="s">
        <v>4987</v>
      </c>
      <c r="Q3506" s="167">
        <v>31.5</v>
      </c>
      <c r="S3506" s="167">
        <f t="shared" si="54"/>
        <v>31.5</v>
      </c>
      <c r="T3506" s="167" t="s">
        <v>1361</v>
      </c>
    </row>
    <row r="3507" spans="1:20">
      <c r="A3507" s="167">
        <v>52100</v>
      </c>
      <c r="B3507" s="168">
        <v>45901</v>
      </c>
      <c r="C3507" s="168">
        <v>45901</v>
      </c>
      <c r="D3507" s="167" t="s">
        <v>5020</v>
      </c>
      <c r="E3507" s="167" t="s">
        <v>5020</v>
      </c>
      <c r="F3507" s="167" t="s">
        <v>1408</v>
      </c>
      <c r="G3507" s="167" t="s">
        <v>1409</v>
      </c>
      <c r="I3507" s="167" t="s">
        <v>1405</v>
      </c>
      <c r="J3507" s="167" t="s">
        <v>1422</v>
      </c>
      <c r="K3507" s="167" t="s">
        <v>1172</v>
      </c>
      <c r="L3507" s="167" t="s">
        <v>1423</v>
      </c>
      <c r="M3507" s="167" t="s">
        <v>3616</v>
      </c>
      <c r="O3507" s="167">
        <v>10788</v>
      </c>
      <c r="P3507" s="167" t="s">
        <v>4987</v>
      </c>
      <c r="Q3507" s="167">
        <v>93.52</v>
      </c>
      <c r="S3507" s="167">
        <f t="shared" si="54"/>
        <v>93.52</v>
      </c>
      <c r="T3507" s="167" t="s">
        <v>1361</v>
      </c>
    </row>
    <row r="3508" spans="1:20">
      <c r="A3508" s="167">
        <v>52100</v>
      </c>
      <c r="B3508" s="168">
        <v>45901</v>
      </c>
      <c r="C3508" s="168">
        <v>45901</v>
      </c>
      <c r="D3508" s="167" t="s">
        <v>5020</v>
      </c>
      <c r="E3508" s="167" t="s">
        <v>5020</v>
      </c>
      <c r="F3508" s="167" t="s">
        <v>1408</v>
      </c>
      <c r="G3508" s="167" t="s">
        <v>1409</v>
      </c>
      <c r="I3508" s="167" t="s">
        <v>1405</v>
      </c>
      <c r="J3508" s="167" t="s">
        <v>1413</v>
      </c>
      <c r="K3508" s="167" t="s">
        <v>1172</v>
      </c>
      <c r="L3508" s="167" t="s">
        <v>1414</v>
      </c>
      <c r="M3508" s="167" t="s">
        <v>3616</v>
      </c>
      <c r="O3508" s="167">
        <v>10788</v>
      </c>
      <c r="P3508" s="167" t="s">
        <v>4987</v>
      </c>
      <c r="Q3508" s="167">
        <v>103.25</v>
      </c>
      <c r="S3508" s="167">
        <f t="shared" si="54"/>
        <v>103.25</v>
      </c>
      <c r="T3508" s="167" t="s">
        <v>1361</v>
      </c>
    </row>
    <row r="3509" spans="1:20">
      <c r="A3509" s="167">
        <v>52100</v>
      </c>
      <c r="B3509" s="168">
        <v>45901</v>
      </c>
      <c r="C3509" s="168">
        <v>45901</v>
      </c>
      <c r="D3509" s="167" t="s">
        <v>5020</v>
      </c>
      <c r="E3509" s="167" t="s">
        <v>5020</v>
      </c>
      <c r="F3509" s="167" t="s">
        <v>1408</v>
      </c>
      <c r="G3509" s="167" t="s">
        <v>1409</v>
      </c>
      <c r="I3509" s="167" t="s">
        <v>1405</v>
      </c>
      <c r="J3509" s="167" t="s">
        <v>1410</v>
      </c>
      <c r="K3509" s="167" t="s">
        <v>1172</v>
      </c>
      <c r="L3509" s="167" t="s">
        <v>1411</v>
      </c>
      <c r="M3509" s="167" t="s">
        <v>3616</v>
      </c>
      <c r="O3509" s="167">
        <v>10788</v>
      </c>
      <c r="P3509" s="167" t="s">
        <v>4987</v>
      </c>
      <c r="Q3509" s="167">
        <v>125</v>
      </c>
      <c r="S3509" s="167">
        <f t="shared" si="54"/>
        <v>125</v>
      </c>
      <c r="T3509" s="167" t="s">
        <v>1361</v>
      </c>
    </row>
    <row r="3510" spans="1:20">
      <c r="A3510" s="167">
        <v>52100</v>
      </c>
      <c r="B3510" s="168">
        <v>45901</v>
      </c>
      <c r="C3510" s="168">
        <v>45901</v>
      </c>
      <c r="D3510" s="167" t="s">
        <v>5021</v>
      </c>
      <c r="E3510" s="167" t="s">
        <v>5021</v>
      </c>
      <c r="F3510" s="167" t="s">
        <v>1425</v>
      </c>
      <c r="G3510" s="167" t="s">
        <v>1426</v>
      </c>
      <c r="I3510" s="167" t="s">
        <v>1405</v>
      </c>
      <c r="J3510" s="167" t="s">
        <v>1410</v>
      </c>
      <c r="K3510" s="167" t="s">
        <v>1181</v>
      </c>
      <c r="L3510" s="167" t="s">
        <v>1411</v>
      </c>
      <c r="M3510" s="167" t="s">
        <v>3687</v>
      </c>
      <c r="O3510" s="167">
        <v>10835</v>
      </c>
      <c r="P3510" s="167" t="s">
        <v>4987</v>
      </c>
      <c r="Q3510" s="167">
        <v>250</v>
      </c>
      <c r="S3510" s="167">
        <f t="shared" si="54"/>
        <v>250</v>
      </c>
      <c r="T3510" s="167" t="s">
        <v>1361</v>
      </c>
    </row>
    <row r="3511" spans="1:20">
      <c r="A3511" s="167">
        <v>52100</v>
      </c>
      <c r="B3511" s="168">
        <v>45901</v>
      </c>
      <c r="C3511" s="168">
        <v>45901</v>
      </c>
      <c r="D3511" s="167" t="s">
        <v>5021</v>
      </c>
      <c r="E3511" s="167" t="s">
        <v>5021</v>
      </c>
      <c r="F3511" s="167" t="s">
        <v>1408</v>
      </c>
      <c r="G3511" s="167" t="s">
        <v>1409</v>
      </c>
      <c r="I3511" s="167" t="s">
        <v>1405</v>
      </c>
      <c r="J3511" s="167" t="s">
        <v>1416</v>
      </c>
      <c r="K3511" s="167" t="s">
        <v>1181</v>
      </c>
      <c r="L3511" s="167" t="s">
        <v>1417</v>
      </c>
      <c r="M3511" s="167" t="s">
        <v>3687</v>
      </c>
      <c r="O3511" s="167">
        <v>10835</v>
      </c>
      <c r="P3511" s="167" t="s">
        <v>4987</v>
      </c>
      <c r="Q3511" s="167">
        <v>12.01</v>
      </c>
      <c r="S3511" s="167">
        <f t="shared" si="54"/>
        <v>12.01</v>
      </c>
      <c r="T3511" s="167" t="s">
        <v>1361</v>
      </c>
    </row>
    <row r="3512" spans="1:20">
      <c r="A3512" s="167">
        <v>52100</v>
      </c>
      <c r="B3512" s="168">
        <v>45901</v>
      </c>
      <c r="C3512" s="168">
        <v>45901</v>
      </c>
      <c r="D3512" s="167" t="s">
        <v>5021</v>
      </c>
      <c r="E3512" s="167" t="s">
        <v>5021</v>
      </c>
      <c r="F3512" s="167" t="s">
        <v>1408</v>
      </c>
      <c r="G3512" s="167" t="s">
        <v>1409</v>
      </c>
      <c r="I3512" s="167" t="s">
        <v>1405</v>
      </c>
      <c r="J3512" s="167" t="s">
        <v>1435</v>
      </c>
      <c r="K3512" s="167" t="s">
        <v>1181</v>
      </c>
      <c r="L3512" s="167" t="s">
        <v>1436</v>
      </c>
      <c r="M3512" s="167" t="s">
        <v>3687</v>
      </c>
      <c r="O3512" s="167">
        <v>10835</v>
      </c>
      <c r="P3512" s="167" t="s">
        <v>4987</v>
      </c>
      <c r="Q3512" s="167">
        <v>67.5</v>
      </c>
      <c r="S3512" s="167">
        <f t="shared" si="54"/>
        <v>67.5</v>
      </c>
      <c r="T3512" s="167" t="s">
        <v>1361</v>
      </c>
    </row>
    <row r="3513" spans="1:20">
      <c r="A3513" s="167">
        <v>52100</v>
      </c>
      <c r="B3513" s="168">
        <v>45901</v>
      </c>
      <c r="C3513" s="168">
        <v>45901</v>
      </c>
      <c r="D3513" s="167" t="s">
        <v>5021</v>
      </c>
      <c r="E3513" s="167" t="s">
        <v>5021</v>
      </c>
      <c r="F3513" s="167" t="s">
        <v>1408</v>
      </c>
      <c r="G3513" s="167" t="s">
        <v>1409</v>
      </c>
      <c r="I3513" s="167" t="s">
        <v>1405</v>
      </c>
      <c r="J3513" s="167" t="s">
        <v>1422</v>
      </c>
      <c r="K3513" s="167" t="s">
        <v>1181</v>
      </c>
      <c r="L3513" s="167" t="s">
        <v>1423</v>
      </c>
      <c r="M3513" s="167" t="s">
        <v>3687</v>
      </c>
      <c r="O3513" s="167">
        <v>10835</v>
      </c>
      <c r="P3513" s="167" t="s">
        <v>4987</v>
      </c>
      <c r="Q3513" s="167">
        <v>170.34</v>
      </c>
      <c r="S3513" s="167">
        <f t="shared" si="54"/>
        <v>170.34</v>
      </c>
      <c r="T3513" s="167" t="s">
        <v>1361</v>
      </c>
    </row>
    <row r="3514" spans="1:20">
      <c r="A3514" s="167">
        <v>52100</v>
      </c>
      <c r="B3514" s="168">
        <v>45901</v>
      </c>
      <c r="C3514" s="168">
        <v>45901</v>
      </c>
      <c r="D3514" s="167" t="s">
        <v>6121</v>
      </c>
      <c r="E3514" s="167" t="s">
        <v>6121</v>
      </c>
      <c r="F3514" s="167" t="s">
        <v>1408</v>
      </c>
      <c r="G3514" s="167" t="s">
        <v>1409</v>
      </c>
      <c r="I3514" s="167" t="s">
        <v>1405</v>
      </c>
      <c r="J3514" s="167" t="s">
        <v>1422</v>
      </c>
      <c r="K3514" s="167" t="s">
        <v>1184</v>
      </c>
      <c r="L3514" s="167" t="s">
        <v>1423</v>
      </c>
      <c r="M3514" s="167" t="s">
        <v>3700</v>
      </c>
      <c r="O3514" s="167">
        <v>10770</v>
      </c>
      <c r="P3514" s="167" t="s">
        <v>4987</v>
      </c>
      <c r="Q3514" s="167">
        <v>870.84</v>
      </c>
      <c r="S3514" s="167">
        <f t="shared" si="54"/>
        <v>870.84</v>
      </c>
      <c r="T3514" s="167" t="s">
        <v>1361</v>
      </c>
    </row>
    <row r="3515" spans="1:20">
      <c r="A3515" s="167">
        <v>52100</v>
      </c>
      <c r="B3515" s="168">
        <v>45901</v>
      </c>
      <c r="C3515" s="168">
        <v>45901</v>
      </c>
      <c r="D3515" s="167" t="s">
        <v>6122</v>
      </c>
      <c r="E3515" s="167" t="s">
        <v>6122</v>
      </c>
      <c r="F3515" s="167" t="s">
        <v>1425</v>
      </c>
      <c r="G3515" s="167" t="s">
        <v>1426</v>
      </c>
      <c r="I3515" s="167" t="s">
        <v>1405</v>
      </c>
      <c r="J3515" s="167" t="s">
        <v>1435</v>
      </c>
      <c r="K3515" s="167" t="s">
        <v>1191</v>
      </c>
      <c r="L3515" s="167" t="s">
        <v>1436</v>
      </c>
      <c r="M3515" s="167" t="s">
        <v>3772</v>
      </c>
      <c r="O3515" s="167">
        <v>10748</v>
      </c>
      <c r="P3515" s="167" t="s">
        <v>4987</v>
      </c>
      <c r="Q3515" s="167">
        <v>4.5</v>
      </c>
      <c r="S3515" s="167">
        <f t="shared" si="54"/>
        <v>4.5</v>
      </c>
      <c r="T3515" s="167" t="s">
        <v>1361</v>
      </c>
    </row>
    <row r="3516" spans="1:20">
      <c r="A3516" s="167">
        <v>52100</v>
      </c>
      <c r="B3516" s="168">
        <v>45901</v>
      </c>
      <c r="C3516" s="168">
        <v>45901</v>
      </c>
      <c r="D3516" s="167" t="s">
        <v>6122</v>
      </c>
      <c r="E3516" s="167" t="s">
        <v>6122</v>
      </c>
      <c r="F3516" s="167" t="s">
        <v>1425</v>
      </c>
      <c r="G3516" s="167" t="s">
        <v>1426</v>
      </c>
      <c r="I3516" s="167" t="s">
        <v>1405</v>
      </c>
      <c r="J3516" s="167" t="s">
        <v>1422</v>
      </c>
      <c r="K3516" s="167" t="s">
        <v>1191</v>
      </c>
      <c r="L3516" s="167" t="s">
        <v>1423</v>
      </c>
      <c r="M3516" s="167" t="s">
        <v>3772</v>
      </c>
      <c r="O3516" s="167">
        <v>10748</v>
      </c>
      <c r="P3516" s="167" t="s">
        <v>4987</v>
      </c>
      <c r="Q3516" s="167">
        <v>8.35</v>
      </c>
      <c r="S3516" s="167">
        <f t="shared" si="54"/>
        <v>8.35</v>
      </c>
      <c r="T3516" s="167" t="s">
        <v>1361</v>
      </c>
    </row>
    <row r="3517" spans="1:20">
      <c r="A3517" s="167">
        <v>52100</v>
      </c>
      <c r="B3517" s="168">
        <v>45901</v>
      </c>
      <c r="C3517" s="168">
        <v>45901</v>
      </c>
      <c r="D3517" s="167" t="s">
        <v>6122</v>
      </c>
      <c r="E3517" s="167" t="s">
        <v>6122</v>
      </c>
      <c r="F3517" s="167" t="s">
        <v>1425</v>
      </c>
      <c r="G3517" s="167" t="s">
        <v>1426</v>
      </c>
      <c r="I3517" s="167" t="s">
        <v>1405</v>
      </c>
      <c r="J3517" s="167" t="s">
        <v>1413</v>
      </c>
      <c r="K3517" s="167" t="s">
        <v>1191</v>
      </c>
      <c r="L3517" s="167" t="s">
        <v>1414</v>
      </c>
      <c r="M3517" s="167" t="s">
        <v>3772</v>
      </c>
      <c r="O3517" s="167">
        <v>10748</v>
      </c>
      <c r="P3517" s="167" t="s">
        <v>4987</v>
      </c>
      <c r="Q3517" s="167">
        <v>14.75</v>
      </c>
      <c r="S3517" s="167">
        <f t="shared" si="54"/>
        <v>14.75</v>
      </c>
      <c r="T3517" s="167" t="s">
        <v>1361</v>
      </c>
    </row>
    <row r="3518" spans="1:20">
      <c r="A3518" s="167">
        <v>52100</v>
      </c>
      <c r="B3518" s="168">
        <v>45901</v>
      </c>
      <c r="C3518" s="168">
        <v>45901</v>
      </c>
      <c r="D3518" s="167" t="s">
        <v>6122</v>
      </c>
      <c r="E3518" s="167" t="s">
        <v>6122</v>
      </c>
      <c r="F3518" s="167" t="s">
        <v>1425</v>
      </c>
      <c r="G3518" s="167" t="s">
        <v>1426</v>
      </c>
      <c r="I3518" s="167" t="s">
        <v>1405</v>
      </c>
      <c r="J3518" s="167" t="s">
        <v>3777</v>
      </c>
      <c r="K3518" s="167" t="s">
        <v>1191</v>
      </c>
      <c r="L3518" s="167" t="s">
        <v>3778</v>
      </c>
      <c r="M3518" s="167" t="s">
        <v>3772</v>
      </c>
      <c r="O3518" s="167">
        <v>10748</v>
      </c>
      <c r="P3518" s="167" t="s">
        <v>4987</v>
      </c>
      <c r="Q3518" s="167">
        <v>19.5</v>
      </c>
      <c r="S3518" s="167">
        <f t="shared" si="54"/>
        <v>19.5</v>
      </c>
      <c r="T3518" s="167" t="s">
        <v>1361</v>
      </c>
    </row>
    <row r="3519" spans="1:20">
      <c r="A3519" s="167">
        <v>52100</v>
      </c>
      <c r="B3519" s="168">
        <v>45901</v>
      </c>
      <c r="C3519" s="168">
        <v>45901</v>
      </c>
      <c r="D3519" s="167" t="s">
        <v>5257</v>
      </c>
      <c r="E3519" s="167" t="s">
        <v>5257</v>
      </c>
      <c r="F3519" s="167" t="s">
        <v>1425</v>
      </c>
      <c r="G3519" s="167" t="s">
        <v>1426</v>
      </c>
      <c r="I3519" s="167" t="s">
        <v>1405</v>
      </c>
      <c r="J3519" s="167" t="s">
        <v>1422</v>
      </c>
      <c r="K3519" s="167" t="s">
        <v>1199</v>
      </c>
      <c r="L3519" s="167" t="s">
        <v>1423</v>
      </c>
      <c r="M3519" s="167" t="s">
        <v>3808</v>
      </c>
      <c r="O3519" s="167">
        <v>10847</v>
      </c>
      <c r="P3519" s="167" t="s">
        <v>4987</v>
      </c>
      <c r="Q3519" s="167">
        <v>685.17</v>
      </c>
      <c r="S3519" s="167">
        <f t="shared" si="54"/>
        <v>685.17</v>
      </c>
      <c r="T3519" s="167" t="s">
        <v>1361</v>
      </c>
    </row>
    <row r="3520" spans="1:20">
      <c r="A3520" s="167">
        <v>52100</v>
      </c>
      <c r="B3520" s="168">
        <v>45901</v>
      </c>
      <c r="C3520" s="168">
        <v>45901</v>
      </c>
      <c r="D3520" s="167" t="s">
        <v>5257</v>
      </c>
      <c r="E3520" s="167" t="s">
        <v>5257</v>
      </c>
      <c r="F3520" s="167" t="s">
        <v>1408</v>
      </c>
      <c r="G3520" s="167" t="s">
        <v>1409</v>
      </c>
      <c r="I3520" s="167" t="s">
        <v>1405</v>
      </c>
      <c r="J3520" s="167" t="s">
        <v>1416</v>
      </c>
      <c r="K3520" s="167" t="s">
        <v>1199</v>
      </c>
      <c r="L3520" s="167" t="s">
        <v>1417</v>
      </c>
      <c r="M3520" s="167" t="s">
        <v>3808</v>
      </c>
      <c r="O3520" s="167">
        <v>10847</v>
      </c>
      <c r="P3520" s="167" t="s">
        <v>4987</v>
      </c>
      <c r="Q3520" s="167">
        <v>25</v>
      </c>
      <c r="S3520" s="167">
        <f t="shared" si="54"/>
        <v>25</v>
      </c>
      <c r="T3520" s="167" t="s">
        <v>1361</v>
      </c>
    </row>
    <row r="3521" spans="1:20">
      <c r="A3521" s="167">
        <v>52100</v>
      </c>
      <c r="B3521" s="168">
        <v>45901</v>
      </c>
      <c r="C3521" s="168">
        <v>45901</v>
      </c>
      <c r="D3521" s="167" t="s">
        <v>5257</v>
      </c>
      <c r="E3521" s="167" t="s">
        <v>5257</v>
      </c>
      <c r="F3521" s="167" t="s">
        <v>1408</v>
      </c>
      <c r="G3521" s="167" t="s">
        <v>1409</v>
      </c>
      <c r="I3521" s="167" t="s">
        <v>1405</v>
      </c>
      <c r="J3521" s="167" t="s">
        <v>1435</v>
      </c>
      <c r="K3521" s="167" t="s">
        <v>1199</v>
      </c>
      <c r="L3521" s="167" t="s">
        <v>1436</v>
      </c>
      <c r="M3521" s="167" t="s">
        <v>3808</v>
      </c>
      <c r="O3521" s="167">
        <v>10847</v>
      </c>
      <c r="P3521" s="167" t="s">
        <v>4987</v>
      </c>
      <c r="Q3521" s="167">
        <v>153.9</v>
      </c>
      <c r="S3521" s="167">
        <f t="shared" si="54"/>
        <v>153.9</v>
      </c>
      <c r="T3521" s="167" t="s">
        <v>1361</v>
      </c>
    </row>
    <row r="3522" spans="1:20">
      <c r="A3522" s="167">
        <v>52100</v>
      </c>
      <c r="B3522" s="168">
        <v>45901</v>
      </c>
      <c r="C3522" s="168">
        <v>45901</v>
      </c>
      <c r="D3522" s="167" t="s">
        <v>5257</v>
      </c>
      <c r="E3522" s="167" t="s">
        <v>5257</v>
      </c>
      <c r="F3522" s="167" t="s">
        <v>1408</v>
      </c>
      <c r="G3522" s="167" t="s">
        <v>1409</v>
      </c>
      <c r="I3522" s="167" t="s">
        <v>1405</v>
      </c>
      <c r="J3522" s="167" t="s">
        <v>1432</v>
      </c>
      <c r="K3522" s="167" t="s">
        <v>1199</v>
      </c>
      <c r="L3522" s="167" t="s">
        <v>1433</v>
      </c>
      <c r="M3522" s="167" t="s">
        <v>3808</v>
      </c>
      <c r="O3522" s="167">
        <v>10847</v>
      </c>
      <c r="P3522" s="167" t="s">
        <v>4987</v>
      </c>
      <c r="Q3522" s="167">
        <v>506</v>
      </c>
      <c r="S3522" s="167">
        <f t="shared" si="54"/>
        <v>506</v>
      </c>
      <c r="T3522" s="167" t="s">
        <v>1361</v>
      </c>
    </row>
    <row r="3523" spans="1:20">
      <c r="A3523" s="167">
        <v>52100</v>
      </c>
      <c r="B3523" s="168">
        <v>45901</v>
      </c>
      <c r="C3523" s="168">
        <v>45901</v>
      </c>
      <c r="D3523" s="167" t="s">
        <v>5257</v>
      </c>
      <c r="E3523" s="167" t="s">
        <v>5257</v>
      </c>
      <c r="F3523" s="167" t="s">
        <v>1408</v>
      </c>
      <c r="G3523" s="167" t="s">
        <v>1409</v>
      </c>
      <c r="I3523" s="167" t="s">
        <v>1405</v>
      </c>
      <c r="J3523" s="167" t="s">
        <v>1413</v>
      </c>
      <c r="K3523" s="167" t="s">
        <v>1199</v>
      </c>
      <c r="L3523" s="167" t="s">
        <v>1414</v>
      </c>
      <c r="M3523" s="167" t="s">
        <v>3808</v>
      </c>
      <c r="O3523" s="167">
        <v>10847</v>
      </c>
      <c r="P3523" s="167" t="s">
        <v>4987</v>
      </c>
      <c r="Q3523" s="167">
        <v>729</v>
      </c>
      <c r="S3523" s="167">
        <f t="shared" ref="S3523:S3586" si="55">Q3523-R3523</f>
        <v>729</v>
      </c>
      <c r="T3523" s="167" t="s">
        <v>1361</v>
      </c>
    </row>
    <row r="3524" spans="1:20">
      <c r="A3524" s="167">
        <v>52100</v>
      </c>
      <c r="B3524" s="168">
        <v>45901</v>
      </c>
      <c r="C3524" s="168">
        <v>45901</v>
      </c>
      <c r="D3524" s="167" t="s">
        <v>5423</v>
      </c>
      <c r="E3524" s="167" t="s">
        <v>5423</v>
      </c>
      <c r="F3524" s="167" t="s">
        <v>1408</v>
      </c>
      <c r="G3524" s="167" t="s">
        <v>1409</v>
      </c>
      <c r="I3524" s="167" t="s">
        <v>1405</v>
      </c>
      <c r="J3524" s="167" t="s">
        <v>1718</v>
      </c>
      <c r="K3524" s="167" t="s">
        <v>1206</v>
      </c>
      <c r="L3524" s="167" t="s">
        <v>1719</v>
      </c>
      <c r="M3524" s="167" t="s">
        <v>3851</v>
      </c>
      <c r="O3524" s="167">
        <v>10791</v>
      </c>
      <c r="P3524" s="167" t="s">
        <v>4987</v>
      </c>
      <c r="Q3524" s="167">
        <v>12.6</v>
      </c>
      <c r="S3524" s="167">
        <f t="shared" si="55"/>
        <v>12.6</v>
      </c>
      <c r="T3524" s="167" t="s">
        <v>1361</v>
      </c>
    </row>
    <row r="3525" spans="1:20">
      <c r="A3525" s="167">
        <v>52100</v>
      </c>
      <c r="B3525" s="168">
        <v>45901</v>
      </c>
      <c r="C3525" s="168">
        <v>45901</v>
      </c>
      <c r="D3525" s="167" t="s">
        <v>5423</v>
      </c>
      <c r="E3525" s="167" t="s">
        <v>5423</v>
      </c>
      <c r="F3525" s="167" t="s">
        <v>1408</v>
      </c>
      <c r="G3525" s="167" t="s">
        <v>1409</v>
      </c>
      <c r="I3525" s="167" t="s">
        <v>1405</v>
      </c>
      <c r="J3525" s="167" t="s">
        <v>1435</v>
      </c>
      <c r="K3525" s="167" t="s">
        <v>1206</v>
      </c>
      <c r="L3525" s="167" t="s">
        <v>1436</v>
      </c>
      <c r="M3525" s="167" t="s">
        <v>3851</v>
      </c>
      <c r="O3525" s="167">
        <v>10791</v>
      </c>
      <c r="P3525" s="167" t="s">
        <v>4987</v>
      </c>
      <c r="Q3525" s="167">
        <v>18</v>
      </c>
      <c r="S3525" s="167">
        <f t="shared" si="55"/>
        <v>18</v>
      </c>
      <c r="T3525" s="167" t="s">
        <v>1361</v>
      </c>
    </row>
    <row r="3526" spans="1:20">
      <c r="A3526" s="167">
        <v>52100</v>
      </c>
      <c r="B3526" s="168">
        <v>45901</v>
      </c>
      <c r="C3526" s="168">
        <v>45901</v>
      </c>
      <c r="D3526" s="167" t="s">
        <v>5423</v>
      </c>
      <c r="E3526" s="167" t="s">
        <v>5423</v>
      </c>
      <c r="F3526" s="167" t="s">
        <v>1408</v>
      </c>
      <c r="G3526" s="167" t="s">
        <v>1409</v>
      </c>
      <c r="I3526" s="167" t="s">
        <v>1405</v>
      </c>
      <c r="J3526" s="167" t="s">
        <v>1416</v>
      </c>
      <c r="K3526" s="167" t="s">
        <v>1206</v>
      </c>
      <c r="L3526" s="167" t="s">
        <v>1417</v>
      </c>
      <c r="M3526" s="167" t="s">
        <v>3851</v>
      </c>
      <c r="O3526" s="167">
        <v>10791</v>
      </c>
      <c r="P3526" s="167" t="s">
        <v>4987</v>
      </c>
      <c r="Q3526" s="167">
        <v>25</v>
      </c>
      <c r="S3526" s="167">
        <f t="shared" si="55"/>
        <v>25</v>
      </c>
      <c r="T3526" s="167" t="s">
        <v>1361</v>
      </c>
    </row>
    <row r="3527" spans="1:20">
      <c r="A3527" s="167">
        <v>52100</v>
      </c>
      <c r="B3527" s="168">
        <v>45901</v>
      </c>
      <c r="C3527" s="168">
        <v>45901</v>
      </c>
      <c r="D3527" s="167" t="s">
        <v>5423</v>
      </c>
      <c r="E3527" s="167" t="s">
        <v>5423</v>
      </c>
      <c r="F3527" s="167" t="s">
        <v>1408</v>
      </c>
      <c r="G3527" s="167" t="s">
        <v>1409</v>
      </c>
      <c r="I3527" s="167" t="s">
        <v>1405</v>
      </c>
      <c r="J3527" s="167" t="s">
        <v>1422</v>
      </c>
      <c r="K3527" s="167" t="s">
        <v>1206</v>
      </c>
      <c r="L3527" s="167" t="s">
        <v>1423</v>
      </c>
      <c r="M3527" s="167" t="s">
        <v>3851</v>
      </c>
      <c r="O3527" s="167">
        <v>10791</v>
      </c>
      <c r="P3527" s="167" t="s">
        <v>4987</v>
      </c>
      <c r="Q3527" s="167">
        <v>47.88</v>
      </c>
      <c r="S3527" s="167">
        <f t="shared" si="55"/>
        <v>47.88</v>
      </c>
      <c r="T3527" s="167" t="s">
        <v>1361</v>
      </c>
    </row>
    <row r="3528" spans="1:20">
      <c r="A3528" s="167">
        <v>52100</v>
      </c>
      <c r="B3528" s="168">
        <v>45901</v>
      </c>
      <c r="C3528" s="168">
        <v>45901</v>
      </c>
      <c r="D3528" s="167" t="s">
        <v>5423</v>
      </c>
      <c r="E3528" s="167" t="s">
        <v>5423</v>
      </c>
      <c r="F3528" s="167" t="s">
        <v>1408</v>
      </c>
      <c r="G3528" s="167" t="s">
        <v>1409</v>
      </c>
      <c r="I3528" s="167" t="s">
        <v>1405</v>
      </c>
      <c r="J3528" s="167" t="s">
        <v>1413</v>
      </c>
      <c r="K3528" s="167" t="s">
        <v>1206</v>
      </c>
      <c r="L3528" s="167" t="s">
        <v>1414</v>
      </c>
      <c r="M3528" s="167" t="s">
        <v>3851</v>
      </c>
      <c r="O3528" s="167">
        <v>10791</v>
      </c>
      <c r="P3528" s="167" t="s">
        <v>4987</v>
      </c>
      <c r="Q3528" s="167">
        <v>54</v>
      </c>
      <c r="S3528" s="167">
        <f t="shared" si="55"/>
        <v>54</v>
      </c>
      <c r="T3528" s="167" t="s">
        <v>1361</v>
      </c>
    </row>
    <row r="3529" spans="1:20">
      <c r="A3529" s="167">
        <v>52100</v>
      </c>
      <c r="B3529" s="168">
        <v>45901</v>
      </c>
      <c r="C3529" s="168">
        <v>45901</v>
      </c>
      <c r="D3529" s="167" t="s">
        <v>5423</v>
      </c>
      <c r="E3529" s="167" t="s">
        <v>5423</v>
      </c>
      <c r="F3529" s="167" t="s">
        <v>1408</v>
      </c>
      <c r="G3529" s="167" t="s">
        <v>1409</v>
      </c>
      <c r="I3529" s="167" t="s">
        <v>1405</v>
      </c>
      <c r="J3529" s="167" t="s">
        <v>1432</v>
      </c>
      <c r="K3529" s="167" t="s">
        <v>1206</v>
      </c>
      <c r="L3529" s="167" t="s">
        <v>1433</v>
      </c>
      <c r="M3529" s="167" t="s">
        <v>3851</v>
      </c>
      <c r="O3529" s="167">
        <v>10791</v>
      </c>
      <c r="P3529" s="167" t="s">
        <v>4987</v>
      </c>
      <c r="Q3529" s="167">
        <v>64</v>
      </c>
      <c r="S3529" s="167">
        <f t="shared" si="55"/>
        <v>64</v>
      </c>
      <c r="T3529" s="167" t="s">
        <v>1361</v>
      </c>
    </row>
    <row r="3530" spans="1:20">
      <c r="A3530" s="167">
        <v>52100</v>
      </c>
      <c r="B3530" s="168">
        <v>45901</v>
      </c>
      <c r="C3530" s="168">
        <v>45901</v>
      </c>
      <c r="D3530" s="167" t="s">
        <v>5424</v>
      </c>
      <c r="E3530" s="167" t="s">
        <v>5424</v>
      </c>
      <c r="F3530" s="167" t="s">
        <v>1408</v>
      </c>
      <c r="G3530" s="167" t="s">
        <v>1409</v>
      </c>
      <c r="I3530" s="167" t="s">
        <v>1405</v>
      </c>
      <c r="J3530" s="167" t="s">
        <v>1416</v>
      </c>
      <c r="K3530" s="167" t="s">
        <v>1209</v>
      </c>
      <c r="L3530" s="167" t="s">
        <v>1417</v>
      </c>
      <c r="M3530" s="167" t="s">
        <v>3879</v>
      </c>
      <c r="O3530" s="167">
        <v>10818</v>
      </c>
      <c r="P3530" s="167" t="s">
        <v>4987</v>
      </c>
      <c r="Q3530" s="167">
        <v>25</v>
      </c>
      <c r="S3530" s="167">
        <f t="shared" si="55"/>
        <v>25</v>
      </c>
      <c r="T3530" s="167" t="s">
        <v>1361</v>
      </c>
    </row>
    <row r="3531" spans="1:20">
      <c r="A3531" s="167">
        <v>52100</v>
      </c>
      <c r="B3531" s="168">
        <v>45901</v>
      </c>
      <c r="C3531" s="168">
        <v>45901</v>
      </c>
      <c r="D3531" s="167" t="s">
        <v>5424</v>
      </c>
      <c r="E3531" s="167" t="s">
        <v>5424</v>
      </c>
      <c r="F3531" s="167" t="s">
        <v>1408</v>
      </c>
      <c r="G3531" s="167" t="s">
        <v>1409</v>
      </c>
      <c r="I3531" s="167" t="s">
        <v>1405</v>
      </c>
      <c r="J3531" s="167" t="s">
        <v>1435</v>
      </c>
      <c r="K3531" s="167" t="s">
        <v>1209</v>
      </c>
      <c r="L3531" s="167" t="s">
        <v>1436</v>
      </c>
      <c r="M3531" s="167" t="s">
        <v>3879</v>
      </c>
      <c r="O3531" s="167">
        <v>10818</v>
      </c>
      <c r="P3531" s="167" t="s">
        <v>4987</v>
      </c>
      <c r="Q3531" s="167">
        <v>31.5</v>
      </c>
      <c r="S3531" s="167">
        <f t="shared" si="55"/>
        <v>31.5</v>
      </c>
      <c r="T3531" s="167" t="s">
        <v>1361</v>
      </c>
    </row>
    <row r="3532" spans="1:20">
      <c r="A3532" s="167">
        <v>52100</v>
      </c>
      <c r="B3532" s="168">
        <v>45901</v>
      </c>
      <c r="C3532" s="168">
        <v>45901</v>
      </c>
      <c r="D3532" s="167" t="s">
        <v>5424</v>
      </c>
      <c r="E3532" s="167" t="s">
        <v>5424</v>
      </c>
      <c r="F3532" s="167" t="s">
        <v>1408</v>
      </c>
      <c r="G3532" s="167" t="s">
        <v>1409</v>
      </c>
      <c r="I3532" s="167" t="s">
        <v>1405</v>
      </c>
      <c r="J3532" s="167" t="s">
        <v>1432</v>
      </c>
      <c r="K3532" s="167" t="s">
        <v>1209</v>
      </c>
      <c r="L3532" s="167" t="s">
        <v>1433</v>
      </c>
      <c r="M3532" s="167" t="s">
        <v>3879</v>
      </c>
      <c r="O3532" s="167">
        <v>10818</v>
      </c>
      <c r="P3532" s="167" t="s">
        <v>4987</v>
      </c>
      <c r="Q3532" s="167">
        <v>104</v>
      </c>
      <c r="S3532" s="167">
        <f t="shared" si="55"/>
        <v>104</v>
      </c>
      <c r="T3532" s="167" t="s">
        <v>1361</v>
      </c>
    </row>
    <row r="3533" spans="1:20">
      <c r="A3533" s="167">
        <v>52100</v>
      </c>
      <c r="B3533" s="168">
        <v>45901</v>
      </c>
      <c r="C3533" s="168">
        <v>45901</v>
      </c>
      <c r="D3533" s="167" t="s">
        <v>5424</v>
      </c>
      <c r="E3533" s="167" t="s">
        <v>5424</v>
      </c>
      <c r="F3533" s="167" t="s">
        <v>1408</v>
      </c>
      <c r="G3533" s="167" t="s">
        <v>1409</v>
      </c>
      <c r="I3533" s="167" t="s">
        <v>1405</v>
      </c>
      <c r="J3533" s="167" t="s">
        <v>1422</v>
      </c>
      <c r="K3533" s="167" t="s">
        <v>1209</v>
      </c>
      <c r="L3533" s="167" t="s">
        <v>1423</v>
      </c>
      <c r="M3533" s="167" t="s">
        <v>3879</v>
      </c>
      <c r="O3533" s="167">
        <v>10818</v>
      </c>
      <c r="P3533" s="167" t="s">
        <v>4987</v>
      </c>
      <c r="Q3533" s="167">
        <v>106.75</v>
      </c>
      <c r="S3533" s="167">
        <f t="shared" si="55"/>
        <v>106.75</v>
      </c>
      <c r="T3533" s="167" t="s">
        <v>1361</v>
      </c>
    </row>
    <row r="3534" spans="1:20">
      <c r="A3534" s="167">
        <v>52100</v>
      </c>
      <c r="B3534" s="168">
        <v>45901</v>
      </c>
      <c r="C3534" s="168">
        <v>45901</v>
      </c>
      <c r="D3534" s="167" t="s">
        <v>5424</v>
      </c>
      <c r="E3534" s="167" t="s">
        <v>5424</v>
      </c>
      <c r="F3534" s="167" t="s">
        <v>1408</v>
      </c>
      <c r="G3534" s="167" t="s">
        <v>1409</v>
      </c>
      <c r="I3534" s="167" t="s">
        <v>1405</v>
      </c>
      <c r="J3534" s="167" t="s">
        <v>1413</v>
      </c>
      <c r="K3534" s="167" t="s">
        <v>1209</v>
      </c>
      <c r="L3534" s="167" t="s">
        <v>1414</v>
      </c>
      <c r="M3534" s="167" t="s">
        <v>3879</v>
      </c>
      <c r="O3534" s="167">
        <v>10818</v>
      </c>
      <c r="P3534" s="167" t="s">
        <v>4987</v>
      </c>
      <c r="Q3534" s="167">
        <v>147</v>
      </c>
      <c r="S3534" s="167">
        <f t="shared" si="55"/>
        <v>147</v>
      </c>
      <c r="T3534" s="167" t="s">
        <v>1361</v>
      </c>
    </row>
    <row r="3535" spans="1:20">
      <c r="A3535" s="167">
        <v>52100</v>
      </c>
      <c r="B3535" s="168">
        <v>45901</v>
      </c>
      <c r="C3535" s="168">
        <v>45901</v>
      </c>
      <c r="D3535" s="167" t="s">
        <v>5424</v>
      </c>
      <c r="E3535" s="167" t="s">
        <v>5424</v>
      </c>
      <c r="F3535" s="167" t="s">
        <v>1408</v>
      </c>
      <c r="G3535" s="167" t="s">
        <v>1409</v>
      </c>
      <c r="I3535" s="167" t="s">
        <v>1405</v>
      </c>
      <c r="J3535" s="167" t="s">
        <v>1410</v>
      </c>
      <c r="K3535" s="167" t="s">
        <v>1209</v>
      </c>
      <c r="L3535" s="167" t="s">
        <v>1411</v>
      </c>
      <c r="M3535" s="167" t="s">
        <v>3879</v>
      </c>
      <c r="O3535" s="167">
        <v>10818</v>
      </c>
      <c r="P3535" s="167" t="s">
        <v>4987</v>
      </c>
      <c r="Q3535" s="167">
        <v>250</v>
      </c>
      <c r="S3535" s="167">
        <f t="shared" si="55"/>
        <v>250</v>
      </c>
      <c r="T3535" s="167" t="s">
        <v>1361</v>
      </c>
    </row>
    <row r="3536" spans="1:20">
      <c r="A3536" s="167">
        <v>52100</v>
      </c>
      <c r="B3536" s="168">
        <v>45901</v>
      </c>
      <c r="C3536" s="168">
        <v>45901</v>
      </c>
      <c r="D3536" s="167" t="s">
        <v>5259</v>
      </c>
      <c r="E3536" s="167" t="s">
        <v>5259</v>
      </c>
      <c r="F3536" s="167" t="s">
        <v>1425</v>
      </c>
      <c r="G3536" s="167" t="s">
        <v>1426</v>
      </c>
      <c r="I3536" s="167" t="s">
        <v>1405</v>
      </c>
      <c r="J3536" s="167" t="s">
        <v>1450</v>
      </c>
      <c r="K3536" s="167" t="s">
        <v>1227</v>
      </c>
      <c r="L3536" s="167" t="s">
        <v>1451</v>
      </c>
      <c r="M3536" s="167" t="s">
        <v>3982</v>
      </c>
      <c r="O3536" s="167">
        <v>10841</v>
      </c>
      <c r="P3536" s="167" t="s">
        <v>4987</v>
      </c>
      <c r="Q3536" s="167">
        <v>2.64</v>
      </c>
      <c r="S3536" s="167">
        <f t="shared" si="55"/>
        <v>2.64</v>
      </c>
      <c r="T3536" s="167" t="s">
        <v>1361</v>
      </c>
    </row>
    <row r="3537" spans="1:20">
      <c r="A3537" s="167">
        <v>52100</v>
      </c>
      <c r="B3537" s="168">
        <v>45901</v>
      </c>
      <c r="C3537" s="168">
        <v>45901</v>
      </c>
      <c r="D3537" s="167" t="s">
        <v>5259</v>
      </c>
      <c r="E3537" s="167" t="s">
        <v>5259</v>
      </c>
      <c r="F3537" s="167" t="s">
        <v>1425</v>
      </c>
      <c r="G3537" s="167" t="s">
        <v>1426</v>
      </c>
      <c r="I3537" s="167" t="s">
        <v>1405</v>
      </c>
      <c r="J3537" s="167" t="s">
        <v>1450</v>
      </c>
      <c r="K3537" s="167" t="s">
        <v>1227</v>
      </c>
      <c r="L3537" s="167" t="s">
        <v>1451</v>
      </c>
      <c r="M3537" s="167" t="s">
        <v>3982</v>
      </c>
      <c r="O3537" s="167">
        <v>10841</v>
      </c>
      <c r="P3537" s="167" t="s">
        <v>4987</v>
      </c>
      <c r="Q3537" s="167">
        <v>2.64</v>
      </c>
      <c r="S3537" s="167">
        <f t="shared" si="55"/>
        <v>2.64</v>
      </c>
      <c r="T3537" s="167" t="s">
        <v>1361</v>
      </c>
    </row>
    <row r="3538" spans="1:20">
      <c r="A3538" s="167">
        <v>52100</v>
      </c>
      <c r="B3538" s="168">
        <v>45901</v>
      </c>
      <c r="C3538" s="168">
        <v>45901</v>
      </c>
      <c r="D3538" s="167" t="s">
        <v>6123</v>
      </c>
      <c r="E3538" s="167" t="s">
        <v>6123</v>
      </c>
      <c r="F3538" s="167" t="s">
        <v>1408</v>
      </c>
      <c r="G3538" s="167" t="s">
        <v>1409</v>
      </c>
      <c r="I3538" s="167" t="s">
        <v>1405</v>
      </c>
      <c r="J3538" s="167" t="s">
        <v>1416</v>
      </c>
      <c r="K3538" s="167" t="s">
        <v>1227</v>
      </c>
      <c r="L3538" s="167" t="s">
        <v>1417</v>
      </c>
      <c r="M3538" s="167" t="s">
        <v>3982</v>
      </c>
      <c r="O3538" s="167">
        <v>10763</v>
      </c>
      <c r="P3538" s="167" t="s">
        <v>4987</v>
      </c>
      <c r="Q3538" s="167">
        <v>12.01</v>
      </c>
      <c r="S3538" s="167">
        <f t="shared" si="55"/>
        <v>12.01</v>
      </c>
      <c r="T3538" s="167" t="s">
        <v>1361</v>
      </c>
    </row>
    <row r="3539" spans="1:20">
      <c r="A3539" s="167">
        <v>52100</v>
      </c>
      <c r="B3539" s="168">
        <v>45901</v>
      </c>
      <c r="C3539" s="168">
        <v>45901</v>
      </c>
      <c r="D3539" s="167" t="s">
        <v>6123</v>
      </c>
      <c r="E3539" s="167" t="s">
        <v>6123</v>
      </c>
      <c r="F3539" s="167" t="s">
        <v>1408</v>
      </c>
      <c r="G3539" s="167" t="s">
        <v>1409</v>
      </c>
      <c r="I3539" s="167" t="s">
        <v>1405</v>
      </c>
      <c r="J3539" s="167" t="s">
        <v>1422</v>
      </c>
      <c r="K3539" s="167" t="s">
        <v>1227</v>
      </c>
      <c r="L3539" s="167" t="s">
        <v>1423</v>
      </c>
      <c r="M3539" s="167" t="s">
        <v>3982</v>
      </c>
      <c r="O3539" s="167">
        <v>10763</v>
      </c>
      <c r="P3539" s="167" t="s">
        <v>4987</v>
      </c>
      <c r="Q3539" s="167">
        <v>556.11</v>
      </c>
      <c r="S3539" s="167">
        <f t="shared" si="55"/>
        <v>556.11</v>
      </c>
      <c r="T3539" s="167" t="s">
        <v>1361</v>
      </c>
    </row>
    <row r="3540" spans="1:20">
      <c r="A3540" s="167">
        <v>52100</v>
      </c>
      <c r="B3540" s="168">
        <v>45901</v>
      </c>
      <c r="C3540" s="168">
        <v>45901</v>
      </c>
      <c r="D3540" s="167" t="s">
        <v>5260</v>
      </c>
      <c r="E3540" s="167" t="s">
        <v>5260</v>
      </c>
      <c r="F3540" s="167" t="s">
        <v>1425</v>
      </c>
      <c r="G3540" s="167" t="s">
        <v>1426</v>
      </c>
      <c r="I3540" s="167" t="s">
        <v>1405</v>
      </c>
      <c r="J3540" s="167" t="s">
        <v>4054</v>
      </c>
      <c r="K3540" s="167" t="s">
        <v>1232</v>
      </c>
      <c r="L3540" s="167" t="s">
        <v>4054</v>
      </c>
      <c r="M3540" s="167" t="s">
        <v>4046</v>
      </c>
      <c r="O3540" s="167">
        <v>10810</v>
      </c>
      <c r="P3540" s="167" t="s">
        <v>4987</v>
      </c>
      <c r="Q3540" s="167">
        <v>3</v>
      </c>
      <c r="S3540" s="167">
        <f t="shared" si="55"/>
        <v>3</v>
      </c>
      <c r="T3540" s="167" t="s">
        <v>1361</v>
      </c>
    </row>
    <row r="3541" spans="1:20">
      <c r="A3541" s="167">
        <v>52100</v>
      </c>
      <c r="B3541" s="168">
        <v>45901</v>
      </c>
      <c r="C3541" s="168">
        <v>45901</v>
      </c>
      <c r="D3541" s="167" t="s">
        <v>5260</v>
      </c>
      <c r="E3541" s="167" t="s">
        <v>5260</v>
      </c>
      <c r="F3541" s="167" t="s">
        <v>1408</v>
      </c>
      <c r="G3541" s="167" t="s">
        <v>1409</v>
      </c>
      <c r="I3541" s="167" t="s">
        <v>1405</v>
      </c>
      <c r="J3541" s="167" t="s">
        <v>1410</v>
      </c>
      <c r="K3541" s="167" t="s">
        <v>1232</v>
      </c>
      <c r="L3541" s="167" t="s">
        <v>1411</v>
      </c>
      <c r="M3541" s="167" t="s">
        <v>4046</v>
      </c>
      <c r="O3541" s="167">
        <v>10810</v>
      </c>
      <c r="P3541" s="167" t="s">
        <v>4987</v>
      </c>
      <c r="Q3541" s="167">
        <v>125</v>
      </c>
      <c r="S3541" s="167">
        <f t="shared" si="55"/>
        <v>125</v>
      </c>
      <c r="T3541" s="167" t="s">
        <v>1361</v>
      </c>
    </row>
    <row r="3542" spans="1:20">
      <c r="A3542" s="167">
        <v>52100</v>
      </c>
      <c r="B3542" s="168">
        <v>45901</v>
      </c>
      <c r="C3542" s="168">
        <v>45901</v>
      </c>
      <c r="D3542" s="167" t="s">
        <v>5260</v>
      </c>
      <c r="E3542" s="167" t="s">
        <v>5260</v>
      </c>
      <c r="F3542" s="167" t="s">
        <v>1408</v>
      </c>
      <c r="G3542" s="167" t="s">
        <v>1409</v>
      </c>
      <c r="I3542" s="167" t="s">
        <v>1405</v>
      </c>
      <c r="J3542" s="167" t="s">
        <v>1422</v>
      </c>
      <c r="K3542" s="167" t="s">
        <v>1232</v>
      </c>
      <c r="L3542" s="167" t="s">
        <v>1423</v>
      </c>
      <c r="M3542" s="167" t="s">
        <v>4046</v>
      </c>
      <c r="O3542" s="167">
        <v>10810</v>
      </c>
      <c r="P3542" s="167" t="s">
        <v>4987</v>
      </c>
      <c r="Q3542" s="167">
        <v>136.5</v>
      </c>
      <c r="S3542" s="167">
        <f t="shared" si="55"/>
        <v>136.5</v>
      </c>
      <c r="T3542" s="167" t="s">
        <v>1361</v>
      </c>
    </row>
    <row r="3543" spans="1:20">
      <c r="A3543" s="167">
        <v>52100</v>
      </c>
      <c r="B3543" s="168">
        <v>45901</v>
      </c>
      <c r="C3543" s="168">
        <v>45901</v>
      </c>
      <c r="D3543" s="167" t="s">
        <v>5022</v>
      </c>
      <c r="E3543" s="167" t="s">
        <v>5022</v>
      </c>
      <c r="F3543" s="167" t="s">
        <v>1425</v>
      </c>
      <c r="G3543" s="167" t="s">
        <v>1426</v>
      </c>
      <c r="I3543" s="167" t="s">
        <v>1405</v>
      </c>
      <c r="J3543" s="167" t="s">
        <v>1450</v>
      </c>
      <c r="K3543" s="167" t="s">
        <v>1235</v>
      </c>
      <c r="L3543" s="167" t="s">
        <v>1451</v>
      </c>
      <c r="M3543" s="167" t="s">
        <v>4056</v>
      </c>
      <c r="O3543" s="167">
        <v>10829</v>
      </c>
      <c r="P3543" s="167" t="s">
        <v>4987</v>
      </c>
      <c r="Q3543" s="167">
        <v>2.64</v>
      </c>
      <c r="S3543" s="167">
        <f t="shared" si="55"/>
        <v>2.64</v>
      </c>
      <c r="T3543" s="167" t="s">
        <v>1361</v>
      </c>
    </row>
    <row r="3544" spans="1:20">
      <c r="A3544" s="167">
        <v>52100</v>
      </c>
      <c r="B3544" s="168">
        <v>45901</v>
      </c>
      <c r="C3544" s="168">
        <v>45901</v>
      </c>
      <c r="D3544" s="167" t="s">
        <v>5022</v>
      </c>
      <c r="E3544" s="167" t="s">
        <v>5022</v>
      </c>
      <c r="F3544" s="167" t="s">
        <v>1408</v>
      </c>
      <c r="G3544" s="167" t="s">
        <v>1409</v>
      </c>
      <c r="I3544" s="167" t="s">
        <v>1405</v>
      </c>
      <c r="J3544" s="167" t="s">
        <v>1435</v>
      </c>
      <c r="K3544" s="167" t="s">
        <v>1235</v>
      </c>
      <c r="L3544" s="167" t="s">
        <v>1436</v>
      </c>
      <c r="M3544" s="167" t="s">
        <v>4056</v>
      </c>
      <c r="O3544" s="167">
        <v>10829</v>
      </c>
      <c r="P3544" s="167" t="s">
        <v>4987</v>
      </c>
      <c r="Q3544" s="167">
        <v>65.7</v>
      </c>
      <c r="S3544" s="167">
        <f t="shared" si="55"/>
        <v>65.7</v>
      </c>
      <c r="T3544" s="167" t="s">
        <v>1361</v>
      </c>
    </row>
    <row r="3545" spans="1:20">
      <c r="A3545" s="167">
        <v>52100</v>
      </c>
      <c r="B3545" s="168">
        <v>45901</v>
      </c>
      <c r="C3545" s="168">
        <v>45901</v>
      </c>
      <c r="D3545" s="167" t="s">
        <v>5022</v>
      </c>
      <c r="E3545" s="167" t="s">
        <v>5022</v>
      </c>
      <c r="F3545" s="167" t="s">
        <v>1408</v>
      </c>
      <c r="G3545" s="167" t="s">
        <v>1409</v>
      </c>
      <c r="I3545" s="167" t="s">
        <v>1405</v>
      </c>
      <c r="J3545" s="167" t="s">
        <v>1422</v>
      </c>
      <c r="K3545" s="167" t="s">
        <v>1235</v>
      </c>
      <c r="L3545" s="167" t="s">
        <v>1423</v>
      </c>
      <c r="M3545" s="167" t="s">
        <v>4056</v>
      </c>
      <c r="O3545" s="167">
        <v>10829</v>
      </c>
      <c r="P3545" s="167" t="s">
        <v>4987</v>
      </c>
      <c r="Q3545" s="167">
        <v>161.99</v>
      </c>
      <c r="S3545" s="167">
        <f t="shared" si="55"/>
        <v>161.99</v>
      </c>
      <c r="T3545" s="167" t="s">
        <v>1361</v>
      </c>
    </row>
    <row r="3546" spans="1:20">
      <c r="A3546" s="167">
        <v>52100</v>
      </c>
      <c r="B3546" s="168">
        <v>45901</v>
      </c>
      <c r="C3546" s="168">
        <v>45901</v>
      </c>
      <c r="D3546" s="167" t="s">
        <v>5022</v>
      </c>
      <c r="E3546" s="167" t="s">
        <v>5022</v>
      </c>
      <c r="F3546" s="167" t="s">
        <v>1408</v>
      </c>
      <c r="G3546" s="167" t="s">
        <v>1409</v>
      </c>
      <c r="I3546" s="167" t="s">
        <v>1405</v>
      </c>
      <c r="J3546" s="167" t="s">
        <v>3348</v>
      </c>
      <c r="K3546" s="167" t="s">
        <v>1235</v>
      </c>
      <c r="L3546" s="167" t="s">
        <v>3349</v>
      </c>
      <c r="M3546" s="167" t="s">
        <v>4056</v>
      </c>
      <c r="O3546" s="167">
        <v>10829</v>
      </c>
      <c r="P3546" s="167" t="s">
        <v>4987</v>
      </c>
      <c r="Q3546" s="167">
        <v>185</v>
      </c>
      <c r="S3546" s="167">
        <f t="shared" si="55"/>
        <v>185</v>
      </c>
      <c r="T3546" s="167" t="s">
        <v>1361</v>
      </c>
    </row>
    <row r="3547" spans="1:20">
      <c r="A3547" s="167">
        <v>52100</v>
      </c>
      <c r="B3547" s="168">
        <v>45901</v>
      </c>
      <c r="C3547" s="168">
        <v>45901</v>
      </c>
      <c r="D3547" s="167" t="s">
        <v>5022</v>
      </c>
      <c r="E3547" s="167" t="s">
        <v>5022</v>
      </c>
      <c r="F3547" s="167" t="s">
        <v>1408</v>
      </c>
      <c r="G3547" s="167" t="s">
        <v>1409</v>
      </c>
      <c r="I3547" s="167" t="s">
        <v>1405</v>
      </c>
      <c r="J3547" s="167" t="s">
        <v>1410</v>
      </c>
      <c r="K3547" s="167" t="s">
        <v>1235</v>
      </c>
      <c r="L3547" s="167" t="s">
        <v>1411</v>
      </c>
      <c r="M3547" s="167" t="s">
        <v>4056</v>
      </c>
      <c r="O3547" s="167">
        <v>10829</v>
      </c>
      <c r="P3547" s="167" t="s">
        <v>4987</v>
      </c>
      <c r="Q3547" s="167">
        <v>250</v>
      </c>
      <c r="S3547" s="167">
        <f t="shared" si="55"/>
        <v>250</v>
      </c>
      <c r="T3547" s="167" t="s">
        <v>1361</v>
      </c>
    </row>
    <row r="3548" spans="1:20">
      <c r="A3548" s="167">
        <v>52100</v>
      </c>
      <c r="B3548" s="168">
        <v>45901</v>
      </c>
      <c r="C3548" s="168">
        <v>45901</v>
      </c>
      <c r="D3548" s="167" t="s">
        <v>6124</v>
      </c>
      <c r="E3548" s="167" t="s">
        <v>6124</v>
      </c>
      <c r="F3548" s="167" t="s">
        <v>1408</v>
      </c>
      <c r="G3548" s="167" t="s">
        <v>1409</v>
      </c>
      <c r="I3548" s="167" t="s">
        <v>1405</v>
      </c>
      <c r="J3548" s="167" t="s">
        <v>1435</v>
      </c>
      <c r="K3548" s="167" t="s">
        <v>1238</v>
      </c>
      <c r="L3548" s="167" t="s">
        <v>1436</v>
      </c>
      <c r="M3548" s="167" t="s">
        <v>4086</v>
      </c>
      <c r="O3548" s="167">
        <v>10859</v>
      </c>
      <c r="P3548" s="167" t="s">
        <v>4987</v>
      </c>
      <c r="Q3548" s="167">
        <v>42</v>
      </c>
      <c r="S3548" s="167">
        <f t="shared" si="55"/>
        <v>42</v>
      </c>
      <c r="T3548" s="167" t="s">
        <v>1361</v>
      </c>
    </row>
    <row r="3549" spans="1:20">
      <c r="A3549" s="167">
        <v>52100</v>
      </c>
      <c r="B3549" s="168">
        <v>45901</v>
      </c>
      <c r="C3549" s="168">
        <v>45901</v>
      </c>
      <c r="D3549" s="167" t="s">
        <v>5023</v>
      </c>
      <c r="E3549" s="167" t="s">
        <v>5023</v>
      </c>
      <c r="F3549" s="167" t="s">
        <v>1408</v>
      </c>
      <c r="G3549" s="167" t="s">
        <v>1409</v>
      </c>
      <c r="I3549" s="167" t="s">
        <v>1405</v>
      </c>
      <c r="J3549" s="167" t="s">
        <v>1435</v>
      </c>
      <c r="K3549" s="167" t="s">
        <v>1240</v>
      </c>
      <c r="L3549" s="167" t="s">
        <v>1436</v>
      </c>
      <c r="M3549" s="167" t="s">
        <v>4088</v>
      </c>
      <c r="O3549" s="167">
        <v>10815</v>
      </c>
      <c r="P3549" s="167" t="s">
        <v>4987</v>
      </c>
      <c r="Q3549" s="167">
        <v>87.15</v>
      </c>
      <c r="S3549" s="167">
        <f t="shared" si="55"/>
        <v>87.15</v>
      </c>
      <c r="T3549" s="167" t="s">
        <v>1361</v>
      </c>
    </row>
    <row r="3550" spans="1:20">
      <c r="A3550" s="167">
        <v>52100</v>
      </c>
      <c r="B3550" s="168">
        <v>45901</v>
      </c>
      <c r="C3550" s="168">
        <v>45901</v>
      </c>
      <c r="D3550" s="167" t="s">
        <v>5023</v>
      </c>
      <c r="E3550" s="167" t="s">
        <v>5023</v>
      </c>
      <c r="F3550" s="167" t="s">
        <v>1408</v>
      </c>
      <c r="G3550" s="167" t="s">
        <v>1409</v>
      </c>
      <c r="I3550" s="167" t="s">
        <v>1405</v>
      </c>
      <c r="J3550" s="167" t="s">
        <v>1422</v>
      </c>
      <c r="K3550" s="167" t="s">
        <v>1240</v>
      </c>
      <c r="L3550" s="167" t="s">
        <v>1423</v>
      </c>
      <c r="M3550" s="167" t="s">
        <v>4088</v>
      </c>
      <c r="O3550" s="167">
        <v>10815</v>
      </c>
      <c r="P3550" s="167" t="s">
        <v>4987</v>
      </c>
      <c r="Q3550" s="167">
        <v>134.75</v>
      </c>
      <c r="S3550" s="167">
        <f t="shared" si="55"/>
        <v>134.75</v>
      </c>
      <c r="T3550" s="167" t="s">
        <v>1361</v>
      </c>
    </row>
    <row r="3551" spans="1:20">
      <c r="A3551" s="167">
        <v>52100</v>
      </c>
      <c r="B3551" s="168">
        <v>45901</v>
      </c>
      <c r="C3551" s="168">
        <v>45901</v>
      </c>
      <c r="D3551" s="167" t="s">
        <v>5023</v>
      </c>
      <c r="E3551" s="167" t="s">
        <v>5023</v>
      </c>
      <c r="F3551" s="167" t="s">
        <v>1408</v>
      </c>
      <c r="G3551" s="167" t="s">
        <v>1409</v>
      </c>
      <c r="I3551" s="167" t="s">
        <v>1405</v>
      </c>
      <c r="J3551" s="167" t="s">
        <v>3348</v>
      </c>
      <c r="K3551" s="167" t="s">
        <v>1240</v>
      </c>
      <c r="L3551" s="167" t="s">
        <v>3349</v>
      </c>
      <c r="M3551" s="167" t="s">
        <v>4088</v>
      </c>
      <c r="O3551" s="167">
        <v>10815</v>
      </c>
      <c r="P3551" s="167" t="s">
        <v>4987</v>
      </c>
      <c r="Q3551" s="167">
        <v>185</v>
      </c>
      <c r="S3551" s="167">
        <f t="shared" si="55"/>
        <v>185</v>
      </c>
      <c r="T3551" s="167" t="s">
        <v>1361</v>
      </c>
    </row>
    <row r="3552" spans="1:20">
      <c r="A3552" s="167">
        <v>52100</v>
      </c>
      <c r="B3552" s="168">
        <v>45901</v>
      </c>
      <c r="C3552" s="168">
        <v>45901</v>
      </c>
      <c r="D3552" s="167" t="s">
        <v>5023</v>
      </c>
      <c r="E3552" s="167" t="s">
        <v>5023</v>
      </c>
      <c r="F3552" s="167" t="s">
        <v>1408</v>
      </c>
      <c r="G3552" s="167" t="s">
        <v>1409</v>
      </c>
      <c r="I3552" s="167" t="s">
        <v>1405</v>
      </c>
      <c r="J3552" s="167" t="s">
        <v>1432</v>
      </c>
      <c r="K3552" s="167" t="s">
        <v>1240</v>
      </c>
      <c r="L3552" s="167" t="s">
        <v>1433</v>
      </c>
      <c r="M3552" s="167" t="s">
        <v>4088</v>
      </c>
      <c r="O3552" s="167">
        <v>10815</v>
      </c>
      <c r="P3552" s="167" t="s">
        <v>4987</v>
      </c>
      <c r="Q3552" s="167">
        <v>212</v>
      </c>
      <c r="S3552" s="167">
        <f t="shared" si="55"/>
        <v>212</v>
      </c>
      <c r="T3552" s="167" t="s">
        <v>1361</v>
      </c>
    </row>
    <row r="3553" spans="1:20">
      <c r="A3553" s="167">
        <v>52100</v>
      </c>
      <c r="B3553" s="168">
        <v>45901</v>
      </c>
      <c r="C3553" s="168">
        <v>45901</v>
      </c>
      <c r="D3553" s="167" t="s">
        <v>5023</v>
      </c>
      <c r="E3553" s="167" t="s">
        <v>5023</v>
      </c>
      <c r="F3553" s="167" t="s">
        <v>1408</v>
      </c>
      <c r="G3553" s="167" t="s">
        <v>1409</v>
      </c>
      <c r="I3553" s="167" t="s">
        <v>1405</v>
      </c>
      <c r="J3553" s="167" t="s">
        <v>1413</v>
      </c>
      <c r="K3553" s="167" t="s">
        <v>1240</v>
      </c>
      <c r="L3553" s="167" t="s">
        <v>1414</v>
      </c>
      <c r="M3553" s="167" t="s">
        <v>4088</v>
      </c>
      <c r="O3553" s="167">
        <v>10815</v>
      </c>
      <c r="P3553" s="167" t="s">
        <v>4987</v>
      </c>
      <c r="Q3553" s="167">
        <v>288</v>
      </c>
      <c r="S3553" s="167">
        <f t="shared" si="55"/>
        <v>288</v>
      </c>
      <c r="T3553" s="167" t="s">
        <v>1361</v>
      </c>
    </row>
    <row r="3554" spans="1:20">
      <c r="A3554" s="167">
        <v>52100</v>
      </c>
      <c r="B3554" s="168">
        <v>45901</v>
      </c>
      <c r="C3554" s="168">
        <v>45901</v>
      </c>
      <c r="D3554" s="167" t="s">
        <v>5024</v>
      </c>
      <c r="E3554" s="167" t="s">
        <v>5024</v>
      </c>
      <c r="F3554" s="167" t="s">
        <v>1408</v>
      </c>
      <c r="G3554" s="167" t="s">
        <v>1409</v>
      </c>
      <c r="I3554" s="167" t="s">
        <v>1405</v>
      </c>
      <c r="J3554" s="167" t="s">
        <v>1422</v>
      </c>
      <c r="K3554" s="167" t="s">
        <v>1244</v>
      </c>
      <c r="L3554" s="167" t="s">
        <v>1423</v>
      </c>
      <c r="M3554" s="167" t="s">
        <v>4103</v>
      </c>
      <c r="O3554" s="167">
        <v>10780</v>
      </c>
      <c r="P3554" s="167" t="s">
        <v>4987</v>
      </c>
      <c r="Q3554" s="167">
        <v>21.71</v>
      </c>
      <c r="S3554" s="167">
        <f t="shared" si="55"/>
        <v>21.71</v>
      </c>
      <c r="T3554" s="167" t="s">
        <v>1361</v>
      </c>
    </row>
    <row r="3555" spans="1:20">
      <c r="A3555" s="167">
        <v>52100</v>
      </c>
      <c r="B3555" s="168">
        <v>45901</v>
      </c>
      <c r="C3555" s="168">
        <v>45901</v>
      </c>
      <c r="D3555" s="167" t="s">
        <v>5025</v>
      </c>
      <c r="E3555" s="167" t="s">
        <v>5025</v>
      </c>
      <c r="F3555" s="167" t="s">
        <v>1408</v>
      </c>
      <c r="G3555" s="167" t="s">
        <v>1409</v>
      </c>
      <c r="I3555" s="167" t="s">
        <v>1405</v>
      </c>
      <c r="J3555" s="167" t="s">
        <v>1416</v>
      </c>
      <c r="K3555" s="167" t="s">
        <v>1248</v>
      </c>
      <c r="L3555" s="167" t="s">
        <v>1417</v>
      </c>
      <c r="M3555" s="167" t="s">
        <v>4110</v>
      </c>
      <c r="O3555" s="167">
        <v>10789</v>
      </c>
      <c r="P3555" s="167" t="s">
        <v>4987</v>
      </c>
      <c r="Q3555" s="167">
        <v>25</v>
      </c>
      <c r="S3555" s="167">
        <f t="shared" si="55"/>
        <v>25</v>
      </c>
      <c r="T3555" s="167" t="s">
        <v>1361</v>
      </c>
    </row>
    <row r="3556" spans="1:20">
      <c r="A3556" s="167">
        <v>52100</v>
      </c>
      <c r="B3556" s="168">
        <v>45901</v>
      </c>
      <c r="C3556" s="168">
        <v>45901</v>
      </c>
      <c r="D3556" s="167" t="s">
        <v>5025</v>
      </c>
      <c r="E3556" s="167" t="s">
        <v>5025</v>
      </c>
      <c r="F3556" s="167" t="s">
        <v>1408</v>
      </c>
      <c r="G3556" s="167" t="s">
        <v>1409</v>
      </c>
      <c r="I3556" s="167" t="s">
        <v>1405</v>
      </c>
      <c r="J3556" s="167" t="s">
        <v>1422</v>
      </c>
      <c r="K3556" s="167" t="s">
        <v>1248</v>
      </c>
      <c r="L3556" s="167" t="s">
        <v>1423</v>
      </c>
      <c r="M3556" s="167" t="s">
        <v>4110</v>
      </c>
      <c r="O3556" s="167">
        <v>10789</v>
      </c>
      <c r="P3556" s="167" t="s">
        <v>4987</v>
      </c>
      <c r="Q3556" s="167">
        <v>42</v>
      </c>
      <c r="S3556" s="167">
        <f t="shared" si="55"/>
        <v>42</v>
      </c>
      <c r="T3556" s="167" t="s">
        <v>1361</v>
      </c>
    </row>
    <row r="3557" spans="1:20">
      <c r="A3557" s="167">
        <v>52100</v>
      </c>
      <c r="B3557" s="168">
        <v>45901</v>
      </c>
      <c r="C3557" s="168">
        <v>45901</v>
      </c>
      <c r="D3557" s="167" t="s">
        <v>5025</v>
      </c>
      <c r="E3557" s="167" t="s">
        <v>5025</v>
      </c>
      <c r="F3557" s="167" t="s">
        <v>1408</v>
      </c>
      <c r="G3557" s="167" t="s">
        <v>1409</v>
      </c>
      <c r="I3557" s="167" t="s">
        <v>1405</v>
      </c>
      <c r="J3557" s="167" t="s">
        <v>1410</v>
      </c>
      <c r="K3557" s="167" t="s">
        <v>1248</v>
      </c>
      <c r="L3557" s="167" t="s">
        <v>1411</v>
      </c>
      <c r="M3557" s="167" t="s">
        <v>4110</v>
      </c>
      <c r="O3557" s="167">
        <v>10789</v>
      </c>
      <c r="P3557" s="167" t="s">
        <v>4987</v>
      </c>
      <c r="Q3557" s="167">
        <v>125</v>
      </c>
      <c r="S3557" s="167">
        <f t="shared" si="55"/>
        <v>125</v>
      </c>
      <c r="T3557" s="167" t="s">
        <v>1361</v>
      </c>
    </row>
    <row r="3558" spans="1:20">
      <c r="A3558" s="167">
        <v>52100</v>
      </c>
      <c r="B3558" s="168">
        <v>45901</v>
      </c>
      <c r="C3558" s="168">
        <v>45901</v>
      </c>
      <c r="D3558" s="167" t="s">
        <v>5026</v>
      </c>
      <c r="E3558" s="167" t="s">
        <v>5026</v>
      </c>
      <c r="F3558" s="167" t="s">
        <v>1408</v>
      </c>
      <c r="G3558" s="167" t="s">
        <v>1409</v>
      </c>
      <c r="I3558" s="167" t="s">
        <v>1405</v>
      </c>
      <c r="J3558" s="167" t="s">
        <v>1422</v>
      </c>
      <c r="K3558" s="167" t="s">
        <v>1251</v>
      </c>
      <c r="L3558" s="167" t="s">
        <v>1423</v>
      </c>
      <c r="M3558" s="167" t="s">
        <v>4197</v>
      </c>
      <c r="O3558" s="167">
        <v>10822</v>
      </c>
      <c r="P3558" s="167" t="s">
        <v>4987</v>
      </c>
      <c r="Q3558" s="167">
        <v>178.02</v>
      </c>
      <c r="S3558" s="167">
        <f t="shared" si="55"/>
        <v>178.02</v>
      </c>
      <c r="T3558" s="167" t="s">
        <v>1361</v>
      </c>
    </row>
    <row r="3559" spans="1:20">
      <c r="A3559" s="167">
        <v>52100</v>
      </c>
      <c r="B3559" s="168">
        <v>45901</v>
      </c>
      <c r="C3559" s="168">
        <v>45901</v>
      </c>
      <c r="D3559" s="167" t="s">
        <v>5026</v>
      </c>
      <c r="E3559" s="167" t="s">
        <v>5026</v>
      </c>
      <c r="F3559" s="167" t="s">
        <v>1408</v>
      </c>
      <c r="G3559" s="167" t="s">
        <v>1409</v>
      </c>
      <c r="I3559" s="167" t="s">
        <v>1405</v>
      </c>
      <c r="J3559" s="167" t="s">
        <v>3348</v>
      </c>
      <c r="K3559" s="167" t="s">
        <v>1251</v>
      </c>
      <c r="L3559" s="167" t="s">
        <v>3349</v>
      </c>
      <c r="M3559" s="167" t="s">
        <v>4197</v>
      </c>
      <c r="O3559" s="167">
        <v>10822</v>
      </c>
      <c r="P3559" s="167" t="s">
        <v>4987</v>
      </c>
      <c r="Q3559" s="167">
        <v>185</v>
      </c>
      <c r="S3559" s="167">
        <f t="shared" si="55"/>
        <v>185</v>
      </c>
      <c r="T3559" s="167" t="s">
        <v>1361</v>
      </c>
    </row>
    <row r="3560" spans="1:20">
      <c r="A3560" s="167">
        <v>52100</v>
      </c>
      <c r="B3560" s="168">
        <v>45901</v>
      </c>
      <c r="C3560" s="168">
        <v>45901</v>
      </c>
      <c r="D3560" s="167" t="s">
        <v>5027</v>
      </c>
      <c r="E3560" s="167" t="s">
        <v>5027</v>
      </c>
      <c r="F3560" s="167" t="s">
        <v>1425</v>
      </c>
      <c r="G3560" s="167" t="s">
        <v>1426</v>
      </c>
      <c r="I3560" s="167" t="s">
        <v>1405</v>
      </c>
      <c r="J3560" s="167" t="s">
        <v>1450</v>
      </c>
      <c r="K3560" s="167" t="s">
        <v>1255</v>
      </c>
      <c r="L3560" s="167" t="s">
        <v>1451</v>
      </c>
      <c r="M3560" s="167" t="s">
        <v>4204</v>
      </c>
      <c r="O3560" s="167">
        <v>10777</v>
      </c>
      <c r="P3560" s="167" t="s">
        <v>4987</v>
      </c>
      <c r="Q3560" s="167">
        <v>2.64</v>
      </c>
      <c r="S3560" s="167">
        <f t="shared" si="55"/>
        <v>2.64</v>
      </c>
      <c r="T3560" s="167" t="s">
        <v>1361</v>
      </c>
    </row>
    <row r="3561" spans="1:20">
      <c r="A3561" s="167">
        <v>52100</v>
      </c>
      <c r="B3561" s="168">
        <v>45901</v>
      </c>
      <c r="C3561" s="168">
        <v>45901</v>
      </c>
      <c r="D3561" s="167" t="s">
        <v>5027</v>
      </c>
      <c r="E3561" s="167" t="s">
        <v>5027</v>
      </c>
      <c r="F3561" s="167" t="s">
        <v>1408</v>
      </c>
      <c r="G3561" s="167" t="s">
        <v>1409</v>
      </c>
      <c r="I3561" s="167" t="s">
        <v>1405</v>
      </c>
      <c r="J3561" s="167" t="s">
        <v>1422</v>
      </c>
      <c r="K3561" s="167" t="s">
        <v>1255</v>
      </c>
      <c r="L3561" s="167" t="s">
        <v>1423</v>
      </c>
      <c r="M3561" s="167" t="s">
        <v>4204</v>
      </c>
      <c r="O3561" s="167">
        <v>10777</v>
      </c>
      <c r="P3561" s="167" t="s">
        <v>4987</v>
      </c>
      <c r="Q3561" s="167">
        <v>84.77</v>
      </c>
      <c r="S3561" s="167">
        <f t="shared" si="55"/>
        <v>84.77</v>
      </c>
      <c r="T3561" s="167" t="s">
        <v>1361</v>
      </c>
    </row>
    <row r="3562" spans="1:20">
      <c r="A3562" s="167">
        <v>52100</v>
      </c>
      <c r="B3562" s="168">
        <v>45901</v>
      </c>
      <c r="C3562" s="168">
        <v>45901</v>
      </c>
      <c r="D3562" s="167" t="s">
        <v>5028</v>
      </c>
      <c r="E3562" s="167" t="s">
        <v>5028</v>
      </c>
      <c r="F3562" s="167" t="s">
        <v>1425</v>
      </c>
      <c r="G3562" s="167" t="s">
        <v>1426</v>
      </c>
      <c r="I3562" s="167" t="s">
        <v>1405</v>
      </c>
      <c r="J3562" s="167" t="s">
        <v>1450</v>
      </c>
      <c r="K3562" s="167" t="s">
        <v>1259</v>
      </c>
      <c r="L3562" s="167" t="s">
        <v>1451</v>
      </c>
      <c r="M3562" s="167" t="s">
        <v>4213</v>
      </c>
      <c r="O3562" s="167">
        <v>10785</v>
      </c>
      <c r="P3562" s="167" t="s">
        <v>4987</v>
      </c>
      <c r="Q3562" s="167">
        <v>2.66</v>
      </c>
      <c r="S3562" s="167">
        <f t="shared" si="55"/>
        <v>2.66</v>
      </c>
      <c r="T3562" s="167" t="s">
        <v>1361</v>
      </c>
    </row>
    <row r="3563" spans="1:20">
      <c r="A3563" s="167">
        <v>52100</v>
      </c>
      <c r="B3563" s="168">
        <v>45901</v>
      </c>
      <c r="C3563" s="168">
        <v>45901</v>
      </c>
      <c r="D3563" s="167" t="s">
        <v>5028</v>
      </c>
      <c r="E3563" s="167" t="s">
        <v>5028</v>
      </c>
      <c r="F3563" s="167" t="s">
        <v>1408</v>
      </c>
      <c r="G3563" s="167" t="s">
        <v>1409</v>
      </c>
      <c r="I3563" s="167" t="s">
        <v>1405</v>
      </c>
      <c r="J3563" s="167" t="s">
        <v>1422</v>
      </c>
      <c r="K3563" s="167" t="s">
        <v>1259</v>
      </c>
      <c r="L3563" s="167" t="s">
        <v>1423</v>
      </c>
      <c r="M3563" s="167" t="s">
        <v>4213</v>
      </c>
      <c r="O3563" s="167">
        <v>10785</v>
      </c>
      <c r="P3563" s="167" t="s">
        <v>4987</v>
      </c>
      <c r="Q3563" s="167">
        <v>43.42</v>
      </c>
      <c r="S3563" s="167">
        <f t="shared" si="55"/>
        <v>43.42</v>
      </c>
      <c r="T3563" s="167" t="s">
        <v>1361</v>
      </c>
    </row>
    <row r="3564" spans="1:20">
      <c r="A3564" s="167">
        <v>52100</v>
      </c>
      <c r="B3564" s="168">
        <v>45901</v>
      </c>
      <c r="C3564" s="168">
        <v>45901</v>
      </c>
      <c r="D3564" s="167" t="s">
        <v>5029</v>
      </c>
      <c r="E3564" s="167" t="s">
        <v>5029</v>
      </c>
      <c r="F3564" s="167" t="s">
        <v>1425</v>
      </c>
      <c r="G3564" s="167" t="s">
        <v>1426</v>
      </c>
      <c r="I3564" s="167" t="s">
        <v>1405</v>
      </c>
      <c r="J3564" s="167" t="s">
        <v>1450</v>
      </c>
      <c r="K3564" s="167" t="s">
        <v>1264</v>
      </c>
      <c r="L3564" s="167" t="s">
        <v>1451</v>
      </c>
      <c r="M3564" s="167" t="s">
        <v>4256</v>
      </c>
      <c r="O3564" s="167">
        <v>10802</v>
      </c>
      <c r="P3564" s="167" t="s">
        <v>4987</v>
      </c>
      <c r="Q3564" s="167">
        <v>2.64</v>
      </c>
      <c r="S3564" s="167">
        <f t="shared" si="55"/>
        <v>2.64</v>
      </c>
      <c r="T3564" s="167" t="s">
        <v>1361</v>
      </c>
    </row>
    <row r="3565" spans="1:20">
      <c r="A3565" s="167">
        <v>52100</v>
      </c>
      <c r="B3565" s="168">
        <v>45901</v>
      </c>
      <c r="C3565" s="168">
        <v>45901</v>
      </c>
      <c r="D3565" s="167" t="s">
        <v>5029</v>
      </c>
      <c r="E3565" s="167" t="s">
        <v>5029</v>
      </c>
      <c r="F3565" s="167" t="s">
        <v>1408</v>
      </c>
      <c r="G3565" s="167" t="s">
        <v>1409</v>
      </c>
      <c r="I3565" s="167" t="s">
        <v>1405</v>
      </c>
      <c r="J3565" s="167" t="s">
        <v>1435</v>
      </c>
      <c r="K3565" s="167" t="s">
        <v>1264</v>
      </c>
      <c r="L3565" s="167" t="s">
        <v>1436</v>
      </c>
      <c r="M3565" s="167" t="s">
        <v>4256</v>
      </c>
      <c r="O3565" s="167">
        <v>10802</v>
      </c>
      <c r="P3565" s="167" t="s">
        <v>4987</v>
      </c>
      <c r="Q3565" s="167">
        <v>4.5</v>
      </c>
      <c r="S3565" s="167">
        <f t="shared" si="55"/>
        <v>4.5</v>
      </c>
      <c r="T3565" s="167" t="s">
        <v>1361</v>
      </c>
    </row>
    <row r="3566" spans="1:20">
      <c r="A3566" s="167">
        <v>52100</v>
      </c>
      <c r="B3566" s="168">
        <v>45901</v>
      </c>
      <c r="C3566" s="168">
        <v>45901</v>
      </c>
      <c r="D3566" s="167" t="s">
        <v>5029</v>
      </c>
      <c r="E3566" s="167" t="s">
        <v>5029</v>
      </c>
      <c r="F3566" s="167" t="s">
        <v>1408</v>
      </c>
      <c r="G3566" s="167" t="s">
        <v>1409</v>
      </c>
      <c r="I3566" s="167" t="s">
        <v>1405</v>
      </c>
      <c r="J3566" s="167" t="s">
        <v>1416</v>
      </c>
      <c r="K3566" s="167" t="s">
        <v>1264</v>
      </c>
      <c r="L3566" s="167" t="s">
        <v>1417</v>
      </c>
      <c r="M3566" s="167" t="s">
        <v>4256</v>
      </c>
      <c r="O3566" s="167">
        <v>10802</v>
      </c>
      <c r="P3566" s="167" t="s">
        <v>4987</v>
      </c>
      <c r="Q3566" s="167">
        <v>12.01</v>
      </c>
      <c r="S3566" s="167">
        <f t="shared" si="55"/>
        <v>12.01</v>
      </c>
      <c r="T3566" s="167" t="s">
        <v>1361</v>
      </c>
    </row>
    <row r="3567" spans="1:20">
      <c r="A3567" s="167">
        <v>52100</v>
      </c>
      <c r="B3567" s="168">
        <v>45901</v>
      </c>
      <c r="C3567" s="168">
        <v>45901</v>
      </c>
      <c r="D3567" s="167" t="s">
        <v>5029</v>
      </c>
      <c r="E3567" s="167" t="s">
        <v>5029</v>
      </c>
      <c r="F3567" s="167" t="s">
        <v>1408</v>
      </c>
      <c r="G3567" s="167" t="s">
        <v>1409</v>
      </c>
      <c r="I3567" s="167" t="s">
        <v>1405</v>
      </c>
      <c r="J3567" s="167" t="s">
        <v>1422</v>
      </c>
      <c r="K3567" s="167" t="s">
        <v>1264</v>
      </c>
      <c r="L3567" s="167" t="s">
        <v>1423</v>
      </c>
      <c r="M3567" s="167" t="s">
        <v>4256</v>
      </c>
      <c r="O3567" s="167">
        <v>10802</v>
      </c>
      <c r="P3567" s="167" t="s">
        <v>4987</v>
      </c>
      <c r="Q3567" s="167">
        <v>35.07</v>
      </c>
      <c r="S3567" s="167">
        <f t="shared" si="55"/>
        <v>35.07</v>
      </c>
      <c r="T3567" s="167" t="s">
        <v>1361</v>
      </c>
    </row>
    <row r="3568" spans="1:20">
      <c r="A3568" s="167">
        <v>52100</v>
      </c>
      <c r="B3568" s="168">
        <v>45901</v>
      </c>
      <c r="C3568" s="168">
        <v>45901</v>
      </c>
      <c r="D3568" s="167" t="s">
        <v>5029</v>
      </c>
      <c r="E3568" s="167" t="s">
        <v>5029</v>
      </c>
      <c r="F3568" s="167" t="s">
        <v>1408</v>
      </c>
      <c r="G3568" s="167" t="s">
        <v>1409</v>
      </c>
      <c r="I3568" s="167" t="s">
        <v>1405</v>
      </c>
      <c r="J3568" s="167" t="s">
        <v>1410</v>
      </c>
      <c r="K3568" s="167" t="s">
        <v>1264</v>
      </c>
      <c r="L3568" s="167" t="s">
        <v>1411</v>
      </c>
      <c r="M3568" s="167" t="s">
        <v>4256</v>
      </c>
      <c r="O3568" s="167">
        <v>10802</v>
      </c>
      <c r="P3568" s="167" t="s">
        <v>4987</v>
      </c>
      <c r="Q3568" s="167">
        <v>125</v>
      </c>
      <c r="S3568" s="167">
        <f t="shared" si="55"/>
        <v>125</v>
      </c>
      <c r="T3568" s="167" t="s">
        <v>1361</v>
      </c>
    </row>
    <row r="3569" spans="1:20">
      <c r="A3569" s="167">
        <v>52100</v>
      </c>
      <c r="B3569" s="168">
        <v>45901</v>
      </c>
      <c r="C3569" s="168">
        <v>45901</v>
      </c>
      <c r="D3569" s="167" t="s">
        <v>6125</v>
      </c>
      <c r="E3569" s="167" t="s">
        <v>6125</v>
      </c>
      <c r="F3569" s="167" t="s">
        <v>1425</v>
      </c>
      <c r="G3569" s="167" t="s">
        <v>1426</v>
      </c>
      <c r="I3569" s="167" t="s">
        <v>1405</v>
      </c>
      <c r="J3569" s="167" t="s">
        <v>4302</v>
      </c>
      <c r="K3569" s="167" t="s">
        <v>1270</v>
      </c>
      <c r="L3569" s="167" t="s">
        <v>4303</v>
      </c>
      <c r="M3569" s="167" t="s">
        <v>4304</v>
      </c>
      <c r="O3569" s="167">
        <v>10752</v>
      </c>
      <c r="P3569" s="167" t="s">
        <v>4987</v>
      </c>
      <c r="Q3569" s="167">
        <v>232</v>
      </c>
      <c r="S3569" s="167">
        <f t="shared" si="55"/>
        <v>232</v>
      </c>
      <c r="T3569" s="167" t="s">
        <v>1361</v>
      </c>
    </row>
    <row r="3570" spans="1:20">
      <c r="A3570" s="167">
        <v>52100</v>
      </c>
      <c r="B3570" s="168">
        <v>45901</v>
      </c>
      <c r="C3570" s="168">
        <v>45901</v>
      </c>
      <c r="D3570" s="167" t="s">
        <v>6126</v>
      </c>
      <c r="E3570" s="167" t="s">
        <v>6126</v>
      </c>
      <c r="F3570" s="167" t="s">
        <v>1408</v>
      </c>
      <c r="G3570" s="167" t="s">
        <v>1409</v>
      </c>
      <c r="I3570" s="167" t="s">
        <v>1405</v>
      </c>
      <c r="J3570" s="167" t="s">
        <v>4388</v>
      </c>
      <c r="K3570" s="167" t="s">
        <v>1270</v>
      </c>
      <c r="L3570" s="167" t="s">
        <v>4389</v>
      </c>
      <c r="M3570" s="167" t="s">
        <v>4304</v>
      </c>
      <c r="O3570" s="167">
        <v>10778</v>
      </c>
      <c r="P3570" s="167" t="s">
        <v>4987</v>
      </c>
      <c r="Q3570" s="167">
        <v>750</v>
      </c>
      <c r="S3570" s="167">
        <f t="shared" si="55"/>
        <v>750</v>
      </c>
      <c r="T3570" s="167" t="s">
        <v>1361</v>
      </c>
    </row>
    <row r="3571" spans="1:20">
      <c r="A3571" s="167">
        <v>52100</v>
      </c>
      <c r="B3571" s="168">
        <v>45901</v>
      </c>
      <c r="C3571" s="168">
        <v>45901</v>
      </c>
      <c r="D3571" s="167" t="s">
        <v>6126</v>
      </c>
      <c r="E3571" s="167" t="s">
        <v>6126</v>
      </c>
      <c r="F3571" s="167" t="s">
        <v>1408</v>
      </c>
      <c r="G3571" s="167" t="s">
        <v>1409</v>
      </c>
      <c r="I3571" s="167" t="s">
        <v>1405</v>
      </c>
      <c r="J3571" s="167" t="s">
        <v>1422</v>
      </c>
      <c r="K3571" s="167" t="s">
        <v>1270</v>
      </c>
      <c r="L3571" s="167" t="s">
        <v>1423</v>
      </c>
      <c r="M3571" s="167" t="s">
        <v>4304</v>
      </c>
      <c r="O3571" s="167">
        <v>10778</v>
      </c>
      <c r="P3571" s="167" t="s">
        <v>4987</v>
      </c>
      <c r="Q3571" s="167">
        <v>1133.93</v>
      </c>
      <c r="S3571" s="167">
        <f t="shared" si="55"/>
        <v>1133.93</v>
      </c>
      <c r="T3571" s="167" t="s">
        <v>1361</v>
      </c>
    </row>
    <row r="3572" spans="1:20">
      <c r="A3572" s="167">
        <v>52100</v>
      </c>
      <c r="B3572" s="168">
        <v>45901</v>
      </c>
      <c r="C3572" s="168">
        <v>45901</v>
      </c>
      <c r="D3572" s="167" t="s">
        <v>5030</v>
      </c>
      <c r="E3572" s="167" t="s">
        <v>5030</v>
      </c>
      <c r="F3572" s="167" t="s">
        <v>1425</v>
      </c>
      <c r="G3572" s="167" t="s">
        <v>1426</v>
      </c>
      <c r="I3572" s="167" t="s">
        <v>1405</v>
      </c>
      <c r="J3572" s="167" t="s">
        <v>1450</v>
      </c>
      <c r="K3572" s="167" t="s">
        <v>1279</v>
      </c>
      <c r="L3572" s="167" t="s">
        <v>1451</v>
      </c>
      <c r="M3572" s="167" t="s">
        <v>4313</v>
      </c>
      <c r="O3572" s="167">
        <v>10827</v>
      </c>
      <c r="P3572" s="167" t="s">
        <v>4987</v>
      </c>
      <c r="Q3572" s="167">
        <v>2.64</v>
      </c>
      <c r="S3572" s="167">
        <f t="shared" si="55"/>
        <v>2.64</v>
      </c>
      <c r="T3572" s="167" t="s">
        <v>1361</v>
      </c>
    </row>
    <row r="3573" spans="1:20">
      <c r="A3573" s="167">
        <v>52100</v>
      </c>
      <c r="B3573" s="168">
        <v>45901</v>
      </c>
      <c r="C3573" s="168">
        <v>45901</v>
      </c>
      <c r="D3573" s="167" t="s">
        <v>5030</v>
      </c>
      <c r="E3573" s="167" t="s">
        <v>5030</v>
      </c>
      <c r="F3573" s="167" t="s">
        <v>1425</v>
      </c>
      <c r="G3573" s="167" t="s">
        <v>1426</v>
      </c>
      <c r="I3573" s="167" t="s">
        <v>1405</v>
      </c>
      <c r="J3573" s="167" t="s">
        <v>4082</v>
      </c>
      <c r="K3573" s="167" t="s">
        <v>1279</v>
      </c>
      <c r="L3573" s="167" t="s">
        <v>4083</v>
      </c>
      <c r="M3573" s="167" t="s">
        <v>4313</v>
      </c>
      <c r="O3573" s="167">
        <v>10827</v>
      </c>
      <c r="P3573" s="167" t="s">
        <v>4987</v>
      </c>
      <c r="Q3573" s="167">
        <v>50</v>
      </c>
      <c r="S3573" s="167">
        <f t="shared" si="55"/>
        <v>50</v>
      </c>
      <c r="T3573" s="167" t="s">
        <v>1361</v>
      </c>
    </row>
    <row r="3574" spans="1:20">
      <c r="A3574" s="167">
        <v>52100</v>
      </c>
      <c r="B3574" s="168">
        <v>45901</v>
      </c>
      <c r="C3574" s="168">
        <v>45901</v>
      </c>
      <c r="D3574" s="167" t="s">
        <v>5030</v>
      </c>
      <c r="E3574" s="167" t="s">
        <v>5030</v>
      </c>
      <c r="F3574" s="167" t="s">
        <v>1408</v>
      </c>
      <c r="G3574" s="167" t="s">
        <v>1409</v>
      </c>
      <c r="I3574" s="167" t="s">
        <v>1405</v>
      </c>
      <c r="J3574" s="167" t="s">
        <v>1416</v>
      </c>
      <c r="K3574" s="167" t="s">
        <v>1279</v>
      </c>
      <c r="L3574" s="167" t="s">
        <v>1417</v>
      </c>
      <c r="M3574" s="167" t="s">
        <v>4313</v>
      </c>
      <c r="O3574" s="167">
        <v>10827</v>
      </c>
      <c r="P3574" s="167" t="s">
        <v>4987</v>
      </c>
      <c r="Q3574" s="167">
        <v>12.01</v>
      </c>
      <c r="S3574" s="167">
        <f t="shared" si="55"/>
        <v>12.01</v>
      </c>
      <c r="T3574" s="167" t="s">
        <v>1361</v>
      </c>
    </row>
    <row r="3575" spans="1:20">
      <c r="A3575" s="167">
        <v>52100</v>
      </c>
      <c r="B3575" s="168">
        <v>45901</v>
      </c>
      <c r="C3575" s="168">
        <v>45901</v>
      </c>
      <c r="D3575" s="167" t="s">
        <v>5030</v>
      </c>
      <c r="E3575" s="167" t="s">
        <v>5030</v>
      </c>
      <c r="F3575" s="167" t="s">
        <v>1408</v>
      </c>
      <c r="G3575" s="167" t="s">
        <v>1409</v>
      </c>
      <c r="I3575" s="167" t="s">
        <v>1405</v>
      </c>
      <c r="J3575" s="167" t="s">
        <v>1435</v>
      </c>
      <c r="K3575" s="167" t="s">
        <v>1279</v>
      </c>
      <c r="L3575" s="167" t="s">
        <v>1436</v>
      </c>
      <c r="M3575" s="167" t="s">
        <v>4313</v>
      </c>
      <c r="O3575" s="167">
        <v>10827</v>
      </c>
      <c r="P3575" s="167" t="s">
        <v>4987</v>
      </c>
      <c r="Q3575" s="167">
        <v>39.6</v>
      </c>
      <c r="S3575" s="167">
        <f t="shared" si="55"/>
        <v>39.6</v>
      </c>
      <c r="T3575" s="167" t="s">
        <v>1361</v>
      </c>
    </row>
    <row r="3576" spans="1:20">
      <c r="A3576" s="167">
        <v>52100</v>
      </c>
      <c r="B3576" s="168">
        <v>45901</v>
      </c>
      <c r="C3576" s="168">
        <v>45901</v>
      </c>
      <c r="D3576" s="167" t="s">
        <v>5030</v>
      </c>
      <c r="E3576" s="167" t="s">
        <v>5030</v>
      </c>
      <c r="F3576" s="167" t="s">
        <v>1408</v>
      </c>
      <c r="G3576" s="167" t="s">
        <v>1409</v>
      </c>
      <c r="I3576" s="167" t="s">
        <v>1405</v>
      </c>
      <c r="J3576" s="167" t="s">
        <v>1422</v>
      </c>
      <c r="K3576" s="167" t="s">
        <v>1279</v>
      </c>
      <c r="L3576" s="167" t="s">
        <v>1423</v>
      </c>
      <c r="M3576" s="167" t="s">
        <v>4313</v>
      </c>
      <c r="O3576" s="167">
        <v>10827</v>
      </c>
      <c r="P3576" s="167" t="s">
        <v>4987</v>
      </c>
      <c r="Q3576" s="167">
        <v>171.23</v>
      </c>
      <c r="S3576" s="167">
        <f t="shared" si="55"/>
        <v>171.23</v>
      </c>
      <c r="T3576" s="167" t="s">
        <v>1361</v>
      </c>
    </row>
    <row r="3577" spans="1:20">
      <c r="A3577" s="167">
        <v>52100</v>
      </c>
      <c r="B3577" s="168">
        <v>45901</v>
      </c>
      <c r="C3577" s="168">
        <v>45901</v>
      </c>
      <c r="D3577" s="167" t="s">
        <v>5030</v>
      </c>
      <c r="E3577" s="167" t="s">
        <v>5030</v>
      </c>
      <c r="F3577" s="167" t="s">
        <v>1408</v>
      </c>
      <c r="G3577" s="167" t="s">
        <v>1409</v>
      </c>
      <c r="I3577" s="167" t="s">
        <v>1405</v>
      </c>
      <c r="J3577" s="167" t="s">
        <v>3348</v>
      </c>
      <c r="K3577" s="167" t="s">
        <v>1279</v>
      </c>
      <c r="L3577" s="167" t="s">
        <v>3349</v>
      </c>
      <c r="M3577" s="167" t="s">
        <v>4313</v>
      </c>
      <c r="O3577" s="167">
        <v>10827</v>
      </c>
      <c r="P3577" s="167" t="s">
        <v>4987</v>
      </c>
      <c r="Q3577" s="167">
        <v>185</v>
      </c>
      <c r="S3577" s="167">
        <f t="shared" si="55"/>
        <v>185</v>
      </c>
      <c r="T3577" s="167" t="s">
        <v>1361</v>
      </c>
    </row>
    <row r="3578" spans="1:20">
      <c r="A3578" s="167">
        <v>52100</v>
      </c>
      <c r="B3578" s="168">
        <v>45901</v>
      </c>
      <c r="C3578" s="168">
        <v>45901</v>
      </c>
      <c r="D3578" s="167" t="s">
        <v>5030</v>
      </c>
      <c r="E3578" s="167" t="s">
        <v>5030</v>
      </c>
      <c r="F3578" s="167" t="s">
        <v>1408</v>
      </c>
      <c r="G3578" s="167" t="s">
        <v>1409</v>
      </c>
      <c r="I3578" s="167" t="s">
        <v>1405</v>
      </c>
      <c r="J3578" s="167" t="s">
        <v>1410</v>
      </c>
      <c r="K3578" s="167" t="s">
        <v>1279</v>
      </c>
      <c r="L3578" s="167" t="s">
        <v>1411</v>
      </c>
      <c r="M3578" s="167" t="s">
        <v>4313</v>
      </c>
      <c r="O3578" s="167">
        <v>10827</v>
      </c>
      <c r="P3578" s="167" t="s">
        <v>4987</v>
      </c>
      <c r="Q3578" s="167">
        <v>250</v>
      </c>
      <c r="S3578" s="167">
        <f t="shared" si="55"/>
        <v>250</v>
      </c>
      <c r="T3578" s="167" t="s">
        <v>1361</v>
      </c>
    </row>
    <row r="3579" spans="1:20">
      <c r="A3579" s="167">
        <v>52100</v>
      </c>
      <c r="B3579" s="168">
        <v>45901</v>
      </c>
      <c r="C3579" s="168">
        <v>45901</v>
      </c>
      <c r="D3579" s="167" t="s">
        <v>5031</v>
      </c>
      <c r="E3579" s="167" t="s">
        <v>5031</v>
      </c>
      <c r="F3579" s="167" t="s">
        <v>1425</v>
      </c>
      <c r="G3579" s="167" t="s">
        <v>1426</v>
      </c>
      <c r="I3579" s="167" t="s">
        <v>1405</v>
      </c>
      <c r="J3579" s="167" t="s">
        <v>1450</v>
      </c>
      <c r="K3579" s="167" t="s">
        <v>1284</v>
      </c>
      <c r="L3579" s="167" t="s">
        <v>1451</v>
      </c>
      <c r="M3579" s="167" t="s">
        <v>4375</v>
      </c>
      <c r="O3579" s="167">
        <v>10787</v>
      </c>
      <c r="P3579" s="167" t="s">
        <v>4987</v>
      </c>
      <c r="Q3579" s="167">
        <v>2.64</v>
      </c>
      <c r="S3579" s="167">
        <f t="shared" si="55"/>
        <v>2.64</v>
      </c>
      <c r="T3579" s="167" t="s">
        <v>1361</v>
      </c>
    </row>
    <row r="3580" spans="1:20">
      <c r="A3580" s="167">
        <v>52100</v>
      </c>
      <c r="B3580" s="168">
        <v>45901</v>
      </c>
      <c r="C3580" s="168">
        <v>45901</v>
      </c>
      <c r="D3580" s="167" t="s">
        <v>5031</v>
      </c>
      <c r="E3580" s="167" t="s">
        <v>5031</v>
      </c>
      <c r="F3580" s="167" t="s">
        <v>1425</v>
      </c>
      <c r="G3580" s="167" t="s">
        <v>1426</v>
      </c>
      <c r="I3580" s="167" t="s">
        <v>1405</v>
      </c>
      <c r="J3580" s="167" t="s">
        <v>1450</v>
      </c>
      <c r="K3580" s="167" t="s">
        <v>1284</v>
      </c>
      <c r="L3580" s="167" t="s">
        <v>1451</v>
      </c>
      <c r="M3580" s="167" t="s">
        <v>4375</v>
      </c>
      <c r="O3580" s="167">
        <v>10787</v>
      </c>
      <c r="P3580" s="167" t="s">
        <v>4987</v>
      </c>
      <c r="Q3580" s="167">
        <v>2.66</v>
      </c>
      <c r="S3580" s="167">
        <f t="shared" si="55"/>
        <v>2.66</v>
      </c>
      <c r="T3580" s="167" t="s">
        <v>1361</v>
      </c>
    </row>
    <row r="3581" spans="1:20">
      <c r="A3581" s="167">
        <v>52100</v>
      </c>
      <c r="B3581" s="168">
        <v>45901</v>
      </c>
      <c r="C3581" s="168">
        <v>45901</v>
      </c>
      <c r="D3581" s="167" t="s">
        <v>5031</v>
      </c>
      <c r="E3581" s="167" t="s">
        <v>5031</v>
      </c>
      <c r="F3581" s="167" t="s">
        <v>1408</v>
      </c>
      <c r="G3581" s="167" t="s">
        <v>1409</v>
      </c>
      <c r="I3581" s="167" t="s">
        <v>1405</v>
      </c>
      <c r="J3581" s="167" t="s">
        <v>1422</v>
      </c>
      <c r="K3581" s="167" t="s">
        <v>1284</v>
      </c>
      <c r="L3581" s="167" t="s">
        <v>1423</v>
      </c>
      <c r="M3581" s="167" t="s">
        <v>4375</v>
      </c>
      <c r="O3581" s="167">
        <v>10787</v>
      </c>
      <c r="P3581" s="167" t="s">
        <v>4987</v>
      </c>
      <c r="Q3581" s="167">
        <v>48.43</v>
      </c>
      <c r="S3581" s="167">
        <f t="shared" si="55"/>
        <v>48.43</v>
      </c>
      <c r="T3581" s="167" t="s">
        <v>1361</v>
      </c>
    </row>
    <row r="3582" spans="1:20">
      <c r="A3582" s="167">
        <v>52100</v>
      </c>
      <c r="B3582" s="168">
        <v>45901</v>
      </c>
      <c r="C3582" s="168">
        <v>45901</v>
      </c>
      <c r="D3582" s="167" t="s">
        <v>5032</v>
      </c>
      <c r="E3582" s="167" t="s">
        <v>5032</v>
      </c>
      <c r="F3582" s="167" t="s">
        <v>1408</v>
      </c>
      <c r="G3582" s="167" t="s">
        <v>1409</v>
      </c>
      <c r="I3582" s="167" t="s">
        <v>1405</v>
      </c>
      <c r="J3582" s="167" t="s">
        <v>4388</v>
      </c>
      <c r="K3582" s="167" t="s">
        <v>1286</v>
      </c>
      <c r="L3582" s="167" t="s">
        <v>4389</v>
      </c>
      <c r="M3582" s="167" t="s">
        <v>4390</v>
      </c>
      <c r="O3582" s="167">
        <v>10845</v>
      </c>
      <c r="P3582" s="167" t="s">
        <v>4987</v>
      </c>
      <c r="Q3582" s="167">
        <v>750</v>
      </c>
      <c r="S3582" s="167">
        <f t="shared" si="55"/>
        <v>750</v>
      </c>
      <c r="T3582" s="167" t="s">
        <v>1361</v>
      </c>
    </row>
    <row r="3583" spans="1:20">
      <c r="A3583" s="167">
        <v>52100</v>
      </c>
      <c r="B3583" s="168">
        <v>45901</v>
      </c>
      <c r="C3583" s="168">
        <v>45901</v>
      </c>
      <c r="D3583" s="167" t="s">
        <v>5032</v>
      </c>
      <c r="E3583" s="167" t="s">
        <v>5032</v>
      </c>
      <c r="F3583" s="167" t="s">
        <v>1408</v>
      </c>
      <c r="G3583" s="167" t="s">
        <v>1409</v>
      </c>
      <c r="I3583" s="167" t="s">
        <v>1405</v>
      </c>
      <c r="J3583" s="167" t="s">
        <v>1422</v>
      </c>
      <c r="K3583" s="167" t="s">
        <v>1286</v>
      </c>
      <c r="L3583" s="167" t="s">
        <v>1423</v>
      </c>
      <c r="M3583" s="167" t="s">
        <v>4390</v>
      </c>
      <c r="O3583" s="167">
        <v>10845</v>
      </c>
      <c r="P3583" s="167" t="s">
        <v>4987</v>
      </c>
      <c r="Q3583" s="167">
        <v>1477.95</v>
      </c>
      <c r="S3583" s="167">
        <f t="shared" si="55"/>
        <v>1477.95</v>
      </c>
      <c r="T3583" s="167" t="s">
        <v>1361</v>
      </c>
    </row>
    <row r="3584" spans="1:20">
      <c r="A3584" s="167">
        <v>52100</v>
      </c>
      <c r="B3584" s="168">
        <v>45901</v>
      </c>
      <c r="C3584" s="168">
        <v>45901</v>
      </c>
      <c r="D3584" s="167" t="s">
        <v>5262</v>
      </c>
      <c r="E3584" s="167" t="s">
        <v>5262</v>
      </c>
      <c r="F3584" s="167" t="s">
        <v>1425</v>
      </c>
      <c r="G3584" s="167" t="s">
        <v>1426</v>
      </c>
      <c r="I3584" s="167" t="s">
        <v>1405</v>
      </c>
      <c r="J3584" s="167" t="s">
        <v>1450</v>
      </c>
      <c r="K3584" s="167" t="s">
        <v>1286</v>
      </c>
      <c r="L3584" s="167" t="s">
        <v>1451</v>
      </c>
      <c r="M3584" s="167" t="s">
        <v>4390</v>
      </c>
      <c r="O3584" s="167">
        <v>10758</v>
      </c>
      <c r="P3584" s="167" t="s">
        <v>4987</v>
      </c>
      <c r="Q3584" s="167">
        <v>2.66</v>
      </c>
      <c r="S3584" s="167">
        <f t="shared" si="55"/>
        <v>2.66</v>
      </c>
      <c r="T3584" s="167" t="s">
        <v>1361</v>
      </c>
    </row>
    <row r="3585" spans="1:20">
      <c r="A3585" s="167">
        <v>52100</v>
      </c>
      <c r="B3585" s="168">
        <v>45901</v>
      </c>
      <c r="C3585" s="168">
        <v>45901</v>
      </c>
      <c r="D3585" s="167" t="s">
        <v>5262</v>
      </c>
      <c r="E3585" s="167" t="s">
        <v>5262</v>
      </c>
      <c r="F3585" s="167" t="s">
        <v>1425</v>
      </c>
      <c r="G3585" s="167" t="s">
        <v>1426</v>
      </c>
      <c r="I3585" s="167" t="s">
        <v>1405</v>
      </c>
      <c r="J3585" s="167" t="s">
        <v>1450</v>
      </c>
      <c r="K3585" s="167" t="s">
        <v>1286</v>
      </c>
      <c r="L3585" s="167" t="s">
        <v>1451</v>
      </c>
      <c r="M3585" s="167" t="s">
        <v>4390</v>
      </c>
      <c r="O3585" s="167">
        <v>10758</v>
      </c>
      <c r="P3585" s="167" t="s">
        <v>4987</v>
      </c>
      <c r="Q3585" s="167">
        <v>2.66</v>
      </c>
      <c r="S3585" s="167">
        <f t="shared" si="55"/>
        <v>2.66</v>
      </c>
      <c r="T3585" s="167" t="s">
        <v>1361</v>
      </c>
    </row>
    <row r="3586" spans="1:20">
      <c r="A3586" s="167">
        <v>52100</v>
      </c>
      <c r="B3586" s="168">
        <v>45901</v>
      </c>
      <c r="C3586" s="168">
        <v>45901</v>
      </c>
      <c r="D3586" s="167" t="s">
        <v>6127</v>
      </c>
      <c r="E3586" s="167" t="s">
        <v>6127</v>
      </c>
      <c r="F3586" s="167" t="s">
        <v>1408</v>
      </c>
      <c r="G3586" s="167" t="s">
        <v>1409</v>
      </c>
      <c r="I3586" s="167" t="s">
        <v>1405</v>
      </c>
      <c r="J3586" s="167" t="s">
        <v>1435</v>
      </c>
      <c r="K3586" s="167" t="s">
        <v>1286</v>
      </c>
      <c r="L3586" s="167" t="s">
        <v>1436</v>
      </c>
      <c r="M3586" s="167" t="s">
        <v>4390</v>
      </c>
      <c r="O3586" s="167">
        <v>10809</v>
      </c>
      <c r="P3586" s="167" t="s">
        <v>4987</v>
      </c>
      <c r="Q3586" s="167">
        <v>945</v>
      </c>
      <c r="S3586" s="167">
        <f t="shared" si="55"/>
        <v>945</v>
      </c>
      <c r="T3586" s="167" t="s">
        <v>1361</v>
      </c>
    </row>
    <row r="3587" spans="1:20">
      <c r="A3587" s="167">
        <v>52100</v>
      </c>
      <c r="B3587" s="168">
        <v>45901</v>
      </c>
      <c r="C3587" s="168">
        <v>45901</v>
      </c>
      <c r="D3587" s="167" t="s">
        <v>6127</v>
      </c>
      <c r="E3587" s="167" t="s">
        <v>6127</v>
      </c>
      <c r="F3587" s="167" t="s">
        <v>1408</v>
      </c>
      <c r="G3587" s="167" t="s">
        <v>1409</v>
      </c>
      <c r="I3587" s="167" t="s">
        <v>1405</v>
      </c>
      <c r="J3587" s="167" t="s">
        <v>1413</v>
      </c>
      <c r="K3587" s="167" t="s">
        <v>1286</v>
      </c>
      <c r="L3587" s="167" t="s">
        <v>1414</v>
      </c>
      <c r="M3587" s="167" t="s">
        <v>4390</v>
      </c>
      <c r="O3587" s="167">
        <v>10809</v>
      </c>
      <c r="P3587" s="167" t="s">
        <v>4987</v>
      </c>
      <c r="Q3587" s="167">
        <v>3076.5</v>
      </c>
      <c r="S3587" s="167">
        <f t="shared" ref="S3587:S3650" si="56">Q3587-R3587</f>
        <v>3076.5</v>
      </c>
      <c r="T3587" s="167" t="s">
        <v>1361</v>
      </c>
    </row>
    <row r="3588" spans="1:20">
      <c r="A3588" s="167">
        <v>52100</v>
      </c>
      <c r="B3588" s="168">
        <v>45901</v>
      </c>
      <c r="C3588" s="168">
        <v>45901</v>
      </c>
      <c r="D3588" s="167" t="s">
        <v>5033</v>
      </c>
      <c r="E3588" s="167" t="s">
        <v>5033</v>
      </c>
      <c r="F3588" s="167" t="s">
        <v>1408</v>
      </c>
      <c r="G3588" s="167" t="s">
        <v>1409</v>
      </c>
      <c r="I3588" s="167" t="s">
        <v>1405</v>
      </c>
      <c r="J3588" s="167" t="s">
        <v>1435</v>
      </c>
      <c r="K3588" s="167" t="s">
        <v>1294</v>
      </c>
      <c r="L3588" s="167" t="s">
        <v>1436</v>
      </c>
      <c r="M3588" s="167" t="s">
        <v>4401</v>
      </c>
      <c r="O3588" s="167">
        <v>10812</v>
      </c>
      <c r="P3588" s="167" t="s">
        <v>4987</v>
      </c>
      <c r="Q3588" s="167">
        <v>46.8</v>
      </c>
      <c r="S3588" s="167">
        <f t="shared" si="56"/>
        <v>46.8</v>
      </c>
      <c r="T3588" s="167" t="s">
        <v>1361</v>
      </c>
    </row>
    <row r="3589" spans="1:20">
      <c r="A3589" s="167">
        <v>52100</v>
      </c>
      <c r="B3589" s="168">
        <v>45901</v>
      </c>
      <c r="C3589" s="168">
        <v>45901</v>
      </c>
      <c r="D3589" s="167" t="s">
        <v>5033</v>
      </c>
      <c r="E3589" s="167" t="s">
        <v>5033</v>
      </c>
      <c r="F3589" s="167" t="s">
        <v>1408</v>
      </c>
      <c r="G3589" s="167" t="s">
        <v>1409</v>
      </c>
      <c r="I3589" s="167" t="s">
        <v>1405</v>
      </c>
      <c r="J3589" s="167" t="s">
        <v>1432</v>
      </c>
      <c r="K3589" s="167" t="s">
        <v>1294</v>
      </c>
      <c r="L3589" s="167" t="s">
        <v>1433</v>
      </c>
      <c r="M3589" s="167" t="s">
        <v>4401</v>
      </c>
      <c r="O3589" s="167">
        <v>10812</v>
      </c>
      <c r="P3589" s="167" t="s">
        <v>4987</v>
      </c>
      <c r="Q3589" s="167">
        <v>75</v>
      </c>
      <c r="S3589" s="167">
        <f t="shared" si="56"/>
        <v>75</v>
      </c>
      <c r="T3589" s="167" t="s">
        <v>1361</v>
      </c>
    </row>
    <row r="3590" spans="1:20">
      <c r="A3590" s="167">
        <v>52100</v>
      </c>
      <c r="B3590" s="168">
        <v>45901</v>
      </c>
      <c r="C3590" s="168">
        <v>45901</v>
      </c>
      <c r="D3590" s="167" t="s">
        <v>5033</v>
      </c>
      <c r="E3590" s="167" t="s">
        <v>5033</v>
      </c>
      <c r="F3590" s="167" t="s">
        <v>1408</v>
      </c>
      <c r="G3590" s="167" t="s">
        <v>1409</v>
      </c>
      <c r="I3590" s="167" t="s">
        <v>1405</v>
      </c>
      <c r="J3590" s="167" t="s">
        <v>1422</v>
      </c>
      <c r="K3590" s="167" t="s">
        <v>1294</v>
      </c>
      <c r="L3590" s="167" t="s">
        <v>1423</v>
      </c>
      <c r="M3590" s="167" t="s">
        <v>4401</v>
      </c>
      <c r="O3590" s="167">
        <v>10812</v>
      </c>
      <c r="P3590" s="167" t="s">
        <v>4987</v>
      </c>
      <c r="Q3590" s="167">
        <v>100.2</v>
      </c>
      <c r="S3590" s="167">
        <f t="shared" si="56"/>
        <v>100.2</v>
      </c>
      <c r="T3590" s="167" t="s">
        <v>1361</v>
      </c>
    </row>
    <row r="3591" spans="1:20">
      <c r="A3591" s="167">
        <v>52100</v>
      </c>
      <c r="B3591" s="168">
        <v>45901</v>
      </c>
      <c r="C3591" s="168">
        <v>45901</v>
      </c>
      <c r="D3591" s="167" t="s">
        <v>5033</v>
      </c>
      <c r="E3591" s="167" t="s">
        <v>5033</v>
      </c>
      <c r="F3591" s="167" t="s">
        <v>1408</v>
      </c>
      <c r="G3591" s="167" t="s">
        <v>1409</v>
      </c>
      <c r="I3591" s="167" t="s">
        <v>1405</v>
      </c>
      <c r="J3591" s="167" t="s">
        <v>1413</v>
      </c>
      <c r="K3591" s="167" t="s">
        <v>1294</v>
      </c>
      <c r="L3591" s="167" t="s">
        <v>1414</v>
      </c>
      <c r="M3591" s="167" t="s">
        <v>4401</v>
      </c>
      <c r="O3591" s="167">
        <v>10812</v>
      </c>
      <c r="P3591" s="167" t="s">
        <v>4987</v>
      </c>
      <c r="Q3591" s="167">
        <v>174.05</v>
      </c>
      <c r="S3591" s="167">
        <f t="shared" si="56"/>
        <v>174.05</v>
      </c>
      <c r="T3591" s="167" t="s">
        <v>1361</v>
      </c>
    </row>
    <row r="3592" spans="1:20">
      <c r="A3592" s="167">
        <v>52100</v>
      </c>
      <c r="B3592" s="168">
        <v>45901</v>
      </c>
      <c r="C3592" s="168">
        <v>45901</v>
      </c>
      <c r="D3592" s="167" t="s">
        <v>5425</v>
      </c>
      <c r="E3592" s="167" t="s">
        <v>5425</v>
      </c>
      <c r="F3592" s="167" t="s">
        <v>1408</v>
      </c>
      <c r="G3592" s="167" t="s">
        <v>1409</v>
      </c>
      <c r="I3592" s="167" t="s">
        <v>1405</v>
      </c>
      <c r="J3592" s="167" t="s">
        <v>1416</v>
      </c>
      <c r="K3592" s="167" t="s">
        <v>1318</v>
      </c>
      <c r="L3592" s="167" t="s">
        <v>1417</v>
      </c>
      <c r="M3592" s="167" t="s">
        <v>4701</v>
      </c>
      <c r="O3592" s="167">
        <v>10833</v>
      </c>
      <c r="P3592" s="167" t="s">
        <v>4987</v>
      </c>
      <c r="Q3592" s="167">
        <v>25</v>
      </c>
      <c r="S3592" s="167">
        <f t="shared" si="56"/>
        <v>25</v>
      </c>
      <c r="T3592" s="167" t="s">
        <v>1361</v>
      </c>
    </row>
    <row r="3593" spans="1:20">
      <c r="A3593" s="167">
        <v>52100</v>
      </c>
      <c r="B3593" s="168">
        <v>45901</v>
      </c>
      <c r="C3593" s="168">
        <v>45901</v>
      </c>
      <c r="D3593" s="167" t="s">
        <v>5425</v>
      </c>
      <c r="E3593" s="167" t="s">
        <v>5425</v>
      </c>
      <c r="F3593" s="167" t="s">
        <v>1408</v>
      </c>
      <c r="G3593" s="167" t="s">
        <v>1409</v>
      </c>
      <c r="I3593" s="167" t="s">
        <v>1405</v>
      </c>
      <c r="J3593" s="167" t="s">
        <v>1435</v>
      </c>
      <c r="K3593" s="167" t="s">
        <v>1318</v>
      </c>
      <c r="L3593" s="167" t="s">
        <v>1436</v>
      </c>
      <c r="M3593" s="167" t="s">
        <v>4701</v>
      </c>
      <c r="O3593" s="167">
        <v>10833</v>
      </c>
      <c r="P3593" s="167" t="s">
        <v>4987</v>
      </c>
      <c r="Q3593" s="167">
        <v>74.7</v>
      </c>
      <c r="S3593" s="167">
        <f t="shared" si="56"/>
        <v>74.7</v>
      </c>
      <c r="T3593" s="167" t="s">
        <v>1361</v>
      </c>
    </row>
    <row r="3594" spans="1:20">
      <c r="A3594" s="167">
        <v>52100</v>
      </c>
      <c r="B3594" s="168">
        <v>45901</v>
      </c>
      <c r="C3594" s="168">
        <v>45901</v>
      </c>
      <c r="D3594" s="167" t="s">
        <v>5425</v>
      </c>
      <c r="E3594" s="167" t="s">
        <v>5425</v>
      </c>
      <c r="F3594" s="167" t="s">
        <v>1408</v>
      </c>
      <c r="G3594" s="167" t="s">
        <v>1409</v>
      </c>
      <c r="I3594" s="167" t="s">
        <v>1405</v>
      </c>
      <c r="J3594" s="167" t="s">
        <v>1422</v>
      </c>
      <c r="K3594" s="167" t="s">
        <v>1318</v>
      </c>
      <c r="L3594" s="167" t="s">
        <v>1423</v>
      </c>
      <c r="M3594" s="167" t="s">
        <v>4701</v>
      </c>
      <c r="O3594" s="167">
        <v>10833</v>
      </c>
      <c r="P3594" s="167" t="s">
        <v>4987</v>
      </c>
      <c r="Q3594" s="167">
        <v>138.25</v>
      </c>
      <c r="S3594" s="167">
        <f t="shared" si="56"/>
        <v>138.25</v>
      </c>
      <c r="T3594" s="167" t="s">
        <v>1361</v>
      </c>
    </row>
    <row r="3595" spans="1:20">
      <c r="A3595" s="167">
        <v>52100</v>
      </c>
      <c r="B3595" s="168">
        <v>45901</v>
      </c>
      <c r="C3595" s="168">
        <v>45901</v>
      </c>
      <c r="D3595" s="167" t="s">
        <v>5425</v>
      </c>
      <c r="E3595" s="167" t="s">
        <v>5425</v>
      </c>
      <c r="F3595" s="167" t="s">
        <v>1408</v>
      </c>
      <c r="G3595" s="167" t="s">
        <v>1409</v>
      </c>
      <c r="I3595" s="167" t="s">
        <v>1405</v>
      </c>
      <c r="J3595" s="167" t="s">
        <v>1432</v>
      </c>
      <c r="K3595" s="167" t="s">
        <v>1318</v>
      </c>
      <c r="L3595" s="167" t="s">
        <v>1433</v>
      </c>
      <c r="M3595" s="167" t="s">
        <v>4701</v>
      </c>
      <c r="O3595" s="167">
        <v>10833</v>
      </c>
      <c r="P3595" s="167" t="s">
        <v>4987</v>
      </c>
      <c r="Q3595" s="167">
        <v>158</v>
      </c>
      <c r="S3595" s="167">
        <f t="shared" si="56"/>
        <v>158</v>
      </c>
      <c r="T3595" s="167" t="s">
        <v>1361</v>
      </c>
    </row>
    <row r="3596" spans="1:20">
      <c r="A3596" s="167">
        <v>52100</v>
      </c>
      <c r="B3596" s="168">
        <v>45901</v>
      </c>
      <c r="C3596" s="168">
        <v>45901</v>
      </c>
      <c r="D3596" s="167" t="s">
        <v>5425</v>
      </c>
      <c r="E3596" s="167" t="s">
        <v>5425</v>
      </c>
      <c r="F3596" s="167" t="s">
        <v>1408</v>
      </c>
      <c r="G3596" s="167" t="s">
        <v>1409</v>
      </c>
      <c r="I3596" s="167" t="s">
        <v>1405</v>
      </c>
      <c r="J3596" s="167" t="s">
        <v>1413</v>
      </c>
      <c r="K3596" s="167" t="s">
        <v>1318</v>
      </c>
      <c r="L3596" s="167" t="s">
        <v>1414</v>
      </c>
      <c r="M3596" s="167" t="s">
        <v>4701</v>
      </c>
      <c r="O3596" s="167">
        <v>10833</v>
      </c>
      <c r="P3596" s="167" t="s">
        <v>4987</v>
      </c>
      <c r="Q3596" s="167">
        <v>204</v>
      </c>
      <c r="S3596" s="167">
        <f t="shared" si="56"/>
        <v>204</v>
      </c>
      <c r="T3596" s="167" t="s">
        <v>1361</v>
      </c>
    </row>
    <row r="3597" spans="1:20">
      <c r="A3597" s="167">
        <v>52100</v>
      </c>
      <c r="B3597" s="168">
        <v>45901</v>
      </c>
      <c r="C3597" s="168">
        <v>45901</v>
      </c>
      <c r="D3597" s="167" t="s">
        <v>5034</v>
      </c>
      <c r="E3597" s="167" t="s">
        <v>5034</v>
      </c>
      <c r="F3597" s="167" t="s">
        <v>1408</v>
      </c>
      <c r="G3597" s="167" t="s">
        <v>1409</v>
      </c>
      <c r="I3597" s="167" t="s">
        <v>1405</v>
      </c>
      <c r="J3597" s="167" t="s">
        <v>1435</v>
      </c>
      <c r="K3597" s="167" t="s">
        <v>1321</v>
      </c>
      <c r="L3597" s="167" t="s">
        <v>1436</v>
      </c>
      <c r="M3597" s="167" t="s">
        <v>4801</v>
      </c>
      <c r="O3597" s="167">
        <v>10800</v>
      </c>
      <c r="P3597" s="167" t="s">
        <v>4987</v>
      </c>
      <c r="Q3597" s="167">
        <v>19.8</v>
      </c>
      <c r="S3597" s="167">
        <f t="shared" si="56"/>
        <v>19.8</v>
      </c>
      <c r="T3597" s="167" t="s">
        <v>1361</v>
      </c>
    </row>
    <row r="3598" spans="1:20">
      <c r="A3598" s="167">
        <v>52100</v>
      </c>
      <c r="B3598" s="168">
        <v>45901</v>
      </c>
      <c r="C3598" s="168">
        <v>45901</v>
      </c>
      <c r="D3598" s="167" t="s">
        <v>5034</v>
      </c>
      <c r="E3598" s="167" t="s">
        <v>5034</v>
      </c>
      <c r="F3598" s="167" t="s">
        <v>1408</v>
      </c>
      <c r="G3598" s="167" t="s">
        <v>1409</v>
      </c>
      <c r="I3598" s="167" t="s">
        <v>1405</v>
      </c>
      <c r="J3598" s="167" t="s">
        <v>1422</v>
      </c>
      <c r="K3598" s="167" t="s">
        <v>1321</v>
      </c>
      <c r="L3598" s="167" t="s">
        <v>1423</v>
      </c>
      <c r="M3598" s="167" t="s">
        <v>4801</v>
      </c>
      <c r="O3598" s="167">
        <v>10800</v>
      </c>
      <c r="P3598" s="167" t="s">
        <v>4987</v>
      </c>
      <c r="Q3598" s="167">
        <v>60.12</v>
      </c>
      <c r="S3598" s="167">
        <f t="shared" si="56"/>
        <v>60.12</v>
      </c>
      <c r="T3598" s="167" t="s">
        <v>1361</v>
      </c>
    </row>
    <row r="3599" spans="1:20">
      <c r="A3599" s="167">
        <v>52100</v>
      </c>
      <c r="B3599" s="168">
        <v>45901</v>
      </c>
      <c r="C3599" s="168">
        <v>45901</v>
      </c>
      <c r="D3599" s="167" t="s">
        <v>5034</v>
      </c>
      <c r="E3599" s="167" t="s">
        <v>5034</v>
      </c>
      <c r="F3599" s="167" t="s">
        <v>1408</v>
      </c>
      <c r="G3599" s="167" t="s">
        <v>1409</v>
      </c>
      <c r="I3599" s="167" t="s">
        <v>1405</v>
      </c>
      <c r="J3599" s="167" t="s">
        <v>1413</v>
      </c>
      <c r="K3599" s="167" t="s">
        <v>1321</v>
      </c>
      <c r="L3599" s="167" t="s">
        <v>1414</v>
      </c>
      <c r="M3599" s="167" t="s">
        <v>4801</v>
      </c>
      <c r="O3599" s="167">
        <v>10800</v>
      </c>
      <c r="P3599" s="167" t="s">
        <v>4987</v>
      </c>
      <c r="Q3599" s="167">
        <v>67.849999999999994</v>
      </c>
      <c r="S3599" s="167">
        <f t="shared" si="56"/>
        <v>67.849999999999994</v>
      </c>
      <c r="T3599" s="167" t="s">
        <v>1361</v>
      </c>
    </row>
    <row r="3600" spans="1:20">
      <c r="A3600" s="167">
        <v>52100</v>
      </c>
      <c r="B3600" s="168">
        <v>45901</v>
      </c>
      <c r="C3600" s="168">
        <v>45901</v>
      </c>
      <c r="D3600" s="167" t="s">
        <v>5034</v>
      </c>
      <c r="E3600" s="167" t="s">
        <v>5034</v>
      </c>
      <c r="F3600" s="167" t="s">
        <v>1408</v>
      </c>
      <c r="G3600" s="167" t="s">
        <v>1409</v>
      </c>
      <c r="I3600" s="167" t="s">
        <v>1405</v>
      </c>
      <c r="J3600" s="167" t="s">
        <v>1410</v>
      </c>
      <c r="K3600" s="167" t="s">
        <v>1321</v>
      </c>
      <c r="L3600" s="167" t="s">
        <v>1411</v>
      </c>
      <c r="M3600" s="167" t="s">
        <v>4801</v>
      </c>
      <c r="O3600" s="167">
        <v>10800</v>
      </c>
      <c r="P3600" s="167" t="s">
        <v>4987</v>
      </c>
      <c r="Q3600" s="167">
        <v>125</v>
      </c>
      <c r="S3600" s="167">
        <f t="shared" si="56"/>
        <v>125</v>
      </c>
      <c r="T3600" s="167" t="s">
        <v>1361</v>
      </c>
    </row>
    <row r="3601" spans="1:20">
      <c r="A3601" s="167">
        <v>52100</v>
      </c>
      <c r="B3601" s="168">
        <v>45901</v>
      </c>
      <c r="C3601" s="168">
        <v>45901</v>
      </c>
      <c r="D3601" s="167" t="s">
        <v>5035</v>
      </c>
      <c r="E3601" s="167" t="s">
        <v>5035</v>
      </c>
      <c r="F3601" s="167" t="s">
        <v>1408</v>
      </c>
      <c r="G3601" s="167" t="s">
        <v>1409</v>
      </c>
      <c r="I3601" s="167" t="s">
        <v>1405</v>
      </c>
      <c r="J3601" s="167" t="s">
        <v>1435</v>
      </c>
      <c r="K3601" s="167" t="s">
        <v>1335</v>
      </c>
      <c r="L3601" s="167" t="s">
        <v>1436</v>
      </c>
      <c r="M3601" s="167" t="s">
        <v>4846</v>
      </c>
      <c r="O3601" s="167">
        <v>10820</v>
      </c>
      <c r="P3601" s="167" t="s">
        <v>4987</v>
      </c>
      <c r="Q3601" s="167">
        <v>48.6</v>
      </c>
      <c r="S3601" s="167">
        <f t="shared" si="56"/>
        <v>48.6</v>
      </c>
      <c r="T3601" s="167" t="s">
        <v>1361</v>
      </c>
    </row>
    <row r="3602" spans="1:20">
      <c r="A3602" s="167">
        <v>52100</v>
      </c>
      <c r="B3602" s="168">
        <v>45901</v>
      </c>
      <c r="C3602" s="168">
        <v>45901</v>
      </c>
      <c r="D3602" s="167" t="s">
        <v>5035</v>
      </c>
      <c r="E3602" s="167" t="s">
        <v>5035</v>
      </c>
      <c r="F3602" s="167" t="s">
        <v>1408</v>
      </c>
      <c r="G3602" s="167" t="s">
        <v>1409</v>
      </c>
      <c r="I3602" s="167" t="s">
        <v>1405</v>
      </c>
      <c r="J3602" s="167" t="s">
        <v>1422</v>
      </c>
      <c r="K3602" s="167" t="s">
        <v>1335</v>
      </c>
      <c r="L3602" s="167" t="s">
        <v>1423</v>
      </c>
      <c r="M3602" s="167" t="s">
        <v>4846</v>
      </c>
      <c r="O3602" s="167">
        <v>10820</v>
      </c>
      <c r="P3602" s="167" t="s">
        <v>4987</v>
      </c>
      <c r="Q3602" s="167">
        <v>66.8</v>
      </c>
      <c r="S3602" s="167">
        <f t="shared" si="56"/>
        <v>66.8</v>
      </c>
      <c r="T3602" s="167" t="s">
        <v>1361</v>
      </c>
    </row>
    <row r="3603" spans="1:20">
      <c r="A3603" s="167">
        <v>52100</v>
      </c>
      <c r="B3603" s="168">
        <v>45901</v>
      </c>
      <c r="C3603" s="168">
        <v>45901</v>
      </c>
      <c r="D3603" s="167" t="s">
        <v>5035</v>
      </c>
      <c r="E3603" s="167" t="s">
        <v>5035</v>
      </c>
      <c r="F3603" s="167" t="s">
        <v>1408</v>
      </c>
      <c r="G3603" s="167" t="s">
        <v>1409</v>
      </c>
      <c r="I3603" s="167" t="s">
        <v>1405</v>
      </c>
      <c r="J3603" s="167" t="s">
        <v>1413</v>
      </c>
      <c r="K3603" s="167" t="s">
        <v>1335</v>
      </c>
      <c r="L3603" s="167" t="s">
        <v>1414</v>
      </c>
      <c r="M3603" s="167" t="s">
        <v>4846</v>
      </c>
      <c r="O3603" s="167">
        <v>10820</v>
      </c>
      <c r="P3603" s="167" t="s">
        <v>4987</v>
      </c>
      <c r="Q3603" s="167">
        <v>94.4</v>
      </c>
      <c r="S3603" s="167">
        <f t="shared" si="56"/>
        <v>94.4</v>
      </c>
      <c r="T3603" s="167" t="s">
        <v>1361</v>
      </c>
    </row>
    <row r="3604" spans="1:20">
      <c r="A3604" s="167">
        <v>52100</v>
      </c>
      <c r="B3604" s="168">
        <v>45901</v>
      </c>
      <c r="C3604" s="168">
        <v>45901</v>
      </c>
      <c r="D3604" s="167" t="s">
        <v>5035</v>
      </c>
      <c r="E3604" s="167" t="s">
        <v>5035</v>
      </c>
      <c r="F3604" s="167" t="s">
        <v>1408</v>
      </c>
      <c r="G3604" s="167" t="s">
        <v>1409</v>
      </c>
      <c r="I3604" s="167" t="s">
        <v>1405</v>
      </c>
      <c r="J3604" s="167" t="s">
        <v>1410</v>
      </c>
      <c r="K3604" s="167" t="s">
        <v>1335</v>
      </c>
      <c r="L3604" s="167" t="s">
        <v>1411</v>
      </c>
      <c r="M3604" s="167" t="s">
        <v>4846</v>
      </c>
      <c r="O3604" s="167">
        <v>10820</v>
      </c>
      <c r="P3604" s="167" t="s">
        <v>4987</v>
      </c>
      <c r="Q3604" s="167">
        <v>250</v>
      </c>
      <c r="S3604" s="167">
        <f t="shared" si="56"/>
        <v>250</v>
      </c>
      <c r="T3604" s="167" t="s">
        <v>1361</v>
      </c>
    </row>
    <row r="3605" spans="1:20">
      <c r="A3605" s="167">
        <v>52100</v>
      </c>
      <c r="B3605" s="168">
        <v>45901</v>
      </c>
      <c r="C3605" s="168">
        <v>45901</v>
      </c>
      <c r="D3605" s="167" t="s">
        <v>5036</v>
      </c>
      <c r="E3605" s="167" t="s">
        <v>5036</v>
      </c>
      <c r="F3605" s="167" t="s">
        <v>1425</v>
      </c>
      <c r="G3605" s="167" t="s">
        <v>1426</v>
      </c>
      <c r="I3605" s="167" t="s">
        <v>1405</v>
      </c>
      <c r="J3605" s="167" t="s">
        <v>1450</v>
      </c>
      <c r="K3605" s="167" t="s">
        <v>1338</v>
      </c>
      <c r="L3605" s="167" t="s">
        <v>1451</v>
      </c>
      <c r="M3605" s="167" t="s">
        <v>4858</v>
      </c>
      <c r="O3605" s="167">
        <v>10837</v>
      </c>
      <c r="P3605" s="167" t="s">
        <v>4987</v>
      </c>
      <c r="Q3605" s="167">
        <v>2.64</v>
      </c>
      <c r="S3605" s="167">
        <f t="shared" si="56"/>
        <v>2.64</v>
      </c>
      <c r="T3605" s="167" t="s">
        <v>1361</v>
      </c>
    </row>
    <row r="3606" spans="1:20">
      <c r="A3606" s="167">
        <v>52100</v>
      </c>
      <c r="B3606" s="168">
        <v>45901</v>
      </c>
      <c r="C3606" s="168">
        <v>45901</v>
      </c>
      <c r="D3606" s="167" t="s">
        <v>5036</v>
      </c>
      <c r="E3606" s="167" t="s">
        <v>5036</v>
      </c>
      <c r="F3606" s="167" t="s">
        <v>1425</v>
      </c>
      <c r="G3606" s="167" t="s">
        <v>1426</v>
      </c>
      <c r="I3606" s="167" t="s">
        <v>1405</v>
      </c>
      <c r="J3606" s="167" t="s">
        <v>1450</v>
      </c>
      <c r="K3606" s="167" t="s">
        <v>1338</v>
      </c>
      <c r="L3606" s="167" t="s">
        <v>1451</v>
      </c>
      <c r="M3606" s="167" t="s">
        <v>4858</v>
      </c>
      <c r="O3606" s="167">
        <v>10837</v>
      </c>
      <c r="P3606" s="167" t="s">
        <v>4987</v>
      </c>
      <c r="Q3606" s="167">
        <v>2.66</v>
      </c>
      <c r="S3606" s="167">
        <f t="shared" si="56"/>
        <v>2.66</v>
      </c>
      <c r="T3606" s="167" t="s">
        <v>1361</v>
      </c>
    </row>
    <row r="3607" spans="1:20">
      <c r="A3607" s="167">
        <v>52100</v>
      </c>
      <c r="B3607" s="168">
        <v>45901</v>
      </c>
      <c r="C3607" s="168">
        <v>45901</v>
      </c>
      <c r="D3607" s="167" t="s">
        <v>5036</v>
      </c>
      <c r="E3607" s="167" t="s">
        <v>5036</v>
      </c>
      <c r="F3607" s="167" t="s">
        <v>1425</v>
      </c>
      <c r="G3607" s="167" t="s">
        <v>1426</v>
      </c>
      <c r="I3607" s="167" t="s">
        <v>1405</v>
      </c>
      <c r="J3607" s="167" t="s">
        <v>1450</v>
      </c>
      <c r="K3607" s="167" t="s">
        <v>1338</v>
      </c>
      <c r="L3607" s="167" t="s">
        <v>1451</v>
      </c>
      <c r="M3607" s="167" t="s">
        <v>4858</v>
      </c>
      <c r="O3607" s="167">
        <v>10837</v>
      </c>
      <c r="P3607" s="167" t="s">
        <v>4987</v>
      </c>
      <c r="Q3607" s="167">
        <v>2.66</v>
      </c>
      <c r="S3607" s="167">
        <f t="shared" si="56"/>
        <v>2.66</v>
      </c>
      <c r="T3607" s="167" t="s">
        <v>1361</v>
      </c>
    </row>
    <row r="3608" spans="1:20">
      <c r="A3608" s="167">
        <v>52100</v>
      </c>
      <c r="B3608" s="168">
        <v>45901</v>
      </c>
      <c r="C3608" s="168">
        <v>45901</v>
      </c>
      <c r="D3608" s="167" t="s">
        <v>5036</v>
      </c>
      <c r="E3608" s="167" t="s">
        <v>5036</v>
      </c>
      <c r="F3608" s="167" t="s">
        <v>1425</v>
      </c>
      <c r="G3608" s="167" t="s">
        <v>1426</v>
      </c>
      <c r="I3608" s="167" t="s">
        <v>1405</v>
      </c>
      <c r="J3608" s="167" t="s">
        <v>4884</v>
      </c>
      <c r="K3608" s="167" t="s">
        <v>1338</v>
      </c>
      <c r="L3608" s="167" t="s">
        <v>4885</v>
      </c>
      <c r="M3608" s="167" t="s">
        <v>4858</v>
      </c>
      <c r="O3608" s="167">
        <v>10837</v>
      </c>
      <c r="P3608" s="167" t="s">
        <v>4987</v>
      </c>
      <c r="Q3608" s="167">
        <v>30</v>
      </c>
      <c r="S3608" s="167">
        <f t="shared" si="56"/>
        <v>30</v>
      </c>
      <c r="T3608" s="167" t="s">
        <v>1361</v>
      </c>
    </row>
    <row r="3609" spans="1:20">
      <c r="A3609" s="167">
        <v>52100</v>
      </c>
      <c r="B3609" s="168">
        <v>45901</v>
      </c>
      <c r="C3609" s="168">
        <v>45901</v>
      </c>
      <c r="D3609" s="167" t="s">
        <v>5036</v>
      </c>
      <c r="E3609" s="167" t="s">
        <v>5036</v>
      </c>
      <c r="F3609" s="167" t="s">
        <v>1408</v>
      </c>
      <c r="G3609" s="167" t="s">
        <v>1409</v>
      </c>
      <c r="I3609" s="167" t="s">
        <v>1405</v>
      </c>
      <c r="J3609" s="167" t="s">
        <v>1422</v>
      </c>
      <c r="K3609" s="167" t="s">
        <v>1338</v>
      </c>
      <c r="L3609" s="167" t="s">
        <v>1423</v>
      </c>
      <c r="M3609" s="167" t="s">
        <v>4858</v>
      </c>
      <c r="O3609" s="167">
        <v>10837</v>
      </c>
      <c r="P3609" s="167" t="s">
        <v>4987</v>
      </c>
      <c r="Q3609" s="167">
        <v>260.52</v>
      </c>
      <c r="S3609" s="167">
        <f t="shared" si="56"/>
        <v>260.52</v>
      </c>
      <c r="T3609" s="167" t="s">
        <v>1361</v>
      </c>
    </row>
    <row r="3610" spans="1:20">
      <c r="A3610" s="167">
        <v>52100</v>
      </c>
      <c r="B3610" s="168">
        <v>45901</v>
      </c>
      <c r="C3610" s="168">
        <v>45901</v>
      </c>
      <c r="D3610" s="167" t="s">
        <v>5036</v>
      </c>
      <c r="E3610" s="167" t="s">
        <v>5036</v>
      </c>
      <c r="F3610" s="167" t="s">
        <v>1408</v>
      </c>
      <c r="G3610" s="167" t="s">
        <v>1409</v>
      </c>
      <c r="I3610" s="167" t="s">
        <v>1405</v>
      </c>
      <c r="J3610" s="167" t="s">
        <v>1410</v>
      </c>
      <c r="K3610" s="167" t="s">
        <v>1338</v>
      </c>
      <c r="L3610" s="167" t="s">
        <v>1411</v>
      </c>
      <c r="M3610" s="167" t="s">
        <v>4858</v>
      </c>
      <c r="O3610" s="167">
        <v>10837</v>
      </c>
      <c r="P3610" s="167" t="s">
        <v>4987</v>
      </c>
      <c r="Q3610" s="167">
        <v>500</v>
      </c>
      <c r="S3610" s="167">
        <f t="shared" si="56"/>
        <v>500</v>
      </c>
      <c r="T3610" s="167" t="s">
        <v>1361</v>
      </c>
    </row>
    <row r="3611" spans="1:20">
      <c r="A3611" s="167">
        <v>52100</v>
      </c>
      <c r="B3611" s="168">
        <v>45901</v>
      </c>
      <c r="C3611" s="168">
        <v>45901</v>
      </c>
      <c r="D3611" s="167" t="s">
        <v>5037</v>
      </c>
      <c r="E3611" s="167" t="s">
        <v>5037</v>
      </c>
      <c r="F3611" s="167" t="s">
        <v>1408</v>
      </c>
      <c r="G3611" s="167" t="s">
        <v>1409</v>
      </c>
      <c r="I3611" s="167" t="s">
        <v>1405</v>
      </c>
      <c r="J3611" s="167" t="s">
        <v>3348</v>
      </c>
      <c r="K3611" s="167" t="s">
        <v>1348</v>
      </c>
      <c r="L3611" s="167" t="s">
        <v>3349</v>
      </c>
      <c r="M3611" s="167" t="s">
        <v>4898</v>
      </c>
      <c r="O3611" s="167">
        <v>10838</v>
      </c>
      <c r="P3611" s="167" t="s">
        <v>4987</v>
      </c>
      <c r="Q3611" s="167">
        <v>185</v>
      </c>
      <c r="S3611" s="167">
        <f t="shared" si="56"/>
        <v>185</v>
      </c>
      <c r="T3611" s="167" t="s">
        <v>1361</v>
      </c>
    </row>
    <row r="3612" spans="1:20">
      <c r="A3612" s="167">
        <v>52100</v>
      </c>
      <c r="B3612" s="168">
        <v>45901</v>
      </c>
      <c r="C3612" s="168">
        <v>45901</v>
      </c>
      <c r="D3612" s="167" t="s">
        <v>5037</v>
      </c>
      <c r="E3612" s="167" t="s">
        <v>5037</v>
      </c>
      <c r="F3612" s="167" t="s">
        <v>1408</v>
      </c>
      <c r="G3612" s="167" t="s">
        <v>1409</v>
      </c>
      <c r="I3612" s="167" t="s">
        <v>1405</v>
      </c>
      <c r="J3612" s="167" t="s">
        <v>1422</v>
      </c>
      <c r="K3612" s="167" t="s">
        <v>1348</v>
      </c>
      <c r="L3612" s="167" t="s">
        <v>1423</v>
      </c>
      <c r="M3612" s="167" t="s">
        <v>4898</v>
      </c>
      <c r="O3612" s="167">
        <v>10838</v>
      </c>
      <c r="P3612" s="167" t="s">
        <v>4987</v>
      </c>
      <c r="Q3612" s="167">
        <v>332.33</v>
      </c>
      <c r="S3612" s="167">
        <f t="shared" si="56"/>
        <v>332.33</v>
      </c>
      <c r="T3612" s="167" t="s">
        <v>1361</v>
      </c>
    </row>
    <row r="3613" spans="1:20">
      <c r="A3613" s="167">
        <v>52100</v>
      </c>
      <c r="B3613" s="168">
        <v>45901</v>
      </c>
      <c r="C3613" s="168">
        <v>45901</v>
      </c>
      <c r="D3613" s="167" t="s">
        <v>5426</v>
      </c>
      <c r="E3613" s="167" t="s">
        <v>5426</v>
      </c>
      <c r="F3613" s="167" t="s">
        <v>1408</v>
      </c>
      <c r="G3613" s="167" t="s">
        <v>1409</v>
      </c>
      <c r="I3613" s="167" t="s">
        <v>1650</v>
      </c>
      <c r="J3613" s="167" t="s">
        <v>1416</v>
      </c>
      <c r="K3613" s="167" t="s">
        <v>583</v>
      </c>
      <c r="L3613" s="167" t="s">
        <v>1417</v>
      </c>
      <c r="M3613" s="167" t="s">
        <v>2373</v>
      </c>
      <c r="O3613" s="167">
        <v>10709</v>
      </c>
      <c r="P3613" s="167" t="s">
        <v>4987</v>
      </c>
      <c r="Q3613" s="167">
        <v>25</v>
      </c>
      <c r="S3613" s="167">
        <f t="shared" si="56"/>
        <v>25</v>
      </c>
      <c r="T3613" s="167" t="s">
        <v>1361</v>
      </c>
    </row>
    <row r="3614" spans="1:20">
      <c r="A3614" s="167">
        <v>52100</v>
      </c>
      <c r="B3614" s="168">
        <v>45901</v>
      </c>
      <c r="C3614" s="168">
        <v>45901</v>
      </c>
      <c r="D3614" s="167" t="s">
        <v>5426</v>
      </c>
      <c r="E3614" s="167" t="s">
        <v>5426</v>
      </c>
      <c r="F3614" s="167" t="s">
        <v>1408</v>
      </c>
      <c r="G3614" s="167" t="s">
        <v>1409</v>
      </c>
      <c r="I3614" s="167" t="s">
        <v>1650</v>
      </c>
      <c r="J3614" s="167" t="s">
        <v>1718</v>
      </c>
      <c r="K3614" s="167" t="s">
        <v>583</v>
      </c>
      <c r="L3614" s="167" t="s">
        <v>1719</v>
      </c>
      <c r="M3614" s="167" t="s">
        <v>2373</v>
      </c>
      <c r="O3614" s="167">
        <v>10709</v>
      </c>
      <c r="P3614" s="167" t="s">
        <v>4987</v>
      </c>
      <c r="Q3614" s="167">
        <v>38.700000000000003</v>
      </c>
      <c r="S3614" s="167">
        <f t="shared" si="56"/>
        <v>38.700000000000003</v>
      </c>
      <c r="T3614" s="167" t="s">
        <v>1361</v>
      </c>
    </row>
    <row r="3615" spans="1:20">
      <c r="A3615" s="167">
        <v>52100</v>
      </c>
      <c r="B3615" s="168">
        <v>45901</v>
      </c>
      <c r="C3615" s="168">
        <v>45901</v>
      </c>
      <c r="D3615" s="167" t="s">
        <v>5426</v>
      </c>
      <c r="E3615" s="167" t="s">
        <v>5426</v>
      </c>
      <c r="F3615" s="167" t="s">
        <v>1408</v>
      </c>
      <c r="G3615" s="167" t="s">
        <v>1409</v>
      </c>
      <c r="I3615" s="167" t="s">
        <v>1650</v>
      </c>
      <c r="J3615" s="167" t="s">
        <v>1435</v>
      </c>
      <c r="K3615" s="167" t="s">
        <v>583</v>
      </c>
      <c r="L3615" s="167" t="s">
        <v>1436</v>
      </c>
      <c r="M3615" s="167" t="s">
        <v>2373</v>
      </c>
      <c r="O3615" s="167">
        <v>10709</v>
      </c>
      <c r="P3615" s="167" t="s">
        <v>4987</v>
      </c>
      <c r="Q3615" s="167">
        <v>64.8</v>
      </c>
      <c r="S3615" s="167">
        <f t="shared" si="56"/>
        <v>64.8</v>
      </c>
      <c r="T3615" s="167" t="s">
        <v>1361</v>
      </c>
    </row>
    <row r="3616" spans="1:20">
      <c r="A3616" s="167">
        <v>52100</v>
      </c>
      <c r="B3616" s="168">
        <v>45901</v>
      </c>
      <c r="C3616" s="168">
        <v>45901</v>
      </c>
      <c r="D3616" s="167" t="s">
        <v>5426</v>
      </c>
      <c r="E3616" s="167" t="s">
        <v>5426</v>
      </c>
      <c r="F3616" s="167" t="s">
        <v>1408</v>
      </c>
      <c r="G3616" s="167" t="s">
        <v>1409</v>
      </c>
      <c r="I3616" s="167" t="s">
        <v>1650</v>
      </c>
      <c r="J3616" s="167" t="s">
        <v>1422</v>
      </c>
      <c r="K3616" s="167" t="s">
        <v>583</v>
      </c>
      <c r="L3616" s="167" t="s">
        <v>1423</v>
      </c>
      <c r="M3616" s="167" t="s">
        <v>2373</v>
      </c>
      <c r="O3616" s="167">
        <v>10709</v>
      </c>
      <c r="P3616" s="167" t="s">
        <v>4987</v>
      </c>
      <c r="Q3616" s="167">
        <v>678.02</v>
      </c>
      <c r="S3616" s="167">
        <f t="shared" si="56"/>
        <v>678.02</v>
      </c>
      <c r="T3616" s="167" t="s">
        <v>1361</v>
      </c>
    </row>
    <row r="3617" spans="1:20">
      <c r="A3617" s="167">
        <v>52100</v>
      </c>
      <c r="B3617" s="168">
        <v>45901</v>
      </c>
      <c r="C3617" s="168">
        <v>45901</v>
      </c>
      <c r="D3617" s="167" t="s">
        <v>5038</v>
      </c>
      <c r="E3617" s="167" t="s">
        <v>5038</v>
      </c>
      <c r="F3617" s="167" t="s">
        <v>1408</v>
      </c>
      <c r="G3617" s="167" t="s">
        <v>1409</v>
      </c>
      <c r="I3617" s="167" t="s">
        <v>1650</v>
      </c>
      <c r="J3617" s="167" t="s">
        <v>1435</v>
      </c>
      <c r="K3617" s="167" t="s">
        <v>666</v>
      </c>
      <c r="L3617" s="167" t="s">
        <v>1436</v>
      </c>
      <c r="M3617" s="167" t="s">
        <v>3146</v>
      </c>
      <c r="O3617" s="167">
        <v>10715</v>
      </c>
      <c r="P3617" s="167" t="s">
        <v>4987</v>
      </c>
      <c r="Q3617" s="167">
        <v>58.5</v>
      </c>
      <c r="S3617" s="167">
        <f t="shared" si="56"/>
        <v>58.5</v>
      </c>
      <c r="T3617" s="167" t="s">
        <v>1361</v>
      </c>
    </row>
    <row r="3618" spans="1:20">
      <c r="A3618" s="167">
        <v>52100</v>
      </c>
      <c r="B3618" s="168">
        <v>45901</v>
      </c>
      <c r="C3618" s="168">
        <v>45901</v>
      </c>
      <c r="D3618" s="167" t="s">
        <v>5038</v>
      </c>
      <c r="E3618" s="167" t="s">
        <v>5038</v>
      </c>
      <c r="F3618" s="167" t="s">
        <v>1408</v>
      </c>
      <c r="G3618" s="167" t="s">
        <v>1409</v>
      </c>
      <c r="I3618" s="167" t="s">
        <v>1650</v>
      </c>
      <c r="J3618" s="167" t="s">
        <v>1422</v>
      </c>
      <c r="K3618" s="167" t="s">
        <v>666</v>
      </c>
      <c r="L3618" s="167" t="s">
        <v>1423</v>
      </c>
      <c r="M3618" s="167" t="s">
        <v>3146</v>
      </c>
      <c r="O3618" s="167">
        <v>10715</v>
      </c>
      <c r="P3618" s="167" t="s">
        <v>4987</v>
      </c>
      <c r="Q3618" s="167">
        <v>145.29</v>
      </c>
      <c r="S3618" s="167">
        <f t="shared" si="56"/>
        <v>145.29</v>
      </c>
      <c r="T3618" s="167" t="s">
        <v>1361</v>
      </c>
    </row>
    <row r="3619" spans="1:20">
      <c r="A3619" s="167">
        <v>52100</v>
      </c>
      <c r="B3619" s="168">
        <v>45901</v>
      </c>
      <c r="C3619" s="168">
        <v>45901</v>
      </c>
      <c r="D3619" s="167" t="s">
        <v>5038</v>
      </c>
      <c r="E3619" s="167" t="s">
        <v>5038</v>
      </c>
      <c r="F3619" s="167" t="s">
        <v>1408</v>
      </c>
      <c r="G3619" s="167" t="s">
        <v>1409</v>
      </c>
      <c r="I3619" s="167" t="s">
        <v>1650</v>
      </c>
      <c r="J3619" s="167" t="s">
        <v>1413</v>
      </c>
      <c r="K3619" s="167" t="s">
        <v>666</v>
      </c>
      <c r="L3619" s="167" t="s">
        <v>1414</v>
      </c>
      <c r="M3619" s="167" t="s">
        <v>3146</v>
      </c>
      <c r="O3619" s="167">
        <v>10715</v>
      </c>
      <c r="P3619" s="167" t="s">
        <v>4987</v>
      </c>
      <c r="Q3619" s="167">
        <v>191.75</v>
      </c>
      <c r="S3619" s="167">
        <f t="shared" si="56"/>
        <v>191.75</v>
      </c>
      <c r="T3619" s="167" t="s">
        <v>1361</v>
      </c>
    </row>
    <row r="3620" spans="1:20">
      <c r="A3620" s="167">
        <v>52100</v>
      </c>
      <c r="B3620" s="168">
        <v>45901</v>
      </c>
      <c r="C3620" s="168">
        <v>45901</v>
      </c>
      <c r="D3620" s="167" t="s">
        <v>5263</v>
      </c>
      <c r="E3620" s="167" t="s">
        <v>5263</v>
      </c>
      <c r="F3620" s="167" t="s">
        <v>1408</v>
      </c>
      <c r="G3620" s="167" t="s">
        <v>1409</v>
      </c>
      <c r="I3620" s="167" t="s">
        <v>1650</v>
      </c>
      <c r="J3620" s="167" t="s">
        <v>1422</v>
      </c>
      <c r="K3620" s="167" t="s">
        <v>682</v>
      </c>
      <c r="L3620" s="167" t="s">
        <v>1423</v>
      </c>
      <c r="M3620" s="167" t="s">
        <v>3214</v>
      </c>
      <c r="O3620" s="167">
        <v>10718</v>
      </c>
      <c r="P3620" s="167" t="s">
        <v>4987</v>
      </c>
      <c r="Q3620" s="167">
        <v>147.5</v>
      </c>
      <c r="S3620" s="167">
        <f t="shared" si="56"/>
        <v>147.5</v>
      </c>
      <c r="T3620" s="167" t="s">
        <v>1361</v>
      </c>
    </row>
    <row r="3621" spans="1:20">
      <c r="A3621" s="167">
        <v>52100</v>
      </c>
      <c r="B3621" s="168">
        <v>45901</v>
      </c>
      <c r="C3621" s="168">
        <v>45901</v>
      </c>
      <c r="D3621" s="167" t="s">
        <v>5264</v>
      </c>
      <c r="E3621" s="167" t="s">
        <v>5264</v>
      </c>
      <c r="F3621" s="167" t="s">
        <v>1425</v>
      </c>
      <c r="G3621" s="167" t="s">
        <v>1426</v>
      </c>
      <c r="I3621" s="167" t="s">
        <v>1650</v>
      </c>
      <c r="J3621" s="167" t="s">
        <v>1422</v>
      </c>
      <c r="K3621" s="167" t="s">
        <v>610</v>
      </c>
      <c r="L3621" s="167" t="s">
        <v>1423</v>
      </c>
      <c r="M3621" s="167" t="s">
        <v>2693</v>
      </c>
      <c r="O3621" s="167">
        <v>10739</v>
      </c>
      <c r="P3621" s="167" t="s">
        <v>4987</v>
      </c>
      <c r="Q3621" s="167">
        <v>161</v>
      </c>
      <c r="S3621" s="167">
        <f t="shared" si="56"/>
        <v>161</v>
      </c>
      <c r="T3621" s="167" t="s">
        <v>1361</v>
      </c>
    </row>
    <row r="3622" spans="1:20">
      <c r="A3622" s="167">
        <v>52100</v>
      </c>
      <c r="B3622" s="168">
        <v>45901</v>
      </c>
      <c r="C3622" s="168">
        <v>45901</v>
      </c>
      <c r="D3622" s="167" t="s">
        <v>6128</v>
      </c>
      <c r="E3622" s="167" t="s">
        <v>6128</v>
      </c>
      <c r="F3622" s="167" t="s">
        <v>1425</v>
      </c>
      <c r="G3622" s="167" t="s">
        <v>1426</v>
      </c>
      <c r="I3622" s="167" t="s">
        <v>1650</v>
      </c>
      <c r="J3622" s="167" t="s">
        <v>1422</v>
      </c>
      <c r="K3622" s="167" t="s">
        <v>780</v>
      </c>
      <c r="L3622" s="167" t="s">
        <v>1423</v>
      </c>
      <c r="M3622" s="167" t="s">
        <v>4888</v>
      </c>
      <c r="O3622" s="167">
        <v>10860</v>
      </c>
      <c r="P3622" s="167" t="s">
        <v>4987</v>
      </c>
      <c r="Q3622" s="167">
        <v>124.25</v>
      </c>
      <c r="S3622" s="167">
        <f t="shared" si="56"/>
        <v>124.25</v>
      </c>
      <c r="T3622" s="167" t="s">
        <v>1361</v>
      </c>
    </row>
    <row r="3623" spans="1:20">
      <c r="A3623" s="167">
        <v>52100</v>
      </c>
      <c r="B3623" s="168">
        <v>45901</v>
      </c>
      <c r="C3623" s="168">
        <v>45901</v>
      </c>
      <c r="D3623" s="167" t="s">
        <v>5265</v>
      </c>
      <c r="E3623" s="167" t="s">
        <v>5265</v>
      </c>
      <c r="F3623" s="167" t="s">
        <v>1408</v>
      </c>
      <c r="G3623" s="167" t="s">
        <v>1409</v>
      </c>
      <c r="I3623" s="167" t="s">
        <v>1650</v>
      </c>
      <c r="J3623" s="167" t="s">
        <v>1422</v>
      </c>
      <c r="K3623" s="167" t="s">
        <v>671</v>
      </c>
      <c r="L3623" s="167" t="s">
        <v>1423</v>
      </c>
      <c r="M3623" s="167" t="s">
        <v>3166</v>
      </c>
      <c r="O3623" s="167">
        <v>10716</v>
      </c>
      <c r="P3623" s="167" t="s">
        <v>4987</v>
      </c>
      <c r="Q3623" s="167">
        <v>73.48</v>
      </c>
      <c r="S3623" s="167">
        <f t="shared" si="56"/>
        <v>73.48</v>
      </c>
      <c r="T3623" s="167" t="s">
        <v>1361</v>
      </c>
    </row>
    <row r="3624" spans="1:20">
      <c r="A3624" s="167">
        <v>52100</v>
      </c>
      <c r="B3624" s="168">
        <v>45901</v>
      </c>
      <c r="C3624" s="168">
        <v>45901</v>
      </c>
      <c r="D3624" s="167" t="s">
        <v>5266</v>
      </c>
      <c r="E3624" s="167" t="s">
        <v>5266</v>
      </c>
      <c r="F3624" s="167" t="s">
        <v>1408</v>
      </c>
      <c r="G3624" s="167" t="s">
        <v>1409</v>
      </c>
      <c r="I3624" s="167" t="s">
        <v>1650</v>
      </c>
      <c r="J3624" s="167" t="s">
        <v>1422</v>
      </c>
      <c r="K3624" s="167" t="s">
        <v>784</v>
      </c>
      <c r="L3624" s="167" t="s">
        <v>1423</v>
      </c>
      <c r="M3624" s="167" t="s">
        <v>4906</v>
      </c>
      <c r="O3624" s="167">
        <v>10735</v>
      </c>
      <c r="P3624" s="167" t="s">
        <v>4987</v>
      </c>
      <c r="Q3624" s="167">
        <v>442.75</v>
      </c>
      <c r="S3624" s="167">
        <f t="shared" si="56"/>
        <v>442.75</v>
      </c>
      <c r="T3624" s="167" t="s">
        <v>1361</v>
      </c>
    </row>
    <row r="3625" spans="1:20">
      <c r="A3625" s="167">
        <v>52100</v>
      </c>
      <c r="B3625" s="168">
        <v>45901</v>
      </c>
      <c r="C3625" s="168">
        <v>45901</v>
      </c>
      <c r="D3625" s="167" t="s">
        <v>5267</v>
      </c>
      <c r="E3625" s="167" t="s">
        <v>5267</v>
      </c>
      <c r="F3625" s="167" t="s">
        <v>1425</v>
      </c>
      <c r="G3625" s="167" t="s">
        <v>1426</v>
      </c>
      <c r="I3625" s="167" t="s">
        <v>1650</v>
      </c>
      <c r="J3625" s="167" t="s">
        <v>1422</v>
      </c>
      <c r="K3625" s="167" t="s">
        <v>692</v>
      </c>
      <c r="L3625" s="167" t="s">
        <v>1423</v>
      </c>
      <c r="M3625" s="167" t="s">
        <v>3381</v>
      </c>
      <c r="O3625" s="167">
        <v>10720</v>
      </c>
      <c r="P3625" s="167" t="s">
        <v>4987</v>
      </c>
      <c r="Q3625" s="167">
        <v>90.18</v>
      </c>
      <c r="S3625" s="167">
        <f t="shared" si="56"/>
        <v>90.18</v>
      </c>
      <c r="T3625" s="167" t="s">
        <v>1361</v>
      </c>
    </row>
    <row r="3626" spans="1:20">
      <c r="A3626" s="167">
        <v>52100</v>
      </c>
      <c r="B3626" s="168">
        <v>45901</v>
      </c>
      <c r="C3626" s="168">
        <v>45901</v>
      </c>
      <c r="D3626" s="167" t="s">
        <v>5268</v>
      </c>
      <c r="E3626" s="167" t="s">
        <v>5268</v>
      </c>
      <c r="F3626" s="167" t="s">
        <v>1425</v>
      </c>
      <c r="G3626" s="167" t="s">
        <v>1426</v>
      </c>
      <c r="I3626" s="167" t="s">
        <v>1650</v>
      </c>
      <c r="J3626" s="167" t="s">
        <v>1422</v>
      </c>
      <c r="K3626" s="167" t="s">
        <v>698</v>
      </c>
      <c r="L3626" s="167" t="s">
        <v>1423</v>
      </c>
      <c r="M3626" s="167" t="s">
        <v>3509</v>
      </c>
      <c r="O3626" s="167">
        <v>10721</v>
      </c>
      <c r="P3626" s="167" t="s">
        <v>4987</v>
      </c>
      <c r="Q3626" s="167">
        <v>133</v>
      </c>
      <c r="S3626" s="167">
        <f t="shared" si="56"/>
        <v>133</v>
      </c>
      <c r="T3626" s="167" t="s">
        <v>1361</v>
      </c>
    </row>
    <row r="3627" spans="1:20">
      <c r="A3627" s="167">
        <v>52100</v>
      </c>
      <c r="B3627" s="168">
        <v>45901</v>
      </c>
      <c r="C3627" s="168">
        <v>45901</v>
      </c>
      <c r="D3627" s="167" t="s">
        <v>5041</v>
      </c>
      <c r="E3627" s="167" t="s">
        <v>5041</v>
      </c>
      <c r="F3627" s="167" t="s">
        <v>1408</v>
      </c>
      <c r="G3627" s="167" t="s">
        <v>1409</v>
      </c>
      <c r="I3627" s="167" t="s">
        <v>1650</v>
      </c>
      <c r="J3627" s="167" t="s">
        <v>1422</v>
      </c>
      <c r="K3627" s="167" t="s">
        <v>764</v>
      </c>
      <c r="L3627" s="167" t="s">
        <v>1423</v>
      </c>
      <c r="M3627" s="167" t="s">
        <v>4457</v>
      </c>
      <c r="O3627" s="167">
        <v>10733</v>
      </c>
      <c r="P3627" s="167" t="s">
        <v>4987</v>
      </c>
      <c r="Q3627" s="167">
        <v>91.55</v>
      </c>
      <c r="S3627" s="167">
        <f t="shared" si="56"/>
        <v>91.55</v>
      </c>
      <c r="T3627" s="167" t="s">
        <v>1361</v>
      </c>
    </row>
    <row r="3628" spans="1:20">
      <c r="A3628" s="167">
        <v>52100</v>
      </c>
      <c r="B3628" s="168">
        <v>45901</v>
      </c>
      <c r="C3628" s="168">
        <v>45901</v>
      </c>
      <c r="D3628" s="167" t="s">
        <v>5427</v>
      </c>
      <c r="E3628" s="167" t="s">
        <v>5427</v>
      </c>
      <c r="F3628" s="167" t="s">
        <v>1408</v>
      </c>
      <c r="G3628" s="167" t="s">
        <v>1409</v>
      </c>
      <c r="I3628" s="167" t="s">
        <v>1650</v>
      </c>
      <c r="J3628" s="167" t="s">
        <v>1422</v>
      </c>
      <c r="K3628" s="167" t="s">
        <v>727</v>
      </c>
      <c r="L3628" s="167" t="s">
        <v>1423</v>
      </c>
      <c r="M3628" s="167" t="s">
        <v>3718</v>
      </c>
      <c r="O3628" s="167">
        <v>10726</v>
      </c>
      <c r="P3628" s="167" t="s">
        <v>4987</v>
      </c>
      <c r="Q3628" s="167">
        <v>77</v>
      </c>
      <c r="S3628" s="167">
        <f t="shared" si="56"/>
        <v>77</v>
      </c>
      <c r="T3628" s="167" t="s">
        <v>1361</v>
      </c>
    </row>
    <row r="3629" spans="1:20">
      <c r="A3629" s="167">
        <v>52100</v>
      </c>
      <c r="B3629" s="168">
        <v>45901</v>
      </c>
      <c r="C3629" s="168">
        <v>45901</v>
      </c>
      <c r="D3629" s="167" t="s">
        <v>5269</v>
      </c>
      <c r="E3629" s="167" t="s">
        <v>5269</v>
      </c>
      <c r="F3629" s="167" t="s">
        <v>1408</v>
      </c>
      <c r="G3629" s="167" t="s">
        <v>1409</v>
      </c>
      <c r="I3629" s="167" t="s">
        <v>1650</v>
      </c>
      <c r="J3629" s="167" t="s">
        <v>1413</v>
      </c>
      <c r="K3629" s="167" t="s">
        <v>620</v>
      </c>
      <c r="L3629" s="167" t="s">
        <v>1414</v>
      </c>
      <c r="M3629" s="167" t="s">
        <v>2814</v>
      </c>
      <c r="O3629" s="167">
        <v>10882</v>
      </c>
      <c r="P3629" s="167" t="s">
        <v>4987</v>
      </c>
      <c r="Q3629" s="167">
        <v>66</v>
      </c>
      <c r="S3629" s="167">
        <f t="shared" si="56"/>
        <v>66</v>
      </c>
      <c r="T3629" s="167" t="s">
        <v>1361</v>
      </c>
    </row>
    <row r="3630" spans="1:20">
      <c r="A3630" s="167">
        <v>52100</v>
      </c>
      <c r="B3630" s="168">
        <v>45901</v>
      </c>
      <c r="C3630" s="168">
        <v>45901</v>
      </c>
      <c r="D3630" s="167" t="s">
        <v>5269</v>
      </c>
      <c r="E3630" s="167" t="s">
        <v>5269</v>
      </c>
      <c r="F3630" s="167" t="s">
        <v>1408</v>
      </c>
      <c r="G3630" s="167" t="s">
        <v>1409</v>
      </c>
      <c r="I3630" s="167" t="s">
        <v>1650</v>
      </c>
      <c r="J3630" s="167" t="s">
        <v>1422</v>
      </c>
      <c r="K3630" s="167" t="s">
        <v>620</v>
      </c>
      <c r="L3630" s="167" t="s">
        <v>1423</v>
      </c>
      <c r="M3630" s="167" t="s">
        <v>2814</v>
      </c>
      <c r="O3630" s="167">
        <v>10882</v>
      </c>
      <c r="P3630" s="167" t="s">
        <v>4987</v>
      </c>
      <c r="Q3630" s="167">
        <v>77</v>
      </c>
      <c r="S3630" s="167">
        <f t="shared" si="56"/>
        <v>77</v>
      </c>
      <c r="T3630" s="167" t="s">
        <v>1361</v>
      </c>
    </row>
    <row r="3631" spans="1:20">
      <c r="A3631" s="167">
        <v>52100</v>
      </c>
      <c r="B3631" s="168">
        <v>45901</v>
      </c>
      <c r="C3631" s="168">
        <v>45901</v>
      </c>
      <c r="D3631" s="167" t="s">
        <v>5270</v>
      </c>
      <c r="E3631" s="167" t="s">
        <v>5270</v>
      </c>
      <c r="F3631" s="167" t="s">
        <v>1408</v>
      </c>
      <c r="G3631" s="167" t="s">
        <v>1409</v>
      </c>
      <c r="I3631" s="167" t="s">
        <v>1650</v>
      </c>
      <c r="J3631" s="167" t="s">
        <v>1422</v>
      </c>
      <c r="K3631" s="167" t="s">
        <v>549</v>
      </c>
      <c r="L3631" s="167" t="s">
        <v>1423</v>
      </c>
      <c r="M3631" s="167" t="s">
        <v>1809</v>
      </c>
      <c r="O3631" s="167">
        <v>10705</v>
      </c>
      <c r="P3631" s="167" t="s">
        <v>4987</v>
      </c>
      <c r="Q3631" s="167">
        <v>8.35</v>
      </c>
      <c r="S3631" s="167">
        <f t="shared" si="56"/>
        <v>8.35</v>
      </c>
      <c r="T3631" s="167" t="s">
        <v>1361</v>
      </c>
    </row>
    <row r="3632" spans="1:20">
      <c r="A3632" s="167">
        <v>52100</v>
      </c>
      <c r="B3632" s="168">
        <v>45901</v>
      </c>
      <c r="C3632" s="168">
        <v>45901</v>
      </c>
      <c r="D3632" s="167" t="s">
        <v>5271</v>
      </c>
      <c r="E3632" s="167" t="s">
        <v>5271</v>
      </c>
      <c r="F3632" s="167" t="s">
        <v>1408</v>
      </c>
      <c r="G3632" s="167" t="s">
        <v>1409</v>
      </c>
      <c r="I3632" s="167" t="s">
        <v>1650</v>
      </c>
      <c r="J3632" s="167" t="s">
        <v>1422</v>
      </c>
      <c r="K3632" s="167" t="s">
        <v>653</v>
      </c>
      <c r="L3632" s="167" t="s">
        <v>1423</v>
      </c>
      <c r="M3632" s="167" t="s">
        <v>3097</v>
      </c>
      <c r="O3632" s="167">
        <v>10740</v>
      </c>
      <c r="P3632" s="167" t="s">
        <v>4987</v>
      </c>
      <c r="Q3632" s="167">
        <v>71.819999999999993</v>
      </c>
      <c r="S3632" s="167">
        <f t="shared" si="56"/>
        <v>71.819999999999993</v>
      </c>
      <c r="T3632" s="167" t="s">
        <v>1361</v>
      </c>
    </row>
    <row r="3633" spans="1:20">
      <c r="A3633" s="167">
        <v>52100</v>
      </c>
      <c r="B3633" s="168">
        <v>45901</v>
      </c>
      <c r="C3633" s="168">
        <v>45901</v>
      </c>
      <c r="D3633" s="167" t="s">
        <v>5042</v>
      </c>
      <c r="E3633" s="167" t="s">
        <v>5042</v>
      </c>
      <c r="F3633" s="167" t="s">
        <v>1408</v>
      </c>
      <c r="G3633" s="167" t="s">
        <v>1409</v>
      </c>
      <c r="I3633" s="167" t="s">
        <v>1650</v>
      </c>
      <c r="J3633" s="167" t="s">
        <v>1422</v>
      </c>
      <c r="K3633" s="167" t="s">
        <v>570</v>
      </c>
      <c r="L3633" s="167" t="s">
        <v>1423</v>
      </c>
      <c r="M3633" s="167" t="s">
        <v>2081</v>
      </c>
      <c r="O3633" s="167">
        <v>10706</v>
      </c>
      <c r="P3633" s="167" t="s">
        <v>4987</v>
      </c>
      <c r="Q3633" s="167">
        <v>53.01</v>
      </c>
      <c r="S3633" s="167">
        <f t="shared" si="56"/>
        <v>53.01</v>
      </c>
      <c r="T3633" s="167" t="s">
        <v>1361</v>
      </c>
    </row>
    <row r="3634" spans="1:20">
      <c r="A3634" s="167">
        <v>52100</v>
      </c>
      <c r="B3634" s="168">
        <v>45901</v>
      </c>
      <c r="C3634" s="168">
        <v>45901</v>
      </c>
      <c r="D3634" s="167" t="s">
        <v>5043</v>
      </c>
      <c r="E3634" s="167" t="s">
        <v>5043</v>
      </c>
      <c r="F3634" s="167" t="s">
        <v>1425</v>
      </c>
      <c r="G3634" s="167" t="s">
        <v>1426</v>
      </c>
      <c r="I3634" s="167" t="s">
        <v>1650</v>
      </c>
      <c r="J3634" s="167" t="s">
        <v>1416</v>
      </c>
      <c r="K3634" s="167" t="s">
        <v>732</v>
      </c>
      <c r="L3634" s="167" t="s">
        <v>1417</v>
      </c>
      <c r="M3634" s="167" t="s">
        <v>3792</v>
      </c>
      <c r="O3634" s="167">
        <v>10727</v>
      </c>
      <c r="P3634" s="167" t="s">
        <v>4987</v>
      </c>
      <c r="Q3634" s="167">
        <v>25</v>
      </c>
      <c r="S3634" s="167">
        <f t="shared" si="56"/>
        <v>25</v>
      </c>
      <c r="T3634" s="167" t="s">
        <v>1361</v>
      </c>
    </row>
    <row r="3635" spans="1:20">
      <c r="A3635" s="167">
        <v>52100</v>
      </c>
      <c r="B3635" s="168">
        <v>45901</v>
      </c>
      <c r="C3635" s="168">
        <v>45901</v>
      </c>
      <c r="D3635" s="167" t="s">
        <v>5043</v>
      </c>
      <c r="E3635" s="167" t="s">
        <v>5043</v>
      </c>
      <c r="F3635" s="167" t="s">
        <v>1425</v>
      </c>
      <c r="G3635" s="167" t="s">
        <v>1426</v>
      </c>
      <c r="I3635" s="167" t="s">
        <v>1650</v>
      </c>
      <c r="J3635" s="167" t="s">
        <v>1435</v>
      </c>
      <c r="K3635" s="167" t="s">
        <v>732</v>
      </c>
      <c r="L3635" s="167" t="s">
        <v>1436</v>
      </c>
      <c r="M3635" s="167" t="s">
        <v>3792</v>
      </c>
      <c r="O3635" s="167">
        <v>10727</v>
      </c>
      <c r="P3635" s="167" t="s">
        <v>4987</v>
      </c>
      <c r="Q3635" s="167">
        <v>43.2</v>
      </c>
      <c r="S3635" s="167">
        <f t="shared" si="56"/>
        <v>43.2</v>
      </c>
      <c r="T3635" s="167" t="s">
        <v>1361</v>
      </c>
    </row>
    <row r="3636" spans="1:20">
      <c r="A3636" s="167">
        <v>52100</v>
      </c>
      <c r="B3636" s="168">
        <v>45901</v>
      </c>
      <c r="C3636" s="168">
        <v>45901</v>
      </c>
      <c r="D3636" s="167" t="s">
        <v>5043</v>
      </c>
      <c r="E3636" s="167" t="s">
        <v>5043</v>
      </c>
      <c r="F3636" s="167" t="s">
        <v>1425</v>
      </c>
      <c r="G3636" s="167" t="s">
        <v>1426</v>
      </c>
      <c r="I3636" s="167" t="s">
        <v>1650</v>
      </c>
      <c r="J3636" s="167" t="s">
        <v>1422</v>
      </c>
      <c r="K3636" s="167" t="s">
        <v>732</v>
      </c>
      <c r="L3636" s="167" t="s">
        <v>1423</v>
      </c>
      <c r="M3636" s="167" t="s">
        <v>3792</v>
      </c>
      <c r="O3636" s="167">
        <v>10727</v>
      </c>
      <c r="P3636" s="167" t="s">
        <v>4987</v>
      </c>
      <c r="Q3636" s="167">
        <v>55.11</v>
      </c>
      <c r="S3636" s="167">
        <f t="shared" si="56"/>
        <v>55.11</v>
      </c>
      <c r="T3636" s="167" t="s">
        <v>1361</v>
      </c>
    </row>
    <row r="3637" spans="1:20">
      <c r="A3637" s="167">
        <v>52100</v>
      </c>
      <c r="B3637" s="168">
        <v>45901</v>
      </c>
      <c r="C3637" s="168">
        <v>45901</v>
      </c>
      <c r="D3637" s="167" t="s">
        <v>5043</v>
      </c>
      <c r="E3637" s="167" t="s">
        <v>5043</v>
      </c>
      <c r="F3637" s="167" t="s">
        <v>1425</v>
      </c>
      <c r="G3637" s="167" t="s">
        <v>1426</v>
      </c>
      <c r="I3637" s="167" t="s">
        <v>1650</v>
      </c>
      <c r="J3637" s="167" t="s">
        <v>1413</v>
      </c>
      <c r="K3637" s="167" t="s">
        <v>732</v>
      </c>
      <c r="L3637" s="167" t="s">
        <v>1414</v>
      </c>
      <c r="M3637" s="167" t="s">
        <v>3792</v>
      </c>
      <c r="O3637" s="167">
        <v>10727</v>
      </c>
      <c r="P3637" s="167" t="s">
        <v>4987</v>
      </c>
      <c r="Q3637" s="167">
        <v>103.25</v>
      </c>
      <c r="S3637" s="167">
        <f t="shared" si="56"/>
        <v>103.25</v>
      </c>
      <c r="T3637" s="167" t="s">
        <v>1361</v>
      </c>
    </row>
    <row r="3638" spans="1:20">
      <c r="A3638" s="167">
        <v>52100</v>
      </c>
      <c r="B3638" s="168">
        <v>45901</v>
      </c>
      <c r="C3638" s="168">
        <v>45901</v>
      </c>
      <c r="D3638" s="167" t="s">
        <v>5272</v>
      </c>
      <c r="E3638" s="167" t="s">
        <v>5272</v>
      </c>
      <c r="F3638" s="167" t="s">
        <v>1408</v>
      </c>
      <c r="G3638" s="167" t="s">
        <v>1409</v>
      </c>
      <c r="I3638" s="167" t="s">
        <v>1650</v>
      </c>
      <c r="J3638" s="167" t="s">
        <v>1422</v>
      </c>
      <c r="K3638" s="167" t="s">
        <v>646</v>
      </c>
      <c r="L3638" s="167" t="s">
        <v>1423</v>
      </c>
      <c r="M3638" s="167" t="s">
        <v>3068</v>
      </c>
      <c r="O3638" s="167">
        <v>10713</v>
      </c>
      <c r="P3638" s="167" t="s">
        <v>4987</v>
      </c>
      <c r="Q3638" s="167">
        <v>52.5</v>
      </c>
      <c r="S3638" s="167">
        <f t="shared" si="56"/>
        <v>52.5</v>
      </c>
      <c r="T3638" s="167" t="s">
        <v>1361</v>
      </c>
    </row>
    <row r="3639" spans="1:20">
      <c r="A3639" s="167">
        <v>52100</v>
      </c>
      <c r="B3639" s="168">
        <v>45901</v>
      </c>
      <c r="C3639" s="168">
        <v>45901</v>
      </c>
      <c r="D3639" s="167" t="s">
        <v>5428</v>
      </c>
      <c r="E3639" s="167" t="s">
        <v>5428</v>
      </c>
      <c r="F3639" s="167" t="s">
        <v>1425</v>
      </c>
      <c r="G3639" s="167" t="s">
        <v>1426</v>
      </c>
      <c r="I3639" s="167" t="s">
        <v>1650</v>
      </c>
      <c r="J3639" s="167" t="s">
        <v>1422</v>
      </c>
      <c r="K3639" s="167" t="s">
        <v>674</v>
      </c>
      <c r="L3639" s="167" t="s">
        <v>1423</v>
      </c>
      <c r="M3639" s="167" t="s">
        <v>3191</v>
      </c>
      <c r="O3639" s="167">
        <v>10717</v>
      </c>
      <c r="P3639" s="167" t="s">
        <v>4987</v>
      </c>
      <c r="Q3639" s="167">
        <v>31.5</v>
      </c>
      <c r="S3639" s="167">
        <f t="shared" si="56"/>
        <v>31.5</v>
      </c>
      <c r="T3639" s="167" t="s">
        <v>1361</v>
      </c>
    </row>
    <row r="3640" spans="1:20">
      <c r="A3640" s="167">
        <v>52100</v>
      </c>
      <c r="B3640" s="168">
        <v>45901</v>
      </c>
      <c r="C3640" s="168">
        <v>45901</v>
      </c>
      <c r="D3640" s="167" t="s">
        <v>5273</v>
      </c>
      <c r="E3640" s="167" t="s">
        <v>5273</v>
      </c>
      <c r="F3640" s="167" t="s">
        <v>1408</v>
      </c>
      <c r="G3640" s="167" t="s">
        <v>1409</v>
      </c>
      <c r="I3640" s="167" t="s">
        <v>1650</v>
      </c>
      <c r="J3640" s="167" t="s">
        <v>1422</v>
      </c>
      <c r="K3640" s="167" t="s">
        <v>736</v>
      </c>
      <c r="L3640" s="167" t="s">
        <v>1423</v>
      </c>
      <c r="M3640" s="167" t="s">
        <v>4010</v>
      </c>
      <c r="O3640" s="167">
        <v>10728</v>
      </c>
      <c r="P3640" s="167" t="s">
        <v>4987</v>
      </c>
      <c r="Q3640" s="167">
        <v>52.5</v>
      </c>
      <c r="S3640" s="167">
        <f t="shared" si="56"/>
        <v>52.5</v>
      </c>
      <c r="T3640" s="167" t="s">
        <v>1361</v>
      </c>
    </row>
    <row r="3641" spans="1:20">
      <c r="A3641" s="167">
        <v>52100</v>
      </c>
      <c r="B3641" s="168">
        <v>45901</v>
      </c>
      <c r="C3641" s="168">
        <v>45901</v>
      </c>
      <c r="D3641" s="167" t="s">
        <v>6129</v>
      </c>
      <c r="E3641" s="167" t="s">
        <v>6129</v>
      </c>
      <c r="F3641" s="167" t="s">
        <v>1557</v>
      </c>
      <c r="G3641" s="167" t="s">
        <v>134</v>
      </c>
      <c r="I3641" s="167" t="s">
        <v>1650</v>
      </c>
      <c r="J3641" s="167" t="s">
        <v>4190</v>
      </c>
      <c r="K3641" s="167" t="s">
        <v>741</v>
      </c>
      <c r="L3641" s="167" t="s">
        <v>4191</v>
      </c>
      <c r="M3641" s="167" t="s">
        <v>4126</v>
      </c>
      <c r="O3641" s="167">
        <v>10729</v>
      </c>
      <c r="P3641" s="167" t="s">
        <v>4987</v>
      </c>
      <c r="Q3641" s="167">
        <v>330.99</v>
      </c>
      <c r="S3641" s="167">
        <f t="shared" si="56"/>
        <v>330.99</v>
      </c>
      <c r="T3641" s="167" t="s">
        <v>1361</v>
      </c>
    </row>
    <row r="3642" spans="1:20">
      <c r="A3642" s="167">
        <v>52100</v>
      </c>
      <c r="B3642" s="168">
        <v>45901</v>
      </c>
      <c r="C3642" s="168">
        <v>45901</v>
      </c>
      <c r="D3642" s="167" t="s">
        <v>6129</v>
      </c>
      <c r="E3642" s="167" t="s">
        <v>6129</v>
      </c>
      <c r="F3642" s="167" t="s">
        <v>1557</v>
      </c>
      <c r="G3642" s="167" t="s">
        <v>134</v>
      </c>
      <c r="I3642" s="167" t="s">
        <v>1650</v>
      </c>
      <c r="J3642" s="167" t="s">
        <v>2645</v>
      </c>
      <c r="K3642" s="167" t="s">
        <v>741</v>
      </c>
      <c r="L3642" s="167" t="s">
        <v>2645</v>
      </c>
      <c r="M3642" s="167" t="s">
        <v>4126</v>
      </c>
      <c r="O3642" s="167">
        <v>10729</v>
      </c>
      <c r="P3642" s="167" t="s">
        <v>4987</v>
      </c>
      <c r="Q3642" s="167">
        <v>675</v>
      </c>
      <c r="S3642" s="167">
        <f t="shared" si="56"/>
        <v>675</v>
      </c>
      <c r="T3642" s="167" t="s">
        <v>1361</v>
      </c>
    </row>
    <row r="3643" spans="1:20">
      <c r="A3643" s="167">
        <v>52100</v>
      </c>
      <c r="B3643" s="168">
        <v>45901</v>
      </c>
      <c r="C3643" s="168">
        <v>45901</v>
      </c>
      <c r="D3643" s="167" t="s">
        <v>6130</v>
      </c>
      <c r="E3643" s="167" t="s">
        <v>6130</v>
      </c>
      <c r="F3643" s="167" t="s">
        <v>1408</v>
      </c>
      <c r="G3643" s="167" t="s">
        <v>1409</v>
      </c>
      <c r="I3643" s="167" t="s">
        <v>1650</v>
      </c>
      <c r="J3643" s="167" t="s">
        <v>1422</v>
      </c>
      <c r="K3643" s="167" t="s">
        <v>594</v>
      </c>
      <c r="L3643" s="167" t="s">
        <v>1423</v>
      </c>
      <c r="M3643" s="167" t="s">
        <v>2424</v>
      </c>
      <c r="O3643" s="167">
        <v>10710</v>
      </c>
      <c r="P3643" s="167" t="s">
        <v>4987</v>
      </c>
      <c r="Q3643" s="167">
        <v>22.23</v>
      </c>
      <c r="S3643" s="167">
        <f t="shared" si="56"/>
        <v>22.23</v>
      </c>
      <c r="T3643" s="167" t="s">
        <v>1361</v>
      </c>
    </row>
    <row r="3644" spans="1:20">
      <c r="A3644" s="167">
        <v>52100</v>
      </c>
      <c r="B3644" s="168">
        <v>45901</v>
      </c>
      <c r="C3644" s="168">
        <v>45901</v>
      </c>
      <c r="D3644" s="167" t="s">
        <v>5274</v>
      </c>
      <c r="E3644" s="167" t="s">
        <v>5274</v>
      </c>
      <c r="F3644" s="167" t="s">
        <v>1408</v>
      </c>
      <c r="G3644" s="167" t="s">
        <v>1409</v>
      </c>
      <c r="I3644" s="167" t="s">
        <v>1650</v>
      </c>
      <c r="J3644" s="167" t="s">
        <v>1422</v>
      </c>
      <c r="K3644" s="167" t="s">
        <v>745</v>
      </c>
      <c r="L3644" s="167" t="s">
        <v>1423</v>
      </c>
      <c r="M3644" s="167" t="s">
        <v>4226</v>
      </c>
      <c r="O3644" s="167">
        <v>10730</v>
      </c>
      <c r="P3644" s="167" t="s">
        <v>4987</v>
      </c>
      <c r="Q3644" s="167">
        <v>23.94</v>
      </c>
      <c r="S3644" s="167">
        <f t="shared" si="56"/>
        <v>23.94</v>
      </c>
      <c r="T3644" s="167" t="s">
        <v>1361</v>
      </c>
    </row>
    <row r="3645" spans="1:20">
      <c r="A3645" s="167">
        <v>52100</v>
      </c>
      <c r="B3645" s="168">
        <v>45901</v>
      </c>
      <c r="C3645" s="168">
        <v>45901</v>
      </c>
      <c r="D3645" s="167" t="s">
        <v>6131</v>
      </c>
      <c r="E3645" s="167" t="s">
        <v>6131</v>
      </c>
      <c r="F3645" s="167" t="s">
        <v>1408</v>
      </c>
      <c r="G3645" s="167" t="s">
        <v>1409</v>
      </c>
      <c r="I3645" s="167" t="s">
        <v>1650</v>
      </c>
      <c r="J3645" s="167" t="s">
        <v>1416</v>
      </c>
      <c r="K3645" s="167" t="s">
        <v>720</v>
      </c>
      <c r="L3645" s="167" t="s">
        <v>1417</v>
      </c>
      <c r="M3645" s="167" t="s">
        <v>3635</v>
      </c>
      <c r="O3645" s="167">
        <v>10725</v>
      </c>
      <c r="P3645" s="167" t="s">
        <v>4987</v>
      </c>
      <c r="Q3645" s="167">
        <v>12.01</v>
      </c>
      <c r="S3645" s="167">
        <f t="shared" si="56"/>
        <v>12.01</v>
      </c>
      <c r="T3645" s="167" t="s">
        <v>1361</v>
      </c>
    </row>
    <row r="3646" spans="1:20">
      <c r="A3646" s="167">
        <v>52100</v>
      </c>
      <c r="B3646" s="168">
        <v>45901</v>
      </c>
      <c r="C3646" s="168">
        <v>45901</v>
      </c>
      <c r="D3646" s="167" t="s">
        <v>6131</v>
      </c>
      <c r="E3646" s="167" t="s">
        <v>6131</v>
      </c>
      <c r="F3646" s="167" t="s">
        <v>1408</v>
      </c>
      <c r="G3646" s="167" t="s">
        <v>1409</v>
      </c>
      <c r="I3646" s="167" t="s">
        <v>1650</v>
      </c>
      <c r="J3646" s="167" t="s">
        <v>3674</v>
      </c>
      <c r="K3646" s="167" t="s">
        <v>720</v>
      </c>
      <c r="L3646" s="167" t="s">
        <v>3675</v>
      </c>
      <c r="M3646" s="167" t="s">
        <v>3635</v>
      </c>
      <c r="O3646" s="167">
        <v>10725</v>
      </c>
      <c r="P3646" s="167" t="s">
        <v>4987</v>
      </c>
      <c r="Q3646" s="167">
        <v>20.82</v>
      </c>
      <c r="S3646" s="167">
        <f t="shared" si="56"/>
        <v>20.82</v>
      </c>
      <c r="T3646" s="167" t="s">
        <v>1361</v>
      </c>
    </row>
    <row r="3647" spans="1:20">
      <c r="A3647" s="167">
        <v>52100</v>
      </c>
      <c r="B3647" s="168">
        <v>45901</v>
      </c>
      <c r="C3647" s="168">
        <v>45901</v>
      </c>
      <c r="D3647" s="167" t="s">
        <v>6131</v>
      </c>
      <c r="E3647" s="167" t="s">
        <v>6131</v>
      </c>
      <c r="F3647" s="167" t="s">
        <v>1408</v>
      </c>
      <c r="G3647" s="167" t="s">
        <v>1409</v>
      </c>
      <c r="I3647" s="167" t="s">
        <v>1650</v>
      </c>
      <c r="J3647" s="167" t="s">
        <v>1435</v>
      </c>
      <c r="K3647" s="167" t="s">
        <v>720</v>
      </c>
      <c r="L3647" s="167" t="s">
        <v>1436</v>
      </c>
      <c r="M3647" s="167" t="s">
        <v>3635</v>
      </c>
      <c r="O3647" s="167">
        <v>10725</v>
      </c>
      <c r="P3647" s="167" t="s">
        <v>4987</v>
      </c>
      <c r="Q3647" s="167">
        <v>70.2</v>
      </c>
      <c r="S3647" s="167">
        <f t="shared" si="56"/>
        <v>70.2</v>
      </c>
      <c r="T3647" s="167" t="s">
        <v>1361</v>
      </c>
    </row>
    <row r="3648" spans="1:20">
      <c r="A3648" s="167">
        <v>52100</v>
      </c>
      <c r="B3648" s="168">
        <v>45901</v>
      </c>
      <c r="C3648" s="168">
        <v>45901</v>
      </c>
      <c r="D3648" s="167" t="s">
        <v>6131</v>
      </c>
      <c r="E3648" s="167" t="s">
        <v>6131</v>
      </c>
      <c r="F3648" s="167" t="s">
        <v>1408</v>
      </c>
      <c r="G3648" s="167" t="s">
        <v>1409</v>
      </c>
      <c r="I3648" s="167" t="s">
        <v>1650</v>
      </c>
      <c r="J3648" s="167" t="s">
        <v>1422</v>
      </c>
      <c r="K3648" s="167" t="s">
        <v>720</v>
      </c>
      <c r="L3648" s="167" t="s">
        <v>1423</v>
      </c>
      <c r="M3648" s="167" t="s">
        <v>3635</v>
      </c>
      <c r="O3648" s="167">
        <v>10725</v>
      </c>
      <c r="P3648" s="167" t="s">
        <v>4987</v>
      </c>
      <c r="Q3648" s="167">
        <v>118.57</v>
      </c>
      <c r="S3648" s="167">
        <f t="shared" si="56"/>
        <v>118.57</v>
      </c>
      <c r="T3648" s="167" t="s">
        <v>1361</v>
      </c>
    </row>
    <row r="3649" spans="1:20">
      <c r="A3649" s="167">
        <v>52100</v>
      </c>
      <c r="B3649" s="168">
        <v>45901</v>
      </c>
      <c r="C3649" s="168">
        <v>45901</v>
      </c>
      <c r="D3649" s="167" t="s">
        <v>6131</v>
      </c>
      <c r="E3649" s="167" t="s">
        <v>6131</v>
      </c>
      <c r="F3649" s="167" t="s">
        <v>1408</v>
      </c>
      <c r="G3649" s="167" t="s">
        <v>1409</v>
      </c>
      <c r="I3649" s="167" t="s">
        <v>1650</v>
      </c>
      <c r="J3649" s="167" t="s">
        <v>1413</v>
      </c>
      <c r="K3649" s="167" t="s">
        <v>720</v>
      </c>
      <c r="L3649" s="167" t="s">
        <v>1414</v>
      </c>
      <c r="M3649" s="167" t="s">
        <v>3635</v>
      </c>
      <c r="O3649" s="167">
        <v>10725</v>
      </c>
      <c r="P3649" s="167" t="s">
        <v>4987</v>
      </c>
      <c r="Q3649" s="167">
        <v>147.5</v>
      </c>
      <c r="S3649" s="167">
        <f t="shared" si="56"/>
        <v>147.5</v>
      </c>
      <c r="T3649" s="167" t="s">
        <v>1361</v>
      </c>
    </row>
    <row r="3650" spans="1:20">
      <c r="A3650" s="167">
        <v>52100</v>
      </c>
      <c r="B3650" s="168">
        <v>45901</v>
      </c>
      <c r="C3650" s="168">
        <v>45901</v>
      </c>
      <c r="D3650" s="167" t="s">
        <v>6132</v>
      </c>
      <c r="E3650" s="167" t="s">
        <v>6132</v>
      </c>
      <c r="F3650" s="167" t="s">
        <v>1408</v>
      </c>
      <c r="G3650" s="167" t="s">
        <v>1409</v>
      </c>
      <c r="I3650" s="167" t="s">
        <v>1650</v>
      </c>
      <c r="J3650" s="167" t="s">
        <v>1422</v>
      </c>
      <c r="K3650" s="167" t="s">
        <v>771</v>
      </c>
      <c r="L3650" s="167" t="s">
        <v>1423</v>
      </c>
      <c r="M3650" s="167" t="s">
        <v>4494</v>
      </c>
      <c r="O3650" s="167">
        <v>10734</v>
      </c>
      <c r="P3650" s="167" t="s">
        <v>4987</v>
      </c>
      <c r="Q3650" s="167">
        <v>35.07</v>
      </c>
      <c r="S3650" s="167">
        <f t="shared" si="56"/>
        <v>35.07</v>
      </c>
      <c r="T3650" s="167" t="s">
        <v>1361</v>
      </c>
    </row>
    <row r="3651" spans="1:20">
      <c r="A3651" s="167">
        <v>52100</v>
      </c>
      <c r="B3651" s="168">
        <v>45901</v>
      </c>
      <c r="C3651" s="168">
        <v>45901</v>
      </c>
      <c r="D3651" s="167" t="s">
        <v>6133</v>
      </c>
      <c r="E3651" s="167" t="s">
        <v>6133</v>
      </c>
      <c r="F3651" s="167" t="s">
        <v>1408</v>
      </c>
      <c r="G3651" s="167" t="s">
        <v>1409</v>
      </c>
      <c r="I3651" s="167" t="s">
        <v>1650</v>
      </c>
      <c r="J3651" s="167" t="s">
        <v>1413</v>
      </c>
      <c r="K3651" s="167" t="s">
        <v>698</v>
      </c>
      <c r="L3651" s="167" t="s">
        <v>1414</v>
      </c>
      <c r="M3651" s="167" t="s">
        <v>3509</v>
      </c>
      <c r="O3651" s="167">
        <v>10722</v>
      </c>
      <c r="P3651" s="167" t="s">
        <v>4987</v>
      </c>
      <c r="Q3651" s="167">
        <v>150</v>
      </c>
      <c r="S3651" s="167">
        <f t="shared" ref="S3651:S3714" si="57">Q3651-R3651</f>
        <v>150</v>
      </c>
      <c r="T3651" s="167" t="s">
        <v>1361</v>
      </c>
    </row>
    <row r="3652" spans="1:20">
      <c r="A3652" s="167">
        <v>52100</v>
      </c>
      <c r="B3652" s="168">
        <v>45901</v>
      </c>
      <c r="C3652" s="168">
        <v>45901</v>
      </c>
      <c r="D3652" s="167" t="s">
        <v>6134</v>
      </c>
      <c r="E3652" s="167" t="s">
        <v>6134</v>
      </c>
      <c r="F3652" s="167" t="s">
        <v>1408</v>
      </c>
      <c r="G3652" s="167" t="s">
        <v>1409</v>
      </c>
      <c r="I3652" s="167" t="s">
        <v>1650</v>
      </c>
      <c r="J3652" s="167" t="s">
        <v>1422</v>
      </c>
      <c r="K3652" s="167" t="s">
        <v>602</v>
      </c>
      <c r="L3652" s="167" t="s">
        <v>1423</v>
      </c>
      <c r="M3652" s="167" t="s">
        <v>2648</v>
      </c>
      <c r="O3652" s="167">
        <v>10712</v>
      </c>
      <c r="P3652" s="167" t="s">
        <v>4987</v>
      </c>
      <c r="Q3652" s="167">
        <v>8.35</v>
      </c>
      <c r="S3652" s="167">
        <f t="shared" si="57"/>
        <v>8.35</v>
      </c>
      <c r="T3652" s="167" t="s">
        <v>1361</v>
      </c>
    </row>
    <row r="3653" spans="1:20">
      <c r="A3653" s="167">
        <v>52100</v>
      </c>
      <c r="B3653" s="168">
        <v>45901</v>
      </c>
      <c r="C3653" s="168">
        <v>45901</v>
      </c>
      <c r="D3653" s="167" t="s">
        <v>5430</v>
      </c>
      <c r="E3653" s="167" t="s">
        <v>5430</v>
      </c>
      <c r="F3653" s="167" t="s">
        <v>1408</v>
      </c>
      <c r="G3653" s="167" t="s">
        <v>1409</v>
      </c>
      <c r="I3653" s="167" t="s">
        <v>1405</v>
      </c>
      <c r="J3653" s="167" t="s">
        <v>1416</v>
      </c>
      <c r="K3653" s="167" t="s">
        <v>961</v>
      </c>
      <c r="L3653" s="167" t="s">
        <v>1417</v>
      </c>
      <c r="M3653" s="167" t="s">
        <v>2511</v>
      </c>
      <c r="O3653" s="167">
        <v>10836</v>
      </c>
      <c r="P3653" s="167" t="s">
        <v>4987</v>
      </c>
      <c r="Q3653" s="167">
        <v>25</v>
      </c>
      <c r="S3653" s="167">
        <f t="shared" si="57"/>
        <v>25</v>
      </c>
      <c r="T3653" s="167" t="s">
        <v>1361</v>
      </c>
    </row>
    <row r="3654" spans="1:20">
      <c r="A3654" s="167">
        <v>52100</v>
      </c>
      <c r="B3654" s="168">
        <v>45901</v>
      </c>
      <c r="C3654" s="168">
        <v>45901</v>
      </c>
      <c r="D3654" s="167" t="s">
        <v>5430</v>
      </c>
      <c r="E3654" s="167" t="s">
        <v>5430</v>
      </c>
      <c r="F3654" s="167" t="s">
        <v>1408</v>
      </c>
      <c r="G3654" s="167" t="s">
        <v>1409</v>
      </c>
      <c r="I3654" s="167" t="s">
        <v>1405</v>
      </c>
      <c r="J3654" s="167" t="s">
        <v>1435</v>
      </c>
      <c r="K3654" s="167" t="s">
        <v>961</v>
      </c>
      <c r="L3654" s="167" t="s">
        <v>1436</v>
      </c>
      <c r="M3654" s="167" t="s">
        <v>2511</v>
      </c>
      <c r="O3654" s="167">
        <v>10836</v>
      </c>
      <c r="P3654" s="167" t="s">
        <v>4987</v>
      </c>
      <c r="Q3654" s="167">
        <v>62.1</v>
      </c>
      <c r="S3654" s="167">
        <f t="shared" si="57"/>
        <v>62.1</v>
      </c>
      <c r="T3654" s="167" t="s">
        <v>1361</v>
      </c>
    </row>
    <row r="3655" spans="1:20">
      <c r="A3655" s="167">
        <v>52100</v>
      </c>
      <c r="B3655" s="168">
        <v>45901</v>
      </c>
      <c r="C3655" s="168">
        <v>45901</v>
      </c>
      <c r="D3655" s="167" t="s">
        <v>5430</v>
      </c>
      <c r="E3655" s="167" t="s">
        <v>5430</v>
      </c>
      <c r="F3655" s="167" t="s">
        <v>1408</v>
      </c>
      <c r="G3655" s="167" t="s">
        <v>1409</v>
      </c>
      <c r="I3655" s="167" t="s">
        <v>1405</v>
      </c>
      <c r="J3655" s="167" t="s">
        <v>1422</v>
      </c>
      <c r="K3655" s="167" t="s">
        <v>961</v>
      </c>
      <c r="L3655" s="167" t="s">
        <v>1423</v>
      </c>
      <c r="M3655" s="167" t="s">
        <v>2511</v>
      </c>
      <c r="O3655" s="167">
        <v>10836</v>
      </c>
      <c r="P3655" s="167" t="s">
        <v>4987</v>
      </c>
      <c r="Q3655" s="167">
        <v>155.61000000000001</v>
      </c>
      <c r="S3655" s="167">
        <f t="shared" si="57"/>
        <v>155.61000000000001</v>
      </c>
      <c r="T3655" s="167" t="s">
        <v>1361</v>
      </c>
    </row>
    <row r="3656" spans="1:20">
      <c r="A3656" s="167">
        <v>52100</v>
      </c>
      <c r="B3656" s="168">
        <v>45901</v>
      </c>
      <c r="C3656" s="168">
        <v>45901</v>
      </c>
      <c r="D3656" s="167" t="s">
        <v>5430</v>
      </c>
      <c r="E3656" s="167" t="s">
        <v>5430</v>
      </c>
      <c r="F3656" s="167" t="s">
        <v>1408</v>
      </c>
      <c r="G3656" s="167" t="s">
        <v>1409</v>
      </c>
      <c r="I3656" s="167" t="s">
        <v>1405</v>
      </c>
      <c r="J3656" s="167" t="s">
        <v>1432</v>
      </c>
      <c r="K3656" s="167" t="s">
        <v>961</v>
      </c>
      <c r="L3656" s="167" t="s">
        <v>1433</v>
      </c>
      <c r="M3656" s="167" t="s">
        <v>2511</v>
      </c>
      <c r="O3656" s="167">
        <v>10836</v>
      </c>
      <c r="P3656" s="167" t="s">
        <v>4987</v>
      </c>
      <c r="Q3656" s="167">
        <v>178</v>
      </c>
      <c r="S3656" s="167">
        <f t="shared" si="57"/>
        <v>178</v>
      </c>
      <c r="T3656" s="167" t="s">
        <v>1361</v>
      </c>
    </row>
    <row r="3657" spans="1:20">
      <c r="A3657" s="167">
        <v>52100</v>
      </c>
      <c r="B3657" s="168">
        <v>45901</v>
      </c>
      <c r="C3657" s="168">
        <v>45901</v>
      </c>
      <c r="D3657" s="167" t="s">
        <v>5430</v>
      </c>
      <c r="E3657" s="167" t="s">
        <v>5430</v>
      </c>
      <c r="F3657" s="167" t="s">
        <v>1408</v>
      </c>
      <c r="G3657" s="167" t="s">
        <v>1409</v>
      </c>
      <c r="I3657" s="167" t="s">
        <v>1405</v>
      </c>
      <c r="J3657" s="167" t="s">
        <v>1413</v>
      </c>
      <c r="K3657" s="167" t="s">
        <v>961</v>
      </c>
      <c r="L3657" s="167" t="s">
        <v>1414</v>
      </c>
      <c r="M3657" s="167" t="s">
        <v>2511</v>
      </c>
      <c r="O3657" s="167">
        <v>10836</v>
      </c>
      <c r="P3657" s="167" t="s">
        <v>4987</v>
      </c>
      <c r="Q3657" s="167">
        <v>267</v>
      </c>
      <c r="S3657" s="167">
        <f t="shared" si="57"/>
        <v>267</v>
      </c>
      <c r="T3657" s="167" t="s">
        <v>1361</v>
      </c>
    </row>
    <row r="3658" spans="1:20">
      <c r="A3658" s="167">
        <v>52100</v>
      </c>
      <c r="B3658" s="168">
        <v>45901</v>
      </c>
      <c r="C3658" s="168">
        <v>45901</v>
      </c>
      <c r="D3658" s="167" t="s">
        <v>5431</v>
      </c>
      <c r="E3658" s="167" t="s">
        <v>5431</v>
      </c>
      <c r="F3658" s="167" t="s">
        <v>1408</v>
      </c>
      <c r="G3658" s="167" t="s">
        <v>1409</v>
      </c>
      <c r="I3658" s="167" t="s">
        <v>1650</v>
      </c>
      <c r="J3658" s="167" t="s">
        <v>1422</v>
      </c>
      <c r="K3658" s="167" t="s">
        <v>707</v>
      </c>
      <c r="L3658" s="167" t="s">
        <v>1423</v>
      </c>
      <c r="M3658" s="167" t="s">
        <v>3564</v>
      </c>
      <c r="O3658" s="167">
        <v>10737</v>
      </c>
      <c r="P3658" s="167" t="s">
        <v>4987</v>
      </c>
      <c r="Q3658" s="167">
        <v>33.25</v>
      </c>
      <c r="S3658" s="167">
        <f t="shared" si="57"/>
        <v>33.25</v>
      </c>
      <c r="T3658" s="167" t="s">
        <v>1361</v>
      </c>
    </row>
    <row r="3659" spans="1:20">
      <c r="A3659" s="167">
        <v>52100</v>
      </c>
      <c r="B3659" s="168">
        <v>45901</v>
      </c>
      <c r="C3659" s="168">
        <v>45901</v>
      </c>
      <c r="D3659" s="167" t="s">
        <v>5279</v>
      </c>
      <c r="E3659" s="167" t="s">
        <v>5279</v>
      </c>
      <c r="F3659" s="167" t="s">
        <v>1408</v>
      </c>
      <c r="G3659" s="167" t="s">
        <v>1409</v>
      </c>
      <c r="I3659" s="167" t="s">
        <v>1405</v>
      </c>
      <c r="J3659" s="167" t="s">
        <v>1435</v>
      </c>
      <c r="K3659" s="167" t="s">
        <v>1123</v>
      </c>
      <c r="L3659" s="167" t="s">
        <v>1436</v>
      </c>
      <c r="M3659" s="167" t="s">
        <v>3412</v>
      </c>
      <c r="O3659" s="167">
        <v>10782</v>
      </c>
      <c r="P3659" s="167" t="s">
        <v>4987</v>
      </c>
      <c r="Q3659" s="167">
        <v>5.4</v>
      </c>
      <c r="S3659" s="167">
        <f t="shared" si="57"/>
        <v>5.4</v>
      </c>
      <c r="T3659" s="167" t="s">
        <v>1361</v>
      </c>
    </row>
    <row r="3660" spans="1:20">
      <c r="A3660" s="167">
        <v>52100</v>
      </c>
      <c r="B3660" s="168">
        <v>45901</v>
      </c>
      <c r="C3660" s="168">
        <v>45901</v>
      </c>
      <c r="D3660" s="167" t="s">
        <v>5279</v>
      </c>
      <c r="E3660" s="167" t="s">
        <v>5279</v>
      </c>
      <c r="F3660" s="167" t="s">
        <v>1408</v>
      </c>
      <c r="G3660" s="167" t="s">
        <v>1409</v>
      </c>
      <c r="I3660" s="167" t="s">
        <v>1405</v>
      </c>
      <c r="J3660" s="167" t="s">
        <v>1422</v>
      </c>
      <c r="K3660" s="167" t="s">
        <v>1123</v>
      </c>
      <c r="L3660" s="167" t="s">
        <v>1423</v>
      </c>
      <c r="M3660" s="167" t="s">
        <v>3412</v>
      </c>
      <c r="O3660" s="167">
        <v>10782</v>
      </c>
      <c r="P3660" s="167" t="s">
        <v>4987</v>
      </c>
      <c r="Q3660" s="167">
        <v>10.5</v>
      </c>
      <c r="S3660" s="167">
        <f t="shared" si="57"/>
        <v>10.5</v>
      </c>
      <c r="T3660" s="167" t="s">
        <v>1361</v>
      </c>
    </row>
    <row r="3661" spans="1:20">
      <c r="A3661" s="167">
        <v>52100</v>
      </c>
      <c r="B3661" s="168">
        <v>45901</v>
      </c>
      <c r="C3661" s="168">
        <v>45901</v>
      </c>
      <c r="D3661" s="167" t="s">
        <v>5279</v>
      </c>
      <c r="E3661" s="167" t="s">
        <v>5279</v>
      </c>
      <c r="F3661" s="167" t="s">
        <v>1408</v>
      </c>
      <c r="G3661" s="167" t="s">
        <v>1409</v>
      </c>
      <c r="I3661" s="167" t="s">
        <v>1405</v>
      </c>
      <c r="J3661" s="167" t="s">
        <v>1432</v>
      </c>
      <c r="K3661" s="167" t="s">
        <v>1123</v>
      </c>
      <c r="L3661" s="167" t="s">
        <v>1433</v>
      </c>
      <c r="M3661" s="167" t="s">
        <v>3412</v>
      </c>
      <c r="O3661" s="167">
        <v>10782</v>
      </c>
      <c r="P3661" s="167" t="s">
        <v>4987</v>
      </c>
      <c r="Q3661" s="167">
        <v>12</v>
      </c>
      <c r="S3661" s="167">
        <f t="shared" si="57"/>
        <v>12</v>
      </c>
      <c r="T3661" s="167" t="s">
        <v>1361</v>
      </c>
    </row>
    <row r="3662" spans="1:20">
      <c r="A3662" s="167">
        <v>52100</v>
      </c>
      <c r="B3662" s="168">
        <v>45901</v>
      </c>
      <c r="C3662" s="168">
        <v>45901</v>
      </c>
      <c r="D3662" s="167" t="s">
        <v>5279</v>
      </c>
      <c r="E3662" s="167" t="s">
        <v>5279</v>
      </c>
      <c r="F3662" s="167" t="s">
        <v>1408</v>
      </c>
      <c r="G3662" s="167" t="s">
        <v>1409</v>
      </c>
      <c r="I3662" s="167" t="s">
        <v>1405</v>
      </c>
      <c r="J3662" s="167" t="s">
        <v>1413</v>
      </c>
      <c r="K3662" s="167" t="s">
        <v>1123</v>
      </c>
      <c r="L3662" s="167" t="s">
        <v>1414</v>
      </c>
      <c r="M3662" s="167" t="s">
        <v>3412</v>
      </c>
      <c r="O3662" s="167">
        <v>10782</v>
      </c>
      <c r="P3662" s="167" t="s">
        <v>4987</v>
      </c>
      <c r="Q3662" s="167">
        <v>18</v>
      </c>
      <c r="S3662" s="167">
        <f t="shared" si="57"/>
        <v>18</v>
      </c>
      <c r="T3662" s="167" t="s">
        <v>1361</v>
      </c>
    </row>
    <row r="3663" spans="1:20">
      <c r="A3663" s="167">
        <v>52100</v>
      </c>
      <c r="B3663" s="168">
        <v>45901</v>
      </c>
      <c r="C3663" s="168">
        <v>45901</v>
      </c>
      <c r="D3663" s="167" t="s">
        <v>5279</v>
      </c>
      <c r="E3663" s="167" t="s">
        <v>5279</v>
      </c>
      <c r="F3663" s="167" t="s">
        <v>1408</v>
      </c>
      <c r="G3663" s="167" t="s">
        <v>1409</v>
      </c>
      <c r="I3663" s="167" t="s">
        <v>1405</v>
      </c>
      <c r="J3663" s="167" t="s">
        <v>1416</v>
      </c>
      <c r="K3663" s="167" t="s">
        <v>1123</v>
      </c>
      <c r="L3663" s="167" t="s">
        <v>1417</v>
      </c>
      <c r="M3663" s="167" t="s">
        <v>3412</v>
      </c>
      <c r="O3663" s="167">
        <v>10782</v>
      </c>
      <c r="P3663" s="167" t="s">
        <v>4987</v>
      </c>
      <c r="Q3663" s="167">
        <v>25</v>
      </c>
      <c r="S3663" s="167">
        <f t="shared" si="57"/>
        <v>25</v>
      </c>
      <c r="T3663" s="167" t="s">
        <v>1361</v>
      </c>
    </row>
    <row r="3664" spans="1:20">
      <c r="A3664" s="167">
        <v>52100</v>
      </c>
      <c r="B3664" s="168">
        <v>45901</v>
      </c>
      <c r="C3664" s="168">
        <v>45901</v>
      </c>
      <c r="D3664" s="167" t="s">
        <v>5279</v>
      </c>
      <c r="E3664" s="167" t="s">
        <v>5279</v>
      </c>
      <c r="F3664" s="167" t="s">
        <v>1408</v>
      </c>
      <c r="G3664" s="167" t="s">
        <v>1409</v>
      </c>
      <c r="I3664" s="167" t="s">
        <v>1405</v>
      </c>
      <c r="J3664" s="167" t="s">
        <v>1410</v>
      </c>
      <c r="K3664" s="167" t="s">
        <v>1123</v>
      </c>
      <c r="L3664" s="167" t="s">
        <v>1411</v>
      </c>
      <c r="M3664" s="167" t="s">
        <v>3412</v>
      </c>
      <c r="O3664" s="167">
        <v>10782</v>
      </c>
      <c r="P3664" s="167" t="s">
        <v>4987</v>
      </c>
      <c r="Q3664" s="167">
        <v>125</v>
      </c>
      <c r="S3664" s="167">
        <f t="shared" si="57"/>
        <v>125</v>
      </c>
      <c r="T3664" s="167" t="s">
        <v>1361</v>
      </c>
    </row>
    <row r="3665" spans="1:20">
      <c r="A3665" s="167">
        <v>52100</v>
      </c>
      <c r="B3665" s="168">
        <v>45901</v>
      </c>
      <c r="C3665" s="168">
        <v>45901</v>
      </c>
      <c r="D3665" s="167" t="s">
        <v>5432</v>
      </c>
      <c r="E3665" s="167" t="s">
        <v>5432</v>
      </c>
      <c r="F3665" s="167" t="s">
        <v>1408</v>
      </c>
      <c r="G3665" s="167" t="s">
        <v>1409</v>
      </c>
      <c r="I3665" s="167" t="s">
        <v>1405</v>
      </c>
      <c r="J3665" s="167" t="s">
        <v>1435</v>
      </c>
      <c r="K3665" s="167" t="s">
        <v>1016</v>
      </c>
      <c r="L3665" s="167" t="s">
        <v>1436</v>
      </c>
      <c r="M3665" s="167" t="s">
        <v>2879</v>
      </c>
      <c r="O3665" s="167">
        <v>10824</v>
      </c>
      <c r="P3665" s="167" t="s">
        <v>4987</v>
      </c>
      <c r="Q3665" s="167">
        <v>47.7</v>
      </c>
      <c r="S3665" s="167">
        <f t="shared" si="57"/>
        <v>47.7</v>
      </c>
      <c r="T3665" s="167" t="s">
        <v>1361</v>
      </c>
    </row>
    <row r="3666" spans="1:20">
      <c r="A3666" s="167">
        <v>52100</v>
      </c>
      <c r="B3666" s="168">
        <v>45901</v>
      </c>
      <c r="C3666" s="168">
        <v>45901</v>
      </c>
      <c r="D3666" s="167" t="s">
        <v>5432</v>
      </c>
      <c r="E3666" s="167" t="s">
        <v>5432</v>
      </c>
      <c r="F3666" s="167" t="s">
        <v>1408</v>
      </c>
      <c r="G3666" s="167" t="s">
        <v>1409</v>
      </c>
      <c r="I3666" s="167" t="s">
        <v>1405</v>
      </c>
      <c r="J3666" s="167" t="s">
        <v>1624</v>
      </c>
      <c r="K3666" s="167" t="s">
        <v>1016</v>
      </c>
      <c r="L3666" s="167" t="s">
        <v>1625</v>
      </c>
      <c r="M3666" s="167" t="s">
        <v>2879</v>
      </c>
      <c r="O3666" s="167">
        <v>10824</v>
      </c>
      <c r="P3666" s="167" t="s">
        <v>4987</v>
      </c>
      <c r="Q3666" s="167">
        <v>81</v>
      </c>
      <c r="S3666" s="167">
        <f t="shared" si="57"/>
        <v>81</v>
      </c>
      <c r="T3666" s="167" t="s">
        <v>1361</v>
      </c>
    </row>
    <row r="3667" spans="1:20">
      <c r="A3667" s="167">
        <v>52100</v>
      </c>
      <c r="B3667" s="168">
        <v>45901</v>
      </c>
      <c r="C3667" s="168">
        <v>45901</v>
      </c>
      <c r="D3667" s="167" t="s">
        <v>5432</v>
      </c>
      <c r="E3667" s="167" t="s">
        <v>5432</v>
      </c>
      <c r="F3667" s="167" t="s">
        <v>1408</v>
      </c>
      <c r="G3667" s="167" t="s">
        <v>1409</v>
      </c>
      <c r="I3667" s="167" t="s">
        <v>1405</v>
      </c>
      <c r="J3667" s="167" t="s">
        <v>1422</v>
      </c>
      <c r="K3667" s="167" t="s">
        <v>1016</v>
      </c>
      <c r="L3667" s="167" t="s">
        <v>1423</v>
      </c>
      <c r="M3667" s="167" t="s">
        <v>2879</v>
      </c>
      <c r="O3667" s="167">
        <v>10824</v>
      </c>
      <c r="P3667" s="167" t="s">
        <v>4987</v>
      </c>
      <c r="Q3667" s="167">
        <v>83.5</v>
      </c>
      <c r="S3667" s="167">
        <f t="shared" si="57"/>
        <v>83.5</v>
      </c>
      <c r="T3667" s="167" t="s">
        <v>1361</v>
      </c>
    </row>
    <row r="3668" spans="1:20">
      <c r="A3668" s="167">
        <v>52100</v>
      </c>
      <c r="B3668" s="168">
        <v>45901</v>
      </c>
      <c r="C3668" s="168">
        <v>45901</v>
      </c>
      <c r="D3668" s="167" t="s">
        <v>5432</v>
      </c>
      <c r="E3668" s="167" t="s">
        <v>5432</v>
      </c>
      <c r="F3668" s="167" t="s">
        <v>1408</v>
      </c>
      <c r="G3668" s="167" t="s">
        <v>1409</v>
      </c>
      <c r="I3668" s="167" t="s">
        <v>1405</v>
      </c>
      <c r="J3668" s="167" t="s">
        <v>1413</v>
      </c>
      <c r="K3668" s="167" t="s">
        <v>1016</v>
      </c>
      <c r="L3668" s="167" t="s">
        <v>1414</v>
      </c>
      <c r="M3668" s="167" t="s">
        <v>2879</v>
      </c>
      <c r="O3668" s="167">
        <v>10824</v>
      </c>
      <c r="P3668" s="167" t="s">
        <v>4987</v>
      </c>
      <c r="Q3668" s="167">
        <v>88.5</v>
      </c>
      <c r="S3668" s="167">
        <f t="shared" si="57"/>
        <v>88.5</v>
      </c>
      <c r="T3668" s="167" t="s">
        <v>1361</v>
      </c>
    </row>
    <row r="3669" spans="1:20">
      <c r="A3669" s="167">
        <v>52100</v>
      </c>
      <c r="B3669" s="168">
        <v>45901</v>
      </c>
      <c r="C3669" s="168">
        <v>45901</v>
      </c>
      <c r="D3669" s="167" t="s">
        <v>5432</v>
      </c>
      <c r="E3669" s="167" t="s">
        <v>5432</v>
      </c>
      <c r="F3669" s="167" t="s">
        <v>1408</v>
      </c>
      <c r="G3669" s="167" t="s">
        <v>1409</v>
      </c>
      <c r="I3669" s="167" t="s">
        <v>1405</v>
      </c>
      <c r="J3669" s="167" t="s">
        <v>2883</v>
      </c>
      <c r="K3669" s="167" t="s">
        <v>1016</v>
      </c>
      <c r="L3669" s="167" t="s">
        <v>2884</v>
      </c>
      <c r="M3669" s="167" t="s">
        <v>2879</v>
      </c>
      <c r="O3669" s="167">
        <v>10824</v>
      </c>
      <c r="P3669" s="167" t="s">
        <v>4987</v>
      </c>
      <c r="Q3669" s="167">
        <v>117</v>
      </c>
      <c r="S3669" s="167">
        <f t="shared" si="57"/>
        <v>117</v>
      </c>
      <c r="T3669" s="167" t="s">
        <v>1361</v>
      </c>
    </row>
    <row r="3670" spans="1:20">
      <c r="A3670" s="167">
        <v>52100</v>
      </c>
      <c r="B3670" s="168">
        <v>45901</v>
      </c>
      <c r="C3670" s="168">
        <v>45901</v>
      </c>
      <c r="D3670" s="167" t="s">
        <v>5432</v>
      </c>
      <c r="E3670" s="167" t="s">
        <v>5432</v>
      </c>
      <c r="F3670" s="167" t="s">
        <v>1408</v>
      </c>
      <c r="G3670" s="167" t="s">
        <v>1409</v>
      </c>
      <c r="I3670" s="167" t="s">
        <v>1405</v>
      </c>
      <c r="J3670" s="167" t="s">
        <v>1410</v>
      </c>
      <c r="K3670" s="167" t="s">
        <v>1016</v>
      </c>
      <c r="L3670" s="167" t="s">
        <v>1411</v>
      </c>
      <c r="M3670" s="167" t="s">
        <v>2879</v>
      </c>
      <c r="O3670" s="167">
        <v>10824</v>
      </c>
      <c r="P3670" s="167" t="s">
        <v>4987</v>
      </c>
      <c r="Q3670" s="167">
        <v>125</v>
      </c>
      <c r="S3670" s="167">
        <f t="shared" si="57"/>
        <v>125</v>
      </c>
      <c r="T3670" s="167" t="s">
        <v>1361</v>
      </c>
    </row>
    <row r="3671" spans="1:20">
      <c r="A3671" s="167">
        <v>52100</v>
      </c>
      <c r="B3671" s="168">
        <v>45901</v>
      </c>
      <c r="C3671" s="168">
        <v>45901</v>
      </c>
      <c r="D3671" s="167" t="s">
        <v>5433</v>
      </c>
      <c r="E3671" s="167" t="s">
        <v>5433</v>
      </c>
      <c r="F3671" s="167" t="s">
        <v>1425</v>
      </c>
      <c r="G3671" s="167" t="s">
        <v>1426</v>
      </c>
      <c r="I3671" s="167" t="s">
        <v>1405</v>
      </c>
      <c r="J3671" s="167" t="s">
        <v>1435</v>
      </c>
      <c r="K3671" s="167" t="s">
        <v>1016</v>
      </c>
      <c r="L3671" s="167" t="s">
        <v>1436</v>
      </c>
      <c r="M3671" s="167" t="s">
        <v>2879</v>
      </c>
      <c r="O3671" s="167">
        <v>10766</v>
      </c>
      <c r="P3671" s="167" t="s">
        <v>4987</v>
      </c>
      <c r="Q3671" s="167">
        <v>1.8</v>
      </c>
      <c r="S3671" s="167">
        <f t="shared" si="57"/>
        <v>1.8</v>
      </c>
      <c r="T3671" s="167" t="s">
        <v>1361</v>
      </c>
    </row>
    <row r="3672" spans="1:20">
      <c r="A3672" s="167">
        <v>52100</v>
      </c>
      <c r="B3672" s="168">
        <v>45901</v>
      </c>
      <c r="C3672" s="168">
        <v>45901</v>
      </c>
      <c r="D3672" s="167" t="s">
        <v>5433</v>
      </c>
      <c r="E3672" s="167" t="s">
        <v>5433</v>
      </c>
      <c r="F3672" s="167" t="s">
        <v>1425</v>
      </c>
      <c r="G3672" s="167" t="s">
        <v>1426</v>
      </c>
      <c r="I3672" s="167" t="s">
        <v>1405</v>
      </c>
      <c r="J3672" s="167" t="s">
        <v>1422</v>
      </c>
      <c r="K3672" s="167" t="s">
        <v>1016</v>
      </c>
      <c r="L3672" s="167" t="s">
        <v>1423</v>
      </c>
      <c r="M3672" s="167" t="s">
        <v>2879</v>
      </c>
      <c r="O3672" s="167">
        <v>10766</v>
      </c>
      <c r="P3672" s="167" t="s">
        <v>4987</v>
      </c>
      <c r="Q3672" s="167">
        <v>3.34</v>
      </c>
      <c r="S3672" s="167">
        <f t="shared" si="57"/>
        <v>3.34</v>
      </c>
      <c r="T3672" s="167" t="s">
        <v>1361</v>
      </c>
    </row>
    <row r="3673" spans="1:20">
      <c r="A3673" s="167">
        <v>52100</v>
      </c>
      <c r="B3673" s="168">
        <v>45901</v>
      </c>
      <c r="C3673" s="168">
        <v>45901</v>
      </c>
      <c r="D3673" s="167" t="s">
        <v>5433</v>
      </c>
      <c r="E3673" s="167" t="s">
        <v>5433</v>
      </c>
      <c r="F3673" s="167" t="s">
        <v>1425</v>
      </c>
      <c r="G3673" s="167" t="s">
        <v>1426</v>
      </c>
      <c r="I3673" s="167" t="s">
        <v>1405</v>
      </c>
      <c r="J3673" s="167" t="s">
        <v>2883</v>
      </c>
      <c r="K3673" s="167" t="s">
        <v>1016</v>
      </c>
      <c r="L3673" s="167" t="s">
        <v>2884</v>
      </c>
      <c r="M3673" s="167" t="s">
        <v>2879</v>
      </c>
      <c r="O3673" s="167">
        <v>10766</v>
      </c>
      <c r="P3673" s="167" t="s">
        <v>4987</v>
      </c>
      <c r="Q3673" s="167">
        <v>3.9</v>
      </c>
      <c r="S3673" s="167">
        <f t="shared" si="57"/>
        <v>3.9</v>
      </c>
      <c r="T3673" s="167" t="s">
        <v>1361</v>
      </c>
    </row>
    <row r="3674" spans="1:20">
      <c r="A3674" s="167">
        <v>52100</v>
      </c>
      <c r="B3674" s="168">
        <v>45901</v>
      </c>
      <c r="C3674" s="168">
        <v>45901</v>
      </c>
      <c r="D3674" s="167" t="s">
        <v>5433</v>
      </c>
      <c r="E3674" s="167" t="s">
        <v>5433</v>
      </c>
      <c r="F3674" s="167" t="s">
        <v>1425</v>
      </c>
      <c r="G3674" s="167" t="s">
        <v>1426</v>
      </c>
      <c r="I3674" s="167" t="s">
        <v>1405</v>
      </c>
      <c r="J3674" s="167" t="s">
        <v>1413</v>
      </c>
      <c r="K3674" s="167" t="s">
        <v>1016</v>
      </c>
      <c r="L3674" s="167" t="s">
        <v>1414</v>
      </c>
      <c r="M3674" s="167" t="s">
        <v>2879</v>
      </c>
      <c r="O3674" s="167">
        <v>10766</v>
      </c>
      <c r="P3674" s="167" t="s">
        <v>4987</v>
      </c>
      <c r="Q3674" s="167">
        <v>5.9</v>
      </c>
      <c r="S3674" s="167">
        <f t="shared" si="57"/>
        <v>5.9</v>
      </c>
      <c r="T3674" s="167" t="s">
        <v>1361</v>
      </c>
    </row>
    <row r="3675" spans="1:20">
      <c r="A3675" s="167">
        <v>52100</v>
      </c>
      <c r="B3675" s="168">
        <v>45901</v>
      </c>
      <c r="C3675" s="168">
        <v>45901</v>
      </c>
      <c r="D3675" s="167" t="s">
        <v>5433</v>
      </c>
      <c r="E3675" s="167" t="s">
        <v>5433</v>
      </c>
      <c r="F3675" s="167" t="s">
        <v>1425</v>
      </c>
      <c r="G3675" s="167" t="s">
        <v>1426</v>
      </c>
      <c r="I3675" s="167" t="s">
        <v>1405</v>
      </c>
      <c r="J3675" s="167" t="s">
        <v>1410</v>
      </c>
      <c r="K3675" s="167" t="s">
        <v>1016</v>
      </c>
      <c r="L3675" s="167" t="s">
        <v>1411</v>
      </c>
      <c r="M3675" s="167" t="s">
        <v>2879</v>
      </c>
      <c r="O3675" s="167">
        <v>10766</v>
      </c>
      <c r="P3675" s="167" t="s">
        <v>4987</v>
      </c>
      <c r="Q3675" s="167">
        <v>125</v>
      </c>
      <c r="S3675" s="167">
        <f t="shared" si="57"/>
        <v>125</v>
      </c>
      <c r="T3675" s="167" t="s">
        <v>1361</v>
      </c>
    </row>
    <row r="3676" spans="1:20">
      <c r="A3676" s="167">
        <v>52100</v>
      </c>
      <c r="B3676" s="168">
        <v>45901</v>
      </c>
      <c r="C3676" s="168">
        <v>45901</v>
      </c>
      <c r="D3676" s="167" t="s">
        <v>5434</v>
      </c>
      <c r="E3676" s="167" t="s">
        <v>5434</v>
      </c>
      <c r="F3676" s="167" t="s">
        <v>1425</v>
      </c>
      <c r="G3676" s="167" t="s">
        <v>1426</v>
      </c>
      <c r="I3676" s="167" t="s">
        <v>1405</v>
      </c>
      <c r="J3676" s="167" t="s">
        <v>1435</v>
      </c>
      <c r="K3676" s="167" t="s">
        <v>1016</v>
      </c>
      <c r="L3676" s="167" t="s">
        <v>1436</v>
      </c>
      <c r="M3676" s="167" t="s">
        <v>2879</v>
      </c>
      <c r="O3676" s="167">
        <v>10765</v>
      </c>
      <c r="P3676" s="167" t="s">
        <v>4987</v>
      </c>
      <c r="Q3676" s="167">
        <v>3.6</v>
      </c>
      <c r="S3676" s="167">
        <f t="shared" si="57"/>
        <v>3.6</v>
      </c>
      <c r="T3676" s="167" t="s">
        <v>1361</v>
      </c>
    </row>
    <row r="3677" spans="1:20">
      <c r="A3677" s="167">
        <v>52100</v>
      </c>
      <c r="B3677" s="168">
        <v>45901</v>
      </c>
      <c r="C3677" s="168">
        <v>45901</v>
      </c>
      <c r="D3677" s="167" t="s">
        <v>5434</v>
      </c>
      <c r="E3677" s="167" t="s">
        <v>5434</v>
      </c>
      <c r="F3677" s="167" t="s">
        <v>1425</v>
      </c>
      <c r="G3677" s="167" t="s">
        <v>1426</v>
      </c>
      <c r="I3677" s="167" t="s">
        <v>1405</v>
      </c>
      <c r="J3677" s="167" t="s">
        <v>1624</v>
      </c>
      <c r="K3677" s="167" t="s">
        <v>1016</v>
      </c>
      <c r="L3677" s="167" t="s">
        <v>1625</v>
      </c>
      <c r="M3677" s="167" t="s">
        <v>2879</v>
      </c>
      <c r="O3677" s="167">
        <v>10765</v>
      </c>
      <c r="P3677" s="167" t="s">
        <v>4987</v>
      </c>
      <c r="Q3677" s="167">
        <v>5.4</v>
      </c>
      <c r="S3677" s="167">
        <f t="shared" si="57"/>
        <v>5.4</v>
      </c>
      <c r="T3677" s="167" t="s">
        <v>1361</v>
      </c>
    </row>
    <row r="3678" spans="1:20">
      <c r="A3678" s="167">
        <v>52100</v>
      </c>
      <c r="B3678" s="168">
        <v>45901</v>
      </c>
      <c r="C3678" s="168">
        <v>45901</v>
      </c>
      <c r="D3678" s="167" t="s">
        <v>5434</v>
      </c>
      <c r="E3678" s="167" t="s">
        <v>5434</v>
      </c>
      <c r="F3678" s="167" t="s">
        <v>1425</v>
      </c>
      <c r="G3678" s="167" t="s">
        <v>1426</v>
      </c>
      <c r="I3678" s="167" t="s">
        <v>1405</v>
      </c>
      <c r="J3678" s="167" t="s">
        <v>1422</v>
      </c>
      <c r="K3678" s="167" t="s">
        <v>1016</v>
      </c>
      <c r="L3678" s="167" t="s">
        <v>1423</v>
      </c>
      <c r="M3678" s="167" t="s">
        <v>2879</v>
      </c>
      <c r="O3678" s="167">
        <v>10765</v>
      </c>
      <c r="P3678" s="167" t="s">
        <v>4987</v>
      </c>
      <c r="Q3678" s="167">
        <v>6.68</v>
      </c>
      <c r="S3678" s="167">
        <f t="shared" si="57"/>
        <v>6.68</v>
      </c>
      <c r="T3678" s="167" t="s">
        <v>1361</v>
      </c>
    </row>
    <row r="3679" spans="1:20">
      <c r="A3679" s="167">
        <v>52100</v>
      </c>
      <c r="B3679" s="168">
        <v>45901</v>
      </c>
      <c r="C3679" s="168">
        <v>45901</v>
      </c>
      <c r="D3679" s="167" t="s">
        <v>5434</v>
      </c>
      <c r="E3679" s="167" t="s">
        <v>5434</v>
      </c>
      <c r="F3679" s="167" t="s">
        <v>1425</v>
      </c>
      <c r="G3679" s="167" t="s">
        <v>1426</v>
      </c>
      <c r="I3679" s="167" t="s">
        <v>1405</v>
      </c>
      <c r="J3679" s="167" t="s">
        <v>1413</v>
      </c>
      <c r="K3679" s="167" t="s">
        <v>1016</v>
      </c>
      <c r="L3679" s="167" t="s">
        <v>1414</v>
      </c>
      <c r="M3679" s="167" t="s">
        <v>2879</v>
      </c>
      <c r="O3679" s="167">
        <v>10765</v>
      </c>
      <c r="P3679" s="167" t="s">
        <v>4987</v>
      </c>
      <c r="Q3679" s="167">
        <v>11.8</v>
      </c>
      <c r="S3679" s="167">
        <f t="shared" si="57"/>
        <v>11.8</v>
      </c>
      <c r="T3679" s="167" t="s">
        <v>1361</v>
      </c>
    </row>
    <row r="3680" spans="1:20">
      <c r="A3680" s="167">
        <v>52100</v>
      </c>
      <c r="B3680" s="168">
        <v>45901</v>
      </c>
      <c r="C3680" s="168">
        <v>45901</v>
      </c>
      <c r="D3680" s="167" t="s">
        <v>5434</v>
      </c>
      <c r="E3680" s="167" t="s">
        <v>5434</v>
      </c>
      <c r="F3680" s="167" t="s">
        <v>1425</v>
      </c>
      <c r="G3680" s="167" t="s">
        <v>1426</v>
      </c>
      <c r="I3680" s="167" t="s">
        <v>1405</v>
      </c>
      <c r="J3680" s="167" t="s">
        <v>2883</v>
      </c>
      <c r="K3680" s="167" t="s">
        <v>1016</v>
      </c>
      <c r="L3680" s="167" t="s">
        <v>2884</v>
      </c>
      <c r="M3680" s="167" t="s">
        <v>2879</v>
      </c>
      <c r="O3680" s="167">
        <v>10765</v>
      </c>
      <c r="P3680" s="167" t="s">
        <v>4987</v>
      </c>
      <c r="Q3680" s="167">
        <v>15.6</v>
      </c>
      <c r="S3680" s="167">
        <f t="shared" si="57"/>
        <v>15.6</v>
      </c>
      <c r="T3680" s="167" t="s">
        <v>1361</v>
      </c>
    </row>
    <row r="3681" spans="1:20">
      <c r="A3681" s="167">
        <v>52100</v>
      </c>
      <c r="B3681" s="168">
        <v>45901</v>
      </c>
      <c r="C3681" s="168">
        <v>45901</v>
      </c>
      <c r="D3681" s="167" t="s">
        <v>5434</v>
      </c>
      <c r="E3681" s="167" t="s">
        <v>5434</v>
      </c>
      <c r="F3681" s="167" t="s">
        <v>1425</v>
      </c>
      <c r="G3681" s="167" t="s">
        <v>1426</v>
      </c>
      <c r="I3681" s="167" t="s">
        <v>1405</v>
      </c>
      <c r="J3681" s="167" t="s">
        <v>1410</v>
      </c>
      <c r="K3681" s="167" t="s">
        <v>1016</v>
      </c>
      <c r="L3681" s="167" t="s">
        <v>1411</v>
      </c>
      <c r="M3681" s="167" t="s">
        <v>2879</v>
      </c>
      <c r="O3681" s="167">
        <v>10765</v>
      </c>
      <c r="P3681" s="167" t="s">
        <v>4987</v>
      </c>
      <c r="Q3681" s="167">
        <v>125</v>
      </c>
      <c r="S3681" s="167">
        <f t="shared" si="57"/>
        <v>125</v>
      </c>
      <c r="T3681" s="167" t="s">
        <v>1361</v>
      </c>
    </row>
    <row r="3682" spans="1:20">
      <c r="A3682" s="167">
        <v>52100</v>
      </c>
      <c r="B3682" s="168">
        <v>45901</v>
      </c>
      <c r="C3682" s="168">
        <v>45901</v>
      </c>
      <c r="D3682" s="167" t="s">
        <v>5435</v>
      </c>
      <c r="E3682" s="167" t="s">
        <v>5435</v>
      </c>
      <c r="F3682" s="167" t="s">
        <v>1425</v>
      </c>
      <c r="G3682" s="167" t="s">
        <v>1426</v>
      </c>
      <c r="I3682" s="167" t="s">
        <v>1405</v>
      </c>
      <c r="J3682" s="167" t="s">
        <v>1435</v>
      </c>
      <c r="K3682" s="167" t="s">
        <v>1016</v>
      </c>
      <c r="L3682" s="167" t="s">
        <v>1436</v>
      </c>
      <c r="M3682" s="167" t="s">
        <v>2879</v>
      </c>
      <c r="O3682" s="167">
        <v>10761</v>
      </c>
      <c r="P3682" s="167" t="s">
        <v>4987</v>
      </c>
      <c r="Q3682" s="167">
        <v>2.7</v>
      </c>
      <c r="S3682" s="167">
        <f t="shared" si="57"/>
        <v>2.7</v>
      </c>
      <c r="T3682" s="167" t="s">
        <v>1361</v>
      </c>
    </row>
    <row r="3683" spans="1:20">
      <c r="A3683" s="167">
        <v>52100</v>
      </c>
      <c r="B3683" s="168">
        <v>45901</v>
      </c>
      <c r="C3683" s="168">
        <v>45901</v>
      </c>
      <c r="D3683" s="167" t="s">
        <v>5435</v>
      </c>
      <c r="E3683" s="167" t="s">
        <v>5435</v>
      </c>
      <c r="F3683" s="167" t="s">
        <v>1425</v>
      </c>
      <c r="G3683" s="167" t="s">
        <v>1426</v>
      </c>
      <c r="I3683" s="167" t="s">
        <v>1405</v>
      </c>
      <c r="J3683" s="167" t="s">
        <v>1422</v>
      </c>
      <c r="K3683" s="167" t="s">
        <v>1016</v>
      </c>
      <c r="L3683" s="167" t="s">
        <v>1423</v>
      </c>
      <c r="M3683" s="167" t="s">
        <v>2879</v>
      </c>
      <c r="O3683" s="167">
        <v>10761</v>
      </c>
      <c r="P3683" s="167" t="s">
        <v>4987</v>
      </c>
      <c r="Q3683" s="167">
        <v>5.01</v>
      </c>
      <c r="S3683" s="167">
        <f t="shared" si="57"/>
        <v>5.01</v>
      </c>
      <c r="T3683" s="167" t="s">
        <v>1361</v>
      </c>
    </row>
    <row r="3684" spans="1:20">
      <c r="A3684" s="167">
        <v>52100</v>
      </c>
      <c r="B3684" s="168">
        <v>45901</v>
      </c>
      <c r="C3684" s="168">
        <v>45901</v>
      </c>
      <c r="D3684" s="167" t="s">
        <v>5435</v>
      </c>
      <c r="E3684" s="167" t="s">
        <v>5435</v>
      </c>
      <c r="F3684" s="167" t="s">
        <v>1425</v>
      </c>
      <c r="G3684" s="167" t="s">
        <v>1426</v>
      </c>
      <c r="I3684" s="167" t="s">
        <v>1405</v>
      </c>
      <c r="J3684" s="167" t="s">
        <v>1624</v>
      </c>
      <c r="K3684" s="167" t="s">
        <v>1016</v>
      </c>
      <c r="L3684" s="167" t="s">
        <v>1625</v>
      </c>
      <c r="M3684" s="167" t="s">
        <v>2879</v>
      </c>
      <c r="O3684" s="167">
        <v>10761</v>
      </c>
      <c r="P3684" s="167" t="s">
        <v>4987</v>
      </c>
      <c r="Q3684" s="167">
        <v>8.1</v>
      </c>
      <c r="S3684" s="167">
        <f t="shared" si="57"/>
        <v>8.1</v>
      </c>
      <c r="T3684" s="167" t="s">
        <v>1361</v>
      </c>
    </row>
    <row r="3685" spans="1:20">
      <c r="A3685" s="167">
        <v>52100</v>
      </c>
      <c r="B3685" s="168">
        <v>45901</v>
      </c>
      <c r="C3685" s="168">
        <v>45901</v>
      </c>
      <c r="D3685" s="167" t="s">
        <v>5435</v>
      </c>
      <c r="E3685" s="167" t="s">
        <v>5435</v>
      </c>
      <c r="F3685" s="167" t="s">
        <v>1425</v>
      </c>
      <c r="G3685" s="167" t="s">
        <v>1426</v>
      </c>
      <c r="I3685" s="167" t="s">
        <v>1405</v>
      </c>
      <c r="J3685" s="167" t="s">
        <v>1413</v>
      </c>
      <c r="K3685" s="167" t="s">
        <v>1016</v>
      </c>
      <c r="L3685" s="167" t="s">
        <v>1414</v>
      </c>
      <c r="M3685" s="167" t="s">
        <v>2879</v>
      </c>
      <c r="O3685" s="167">
        <v>10761</v>
      </c>
      <c r="P3685" s="167" t="s">
        <v>4987</v>
      </c>
      <c r="Q3685" s="167">
        <v>8.85</v>
      </c>
      <c r="S3685" s="167">
        <f t="shared" si="57"/>
        <v>8.85</v>
      </c>
      <c r="T3685" s="167" t="s">
        <v>1361</v>
      </c>
    </row>
    <row r="3686" spans="1:20">
      <c r="A3686" s="167">
        <v>52100</v>
      </c>
      <c r="B3686" s="168">
        <v>45901</v>
      </c>
      <c r="C3686" s="168">
        <v>45901</v>
      </c>
      <c r="D3686" s="167" t="s">
        <v>5435</v>
      </c>
      <c r="E3686" s="167" t="s">
        <v>5435</v>
      </c>
      <c r="F3686" s="167" t="s">
        <v>1425</v>
      </c>
      <c r="G3686" s="167" t="s">
        <v>1426</v>
      </c>
      <c r="I3686" s="167" t="s">
        <v>1405</v>
      </c>
      <c r="J3686" s="167" t="s">
        <v>2883</v>
      </c>
      <c r="K3686" s="167" t="s">
        <v>1016</v>
      </c>
      <c r="L3686" s="167" t="s">
        <v>2884</v>
      </c>
      <c r="M3686" s="167" t="s">
        <v>2879</v>
      </c>
      <c r="O3686" s="167">
        <v>10761</v>
      </c>
      <c r="P3686" s="167" t="s">
        <v>4987</v>
      </c>
      <c r="Q3686" s="167">
        <v>11.7</v>
      </c>
      <c r="S3686" s="167">
        <f t="shared" si="57"/>
        <v>11.7</v>
      </c>
      <c r="T3686" s="167" t="s">
        <v>1361</v>
      </c>
    </row>
    <row r="3687" spans="1:20">
      <c r="A3687" s="167">
        <v>52100</v>
      </c>
      <c r="B3687" s="168">
        <v>45901</v>
      </c>
      <c r="C3687" s="168">
        <v>45901</v>
      </c>
      <c r="D3687" s="167" t="s">
        <v>5435</v>
      </c>
      <c r="E3687" s="167" t="s">
        <v>5435</v>
      </c>
      <c r="F3687" s="167" t="s">
        <v>1425</v>
      </c>
      <c r="G3687" s="167" t="s">
        <v>1426</v>
      </c>
      <c r="I3687" s="167" t="s">
        <v>1405</v>
      </c>
      <c r="J3687" s="167" t="s">
        <v>1410</v>
      </c>
      <c r="K3687" s="167" t="s">
        <v>1016</v>
      </c>
      <c r="L3687" s="167" t="s">
        <v>1411</v>
      </c>
      <c r="M3687" s="167" t="s">
        <v>2879</v>
      </c>
      <c r="O3687" s="167">
        <v>10761</v>
      </c>
      <c r="P3687" s="167" t="s">
        <v>4987</v>
      </c>
      <c r="Q3687" s="167">
        <v>125</v>
      </c>
      <c r="S3687" s="167">
        <f t="shared" si="57"/>
        <v>125</v>
      </c>
      <c r="T3687" s="167" t="s">
        <v>1361</v>
      </c>
    </row>
    <row r="3688" spans="1:20">
      <c r="A3688" s="167">
        <v>52100</v>
      </c>
      <c r="B3688" s="168">
        <v>45901</v>
      </c>
      <c r="C3688" s="168">
        <v>45901</v>
      </c>
      <c r="D3688" s="167" t="s">
        <v>5436</v>
      </c>
      <c r="E3688" s="167" t="s">
        <v>5436</v>
      </c>
      <c r="F3688" s="167" t="s">
        <v>1408</v>
      </c>
      <c r="G3688" s="167" t="s">
        <v>1409</v>
      </c>
      <c r="I3688" s="167" t="s">
        <v>1405</v>
      </c>
      <c r="J3688" s="167" t="s">
        <v>1435</v>
      </c>
      <c r="K3688" s="167" t="s">
        <v>1016</v>
      </c>
      <c r="L3688" s="167" t="s">
        <v>1436</v>
      </c>
      <c r="M3688" s="167" t="s">
        <v>2879</v>
      </c>
      <c r="O3688" s="167">
        <v>10760</v>
      </c>
      <c r="P3688" s="167" t="s">
        <v>4987</v>
      </c>
      <c r="Q3688" s="167">
        <v>0.9</v>
      </c>
      <c r="S3688" s="167">
        <f t="shared" si="57"/>
        <v>0.9</v>
      </c>
      <c r="T3688" s="167" t="s">
        <v>1361</v>
      </c>
    </row>
    <row r="3689" spans="1:20">
      <c r="A3689" s="167">
        <v>52100</v>
      </c>
      <c r="B3689" s="168">
        <v>45901</v>
      </c>
      <c r="C3689" s="168">
        <v>45901</v>
      </c>
      <c r="D3689" s="167" t="s">
        <v>5436</v>
      </c>
      <c r="E3689" s="167" t="s">
        <v>5436</v>
      </c>
      <c r="F3689" s="167" t="s">
        <v>1408</v>
      </c>
      <c r="G3689" s="167" t="s">
        <v>1409</v>
      </c>
      <c r="I3689" s="167" t="s">
        <v>1405</v>
      </c>
      <c r="J3689" s="167" t="s">
        <v>1422</v>
      </c>
      <c r="K3689" s="167" t="s">
        <v>1016</v>
      </c>
      <c r="L3689" s="167" t="s">
        <v>1423</v>
      </c>
      <c r="M3689" s="167" t="s">
        <v>2879</v>
      </c>
      <c r="O3689" s="167">
        <v>10760</v>
      </c>
      <c r="P3689" s="167" t="s">
        <v>4987</v>
      </c>
      <c r="Q3689" s="167">
        <v>1.67</v>
      </c>
      <c r="S3689" s="167">
        <f t="shared" si="57"/>
        <v>1.67</v>
      </c>
      <c r="T3689" s="167" t="s">
        <v>1361</v>
      </c>
    </row>
    <row r="3690" spans="1:20">
      <c r="A3690" s="167">
        <v>52100</v>
      </c>
      <c r="B3690" s="168">
        <v>45901</v>
      </c>
      <c r="C3690" s="168">
        <v>45901</v>
      </c>
      <c r="D3690" s="167" t="s">
        <v>5436</v>
      </c>
      <c r="E3690" s="167" t="s">
        <v>5436</v>
      </c>
      <c r="F3690" s="167" t="s">
        <v>1408</v>
      </c>
      <c r="G3690" s="167" t="s">
        <v>1409</v>
      </c>
      <c r="I3690" s="167" t="s">
        <v>1405</v>
      </c>
      <c r="J3690" s="167" t="s">
        <v>1624</v>
      </c>
      <c r="K3690" s="167" t="s">
        <v>1016</v>
      </c>
      <c r="L3690" s="167" t="s">
        <v>1625</v>
      </c>
      <c r="M3690" s="167" t="s">
        <v>2879</v>
      </c>
      <c r="O3690" s="167">
        <v>10760</v>
      </c>
      <c r="P3690" s="167" t="s">
        <v>4987</v>
      </c>
      <c r="Q3690" s="167">
        <v>2.7</v>
      </c>
      <c r="S3690" s="167">
        <f t="shared" si="57"/>
        <v>2.7</v>
      </c>
      <c r="T3690" s="167" t="s">
        <v>1361</v>
      </c>
    </row>
    <row r="3691" spans="1:20">
      <c r="A3691" s="167">
        <v>52100</v>
      </c>
      <c r="B3691" s="168">
        <v>45901</v>
      </c>
      <c r="C3691" s="168">
        <v>45901</v>
      </c>
      <c r="D3691" s="167" t="s">
        <v>5436</v>
      </c>
      <c r="E3691" s="167" t="s">
        <v>5436</v>
      </c>
      <c r="F3691" s="167" t="s">
        <v>1408</v>
      </c>
      <c r="G3691" s="167" t="s">
        <v>1409</v>
      </c>
      <c r="I3691" s="167" t="s">
        <v>1405</v>
      </c>
      <c r="J3691" s="167" t="s">
        <v>1413</v>
      </c>
      <c r="K3691" s="167" t="s">
        <v>1016</v>
      </c>
      <c r="L3691" s="167" t="s">
        <v>1414</v>
      </c>
      <c r="M3691" s="167" t="s">
        <v>2879</v>
      </c>
      <c r="O3691" s="167">
        <v>10760</v>
      </c>
      <c r="P3691" s="167" t="s">
        <v>4987</v>
      </c>
      <c r="Q3691" s="167">
        <v>2.95</v>
      </c>
      <c r="S3691" s="167">
        <f t="shared" si="57"/>
        <v>2.95</v>
      </c>
      <c r="T3691" s="167" t="s">
        <v>1361</v>
      </c>
    </row>
    <row r="3692" spans="1:20">
      <c r="A3692" s="167">
        <v>52100</v>
      </c>
      <c r="B3692" s="168">
        <v>45901</v>
      </c>
      <c r="C3692" s="168">
        <v>45901</v>
      </c>
      <c r="D3692" s="167" t="s">
        <v>5436</v>
      </c>
      <c r="E3692" s="167" t="s">
        <v>5436</v>
      </c>
      <c r="F3692" s="167" t="s">
        <v>1408</v>
      </c>
      <c r="G3692" s="167" t="s">
        <v>1409</v>
      </c>
      <c r="I3692" s="167" t="s">
        <v>1405</v>
      </c>
      <c r="J3692" s="167" t="s">
        <v>2883</v>
      </c>
      <c r="K3692" s="167" t="s">
        <v>1016</v>
      </c>
      <c r="L3692" s="167" t="s">
        <v>2884</v>
      </c>
      <c r="M3692" s="167" t="s">
        <v>2879</v>
      </c>
      <c r="O3692" s="167">
        <v>10760</v>
      </c>
      <c r="P3692" s="167" t="s">
        <v>4987</v>
      </c>
      <c r="Q3692" s="167">
        <v>3.9</v>
      </c>
      <c r="S3692" s="167">
        <f t="shared" si="57"/>
        <v>3.9</v>
      </c>
      <c r="T3692" s="167" t="s">
        <v>1361</v>
      </c>
    </row>
    <row r="3693" spans="1:20">
      <c r="A3693" s="167">
        <v>52100</v>
      </c>
      <c r="B3693" s="168">
        <v>45901</v>
      </c>
      <c r="C3693" s="168">
        <v>45901</v>
      </c>
      <c r="D3693" s="167" t="s">
        <v>5436</v>
      </c>
      <c r="E3693" s="167" t="s">
        <v>5436</v>
      </c>
      <c r="F3693" s="167" t="s">
        <v>1408</v>
      </c>
      <c r="G3693" s="167" t="s">
        <v>1409</v>
      </c>
      <c r="I3693" s="167" t="s">
        <v>1405</v>
      </c>
      <c r="J3693" s="167" t="s">
        <v>1410</v>
      </c>
      <c r="K3693" s="167" t="s">
        <v>1016</v>
      </c>
      <c r="L3693" s="167" t="s">
        <v>1411</v>
      </c>
      <c r="M3693" s="167" t="s">
        <v>2879</v>
      </c>
      <c r="O3693" s="167">
        <v>10760</v>
      </c>
      <c r="P3693" s="167" t="s">
        <v>4987</v>
      </c>
      <c r="Q3693" s="167">
        <v>125</v>
      </c>
      <c r="S3693" s="167">
        <f t="shared" si="57"/>
        <v>125</v>
      </c>
      <c r="T3693" s="167" t="s">
        <v>1361</v>
      </c>
    </row>
    <row r="3694" spans="1:20">
      <c r="A3694" s="167">
        <v>52100</v>
      </c>
      <c r="B3694" s="168">
        <v>45901</v>
      </c>
      <c r="C3694" s="168">
        <v>45901</v>
      </c>
      <c r="D3694" s="167" t="s">
        <v>5437</v>
      </c>
      <c r="E3694" s="167" t="s">
        <v>5437</v>
      </c>
      <c r="F3694" s="167" t="s">
        <v>1425</v>
      </c>
      <c r="G3694" s="167" t="s">
        <v>1426</v>
      </c>
      <c r="I3694" s="167" t="s">
        <v>1405</v>
      </c>
      <c r="J3694" s="167" t="s">
        <v>1435</v>
      </c>
      <c r="K3694" s="167" t="s">
        <v>1016</v>
      </c>
      <c r="L3694" s="167" t="s">
        <v>1436</v>
      </c>
      <c r="M3694" s="167" t="s">
        <v>2879</v>
      </c>
      <c r="O3694" s="167">
        <v>10755</v>
      </c>
      <c r="P3694" s="167" t="s">
        <v>4987</v>
      </c>
      <c r="Q3694" s="167">
        <v>1.8</v>
      </c>
      <c r="S3694" s="167">
        <f t="shared" si="57"/>
        <v>1.8</v>
      </c>
      <c r="T3694" s="167" t="s">
        <v>1361</v>
      </c>
    </row>
    <row r="3695" spans="1:20">
      <c r="A3695" s="167">
        <v>52100</v>
      </c>
      <c r="B3695" s="168">
        <v>45901</v>
      </c>
      <c r="C3695" s="168">
        <v>45901</v>
      </c>
      <c r="D3695" s="167" t="s">
        <v>5437</v>
      </c>
      <c r="E3695" s="167" t="s">
        <v>5437</v>
      </c>
      <c r="F3695" s="167" t="s">
        <v>1425</v>
      </c>
      <c r="G3695" s="167" t="s">
        <v>1426</v>
      </c>
      <c r="I3695" s="167" t="s">
        <v>1405</v>
      </c>
      <c r="J3695" s="167" t="s">
        <v>1422</v>
      </c>
      <c r="K3695" s="167" t="s">
        <v>1016</v>
      </c>
      <c r="L3695" s="167" t="s">
        <v>1423</v>
      </c>
      <c r="M3695" s="167" t="s">
        <v>2879</v>
      </c>
      <c r="O3695" s="167">
        <v>10755</v>
      </c>
      <c r="P3695" s="167" t="s">
        <v>4987</v>
      </c>
      <c r="Q3695" s="167">
        <v>3.34</v>
      </c>
      <c r="S3695" s="167">
        <f t="shared" si="57"/>
        <v>3.34</v>
      </c>
      <c r="T3695" s="167" t="s">
        <v>1361</v>
      </c>
    </row>
    <row r="3696" spans="1:20">
      <c r="A3696" s="167">
        <v>52100</v>
      </c>
      <c r="B3696" s="168">
        <v>45901</v>
      </c>
      <c r="C3696" s="168">
        <v>45901</v>
      </c>
      <c r="D3696" s="167" t="s">
        <v>5437</v>
      </c>
      <c r="E3696" s="167" t="s">
        <v>5437</v>
      </c>
      <c r="F3696" s="167" t="s">
        <v>1425</v>
      </c>
      <c r="G3696" s="167" t="s">
        <v>1426</v>
      </c>
      <c r="I3696" s="167" t="s">
        <v>1405</v>
      </c>
      <c r="J3696" s="167" t="s">
        <v>1624</v>
      </c>
      <c r="K3696" s="167" t="s">
        <v>1016</v>
      </c>
      <c r="L3696" s="167" t="s">
        <v>1625</v>
      </c>
      <c r="M3696" s="167" t="s">
        <v>2879</v>
      </c>
      <c r="O3696" s="167">
        <v>10755</v>
      </c>
      <c r="P3696" s="167" t="s">
        <v>4987</v>
      </c>
      <c r="Q3696" s="167">
        <v>5.4</v>
      </c>
      <c r="S3696" s="167">
        <f t="shared" si="57"/>
        <v>5.4</v>
      </c>
      <c r="T3696" s="167" t="s">
        <v>1361</v>
      </c>
    </row>
    <row r="3697" spans="1:20">
      <c r="A3697" s="167">
        <v>52100</v>
      </c>
      <c r="B3697" s="168">
        <v>45901</v>
      </c>
      <c r="C3697" s="168">
        <v>45901</v>
      </c>
      <c r="D3697" s="167" t="s">
        <v>5437</v>
      </c>
      <c r="E3697" s="167" t="s">
        <v>5437</v>
      </c>
      <c r="F3697" s="167" t="s">
        <v>1425</v>
      </c>
      <c r="G3697" s="167" t="s">
        <v>1426</v>
      </c>
      <c r="I3697" s="167" t="s">
        <v>1405</v>
      </c>
      <c r="J3697" s="167" t="s">
        <v>1413</v>
      </c>
      <c r="K3697" s="167" t="s">
        <v>1016</v>
      </c>
      <c r="L3697" s="167" t="s">
        <v>1414</v>
      </c>
      <c r="M3697" s="167" t="s">
        <v>2879</v>
      </c>
      <c r="O3697" s="167">
        <v>10755</v>
      </c>
      <c r="P3697" s="167" t="s">
        <v>4987</v>
      </c>
      <c r="Q3697" s="167">
        <v>5.9</v>
      </c>
      <c r="S3697" s="167">
        <f t="shared" si="57"/>
        <v>5.9</v>
      </c>
      <c r="T3697" s="167" t="s">
        <v>1361</v>
      </c>
    </row>
    <row r="3698" spans="1:20">
      <c r="A3698" s="167">
        <v>52100</v>
      </c>
      <c r="B3698" s="168">
        <v>45901</v>
      </c>
      <c r="C3698" s="168">
        <v>45901</v>
      </c>
      <c r="D3698" s="167" t="s">
        <v>5437</v>
      </c>
      <c r="E3698" s="167" t="s">
        <v>5437</v>
      </c>
      <c r="F3698" s="167" t="s">
        <v>1425</v>
      </c>
      <c r="G3698" s="167" t="s">
        <v>1426</v>
      </c>
      <c r="I3698" s="167" t="s">
        <v>1405</v>
      </c>
      <c r="J3698" s="167" t="s">
        <v>2883</v>
      </c>
      <c r="K3698" s="167" t="s">
        <v>1016</v>
      </c>
      <c r="L3698" s="167" t="s">
        <v>2884</v>
      </c>
      <c r="M3698" s="167" t="s">
        <v>2879</v>
      </c>
      <c r="O3698" s="167">
        <v>10755</v>
      </c>
      <c r="P3698" s="167" t="s">
        <v>4987</v>
      </c>
      <c r="Q3698" s="167">
        <v>7.8</v>
      </c>
      <c r="S3698" s="167">
        <f t="shared" si="57"/>
        <v>7.8</v>
      </c>
      <c r="T3698" s="167" t="s">
        <v>1361</v>
      </c>
    </row>
    <row r="3699" spans="1:20">
      <c r="A3699" s="167">
        <v>52100</v>
      </c>
      <c r="B3699" s="168">
        <v>45901</v>
      </c>
      <c r="C3699" s="168">
        <v>45901</v>
      </c>
      <c r="D3699" s="167" t="s">
        <v>5438</v>
      </c>
      <c r="E3699" s="167" t="s">
        <v>5438</v>
      </c>
      <c r="F3699" s="167" t="s">
        <v>1425</v>
      </c>
      <c r="G3699" s="167" t="s">
        <v>1426</v>
      </c>
      <c r="I3699" s="167" t="s">
        <v>1405</v>
      </c>
      <c r="J3699" s="167" t="s">
        <v>1435</v>
      </c>
      <c r="K3699" s="167" t="s">
        <v>1016</v>
      </c>
      <c r="L3699" s="167" t="s">
        <v>1436</v>
      </c>
      <c r="M3699" s="167" t="s">
        <v>2879</v>
      </c>
      <c r="O3699" s="167">
        <v>10754</v>
      </c>
      <c r="P3699" s="167" t="s">
        <v>4987</v>
      </c>
      <c r="Q3699" s="167">
        <v>0.9</v>
      </c>
      <c r="S3699" s="167">
        <f t="shared" si="57"/>
        <v>0.9</v>
      </c>
      <c r="T3699" s="167" t="s">
        <v>1361</v>
      </c>
    </row>
    <row r="3700" spans="1:20">
      <c r="A3700" s="167">
        <v>52100</v>
      </c>
      <c r="B3700" s="168">
        <v>45901</v>
      </c>
      <c r="C3700" s="168">
        <v>45901</v>
      </c>
      <c r="D3700" s="167" t="s">
        <v>5438</v>
      </c>
      <c r="E3700" s="167" t="s">
        <v>5438</v>
      </c>
      <c r="F3700" s="167" t="s">
        <v>1425</v>
      </c>
      <c r="G3700" s="167" t="s">
        <v>1426</v>
      </c>
      <c r="I3700" s="167" t="s">
        <v>1405</v>
      </c>
      <c r="J3700" s="167" t="s">
        <v>1422</v>
      </c>
      <c r="K3700" s="167" t="s">
        <v>1016</v>
      </c>
      <c r="L3700" s="167" t="s">
        <v>1423</v>
      </c>
      <c r="M3700" s="167" t="s">
        <v>2879</v>
      </c>
      <c r="O3700" s="167">
        <v>10754</v>
      </c>
      <c r="P3700" s="167" t="s">
        <v>4987</v>
      </c>
      <c r="Q3700" s="167">
        <v>1.67</v>
      </c>
      <c r="S3700" s="167">
        <f t="shared" si="57"/>
        <v>1.67</v>
      </c>
      <c r="T3700" s="167" t="s">
        <v>1361</v>
      </c>
    </row>
    <row r="3701" spans="1:20">
      <c r="A3701" s="167">
        <v>52100</v>
      </c>
      <c r="B3701" s="168">
        <v>45901</v>
      </c>
      <c r="C3701" s="168">
        <v>45901</v>
      </c>
      <c r="D3701" s="167" t="s">
        <v>5438</v>
      </c>
      <c r="E3701" s="167" t="s">
        <v>5438</v>
      </c>
      <c r="F3701" s="167" t="s">
        <v>1425</v>
      </c>
      <c r="G3701" s="167" t="s">
        <v>1426</v>
      </c>
      <c r="I3701" s="167" t="s">
        <v>1405</v>
      </c>
      <c r="J3701" s="167" t="s">
        <v>1624</v>
      </c>
      <c r="K3701" s="167" t="s">
        <v>1016</v>
      </c>
      <c r="L3701" s="167" t="s">
        <v>1625</v>
      </c>
      <c r="M3701" s="167" t="s">
        <v>2879</v>
      </c>
      <c r="O3701" s="167">
        <v>10754</v>
      </c>
      <c r="P3701" s="167" t="s">
        <v>4987</v>
      </c>
      <c r="Q3701" s="167">
        <v>2.7</v>
      </c>
      <c r="S3701" s="167">
        <f t="shared" si="57"/>
        <v>2.7</v>
      </c>
      <c r="T3701" s="167" t="s">
        <v>1361</v>
      </c>
    </row>
    <row r="3702" spans="1:20">
      <c r="A3702" s="167">
        <v>52100</v>
      </c>
      <c r="B3702" s="168">
        <v>45901</v>
      </c>
      <c r="C3702" s="168">
        <v>45901</v>
      </c>
      <c r="D3702" s="167" t="s">
        <v>5438</v>
      </c>
      <c r="E3702" s="167" t="s">
        <v>5438</v>
      </c>
      <c r="F3702" s="167" t="s">
        <v>1425</v>
      </c>
      <c r="G3702" s="167" t="s">
        <v>1426</v>
      </c>
      <c r="I3702" s="167" t="s">
        <v>1405</v>
      </c>
      <c r="J3702" s="167" t="s">
        <v>1413</v>
      </c>
      <c r="K3702" s="167" t="s">
        <v>1016</v>
      </c>
      <c r="L3702" s="167" t="s">
        <v>1414</v>
      </c>
      <c r="M3702" s="167" t="s">
        <v>2879</v>
      </c>
      <c r="O3702" s="167">
        <v>10754</v>
      </c>
      <c r="P3702" s="167" t="s">
        <v>4987</v>
      </c>
      <c r="Q3702" s="167">
        <v>2.95</v>
      </c>
      <c r="S3702" s="167">
        <f t="shared" si="57"/>
        <v>2.95</v>
      </c>
      <c r="T3702" s="167" t="s">
        <v>1361</v>
      </c>
    </row>
    <row r="3703" spans="1:20">
      <c r="A3703" s="167">
        <v>52100</v>
      </c>
      <c r="B3703" s="168">
        <v>45901</v>
      </c>
      <c r="C3703" s="168">
        <v>45901</v>
      </c>
      <c r="D3703" s="167" t="s">
        <v>5438</v>
      </c>
      <c r="E3703" s="167" t="s">
        <v>5438</v>
      </c>
      <c r="F3703" s="167" t="s">
        <v>1425</v>
      </c>
      <c r="G3703" s="167" t="s">
        <v>1426</v>
      </c>
      <c r="I3703" s="167" t="s">
        <v>1405</v>
      </c>
      <c r="J3703" s="167" t="s">
        <v>2883</v>
      </c>
      <c r="K3703" s="167" t="s">
        <v>1016</v>
      </c>
      <c r="L3703" s="167" t="s">
        <v>2884</v>
      </c>
      <c r="M3703" s="167" t="s">
        <v>2879</v>
      </c>
      <c r="O3703" s="167">
        <v>10754</v>
      </c>
      <c r="P3703" s="167" t="s">
        <v>4987</v>
      </c>
      <c r="Q3703" s="167">
        <v>3.9</v>
      </c>
      <c r="S3703" s="167">
        <f t="shared" si="57"/>
        <v>3.9</v>
      </c>
      <c r="T3703" s="167" t="s">
        <v>1361</v>
      </c>
    </row>
    <row r="3704" spans="1:20">
      <c r="A3704" s="167">
        <v>52100</v>
      </c>
      <c r="B3704" s="168">
        <v>45901</v>
      </c>
      <c r="C3704" s="168">
        <v>45901</v>
      </c>
      <c r="D3704" s="167" t="s">
        <v>5439</v>
      </c>
      <c r="E3704" s="167" t="s">
        <v>5439</v>
      </c>
      <c r="F3704" s="167" t="s">
        <v>1425</v>
      </c>
      <c r="G3704" s="167" t="s">
        <v>1426</v>
      </c>
      <c r="I3704" s="167" t="s">
        <v>1405</v>
      </c>
      <c r="J3704" s="167" t="s">
        <v>1435</v>
      </c>
      <c r="K3704" s="167" t="s">
        <v>1016</v>
      </c>
      <c r="L3704" s="167" t="s">
        <v>1436</v>
      </c>
      <c r="M3704" s="167" t="s">
        <v>2879</v>
      </c>
      <c r="O3704" s="167">
        <v>10753</v>
      </c>
      <c r="P3704" s="167" t="s">
        <v>4987</v>
      </c>
      <c r="Q3704" s="167">
        <v>0.9</v>
      </c>
      <c r="S3704" s="167">
        <f t="shared" si="57"/>
        <v>0.9</v>
      </c>
      <c r="T3704" s="167" t="s">
        <v>1361</v>
      </c>
    </row>
    <row r="3705" spans="1:20">
      <c r="A3705" s="167">
        <v>52100</v>
      </c>
      <c r="B3705" s="168">
        <v>45901</v>
      </c>
      <c r="C3705" s="168">
        <v>45901</v>
      </c>
      <c r="D3705" s="167" t="s">
        <v>5439</v>
      </c>
      <c r="E3705" s="167" t="s">
        <v>5439</v>
      </c>
      <c r="F3705" s="167" t="s">
        <v>1425</v>
      </c>
      <c r="G3705" s="167" t="s">
        <v>1426</v>
      </c>
      <c r="I3705" s="167" t="s">
        <v>1405</v>
      </c>
      <c r="J3705" s="167" t="s">
        <v>1422</v>
      </c>
      <c r="K3705" s="167" t="s">
        <v>1016</v>
      </c>
      <c r="L3705" s="167" t="s">
        <v>1423</v>
      </c>
      <c r="M3705" s="167" t="s">
        <v>2879</v>
      </c>
      <c r="O3705" s="167">
        <v>10753</v>
      </c>
      <c r="P3705" s="167" t="s">
        <v>4987</v>
      </c>
      <c r="Q3705" s="167">
        <v>1.67</v>
      </c>
      <c r="S3705" s="167">
        <f t="shared" si="57"/>
        <v>1.67</v>
      </c>
      <c r="T3705" s="167" t="s">
        <v>1361</v>
      </c>
    </row>
    <row r="3706" spans="1:20">
      <c r="A3706" s="167">
        <v>52100</v>
      </c>
      <c r="B3706" s="168">
        <v>45901</v>
      </c>
      <c r="C3706" s="168">
        <v>45901</v>
      </c>
      <c r="D3706" s="167" t="s">
        <v>5439</v>
      </c>
      <c r="E3706" s="167" t="s">
        <v>5439</v>
      </c>
      <c r="F3706" s="167" t="s">
        <v>1425</v>
      </c>
      <c r="G3706" s="167" t="s">
        <v>1426</v>
      </c>
      <c r="I3706" s="167" t="s">
        <v>1405</v>
      </c>
      <c r="J3706" s="167" t="s">
        <v>1624</v>
      </c>
      <c r="K3706" s="167" t="s">
        <v>1016</v>
      </c>
      <c r="L3706" s="167" t="s">
        <v>1625</v>
      </c>
      <c r="M3706" s="167" t="s">
        <v>2879</v>
      </c>
      <c r="O3706" s="167">
        <v>10753</v>
      </c>
      <c r="P3706" s="167" t="s">
        <v>4987</v>
      </c>
      <c r="Q3706" s="167">
        <v>2.7</v>
      </c>
      <c r="S3706" s="167">
        <f t="shared" si="57"/>
        <v>2.7</v>
      </c>
      <c r="T3706" s="167" t="s">
        <v>1361</v>
      </c>
    </row>
    <row r="3707" spans="1:20">
      <c r="A3707" s="167">
        <v>52100</v>
      </c>
      <c r="B3707" s="168">
        <v>45901</v>
      </c>
      <c r="C3707" s="168">
        <v>45901</v>
      </c>
      <c r="D3707" s="167" t="s">
        <v>5439</v>
      </c>
      <c r="E3707" s="167" t="s">
        <v>5439</v>
      </c>
      <c r="F3707" s="167" t="s">
        <v>1425</v>
      </c>
      <c r="G3707" s="167" t="s">
        <v>1426</v>
      </c>
      <c r="I3707" s="167" t="s">
        <v>1405</v>
      </c>
      <c r="J3707" s="167" t="s">
        <v>1413</v>
      </c>
      <c r="K3707" s="167" t="s">
        <v>1016</v>
      </c>
      <c r="L3707" s="167" t="s">
        <v>1414</v>
      </c>
      <c r="M3707" s="167" t="s">
        <v>2879</v>
      </c>
      <c r="O3707" s="167">
        <v>10753</v>
      </c>
      <c r="P3707" s="167" t="s">
        <v>4987</v>
      </c>
      <c r="Q3707" s="167">
        <v>2.95</v>
      </c>
      <c r="S3707" s="167">
        <f t="shared" si="57"/>
        <v>2.95</v>
      </c>
      <c r="T3707" s="167" t="s">
        <v>1361</v>
      </c>
    </row>
    <row r="3708" spans="1:20">
      <c r="A3708" s="167">
        <v>52100</v>
      </c>
      <c r="B3708" s="168">
        <v>45901</v>
      </c>
      <c r="C3708" s="168">
        <v>45901</v>
      </c>
      <c r="D3708" s="167" t="s">
        <v>5439</v>
      </c>
      <c r="E3708" s="167" t="s">
        <v>5439</v>
      </c>
      <c r="F3708" s="167" t="s">
        <v>1425</v>
      </c>
      <c r="G3708" s="167" t="s">
        <v>1426</v>
      </c>
      <c r="I3708" s="167" t="s">
        <v>1405</v>
      </c>
      <c r="J3708" s="167" t="s">
        <v>2883</v>
      </c>
      <c r="K3708" s="167" t="s">
        <v>1016</v>
      </c>
      <c r="L3708" s="167" t="s">
        <v>2884</v>
      </c>
      <c r="M3708" s="167" t="s">
        <v>2879</v>
      </c>
      <c r="O3708" s="167">
        <v>10753</v>
      </c>
      <c r="P3708" s="167" t="s">
        <v>4987</v>
      </c>
      <c r="Q3708" s="167">
        <v>3.9</v>
      </c>
      <c r="S3708" s="167">
        <f t="shared" si="57"/>
        <v>3.9</v>
      </c>
      <c r="T3708" s="167" t="s">
        <v>1361</v>
      </c>
    </row>
    <row r="3709" spans="1:20">
      <c r="A3709" s="167">
        <v>52100</v>
      </c>
      <c r="B3709" s="168">
        <v>45901</v>
      </c>
      <c r="C3709" s="168">
        <v>45901</v>
      </c>
      <c r="D3709" s="167" t="s">
        <v>5044</v>
      </c>
      <c r="E3709" s="167" t="s">
        <v>5044</v>
      </c>
      <c r="F3709" s="167" t="s">
        <v>1408</v>
      </c>
      <c r="G3709" s="167" t="s">
        <v>1409</v>
      </c>
      <c r="I3709" s="167" t="s">
        <v>1405</v>
      </c>
      <c r="J3709" s="167" t="s">
        <v>1435</v>
      </c>
      <c r="K3709" s="167" t="s">
        <v>1304</v>
      </c>
      <c r="L3709" s="167" t="s">
        <v>1436</v>
      </c>
      <c r="M3709" s="167" t="s">
        <v>4528</v>
      </c>
      <c r="O3709" s="167">
        <v>10773</v>
      </c>
      <c r="P3709" s="167" t="s">
        <v>4987</v>
      </c>
      <c r="Q3709" s="167">
        <v>6.3</v>
      </c>
      <c r="S3709" s="167">
        <f t="shared" si="57"/>
        <v>6.3</v>
      </c>
      <c r="T3709" s="167" t="s">
        <v>1361</v>
      </c>
    </row>
    <row r="3710" spans="1:20">
      <c r="A3710" s="167">
        <v>52100</v>
      </c>
      <c r="B3710" s="168">
        <v>45901</v>
      </c>
      <c r="C3710" s="168">
        <v>45901</v>
      </c>
      <c r="D3710" s="167" t="s">
        <v>5044</v>
      </c>
      <c r="E3710" s="167" t="s">
        <v>5044</v>
      </c>
      <c r="F3710" s="167" t="s">
        <v>1408</v>
      </c>
      <c r="G3710" s="167" t="s">
        <v>1409</v>
      </c>
      <c r="I3710" s="167" t="s">
        <v>1405</v>
      </c>
      <c r="J3710" s="167" t="s">
        <v>1416</v>
      </c>
      <c r="K3710" s="167" t="s">
        <v>1304</v>
      </c>
      <c r="L3710" s="167" t="s">
        <v>1417</v>
      </c>
      <c r="M3710" s="167" t="s">
        <v>4528</v>
      </c>
      <c r="O3710" s="167">
        <v>10773</v>
      </c>
      <c r="P3710" s="167" t="s">
        <v>4987</v>
      </c>
      <c r="Q3710" s="167">
        <v>12.01</v>
      </c>
      <c r="S3710" s="167">
        <f t="shared" si="57"/>
        <v>12.01</v>
      </c>
      <c r="T3710" s="167" t="s">
        <v>1361</v>
      </c>
    </row>
    <row r="3711" spans="1:20">
      <c r="A3711" s="167">
        <v>52100</v>
      </c>
      <c r="B3711" s="168">
        <v>45901</v>
      </c>
      <c r="C3711" s="168">
        <v>45901</v>
      </c>
      <c r="D3711" s="167" t="s">
        <v>5044</v>
      </c>
      <c r="E3711" s="167" t="s">
        <v>5044</v>
      </c>
      <c r="F3711" s="167" t="s">
        <v>1408</v>
      </c>
      <c r="G3711" s="167" t="s">
        <v>1409</v>
      </c>
      <c r="I3711" s="167" t="s">
        <v>1405</v>
      </c>
      <c r="J3711" s="167" t="s">
        <v>1422</v>
      </c>
      <c r="K3711" s="167" t="s">
        <v>1304</v>
      </c>
      <c r="L3711" s="167" t="s">
        <v>1423</v>
      </c>
      <c r="M3711" s="167" t="s">
        <v>4528</v>
      </c>
      <c r="O3711" s="167">
        <v>10773</v>
      </c>
      <c r="P3711" s="167" t="s">
        <v>4987</v>
      </c>
      <c r="Q3711" s="167">
        <v>23.38</v>
      </c>
      <c r="S3711" s="167">
        <f t="shared" si="57"/>
        <v>23.38</v>
      </c>
      <c r="T3711" s="167" t="s">
        <v>1361</v>
      </c>
    </row>
    <row r="3712" spans="1:20">
      <c r="A3712" s="167">
        <v>52100</v>
      </c>
      <c r="B3712" s="168">
        <v>45901</v>
      </c>
      <c r="C3712" s="168">
        <v>45901</v>
      </c>
      <c r="D3712" s="167" t="s">
        <v>5044</v>
      </c>
      <c r="E3712" s="167" t="s">
        <v>5044</v>
      </c>
      <c r="F3712" s="167" t="s">
        <v>1408</v>
      </c>
      <c r="G3712" s="167" t="s">
        <v>1409</v>
      </c>
      <c r="I3712" s="167" t="s">
        <v>1405</v>
      </c>
      <c r="J3712" s="167" t="s">
        <v>1410</v>
      </c>
      <c r="K3712" s="167" t="s">
        <v>1304</v>
      </c>
      <c r="L3712" s="167" t="s">
        <v>1411</v>
      </c>
      <c r="M3712" s="167" t="s">
        <v>4528</v>
      </c>
      <c r="O3712" s="167">
        <v>10773</v>
      </c>
      <c r="P3712" s="167" t="s">
        <v>4987</v>
      </c>
      <c r="Q3712" s="167">
        <v>125</v>
      </c>
      <c r="S3712" s="167">
        <f t="shared" si="57"/>
        <v>125</v>
      </c>
      <c r="T3712" s="167" t="s">
        <v>1361</v>
      </c>
    </row>
    <row r="3713" spans="1:20">
      <c r="A3713" s="167">
        <v>52100</v>
      </c>
      <c r="B3713" s="168">
        <v>45901</v>
      </c>
      <c r="C3713" s="168">
        <v>45901</v>
      </c>
      <c r="D3713" s="167" t="s">
        <v>5280</v>
      </c>
      <c r="E3713" s="167" t="s">
        <v>5280</v>
      </c>
      <c r="F3713" s="167" t="s">
        <v>1408</v>
      </c>
      <c r="G3713" s="167" t="s">
        <v>1409</v>
      </c>
      <c r="I3713" s="167" t="s">
        <v>1650</v>
      </c>
      <c r="J3713" s="167" t="s">
        <v>1422</v>
      </c>
      <c r="K3713" s="167" t="s">
        <v>687</v>
      </c>
      <c r="L3713" s="167" t="s">
        <v>1423</v>
      </c>
      <c r="M3713" s="167" t="s">
        <v>3302</v>
      </c>
      <c r="O3713" s="167">
        <v>10719</v>
      </c>
      <c r="P3713" s="167" t="s">
        <v>4987</v>
      </c>
      <c r="Q3713" s="167">
        <v>97.47</v>
      </c>
      <c r="S3713" s="167">
        <f t="shared" si="57"/>
        <v>97.47</v>
      </c>
      <c r="T3713" s="167" t="s">
        <v>1361</v>
      </c>
    </row>
    <row r="3714" spans="1:20">
      <c r="A3714" s="167">
        <v>52100</v>
      </c>
      <c r="B3714" s="168">
        <v>45909</v>
      </c>
      <c r="C3714" s="168">
        <v>45909</v>
      </c>
      <c r="D3714" s="167" t="s">
        <v>6135</v>
      </c>
      <c r="E3714" s="167" t="s">
        <v>5053</v>
      </c>
      <c r="I3714" s="167" t="s">
        <v>4956</v>
      </c>
      <c r="O3714" s="167">
        <v>4273</v>
      </c>
      <c r="P3714" s="167" t="s">
        <v>4981</v>
      </c>
      <c r="Q3714" s="167">
        <v>185</v>
      </c>
      <c r="S3714" s="167">
        <f t="shared" si="57"/>
        <v>185</v>
      </c>
      <c r="T3714" s="167" t="s">
        <v>1361</v>
      </c>
    </row>
    <row r="3715" spans="1:20">
      <c r="A3715" s="167">
        <v>52100</v>
      </c>
      <c r="B3715" s="168">
        <v>45910</v>
      </c>
      <c r="C3715" s="168">
        <v>45910</v>
      </c>
      <c r="D3715" s="167" t="s">
        <v>6136</v>
      </c>
      <c r="E3715" s="167" t="s">
        <v>6136</v>
      </c>
      <c r="F3715" s="167" t="s">
        <v>1425</v>
      </c>
      <c r="G3715" s="167" t="s">
        <v>1426</v>
      </c>
      <c r="I3715" s="167" t="s">
        <v>1405</v>
      </c>
      <c r="J3715" s="167" t="s">
        <v>1422</v>
      </c>
      <c r="K3715" s="167" t="s">
        <v>1321</v>
      </c>
      <c r="L3715" s="167" t="s">
        <v>1423</v>
      </c>
      <c r="M3715" s="167" t="s">
        <v>4801</v>
      </c>
      <c r="O3715" s="167">
        <v>10897</v>
      </c>
      <c r="P3715" s="167" t="s">
        <v>4987</v>
      </c>
      <c r="R3715" s="167">
        <v>15.03</v>
      </c>
      <c r="S3715" s="167">
        <f t="shared" ref="S3715:S3778" si="58">Q3715-R3715</f>
        <v>-15.03</v>
      </c>
      <c r="T3715" s="167" t="s">
        <v>1361</v>
      </c>
    </row>
    <row r="3716" spans="1:20">
      <c r="A3716" s="167">
        <v>52100</v>
      </c>
      <c r="B3716" s="168">
        <v>45915</v>
      </c>
      <c r="C3716" s="168">
        <v>45915</v>
      </c>
      <c r="D3716" s="167" t="s">
        <v>5281</v>
      </c>
      <c r="E3716" s="167" t="s">
        <v>5281</v>
      </c>
      <c r="F3716" s="167" t="s">
        <v>1408</v>
      </c>
      <c r="G3716" s="167" t="s">
        <v>1409</v>
      </c>
      <c r="I3716" s="167" t="s">
        <v>1384</v>
      </c>
      <c r="J3716" s="167" t="s">
        <v>1422</v>
      </c>
      <c r="K3716" s="167" t="s">
        <v>798</v>
      </c>
      <c r="L3716" s="167" t="s">
        <v>1423</v>
      </c>
      <c r="M3716" s="167" t="s">
        <v>1385</v>
      </c>
      <c r="O3716" s="167">
        <v>10904</v>
      </c>
      <c r="P3716" s="167" t="s">
        <v>4987</v>
      </c>
      <c r="Q3716" s="167">
        <v>10.02</v>
      </c>
      <c r="S3716" s="167">
        <f t="shared" si="58"/>
        <v>10.02</v>
      </c>
      <c r="T3716" s="167" t="s">
        <v>1361</v>
      </c>
    </row>
    <row r="3717" spans="1:20">
      <c r="A3717" s="167">
        <v>52100</v>
      </c>
      <c r="B3717" s="168">
        <v>45915</v>
      </c>
      <c r="C3717" s="168">
        <v>45915</v>
      </c>
      <c r="D3717" s="167" t="s">
        <v>5283</v>
      </c>
      <c r="E3717" s="167" t="s">
        <v>5283</v>
      </c>
      <c r="F3717" s="167" t="s">
        <v>1408</v>
      </c>
      <c r="G3717" s="167" t="s">
        <v>1409</v>
      </c>
      <c r="I3717" s="167" t="s">
        <v>1384</v>
      </c>
      <c r="J3717" s="167" t="s">
        <v>1422</v>
      </c>
      <c r="K3717" s="167" t="s">
        <v>867</v>
      </c>
      <c r="L3717" s="167" t="s">
        <v>1423</v>
      </c>
      <c r="M3717" s="167" t="s">
        <v>1392</v>
      </c>
      <c r="O3717" s="167">
        <v>10906</v>
      </c>
      <c r="P3717" s="167" t="s">
        <v>4987</v>
      </c>
      <c r="Q3717" s="167">
        <v>11.69</v>
      </c>
      <c r="S3717" s="167">
        <f t="shared" si="58"/>
        <v>11.69</v>
      </c>
      <c r="T3717" s="167" t="s">
        <v>1361</v>
      </c>
    </row>
    <row r="3718" spans="1:20">
      <c r="A3718" s="167">
        <v>52100</v>
      </c>
      <c r="B3718" s="168">
        <v>45915</v>
      </c>
      <c r="C3718" s="168">
        <v>45915</v>
      </c>
      <c r="D3718" s="167" t="s">
        <v>6137</v>
      </c>
      <c r="E3718" s="167" t="s">
        <v>6137</v>
      </c>
      <c r="F3718" s="167" t="s">
        <v>1425</v>
      </c>
      <c r="G3718" s="167" t="s">
        <v>1426</v>
      </c>
      <c r="I3718" s="167" t="s">
        <v>1405</v>
      </c>
      <c r="J3718" s="167" t="s">
        <v>1577</v>
      </c>
      <c r="K3718" s="167" t="s">
        <v>867</v>
      </c>
      <c r="L3718" s="167" t="s">
        <v>1577</v>
      </c>
      <c r="M3718" s="167" t="s">
        <v>1392</v>
      </c>
      <c r="O3718" s="167">
        <v>10920</v>
      </c>
      <c r="P3718" s="167" t="s">
        <v>4987</v>
      </c>
      <c r="Q3718" s="167">
        <v>4.17</v>
      </c>
      <c r="S3718" s="167">
        <f t="shared" si="58"/>
        <v>4.17</v>
      </c>
      <c r="T3718" s="167" t="s">
        <v>1361</v>
      </c>
    </row>
    <row r="3719" spans="1:20">
      <c r="A3719" s="167">
        <v>52100</v>
      </c>
      <c r="B3719" s="168">
        <v>45915</v>
      </c>
      <c r="C3719" s="168">
        <v>45915</v>
      </c>
      <c r="D3719" s="167" t="s">
        <v>5354</v>
      </c>
      <c r="E3719" s="167" t="s">
        <v>5354</v>
      </c>
      <c r="F3719" s="167" t="s">
        <v>1425</v>
      </c>
      <c r="G3719" s="167" t="s">
        <v>1426</v>
      </c>
      <c r="I3719" s="167" t="s">
        <v>1384</v>
      </c>
      <c r="J3719" s="167" t="s">
        <v>1450</v>
      </c>
      <c r="K3719" s="167" t="s">
        <v>1010</v>
      </c>
      <c r="L3719" s="167" t="s">
        <v>1451</v>
      </c>
      <c r="M3719" s="167" t="s">
        <v>1397</v>
      </c>
      <c r="O3719" s="167">
        <v>10907</v>
      </c>
      <c r="P3719" s="167" t="s">
        <v>4987</v>
      </c>
      <c r="Q3719" s="167">
        <v>2.64</v>
      </c>
      <c r="S3719" s="167">
        <f t="shared" si="58"/>
        <v>2.64</v>
      </c>
      <c r="T3719" s="167" t="s">
        <v>1361</v>
      </c>
    </row>
    <row r="3720" spans="1:20">
      <c r="A3720" s="167">
        <v>52100</v>
      </c>
      <c r="B3720" s="168">
        <v>45915</v>
      </c>
      <c r="C3720" s="168">
        <v>45915</v>
      </c>
      <c r="D3720" s="167" t="s">
        <v>5354</v>
      </c>
      <c r="E3720" s="167" t="s">
        <v>5354</v>
      </c>
      <c r="F3720" s="167" t="s">
        <v>1408</v>
      </c>
      <c r="G3720" s="167" t="s">
        <v>1409</v>
      </c>
      <c r="I3720" s="167" t="s">
        <v>1384</v>
      </c>
      <c r="J3720" s="167" t="s">
        <v>1435</v>
      </c>
      <c r="K3720" s="167" t="s">
        <v>1010</v>
      </c>
      <c r="L3720" s="167" t="s">
        <v>1436</v>
      </c>
      <c r="M3720" s="167" t="s">
        <v>1397</v>
      </c>
      <c r="O3720" s="167">
        <v>10907</v>
      </c>
      <c r="P3720" s="167" t="s">
        <v>4987</v>
      </c>
      <c r="Q3720" s="167">
        <v>45.9</v>
      </c>
      <c r="S3720" s="167">
        <f t="shared" si="58"/>
        <v>45.9</v>
      </c>
      <c r="T3720" s="167" t="s">
        <v>1361</v>
      </c>
    </row>
    <row r="3721" spans="1:20">
      <c r="A3721" s="167">
        <v>52100</v>
      </c>
      <c r="B3721" s="168">
        <v>45915</v>
      </c>
      <c r="C3721" s="168">
        <v>45915</v>
      </c>
      <c r="D3721" s="167" t="s">
        <v>5354</v>
      </c>
      <c r="E3721" s="167" t="s">
        <v>5354</v>
      </c>
      <c r="F3721" s="167" t="s">
        <v>1408</v>
      </c>
      <c r="G3721" s="167" t="s">
        <v>1409</v>
      </c>
      <c r="I3721" s="167" t="s">
        <v>1384</v>
      </c>
      <c r="J3721" s="167" t="s">
        <v>1422</v>
      </c>
      <c r="K3721" s="167" t="s">
        <v>1010</v>
      </c>
      <c r="L3721" s="167" t="s">
        <v>1423</v>
      </c>
      <c r="M3721" s="167" t="s">
        <v>1397</v>
      </c>
      <c r="O3721" s="167">
        <v>10907</v>
      </c>
      <c r="P3721" s="167" t="s">
        <v>4987</v>
      </c>
      <c r="Q3721" s="167">
        <v>93.52</v>
      </c>
      <c r="S3721" s="167">
        <f t="shared" si="58"/>
        <v>93.52</v>
      </c>
      <c r="T3721" s="167" t="s">
        <v>1361</v>
      </c>
    </row>
    <row r="3722" spans="1:20">
      <c r="A3722" s="167">
        <v>52100</v>
      </c>
      <c r="B3722" s="168">
        <v>45915</v>
      </c>
      <c r="C3722" s="168">
        <v>45915</v>
      </c>
      <c r="D3722" s="167" t="s">
        <v>5284</v>
      </c>
      <c r="E3722" s="167" t="s">
        <v>5284</v>
      </c>
      <c r="F3722" s="167" t="s">
        <v>1425</v>
      </c>
      <c r="G3722" s="167" t="s">
        <v>1426</v>
      </c>
      <c r="I3722" s="167" t="s">
        <v>1384</v>
      </c>
      <c r="J3722" s="167" t="s">
        <v>2998</v>
      </c>
      <c r="K3722" s="167" t="s">
        <v>1086</v>
      </c>
      <c r="L3722" s="167" t="s">
        <v>2999</v>
      </c>
      <c r="M3722" s="167" t="s">
        <v>1399</v>
      </c>
      <c r="O3722" s="167">
        <v>10908</v>
      </c>
      <c r="P3722" s="167" t="s">
        <v>4987</v>
      </c>
      <c r="Q3722" s="167">
        <v>27.62</v>
      </c>
      <c r="S3722" s="167">
        <f t="shared" si="58"/>
        <v>27.62</v>
      </c>
      <c r="T3722" s="167" t="s">
        <v>1361</v>
      </c>
    </row>
    <row r="3723" spans="1:20">
      <c r="A3723" s="167">
        <v>52100</v>
      </c>
      <c r="B3723" s="168">
        <v>45915</v>
      </c>
      <c r="C3723" s="168">
        <v>45915</v>
      </c>
      <c r="D3723" s="167" t="s">
        <v>5284</v>
      </c>
      <c r="E3723" s="167" t="s">
        <v>5284</v>
      </c>
      <c r="F3723" s="167" t="s">
        <v>1408</v>
      </c>
      <c r="G3723" s="167" t="s">
        <v>1409</v>
      </c>
      <c r="I3723" s="167" t="s">
        <v>1384</v>
      </c>
      <c r="J3723" s="167" t="s">
        <v>1422</v>
      </c>
      <c r="K3723" s="167" t="s">
        <v>1086</v>
      </c>
      <c r="L3723" s="167" t="s">
        <v>1423</v>
      </c>
      <c r="M3723" s="167" t="s">
        <v>1399</v>
      </c>
      <c r="O3723" s="167">
        <v>10908</v>
      </c>
      <c r="P3723" s="167" t="s">
        <v>4987</v>
      </c>
      <c r="Q3723" s="167">
        <v>267.2</v>
      </c>
      <c r="S3723" s="167">
        <f t="shared" si="58"/>
        <v>267.2</v>
      </c>
      <c r="T3723" s="167" t="s">
        <v>1361</v>
      </c>
    </row>
    <row r="3724" spans="1:20">
      <c r="A3724" s="167">
        <v>52100</v>
      </c>
      <c r="B3724" s="168">
        <v>45915</v>
      </c>
      <c r="C3724" s="168">
        <v>45915</v>
      </c>
      <c r="D3724" s="167" t="s">
        <v>5285</v>
      </c>
      <c r="E3724" s="167" t="s">
        <v>5285</v>
      </c>
      <c r="F3724" s="167" t="s">
        <v>1425</v>
      </c>
      <c r="G3724" s="167" t="s">
        <v>1426</v>
      </c>
      <c r="I3724" s="167" t="s">
        <v>1384</v>
      </c>
      <c r="J3724" s="167" t="s">
        <v>1450</v>
      </c>
      <c r="K3724" s="167" t="s">
        <v>1135</v>
      </c>
      <c r="L3724" s="167" t="s">
        <v>1451</v>
      </c>
      <c r="M3724" s="167" t="s">
        <v>1389</v>
      </c>
      <c r="O3724" s="167">
        <v>10909</v>
      </c>
      <c r="P3724" s="167" t="s">
        <v>4987</v>
      </c>
      <c r="Q3724" s="167">
        <v>2.64</v>
      </c>
      <c r="S3724" s="167">
        <f t="shared" si="58"/>
        <v>2.64</v>
      </c>
      <c r="T3724" s="167" t="s">
        <v>1361</v>
      </c>
    </row>
    <row r="3725" spans="1:20">
      <c r="A3725" s="167">
        <v>52100</v>
      </c>
      <c r="B3725" s="168">
        <v>45915</v>
      </c>
      <c r="C3725" s="168">
        <v>45915</v>
      </c>
      <c r="D3725" s="167" t="s">
        <v>5285</v>
      </c>
      <c r="E3725" s="167" t="s">
        <v>5285</v>
      </c>
      <c r="F3725" s="167" t="s">
        <v>1408</v>
      </c>
      <c r="G3725" s="167" t="s">
        <v>1409</v>
      </c>
      <c r="I3725" s="167" t="s">
        <v>1384</v>
      </c>
      <c r="J3725" s="167" t="s">
        <v>1435</v>
      </c>
      <c r="K3725" s="167" t="s">
        <v>1135</v>
      </c>
      <c r="L3725" s="167" t="s">
        <v>1436</v>
      </c>
      <c r="M3725" s="167" t="s">
        <v>1389</v>
      </c>
      <c r="O3725" s="167">
        <v>10909</v>
      </c>
      <c r="P3725" s="167" t="s">
        <v>4987</v>
      </c>
      <c r="Q3725" s="167">
        <v>3.6</v>
      </c>
      <c r="S3725" s="167">
        <f t="shared" si="58"/>
        <v>3.6</v>
      </c>
      <c r="T3725" s="167" t="s">
        <v>1361</v>
      </c>
    </row>
    <row r="3726" spans="1:20">
      <c r="A3726" s="167">
        <v>52100</v>
      </c>
      <c r="B3726" s="168">
        <v>45915</v>
      </c>
      <c r="C3726" s="168">
        <v>45915</v>
      </c>
      <c r="D3726" s="167" t="s">
        <v>5285</v>
      </c>
      <c r="E3726" s="167" t="s">
        <v>5285</v>
      </c>
      <c r="F3726" s="167" t="s">
        <v>1408</v>
      </c>
      <c r="G3726" s="167" t="s">
        <v>1409</v>
      </c>
      <c r="I3726" s="167" t="s">
        <v>1384</v>
      </c>
      <c r="J3726" s="167" t="s">
        <v>1624</v>
      </c>
      <c r="K3726" s="167" t="s">
        <v>1135</v>
      </c>
      <c r="L3726" s="167" t="s">
        <v>1625</v>
      </c>
      <c r="M3726" s="167" t="s">
        <v>1389</v>
      </c>
      <c r="O3726" s="167">
        <v>10909</v>
      </c>
      <c r="P3726" s="167" t="s">
        <v>4987</v>
      </c>
      <c r="Q3726" s="167">
        <v>12</v>
      </c>
      <c r="S3726" s="167">
        <f t="shared" si="58"/>
        <v>12</v>
      </c>
      <c r="T3726" s="167" t="s">
        <v>1361</v>
      </c>
    </row>
    <row r="3727" spans="1:20">
      <c r="A3727" s="167">
        <v>52100</v>
      </c>
      <c r="B3727" s="168">
        <v>45915</v>
      </c>
      <c r="C3727" s="168">
        <v>45915</v>
      </c>
      <c r="D3727" s="167" t="s">
        <v>5285</v>
      </c>
      <c r="E3727" s="167" t="s">
        <v>5285</v>
      </c>
      <c r="F3727" s="167" t="s">
        <v>1408</v>
      </c>
      <c r="G3727" s="167" t="s">
        <v>1409</v>
      </c>
      <c r="I3727" s="167" t="s">
        <v>1384</v>
      </c>
      <c r="J3727" s="167" t="s">
        <v>1422</v>
      </c>
      <c r="K3727" s="167" t="s">
        <v>1135</v>
      </c>
      <c r="L3727" s="167" t="s">
        <v>1423</v>
      </c>
      <c r="M3727" s="167" t="s">
        <v>1389</v>
      </c>
      <c r="O3727" s="167">
        <v>10909</v>
      </c>
      <c r="P3727" s="167" t="s">
        <v>4987</v>
      </c>
      <c r="Q3727" s="167">
        <v>15.03</v>
      </c>
      <c r="S3727" s="167">
        <f t="shared" si="58"/>
        <v>15.03</v>
      </c>
      <c r="T3727" s="167" t="s">
        <v>1361</v>
      </c>
    </row>
    <row r="3728" spans="1:20">
      <c r="A3728" s="167">
        <v>52100</v>
      </c>
      <c r="B3728" s="168">
        <v>45915</v>
      </c>
      <c r="C3728" s="168">
        <v>45915</v>
      </c>
      <c r="D3728" s="167" t="s">
        <v>5286</v>
      </c>
      <c r="E3728" s="167" t="s">
        <v>5286</v>
      </c>
      <c r="F3728" s="167" t="s">
        <v>1408</v>
      </c>
      <c r="G3728" s="167" t="s">
        <v>1409</v>
      </c>
      <c r="I3728" s="167" t="s">
        <v>1384</v>
      </c>
      <c r="J3728" s="167" t="s">
        <v>1422</v>
      </c>
      <c r="K3728" s="167" t="s">
        <v>1146</v>
      </c>
      <c r="L3728" s="167" t="s">
        <v>1423</v>
      </c>
      <c r="M3728" s="167" t="s">
        <v>1398</v>
      </c>
      <c r="O3728" s="167">
        <v>10910</v>
      </c>
      <c r="P3728" s="167" t="s">
        <v>4987</v>
      </c>
      <c r="Q3728" s="167">
        <v>207.08</v>
      </c>
      <c r="S3728" s="167">
        <f t="shared" si="58"/>
        <v>207.08</v>
      </c>
      <c r="T3728" s="167" t="s">
        <v>1361</v>
      </c>
    </row>
    <row r="3729" spans="1:20">
      <c r="A3729" s="167">
        <v>52100</v>
      </c>
      <c r="B3729" s="168">
        <v>45915</v>
      </c>
      <c r="C3729" s="168">
        <v>45915</v>
      </c>
      <c r="D3729" s="167" t="s">
        <v>5287</v>
      </c>
      <c r="E3729" s="167" t="s">
        <v>5287</v>
      </c>
      <c r="F3729" s="167" t="s">
        <v>1408</v>
      </c>
      <c r="G3729" s="167" t="s">
        <v>1409</v>
      </c>
      <c r="I3729" s="167" t="s">
        <v>1384</v>
      </c>
      <c r="J3729" s="167" t="s">
        <v>1422</v>
      </c>
      <c r="K3729" s="167" t="s">
        <v>1159</v>
      </c>
      <c r="L3729" s="167" t="s">
        <v>1423</v>
      </c>
      <c r="M3729" s="167" t="s">
        <v>1393</v>
      </c>
      <c r="O3729" s="167">
        <v>10911</v>
      </c>
      <c r="P3729" s="167" t="s">
        <v>4987</v>
      </c>
      <c r="Q3729" s="167">
        <v>18.37</v>
      </c>
      <c r="S3729" s="167">
        <f t="shared" si="58"/>
        <v>18.37</v>
      </c>
      <c r="T3729" s="167" t="s">
        <v>1361</v>
      </c>
    </row>
    <row r="3730" spans="1:20">
      <c r="A3730" s="167">
        <v>52100</v>
      </c>
      <c r="B3730" s="168">
        <v>45915</v>
      </c>
      <c r="C3730" s="168">
        <v>45915</v>
      </c>
      <c r="D3730" s="167" t="s">
        <v>5288</v>
      </c>
      <c r="E3730" s="167" t="s">
        <v>5288</v>
      </c>
      <c r="F3730" s="167" t="s">
        <v>1408</v>
      </c>
      <c r="G3730" s="167" t="s">
        <v>1409</v>
      </c>
      <c r="I3730" s="167" t="s">
        <v>1384</v>
      </c>
      <c r="J3730" s="167" t="s">
        <v>1435</v>
      </c>
      <c r="K3730" s="167" t="s">
        <v>1177</v>
      </c>
      <c r="L3730" s="167" t="s">
        <v>1436</v>
      </c>
      <c r="M3730" s="167" t="s">
        <v>1391</v>
      </c>
      <c r="O3730" s="167">
        <v>10912</v>
      </c>
      <c r="P3730" s="167" t="s">
        <v>4987</v>
      </c>
      <c r="Q3730" s="167">
        <v>8.1</v>
      </c>
      <c r="S3730" s="167">
        <f t="shared" si="58"/>
        <v>8.1</v>
      </c>
      <c r="T3730" s="167" t="s">
        <v>1361</v>
      </c>
    </row>
    <row r="3731" spans="1:20">
      <c r="A3731" s="167">
        <v>52100</v>
      </c>
      <c r="B3731" s="168">
        <v>45915</v>
      </c>
      <c r="C3731" s="168">
        <v>45915</v>
      </c>
      <c r="D3731" s="167" t="s">
        <v>5288</v>
      </c>
      <c r="E3731" s="167" t="s">
        <v>5288</v>
      </c>
      <c r="F3731" s="167" t="s">
        <v>1408</v>
      </c>
      <c r="G3731" s="167" t="s">
        <v>1409</v>
      </c>
      <c r="I3731" s="167" t="s">
        <v>1384</v>
      </c>
      <c r="J3731" s="167" t="s">
        <v>1422</v>
      </c>
      <c r="K3731" s="167" t="s">
        <v>1177</v>
      </c>
      <c r="L3731" s="167" t="s">
        <v>1423</v>
      </c>
      <c r="M3731" s="167" t="s">
        <v>1391</v>
      </c>
      <c r="O3731" s="167">
        <v>10912</v>
      </c>
      <c r="P3731" s="167" t="s">
        <v>4987</v>
      </c>
      <c r="Q3731" s="167">
        <v>13.36</v>
      </c>
      <c r="S3731" s="167">
        <f t="shared" si="58"/>
        <v>13.36</v>
      </c>
      <c r="T3731" s="167" t="s">
        <v>1361</v>
      </c>
    </row>
    <row r="3732" spans="1:20">
      <c r="A3732" s="167">
        <v>52100</v>
      </c>
      <c r="B3732" s="168">
        <v>45915</v>
      </c>
      <c r="C3732" s="168">
        <v>45915</v>
      </c>
      <c r="D3732" s="167" t="s">
        <v>5288</v>
      </c>
      <c r="E3732" s="167" t="s">
        <v>5288</v>
      </c>
      <c r="F3732" s="167" t="s">
        <v>1408</v>
      </c>
      <c r="G3732" s="167" t="s">
        <v>1409</v>
      </c>
      <c r="I3732" s="167" t="s">
        <v>1384</v>
      </c>
      <c r="J3732" s="167" t="s">
        <v>1432</v>
      </c>
      <c r="K3732" s="167" t="s">
        <v>1177</v>
      </c>
      <c r="L3732" s="167" t="s">
        <v>1433</v>
      </c>
      <c r="M3732" s="167" t="s">
        <v>1391</v>
      </c>
      <c r="O3732" s="167">
        <v>10912</v>
      </c>
      <c r="P3732" s="167" t="s">
        <v>4987</v>
      </c>
      <c r="Q3732" s="167">
        <v>20</v>
      </c>
      <c r="S3732" s="167">
        <f t="shared" si="58"/>
        <v>20</v>
      </c>
      <c r="T3732" s="167" t="s">
        <v>1361</v>
      </c>
    </row>
    <row r="3733" spans="1:20">
      <c r="A3733" s="167">
        <v>52100</v>
      </c>
      <c r="B3733" s="168">
        <v>45915</v>
      </c>
      <c r="C3733" s="168">
        <v>45915</v>
      </c>
      <c r="D3733" s="167" t="s">
        <v>5289</v>
      </c>
      <c r="E3733" s="167" t="s">
        <v>5289</v>
      </c>
      <c r="F3733" s="167" t="s">
        <v>1425</v>
      </c>
      <c r="G3733" s="167" t="s">
        <v>1426</v>
      </c>
      <c r="I3733" s="167" t="s">
        <v>1384</v>
      </c>
      <c r="J3733" s="167" t="s">
        <v>1450</v>
      </c>
      <c r="K3733" s="167" t="s">
        <v>1076</v>
      </c>
      <c r="L3733" s="167" t="s">
        <v>1451</v>
      </c>
      <c r="M3733" s="167" t="s">
        <v>1396</v>
      </c>
      <c r="O3733" s="167">
        <v>10914</v>
      </c>
      <c r="P3733" s="167" t="s">
        <v>4987</v>
      </c>
      <c r="Q3733" s="167">
        <v>2.66</v>
      </c>
      <c r="S3733" s="167">
        <f t="shared" si="58"/>
        <v>2.66</v>
      </c>
      <c r="T3733" s="167" t="s">
        <v>1361</v>
      </c>
    </row>
    <row r="3734" spans="1:20">
      <c r="A3734" s="167">
        <v>52100</v>
      </c>
      <c r="B3734" s="168">
        <v>45915</v>
      </c>
      <c r="C3734" s="168">
        <v>45915</v>
      </c>
      <c r="D3734" s="167" t="s">
        <v>5289</v>
      </c>
      <c r="E3734" s="167" t="s">
        <v>5289</v>
      </c>
      <c r="F3734" s="167" t="s">
        <v>1408</v>
      </c>
      <c r="G3734" s="167" t="s">
        <v>1409</v>
      </c>
      <c r="I3734" s="167" t="s">
        <v>1384</v>
      </c>
      <c r="J3734" s="167" t="s">
        <v>1435</v>
      </c>
      <c r="K3734" s="167" t="s">
        <v>1076</v>
      </c>
      <c r="L3734" s="167" t="s">
        <v>1436</v>
      </c>
      <c r="M3734" s="167" t="s">
        <v>1396</v>
      </c>
      <c r="O3734" s="167">
        <v>10914</v>
      </c>
      <c r="P3734" s="167" t="s">
        <v>4987</v>
      </c>
      <c r="Q3734" s="167">
        <v>26.1</v>
      </c>
      <c r="S3734" s="167">
        <f t="shared" si="58"/>
        <v>26.1</v>
      </c>
      <c r="T3734" s="167" t="s">
        <v>1361</v>
      </c>
    </row>
    <row r="3735" spans="1:20">
      <c r="A3735" s="167">
        <v>52100</v>
      </c>
      <c r="B3735" s="168">
        <v>45915</v>
      </c>
      <c r="C3735" s="168">
        <v>45915</v>
      </c>
      <c r="D3735" s="167" t="s">
        <v>5289</v>
      </c>
      <c r="E3735" s="167" t="s">
        <v>5289</v>
      </c>
      <c r="F3735" s="167" t="s">
        <v>1408</v>
      </c>
      <c r="G3735" s="167" t="s">
        <v>1409</v>
      </c>
      <c r="I3735" s="167" t="s">
        <v>1384</v>
      </c>
      <c r="J3735" s="167" t="s">
        <v>1422</v>
      </c>
      <c r="K3735" s="167" t="s">
        <v>1076</v>
      </c>
      <c r="L3735" s="167" t="s">
        <v>1423</v>
      </c>
      <c r="M3735" s="167" t="s">
        <v>1396</v>
      </c>
      <c r="O3735" s="167">
        <v>10914</v>
      </c>
      <c r="P3735" s="167" t="s">
        <v>4987</v>
      </c>
      <c r="Q3735" s="167">
        <v>45.09</v>
      </c>
      <c r="S3735" s="167">
        <f t="shared" si="58"/>
        <v>45.09</v>
      </c>
      <c r="T3735" s="167" t="s">
        <v>1361</v>
      </c>
    </row>
    <row r="3736" spans="1:20">
      <c r="A3736" s="167">
        <v>52100</v>
      </c>
      <c r="B3736" s="168">
        <v>45915</v>
      </c>
      <c r="C3736" s="168">
        <v>45915</v>
      </c>
      <c r="D3736" s="167" t="s">
        <v>5289</v>
      </c>
      <c r="E3736" s="167" t="s">
        <v>5289</v>
      </c>
      <c r="F3736" s="167" t="s">
        <v>1408</v>
      </c>
      <c r="G3736" s="167" t="s">
        <v>1409</v>
      </c>
      <c r="I3736" s="167" t="s">
        <v>1384</v>
      </c>
      <c r="J3736" s="167" t="s">
        <v>1413</v>
      </c>
      <c r="K3736" s="167" t="s">
        <v>1076</v>
      </c>
      <c r="L3736" s="167" t="s">
        <v>1414</v>
      </c>
      <c r="M3736" s="167" t="s">
        <v>1396</v>
      </c>
      <c r="O3736" s="167">
        <v>10914</v>
      </c>
      <c r="P3736" s="167" t="s">
        <v>4987</v>
      </c>
      <c r="Q3736" s="167">
        <v>106.2</v>
      </c>
      <c r="S3736" s="167">
        <f t="shared" si="58"/>
        <v>106.2</v>
      </c>
      <c r="T3736" s="167" t="s">
        <v>1361</v>
      </c>
    </row>
    <row r="3737" spans="1:20">
      <c r="A3737" s="167">
        <v>52100</v>
      </c>
      <c r="B3737" s="168">
        <v>45915</v>
      </c>
      <c r="C3737" s="168">
        <v>45915</v>
      </c>
      <c r="D3737" s="167" t="s">
        <v>5290</v>
      </c>
      <c r="E3737" s="167" t="s">
        <v>5290</v>
      </c>
      <c r="F3737" s="167" t="s">
        <v>1408</v>
      </c>
      <c r="G3737" s="167" t="s">
        <v>1409</v>
      </c>
      <c r="I3737" s="167" t="s">
        <v>1384</v>
      </c>
      <c r="J3737" s="167" t="s">
        <v>1422</v>
      </c>
      <c r="K3737" s="167" t="s">
        <v>1203</v>
      </c>
      <c r="L3737" s="167" t="s">
        <v>1423</v>
      </c>
      <c r="M3737" s="167" t="s">
        <v>1387</v>
      </c>
      <c r="O3737" s="167">
        <v>10915</v>
      </c>
      <c r="P3737" s="167" t="s">
        <v>4987</v>
      </c>
      <c r="Q3737" s="167">
        <v>16.7</v>
      </c>
      <c r="S3737" s="167">
        <f t="shared" si="58"/>
        <v>16.7</v>
      </c>
      <c r="T3737" s="167" t="s">
        <v>1361</v>
      </c>
    </row>
    <row r="3738" spans="1:20">
      <c r="A3738" s="167">
        <v>52100</v>
      </c>
      <c r="B3738" s="168">
        <v>45915</v>
      </c>
      <c r="C3738" s="168">
        <v>45915</v>
      </c>
      <c r="D3738" s="167" t="s">
        <v>5291</v>
      </c>
      <c r="E3738" s="167" t="s">
        <v>5291</v>
      </c>
      <c r="F3738" s="167" t="s">
        <v>1425</v>
      </c>
      <c r="G3738" s="167" t="s">
        <v>1426</v>
      </c>
      <c r="I3738" s="167" t="s">
        <v>1384</v>
      </c>
      <c r="J3738" s="167" t="s">
        <v>1450</v>
      </c>
      <c r="K3738" s="167" t="s">
        <v>1212</v>
      </c>
      <c r="L3738" s="167" t="s">
        <v>1451</v>
      </c>
      <c r="M3738" s="167" t="s">
        <v>1390</v>
      </c>
      <c r="O3738" s="167">
        <v>10916</v>
      </c>
      <c r="P3738" s="167" t="s">
        <v>4987</v>
      </c>
      <c r="Q3738" s="167">
        <v>2.64</v>
      </c>
      <c r="S3738" s="167">
        <f t="shared" si="58"/>
        <v>2.64</v>
      </c>
      <c r="T3738" s="167" t="s">
        <v>1361</v>
      </c>
    </row>
    <row r="3739" spans="1:20">
      <c r="A3739" s="167">
        <v>52100</v>
      </c>
      <c r="B3739" s="168">
        <v>45915</v>
      </c>
      <c r="C3739" s="168">
        <v>45915</v>
      </c>
      <c r="D3739" s="167" t="s">
        <v>5291</v>
      </c>
      <c r="E3739" s="167" t="s">
        <v>5291</v>
      </c>
      <c r="F3739" s="167" t="s">
        <v>1408</v>
      </c>
      <c r="G3739" s="167" t="s">
        <v>1409</v>
      </c>
      <c r="I3739" s="167" t="s">
        <v>1384</v>
      </c>
      <c r="J3739" s="167" t="s">
        <v>1422</v>
      </c>
      <c r="K3739" s="167" t="s">
        <v>1212</v>
      </c>
      <c r="L3739" s="167" t="s">
        <v>1423</v>
      </c>
      <c r="M3739" s="167" t="s">
        <v>1390</v>
      </c>
      <c r="O3739" s="167">
        <v>10916</v>
      </c>
      <c r="P3739" s="167" t="s">
        <v>4987</v>
      </c>
      <c r="Q3739" s="167">
        <v>20.04</v>
      </c>
      <c r="S3739" s="167">
        <f t="shared" si="58"/>
        <v>20.04</v>
      </c>
      <c r="T3739" s="167" t="s">
        <v>1361</v>
      </c>
    </row>
    <row r="3740" spans="1:20">
      <c r="A3740" s="167">
        <v>52100</v>
      </c>
      <c r="B3740" s="168">
        <v>45915</v>
      </c>
      <c r="C3740" s="168">
        <v>45915</v>
      </c>
      <c r="D3740" s="167" t="s">
        <v>5292</v>
      </c>
      <c r="E3740" s="167" t="s">
        <v>5292</v>
      </c>
      <c r="F3740" s="167" t="s">
        <v>1408</v>
      </c>
      <c r="G3740" s="167" t="s">
        <v>1409</v>
      </c>
      <c r="I3740" s="167" t="s">
        <v>1384</v>
      </c>
      <c r="J3740" s="167" t="s">
        <v>1416</v>
      </c>
      <c r="K3740" s="167" t="s">
        <v>1215</v>
      </c>
      <c r="L3740" s="167" t="s">
        <v>1417</v>
      </c>
      <c r="M3740" s="167" t="s">
        <v>1394</v>
      </c>
      <c r="O3740" s="167">
        <v>10921</v>
      </c>
      <c r="P3740" s="167" t="s">
        <v>4987</v>
      </c>
      <c r="Q3740" s="167">
        <v>25</v>
      </c>
      <c r="S3740" s="167">
        <f t="shared" si="58"/>
        <v>25</v>
      </c>
      <c r="T3740" s="167" t="s">
        <v>1361</v>
      </c>
    </row>
    <row r="3741" spans="1:20">
      <c r="A3741" s="167">
        <v>52100</v>
      </c>
      <c r="B3741" s="168">
        <v>45915</v>
      </c>
      <c r="C3741" s="168">
        <v>45915</v>
      </c>
      <c r="D3741" s="167" t="s">
        <v>5292</v>
      </c>
      <c r="E3741" s="167" t="s">
        <v>5292</v>
      </c>
      <c r="F3741" s="167" t="s">
        <v>1408</v>
      </c>
      <c r="G3741" s="167" t="s">
        <v>1409</v>
      </c>
      <c r="I3741" s="167" t="s">
        <v>1384</v>
      </c>
      <c r="J3741" s="167" t="s">
        <v>1435</v>
      </c>
      <c r="K3741" s="167" t="s">
        <v>1215</v>
      </c>
      <c r="L3741" s="167" t="s">
        <v>1436</v>
      </c>
      <c r="M3741" s="167" t="s">
        <v>1394</v>
      </c>
      <c r="O3741" s="167">
        <v>10921</v>
      </c>
      <c r="P3741" s="167" t="s">
        <v>4987</v>
      </c>
      <c r="Q3741" s="167">
        <v>31.5</v>
      </c>
      <c r="S3741" s="167">
        <f t="shared" si="58"/>
        <v>31.5</v>
      </c>
      <c r="T3741" s="167" t="s">
        <v>1361</v>
      </c>
    </row>
    <row r="3742" spans="1:20">
      <c r="A3742" s="167">
        <v>52100</v>
      </c>
      <c r="B3742" s="168">
        <v>45915</v>
      </c>
      <c r="C3742" s="168">
        <v>45915</v>
      </c>
      <c r="D3742" s="167" t="s">
        <v>5292</v>
      </c>
      <c r="E3742" s="167" t="s">
        <v>5292</v>
      </c>
      <c r="F3742" s="167" t="s">
        <v>1408</v>
      </c>
      <c r="G3742" s="167" t="s">
        <v>1409</v>
      </c>
      <c r="I3742" s="167" t="s">
        <v>1384</v>
      </c>
      <c r="J3742" s="167" t="s">
        <v>1422</v>
      </c>
      <c r="K3742" s="167" t="s">
        <v>1215</v>
      </c>
      <c r="L3742" s="167" t="s">
        <v>1423</v>
      </c>
      <c r="M3742" s="167" t="s">
        <v>1394</v>
      </c>
      <c r="O3742" s="167">
        <v>10921</v>
      </c>
      <c r="P3742" s="167" t="s">
        <v>4987</v>
      </c>
      <c r="Q3742" s="167">
        <v>61.79</v>
      </c>
      <c r="S3742" s="167">
        <f t="shared" si="58"/>
        <v>61.79</v>
      </c>
      <c r="T3742" s="167" t="s">
        <v>1361</v>
      </c>
    </row>
    <row r="3743" spans="1:20">
      <c r="A3743" s="167">
        <v>52100</v>
      </c>
      <c r="B3743" s="168">
        <v>45915</v>
      </c>
      <c r="C3743" s="168">
        <v>45915</v>
      </c>
      <c r="D3743" s="167" t="s">
        <v>5292</v>
      </c>
      <c r="E3743" s="167" t="s">
        <v>5292</v>
      </c>
      <c r="F3743" s="167" t="s">
        <v>1408</v>
      </c>
      <c r="G3743" s="167" t="s">
        <v>1409</v>
      </c>
      <c r="I3743" s="167" t="s">
        <v>1384</v>
      </c>
      <c r="J3743" s="167" t="s">
        <v>1413</v>
      </c>
      <c r="K3743" s="167" t="s">
        <v>1215</v>
      </c>
      <c r="L3743" s="167" t="s">
        <v>1414</v>
      </c>
      <c r="M3743" s="167" t="s">
        <v>1394</v>
      </c>
      <c r="O3743" s="167">
        <v>10921</v>
      </c>
      <c r="P3743" s="167" t="s">
        <v>4987</v>
      </c>
      <c r="Q3743" s="167">
        <v>115.05</v>
      </c>
      <c r="S3743" s="167">
        <f t="shared" si="58"/>
        <v>115.05</v>
      </c>
      <c r="T3743" s="167" t="s">
        <v>1361</v>
      </c>
    </row>
    <row r="3744" spans="1:20">
      <c r="A3744" s="167">
        <v>52100</v>
      </c>
      <c r="B3744" s="168">
        <v>45915</v>
      </c>
      <c r="C3744" s="168">
        <v>45915</v>
      </c>
      <c r="D3744" s="167" t="s">
        <v>5355</v>
      </c>
      <c r="E3744" s="167" t="s">
        <v>5355</v>
      </c>
      <c r="F3744" s="167" t="s">
        <v>1408</v>
      </c>
      <c r="G3744" s="167" t="s">
        <v>1409</v>
      </c>
      <c r="I3744" s="167" t="s">
        <v>1384</v>
      </c>
      <c r="J3744" s="167" t="s">
        <v>1422</v>
      </c>
      <c r="K3744" s="167" t="s">
        <v>1354</v>
      </c>
      <c r="L3744" s="167" t="s">
        <v>1423</v>
      </c>
      <c r="M3744" s="167" t="s">
        <v>1388</v>
      </c>
      <c r="O3744" s="167">
        <v>10918</v>
      </c>
      <c r="P3744" s="167" t="s">
        <v>4987</v>
      </c>
      <c r="Q3744" s="167">
        <v>8.35</v>
      </c>
      <c r="S3744" s="167">
        <f t="shared" si="58"/>
        <v>8.35</v>
      </c>
      <c r="T3744" s="167" t="s">
        <v>1361</v>
      </c>
    </row>
    <row r="3745" spans="1:20">
      <c r="A3745" s="167">
        <v>52100</v>
      </c>
      <c r="B3745" s="168">
        <v>45930</v>
      </c>
      <c r="C3745" s="168">
        <v>45930</v>
      </c>
      <c r="E3745" s="167" t="s">
        <v>1401</v>
      </c>
      <c r="I3745" s="167" t="s">
        <v>1384</v>
      </c>
      <c r="K3745" s="167" t="s">
        <v>1354</v>
      </c>
      <c r="M3745" s="167" t="s">
        <v>1388</v>
      </c>
      <c r="O3745" s="167">
        <v>24080</v>
      </c>
      <c r="P3745" s="167" t="s">
        <v>1386</v>
      </c>
      <c r="R3745" s="167">
        <v>8.35</v>
      </c>
      <c r="S3745" s="167">
        <f t="shared" si="58"/>
        <v>-8.35</v>
      </c>
      <c r="T3745" s="167" t="s">
        <v>1361</v>
      </c>
    </row>
    <row r="3746" spans="1:20">
      <c r="A3746" s="167">
        <v>52100</v>
      </c>
      <c r="B3746" s="168">
        <v>45930</v>
      </c>
      <c r="C3746" s="168">
        <v>45930</v>
      </c>
      <c r="E3746" s="167" t="s">
        <v>1401</v>
      </c>
      <c r="I3746" s="167" t="s">
        <v>1384</v>
      </c>
      <c r="K3746" s="167" t="s">
        <v>798</v>
      </c>
      <c r="M3746" s="167" t="s">
        <v>1385</v>
      </c>
      <c r="O3746" s="167">
        <v>24080</v>
      </c>
      <c r="P3746" s="167" t="s">
        <v>1386</v>
      </c>
      <c r="R3746" s="167">
        <v>10.02</v>
      </c>
      <c r="S3746" s="167">
        <f t="shared" si="58"/>
        <v>-10.02</v>
      </c>
      <c r="T3746" s="167" t="s">
        <v>1361</v>
      </c>
    </row>
    <row r="3747" spans="1:20">
      <c r="A3747" s="167">
        <v>52100</v>
      </c>
      <c r="B3747" s="168">
        <v>45930</v>
      </c>
      <c r="C3747" s="168">
        <v>45930</v>
      </c>
      <c r="E3747" s="167" t="s">
        <v>1401</v>
      </c>
      <c r="I3747" s="167" t="s">
        <v>1384</v>
      </c>
      <c r="K3747" s="167" t="s">
        <v>867</v>
      </c>
      <c r="M3747" s="167" t="s">
        <v>1392</v>
      </c>
      <c r="O3747" s="167">
        <v>24080</v>
      </c>
      <c r="P3747" s="167" t="s">
        <v>1386</v>
      </c>
      <c r="R3747" s="167">
        <v>11.69</v>
      </c>
      <c r="S3747" s="167">
        <f t="shared" si="58"/>
        <v>-11.69</v>
      </c>
      <c r="T3747" s="167" t="s">
        <v>1361</v>
      </c>
    </row>
    <row r="3748" spans="1:20">
      <c r="A3748" s="167">
        <v>52100</v>
      </c>
      <c r="B3748" s="168">
        <v>45930</v>
      </c>
      <c r="C3748" s="168">
        <v>45930</v>
      </c>
      <c r="E3748" s="167" t="s">
        <v>1401</v>
      </c>
      <c r="I3748" s="167" t="s">
        <v>1384</v>
      </c>
      <c r="K3748" s="167" t="s">
        <v>1203</v>
      </c>
      <c r="M3748" s="167" t="s">
        <v>1387</v>
      </c>
      <c r="O3748" s="167">
        <v>24080</v>
      </c>
      <c r="P3748" s="167" t="s">
        <v>1386</v>
      </c>
      <c r="R3748" s="167">
        <v>16.7</v>
      </c>
      <c r="S3748" s="167">
        <f t="shared" si="58"/>
        <v>-16.7</v>
      </c>
      <c r="T3748" s="167" t="s">
        <v>1361</v>
      </c>
    </row>
    <row r="3749" spans="1:20">
      <c r="A3749" s="167">
        <v>52100</v>
      </c>
      <c r="B3749" s="168">
        <v>45930</v>
      </c>
      <c r="C3749" s="168">
        <v>45930</v>
      </c>
      <c r="E3749" s="167" t="s">
        <v>1401</v>
      </c>
      <c r="I3749" s="167" t="s">
        <v>1384</v>
      </c>
      <c r="K3749" s="167" t="s">
        <v>1159</v>
      </c>
      <c r="M3749" s="167" t="s">
        <v>1393</v>
      </c>
      <c r="O3749" s="167">
        <v>24080</v>
      </c>
      <c r="P3749" s="167" t="s">
        <v>1386</v>
      </c>
      <c r="R3749" s="167">
        <v>18.37</v>
      </c>
      <c r="S3749" s="167">
        <f t="shared" si="58"/>
        <v>-18.37</v>
      </c>
      <c r="T3749" s="167" t="s">
        <v>1361</v>
      </c>
    </row>
    <row r="3750" spans="1:20">
      <c r="A3750" s="167">
        <v>52100</v>
      </c>
      <c r="B3750" s="168">
        <v>45930</v>
      </c>
      <c r="C3750" s="168">
        <v>45930</v>
      </c>
      <c r="E3750" s="167" t="s">
        <v>1401</v>
      </c>
      <c r="I3750" s="167" t="s">
        <v>1384</v>
      </c>
      <c r="K3750" s="167" t="s">
        <v>1212</v>
      </c>
      <c r="M3750" s="167" t="s">
        <v>1390</v>
      </c>
      <c r="O3750" s="167">
        <v>24080</v>
      </c>
      <c r="P3750" s="167" t="s">
        <v>1386</v>
      </c>
      <c r="R3750" s="167">
        <v>22.68</v>
      </c>
      <c r="S3750" s="167">
        <f t="shared" si="58"/>
        <v>-22.68</v>
      </c>
      <c r="T3750" s="167" t="s">
        <v>1361</v>
      </c>
    </row>
    <row r="3751" spans="1:20">
      <c r="A3751" s="167">
        <v>52100</v>
      </c>
      <c r="B3751" s="168">
        <v>45930</v>
      </c>
      <c r="C3751" s="168">
        <v>45930</v>
      </c>
      <c r="E3751" s="167" t="s">
        <v>1401</v>
      </c>
      <c r="I3751" s="167" t="s">
        <v>1384</v>
      </c>
      <c r="K3751" s="167" t="s">
        <v>1135</v>
      </c>
      <c r="M3751" s="167" t="s">
        <v>1389</v>
      </c>
      <c r="O3751" s="167">
        <v>24080</v>
      </c>
      <c r="P3751" s="167" t="s">
        <v>1386</v>
      </c>
      <c r="R3751" s="167">
        <v>33.270000000000003</v>
      </c>
      <c r="S3751" s="167">
        <f t="shared" si="58"/>
        <v>-33.270000000000003</v>
      </c>
      <c r="T3751" s="167" t="s">
        <v>1361</v>
      </c>
    </row>
    <row r="3752" spans="1:20">
      <c r="A3752" s="167">
        <v>52100</v>
      </c>
      <c r="B3752" s="168">
        <v>45930</v>
      </c>
      <c r="C3752" s="168">
        <v>45930</v>
      </c>
      <c r="E3752" s="167" t="s">
        <v>1401</v>
      </c>
      <c r="I3752" s="167" t="s">
        <v>1384</v>
      </c>
      <c r="K3752" s="167" t="s">
        <v>1177</v>
      </c>
      <c r="M3752" s="167" t="s">
        <v>1391</v>
      </c>
      <c r="O3752" s="167">
        <v>24080</v>
      </c>
      <c r="P3752" s="167" t="s">
        <v>1386</v>
      </c>
      <c r="R3752" s="167">
        <v>41.46</v>
      </c>
      <c r="S3752" s="167">
        <f t="shared" si="58"/>
        <v>-41.46</v>
      </c>
      <c r="T3752" s="167" t="s">
        <v>1361</v>
      </c>
    </row>
    <row r="3753" spans="1:20">
      <c r="A3753" s="167">
        <v>52100</v>
      </c>
      <c r="B3753" s="168">
        <v>45930</v>
      </c>
      <c r="C3753" s="168">
        <v>45930</v>
      </c>
      <c r="E3753" s="167" t="s">
        <v>1401</v>
      </c>
      <c r="I3753" s="167" t="s">
        <v>1384</v>
      </c>
      <c r="K3753" s="167" t="s">
        <v>1010</v>
      </c>
      <c r="M3753" s="167" t="s">
        <v>1397</v>
      </c>
      <c r="O3753" s="167">
        <v>24080</v>
      </c>
      <c r="P3753" s="167" t="s">
        <v>1386</v>
      </c>
      <c r="R3753" s="167">
        <v>142.06</v>
      </c>
      <c r="S3753" s="167">
        <f t="shared" si="58"/>
        <v>-142.06</v>
      </c>
      <c r="T3753" s="167" t="s">
        <v>1361</v>
      </c>
    </row>
    <row r="3754" spans="1:20">
      <c r="A3754" s="167">
        <v>52100</v>
      </c>
      <c r="B3754" s="168">
        <v>45930</v>
      </c>
      <c r="C3754" s="168">
        <v>45930</v>
      </c>
      <c r="E3754" s="167" t="s">
        <v>1401</v>
      </c>
      <c r="I3754" s="167" t="s">
        <v>1384</v>
      </c>
      <c r="K3754" s="167" t="s">
        <v>1076</v>
      </c>
      <c r="M3754" s="167" t="s">
        <v>1396</v>
      </c>
      <c r="O3754" s="167">
        <v>24080</v>
      </c>
      <c r="P3754" s="167" t="s">
        <v>1386</v>
      </c>
      <c r="R3754" s="167">
        <v>180.05</v>
      </c>
      <c r="S3754" s="167">
        <f t="shared" si="58"/>
        <v>-180.05</v>
      </c>
      <c r="T3754" s="167" t="s">
        <v>1361</v>
      </c>
    </row>
    <row r="3755" spans="1:20">
      <c r="A3755" s="167">
        <v>52100</v>
      </c>
      <c r="B3755" s="168">
        <v>45930</v>
      </c>
      <c r="C3755" s="168">
        <v>45930</v>
      </c>
      <c r="E3755" s="167" t="s">
        <v>1401</v>
      </c>
      <c r="I3755" s="167" t="s">
        <v>1384</v>
      </c>
      <c r="K3755" s="167" t="s">
        <v>1146</v>
      </c>
      <c r="M3755" s="167" t="s">
        <v>1398</v>
      </c>
      <c r="O3755" s="167">
        <v>24080</v>
      </c>
      <c r="P3755" s="167" t="s">
        <v>1386</v>
      </c>
      <c r="R3755" s="167">
        <v>207.08</v>
      </c>
      <c r="S3755" s="167">
        <f t="shared" si="58"/>
        <v>-207.08</v>
      </c>
      <c r="T3755" s="167" t="s">
        <v>1361</v>
      </c>
    </row>
    <row r="3756" spans="1:20">
      <c r="A3756" s="167">
        <v>52100</v>
      </c>
      <c r="B3756" s="168">
        <v>45930</v>
      </c>
      <c r="C3756" s="168">
        <v>45930</v>
      </c>
      <c r="E3756" s="167" t="s">
        <v>1401</v>
      </c>
      <c r="I3756" s="167" t="s">
        <v>1384</v>
      </c>
      <c r="K3756" s="167" t="s">
        <v>1215</v>
      </c>
      <c r="M3756" s="167" t="s">
        <v>1394</v>
      </c>
      <c r="O3756" s="167">
        <v>24080</v>
      </c>
      <c r="P3756" s="167" t="s">
        <v>1386</v>
      </c>
      <c r="R3756" s="167">
        <v>233.34</v>
      </c>
      <c r="S3756" s="167">
        <f t="shared" si="58"/>
        <v>-233.34</v>
      </c>
      <c r="T3756" s="167" t="s">
        <v>1361</v>
      </c>
    </row>
    <row r="3757" spans="1:20">
      <c r="A3757" s="167">
        <v>52100</v>
      </c>
      <c r="B3757" s="168">
        <v>45930</v>
      </c>
      <c r="C3757" s="168">
        <v>45930</v>
      </c>
      <c r="E3757" s="167" t="s">
        <v>1401</v>
      </c>
      <c r="I3757" s="167" t="s">
        <v>1384</v>
      </c>
      <c r="K3757" s="167" t="s">
        <v>1086</v>
      </c>
      <c r="M3757" s="167" t="s">
        <v>1399</v>
      </c>
      <c r="O3757" s="167">
        <v>24080</v>
      </c>
      <c r="P3757" s="167" t="s">
        <v>1386</v>
      </c>
      <c r="R3757" s="167">
        <v>294.82</v>
      </c>
      <c r="S3757" s="167">
        <f t="shared" si="58"/>
        <v>-294.82</v>
      </c>
      <c r="T3757" s="167" t="s">
        <v>1361</v>
      </c>
    </row>
    <row r="3758" spans="1:20">
      <c r="A3758" s="167">
        <v>52100</v>
      </c>
      <c r="B3758" s="168">
        <v>45931</v>
      </c>
      <c r="C3758" s="168">
        <v>45931</v>
      </c>
      <c r="E3758" s="167" t="s">
        <v>4969</v>
      </c>
      <c r="I3758" s="167" t="s">
        <v>1384</v>
      </c>
      <c r="K3758" s="167" t="s">
        <v>1354</v>
      </c>
      <c r="M3758" s="167" t="s">
        <v>1388</v>
      </c>
      <c r="O3758" s="167">
        <v>24081</v>
      </c>
      <c r="P3758" s="167" t="s">
        <v>1386</v>
      </c>
      <c r="Q3758" s="167">
        <v>8.35</v>
      </c>
      <c r="S3758" s="167">
        <f t="shared" si="58"/>
        <v>8.35</v>
      </c>
      <c r="T3758" s="167" t="s">
        <v>1361</v>
      </c>
    </row>
    <row r="3759" spans="1:20">
      <c r="A3759" s="167">
        <v>52100</v>
      </c>
      <c r="B3759" s="168">
        <v>45931</v>
      </c>
      <c r="C3759" s="168">
        <v>45931</v>
      </c>
      <c r="E3759" s="167" t="s">
        <v>4969</v>
      </c>
      <c r="I3759" s="167" t="s">
        <v>1384</v>
      </c>
      <c r="K3759" s="167" t="s">
        <v>798</v>
      </c>
      <c r="M3759" s="167" t="s">
        <v>1385</v>
      </c>
      <c r="O3759" s="167">
        <v>24081</v>
      </c>
      <c r="P3759" s="167" t="s">
        <v>1386</v>
      </c>
      <c r="Q3759" s="167">
        <v>10.02</v>
      </c>
      <c r="S3759" s="167">
        <f t="shared" si="58"/>
        <v>10.02</v>
      </c>
      <c r="T3759" s="167" t="s">
        <v>1361</v>
      </c>
    </row>
    <row r="3760" spans="1:20">
      <c r="A3760" s="167">
        <v>52100</v>
      </c>
      <c r="B3760" s="168">
        <v>45931</v>
      </c>
      <c r="C3760" s="168">
        <v>45931</v>
      </c>
      <c r="E3760" s="167" t="s">
        <v>4969</v>
      </c>
      <c r="I3760" s="167" t="s">
        <v>1384</v>
      </c>
      <c r="K3760" s="167" t="s">
        <v>867</v>
      </c>
      <c r="M3760" s="167" t="s">
        <v>1392</v>
      </c>
      <c r="O3760" s="167">
        <v>24081</v>
      </c>
      <c r="P3760" s="167" t="s">
        <v>1386</v>
      </c>
      <c r="Q3760" s="167">
        <v>11.69</v>
      </c>
      <c r="S3760" s="167">
        <f t="shared" si="58"/>
        <v>11.69</v>
      </c>
      <c r="T3760" s="167" t="s">
        <v>1361</v>
      </c>
    </row>
    <row r="3761" spans="1:20">
      <c r="A3761" s="167">
        <v>52100</v>
      </c>
      <c r="B3761" s="168">
        <v>45931</v>
      </c>
      <c r="C3761" s="168">
        <v>45931</v>
      </c>
      <c r="E3761" s="167" t="s">
        <v>4969</v>
      </c>
      <c r="I3761" s="167" t="s">
        <v>1384</v>
      </c>
      <c r="K3761" s="167" t="s">
        <v>1203</v>
      </c>
      <c r="M3761" s="167" t="s">
        <v>1387</v>
      </c>
      <c r="O3761" s="167">
        <v>24081</v>
      </c>
      <c r="P3761" s="167" t="s">
        <v>1386</v>
      </c>
      <c r="Q3761" s="167">
        <v>16.7</v>
      </c>
      <c r="S3761" s="167">
        <f t="shared" si="58"/>
        <v>16.7</v>
      </c>
      <c r="T3761" s="167" t="s">
        <v>1361</v>
      </c>
    </row>
    <row r="3762" spans="1:20">
      <c r="A3762" s="167">
        <v>52100</v>
      </c>
      <c r="B3762" s="168">
        <v>45931</v>
      </c>
      <c r="C3762" s="168">
        <v>45931</v>
      </c>
      <c r="E3762" s="167" t="s">
        <v>4969</v>
      </c>
      <c r="I3762" s="167" t="s">
        <v>1384</v>
      </c>
      <c r="K3762" s="167" t="s">
        <v>1159</v>
      </c>
      <c r="M3762" s="167" t="s">
        <v>1393</v>
      </c>
      <c r="O3762" s="167">
        <v>24081</v>
      </c>
      <c r="P3762" s="167" t="s">
        <v>1386</v>
      </c>
      <c r="Q3762" s="167">
        <v>18.37</v>
      </c>
      <c r="S3762" s="167">
        <f t="shared" si="58"/>
        <v>18.37</v>
      </c>
      <c r="T3762" s="167" t="s">
        <v>1361</v>
      </c>
    </row>
    <row r="3763" spans="1:20">
      <c r="A3763" s="167">
        <v>52100</v>
      </c>
      <c r="B3763" s="168">
        <v>45931</v>
      </c>
      <c r="C3763" s="168">
        <v>45931</v>
      </c>
      <c r="E3763" s="167" t="s">
        <v>4969</v>
      </c>
      <c r="I3763" s="167" t="s">
        <v>1384</v>
      </c>
      <c r="K3763" s="167" t="s">
        <v>1212</v>
      </c>
      <c r="M3763" s="167" t="s">
        <v>1390</v>
      </c>
      <c r="O3763" s="167">
        <v>24081</v>
      </c>
      <c r="P3763" s="167" t="s">
        <v>1386</v>
      </c>
      <c r="Q3763" s="167">
        <v>22.68</v>
      </c>
      <c r="S3763" s="167">
        <f t="shared" si="58"/>
        <v>22.68</v>
      </c>
      <c r="T3763" s="167" t="s">
        <v>1361</v>
      </c>
    </row>
    <row r="3764" spans="1:20">
      <c r="A3764" s="167">
        <v>52100</v>
      </c>
      <c r="B3764" s="168">
        <v>45931</v>
      </c>
      <c r="C3764" s="168">
        <v>45931</v>
      </c>
      <c r="E3764" s="167" t="s">
        <v>4969</v>
      </c>
      <c r="I3764" s="167" t="s">
        <v>1384</v>
      </c>
      <c r="K3764" s="167" t="s">
        <v>1135</v>
      </c>
      <c r="M3764" s="167" t="s">
        <v>1389</v>
      </c>
      <c r="O3764" s="167">
        <v>24081</v>
      </c>
      <c r="P3764" s="167" t="s">
        <v>1386</v>
      </c>
      <c r="Q3764" s="167">
        <v>33.270000000000003</v>
      </c>
      <c r="S3764" s="167">
        <f t="shared" si="58"/>
        <v>33.270000000000003</v>
      </c>
      <c r="T3764" s="167" t="s">
        <v>1361</v>
      </c>
    </row>
    <row r="3765" spans="1:20">
      <c r="A3765" s="167">
        <v>52100</v>
      </c>
      <c r="B3765" s="168">
        <v>45931</v>
      </c>
      <c r="C3765" s="168">
        <v>45931</v>
      </c>
      <c r="E3765" s="167" t="s">
        <v>4969</v>
      </c>
      <c r="I3765" s="167" t="s">
        <v>1384</v>
      </c>
      <c r="K3765" s="167" t="s">
        <v>1177</v>
      </c>
      <c r="M3765" s="167" t="s">
        <v>1391</v>
      </c>
      <c r="O3765" s="167">
        <v>24081</v>
      </c>
      <c r="P3765" s="167" t="s">
        <v>1386</v>
      </c>
      <c r="Q3765" s="167">
        <v>41.46</v>
      </c>
      <c r="S3765" s="167">
        <f t="shared" si="58"/>
        <v>41.46</v>
      </c>
      <c r="T3765" s="167" t="s">
        <v>1361</v>
      </c>
    </row>
    <row r="3766" spans="1:20">
      <c r="A3766" s="167">
        <v>52100</v>
      </c>
      <c r="B3766" s="168">
        <v>45931</v>
      </c>
      <c r="C3766" s="168">
        <v>45931</v>
      </c>
      <c r="E3766" s="167" t="s">
        <v>4969</v>
      </c>
      <c r="I3766" s="167" t="s">
        <v>1384</v>
      </c>
      <c r="K3766" s="167" t="s">
        <v>1010</v>
      </c>
      <c r="M3766" s="167" t="s">
        <v>1397</v>
      </c>
      <c r="O3766" s="167">
        <v>24081</v>
      </c>
      <c r="P3766" s="167" t="s">
        <v>1386</v>
      </c>
      <c r="Q3766" s="167">
        <v>142.06</v>
      </c>
      <c r="S3766" s="167">
        <f t="shared" si="58"/>
        <v>142.06</v>
      </c>
      <c r="T3766" s="167" t="s">
        <v>1361</v>
      </c>
    </row>
    <row r="3767" spans="1:20">
      <c r="A3767" s="167">
        <v>52100</v>
      </c>
      <c r="B3767" s="168">
        <v>45931</v>
      </c>
      <c r="C3767" s="168">
        <v>45931</v>
      </c>
      <c r="E3767" s="167" t="s">
        <v>4969</v>
      </c>
      <c r="I3767" s="167" t="s">
        <v>1384</v>
      </c>
      <c r="K3767" s="167" t="s">
        <v>1076</v>
      </c>
      <c r="M3767" s="167" t="s">
        <v>1396</v>
      </c>
      <c r="O3767" s="167">
        <v>24081</v>
      </c>
      <c r="P3767" s="167" t="s">
        <v>1386</v>
      </c>
      <c r="Q3767" s="167">
        <v>180.05</v>
      </c>
      <c r="S3767" s="167">
        <f t="shared" si="58"/>
        <v>180.05</v>
      </c>
      <c r="T3767" s="167" t="s">
        <v>1361</v>
      </c>
    </row>
    <row r="3768" spans="1:20">
      <c r="A3768" s="167">
        <v>52100</v>
      </c>
      <c r="B3768" s="168">
        <v>45931</v>
      </c>
      <c r="C3768" s="168">
        <v>45931</v>
      </c>
      <c r="E3768" s="167" t="s">
        <v>4969</v>
      </c>
      <c r="I3768" s="167" t="s">
        <v>1384</v>
      </c>
      <c r="K3768" s="167" t="s">
        <v>1146</v>
      </c>
      <c r="M3768" s="167" t="s">
        <v>1398</v>
      </c>
      <c r="O3768" s="167">
        <v>24081</v>
      </c>
      <c r="P3768" s="167" t="s">
        <v>1386</v>
      </c>
      <c r="Q3768" s="167">
        <v>207.08</v>
      </c>
      <c r="S3768" s="167">
        <f t="shared" si="58"/>
        <v>207.08</v>
      </c>
      <c r="T3768" s="167" t="s">
        <v>1361</v>
      </c>
    </row>
    <row r="3769" spans="1:20">
      <c r="A3769" s="167">
        <v>52100</v>
      </c>
      <c r="B3769" s="168">
        <v>45931</v>
      </c>
      <c r="C3769" s="168">
        <v>45931</v>
      </c>
      <c r="E3769" s="167" t="s">
        <v>4969</v>
      </c>
      <c r="I3769" s="167" t="s">
        <v>1384</v>
      </c>
      <c r="K3769" s="167" t="s">
        <v>1215</v>
      </c>
      <c r="M3769" s="167" t="s">
        <v>1394</v>
      </c>
      <c r="O3769" s="167">
        <v>24081</v>
      </c>
      <c r="P3769" s="167" t="s">
        <v>1386</v>
      </c>
      <c r="Q3769" s="167">
        <v>233.34</v>
      </c>
      <c r="S3769" s="167">
        <f t="shared" si="58"/>
        <v>233.34</v>
      </c>
      <c r="T3769" s="167" t="s">
        <v>1361</v>
      </c>
    </row>
    <row r="3770" spans="1:20">
      <c r="A3770" s="167">
        <v>52100</v>
      </c>
      <c r="B3770" s="168">
        <v>45931</v>
      </c>
      <c r="C3770" s="168">
        <v>45931</v>
      </c>
      <c r="E3770" s="167" t="s">
        <v>4969</v>
      </c>
      <c r="I3770" s="167" t="s">
        <v>1384</v>
      </c>
      <c r="K3770" s="167" t="s">
        <v>1086</v>
      </c>
      <c r="M3770" s="167" t="s">
        <v>1399</v>
      </c>
      <c r="O3770" s="167">
        <v>24081</v>
      </c>
      <c r="P3770" s="167" t="s">
        <v>1386</v>
      </c>
      <c r="Q3770" s="167">
        <v>294.82</v>
      </c>
      <c r="S3770" s="167">
        <f t="shared" si="58"/>
        <v>294.82</v>
      </c>
      <c r="T3770" s="167" t="s">
        <v>1361</v>
      </c>
    </row>
    <row r="3771" spans="1:20">
      <c r="A3771" s="167">
        <v>52100</v>
      </c>
      <c r="B3771" s="168">
        <v>45931</v>
      </c>
      <c r="C3771" s="168">
        <v>45931</v>
      </c>
      <c r="D3771" s="167" t="s">
        <v>5123</v>
      </c>
      <c r="E3771" s="167" t="s">
        <v>5123</v>
      </c>
      <c r="F3771" s="167" t="s">
        <v>1425</v>
      </c>
      <c r="G3771" s="167" t="s">
        <v>1426</v>
      </c>
      <c r="I3771" s="167" t="s">
        <v>1618</v>
      </c>
      <c r="J3771" s="167" t="s">
        <v>1450</v>
      </c>
      <c r="K3771" s="167" t="s">
        <v>828</v>
      </c>
      <c r="L3771" s="167" t="s">
        <v>1451</v>
      </c>
      <c r="M3771" s="167" t="s">
        <v>1626</v>
      </c>
      <c r="O3771" s="167">
        <v>10983</v>
      </c>
      <c r="P3771" s="167" t="s">
        <v>4987</v>
      </c>
      <c r="Q3771" s="167">
        <v>2.64</v>
      </c>
      <c r="S3771" s="167">
        <f t="shared" si="58"/>
        <v>2.64</v>
      </c>
      <c r="T3771" s="167" t="s">
        <v>1361</v>
      </c>
    </row>
    <row r="3772" spans="1:20">
      <c r="A3772" s="167">
        <v>52100</v>
      </c>
      <c r="B3772" s="168">
        <v>45931</v>
      </c>
      <c r="C3772" s="168">
        <v>45931</v>
      </c>
      <c r="D3772" s="167" t="s">
        <v>5123</v>
      </c>
      <c r="E3772" s="167" t="s">
        <v>5123</v>
      </c>
      <c r="F3772" s="167" t="s">
        <v>1408</v>
      </c>
      <c r="G3772" s="167" t="s">
        <v>1409</v>
      </c>
      <c r="I3772" s="167" t="s">
        <v>1618</v>
      </c>
      <c r="J3772" s="167" t="s">
        <v>1422</v>
      </c>
      <c r="K3772" s="167" t="s">
        <v>828</v>
      </c>
      <c r="L3772" s="167" t="s">
        <v>1423</v>
      </c>
      <c r="M3772" s="167" t="s">
        <v>1626</v>
      </c>
      <c r="O3772" s="167">
        <v>10983</v>
      </c>
      <c r="P3772" s="167" t="s">
        <v>4987</v>
      </c>
      <c r="Q3772" s="167">
        <v>66.8</v>
      </c>
      <c r="S3772" s="167">
        <f t="shared" si="58"/>
        <v>66.8</v>
      </c>
      <c r="T3772" s="167" t="s">
        <v>1361</v>
      </c>
    </row>
    <row r="3773" spans="1:20">
      <c r="A3773" s="167">
        <v>52100</v>
      </c>
      <c r="B3773" s="168">
        <v>45931</v>
      </c>
      <c r="C3773" s="168">
        <v>45931</v>
      </c>
      <c r="D3773" s="167" t="s">
        <v>5123</v>
      </c>
      <c r="E3773" s="167" t="s">
        <v>5123</v>
      </c>
      <c r="F3773" s="167" t="s">
        <v>1408</v>
      </c>
      <c r="G3773" s="167" t="s">
        <v>1409</v>
      </c>
      <c r="I3773" s="167" t="s">
        <v>1618</v>
      </c>
      <c r="J3773" s="167" t="s">
        <v>1624</v>
      </c>
      <c r="K3773" s="167" t="s">
        <v>828</v>
      </c>
      <c r="L3773" s="167" t="s">
        <v>1625</v>
      </c>
      <c r="M3773" s="167" t="s">
        <v>1626</v>
      </c>
      <c r="O3773" s="167">
        <v>10983</v>
      </c>
      <c r="P3773" s="167" t="s">
        <v>4987</v>
      </c>
      <c r="Q3773" s="167">
        <v>113.4</v>
      </c>
      <c r="S3773" s="167">
        <f t="shared" si="58"/>
        <v>113.4</v>
      </c>
      <c r="T3773" s="167" t="s">
        <v>1361</v>
      </c>
    </row>
    <row r="3774" spans="1:20">
      <c r="A3774" s="167">
        <v>52100</v>
      </c>
      <c r="B3774" s="168">
        <v>45931</v>
      </c>
      <c r="C3774" s="168">
        <v>45931</v>
      </c>
      <c r="D3774" s="167" t="s">
        <v>5124</v>
      </c>
      <c r="E3774" s="167" t="s">
        <v>5124</v>
      </c>
      <c r="F3774" s="167" t="s">
        <v>1425</v>
      </c>
      <c r="G3774" s="167" t="s">
        <v>1426</v>
      </c>
      <c r="I3774" s="167" t="s">
        <v>1618</v>
      </c>
      <c r="J3774" s="167" t="s">
        <v>1450</v>
      </c>
      <c r="K3774" s="167" t="s">
        <v>852</v>
      </c>
      <c r="L3774" s="167" t="s">
        <v>1451</v>
      </c>
      <c r="M3774" s="167" t="s">
        <v>1843</v>
      </c>
      <c r="O3774" s="167">
        <v>10984</v>
      </c>
      <c r="P3774" s="167" t="s">
        <v>4987</v>
      </c>
      <c r="Q3774" s="167">
        <v>2.66</v>
      </c>
      <c r="S3774" s="167">
        <f t="shared" si="58"/>
        <v>2.66</v>
      </c>
      <c r="T3774" s="167" t="s">
        <v>1361</v>
      </c>
    </row>
    <row r="3775" spans="1:20">
      <c r="A3775" s="167">
        <v>52100</v>
      </c>
      <c r="B3775" s="168">
        <v>45931</v>
      </c>
      <c r="C3775" s="168">
        <v>45931</v>
      </c>
      <c r="D3775" s="167" t="s">
        <v>5124</v>
      </c>
      <c r="E3775" s="167" t="s">
        <v>5124</v>
      </c>
      <c r="F3775" s="167" t="s">
        <v>1408</v>
      </c>
      <c r="G3775" s="167" t="s">
        <v>1409</v>
      </c>
      <c r="I3775" s="167" t="s">
        <v>1618</v>
      </c>
      <c r="J3775" s="167" t="s">
        <v>1435</v>
      </c>
      <c r="K3775" s="167" t="s">
        <v>852</v>
      </c>
      <c r="L3775" s="167" t="s">
        <v>1436</v>
      </c>
      <c r="M3775" s="167" t="s">
        <v>1843</v>
      </c>
      <c r="O3775" s="167">
        <v>10984</v>
      </c>
      <c r="P3775" s="167" t="s">
        <v>4987</v>
      </c>
      <c r="Q3775" s="167">
        <v>37.799999999999997</v>
      </c>
      <c r="S3775" s="167">
        <f t="shared" si="58"/>
        <v>37.799999999999997</v>
      </c>
      <c r="T3775" s="167" t="s">
        <v>1361</v>
      </c>
    </row>
    <row r="3776" spans="1:20">
      <c r="A3776" s="167">
        <v>52100</v>
      </c>
      <c r="B3776" s="168">
        <v>45931</v>
      </c>
      <c r="C3776" s="168">
        <v>45931</v>
      </c>
      <c r="D3776" s="167" t="s">
        <v>5124</v>
      </c>
      <c r="E3776" s="167" t="s">
        <v>5124</v>
      </c>
      <c r="F3776" s="167" t="s">
        <v>1408</v>
      </c>
      <c r="G3776" s="167" t="s">
        <v>1409</v>
      </c>
      <c r="I3776" s="167" t="s">
        <v>1618</v>
      </c>
      <c r="J3776" s="167" t="s">
        <v>1422</v>
      </c>
      <c r="K3776" s="167" t="s">
        <v>852</v>
      </c>
      <c r="L3776" s="167" t="s">
        <v>1423</v>
      </c>
      <c r="M3776" s="167" t="s">
        <v>1843</v>
      </c>
      <c r="O3776" s="167">
        <v>10984</v>
      </c>
      <c r="P3776" s="167" t="s">
        <v>4987</v>
      </c>
      <c r="Q3776" s="167">
        <v>65.13</v>
      </c>
      <c r="S3776" s="167">
        <f t="shared" si="58"/>
        <v>65.13</v>
      </c>
      <c r="T3776" s="167" t="s">
        <v>1361</v>
      </c>
    </row>
    <row r="3777" spans="1:20">
      <c r="A3777" s="167">
        <v>52100</v>
      </c>
      <c r="B3777" s="168">
        <v>45931</v>
      </c>
      <c r="C3777" s="168">
        <v>45931</v>
      </c>
      <c r="D3777" s="167" t="s">
        <v>5124</v>
      </c>
      <c r="E3777" s="167" t="s">
        <v>5124</v>
      </c>
      <c r="F3777" s="167" t="s">
        <v>1408</v>
      </c>
      <c r="G3777" s="167" t="s">
        <v>1409</v>
      </c>
      <c r="I3777" s="167" t="s">
        <v>1618</v>
      </c>
      <c r="J3777" s="167" t="s">
        <v>1410</v>
      </c>
      <c r="K3777" s="167" t="s">
        <v>852</v>
      </c>
      <c r="L3777" s="167" t="s">
        <v>1411</v>
      </c>
      <c r="M3777" s="167" t="s">
        <v>1843</v>
      </c>
      <c r="O3777" s="167">
        <v>10984</v>
      </c>
      <c r="P3777" s="167" t="s">
        <v>4987</v>
      </c>
      <c r="Q3777" s="167">
        <v>125</v>
      </c>
      <c r="S3777" s="167">
        <f t="shared" si="58"/>
        <v>125</v>
      </c>
      <c r="T3777" s="167" t="s">
        <v>1361</v>
      </c>
    </row>
    <row r="3778" spans="1:20">
      <c r="A3778" s="167">
        <v>52100</v>
      </c>
      <c r="B3778" s="168">
        <v>45931</v>
      </c>
      <c r="C3778" s="168">
        <v>45931</v>
      </c>
      <c r="D3778" s="167" t="s">
        <v>5125</v>
      </c>
      <c r="E3778" s="167" t="s">
        <v>5125</v>
      </c>
      <c r="F3778" s="167" t="s">
        <v>1425</v>
      </c>
      <c r="G3778" s="167" t="s">
        <v>1426</v>
      </c>
      <c r="I3778" s="167" t="s">
        <v>1618</v>
      </c>
      <c r="J3778" s="167" t="s">
        <v>1450</v>
      </c>
      <c r="K3778" s="167" t="s">
        <v>859</v>
      </c>
      <c r="L3778" s="167" t="s">
        <v>1451</v>
      </c>
      <c r="M3778" s="167" t="s">
        <v>1892</v>
      </c>
      <c r="O3778" s="167">
        <v>10985</v>
      </c>
      <c r="P3778" s="167" t="s">
        <v>4987</v>
      </c>
      <c r="Q3778" s="167">
        <v>2.66</v>
      </c>
      <c r="S3778" s="167">
        <f t="shared" si="58"/>
        <v>2.66</v>
      </c>
      <c r="T3778" s="167" t="s">
        <v>1361</v>
      </c>
    </row>
    <row r="3779" spans="1:20">
      <c r="A3779" s="167">
        <v>52100</v>
      </c>
      <c r="B3779" s="168">
        <v>45931</v>
      </c>
      <c r="C3779" s="168">
        <v>45931</v>
      </c>
      <c r="D3779" s="167" t="s">
        <v>5125</v>
      </c>
      <c r="E3779" s="167" t="s">
        <v>5125</v>
      </c>
      <c r="F3779" s="167" t="s">
        <v>1408</v>
      </c>
      <c r="G3779" s="167" t="s">
        <v>1409</v>
      </c>
      <c r="I3779" s="167" t="s">
        <v>1618</v>
      </c>
      <c r="J3779" s="167" t="s">
        <v>1422</v>
      </c>
      <c r="K3779" s="167" t="s">
        <v>859</v>
      </c>
      <c r="L3779" s="167" t="s">
        <v>1423</v>
      </c>
      <c r="M3779" s="167" t="s">
        <v>1892</v>
      </c>
      <c r="O3779" s="167">
        <v>10985</v>
      </c>
      <c r="P3779" s="167" t="s">
        <v>4987</v>
      </c>
      <c r="Q3779" s="167">
        <v>30.06</v>
      </c>
      <c r="S3779" s="167">
        <f t="shared" ref="S3779:S3842" si="59">Q3779-R3779</f>
        <v>30.06</v>
      </c>
      <c r="T3779" s="167" t="s">
        <v>1361</v>
      </c>
    </row>
    <row r="3780" spans="1:20">
      <c r="A3780" s="167">
        <v>52100</v>
      </c>
      <c r="B3780" s="168">
        <v>45931</v>
      </c>
      <c r="C3780" s="168">
        <v>45931</v>
      </c>
      <c r="D3780" s="167" t="s">
        <v>5126</v>
      </c>
      <c r="E3780" s="167" t="s">
        <v>5126</v>
      </c>
      <c r="F3780" s="167" t="s">
        <v>1425</v>
      </c>
      <c r="G3780" s="167" t="s">
        <v>1426</v>
      </c>
      <c r="I3780" s="167" t="s">
        <v>1618</v>
      </c>
      <c r="J3780" s="167" t="s">
        <v>1450</v>
      </c>
      <c r="K3780" s="167" t="s">
        <v>906</v>
      </c>
      <c r="L3780" s="167" t="s">
        <v>1451</v>
      </c>
      <c r="M3780" s="167" t="s">
        <v>2201</v>
      </c>
      <c r="O3780" s="167">
        <v>10986</v>
      </c>
      <c r="P3780" s="167" t="s">
        <v>4987</v>
      </c>
      <c r="Q3780" s="167">
        <v>2.66</v>
      </c>
      <c r="S3780" s="167">
        <f t="shared" si="59"/>
        <v>2.66</v>
      </c>
      <c r="T3780" s="167" t="s">
        <v>1361</v>
      </c>
    </row>
    <row r="3781" spans="1:20">
      <c r="A3781" s="167">
        <v>52100</v>
      </c>
      <c r="B3781" s="168">
        <v>45931</v>
      </c>
      <c r="C3781" s="168">
        <v>45931</v>
      </c>
      <c r="D3781" s="167" t="s">
        <v>5126</v>
      </c>
      <c r="E3781" s="167" t="s">
        <v>5126</v>
      </c>
      <c r="F3781" s="167" t="s">
        <v>1408</v>
      </c>
      <c r="G3781" s="167" t="s">
        <v>1409</v>
      </c>
      <c r="I3781" s="167" t="s">
        <v>1618</v>
      </c>
      <c r="J3781" s="167" t="s">
        <v>1435</v>
      </c>
      <c r="K3781" s="167" t="s">
        <v>906</v>
      </c>
      <c r="L3781" s="167" t="s">
        <v>1436</v>
      </c>
      <c r="M3781" s="167" t="s">
        <v>2201</v>
      </c>
      <c r="O3781" s="167">
        <v>10986</v>
      </c>
      <c r="P3781" s="167" t="s">
        <v>4987</v>
      </c>
      <c r="Q3781" s="167">
        <v>22.05</v>
      </c>
      <c r="S3781" s="167">
        <f t="shared" si="59"/>
        <v>22.05</v>
      </c>
      <c r="T3781" s="167" t="s">
        <v>1361</v>
      </c>
    </row>
    <row r="3782" spans="1:20">
      <c r="A3782" s="167">
        <v>52100</v>
      </c>
      <c r="B3782" s="168">
        <v>45931</v>
      </c>
      <c r="C3782" s="168">
        <v>45931</v>
      </c>
      <c r="D3782" s="167" t="s">
        <v>5126</v>
      </c>
      <c r="E3782" s="167" t="s">
        <v>5126</v>
      </c>
      <c r="F3782" s="167" t="s">
        <v>1408</v>
      </c>
      <c r="G3782" s="167" t="s">
        <v>1409</v>
      </c>
      <c r="I3782" s="167" t="s">
        <v>1618</v>
      </c>
      <c r="J3782" s="167" t="s">
        <v>1422</v>
      </c>
      <c r="K3782" s="167" t="s">
        <v>906</v>
      </c>
      <c r="L3782" s="167" t="s">
        <v>1423</v>
      </c>
      <c r="M3782" s="167" t="s">
        <v>2201</v>
      </c>
      <c r="O3782" s="167">
        <v>10986</v>
      </c>
      <c r="P3782" s="167" t="s">
        <v>4987</v>
      </c>
      <c r="Q3782" s="167">
        <v>31.5</v>
      </c>
      <c r="S3782" s="167">
        <f t="shared" si="59"/>
        <v>31.5</v>
      </c>
      <c r="T3782" s="167" t="s">
        <v>1361</v>
      </c>
    </row>
    <row r="3783" spans="1:20">
      <c r="A3783" s="167">
        <v>52100</v>
      </c>
      <c r="B3783" s="168">
        <v>45931</v>
      </c>
      <c r="C3783" s="168">
        <v>45931</v>
      </c>
      <c r="D3783" s="167" t="s">
        <v>5126</v>
      </c>
      <c r="E3783" s="167" t="s">
        <v>5126</v>
      </c>
      <c r="F3783" s="167" t="s">
        <v>1408</v>
      </c>
      <c r="G3783" s="167" t="s">
        <v>1409</v>
      </c>
      <c r="I3783" s="167" t="s">
        <v>1618</v>
      </c>
      <c r="J3783" s="167" t="s">
        <v>1413</v>
      </c>
      <c r="K3783" s="167" t="s">
        <v>906</v>
      </c>
      <c r="L3783" s="167" t="s">
        <v>1414</v>
      </c>
      <c r="M3783" s="167" t="s">
        <v>2201</v>
      </c>
      <c r="O3783" s="167">
        <v>10986</v>
      </c>
      <c r="P3783" s="167" t="s">
        <v>4987</v>
      </c>
      <c r="Q3783" s="167">
        <v>69</v>
      </c>
      <c r="S3783" s="167">
        <f t="shared" si="59"/>
        <v>69</v>
      </c>
      <c r="T3783" s="167" t="s">
        <v>1361</v>
      </c>
    </row>
    <row r="3784" spans="1:20">
      <c r="A3784" s="167">
        <v>52100</v>
      </c>
      <c r="B3784" s="168">
        <v>45931</v>
      </c>
      <c r="C3784" s="168">
        <v>45931</v>
      </c>
      <c r="D3784" s="167" t="s">
        <v>5127</v>
      </c>
      <c r="E3784" s="167" t="s">
        <v>5127</v>
      </c>
      <c r="F3784" s="167" t="s">
        <v>1425</v>
      </c>
      <c r="G3784" s="167" t="s">
        <v>1426</v>
      </c>
      <c r="I3784" s="167" t="s">
        <v>1618</v>
      </c>
      <c r="J3784" s="167" t="s">
        <v>1450</v>
      </c>
      <c r="K3784" s="167" t="s">
        <v>915</v>
      </c>
      <c r="L3784" s="167" t="s">
        <v>1451</v>
      </c>
      <c r="M3784" s="167" t="s">
        <v>2286</v>
      </c>
      <c r="O3784" s="167">
        <v>10988</v>
      </c>
      <c r="P3784" s="167" t="s">
        <v>4987</v>
      </c>
      <c r="Q3784" s="167">
        <v>2.64</v>
      </c>
      <c r="S3784" s="167">
        <f t="shared" si="59"/>
        <v>2.64</v>
      </c>
      <c r="T3784" s="167" t="s">
        <v>1361</v>
      </c>
    </row>
    <row r="3785" spans="1:20">
      <c r="A3785" s="167">
        <v>52100</v>
      </c>
      <c r="B3785" s="168">
        <v>45931</v>
      </c>
      <c r="C3785" s="168">
        <v>45931</v>
      </c>
      <c r="D3785" s="167" t="s">
        <v>5127</v>
      </c>
      <c r="E3785" s="167" t="s">
        <v>5127</v>
      </c>
      <c r="F3785" s="167" t="s">
        <v>1425</v>
      </c>
      <c r="G3785" s="167" t="s">
        <v>1426</v>
      </c>
      <c r="I3785" s="167" t="s">
        <v>1618</v>
      </c>
      <c r="J3785" s="167" t="s">
        <v>2301</v>
      </c>
      <c r="K3785" s="167" t="s">
        <v>915</v>
      </c>
      <c r="L3785" s="167" t="s">
        <v>2302</v>
      </c>
      <c r="M3785" s="167" t="s">
        <v>2286</v>
      </c>
      <c r="O3785" s="167">
        <v>10988</v>
      </c>
      <c r="P3785" s="167" t="s">
        <v>4987</v>
      </c>
      <c r="Q3785" s="167">
        <v>9.48</v>
      </c>
      <c r="S3785" s="167">
        <f t="shared" si="59"/>
        <v>9.48</v>
      </c>
      <c r="T3785" s="167" t="s">
        <v>1361</v>
      </c>
    </row>
    <row r="3786" spans="1:20">
      <c r="A3786" s="167">
        <v>52100</v>
      </c>
      <c r="B3786" s="168">
        <v>45931</v>
      </c>
      <c r="C3786" s="168">
        <v>45931</v>
      </c>
      <c r="D3786" s="167" t="s">
        <v>5127</v>
      </c>
      <c r="E3786" s="167" t="s">
        <v>5127</v>
      </c>
      <c r="F3786" s="167" t="s">
        <v>1425</v>
      </c>
      <c r="G3786" s="167" t="s">
        <v>1426</v>
      </c>
      <c r="I3786" s="167" t="s">
        <v>1618</v>
      </c>
      <c r="J3786" s="167" t="s">
        <v>1413</v>
      </c>
      <c r="K3786" s="167" t="s">
        <v>915</v>
      </c>
      <c r="L3786" s="167" t="s">
        <v>1414</v>
      </c>
      <c r="M3786" s="167" t="s">
        <v>2286</v>
      </c>
      <c r="O3786" s="167">
        <v>10988</v>
      </c>
      <c r="P3786" s="167" t="s">
        <v>4987</v>
      </c>
      <c r="Q3786" s="167">
        <v>545.75</v>
      </c>
      <c r="S3786" s="167">
        <f t="shared" si="59"/>
        <v>545.75</v>
      </c>
      <c r="T3786" s="167" t="s">
        <v>1361</v>
      </c>
    </row>
    <row r="3787" spans="1:20">
      <c r="A3787" s="167">
        <v>52100</v>
      </c>
      <c r="B3787" s="168">
        <v>45931</v>
      </c>
      <c r="C3787" s="168">
        <v>45931</v>
      </c>
      <c r="D3787" s="167" t="s">
        <v>5127</v>
      </c>
      <c r="E3787" s="167" t="s">
        <v>5127</v>
      </c>
      <c r="F3787" s="167" t="s">
        <v>1408</v>
      </c>
      <c r="G3787" s="167" t="s">
        <v>1409</v>
      </c>
      <c r="I3787" s="167" t="s">
        <v>1618</v>
      </c>
      <c r="J3787" s="167" t="s">
        <v>1422</v>
      </c>
      <c r="K3787" s="167" t="s">
        <v>915</v>
      </c>
      <c r="L3787" s="167" t="s">
        <v>1423</v>
      </c>
      <c r="M3787" s="167" t="s">
        <v>2286</v>
      </c>
      <c r="O3787" s="167">
        <v>10988</v>
      </c>
      <c r="P3787" s="167" t="s">
        <v>4987</v>
      </c>
      <c r="Q3787" s="167">
        <v>123.58</v>
      </c>
      <c r="S3787" s="167">
        <f t="shared" si="59"/>
        <v>123.58</v>
      </c>
      <c r="T3787" s="167" t="s">
        <v>1361</v>
      </c>
    </row>
    <row r="3788" spans="1:20">
      <c r="A3788" s="167">
        <v>52100</v>
      </c>
      <c r="B3788" s="168">
        <v>45931</v>
      </c>
      <c r="C3788" s="168">
        <v>45931</v>
      </c>
      <c r="D3788" s="167" t="s">
        <v>5127</v>
      </c>
      <c r="E3788" s="167" t="s">
        <v>5127</v>
      </c>
      <c r="F3788" s="167" t="s">
        <v>1408</v>
      </c>
      <c r="G3788" s="167" t="s">
        <v>1409</v>
      </c>
      <c r="I3788" s="167" t="s">
        <v>1618</v>
      </c>
      <c r="J3788" s="167" t="s">
        <v>1410</v>
      </c>
      <c r="K3788" s="167" t="s">
        <v>915</v>
      </c>
      <c r="L3788" s="167" t="s">
        <v>1411</v>
      </c>
      <c r="M3788" s="167" t="s">
        <v>2286</v>
      </c>
      <c r="O3788" s="167">
        <v>10988</v>
      </c>
      <c r="P3788" s="167" t="s">
        <v>4987</v>
      </c>
      <c r="Q3788" s="167">
        <v>125</v>
      </c>
      <c r="S3788" s="167">
        <f t="shared" si="59"/>
        <v>125</v>
      </c>
      <c r="T3788" s="167" t="s">
        <v>1361</v>
      </c>
    </row>
    <row r="3789" spans="1:20">
      <c r="A3789" s="167">
        <v>52100</v>
      </c>
      <c r="B3789" s="168">
        <v>45931</v>
      </c>
      <c r="C3789" s="168">
        <v>45931</v>
      </c>
      <c r="D3789" s="167" t="s">
        <v>5127</v>
      </c>
      <c r="E3789" s="167" t="s">
        <v>5127</v>
      </c>
      <c r="F3789" s="167" t="s">
        <v>1408</v>
      </c>
      <c r="G3789" s="167" t="s">
        <v>1409</v>
      </c>
      <c r="I3789" s="167" t="s">
        <v>1618</v>
      </c>
      <c r="J3789" s="167" t="s">
        <v>1410</v>
      </c>
      <c r="K3789" s="167" t="s">
        <v>915</v>
      </c>
      <c r="L3789" s="167" t="s">
        <v>1411</v>
      </c>
      <c r="M3789" s="167" t="s">
        <v>2286</v>
      </c>
      <c r="O3789" s="167">
        <v>10988</v>
      </c>
      <c r="P3789" s="167" t="s">
        <v>4987</v>
      </c>
      <c r="Q3789" s="167">
        <v>125</v>
      </c>
      <c r="S3789" s="167">
        <f t="shared" si="59"/>
        <v>125</v>
      </c>
      <c r="T3789" s="167" t="s">
        <v>1361</v>
      </c>
    </row>
    <row r="3790" spans="1:20">
      <c r="A3790" s="167">
        <v>52100</v>
      </c>
      <c r="B3790" s="168">
        <v>45931</v>
      </c>
      <c r="C3790" s="168">
        <v>45931</v>
      </c>
      <c r="D3790" s="167" t="s">
        <v>5127</v>
      </c>
      <c r="E3790" s="167" t="s">
        <v>5127</v>
      </c>
      <c r="F3790" s="167" t="s">
        <v>1408</v>
      </c>
      <c r="G3790" s="167" t="s">
        <v>1409</v>
      </c>
      <c r="I3790" s="167" t="s">
        <v>1618</v>
      </c>
      <c r="J3790" s="167" t="s">
        <v>1435</v>
      </c>
      <c r="K3790" s="167" t="s">
        <v>915</v>
      </c>
      <c r="L3790" s="167" t="s">
        <v>1436</v>
      </c>
      <c r="M3790" s="167" t="s">
        <v>2286</v>
      </c>
      <c r="O3790" s="167">
        <v>10988</v>
      </c>
      <c r="P3790" s="167" t="s">
        <v>4987</v>
      </c>
      <c r="Q3790" s="167">
        <v>163.80000000000001</v>
      </c>
      <c r="S3790" s="167">
        <f t="shared" si="59"/>
        <v>163.80000000000001</v>
      </c>
      <c r="T3790" s="167" t="s">
        <v>1361</v>
      </c>
    </row>
    <row r="3791" spans="1:20">
      <c r="A3791" s="167">
        <v>52100</v>
      </c>
      <c r="B3791" s="168">
        <v>45931</v>
      </c>
      <c r="C3791" s="168">
        <v>45931</v>
      </c>
      <c r="D3791" s="167" t="s">
        <v>5128</v>
      </c>
      <c r="E3791" s="167" t="s">
        <v>5128</v>
      </c>
      <c r="F3791" s="167" t="s">
        <v>1425</v>
      </c>
      <c r="G3791" s="167" t="s">
        <v>1426</v>
      </c>
      <c r="I3791" s="167" t="s">
        <v>1618</v>
      </c>
      <c r="J3791" s="167" t="s">
        <v>1450</v>
      </c>
      <c r="K3791" s="167" t="s">
        <v>922</v>
      </c>
      <c r="L3791" s="167" t="s">
        <v>1451</v>
      </c>
      <c r="M3791" s="167" t="s">
        <v>2309</v>
      </c>
      <c r="O3791" s="167">
        <v>10989</v>
      </c>
      <c r="P3791" s="167" t="s">
        <v>4987</v>
      </c>
      <c r="Q3791" s="167">
        <v>2.64</v>
      </c>
      <c r="S3791" s="167">
        <f t="shared" si="59"/>
        <v>2.64</v>
      </c>
      <c r="T3791" s="167" t="s">
        <v>1361</v>
      </c>
    </row>
    <row r="3792" spans="1:20">
      <c r="A3792" s="167">
        <v>52100</v>
      </c>
      <c r="B3792" s="168">
        <v>45931</v>
      </c>
      <c r="C3792" s="168">
        <v>45931</v>
      </c>
      <c r="D3792" s="167" t="s">
        <v>5128</v>
      </c>
      <c r="E3792" s="167" t="s">
        <v>5128</v>
      </c>
      <c r="F3792" s="167" t="s">
        <v>1408</v>
      </c>
      <c r="G3792" s="167" t="s">
        <v>1409</v>
      </c>
      <c r="I3792" s="167" t="s">
        <v>1618</v>
      </c>
      <c r="J3792" s="167" t="s">
        <v>1435</v>
      </c>
      <c r="K3792" s="167" t="s">
        <v>922</v>
      </c>
      <c r="L3792" s="167" t="s">
        <v>1436</v>
      </c>
      <c r="M3792" s="167" t="s">
        <v>2309</v>
      </c>
      <c r="O3792" s="167">
        <v>10989</v>
      </c>
      <c r="P3792" s="167" t="s">
        <v>4987</v>
      </c>
      <c r="Q3792" s="167">
        <v>13.5</v>
      </c>
      <c r="S3792" s="167">
        <f t="shared" si="59"/>
        <v>13.5</v>
      </c>
      <c r="T3792" s="167" t="s">
        <v>1361</v>
      </c>
    </row>
    <row r="3793" spans="1:20">
      <c r="A3793" s="167">
        <v>52100</v>
      </c>
      <c r="B3793" s="168">
        <v>45931</v>
      </c>
      <c r="C3793" s="168">
        <v>45931</v>
      </c>
      <c r="D3793" s="167" t="s">
        <v>5128</v>
      </c>
      <c r="E3793" s="167" t="s">
        <v>5128</v>
      </c>
      <c r="F3793" s="167" t="s">
        <v>1408</v>
      </c>
      <c r="G3793" s="167" t="s">
        <v>1409</v>
      </c>
      <c r="I3793" s="167" t="s">
        <v>1618</v>
      </c>
      <c r="J3793" s="167" t="s">
        <v>1422</v>
      </c>
      <c r="K3793" s="167" t="s">
        <v>922</v>
      </c>
      <c r="L3793" s="167" t="s">
        <v>1423</v>
      </c>
      <c r="M3793" s="167" t="s">
        <v>2309</v>
      </c>
      <c r="O3793" s="167">
        <v>10989</v>
      </c>
      <c r="P3793" s="167" t="s">
        <v>4987</v>
      </c>
      <c r="Q3793" s="167">
        <v>33.4</v>
      </c>
      <c r="S3793" s="167">
        <f t="shared" si="59"/>
        <v>33.4</v>
      </c>
      <c r="T3793" s="167" t="s">
        <v>1361</v>
      </c>
    </row>
    <row r="3794" spans="1:20">
      <c r="A3794" s="167">
        <v>52100</v>
      </c>
      <c r="B3794" s="168">
        <v>45931</v>
      </c>
      <c r="C3794" s="168">
        <v>45931</v>
      </c>
      <c r="D3794" s="167" t="s">
        <v>6138</v>
      </c>
      <c r="E3794" s="167" t="s">
        <v>6138</v>
      </c>
      <c r="F3794" s="167" t="s">
        <v>1408</v>
      </c>
      <c r="G3794" s="167" t="s">
        <v>1409</v>
      </c>
      <c r="I3794" s="167" t="s">
        <v>1618</v>
      </c>
      <c r="J3794" s="167" t="s">
        <v>1422</v>
      </c>
      <c r="K3794" s="167" t="s">
        <v>928</v>
      </c>
      <c r="L3794" s="167" t="s">
        <v>1423</v>
      </c>
      <c r="M3794" s="167" t="s">
        <v>2326</v>
      </c>
      <c r="O3794" s="167">
        <v>10992</v>
      </c>
      <c r="P3794" s="167" t="s">
        <v>4987</v>
      </c>
      <c r="Q3794" s="167">
        <v>344.02</v>
      </c>
      <c r="S3794" s="167">
        <f t="shared" si="59"/>
        <v>344.02</v>
      </c>
      <c r="T3794" s="167" t="s">
        <v>1361</v>
      </c>
    </row>
    <row r="3795" spans="1:20">
      <c r="A3795" s="167">
        <v>52100</v>
      </c>
      <c r="B3795" s="168">
        <v>45931</v>
      </c>
      <c r="C3795" s="168">
        <v>45931</v>
      </c>
      <c r="D3795" s="167" t="s">
        <v>5130</v>
      </c>
      <c r="E3795" s="167" t="s">
        <v>5130</v>
      </c>
      <c r="F3795" s="167" t="s">
        <v>1408</v>
      </c>
      <c r="G3795" s="167" t="s">
        <v>1409</v>
      </c>
      <c r="I3795" s="167" t="s">
        <v>1618</v>
      </c>
      <c r="J3795" s="167" t="s">
        <v>1422</v>
      </c>
      <c r="K3795" s="167" t="s">
        <v>939</v>
      </c>
      <c r="L3795" s="167" t="s">
        <v>1423</v>
      </c>
      <c r="M3795" s="167" t="s">
        <v>2406</v>
      </c>
      <c r="O3795" s="167">
        <v>10995</v>
      </c>
      <c r="P3795" s="167" t="s">
        <v>4987</v>
      </c>
      <c r="Q3795" s="167">
        <v>24.5</v>
      </c>
      <c r="S3795" s="167">
        <f t="shared" si="59"/>
        <v>24.5</v>
      </c>
      <c r="T3795" s="167" t="s">
        <v>1361</v>
      </c>
    </row>
    <row r="3796" spans="1:20">
      <c r="A3796" s="167">
        <v>52100</v>
      </c>
      <c r="B3796" s="168">
        <v>45931</v>
      </c>
      <c r="C3796" s="168">
        <v>45931</v>
      </c>
      <c r="D3796" s="167" t="s">
        <v>5520</v>
      </c>
      <c r="E3796" s="167" t="s">
        <v>5520</v>
      </c>
      <c r="F3796" s="167" t="s">
        <v>1408</v>
      </c>
      <c r="G3796" s="167" t="s">
        <v>1409</v>
      </c>
      <c r="I3796" s="167" t="s">
        <v>1618</v>
      </c>
      <c r="J3796" s="167" t="s">
        <v>1422</v>
      </c>
      <c r="K3796" s="167" t="s">
        <v>998</v>
      </c>
      <c r="L3796" s="167" t="s">
        <v>1423</v>
      </c>
      <c r="M3796" s="167" t="s">
        <v>2678</v>
      </c>
      <c r="O3796" s="167">
        <v>10996</v>
      </c>
      <c r="P3796" s="167" t="s">
        <v>4987</v>
      </c>
      <c r="Q3796" s="167">
        <v>38.409999999999997</v>
      </c>
      <c r="S3796" s="167">
        <f t="shared" si="59"/>
        <v>38.409999999999997</v>
      </c>
      <c r="T3796" s="167" t="s">
        <v>1361</v>
      </c>
    </row>
    <row r="3797" spans="1:20">
      <c r="A3797" s="167">
        <v>52100</v>
      </c>
      <c r="B3797" s="168">
        <v>45931</v>
      </c>
      <c r="C3797" s="168">
        <v>45931</v>
      </c>
      <c r="D3797" s="167" t="s">
        <v>5131</v>
      </c>
      <c r="E3797" s="167" t="s">
        <v>5131</v>
      </c>
      <c r="F3797" s="167" t="s">
        <v>1408</v>
      </c>
      <c r="G3797" s="167" t="s">
        <v>1409</v>
      </c>
      <c r="I3797" s="167" t="s">
        <v>1618</v>
      </c>
      <c r="J3797" s="167" t="s">
        <v>1435</v>
      </c>
      <c r="K3797" s="167" t="s">
        <v>1007</v>
      </c>
      <c r="L3797" s="167" t="s">
        <v>1436</v>
      </c>
      <c r="M3797" s="167" t="s">
        <v>2740</v>
      </c>
      <c r="O3797" s="167">
        <v>10997</v>
      </c>
      <c r="P3797" s="167" t="s">
        <v>4987</v>
      </c>
      <c r="Q3797" s="167">
        <v>8.1</v>
      </c>
      <c r="S3797" s="167">
        <f t="shared" si="59"/>
        <v>8.1</v>
      </c>
      <c r="T3797" s="167" t="s">
        <v>1361</v>
      </c>
    </row>
    <row r="3798" spans="1:20">
      <c r="A3798" s="167">
        <v>52100</v>
      </c>
      <c r="B3798" s="168">
        <v>45931</v>
      </c>
      <c r="C3798" s="168">
        <v>45931</v>
      </c>
      <c r="D3798" s="167" t="s">
        <v>5131</v>
      </c>
      <c r="E3798" s="167" t="s">
        <v>5131</v>
      </c>
      <c r="F3798" s="167" t="s">
        <v>1408</v>
      </c>
      <c r="G3798" s="167" t="s">
        <v>1409</v>
      </c>
      <c r="I3798" s="167" t="s">
        <v>1618</v>
      </c>
      <c r="J3798" s="167" t="s">
        <v>1422</v>
      </c>
      <c r="K3798" s="167" t="s">
        <v>1007</v>
      </c>
      <c r="L3798" s="167" t="s">
        <v>1423</v>
      </c>
      <c r="M3798" s="167" t="s">
        <v>2740</v>
      </c>
      <c r="O3798" s="167">
        <v>10997</v>
      </c>
      <c r="P3798" s="167" t="s">
        <v>4987</v>
      </c>
      <c r="Q3798" s="167">
        <v>23.38</v>
      </c>
      <c r="S3798" s="167">
        <f t="shared" si="59"/>
        <v>23.38</v>
      </c>
      <c r="T3798" s="167" t="s">
        <v>1361</v>
      </c>
    </row>
    <row r="3799" spans="1:20">
      <c r="A3799" s="167">
        <v>52100</v>
      </c>
      <c r="B3799" s="168">
        <v>45931</v>
      </c>
      <c r="C3799" s="168">
        <v>45931</v>
      </c>
      <c r="D3799" s="167" t="s">
        <v>5131</v>
      </c>
      <c r="E3799" s="167" t="s">
        <v>5131</v>
      </c>
      <c r="F3799" s="167" t="s">
        <v>1408</v>
      </c>
      <c r="G3799" s="167" t="s">
        <v>1409</v>
      </c>
      <c r="I3799" s="167" t="s">
        <v>1618</v>
      </c>
      <c r="J3799" s="167" t="s">
        <v>1624</v>
      </c>
      <c r="K3799" s="167" t="s">
        <v>1007</v>
      </c>
      <c r="L3799" s="167" t="s">
        <v>1625</v>
      </c>
      <c r="M3799" s="167" t="s">
        <v>2740</v>
      </c>
      <c r="O3799" s="167">
        <v>10997</v>
      </c>
      <c r="P3799" s="167" t="s">
        <v>4987</v>
      </c>
      <c r="Q3799" s="167">
        <v>24</v>
      </c>
      <c r="S3799" s="167">
        <f t="shared" si="59"/>
        <v>24</v>
      </c>
      <c r="T3799" s="167" t="s">
        <v>1361</v>
      </c>
    </row>
    <row r="3800" spans="1:20">
      <c r="A3800" s="167">
        <v>52100</v>
      </c>
      <c r="B3800" s="168">
        <v>45931</v>
      </c>
      <c r="C3800" s="168">
        <v>45931</v>
      </c>
      <c r="D3800" s="167" t="s">
        <v>5131</v>
      </c>
      <c r="E3800" s="167" t="s">
        <v>5131</v>
      </c>
      <c r="F3800" s="167" t="s">
        <v>1408</v>
      </c>
      <c r="G3800" s="167" t="s">
        <v>1409</v>
      </c>
      <c r="I3800" s="167" t="s">
        <v>1618</v>
      </c>
      <c r="J3800" s="167" t="s">
        <v>1413</v>
      </c>
      <c r="K3800" s="167" t="s">
        <v>1007</v>
      </c>
      <c r="L3800" s="167" t="s">
        <v>1414</v>
      </c>
      <c r="M3800" s="167" t="s">
        <v>2740</v>
      </c>
      <c r="O3800" s="167">
        <v>10997</v>
      </c>
      <c r="P3800" s="167" t="s">
        <v>4987</v>
      </c>
      <c r="Q3800" s="167">
        <v>29.5</v>
      </c>
      <c r="S3800" s="167">
        <f t="shared" si="59"/>
        <v>29.5</v>
      </c>
      <c r="T3800" s="167" t="s">
        <v>1361</v>
      </c>
    </row>
    <row r="3801" spans="1:20">
      <c r="A3801" s="167">
        <v>52100</v>
      </c>
      <c r="B3801" s="168">
        <v>45931</v>
      </c>
      <c r="C3801" s="168">
        <v>45931</v>
      </c>
      <c r="D3801" s="167" t="s">
        <v>5294</v>
      </c>
      <c r="E3801" s="167" t="s">
        <v>5294</v>
      </c>
      <c r="F3801" s="167" t="s">
        <v>1408</v>
      </c>
      <c r="G3801" s="167" t="s">
        <v>1409</v>
      </c>
      <c r="I3801" s="167" t="s">
        <v>1618</v>
      </c>
      <c r="J3801" s="167" t="s">
        <v>2808</v>
      </c>
      <c r="K3801" s="167" t="s">
        <v>1013</v>
      </c>
      <c r="L3801" s="167" t="s">
        <v>2809</v>
      </c>
      <c r="M3801" s="167" t="s">
        <v>2798</v>
      </c>
      <c r="O3801" s="167">
        <v>10998</v>
      </c>
      <c r="P3801" s="167" t="s">
        <v>4987</v>
      </c>
      <c r="Q3801" s="167">
        <v>2</v>
      </c>
      <c r="S3801" s="167">
        <f t="shared" si="59"/>
        <v>2</v>
      </c>
      <c r="T3801" s="167" t="s">
        <v>1361</v>
      </c>
    </row>
    <row r="3802" spans="1:20">
      <c r="A3802" s="167">
        <v>52100</v>
      </c>
      <c r="B3802" s="168">
        <v>45931</v>
      </c>
      <c r="C3802" s="168">
        <v>45931</v>
      </c>
      <c r="D3802" s="167" t="s">
        <v>5294</v>
      </c>
      <c r="E3802" s="167" t="s">
        <v>5294</v>
      </c>
      <c r="F3802" s="167" t="s">
        <v>1408</v>
      </c>
      <c r="G3802" s="167" t="s">
        <v>1409</v>
      </c>
      <c r="I3802" s="167" t="s">
        <v>1618</v>
      </c>
      <c r="J3802" s="167" t="s">
        <v>1422</v>
      </c>
      <c r="K3802" s="167" t="s">
        <v>1013</v>
      </c>
      <c r="L3802" s="167" t="s">
        <v>1423</v>
      </c>
      <c r="M3802" s="167" t="s">
        <v>2798</v>
      </c>
      <c r="O3802" s="167">
        <v>10998</v>
      </c>
      <c r="P3802" s="167" t="s">
        <v>4987</v>
      </c>
      <c r="Q3802" s="167">
        <v>8.35</v>
      </c>
      <c r="S3802" s="167">
        <f t="shared" si="59"/>
        <v>8.35</v>
      </c>
      <c r="T3802" s="167" t="s">
        <v>1361</v>
      </c>
    </row>
    <row r="3803" spans="1:20">
      <c r="A3803" s="167">
        <v>52100</v>
      </c>
      <c r="B3803" s="168">
        <v>45931</v>
      </c>
      <c r="C3803" s="168">
        <v>45931</v>
      </c>
      <c r="D3803" s="167" t="s">
        <v>5294</v>
      </c>
      <c r="E3803" s="167" t="s">
        <v>5294</v>
      </c>
      <c r="F3803" s="167" t="s">
        <v>1408</v>
      </c>
      <c r="G3803" s="167" t="s">
        <v>1409</v>
      </c>
      <c r="I3803" s="167" t="s">
        <v>1618</v>
      </c>
      <c r="J3803" s="167" t="s">
        <v>1435</v>
      </c>
      <c r="K3803" s="167" t="s">
        <v>1013</v>
      </c>
      <c r="L3803" s="167" t="s">
        <v>1436</v>
      </c>
      <c r="M3803" s="167" t="s">
        <v>2798</v>
      </c>
      <c r="O3803" s="167">
        <v>10998</v>
      </c>
      <c r="P3803" s="167" t="s">
        <v>4987</v>
      </c>
      <c r="Q3803" s="167">
        <v>10.8</v>
      </c>
      <c r="S3803" s="167">
        <f t="shared" si="59"/>
        <v>10.8</v>
      </c>
      <c r="T3803" s="167" t="s">
        <v>1361</v>
      </c>
    </row>
    <row r="3804" spans="1:20">
      <c r="A3804" s="167">
        <v>52100</v>
      </c>
      <c r="B3804" s="168">
        <v>45931</v>
      </c>
      <c r="C3804" s="168">
        <v>45931</v>
      </c>
      <c r="D3804" s="167" t="s">
        <v>5294</v>
      </c>
      <c r="E3804" s="167" t="s">
        <v>5294</v>
      </c>
      <c r="F3804" s="167" t="s">
        <v>1408</v>
      </c>
      <c r="G3804" s="167" t="s">
        <v>1409</v>
      </c>
      <c r="I3804" s="167" t="s">
        <v>1618</v>
      </c>
      <c r="J3804" s="167" t="s">
        <v>1416</v>
      </c>
      <c r="K3804" s="167" t="s">
        <v>1013</v>
      </c>
      <c r="L3804" s="167" t="s">
        <v>1417</v>
      </c>
      <c r="M3804" s="167" t="s">
        <v>2798</v>
      </c>
      <c r="O3804" s="167">
        <v>10998</v>
      </c>
      <c r="P3804" s="167" t="s">
        <v>4987</v>
      </c>
      <c r="Q3804" s="167">
        <v>12.01</v>
      </c>
      <c r="S3804" s="167">
        <f t="shared" si="59"/>
        <v>12.01</v>
      </c>
      <c r="T3804" s="167" t="s">
        <v>1361</v>
      </c>
    </row>
    <row r="3805" spans="1:20">
      <c r="A3805" s="167">
        <v>52100</v>
      </c>
      <c r="B3805" s="168">
        <v>45931</v>
      </c>
      <c r="C3805" s="168">
        <v>45931</v>
      </c>
      <c r="D3805" s="167" t="s">
        <v>5294</v>
      </c>
      <c r="E3805" s="167" t="s">
        <v>5294</v>
      </c>
      <c r="F3805" s="167" t="s">
        <v>1408</v>
      </c>
      <c r="G3805" s="167" t="s">
        <v>1409</v>
      </c>
      <c r="I3805" s="167" t="s">
        <v>1618</v>
      </c>
      <c r="J3805" s="167" t="s">
        <v>1413</v>
      </c>
      <c r="K3805" s="167" t="s">
        <v>1013</v>
      </c>
      <c r="L3805" s="167" t="s">
        <v>1414</v>
      </c>
      <c r="M3805" s="167" t="s">
        <v>2798</v>
      </c>
      <c r="O3805" s="167">
        <v>10998</v>
      </c>
      <c r="P3805" s="167" t="s">
        <v>4987</v>
      </c>
      <c r="Q3805" s="167">
        <v>35.4</v>
      </c>
      <c r="S3805" s="167">
        <f t="shared" si="59"/>
        <v>35.4</v>
      </c>
      <c r="T3805" s="167" t="s">
        <v>1361</v>
      </c>
    </row>
    <row r="3806" spans="1:20">
      <c r="A3806" s="167">
        <v>52100</v>
      </c>
      <c r="B3806" s="168">
        <v>45931</v>
      </c>
      <c r="C3806" s="168">
        <v>45931</v>
      </c>
      <c r="D3806" s="167" t="s">
        <v>5294</v>
      </c>
      <c r="E3806" s="167" t="s">
        <v>5294</v>
      </c>
      <c r="F3806" s="167" t="s">
        <v>1408</v>
      </c>
      <c r="G3806" s="167" t="s">
        <v>1409</v>
      </c>
      <c r="I3806" s="167" t="s">
        <v>1618</v>
      </c>
      <c r="J3806" s="167" t="s">
        <v>1624</v>
      </c>
      <c r="K3806" s="167" t="s">
        <v>1013</v>
      </c>
      <c r="L3806" s="167" t="s">
        <v>1625</v>
      </c>
      <c r="M3806" s="167" t="s">
        <v>2798</v>
      </c>
      <c r="O3806" s="167">
        <v>10998</v>
      </c>
      <c r="P3806" s="167" t="s">
        <v>4987</v>
      </c>
      <c r="Q3806" s="167">
        <v>48</v>
      </c>
      <c r="S3806" s="167">
        <f t="shared" si="59"/>
        <v>48</v>
      </c>
      <c r="T3806" s="167" t="s">
        <v>1361</v>
      </c>
    </row>
    <row r="3807" spans="1:20">
      <c r="A3807" s="167">
        <v>52100</v>
      </c>
      <c r="B3807" s="168">
        <v>45931</v>
      </c>
      <c r="C3807" s="168">
        <v>45931</v>
      </c>
      <c r="D3807" s="167" t="s">
        <v>5294</v>
      </c>
      <c r="E3807" s="167" t="s">
        <v>5294</v>
      </c>
      <c r="F3807" s="167" t="s">
        <v>1408</v>
      </c>
      <c r="G3807" s="167" t="s">
        <v>1409</v>
      </c>
      <c r="I3807" s="167" t="s">
        <v>1618</v>
      </c>
      <c r="J3807" s="167" t="s">
        <v>1410</v>
      </c>
      <c r="K3807" s="167" t="s">
        <v>1013</v>
      </c>
      <c r="L3807" s="167" t="s">
        <v>1411</v>
      </c>
      <c r="M3807" s="167" t="s">
        <v>2798</v>
      </c>
      <c r="O3807" s="167">
        <v>10998</v>
      </c>
      <c r="P3807" s="167" t="s">
        <v>4987</v>
      </c>
      <c r="Q3807" s="167">
        <v>125</v>
      </c>
      <c r="S3807" s="167">
        <f t="shared" si="59"/>
        <v>125</v>
      </c>
      <c r="T3807" s="167" t="s">
        <v>1361</v>
      </c>
    </row>
    <row r="3808" spans="1:20">
      <c r="A3808" s="167">
        <v>52100</v>
      </c>
      <c r="B3808" s="168">
        <v>45931</v>
      </c>
      <c r="C3808" s="168">
        <v>45931</v>
      </c>
      <c r="D3808" s="167" t="s">
        <v>5295</v>
      </c>
      <c r="E3808" s="167" t="s">
        <v>5295</v>
      </c>
      <c r="F3808" s="167" t="s">
        <v>1425</v>
      </c>
      <c r="G3808" s="167" t="s">
        <v>1426</v>
      </c>
      <c r="I3808" s="167" t="s">
        <v>1618</v>
      </c>
      <c r="J3808" s="167" t="s">
        <v>1450</v>
      </c>
      <c r="K3808" s="167" t="s">
        <v>1079</v>
      </c>
      <c r="L3808" s="167" t="s">
        <v>1451</v>
      </c>
      <c r="M3808" s="167" t="s">
        <v>2948</v>
      </c>
      <c r="O3808" s="167">
        <v>10999</v>
      </c>
      <c r="P3808" s="167" t="s">
        <v>4987</v>
      </c>
      <c r="Q3808" s="167">
        <v>7.98</v>
      </c>
      <c r="S3808" s="167">
        <f t="shared" si="59"/>
        <v>7.98</v>
      </c>
      <c r="T3808" s="167" t="s">
        <v>1361</v>
      </c>
    </row>
    <row r="3809" spans="1:20">
      <c r="A3809" s="167">
        <v>52100</v>
      </c>
      <c r="B3809" s="168">
        <v>45931</v>
      </c>
      <c r="C3809" s="168">
        <v>45931</v>
      </c>
      <c r="D3809" s="167" t="s">
        <v>5295</v>
      </c>
      <c r="E3809" s="167" t="s">
        <v>5295</v>
      </c>
      <c r="F3809" s="167" t="s">
        <v>1408</v>
      </c>
      <c r="G3809" s="167" t="s">
        <v>1409</v>
      </c>
      <c r="I3809" s="167" t="s">
        <v>1618</v>
      </c>
      <c r="J3809" s="167" t="s">
        <v>1416</v>
      </c>
      <c r="K3809" s="167" t="s">
        <v>1079</v>
      </c>
      <c r="L3809" s="167" t="s">
        <v>1417</v>
      </c>
      <c r="M3809" s="167" t="s">
        <v>2948</v>
      </c>
      <c r="O3809" s="167">
        <v>10999</v>
      </c>
      <c r="P3809" s="167" t="s">
        <v>4987</v>
      </c>
      <c r="Q3809" s="167">
        <v>25</v>
      </c>
      <c r="S3809" s="167">
        <f t="shared" si="59"/>
        <v>25</v>
      </c>
      <c r="T3809" s="167" t="s">
        <v>1361</v>
      </c>
    </row>
    <row r="3810" spans="1:20">
      <c r="A3810" s="167">
        <v>52100</v>
      </c>
      <c r="B3810" s="168">
        <v>45931</v>
      </c>
      <c r="C3810" s="168">
        <v>45931</v>
      </c>
      <c r="D3810" s="167" t="s">
        <v>5295</v>
      </c>
      <c r="E3810" s="167" t="s">
        <v>5295</v>
      </c>
      <c r="F3810" s="167" t="s">
        <v>1408</v>
      </c>
      <c r="G3810" s="167" t="s">
        <v>1409</v>
      </c>
      <c r="I3810" s="167" t="s">
        <v>1618</v>
      </c>
      <c r="J3810" s="167" t="s">
        <v>1435</v>
      </c>
      <c r="K3810" s="167" t="s">
        <v>1079</v>
      </c>
      <c r="L3810" s="167" t="s">
        <v>1436</v>
      </c>
      <c r="M3810" s="167" t="s">
        <v>2948</v>
      </c>
      <c r="O3810" s="167">
        <v>10999</v>
      </c>
      <c r="P3810" s="167" t="s">
        <v>4987</v>
      </c>
      <c r="Q3810" s="167">
        <v>83.7</v>
      </c>
      <c r="S3810" s="167">
        <f t="shared" si="59"/>
        <v>83.7</v>
      </c>
      <c r="T3810" s="167" t="s">
        <v>1361</v>
      </c>
    </row>
    <row r="3811" spans="1:20">
      <c r="A3811" s="167">
        <v>52100</v>
      </c>
      <c r="B3811" s="168">
        <v>45931</v>
      </c>
      <c r="C3811" s="168">
        <v>45931</v>
      </c>
      <c r="D3811" s="167" t="s">
        <v>5295</v>
      </c>
      <c r="E3811" s="167" t="s">
        <v>5295</v>
      </c>
      <c r="F3811" s="167" t="s">
        <v>1408</v>
      </c>
      <c r="G3811" s="167" t="s">
        <v>1409</v>
      </c>
      <c r="I3811" s="167" t="s">
        <v>1618</v>
      </c>
      <c r="J3811" s="167" t="s">
        <v>1422</v>
      </c>
      <c r="K3811" s="167" t="s">
        <v>1079</v>
      </c>
      <c r="L3811" s="167" t="s">
        <v>1423</v>
      </c>
      <c r="M3811" s="167" t="s">
        <v>2948</v>
      </c>
      <c r="O3811" s="167">
        <v>10999</v>
      </c>
      <c r="P3811" s="167" t="s">
        <v>4987</v>
      </c>
      <c r="Q3811" s="167">
        <v>127.75</v>
      </c>
      <c r="S3811" s="167">
        <f t="shared" si="59"/>
        <v>127.75</v>
      </c>
      <c r="T3811" s="167" t="s">
        <v>1361</v>
      </c>
    </row>
    <row r="3812" spans="1:20">
      <c r="A3812" s="167">
        <v>52100</v>
      </c>
      <c r="B3812" s="168">
        <v>45931</v>
      </c>
      <c r="C3812" s="168">
        <v>45931</v>
      </c>
      <c r="D3812" s="167" t="s">
        <v>5295</v>
      </c>
      <c r="E3812" s="167" t="s">
        <v>5295</v>
      </c>
      <c r="F3812" s="167" t="s">
        <v>1408</v>
      </c>
      <c r="G3812" s="167" t="s">
        <v>1409</v>
      </c>
      <c r="I3812" s="167" t="s">
        <v>1618</v>
      </c>
      <c r="J3812" s="167" t="s">
        <v>1410</v>
      </c>
      <c r="K3812" s="167" t="s">
        <v>1079</v>
      </c>
      <c r="L3812" s="167" t="s">
        <v>1411</v>
      </c>
      <c r="M3812" s="167" t="s">
        <v>2948</v>
      </c>
      <c r="O3812" s="167">
        <v>10999</v>
      </c>
      <c r="P3812" s="167" t="s">
        <v>4987</v>
      </c>
      <c r="Q3812" s="167">
        <v>250</v>
      </c>
      <c r="S3812" s="167">
        <f t="shared" si="59"/>
        <v>250</v>
      </c>
      <c r="T3812" s="167" t="s">
        <v>1361</v>
      </c>
    </row>
    <row r="3813" spans="1:20">
      <c r="A3813" s="167">
        <v>52100</v>
      </c>
      <c r="B3813" s="168">
        <v>45931</v>
      </c>
      <c r="C3813" s="168">
        <v>45931</v>
      </c>
      <c r="D3813" s="167" t="s">
        <v>5295</v>
      </c>
      <c r="E3813" s="167" t="s">
        <v>5295</v>
      </c>
      <c r="F3813" s="167" t="s">
        <v>1408</v>
      </c>
      <c r="G3813" s="167" t="s">
        <v>1409</v>
      </c>
      <c r="I3813" s="167" t="s">
        <v>1618</v>
      </c>
      <c r="J3813" s="167" t="s">
        <v>1413</v>
      </c>
      <c r="K3813" s="167" t="s">
        <v>1079</v>
      </c>
      <c r="L3813" s="167" t="s">
        <v>1414</v>
      </c>
      <c r="M3813" s="167" t="s">
        <v>2948</v>
      </c>
      <c r="O3813" s="167">
        <v>10999</v>
      </c>
      <c r="P3813" s="167" t="s">
        <v>4987</v>
      </c>
      <c r="Q3813" s="167">
        <v>318.60000000000002</v>
      </c>
      <c r="S3813" s="167">
        <f t="shared" si="59"/>
        <v>318.60000000000002</v>
      </c>
      <c r="T3813" s="167" t="s">
        <v>1361</v>
      </c>
    </row>
    <row r="3814" spans="1:20">
      <c r="A3814" s="167">
        <v>52100</v>
      </c>
      <c r="B3814" s="168">
        <v>45931</v>
      </c>
      <c r="C3814" s="168">
        <v>45931</v>
      </c>
      <c r="D3814" s="167" t="s">
        <v>6139</v>
      </c>
      <c r="E3814" s="167" t="s">
        <v>6139</v>
      </c>
      <c r="F3814" s="167" t="s">
        <v>1425</v>
      </c>
      <c r="G3814" s="167" t="s">
        <v>1426</v>
      </c>
      <c r="I3814" s="167" t="s">
        <v>1618</v>
      </c>
      <c r="J3814" s="167" t="s">
        <v>2183</v>
      </c>
      <c r="K3814" s="167" t="s">
        <v>1108</v>
      </c>
      <c r="L3814" s="167" t="s">
        <v>2184</v>
      </c>
      <c r="M3814" s="167" t="s">
        <v>3343</v>
      </c>
      <c r="O3814" s="167">
        <v>11000</v>
      </c>
      <c r="P3814" s="167" t="s">
        <v>4987</v>
      </c>
      <c r="Q3814" s="167">
        <v>50</v>
      </c>
      <c r="S3814" s="167">
        <f t="shared" si="59"/>
        <v>50</v>
      </c>
      <c r="T3814" s="167" t="s">
        <v>1361</v>
      </c>
    </row>
    <row r="3815" spans="1:20">
      <c r="A3815" s="167">
        <v>52100</v>
      </c>
      <c r="B3815" s="168">
        <v>45931</v>
      </c>
      <c r="C3815" s="168">
        <v>45931</v>
      </c>
      <c r="D3815" s="167" t="s">
        <v>5296</v>
      </c>
      <c r="E3815" s="167" t="s">
        <v>5296</v>
      </c>
      <c r="F3815" s="167" t="s">
        <v>1408</v>
      </c>
      <c r="G3815" s="167" t="s">
        <v>1409</v>
      </c>
      <c r="I3815" s="167" t="s">
        <v>1618</v>
      </c>
      <c r="J3815" s="167" t="s">
        <v>1422</v>
      </c>
      <c r="K3815" s="167" t="s">
        <v>1112</v>
      </c>
      <c r="L3815" s="167" t="s">
        <v>1423</v>
      </c>
      <c r="M3815" s="167" t="s">
        <v>3346</v>
      </c>
      <c r="O3815" s="167">
        <v>11001</v>
      </c>
      <c r="P3815" s="167" t="s">
        <v>4987</v>
      </c>
      <c r="Q3815" s="167">
        <v>168.67</v>
      </c>
      <c r="S3815" s="167">
        <f t="shared" si="59"/>
        <v>168.67</v>
      </c>
      <c r="T3815" s="167" t="s">
        <v>1361</v>
      </c>
    </row>
    <row r="3816" spans="1:20">
      <c r="A3816" s="167">
        <v>52100</v>
      </c>
      <c r="B3816" s="168">
        <v>45931</v>
      </c>
      <c r="C3816" s="168">
        <v>45931</v>
      </c>
      <c r="D3816" s="167" t="s">
        <v>5296</v>
      </c>
      <c r="E3816" s="167" t="s">
        <v>5296</v>
      </c>
      <c r="F3816" s="167" t="s">
        <v>1408</v>
      </c>
      <c r="G3816" s="167" t="s">
        <v>1409</v>
      </c>
      <c r="I3816" s="167" t="s">
        <v>1618</v>
      </c>
      <c r="J3816" s="167" t="s">
        <v>3348</v>
      </c>
      <c r="K3816" s="167" t="s">
        <v>1112</v>
      </c>
      <c r="L3816" s="167" t="s">
        <v>3349</v>
      </c>
      <c r="M3816" s="167" t="s">
        <v>3346</v>
      </c>
      <c r="O3816" s="167">
        <v>11001</v>
      </c>
      <c r="P3816" s="167" t="s">
        <v>4987</v>
      </c>
      <c r="Q3816" s="167">
        <v>185</v>
      </c>
      <c r="S3816" s="167">
        <f t="shared" si="59"/>
        <v>185</v>
      </c>
      <c r="T3816" s="167" t="s">
        <v>1361</v>
      </c>
    </row>
    <row r="3817" spans="1:20">
      <c r="A3817" s="167">
        <v>52100</v>
      </c>
      <c r="B3817" s="168">
        <v>45931</v>
      </c>
      <c r="C3817" s="168">
        <v>45931</v>
      </c>
      <c r="D3817" s="167" t="s">
        <v>5296</v>
      </c>
      <c r="E3817" s="167" t="s">
        <v>5296</v>
      </c>
      <c r="F3817" s="167" t="s">
        <v>1408</v>
      </c>
      <c r="G3817" s="167" t="s">
        <v>1409</v>
      </c>
      <c r="I3817" s="167" t="s">
        <v>1618</v>
      </c>
      <c r="J3817" s="167" t="s">
        <v>1410</v>
      </c>
      <c r="K3817" s="167" t="s">
        <v>1112</v>
      </c>
      <c r="L3817" s="167" t="s">
        <v>1411</v>
      </c>
      <c r="M3817" s="167" t="s">
        <v>3346</v>
      </c>
      <c r="O3817" s="167">
        <v>11001</v>
      </c>
      <c r="P3817" s="167" t="s">
        <v>4987</v>
      </c>
      <c r="Q3817" s="167">
        <v>250</v>
      </c>
      <c r="S3817" s="167">
        <f t="shared" si="59"/>
        <v>250</v>
      </c>
      <c r="T3817" s="167" t="s">
        <v>1361</v>
      </c>
    </row>
    <row r="3818" spans="1:20">
      <c r="A3818" s="167">
        <v>52100</v>
      </c>
      <c r="B3818" s="168">
        <v>45931</v>
      </c>
      <c r="C3818" s="168">
        <v>45931</v>
      </c>
      <c r="D3818" s="167" t="s">
        <v>5132</v>
      </c>
      <c r="E3818" s="167" t="s">
        <v>5132</v>
      </c>
      <c r="F3818" s="167" t="s">
        <v>1425</v>
      </c>
      <c r="G3818" s="167" t="s">
        <v>1426</v>
      </c>
      <c r="I3818" s="167" t="s">
        <v>1618</v>
      </c>
      <c r="J3818" s="167" t="s">
        <v>1450</v>
      </c>
      <c r="K3818" s="167" t="s">
        <v>1126</v>
      </c>
      <c r="L3818" s="167" t="s">
        <v>1451</v>
      </c>
      <c r="M3818" s="167" t="s">
        <v>3430</v>
      </c>
      <c r="O3818" s="167">
        <v>11002</v>
      </c>
      <c r="P3818" s="167" t="s">
        <v>4987</v>
      </c>
      <c r="Q3818" s="167">
        <v>2.64</v>
      </c>
      <c r="S3818" s="167">
        <f t="shared" si="59"/>
        <v>2.64</v>
      </c>
      <c r="T3818" s="167" t="s">
        <v>1361</v>
      </c>
    </row>
    <row r="3819" spans="1:20">
      <c r="A3819" s="167">
        <v>52100</v>
      </c>
      <c r="B3819" s="168">
        <v>45931</v>
      </c>
      <c r="C3819" s="168">
        <v>45931</v>
      </c>
      <c r="D3819" s="167" t="s">
        <v>5132</v>
      </c>
      <c r="E3819" s="167" t="s">
        <v>5132</v>
      </c>
      <c r="F3819" s="167" t="s">
        <v>1408</v>
      </c>
      <c r="G3819" s="167" t="s">
        <v>1409</v>
      </c>
      <c r="I3819" s="167" t="s">
        <v>1618</v>
      </c>
      <c r="J3819" s="167" t="s">
        <v>1435</v>
      </c>
      <c r="K3819" s="167" t="s">
        <v>1126</v>
      </c>
      <c r="L3819" s="167" t="s">
        <v>1436</v>
      </c>
      <c r="M3819" s="167" t="s">
        <v>3430</v>
      </c>
      <c r="O3819" s="167">
        <v>11002</v>
      </c>
      <c r="P3819" s="167" t="s">
        <v>4987</v>
      </c>
      <c r="Q3819" s="167">
        <v>56.7</v>
      </c>
      <c r="S3819" s="167">
        <f t="shared" si="59"/>
        <v>56.7</v>
      </c>
      <c r="T3819" s="167" t="s">
        <v>1361</v>
      </c>
    </row>
    <row r="3820" spans="1:20">
      <c r="A3820" s="167">
        <v>52100</v>
      </c>
      <c r="B3820" s="168">
        <v>45931</v>
      </c>
      <c r="C3820" s="168">
        <v>45931</v>
      </c>
      <c r="D3820" s="167" t="s">
        <v>5132</v>
      </c>
      <c r="E3820" s="167" t="s">
        <v>5132</v>
      </c>
      <c r="F3820" s="167" t="s">
        <v>1408</v>
      </c>
      <c r="G3820" s="167" t="s">
        <v>1409</v>
      </c>
      <c r="I3820" s="167" t="s">
        <v>1618</v>
      </c>
      <c r="J3820" s="167" t="s">
        <v>1422</v>
      </c>
      <c r="K3820" s="167" t="s">
        <v>1126</v>
      </c>
      <c r="L3820" s="167" t="s">
        <v>1423</v>
      </c>
      <c r="M3820" s="167" t="s">
        <v>3430</v>
      </c>
      <c r="O3820" s="167">
        <v>11002</v>
      </c>
      <c r="P3820" s="167" t="s">
        <v>4987</v>
      </c>
      <c r="Q3820" s="167">
        <v>86.84</v>
      </c>
      <c r="S3820" s="167">
        <f t="shared" si="59"/>
        <v>86.84</v>
      </c>
      <c r="T3820" s="167" t="s">
        <v>1361</v>
      </c>
    </row>
    <row r="3821" spans="1:20">
      <c r="A3821" s="167">
        <v>52100</v>
      </c>
      <c r="B3821" s="168">
        <v>45931</v>
      </c>
      <c r="C3821" s="168">
        <v>45931</v>
      </c>
      <c r="D3821" s="167" t="s">
        <v>5132</v>
      </c>
      <c r="E3821" s="167" t="s">
        <v>5132</v>
      </c>
      <c r="F3821" s="167" t="s">
        <v>1408</v>
      </c>
      <c r="G3821" s="167" t="s">
        <v>1409</v>
      </c>
      <c r="I3821" s="167" t="s">
        <v>1618</v>
      </c>
      <c r="J3821" s="167" t="s">
        <v>1410</v>
      </c>
      <c r="K3821" s="167" t="s">
        <v>1126</v>
      </c>
      <c r="L3821" s="167" t="s">
        <v>1411</v>
      </c>
      <c r="M3821" s="167" t="s">
        <v>3430</v>
      </c>
      <c r="O3821" s="167">
        <v>11002</v>
      </c>
      <c r="P3821" s="167" t="s">
        <v>4987</v>
      </c>
      <c r="Q3821" s="167">
        <v>125</v>
      </c>
      <c r="S3821" s="167">
        <f t="shared" si="59"/>
        <v>125</v>
      </c>
      <c r="T3821" s="167" t="s">
        <v>1361</v>
      </c>
    </row>
    <row r="3822" spans="1:20">
      <c r="A3822" s="167">
        <v>52100</v>
      </c>
      <c r="B3822" s="168">
        <v>45931</v>
      </c>
      <c r="C3822" s="168">
        <v>45931</v>
      </c>
      <c r="D3822" s="167" t="s">
        <v>5133</v>
      </c>
      <c r="E3822" s="167" t="s">
        <v>5133</v>
      </c>
      <c r="F3822" s="167" t="s">
        <v>1425</v>
      </c>
      <c r="G3822" s="167" t="s">
        <v>1426</v>
      </c>
      <c r="I3822" s="167" t="s">
        <v>1618</v>
      </c>
      <c r="J3822" s="167" t="s">
        <v>1422</v>
      </c>
      <c r="K3822" s="167" t="s">
        <v>1167</v>
      </c>
      <c r="L3822" s="167" t="s">
        <v>1423</v>
      </c>
      <c r="M3822" s="167" t="s">
        <v>3592</v>
      </c>
      <c r="O3822" s="167">
        <v>11003</v>
      </c>
      <c r="P3822" s="167" t="s">
        <v>4987</v>
      </c>
      <c r="Q3822" s="167">
        <v>65.89</v>
      </c>
      <c r="S3822" s="167">
        <f t="shared" si="59"/>
        <v>65.89</v>
      </c>
      <c r="T3822" s="167" t="s">
        <v>1361</v>
      </c>
    </row>
    <row r="3823" spans="1:20">
      <c r="A3823" s="167">
        <v>52100</v>
      </c>
      <c r="B3823" s="168">
        <v>45931</v>
      </c>
      <c r="C3823" s="168">
        <v>45931</v>
      </c>
      <c r="D3823" s="167" t="s">
        <v>5133</v>
      </c>
      <c r="E3823" s="167" t="s">
        <v>5133</v>
      </c>
      <c r="F3823" s="167" t="s">
        <v>1408</v>
      </c>
      <c r="G3823" s="167" t="s">
        <v>1409</v>
      </c>
      <c r="I3823" s="167" t="s">
        <v>1618</v>
      </c>
      <c r="J3823" s="167" t="s">
        <v>1435</v>
      </c>
      <c r="K3823" s="167" t="s">
        <v>1167</v>
      </c>
      <c r="L3823" s="167" t="s">
        <v>1436</v>
      </c>
      <c r="M3823" s="167" t="s">
        <v>3592</v>
      </c>
      <c r="O3823" s="167">
        <v>11003</v>
      </c>
      <c r="P3823" s="167" t="s">
        <v>4987</v>
      </c>
      <c r="Q3823" s="167">
        <v>7.2</v>
      </c>
      <c r="S3823" s="167">
        <f t="shared" si="59"/>
        <v>7.2</v>
      </c>
      <c r="T3823" s="167" t="s">
        <v>1361</v>
      </c>
    </row>
    <row r="3824" spans="1:20">
      <c r="A3824" s="167">
        <v>52100</v>
      </c>
      <c r="B3824" s="168">
        <v>45931</v>
      </c>
      <c r="C3824" s="168">
        <v>45931</v>
      </c>
      <c r="D3824" s="167" t="s">
        <v>5133</v>
      </c>
      <c r="E3824" s="167" t="s">
        <v>5133</v>
      </c>
      <c r="F3824" s="167" t="s">
        <v>1408</v>
      </c>
      <c r="G3824" s="167" t="s">
        <v>1409</v>
      </c>
      <c r="I3824" s="167" t="s">
        <v>1618</v>
      </c>
      <c r="J3824" s="167" t="s">
        <v>1416</v>
      </c>
      <c r="K3824" s="167" t="s">
        <v>1167</v>
      </c>
      <c r="L3824" s="167" t="s">
        <v>1417</v>
      </c>
      <c r="M3824" s="167" t="s">
        <v>3592</v>
      </c>
      <c r="O3824" s="167">
        <v>11003</v>
      </c>
      <c r="P3824" s="167" t="s">
        <v>4987</v>
      </c>
      <c r="Q3824" s="167">
        <v>12.01</v>
      </c>
      <c r="S3824" s="167">
        <f t="shared" si="59"/>
        <v>12.01</v>
      </c>
      <c r="T3824" s="167" t="s">
        <v>1361</v>
      </c>
    </row>
    <row r="3825" spans="1:20">
      <c r="A3825" s="167">
        <v>52100</v>
      </c>
      <c r="B3825" s="168">
        <v>45931</v>
      </c>
      <c r="C3825" s="168">
        <v>45931</v>
      </c>
      <c r="D3825" s="167" t="s">
        <v>5133</v>
      </c>
      <c r="E3825" s="167" t="s">
        <v>5133</v>
      </c>
      <c r="F3825" s="167" t="s">
        <v>1408</v>
      </c>
      <c r="G3825" s="167" t="s">
        <v>1409</v>
      </c>
      <c r="I3825" s="167" t="s">
        <v>1618</v>
      </c>
      <c r="J3825" s="167" t="s">
        <v>1413</v>
      </c>
      <c r="K3825" s="167" t="s">
        <v>1167</v>
      </c>
      <c r="L3825" s="167" t="s">
        <v>1414</v>
      </c>
      <c r="M3825" s="167" t="s">
        <v>3592</v>
      </c>
      <c r="O3825" s="167">
        <v>11003</v>
      </c>
      <c r="P3825" s="167" t="s">
        <v>4987</v>
      </c>
      <c r="Q3825" s="167">
        <v>26.55</v>
      </c>
      <c r="S3825" s="167">
        <f t="shared" si="59"/>
        <v>26.55</v>
      </c>
      <c r="T3825" s="167" t="s">
        <v>1361</v>
      </c>
    </row>
    <row r="3826" spans="1:20">
      <c r="A3826" s="167">
        <v>52100</v>
      </c>
      <c r="B3826" s="168">
        <v>45931</v>
      </c>
      <c r="C3826" s="168">
        <v>45931</v>
      </c>
      <c r="D3826" s="167" t="s">
        <v>5133</v>
      </c>
      <c r="E3826" s="167" t="s">
        <v>5133</v>
      </c>
      <c r="F3826" s="167" t="s">
        <v>1408</v>
      </c>
      <c r="G3826" s="167" t="s">
        <v>1409</v>
      </c>
      <c r="I3826" s="167" t="s">
        <v>1618</v>
      </c>
      <c r="J3826" s="167" t="s">
        <v>1410</v>
      </c>
      <c r="K3826" s="167" t="s">
        <v>1167</v>
      </c>
      <c r="L3826" s="167" t="s">
        <v>1411</v>
      </c>
      <c r="M3826" s="167" t="s">
        <v>3592</v>
      </c>
      <c r="O3826" s="167">
        <v>11003</v>
      </c>
      <c r="P3826" s="167" t="s">
        <v>4987</v>
      </c>
      <c r="Q3826" s="167">
        <v>125</v>
      </c>
      <c r="S3826" s="167">
        <f t="shared" si="59"/>
        <v>125</v>
      </c>
      <c r="T3826" s="167" t="s">
        <v>1361</v>
      </c>
    </row>
    <row r="3827" spans="1:20">
      <c r="A3827" s="167">
        <v>52100</v>
      </c>
      <c r="B3827" s="168">
        <v>45931</v>
      </c>
      <c r="C3827" s="168">
        <v>45931</v>
      </c>
      <c r="D3827" s="167" t="s">
        <v>5134</v>
      </c>
      <c r="E3827" s="167" t="s">
        <v>5134</v>
      </c>
      <c r="F3827" s="167" t="s">
        <v>1425</v>
      </c>
      <c r="G3827" s="167" t="s">
        <v>1426</v>
      </c>
      <c r="I3827" s="167" t="s">
        <v>1618</v>
      </c>
      <c r="J3827" s="167" t="s">
        <v>1450</v>
      </c>
      <c r="K3827" s="167" t="s">
        <v>1196</v>
      </c>
      <c r="L3827" s="167" t="s">
        <v>1451</v>
      </c>
      <c r="M3827" s="167" t="s">
        <v>3780</v>
      </c>
      <c r="O3827" s="167">
        <v>11004</v>
      </c>
      <c r="P3827" s="167" t="s">
        <v>4987</v>
      </c>
      <c r="Q3827" s="167">
        <v>2.64</v>
      </c>
      <c r="S3827" s="167">
        <f t="shared" si="59"/>
        <v>2.64</v>
      </c>
      <c r="T3827" s="167" t="s">
        <v>1361</v>
      </c>
    </row>
    <row r="3828" spans="1:20">
      <c r="A3828" s="167">
        <v>52100</v>
      </c>
      <c r="B3828" s="168">
        <v>45931</v>
      </c>
      <c r="C3828" s="168">
        <v>45931</v>
      </c>
      <c r="D3828" s="167" t="s">
        <v>5134</v>
      </c>
      <c r="E3828" s="167" t="s">
        <v>5134</v>
      </c>
      <c r="F3828" s="167" t="s">
        <v>1408</v>
      </c>
      <c r="G3828" s="167" t="s">
        <v>1409</v>
      </c>
      <c r="I3828" s="167" t="s">
        <v>1618</v>
      </c>
      <c r="J3828" s="167" t="s">
        <v>1624</v>
      </c>
      <c r="K3828" s="167" t="s">
        <v>1196</v>
      </c>
      <c r="L3828" s="167" t="s">
        <v>1625</v>
      </c>
      <c r="M3828" s="167" t="s">
        <v>3780</v>
      </c>
      <c r="O3828" s="167">
        <v>11004</v>
      </c>
      <c r="P3828" s="167" t="s">
        <v>4987</v>
      </c>
      <c r="Q3828" s="167">
        <v>48.6</v>
      </c>
      <c r="S3828" s="167">
        <f t="shared" si="59"/>
        <v>48.6</v>
      </c>
      <c r="T3828" s="167" t="s">
        <v>1361</v>
      </c>
    </row>
    <row r="3829" spans="1:20">
      <c r="A3829" s="167">
        <v>52100</v>
      </c>
      <c r="B3829" s="168">
        <v>45931</v>
      </c>
      <c r="C3829" s="168">
        <v>45931</v>
      </c>
      <c r="D3829" s="167" t="s">
        <v>5134</v>
      </c>
      <c r="E3829" s="167" t="s">
        <v>5134</v>
      </c>
      <c r="F3829" s="167" t="s">
        <v>1408</v>
      </c>
      <c r="G3829" s="167" t="s">
        <v>1409</v>
      </c>
      <c r="I3829" s="167" t="s">
        <v>1618</v>
      </c>
      <c r="J3829" s="167" t="s">
        <v>1410</v>
      </c>
      <c r="K3829" s="167" t="s">
        <v>1196</v>
      </c>
      <c r="L3829" s="167" t="s">
        <v>1411</v>
      </c>
      <c r="M3829" s="167" t="s">
        <v>3780</v>
      </c>
      <c r="O3829" s="167">
        <v>11004</v>
      </c>
      <c r="P3829" s="167" t="s">
        <v>4987</v>
      </c>
      <c r="Q3829" s="167">
        <v>250</v>
      </c>
      <c r="S3829" s="167">
        <f t="shared" si="59"/>
        <v>250</v>
      </c>
      <c r="T3829" s="167" t="s">
        <v>1361</v>
      </c>
    </row>
    <row r="3830" spans="1:20">
      <c r="A3830" s="167">
        <v>52100</v>
      </c>
      <c r="B3830" s="168">
        <v>45931</v>
      </c>
      <c r="C3830" s="168">
        <v>45931</v>
      </c>
      <c r="D3830" s="167" t="s">
        <v>5135</v>
      </c>
      <c r="E3830" s="167" t="s">
        <v>5135</v>
      </c>
      <c r="F3830" s="167" t="s">
        <v>1425</v>
      </c>
      <c r="G3830" s="167" t="s">
        <v>1426</v>
      </c>
      <c r="I3830" s="167" t="s">
        <v>1618</v>
      </c>
      <c r="J3830" s="167" t="s">
        <v>1450</v>
      </c>
      <c r="K3830" s="167" t="s">
        <v>1219</v>
      </c>
      <c r="L3830" s="167" t="s">
        <v>1451</v>
      </c>
      <c r="M3830" s="167" t="s">
        <v>3934</v>
      </c>
      <c r="O3830" s="167">
        <v>11005</v>
      </c>
      <c r="P3830" s="167" t="s">
        <v>4987</v>
      </c>
      <c r="Q3830" s="167">
        <v>2.66</v>
      </c>
      <c r="S3830" s="167">
        <f t="shared" si="59"/>
        <v>2.66</v>
      </c>
      <c r="T3830" s="167" t="s">
        <v>1361</v>
      </c>
    </row>
    <row r="3831" spans="1:20">
      <c r="A3831" s="167">
        <v>52100</v>
      </c>
      <c r="B3831" s="168">
        <v>45931</v>
      </c>
      <c r="C3831" s="168">
        <v>45931</v>
      </c>
      <c r="D3831" s="167" t="s">
        <v>5135</v>
      </c>
      <c r="E3831" s="167" t="s">
        <v>5135</v>
      </c>
      <c r="F3831" s="167" t="s">
        <v>1408</v>
      </c>
      <c r="G3831" s="167" t="s">
        <v>1409</v>
      </c>
      <c r="I3831" s="167" t="s">
        <v>1618</v>
      </c>
      <c r="J3831" s="167" t="s">
        <v>1422</v>
      </c>
      <c r="K3831" s="167" t="s">
        <v>1219</v>
      </c>
      <c r="L3831" s="167" t="s">
        <v>1423</v>
      </c>
      <c r="M3831" s="167" t="s">
        <v>3934</v>
      </c>
      <c r="O3831" s="167">
        <v>11005</v>
      </c>
      <c r="P3831" s="167" t="s">
        <v>4987</v>
      </c>
      <c r="Q3831" s="167">
        <v>126.92</v>
      </c>
      <c r="S3831" s="167">
        <f t="shared" si="59"/>
        <v>126.92</v>
      </c>
      <c r="T3831" s="167" t="s">
        <v>1361</v>
      </c>
    </row>
    <row r="3832" spans="1:20">
      <c r="A3832" s="167">
        <v>52100</v>
      </c>
      <c r="B3832" s="168">
        <v>45931</v>
      </c>
      <c r="C3832" s="168">
        <v>45931</v>
      </c>
      <c r="D3832" s="167" t="s">
        <v>5135</v>
      </c>
      <c r="E3832" s="167" t="s">
        <v>5135</v>
      </c>
      <c r="F3832" s="167" t="s">
        <v>1408</v>
      </c>
      <c r="G3832" s="167" t="s">
        <v>1409</v>
      </c>
      <c r="I3832" s="167" t="s">
        <v>1618</v>
      </c>
      <c r="J3832" s="167" t="s">
        <v>1435</v>
      </c>
      <c r="K3832" s="167" t="s">
        <v>1219</v>
      </c>
      <c r="L3832" s="167" t="s">
        <v>1436</v>
      </c>
      <c r="M3832" s="167" t="s">
        <v>3934</v>
      </c>
      <c r="O3832" s="167">
        <v>11005</v>
      </c>
      <c r="P3832" s="167" t="s">
        <v>4987</v>
      </c>
      <c r="Q3832" s="167">
        <v>133.19999999999999</v>
      </c>
      <c r="S3832" s="167">
        <f t="shared" si="59"/>
        <v>133.19999999999999</v>
      </c>
      <c r="T3832" s="167" t="s">
        <v>1361</v>
      </c>
    </row>
    <row r="3833" spans="1:20">
      <c r="A3833" s="167">
        <v>52100</v>
      </c>
      <c r="B3833" s="168">
        <v>45931</v>
      </c>
      <c r="C3833" s="168">
        <v>45931</v>
      </c>
      <c r="D3833" s="167" t="s">
        <v>5135</v>
      </c>
      <c r="E3833" s="167" t="s">
        <v>5135</v>
      </c>
      <c r="F3833" s="167" t="s">
        <v>1408</v>
      </c>
      <c r="G3833" s="167" t="s">
        <v>1409</v>
      </c>
      <c r="I3833" s="167" t="s">
        <v>1618</v>
      </c>
      <c r="J3833" s="167" t="s">
        <v>3348</v>
      </c>
      <c r="K3833" s="167" t="s">
        <v>1219</v>
      </c>
      <c r="L3833" s="167" t="s">
        <v>3349</v>
      </c>
      <c r="M3833" s="167" t="s">
        <v>3934</v>
      </c>
      <c r="O3833" s="167">
        <v>11005</v>
      </c>
      <c r="P3833" s="167" t="s">
        <v>4987</v>
      </c>
      <c r="Q3833" s="167">
        <v>185</v>
      </c>
      <c r="S3833" s="167">
        <f t="shared" si="59"/>
        <v>185</v>
      </c>
      <c r="T3833" s="167" t="s">
        <v>1361</v>
      </c>
    </row>
    <row r="3834" spans="1:20">
      <c r="A3834" s="167">
        <v>52100</v>
      </c>
      <c r="B3834" s="168">
        <v>45931</v>
      </c>
      <c r="C3834" s="168">
        <v>45931</v>
      </c>
      <c r="D3834" s="167" t="s">
        <v>5135</v>
      </c>
      <c r="E3834" s="167" t="s">
        <v>5135</v>
      </c>
      <c r="F3834" s="167" t="s">
        <v>1408</v>
      </c>
      <c r="G3834" s="167" t="s">
        <v>1409</v>
      </c>
      <c r="I3834" s="167" t="s">
        <v>1618</v>
      </c>
      <c r="J3834" s="167" t="s">
        <v>1413</v>
      </c>
      <c r="K3834" s="167" t="s">
        <v>1219</v>
      </c>
      <c r="L3834" s="167" t="s">
        <v>1414</v>
      </c>
      <c r="M3834" s="167" t="s">
        <v>3934</v>
      </c>
      <c r="O3834" s="167">
        <v>11005</v>
      </c>
      <c r="P3834" s="167" t="s">
        <v>4987</v>
      </c>
      <c r="Q3834" s="167">
        <v>336.3</v>
      </c>
      <c r="S3834" s="167">
        <f t="shared" si="59"/>
        <v>336.3</v>
      </c>
      <c r="T3834" s="167" t="s">
        <v>1361</v>
      </c>
    </row>
    <row r="3835" spans="1:20">
      <c r="A3835" s="167">
        <v>52100</v>
      </c>
      <c r="B3835" s="168">
        <v>45931</v>
      </c>
      <c r="C3835" s="168">
        <v>45931</v>
      </c>
      <c r="D3835" s="167" t="s">
        <v>5136</v>
      </c>
      <c r="E3835" s="167" t="s">
        <v>5136</v>
      </c>
      <c r="F3835" s="167" t="s">
        <v>1425</v>
      </c>
      <c r="G3835" s="167" t="s">
        <v>1426</v>
      </c>
      <c r="I3835" s="167" t="s">
        <v>1618</v>
      </c>
      <c r="J3835" s="167" t="s">
        <v>1450</v>
      </c>
      <c r="K3835" s="167" t="s">
        <v>1301</v>
      </c>
      <c r="L3835" s="167" t="s">
        <v>1451</v>
      </c>
      <c r="M3835" s="167" t="s">
        <v>4429</v>
      </c>
      <c r="O3835" s="167">
        <v>11006</v>
      </c>
      <c r="P3835" s="167" t="s">
        <v>4987</v>
      </c>
      <c r="Q3835" s="167">
        <v>2.66</v>
      </c>
      <c r="S3835" s="167">
        <f t="shared" si="59"/>
        <v>2.66</v>
      </c>
      <c r="T3835" s="167" t="s">
        <v>1361</v>
      </c>
    </row>
    <row r="3836" spans="1:20">
      <c r="A3836" s="167">
        <v>52100</v>
      </c>
      <c r="B3836" s="168">
        <v>45931</v>
      </c>
      <c r="C3836" s="168">
        <v>45931</v>
      </c>
      <c r="D3836" s="167" t="s">
        <v>5136</v>
      </c>
      <c r="E3836" s="167" t="s">
        <v>5136</v>
      </c>
      <c r="F3836" s="167" t="s">
        <v>1408</v>
      </c>
      <c r="G3836" s="167" t="s">
        <v>1409</v>
      </c>
      <c r="I3836" s="167" t="s">
        <v>1618</v>
      </c>
      <c r="J3836" s="167" t="s">
        <v>1435</v>
      </c>
      <c r="K3836" s="167" t="s">
        <v>1301</v>
      </c>
      <c r="L3836" s="167" t="s">
        <v>1436</v>
      </c>
      <c r="M3836" s="167" t="s">
        <v>4429</v>
      </c>
      <c r="O3836" s="167">
        <v>11006</v>
      </c>
      <c r="P3836" s="167" t="s">
        <v>4987</v>
      </c>
      <c r="Q3836" s="167">
        <v>5.4</v>
      </c>
      <c r="S3836" s="167">
        <f t="shared" si="59"/>
        <v>5.4</v>
      </c>
      <c r="T3836" s="167" t="s">
        <v>1361</v>
      </c>
    </row>
    <row r="3837" spans="1:20">
      <c r="A3837" s="167">
        <v>52100</v>
      </c>
      <c r="B3837" s="168">
        <v>45931</v>
      </c>
      <c r="C3837" s="168">
        <v>45931</v>
      </c>
      <c r="D3837" s="167" t="s">
        <v>5136</v>
      </c>
      <c r="E3837" s="167" t="s">
        <v>5136</v>
      </c>
      <c r="F3837" s="167" t="s">
        <v>1408</v>
      </c>
      <c r="G3837" s="167" t="s">
        <v>1409</v>
      </c>
      <c r="I3837" s="167" t="s">
        <v>1618</v>
      </c>
      <c r="J3837" s="167" t="s">
        <v>1416</v>
      </c>
      <c r="K3837" s="167" t="s">
        <v>1301</v>
      </c>
      <c r="L3837" s="167" t="s">
        <v>1417</v>
      </c>
      <c r="M3837" s="167" t="s">
        <v>4429</v>
      </c>
      <c r="O3837" s="167">
        <v>11006</v>
      </c>
      <c r="P3837" s="167" t="s">
        <v>4987</v>
      </c>
      <c r="Q3837" s="167">
        <v>12.01</v>
      </c>
      <c r="S3837" s="167">
        <f t="shared" si="59"/>
        <v>12.01</v>
      </c>
      <c r="T3837" s="167" t="s">
        <v>1361</v>
      </c>
    </row>
    <row r="3838" spans="1:20">
      <c r="A3838" s="167">
        <v>52100</v>
      </c>
      <c r="B3838" s="168">
        <v>45931</v>
      </c>
      <c r="C3838" s="168">
        <v>45931</v>
      </c>
      <c r="D3838" s="167" t="s">
        <v>5136</v>
      </c>
      <c r="E3838" s="167" t="s">
        <v>5136</v>
      </c>
      <c r="F3838" s="167" t="s">
        <v>1408</v>
      </c>
      <c r="G3838" s="167" t="s">
        <v>1409</v>
      </c>
      <c r="I3838" s="167" t="s">
        <v>1618</v>
      </c>
      <c r="J3838" s="167" t="s">
        <v>1422</v>
      </c>
      <c r="K3838" s="167" t="s">
        <v>1301</v>
      </c>
      <c r="L3838" s="167" t="s">
        <v>1423</v>
      </c>
      <c r="M3838" s="167" t="s">
        <v>4429</v>
      </c>
      <c r="O3838" s="167">
        <v>11006</v>
      </c>
      <c r="P3838" s="167" t="s">
        <v>4987</v>
      </c>
      <c r="Q3838" s="167">
        <v>33.4</v>
      </c>
      <c r="S3838" s="167">
        <f t="shared" si="59"/>
        <v>33.4</v>
      </c>
      <c r="T3838" s="167" t="s">
        <v>1361</v>
      </c>
    </row>
    <row r="3839" spans="1:20">
      <c r="A3839" s="167">
        <v>52100</v>
      </c>
      <c r="B3839" s="168">
        <v>45931</v>
      </c>
      <c r="C3839" s="168">
        <v>45931</v>
      </c>
      <c r="D3839" s="167" t="s">
        <v>5136</v>
      </c>
      <c r="E3839" s="167" t="s">
        <v>5136</v>
      </c>
      <c r="F3839" s="167" t="s">
        <v>1408</v>
      </c>
      <c r="G3839" s="167" t="s">
        <v>1409</v>
      </c>
      <c r="I3839" s="167" t="s">
        <v>1618</v>
      </c>
      <c r="J3839" s="167" t="s">
        <v>1624</v>
      </c>
      <c r="K3839" s="167" t="s">
        <v>1301</v>
      </c>
      <c r="L3839" s="167" t="s">
        <v>1625</v>
      </c>
      <c r="M3839" s="167" t="s">
        <v>4429</v>
      </c>
      <c r="O3839" s="167">
        <v>11006</v>
      </c>
      <c r="P3839" s="167" t="s">
        <v>4987</v>
      </c>
      <c r="Q3839" s="167">
        <v>43.2</v>
      </c>
      <c r="S3839" s="167">
        <f t="shared" si="59"/>
        <v>43.2</v>
      </c>
      <c r="T3839" s="167" t="s">
        <v>1361</v>
      </c>
    </row>
    <row r="3840" spans="1:20">
      <c r="A3840" s="167">
        <v>52100</v>
      </c>
      <c r="B3840" s="168">
        <v>45931</v>
      </c>
      <c r="C3840" s="168">
        <v>45931</v>
      </c>
      <c r="D3840" s="167" t="s">
        <v>5136</v>
      </c>
      <c r="E3840" s="167" t="s">
        <v>5136</v>
      </c>
      <c r="F3840" s="167" t="s">
        <v>1408</v>
      </c>
      <c r="G3840" s="167" t="s">
        <v>1409</v>
      </c>
      <c r="I3840" s="167" t="s">
        <v>1618</v>
      </c>
      <c r="J3840" s="167" t="s">
        <v>1432</v>
      </c>
      <c r="K3840" s="167" t="s">
        <v>1301</v>
      </c>
      <c r="L3840" s="167" t="s">
        <v>1433</v>
      </c>
      <c r="M3840" s="167" t="s">
        <v>4429</v>
      </c>
      <c r="O3840" s="167">
        <v>11006</v>
      </c>
      <c r="P3840" s="167" t="s">
        <v>4987</v>
      </c>
      <c r="Q3840" s="167">
        <v>46</v>
      </c>
      <c r="S3840" s="167">
        <f t="shared" si="59"/>
        <v>46</v>
      </c>
      <c r="T3840" s="167" t="s">
        <v>1361</v>
      </c>
    </row>
    <row r="3841" spans="1:20">
      <c r="A3841" s="167">
        <v>52100</v>
      </c>
      <c r="B3841" s="168">
        <v>45931</v>
      </c>
      <c r="C3841" s="168">
        <v>45931</v>
      </c>
      <c r="D3841" s="167" t="s">
        <v>5136</v>
      </c>
      <c r="E3841" s="167" t="s">
        <v>5136</v>
      </c>
      <c r="F3841" s="167" t="s">
        <v>1408</v>
      </c>
      <c r="G3841" s="167" t="s">
        <v>1409</v>
      </c>
      <c r="I3841" s="167" t="s">
        <v>1618</v>
      </c>
      <c r="J3841" s="167" t="s">
        <v>1410</v>
      </c>
      <c r="K3841" s="167" t="s">
        <v>1301</v>
      </c>
      <c r="L3841" s="167" t="s">
        <v>1411</v>
      </c>
      <c r="M3841" s="167" t="s">
        <v>4429</v>
      </c>
      <c r="O3841" s="167">
        <v>11006</v>
      </c>
      <c r="P3841" s="167" t="s">
        <v>4987</v>
      </c>
      <c r="Q3841" s="167">
        <v>250</v>
      </c>
      <c r="S3841" s="167">
        <f t="shared" si="59"/>
        <v>250</v>
      </c>
      <c r="T3841" s="167" t="s">
        <v>1361</v>
      </c>
    </row>
    <row r="3842" spans="1:20">
      <c r="A3842" s="167">
        <v>52100</v>
      </c>
      <c r="B3842" s="168">
        <v>45931</v>
      </c>
      <c r="C3842" s="168">
        <v>45931</v>
      </c>
      <c r="D3842" s="167" t="s">
        <v>5297</v>
      </c>
      <c r="E3842" s="167" t="s">
        <v>5297</v>
      </c>
      <c r="F3842" s="167" t="s">
        <v>1425</v>
      </c>
      <c r="G3842" s="167" t="s">
        <v>1426</v>
      </c>
      <c r="I3842" s="167" t="s">
        <v>1618</v>
      </c>
      <c r="J3842" s="167" t="s">
        <v>1450</v>
      </c>
      <c r="K3842" s="167" t="s">
        <v>1307</v>
      </c>
      <c r="L3842" s="167" t="s">
        <v>1451</v>
      </c>
      <c r="M3842" s="167" t="s">
        <v>4601</v>
      </c>
      <c r="O3842" s="167">
        <v>11007</v>
      </c>
      <c r="P3842" s="167" t="s">
        <v>4987</v>
      </c>
      <c r="Q3842" s="167">
        <v>2.66</v>
      </c>
      <c r="S3842" s="167">
        <f t="shared" si="59"/>
        <v>2.66</v>
      </c>
      <c r="T3842" s="167" t="s">
        <v>1361</v>
      </c>
    </row>
    <row r="3843" spans="1:20">
      <c r="A3843" s="167">
        <v>52100</v>
      </c>
      <c r="B3843" s="168">
        <v>45931</v>
      </c>
      <c r="C3843" s="168">
        <v>45931</v>
      </c>
      <c r="D3843" s="167" t="s">
        <v>5297</v>
      </c>
      <c r="E3843" s="167" t="s">
        <v>5297</v>
      </c>
      <c r="F3843" s="167" t="s">
        <v>1425</v>
      </c>
      <c r="G3843" s="167" t="s">
        <v>1426</v>
      </c>
      <c r="I3843" s="167" t="s">
        <v>1618</v>
      </c>
      <c r="J3843" s="167" t="s">
        <v>1450</v>
      </c>
      <c r="K3843" s="167" t="s">
        <v>1307</v>
      </c>
      <c r="L3843" s="167" t="s">
        <v>1451</v>
      </c>
      <c r="M3843" s="167" t="s">
        <v>4601</v>
      </c>
      <c r="O3843" s="167">
        <v>11007</v>
      </c>
      <c r="P3843" s="167" t="s">
        <v>4987</v>
      </c>
      <c r="Q3843" s="167">
        <v>2.66</v>
      </c>
      <c r="S3843" s="167">
        <f t="shared" ref="S3843:S3906" si="60">Q3843-R3843</f>
        <v>2.66</v>
      </c>
      <c r="T3843" s="167" t="s">
        <v>1361</v>
      </c>
    </row>
    <row r="3844" spans="1:20">
      <c r="A3844" s="167">
        <v>52100</v>
      </c>
      <c r="B3844" s="168">
        <v>45931</v>
      </c>
      <c r="C3844" s="168">
        <v>45931</v>
      </c>
      <c r="D3844" s="167" t="s">
        <v>5297</v>
      </c>
      <c r="E3844" s="167" t="s">
        <v>5297</v>
      </c>
      <c r="F3844" s="167" t="s">
        <v>1425</v>
      </c>
      <c r="G3844" s="167" t="s">
        <v>1426</v>
      </c>
      <c r="I3844" s="167" t="s">
        <v>1618</v>
      </c>
      <c r="J3844" s="167" t="s">
        <v>1450</v>
      </c>
      <c r="K3844" s="167" t="s">
        <v>1307</v>
      </c>
      <c r="L3844" s="167" t="s">
        <v>1451</v>
      </c>
      <c r="M3844" s="167" t="s">
        <v>4601</v>
      </c>
      <c r="O3844" s="167">
        <v>11007</v>
      </c>
      <c r="P3844" s="167" t="s">
        <v>4987</v>
      </c>
      <c r="Q3844" s="167">
        <v>2.66</v>
      </c>
      <c r="S3844" s="167">
        <f t="shared" si="60"/>
        <v>2.66</v>
      </c>
      <c r="T3844" s="167" t="s">
        <v>1361</v>
      </c>
    </row>
    <row r="3845" spans="1:20">
      <c r="A3845" s="167">
        <v>52100</v>
      </c>
      <c r="B3845" s="168">
        <v>45931</v>
      </c>
      <c r="C3845" s="168">
        <v>45931</v>
      </c>
      <c r="D3845" s="167" t="s">
        <v>5297</v>
      </c>
      <c r="E3845" s="167" t="s">
        <v>5297</v>
      </c>
      <c r="F3845" s="167" t="s">
        <v>1425</v>
      </c>
      <c r="G3845" s="167" t="s">
        <v>1426</v>
      </c>
      <c r="I3845" s="167" t="s">
        <v>1618</v>
      </c>
      <c r="J3845" s="167" t="s">
        <v>2183</v>
      </c>
      <c r="K3845" s="167" t="s">
        <v>1307</v>
      </c>
      <c r="L3845" s="167" t="s">
        <v>2184</v>
      </c>
      <c r="M3845" s="167" t="s">
        <v>4601</v>
      </c>
      <c r="O3845" s="167">
        <v>11007</v>
      </c>
      <c r="P3845" s="167" t="s">
        <v>4987</v>
      </c>
      <c r="Q3845" s="167">
        <v>90</v>
      </c>
      <c r="S3845" s="167">
        <f t="shared" si="60"/>
        <v>90</v>
      </c>
      <c r="T3845" s="167" t="s">
        <v>1361</v>
      </c>
    </row>
    <row r="3846" spans="1:20">
      <c r="A3846" s="167">
        <v>52100</v>
      </c>
      <c r="B3846" s="168">
        <v>45931</v>
      </c>
      <c r="C3846" s="168">
        <v>45931</v>
      </c>
      <c r="D3846" s="167" t="s">
        <v>5297</v>
      </c>
      <c r="E3846" s="167" t="s">
        <v>5297</v>
      </c>
      <c r="F3846" s="167" t="s">
        <v>1425</v>
      </c>
      <c r="G3846" s="167" t="s">
        <v>1426</v>
      </c>
      <c r="I3846" s="167" t="s">
        <v>1618</v>
      </c>
      <c r="J3846" s="167" t="s">
        <v>1413</v>
      </c>
      <c r="K3846" s="167" t="s">
        <v>1307</v>
      </c>
      <c r="L3846" s="167" t="s">
        <v>1414</v>
      </c>
      <c r="M3846" s="167" t="s">
        <v>4601</v>
      </c>
      <c r="O3846" s="167">
        <v>11007</v>
      </c>
      <c r="P3846" s="167" t="s">
        <v>4987</v>
      </c>
      <c r="Q3846" s="167">
        <v>234</v>
      </c>
      <c r="S3846" s="167">
        <f t="shared" si="60"/>
        <v>234</v>
      </c>
      <c r="T3846" s="167" t="s">
        <v>1361</v>
      </c>
    </row>
    <row r="3847" spans="1:20">
      <c r="A3847" s="167">
        <v>52100</v>
      </c>
      <c r="B3847" s="168">
        <v>45931</v>
      </c>
      <c r="C3847" s="168">
        <v>45931</v>
      </c>
      <c r="D3847" s="167" t="s">
        <v>5297</v>
      </c>
      <c r="E3847" s="167" t="s">
        <v>5297</v>
      </c>
      <c r="F3847" s="167" t="s">
        <v>1408</v>
      </c>
      <c r="G3847" s="167" t="s">
        <v>1409</v>
      </c>
      <c r="I3847" s="167" t="s">
        <v>1618</v>
      </c>
      <c r="J3847" s="167" t="s">
        <v>1432</v>
      </c>
      <c r="K3847" s="167" t="s">
        <v>1307</v>
      </c>
      <c r="L3847" s="167" t="s">
        <v>1433</v>
      </c>
      <c r="M3847" s="167" t="s">
        <v>4601</v>
      </c>
      <c r="O3847" s="167">
        <v>11007</v>
      </c>
      <c r="P3847" s="167" t="s">
        <v>4987</v>
      </c>
      <c r="Q3847" s="167">
        <v>168</v>
      </c>
      <c r="S3847" s="167">
        <f t="shared" si="60"/>
        <v>168</v>
      </c>
      <c r="T3847" s="167" t="s">
        <v>1361</v>
      </c>
    </row>
    <row r="3848" spans="1:20">
      <c r="A3848" s="167">
        <v>52100</v>
      </c>
      <c r="B3848" s="168">
        <v>45931</v>
      </c>
      <c r="C3848" s="168">
        <v>45931</v>
      </c>
      <c r="D3848" s="167" t="s">
        <v>5297</v>
      </c>
      <c r="E3848" s="167" t="s">
        <v>5297</v>
      </c>
      <c r="F3848" s="167" t="s">
        <v>1408</v>
      </c>
      <c r="G3848" s="167" t="s">
        <v>1409</v>
      </c>
      <c r="I3848" s="167" t="s">
        <v>1618</v>
      </c>
      <c r="J3848" s="167" t="s">
        <v>1422</v>
      </c>
      <c r="K3848" s="167" t="s">
        <v>1307</v>
      </c>
      <c r="L3848" s="167" t="s">
        <v>1423</v>
      </c>
      <c r="M3848" s="167" t="s">
        <v>4601</v>
      </c>
      <c r="O3848" s="167">
        <v>11007</v>
      </c>
      <c r="P3848" s="167" t="s">
        <v>4987</v>
      </c>
      <c r="Q3848" s="167">
        <v>224</v>
      </c>
      <c r="S3848" s="167">
        <f t="shared" si="60"/>
        <v>224</v>
      </c>
      <c r="T3848" s="167" t="s">
        <v>1361</v>
      </c>
    </row>
    <row r="3849" spans="1:20">
      <c r="A3849" s="167">
        <v>52100</v>
      </c>
      <c r="B3849" s="168">
        <v>45931</v>
      </c>
      <c r="C3849" s="168">
        <v>45931</v>
      </c>
      <c r="D3849" s="167" t="s">
        <v>5297</v>
      </c>
      <c r="E3849" s="167" t="s">
        <v>5297</v>
      </c>
      <c r="F3849" s="167" t="s">
        <v>1408</v>
      </c>
      <c r="G3849" s="167" t="s">
        <v>1409</v>
      </c>
      <c r="I3849" s="167" t="s">
        <v>1618</v>
      </c>
      <c r="J3849" s="167" t="s">
        <v>1624</v>
      </c>
      <c r="K3849" s="167" t="s">
        <v>1307</v>
      </c>
      <c r="L3849" s="167" t="s">
        <v>1625</v>
      </c>
      <c r="M3849" s="167" t="s">
        <v>4601</v>
      </c>
      <c r="O3849" s="167">
        <v>11007</v>
      </c>
      <c r="P3849" s="167" t="s">
        <v>4987</v>
      </c>
      <c r="Q3849" s="167">
        <v>234.9</v>
      </c>
      <c r="S3849" s="167">
        <f t="shared" si="60"/>
        <v>234.9</v>
      </c>
      <c r="T3849" s="167" t="s">
        <v>1361</v>
      </c>
    </row>
    <row r="3850" spans="1:20">
      <c r="A3850" s="167">
        <v>52100</v>
      </c>
      <c r="B3850" s="168">
        <v>45931</v>
      </c>
      <c r="C3850" s="168">
        <v>45931</v>
      </c>
      <c r="D3850" s="167" t="s">
        <v>5297</v>
      </c>
      <c r="E3850" s="167" t="s">
        <v>5297</v>
      </c>
      <c r="F3850" s="167" t="s">
        <v>1408</v>
      </c>
      <c r="G3850" s="167" t="s">
        <v>1409</v>
      </c>
      <c r="I3850" s="167" t="s">
        <v>1618</v>
      </c>
      <c r="J3850" s="167" t="s">
        <v>1410</v>
      </c>
      <c r="K3850" s="167" t="s">
        <v>1307</v>
      </c>
      <c r="L3850" s="167" t="s">
        <v>1411</v>
      </c>
      <c r="M3850" s="167" t="s">
        <v>4601</v>
      </c>
      <c r="O3850" s="167">
        <v>11007</v>
      </c>
      <c r="P3850" s="167" t="s">
        <v>4987</v>
      </c>
      <c r="Q3850" s="167">
        <v>375</v>
      </c>
      <c r="S3850" s="167">
        <f t="shared" si="60"/>
        <v>375</v>
      </c>
      <c r="T3850" s="167" t="s">
        <v>1361</v>
      </c>
    </row>
    <row r="3851" spans="1:20">
      <c r="A3851" s="167">
        <v>52100</v>
      </c>
      <c r="B3851" s="168">
        <v>45931</v>
      </c>
      <c r="C3851" s="168">
        <v>45931</v>
      </c>
      <c r="D3851" s="167" t="s">
        <v>5137</v>
      </c>
      <c r="E3851" s="167" t="s">
        <v>5137</v>
      </c>
      <c r="F3851" s="167" t="s">
        <v>1408</v>
      </c>
      <c r="G3851" s="167" t="s">
        <v>1409</v>
      </c>
      <c r="I3851" s="167" t="s">
        <v>1618</v>
      </c>
      <c r="J3851" s="167" t="s">
        <v>1422</v>
      </c>
      <c r="K3851" s="167" t="s">
        <v>1311</v>
      </c>
      <c r="L3851" s="167" t="s">
        <v>1423</v>
      </c>
      <c r="M3851" s="167" t="s">
        <v>4624</v>
      </c>
      <c r="O3851" s="167">
        <v>11008</v>
      </c>
      <c r="P3851" s="167" t="s">
        <v>4987</v>
      </c>
      <c r="Q3851" s="167">
        <v>51.77</v>
      </c>
      <c r="S3851" s="167">
        <f t="shared" si="60"/>
        <v>51.77</v>
      </c>
      <c r="T3851" s="167" t="s">
        <v>1361</v>
      </c>
    </row>
    <row r="3852" spans="1:20">
      <c r="A3852" s="167">
        <v>52100</v>
      </c>
      <c r="B3852" s="168">
        <v>45931</v>
      </c>
      <c r="C3852" s="168">
        <v>45931</v>
      </c>
      <c r="D3852" s="167" t="s">
        <v>5138</v>
      </c>
      <c r="E3852" s="167" t="s">
        <v>5138</v>
      </c>
      <c r="F3852" s="167" t="s">
        <v>1408</v>
      </c>
      <c r="G3852" s="167" t="s">
        <v>1409</v>
      </c>
      <c r="I3852" s="167" t="s">
        <v>1618</v>
      </c>
      <c r="J3852" s="167" t="s">
        <v>1422</v>
      </c>
      <c r="K3852" s="167" t="s">
        <v>1315</v>
      </c>
      <c r="L3852" s="167" t="s">
        <v>1423</v>
      </c>
      <c r="M3852" s="167" t="s">
        <v>4630</v>
      </c>
      <c r="O3852" s="167">
        <v>11009</v>
      </c>
      <c r="P3852" s="167" t="s">
        <v>4987</v>
      </c>
      <c r="Q3852" s="167">
        <v>86.84</v>
      </c>
      <c r="S3852" s="167">
        <f t="shared" si="60"/>
        <v>86.84</v>
      </c>
      <c r="T3852" s="167" t="s">
        <v>1361</v>
      </c>
    </row>
    <row r="3853" spans="1:20">
      <c r="A3853" s="167">
        <v>52100</v>
      </c>
      <c r="B3853" s="168">
        <v>45931</v>
      </c>
      <c r="C3853" s="168">
        <v>45931</v>
      </c>
      <c r="D3853" s="167" t="s">
        <v>5138</v>
      </c>
      <c r="E3853" s="167" t="s">
        <v>5138</v>
      </c>
      <c r="F3853" s="167" t="s">
        <v>1408</v>
      </c>
      <c r="G3853" s="167" t="s">
        <v>1409</v>
      </c>
      <c r="I3853" s="167" t="s">
        <v>1618</v>
      </c>
      <c r="J3853" s="167" t="s">
        <v>1410</v>
      </c>
      <c r="K3853" s="167" t="s">
        <v>1315</v>
      </c>
      <c r="L3853" s="167" t="s">
        <v>1411</v>
      </c>
      <c r="M3853" s="167" t="s">
        <v>4630</v>
      </c>
      <c r="O3853" s="167">
        <v>11009</v>
      </c>
      <c r="P3853" s="167" t="s">
        <v>4987</v>
      </c>
      <c r="Q3853" s="167">
        <v>125</v>
      </c>
      <c r="S3853" s="167">
        <f t="shared" si="60"/>
        <v>125</v>
      </c>
      <c r="T3853" s="167" t="s">
        <v>1361</v>
      </c>
    </row>
    <row r="3854" spans="1:20">
      <c r="A3854" s="167">
        <v>52100</v>
      </c>
      <c r="B3854" s="168">
        <v>45931</v>
      </c>
      <c r="C3854" s="168">
        <v>45931</v>
      </c>
      <c r="D3854" s="167" t="s">
        <v>5139</v>
      </c>
      <c r="E3854" s="167" t="s">
        <v>5139</v>
      </c>
      <c r="F3854" s="167" t="s">
        <v>1408</v>
      </c>
      <c r="G3854" s="167" t="s">
        <v>1409</v>
      </c>
      <c r="I3854" s="167" t="s">
        <v>1618</v>
      </c>
      <c r="J3854" s="167" t="s">
        <v>1422</v>
      </c>
      <c r="K3854" s="167" t="s">
        <v>1324</v>
      </c>
      <c r="L3854" s="167" t="s">
        <v>1423</v>
      </c>
      <c r="M3854" s="167" t="s">
        <v>4823</v>
      </c>
      <c r="O3854" s="167">
        <v>11010</v>
      </c>
      <c r="P3854" s="167" t="s">
        <v>4987</v>
      </c>
      <c r="Q3854" s="167">
        <v>35.07</v>
      </c>
      <c r="S3854" s="167">
        <f t="shared" si="60"/>
        <v>35.07</v>
      </c>
      <c r="T3854" s="167" t="s">
        <v>1361</v>
      </c>
    </row>
    <row r="3855" spans="1:20">
      <c r="A3855" s="167">
        <v>52100</v>
      </c>
      <c r="B3855" s="168">
        <v>45931</v>
      </c>
      <c r="C3855" s="168">
        <v>45931</v>
      </c>
      <c r="D3855" s="167" t="s">
        <v>5140</v>
      </c>
      <c r="E3855" s="167" t="s">
        <v>5140</v>
      </c>
      <c r="F3855" s="167" t="s">
        <v>1425</v>
      </c>
      <c r="G3855" s="167" t="s">
        <v>1426</v>
      </c>
      <c r="I3855" s="167" t="s">
        <v>1618</v>
      </c>
      <c r="J3855" s="167" t="s">
        <v>1450</v>
      </c>
      <c r="K3855" s="167" t="s">
        <v>1329</v>
      </c>
      <c r="L3855" s="167" t="s">
        <v>1451</v>
      </c>
      <c r="M3855" s="167" t="s">
        <v>4829</v>
      </c>
      <c r="O3855" s="167">
        <v>11011</v>
      </c>
      <c r="P3855" s="167" t="s">
        <v>4987</v>
      </c>
      <c r="Q3855" s="167">
        <v>2.66</v>
      </c>
      <c r="S3855" s="167">
        <f t="shared" si="60"/>
        <v>2.66</v>
      </c>
      <c r="T3855" s="167" t="s">
        <v>1361</v>
      </c>
    </row>
    <row r="3856" spans="1:20">
      <c r="A3856" s="167">
        <v>52100</v>
      </c>
      <c r="B3856" s="168">
        <v>45931</v>
      </c>
      <c r="C3856" s="168">
        <v>45931</v>
      </c>
      <c r="D3856" s="167" t="s">
        <v>5140</v>
      </c>
      <c r="E3856" s="167" t="s">
        <v>5140</v>
      </c>
      <c r="F3856" s="167" t="s">
        <v>1408</v>
      </c>
      <c r="G3856" s="167" t="s">
        <v>1409</v>
      </c>
      <c r="I3856" s="167" t="s">
        <v>1618</v>
      </c>
      <c r="J3856" s="167" t="s">
        <v>1422</v>
      </c>
      <c r="K3856" s="167" t="s">
        <v>1329</v>
      </c>
      <c r="L3856" s="167" t="s">
        <v>1423</v>
      </c>
      <c r="M3856" s="167" t="s">
        <v>4829</v>
      </c>
      <c r="O3856" s="167">
        <v>11011</v>
      </c>
      <c r="P3856" s="167" t="s">
        <v>4987</v>
      </c>
      <c r="Q3856" s="167">
        <v>43.42</v>
      </c>
      <c r="S3856" s="167">
        <f t="shared" si="60"/>
        <v>43.42</v>
      </c>
      <c r="T3856" s="167" t="s">
        <v>1361</v>
      </c>
    </row>
    <row r="3857" spans="1:20">
      <c r="A3857" s="167">
        <v>52100</v>
      </c>
      <c r="B3857" s="168">
        <v>45931</v>
      </c>
      <c r="C3857" s="168">
        <v>45931</v>
      </c>
      <c r="D3857" s="167" t="s">
        <v>5140</v>
      </c>
      <c r="E3857" s="167" t="s">
        <v>5140</v>
      </c>
      <c r="F3857" s="167" t="s">
        <v>1408</v>
      </c>
      <c r="G3857" s="167" t="s">
        <v>1409</v>
      </c>
      <c r="I3857" s="167" t="s">
        <v>1618</v>
      </c>
      <c r="J3857" s="167" t="s">
        <v>1624</v>
      </c>
      <c r="K3857" s="167" t="s">
        <v>1329</v>
      </c>
      <c r="L3857" s="167" t="s">
        <v>1625</v>
      </c>
      <c r="M3857" s="167" t="s">
        <v>4829</v>
      </c>
      <c r="O3857" s="167">
        <v>11011</v>
      </c>
      <c r="P3857" s="167" t="s">
        <v>4987</v>
      </c>
      <c r="Q3857" s="167">
        <v>57.6</v>
      </c>
      <c r="S3857" s="167">
        <f t="shared" si="60"/>
        <v>57.6</v>
      </c>
      <c r="T3857" s="167" t="s">
        <v>1361</v>
      </c>
    </row>
    <row r="3858" spans="1:20">
      <c r="A3858" s="167">
        <v>52100</v>
      </c>
      <c r="B3858" s="168">
        <v>45931</v>
      </c>
      <c r="C3858" s="168">
        <v>45931</v>
      </c>
      <c r="D3858" s="167" t="s">
        <v>5298</v>
      </c>
      <c r="E3858" s="167" t="s">
        <v>5298</v>
      </c>
      <c r="F3858" s="167" t="s">
        <v>1425</v>
      </c>
      <c r="G3858" s="167" t="s">
        <v>1426</v>
      </c>
      <c r="I3858" s="167" t="s">
        <v>1405</v>
      </c>
      <c r="J3858" s="167" t="s">
        <v>1450</v>
      </c>
      <c r="K3858" s="167" t="s">
        <v>794</v>
      </c>
      <c r="L3858" s="167" t="s">
        <v>1451</v>
      </c>
      <c r="M3858" s="167" t="s">
        <v>1406</v>
      </c>
      <c r="O3858" s="167">
        <v>11013</v>
      </c>
      <c r="P3858" s="167" t="s">
        <v>4987</v>
      </c>
      <c r="Q3858" s="167">
        <v>2.66</v>
      </c>
      <c r="S3858" s="167">
        <f t="shared" si="60"/>
        <v>2.66</v>
      </c>
      <c r="T3858" s="167" t="s">
        <v>1361</v>
      </c>
    </row>
    <row r="3859" spans="1:20">
      <c r="A3859" s="167">
        <v>52100</v>
      </c>
      <c r="B3859" s="168">
        <v>45931</v>
      </c>
      <c r="C3859" s="168">
        <v>45931</v>
      </c>
      <c r="D3859" s="167" t="s">
        <v>5298</v>
      </c>
      <c r="E3859" s="167" t="s">
        <v>5298</v>
      </c>
      <c r="F3859" s="167" t="s">
        <v>1408</v>
      </c>
      <c r="G3859" s="167" t="s">
        <v>1409</v>
      </c>
      <c r="I3859" s="167" t="s">
        <v>1405</v>
      </c>
      <c r="J3859" s="167" t="s">
        <v>1416</v>
      </c>
      <c r="K3859" s="167" t="s">
        <v>794</v>
      </c>
      <c r="L3859" s="167" t="s">
        <v>1417</v>
      </c>
      <c r="M3859" s="167" t="s">
        <v>1406</v>
      </c>
      <c r="O3859" s="167">
        <v>11013</v>
      </c>
      <c r="P3859" s="167" t="s">
        <v>4987</v>
      </c>
      <c r="Q3859" s="167">
        <v>25</v>
      </c>
      <c r="S3859" s="167">
        <f t="shared" si="60"/>
        <v>25</v>
      </c>
      <c r="T3859" s="167" t="s">
        <v>1361</v>
      </c>
    </row>
    <row r="3860" spans="1:20">
      <c r="A3860" s="167">
        <v>52100</v>
      </c>
      <c r="B3860" s="168">
        <v>45931</v>
      </c>
      <c r="C3860" s="168">
        <v>45931</v>
      </c>
      <c r="D3860" s="167" t="s">
        <v>5298</v>
      </c>
      <c r="E3860" s="167" t="s">
        <v>5298</v>
      </c>
      <c r="F3860" s="167" t="s">
        <v>1408</v>
      </c>
      <c r="G3860" s="167" t="s">
        <v>1409</v>
      </c>
      <c r="I3860" s="167" t="s">
        <v>1405</v>
      </c>
      <c r="J3860" s="167" t="s">
        <v>1435</v>
      </c>
      <c r="K3860" s="167" t="s">
        <v>794</v>
      </c>
      <c r="L3860" s="167" t="s">
        <v>1436</v>
      </c>
      <c r="M3860" s="167" t="s">
        <v>1406</v>
      </c>
      <c r="O3860" s="167">
        <v>11013</v>
      </c>
      <c r="P3860" s="167" t="s">
        <v>4987</v>
      </c>
      <c r="Q3860" s="167">
        <v>380.7</v>
      </c>
      <c r="S3860" s="167">
        <f t="shared" si="60"/>
        <v>380.7</v>
      </c>
      <c r="T3860" s="167" t="s">
        <v>1361</v>
      </c>
    </row>
    <row r="3861" spans="1:20">
      <c r="A3861" s="167">
        <v>52100</v>
      </c>
      <c r="B3861" s="168">
        <v>45931</v>
      </c>
      <c r="C3861" s="168">
        <v>45931</v>
      </c>
      <c r="D3861" s="167" t="s">
        <v>5298</v>
      </c>
      <c r="E3861" s="167" t="s">
        <v>5298</v>
      </c>
      <c r="F3861" s="167" t="s">
        <v>1408</v>
      </c>
      <c r="G3861" s="167" t="s">
        <v>1409</v>
      </c>
      <c r="I3861" s="167" t="s">
        <v>1405</v>
      </c>
      <c r="J3861" s="167" t="s">
        <v>1410</v>
      </c>
      <c r="K3861" s="167" t="s">
        <v>794</v>
      </c>
      <c r="L3861" s="167" t="s">
        <v>1411</v>
      </c>
      <c r="M3861" s="167" t="s">
        <v>1406</v>
      </c>
      <c r="O3861" s="167">
        <v>11013</v>
      </c>
      <c r="P3861" s="167" t="s">
        <v>4987</v>
      </c>
      <c r="Q3861" s="167">
        <v>875</v>
      </c>
      <c r="S3861" s="167">
        <f t="shared" si="60"/>
        <v>875</v>
      </c>
      <c r="T3861" s="167" t="s">
        <v>1361</v>
      </c>
    </row>
    <row r="3862" spans="1:20">
      <c r="A3862" s="167">
        <v>52100</v>
      </c>
      <c r="B3862" s="168">
        <v>45931</v>
      </c>
      <c r="C3862" s="168">
        <v>45931</v>
      </c>
      <c r="D3862" s="167" t="s">
        <v>5298</v>
      </c>
      <c r="E3862" s="167" t="s">
        <v>5298</v>
      </c>
      <c r="F3862" s="167" t="s">
        <v>1408</v>
      </c>
      <c r="G3862" s="167" t="s">
        <v>1409</v>
      </c>
      <c r="I3862" s="167" t="s">
        <v>1405</v>
      </c>
      <c r="J3862" s="167" t="s">
        <v>1432</v>
      </c>
      <c r="K3862" s="167" t="s">
        <v>794</v>
      </c>
      <c r="L3862" s="167" t="s">
        <v>1433</v>
      </c>
      <c r="M3862" s="167" t="s">
        <v>1406</v>
      </c>
      <c r="O3862" s="167">
        <v>11013</v>
      </c>
      <c r="P3862" s="167" t="s">
        <v>4987</v>
      </c>
      <c r="Q3862" s="167">
        <v>942</v>
      </c>
      <c r="S3862" s="167">
        <f t="shared" si="60"/>
        <v>942</v>
      </c>
      <c r="T3862" s="167" t="s">
        <v>1361</v>
      </c>
    </row>
    <row r="3863" spans="1:20">
      <c r="A3863" s="167">
        <v>52100</v>
      </c>
      <c r="B3863" s="168">
        <v>45931</v>
      </c>
      <c r="C3863" s="168">
        <v>45931</v>
      </c>
      <c r="D3863" s="167" t="s">
        <v>5298</v>
      </c>
      <c r="E3863" s="167" t="s">
        <v>5298</v>
      </c>
      <c r="F3863" s="167" t="s">
        <v>1408</v>
      </c>
      <c r="G3863" s="167" t="s">
        <v>1409</v>
      </c>
      <c r="I3863" s="167" t="s">
        <v>1405</v>
      </c>
      <c r="J3863" s="167" t="s">
        <v>1422</v>
      </c>
      <c r="K3863" s="167" t="s">
        <v>794</v>
      </c>
      <c r="L3863" s="167" t="s">
        <v>1423</v>
      </c>
      <c r="M3863" s="167" t="s">
        <v>1406</v>
      </c>
      <c r="O3863" s="167">
        <v>11013</v>
      </c>
      <c r="P3863" s="167" t="s">
        <v>4987</v>
      </c>
      <c r="Q3863" s="167">
        <v>1050</v>
      </c>
      <c r="S3863" s="167">
        <f t="shared" si="60"/>
        <v>1050</v>
      </c>
      <c r="T3863" s="167" t="s">
        <v>1361</v>
      </c>
    </row>
    <row r="3864" spans="1:20">
      <c r="A3864" s="167">
        <v>52100</v>
      </c>
      <c r="B3864" s="168">
        <v>45931</v>
      </c>
      <c r="C3864" s="168">
        <v>45931</v>
      </c>
      <c r="D3864" s="167" t="s">
        <v>5298</v>
      </c>
      <c r="E3864" s="167" t="s">
        <v>5298</v>
      </c>
      <c r="F3864" s="167" t="s">
        <v>1408</v>
      </c>
      <c r="G3864" s="167" t="s">
        <v>1409</v>
      </c>
      <c r="I3864" s="167" t="s">
        <v>1405</v>
      </c>
      <c r="J3864" s="167" t="s">
        <v>1413</v>
      </c>
      <c r="K3864" s="167" t="s">
        <v>794</v>
      </c>
      <c r="L3864" s="167" t="s">
        <v>1414</v>
      </c>
      <c r="M3864" s="167" t="s">
        <v>1406</v>
      </c>
      <c r="O3864" s="167">
        <v>11013</v>
      </c>
      <c r="P3864" s="167" t="s">
        <v>4987</v>
      </c>
      <c r="Q3864" s="167">
        <v>1251</v>
      </c>
      <c r="S3864" s="167">
        <f t="shared" si="60"/>
        <v>1251</v>
      </c>
      <c r="T3864" s="167" t="s">
        <v>1361</v>
      </c>
    </row>
    <row r="3865" spans="1:20">
      <c r="A3865" s="167">
        <v>52100</v>
      </c>
      <c r="B3865" s="168">
        <v>45931</v>
      </c>
      <c r="C3865" s="168">
        <v>45931</v>
      </c>
      <c r="D3865" s="167" t="s">
        <v>5299</v>
      </c>
      <c r="E3865" s="167" t="s">
        <v>5299</v>
      </c>
      <c r="F3865" s="167" t="s">
        <v>1408</v>
      </c>
      <c r="G3865" s="167" t="s">
        <v>1409</v>
      </c>
      <c r="I3865" s="167" t="s">
        <v>1405</v>
      </c>
      <c r="J3865" s="167" t="s">
        <v>1422</v>
      </c>
      <c r="K3865" s="167" t="s">
        <v>802</v>
      </c>
      <c r="L3865" s="167" t="s">
        <v>1423</v>
      </c>
      <c r="M3865" s="167" t="s">
        <v>1488</v>
      </c>
      <c r="O3865" s="167">
        <v>11015</v>
      </c>
      <c r="P3865" s="167" t="s">
        <v>4987</v>
      </c>
      <c r="Q3865" s="167">
        <v>1.75</v>
      </c>
      <c r="S3865" s="167">
        <f t="shared" si="60"/>
        <v>1.75</v>
      </c>
      <c r="T3865" s="167" t="s">
        <v>1361</v>
      </c>
    </row>
    <row r="3866" spans="1:20">
      <c r="A3866" s="167">
        <v>52100</v>
      </c>
      <c r="B3866" s="168">
        <v>45931</v>
      </c>
      <c r="C3866" s="168">
        <v>45931</v>
      </c>
      <c r="D3866" s="167" t="s">
        <v>5299</v>
      </c>
      <c r="E3866" s="167" t="s">
        <v>5299</v>
      </c>
      <c r="F3866" s="167" t="s">
        <v>1408</v>
      </c>
      <c r="G3866" s="167" t="s">
        <v>1409</v>
      </c>
      <c r="I3866" s="167" t="s">
        <v>1405</v>
      </c>
      <c r="J3866" s="167" t="s">
        <v>1432</v>
      </c>
      <c r="K3866" s="167" t="s">
        <v>802</v>
      </c>
      <c r="L3866" s="167" t="s">
        <v>1433</v>
      </c>
      <c r="M3866" s="167" t="s">
        <v>1488</v>
      </c>
      <c r="O3866" s="167">
        <v>11015</v>
      </c>
      <c r="P3866" s="167" t="s">
        <v>4987</v>
      </c>
      <c r="Q3866" s="167">
        <v>6</v>
      </c>
      <c r="S3866" s="167">
        <f t="shared" si="60"/>
        <v>6</v>
      </c>
      <c r="T3866" s="167" t="s">
        <v>1361</v>
      </c>
    </row>
    <row r="3867" spans="1:20">
      <c r="A3867" s="167">
        <v>52100</v>
      </c>
      <c r="B3867" s="168">
        <v>45931</v>
      </c>
      <c r="C3867" s="168">
        <v>45931</v>
      </c>
      <c r="D3867" s="167" t="s">
        <v>5299</v>
      </c>
      <c r="E3867" s="167" t="s">
        <v>5299</v>
      </c>
      <c r="F3867" s="167" t="s">
        <v>1408</v>
      </c>
      <c r="G3867" s="167" t="s">
        <v>1409</v>
      </c>
      <c r="I3867" s="167" t="s">
        <v>1405</v>
      </c>
      <c r="J3867" s="167" t="s">
        <v>1416</v>
      </c>
      <c r="K3867" s="167" t="s">
        <v>802</v>
      </c>
      <c r="L3867" s="167" t="s">
        <v>1417</v>
      </c>
      <c r="M3867" s="167" t="s">
        <v>1488</v>
      </c>
      <c r="O3867" s="167">
        <v>11015</v>
      </c>
      <c r="P3867" s="167" t="s">
        <v>4987</v>
      </c>
      <c r="Q3867" s="167">
        <v>25</v>
      </c>
      <c r="S3867" s="167">
        <f t="shared" si="60"/>
        <v>25</v>
      </c>
      <c r="T3867" s="167" t="s">
        <v>1361</v>
      </c>
    </row>
    <row r="3868" spans="1:20">
      <c r="A3868" s="167">
        <v>52100</v>
      </c>
      <c r="B3868" s="168">
        <v>45931</v>
      </c>
      <c r="C3868" s="168">
        <v>45931</v>
      </c>
      <c r="D3868" s="167" t="s">
        <v>5521</v>
      </c>
      <c r="E3868" s="167" t="s">
        <v>5521</v>
      </c>
      <c r="F3868" s="167" t="s">
        <v>1504</v>
      </c>
      <c r="G3868" s="167" t="s">
        <v>297</v>
      </c>
      <c r="I3868" s="167" t="s">
        <v>1405</v>
      </c>
      <c r="J3868" s="167" t="s">
        <v>1416</v>
      </c>
      <c r="K3868" s="167" t="s">
        <v>809</v>
      </c>
      <c r="L3868" s="167" t="s">
        <v>1417</v>
      </c>
      <c r="M3868" s="167" t="s">
        <v>1505</v>
      </c>
      <c r="O3868" s="167">
        <v>11016</v>
      </c>
      <c r="P3868" s="167" t="s">
        <v>4987</v>
      </c>
      <c r="Q3868" s="167">
        <v>25</v>
      </c>
      <c r="S3868" s="167">
        <f t="shared" si="60"/>
        <v>25</v>
      </c>
      <c r="T3868" s="167" t="s">
        <v>1361</v>
      </c>
    </row>
    <row r="3869" spans="1:20">
      <c r="A3869" s="167">
        <v>52100</v>
      </c>
      <c r="B3869" s="168">
        <v>45931</v>
      </c>
      <c r="C3869" s="168">
        <v>45931</v>
      </c>
      <c r="D3869" s="167" t="s">
        <v>5521</v>
      </c>
      <c r="E3869" s="167" t="s">
        <v>5521</v>
      </c>
      <c r="F3869" s="167" t="s">
        <v>1504</v>
      </c>
      <c r="G3869" s="167" t="s">
        <v>297</v>
      </c>
      <c r="I3869" s="167" t="s">
        <v>1405</v>
      </c>
      <c r="J3869" s="167" t="s">
        <v>1435</v>
      </c>
      <c r="K3869" s="167" t="s">
        <v>809</v>
      </c>
      <c r="L3869" s="167" t="s">
        <v>1436</v>
      </c>
      <c r="M3869" s="167" t="s">
        <v>1505</v>
      </c>
      <c r="O3869" s="167">
        <v>11016</v>
      </c>
      <c r="P3869" s="167" t="s">
        <v>4987</v>
      </c>
      <c r="Q3869" s="167">
        <v>97.2</v>
      </c>
      <c r="S3869" s="167">
        <f t="shared" si="60"/>
        <v>97.2</v>
      </c>
      <c r="T3869" s="167" t="s">
        <v>1361</v>
      </c>
    </row>
    <row r="3870" spans="1:20">
      <c r="A3870" s="167">
        <v>52100</v>
      </c>
      <c r="B3870" s="168">
        <v>45931</v>
      </c>
      <c r="C3870" s="168">
        <v>45931</v>
      </c>
      <c r="D3870" s="167" t="s">
        <v>5521</v>
      </c>
      <c r="E3870" s="167" t="s">
        <v>5521</v>
      </c>
      <c r="F3870" s="167" t="s">
        <v>1504</v>
      </c>
      <c r="G3870" s="167" t="s">
        <v>297</v>
      </c>
      <c r="I3870" s="167" t="s">
        <v>1405</v>
      </c>
      <c r="J3870" s="167" t="s">
        <v>1422</v>
      </c>
      <c r="K3870" s="167" t="s">
        <v>809</v>
      </c>
      <c r="L3870" s="167" t="s">
        <v>1423</v>
      </c>
      <c r="M3870" s="167" t="s">
        <v>1505</v>
      </c>
      <c r="O3870" s="167">
        <v>11016</v>
      </c>
      <c r="P3870" s="167" t="s">
        <v>4987</v>
      </c>
      <c r="Q3870" s="167">
        <v>225.75</v>
      </c>
      <c r="S3870" s="167">
        <f t="shared" si="60"/>
        <v>225.75</v>
      </c>
      <c r="T3870" s="167" t="s">
        <v>1361</v>
      </c>
    </row>
    <row r="3871" spans="1:20">
      <c r="A3871" s="167">
        <v>52100</v>
      </c>
      <c r="B3871" s="168">
        <v>45931</v>
      </c>
      <c r="C3871" s="168">
        <v>45931</v>
      </c>
      <c r="D3871" s="167" t="s">
        <v>5521</v>
      </c>
      <c r="E3871" s="167" t="s">
        <v>5521</v>
      </c>
      <c r="F3871" s="167" t="s">
        <v>1504</v>
      </c>
      <c r="G3871" s="167" t="s">
        <v>297</v>
      </c>
      <c r="I3871" s="167" t="s">
        <v>1405</v>
      </c>
      <c r="J3871" s="167" t="s">
        <v>1432</v>
      </c>
      <c r="K3871" s="167" t="s">
        <v>809</v>
      </c>
      <c r="L3871" s="167" t="s">
        <v>1433</v>
      </c>
      <c r="M3871" s="167" t="s">
        <v>1505</v>
      </c>
      <c r="O3871" s="167">
        <v>11016</v>
      </c>
      <c r="P3871" s="167" t="s">
        <v>4987</v>
      </c>
      <c r="Q3871" s="167">
        <v>292</v>
      </c>
      <c r="S3871" s="167">
        <f t="shared" si="60"/>
        <v>292</v>
      </c>
      <c r="T3871" s="167" t="s">
        <v>1361</v>
      </c>
    </row>
    <row r="3872" spans="1:20">
      <c r="A3872" s="167">
        <v>52100</v>
      </c>
      <c r="B3872" s="168">
        <v>45931</v>
      </c>
      <c r="C3872" s="168">
        <v>45931</v>
      </c>
      <c r="D3872" s="167" t="s">
        <v>5521</v>
      </c>
      <c r="E3872" s="167" t="s">
        <v>5521</v>
      </c>
      <c r="F3872" s="167" t="s">
        <v>1504</v>
      </c>
      <c r="G3872" s="167" t="s">
        <v>297</v>
      </c>
      <c r="I3872" s="167" t="s">
        <v>1405</v>
      </c>
      <c r="J3872" s="167" t="s">
        <v>1413</v>
      </c>
      <c r="K3872" s="167" t="s">
        <v>809</v>
      </c>
      <c r="L3872" s="167" t="s">
        <v>1414</v>
      </c>
      <c r="M3872" s="167" t="s">
        <v>1505</v>
      </c>
      <c r="O3872" s="167">
        <v>11016</v>
      </c>
      <c r="P3872" s="167" t="s">
        <v>4987</v>
      </c>
      <c r="Q3872" s="167">
        <v>1410</v>
      </c>
      <c r="S3872" s="167">
        <f t="shared" si="60"/>
        <v>1410</v>
      </c>
      <c r="T3872" s="167" t="s">
        <v>1361</v>
      </c>
    </row>
    <row r="3873" spans="1:20">
      <c r="A3873" s="167">
        <v>52100</v>
      </c>
      <c r="B3873" s="168">
        <v>45931</v>
      </c>
      <c r="C3873" s="168">
        <v>45931</v>
      </c>
      <c r="D3873" s="167" t="s">
        <v>5521</v>
      </c>
      <c r="E3873" s="167" t="s">
        <v>5521</v>
      </c>
      <c r="F3873" s="167" t="s">
        <v>1500</v>
      </c>
      <c r="G3873" s="167" t="s">
        <v>508</v>
      </c>
      <c r="I3873" s="167" t="s">
        <v>1405</v>
      </c>
      <c r="J3873" s="167" t="s">
        <v>1450</v>
      </c>
      <c r="K3873" s="167" t="s">
        <v>809</v>
      </c>
      <c r="L3873" s="167" t="s">
        <v>1451</v>
      </c>
      <c r="M3873" s="167" t="s">
        <v>1505</v>
      </c>
      <c r="O3873" s="167">
        <v>11016</v>
      </c>
      <c r="P3873" s="167" t="s">
        <v>4987</v>
      </c>
      <c r="Q3873" s="167">
        <v>2.66</v>
      </c>
      <c r="S3873" s="167">
        <f t="shared" si="60"/>
        <v>2.66</v>
      </c>
      <c r="T3873" s="167" t="s">
        <v>1361</v>
      </c>
    </row>
    <row r="3874" spans="1:20">
      <c r="A3874" s="167">
        <v>52100</v>
      </c>
      <c r="B3874" s="168">
        <v>45931</v>
      </c>
      <c r="C3874" s="168">
        <v>45931</v>
      </c>
      <c r="D3874" s="167" t="s">
        <v>5300</v>
      </c>
      <c r="E3874" s="167" t="s">
        <v>5300</v>
      </c>
      <c r="F3874" s="167" t="s">
        <v>1408</v>
      </c>
      <c r="G3874" s="167" t="s">
        <v>1409</v>
      </c>
      <c r="I3874" s="167" t="s">
        <v>1405</v>
      </c>
      <c r="J3874" s="167" t="s">
        <v>1416</v>
      </c>
      <c r="K3874" s="167" t="s">
        <v>812</v>
      </c>
      <c r="L3874" s="167" t="s">
        <v>1417</v>
      </c>
      <c r="M3874" s="167" t="s">
        <v>1526</v>
      </c>
      <c r="O3874" s="167">
        <v>11017</v>
      </c>
      <c r="P3874" s="167" t="s">
        <v>4987</v>
      </c>
      <c r="Q3874" s="167">
        <v>25</v>
      </c>
      <c r="S3874" s="167">
        <f t="shared" si="60"/>
        <v>25</v>
      </c>
      <c r="T3874" s="167" t="s">
        <v>1361</v>
      </c>
    </row>
    <row r="3875" spans="1:20">
      <c r="A3875" s="167">
        <v>52100</v>
      </c>
      <c r="B3875" s="168">
        <v>45931</v>
      </c>
      <c r="C3875" s="168">
        <v>45931</v>
      </c>
      <c r="D3875" s="167" t="s">
        <v>5300</v>
      </c>
      <c r="E3875" s="167" t="s">
        <v>5300</v>
      </c>
      <c r="F3875" s="167" t="s">
        <v>1408</v>
      </c>
      <c r="G3875" s="167" t="s">
        <v>1409</v>
      </c>
      <c r="I3875" s="167" t="s">
        <v>1405</v>
      </c>
      <c r="J3875" s="167" t="s">
        <v>1435</v>
      </c>
      <c r="K3875" s="167" t="s">
        <v>812</v>
      </c>
      <c r="L3875" s="167" t="s">
        <v>1436</v>
      </c>
      <c r="M3875" s="167" t="s">
        <v>1526</v>
      </c>
      <c r="O3875" s="167">
        <v>11017</v>
      </c>
      <c r="P3875" s="167" t="s">
        <v>4987</v>
      </c>
      <c r="Q3875" s="167">
        <v>36.9</v>
      </c>
      <c r="S3875" s="167">
        <f t="shared" si="60"/>
        <v>36.9</v>
      </c>
      <c r="T3875" s="167" t="s">
        <v>1361</v>
      </c>
    </row>
    <row r="3876" spans="1:20">
      <c r="A3876" s="167">
        <v>52100</v>
      </c>
      <c r="B3876" s="168">
        <v>45931</v>
      </c>
      <c r="C3876" s="168">
        <v>45931</v>
      </c>
      <c r="D3876" s="167" t="s">
        <v>5300</v>
      </c>
      <c r="E3876" s="167" t="s">
        <v>5300</v>
      </c>
      <c r="F3876" s="167" t="s">
        <v>1408</v>
      </c>
      <c r="G3876" s="167" t="s">
        <v>1409</v>
      </c>
      <c r="I3876" s="167" t="s">
        <v>1405</v>
      </c>
      <c r="J3876" s="167" t="s">
        <v>1422</v>
      </c>
      <c r="K3876" s="167" t="s">
        <v>812</v>
      </c>
      <c r="L3876" s="167" t="s">
        <v>1423</v>
      </c>
      <c r="M3876" s="167" t="s">
        <v>1526</v>
      </c>
      <c r="O3876" s="167">
        <v>11017</v>
      </c>
      <c r="P3876" s="167" t="s">
        <v>4987</v>
      </c>
      <c r="Q3876" s="167">
        <v>54.25</v>
      </c>
      <c r="S3876" s="167">
        <f t="shared" si="60"/>
        <v>54.25</v>
      </c>
      <c r="T3876" s="167" t="s">
        <v>1361</v>
      </c>
    </row>
    <row r="3877" spans="1:20">
      <c r="A3877" s="167">
        <v>52100</v>
      </c>
      <c r="B3877" s="168">
        <v>45931</v>
      </c>
      <c r="C3877" s="168">
        <v>45931</v>
      </c>
      <c r="D3877" s="167" t="s">
        <v>5300</v>
      </c>
      <c r="E3877" s="167" t="s">
        <v>5300</v>
      </c>
      <c r="F3877" s="167" t="s">
        <v>1408</v>
      </c>
      <c r="G3877" s="167" t="s">
        <v>1409</v>
      </c>
      <c r="I3877" s="167" t="s">
        <v>1405</v>
      </c>
      <c r="J3877" s="167" t="s">
        <v>1432</v>
      </c>
      <c r="K3877" s="167" t="s">
        <v>812</v>
      </c>
      <c r="L3877" s="167" t="s">
        <v>1433</v>
      </c>
      <c r="M3877" s="167" t="s">
        <v>1526</v>
      </c>
      <c r="O3877" s="167">
        <v>11017</v>
      </c>
      <c r="P3877" s="167" t="s">
        <v>4987</v>
      </c>
      <c r="Q3877" s="167">
        <v>84</v>
      </c>
      <c r="S3877" s="167">
        <f t="shared" si="60"/>
        <v>84</v>
      </c>
      <c r="T3877" s="167" t="s">
        <v>1361</v>
      </c>
    </row>
    <row r="3878" spans="1:20">
      <c r="A3878" s="167">
        <v>52100</v>
      </c>
      <c r="B3878" s="168">
        <v>45931</v>
      </c>
      <c r="C3878" s="168">
        <v>45931</v>
      </c>
      <c r="D3878" s="167" t="s">
        <v>5300</v>
      </c>
      <c r="E3878" s="167" t="s">
        <v>5300</v>
      </c>
      <c r="F3878" s="167" t="s">
        <v>1408</v>
      </c>
      <c r="G3878" s="167" t="s">
        <v>1409</v>
      </c>
      <c r="I3878" s="167" t="s">
        <v>1405</v>
      </c>
      <c r="J3878" s="167" t="s">
        <v>1413</v>
      </c>
      <c r="K3878" s="167" t="s">
        <v>812</v>
      </c>
      <c r="L3878" s="167" t="s">
        <v>1414</v>
      </c>
      <c r="M3878" s="167" t="s">
        <v>1526</v>
      </c>
      <c r="O3878" s="167">
        <v>11017</v>
      </c>
      <c r="P3878" s="167" t="s">
        <v>4987</v>
      </c>
      <c r="Q3878" s="167">
        <v>87</v>
      </c>
      <c r="S3878" s="167">
        <f t="shared" si="60"/>
        <v>87</v>
      </c>
      <c r="T3878" s="167" t="s">
        <v>1361</v>
      </c>
    </row>
    <row r="3879" spans="1:20">
      <c r="A3879" s="167">
        <v>52100</v>
      </c>
      <c r="B3879" s="168">
        <v>45931</v>
      </c>
      <c r="C3879" s="168">
        <v>45931</v>
      </c>
      <c r="D3879" s="167" t="s">
        <v>5300</v>
      </c>
      <c r="E3879" s="167" t="s">
        <v>5300</v>
      </c>
      <c r="F3879" s="167" t="s">
        <v>1408</v>
      </c>
      <c r="G3879" s="167" t="s">
        <v>1409</v>
      </c>
      <c r="I3879" s="167" t="s">
        <v>1405</v>
      </c>
      <c r="J3879" s="167" t="s">
        <v>1410</v>
      </c>
      <c r="K3879" s="167" t="s">
        <v>812</v>
      </c>
      <c r="L3879" s="167" t="s">
        <v>1411</v>
      </c>
      <c r="M3879" s="167" t="s">
        <v>1526</v>
      </c>
      <c r="O3879" s="167">
        <v>11017</v>
      </c>
      <c r="P3879" s="167" t="s">
        <v>4987</v>
      </c>
      <c r="Q3879" s="167">
        <v>125</v>
      </c>
      <c r="S3879" s="167">
        <f t="shared" si="60"/>
        <v>125</v>
      </c>
      <c r="T3879" s="167" t="s">
        <v>1361</v>
      </c>
    </row>
    <row r="3880" spans="1:20">
      <c r="A3880" s="167">
        <v>52100</v>
      </c>
      <c r="B3880" s="168">
        <v>45931</v>
      </c>
      <c r="C3880" s="168">
        <v>45931</v>
      </c>
      <c r="D3880" s="167" t="s">
        <v>6140</v>
      </c>
      <c r="E3880" s="167" t="s">
        <v>6140</v>
      </c>
      <c r="F3880" s="167" t="s">
        <v>1425</v>
      </c>
      <c r="G3880" s="167" t="s">
        <v>1426</v>
      </c>
      <c r="I3880" s="167" t="s">
        <v>1405</v>
      </c>
      <c r="J3880" s="167" t="s">
        <v>1577</v>
      </c>
      <c r="K3880" s="167" t="s">
        <v>815</v>
      </c>
      <c r="L3880" s="167" t="s">
        <v>1577</v>
      </c>
      <c r="M3880" s="167" t="s">
        <v>1548</v>
      </c>
      <c r="O3880" s="167">
        <v>11018</v>
      </c>
      <c r="P3880" s="167" t="s">
        <v>4987</v>
      </c>
      <c r="Q3880" s="167">
        <v>7.4</v>
      </c>
      <c r="S3880" s="167">
        <f t="shared" si="60"/>
        <v>7.4</v>
      </c>
      <c r="T3880" s="167" t="s">
        <v>1361</v>
      </c>
    </row>
    <row r="3881" spans="1:20">
      <c r="A3881" s="167">
        <v>52100</v>
      </c>
      <c r="B3881" s="168">
        <v>45931</v>
      </c>
      <c r="C3881" s="168">
        <v>45931</v>
      </c>
      <c r="D3881" s="167" t="s">
        <v>5141</v>
      </c>
      <c r="E3881" s="167" t="s">
        <v>5141</v>
      </c>
      <c r="F3881" s="167" t="s">
        <v>1408</v>
      </c>
      <c r="G3881" s="167" t="s">
        <v>1409</v>
      </c>
      <c r="I3881" s="167" t="s">
        <v>1405</v>
      </c>
      <c r="J3881" s="167" t="s">
        <v>1422</v>
      </c>
      <c r="K3881" s="167" t="s">
        <v>815</v>
      </c>
      <c r="L3881" s="167" t="s">
        <v>1423</v>
      </c>
      <c r="M3881" s="167" t="s">
        <v>1548</v>
      </c>
      <c r="O3881" s="167">
        <v>11019</v>
      </c>
      <c r="P3881" s="167" t="s">
        <v>4987</v>
      </c>
      <c r="Q3881" s="167">
        <v>86.84</v>
      </c>
      <c r="S3881" s="167">
        <f t="shared" si="60"/>
        <v>86.84</v>
      </c>
      <c r="T3881" s="167" t="s">
        <v>1361</v>
      </c>
    </row>
    <row r="3882" spans="1:20">
      <c r="A3882" s="167">
        <v>52100</v>
      </c>
      <c r="B3882" s="168">
        <v>45931</v>
      </c>
      <c r="C3882" s="168">
        <v>45931</v>
      </c>
      <c r="D3882" s="167" t="s">
        <v>5522</v>
      </c>
      <c r="E3882" s="167" t="s">
        <v>5522</v>
      </c>
      <c r="F3882" s="167" t="s">
        <v>1408</v>
      </c>
      <c r="G3882" s="167" t="s">
        <v>1409</v>
      </c>
      <c r="I3882" s="167" t="s">
        <v>1405</v>
      </c>
      <c r="J3882" s="167" t="s">
        <v>1416</v>
      </c>
      <c r="K3882" s="167" t="s">
        <v>822</v>
      </c>
      <c r="L3882" s="167" t="s">
        <v>1417</v>
      </c>
      <c r="M3882" s="167" t="s">
        <v>1605</v>
      </c>
      <c r="O3882" s="167">
        <v>11020</v>
      </c>
      <c r="P3882" s="167" t="s">
        <v>4987</v>
      </c>
      <c r="Q3882" s="167">
        <v>25</v>
      </c>
      <c r="S3882" s="167">
        <f t="shared" si="60"/>
        <v>25</v>
      </c>
      <c r="T3882" s="167" t="s">
        <v>1361</v>
      </c>
    </row>
    <row r="3883" spans="1:20">
      <c r="A3883" s="167">
        <v>52100</v>
      </c>
      <c r="B3883" s="168">
        <v>45931</v>
      </c>
      <c r="C3883" s="168">
        <v>45931</v>
      </c>
      <c r="D3883" s="167" t="s">
        <v>5522</v>
      </c>
      <c r="E3883" s="167" t="s">
        <v>5522</v>
      </c>
      <c r="F3883" s="167" t="s">
        <v>1408</v>
      </c>
      <c r="G3883" s="167" t="s">
        <v>1409</v>
      </c>
      <c r="I3883" s="167" t="s">
        <v>1405</v>
      </c>
      <c r="J3883" s="167" t="s">
        <v>1410</v>
      </c>
      <c r="K3883" s="167" t="s">
        <v>822</v>
      </c>
      <c r="L3883" s="167" t="s">
        <v>1411</v>
      </c>
      <c r="M3883" s="167" t="s">
        <v>1605</v>
      </c>
      <c r="O3883" s="167">
        <v>11020</v>
      </c>
      <c r="P3883" s="167" t="s">
        <v>4987</v>
      </c>
      <c r="Q3883" s="167">
        <v>125</v>
      </c>
      <c r="S3883" s="167">
        <f t="shared" si="60"/>
        <v>125</v>
      </c>
      <c r="T3883" s="167" t="s">
        <v>1361</v>
      </c>
    </row>
    <row r="3884" spans="1:20">
      <c r="A3884" s="167">
        <v>52100</v>
      </c>
      <c r="B3884" s="168">
        <v>45931</v>
      </c>
      <c r="C3884" s="168">
        <v>45931</v>
      </c>
      <c r="D3884" s="167" t="s">
        <v>5522</v>
      </c>
      <c r="E3884" s="167" t="s">
        <v>5522</v>
      </c>
      <c r="F3884" s="167" t="s">
        <v>1408</v>
      </c>
      <c r="G3884" s="167" t="s">
        <v>1409</v>
      </c>
      <c r="I3884" s="167" t="s">
        <v>1405</v>
      </c>
      <c r="J3884" s="167" t="s">
        <v>1435</v>
      </c>
      <c r="K3884" s="167" t="s">
        <v>822</v>
      </c>
      <c r="L3884" s="167" t="s">
        <v>1436</v>
      </c>
      <c r="M3884" s="167" t="s">
        <v>1605</v>
      </c>
      <c r="O3884" s="167">
        <v>11020</v>
      </c>
      <c r="P3884" s="167" t="s">
        <v>4987</v>
      </c>
      <c r="Q3884" s="167">
        <v>137.69999999999999</v>
      </c>
      <c r="S3884" s="167">
        <f t="shared" si="60"/>
        <v>137.69999999999999</v>
      </c>
      <c r="T3884" s="167" t="s">
        <v>1361</v>
      </c>
    </row>
    <row r="3885" spans="1:20">
      <c r="A3885" s="167">
        <v>52100</v>
      </c>
      <c r="B3885" s="168">
        <v>45931</v>
      </c>
      <c r="C3885" s="168">
        <v>45931</v>
      </c>
      <c r="D3885" s="167" t="s">
        <v>5522</v>
      </c>
      <c r="E3885" s="167" t="s">
        <v>5522</v>
      </c>
      <c r="F3885" s="167" t="s">
        <v>1408</v>
      </c>
      <c r="G3885" s="167" t="s">
        <v>1409</v>
      </c>
      <c r="I3885" s="167" t="s">
        <v>1405</v>
      </c>
      <c r="J3885" s="167" t="s">
        <v>1432</v>
      </c>
      <c r="K3885" s="167" t="s">
        <v>822</v>
      </c>
      <c r="L3885" s="167" t="s">
        <v>1433</v>
      </c>
      <c r="M3885" s="167" t="s">
        <v>1605</v>
      </c>
      <c r="O3885" s="167">
        <v>11020</v>
      </c>
      <c r="P3885" s="167" t="s">
        <v>4987</v>
      </c>
      <c r="Q3885" s="167">
        <v>350</v>
      </c>
      <c r="S3885" s="167">
        <f t="shared" si="60"/>
        <v>350</v>
      </c>
      <c r="T3885" s="167" t="s">
        <v>1361</v>
      </c>
    </row>
    <row r="3886" spans="1:20">
      <c r="A3886" s="167">
        <v>52100</v>
      </c>
      <c r="B3886" s="168">
        <v>45931</v>
      </c>
      <c r="C3886" s="168">
        <v>45931</v>
      </c>
      <c r="D3886" s="167" t="s">
        <v>5522</v>
      </c>
      <c r="E3886" s="167" t="s">
        <v>5522</v>
      </c>
      <c r="F3886" s="167" t="s">
        <v>1408</v>
      </c>
      <c r="G3886" s="167" t="s">
        <v>1409</v>
      </c>
      <c r="I3886" s="167" t="s">
        <v>1405</v>
      </c>
      <c r="J3886" s="167" t="s">
        <v>1413</v>
      </c>
      <c r="K3886" s="167" t="s">
        <v>822</v>
      </c>
      <c r="L3886" s="167" t="s">
        <v>1414</v>
      </c>
      <c r="M3886" s="167" t="s">
        <v>1605</v>
      </c>
      <c r="O3886" s="167">
        <v>11020</v>
      </c>
      <c r="P3886" s="167" t="s">
        <v>4987</v>
      </c>
      <c r="Q3886" s="167">
        <v>501</v>
      </c>
      <c r="S3886" s="167">
        <f t="shared" si="60"/>
        <v>501</v>
      </c>
      <c r="T3886" s="167" t="s">
        <v>1361</v>
      </c>
    </row>
    <row r="3887" spans="1:20">
      <c r="A3887" s="167">
        <v>52100</v>
      </c>
      <c r="B3887" s="168">
        <v>45931</v>
      </c>
      <c r="C3887" s="168">
        <v>45931</v>
      </c>
      <c r="D3887" s="167" t="s">
        <v>5522</v>
      </c>
      <c r="E3887" s="167" t="s">
        <v>5522</v>
      </c>
      <c r="F3887" s="167" t="s">
        <v>1408</v>
      </c>
      <c r="G3887" s="167" t="s">
        <v>1409</v>
      </c>
      <c r="I3887" s="167" t="s">
        <v>1405</v>
      </c>
      <c r="J3887" s="167" t="s">
        <v>1422</v>
      </c>
      <c r="K3887" s="167" t="s">
        <v>822</v>
      </c>
      <c r="L3887" s="167" t="s">
        <v>1423</v>
      </c>
      <c r="M3887" s="167" t="s">
        <v>1605</v>
      </c>
      <c r="O3887" s="167">
        <v>11020</v>
      </c>
      <c r="P3887" s="167" t="s">
        <v>4987</v>
      </c>
      <c r="Q3887" s="167">
        <v>514.5</v>
      </c>
      <c r="S3887" s="167">
        <f t="shared" si="60"/>
        <v>514.5</v>
      </c>
      <c r="T3887" s="167" t="s">
        <v>1361</v>
      </c>
    </row>
    <row r="3888" spans="1:20">
      <c r="A3888" s="167">
        <v>52100</v>
      </c>
      <c r="B3888" s="168">
        <v>45931</v>
      </c>
      <c r="C3888" s="168">
        <v>45931</v>
      </c>
      <c r="D3888" s="167" t="s">
        <v>5301</v>
      </c>
      <c r="E3888" s="167" t="s">
        <v>5301</v>
      </c>
      <c r="F3888" s="167" t="s">
        <v>1408</v>
      </c>
      <c r="G3888" s="167" t="s">
        <v>1409</v>
      </c>
      <c r="I3888" s="167" t="s">
        <v>1405</v>
      </c>
      <c r="J3888" s="167" t="s">
        <v>1435</v>
      </c>
      <c r="K3888" s="167" t="s">
        <v>832</v>
      </c>
      <c r="L3888" s="167" t="s">
        <v>1436</v>
      </c>
      <c r="M3888" s="167" t="s">
        <v>1678</v>
      </c>
      <c r="O3888" s="167">
        <v>11021</v>
      </c>
      <c r="P3888" s="167" t="s">
        <v>4987</v>
      </c>
      <c r="Q3888" s="167">
        <v>20.7</v>
      </c>
      <c r="S3888" s="167">
        <f t="shared" si="60"/>
        <v>20.7</v>
      </c>
      <c r="T3888" s="167" t="s">
        <v>1361</v>
      </c>
    </row>
    <row r="3889" spans="1:20">
      <c r="A3889" s="167">
        <v>52100</v>
      </c>
      <c r="B3889" s="168">
        <v>45931</v>
      </c>
      <c r="C3889" s="168">
        <v>45931</v>
      </c>
      <c r="D3889" s="167" t="s">
        <v>5301</v>
      </c>
      <c r="E3889" s="167" t="s">
        <v>5301</v>
      </c>
      <c r="F3889" s="167" t="s">
        <v>1408</v>
      </c>
      <c r="G3889" s="167" t="s">
        <v>1409</v>
      </c>
      <c r="I3889" s="167" t="s">
        <v>1405</v>
      </c>
      <c r="J3889" s="167" t="s">
        <v>1416</v>
      </c>
      <c r="K3889" s="167" t="s">
        <v>832</v>
      </c>
      <c r="L3889" s="167" t="s">
        <v>1417</v>
      </c>
      <c r="M3889" s="167" t="s">
        <v>1678</v>
      </c>
      <c r="O3889" s="167">
        <v>11021</v>
      </c>
      <c r="P3889" s="167" t="s">
        <v>4987</v>
      </c>
      <c r="Q3889" s="167">
        <v>25</v>
      </c>
      <c r="S3889" s="167">
        <f t="shared" si="60"/>
        <v>25</v>
      </c>
      <c r="T3889" s="167" t="s">
        <v>1361</v>
      </c>
    </row>
    <row r="3890" spans="1:20">
      <c r="A3890" s="167">
        <v>52100</v>
      </c>
      <c r="B3890" s="168">
        <v>45931</v>
      </c>
      <c r="C3890" s="168">
        <v>45931</v>
      </c>
      <c r="D3890" s="167" t="s">
        <v>5301</v>
      </c>
      <c r="E3890" s="167" t="s">
        <v>5301</v>
      </c>
      <c r="F3890" s="167" t="s">
        <v>1408</v>
      </c>
      <c r="G3890" s="167" t="s">
        <v>1409</v>
      </c>
      <c r="I3890" s="167" t="s">
        <v>1405</v>
      </c>
      <c r="J3890" s="167" t="s">
        <v>1422</v>
      </c>
      <c r="K3890" s="167" t="s">
        <v>832</v>
      </c>
      <c r="L3890" s="167" t="s">
        <v>1423</v>
      </c>
      <c r="M3890" s="167" t="s">
        <v>1678</v>
      </c>
      <c r="O3890" s="167">
        <v>11021</v>
      </c>
      <c r="P3890" s="167" t="s">
        <v>4987</v>
      </c>
      <c r="Q3890" s="167">
        <v>40.08</v>
      </c>
      <c r="S3890" s="167">
        <f t="shared" si="60"/>
        <v>40.08</v>
      </c>
      <c r="T3890" s="167" t="s">
        <v>1361</v>
      </c>
    </row>
    <row r="3891" spans="1:20">
      <c r="A3891" s="167">
        <v>52100</v>
      </c>
      <c r="B3891" s="168">
        <v>45931</v>
      </c>
      <c r="C3891" s="168">
        <v>45931</v>
      </c>
      <c r="D3891" s="167" t="s">
        <v>5301</v>
      </c>
      <c r="E3891" s="167" t="s">
        <v>5301</v>
      </c>
      <c r="F3891" s="167" t="s">
        <v>1408</v>
      </c>
      <c r="G3891" s="167" t="s">
        <v>1409</v>
      </c>
      <c r="I3891" s="167" t="s">
        <v>1405</v>
      </c>
      <c r="J3891" s="167" t="s">
        <v>1432</v>
      </c>
      <c r="K3891" s="167" t="s">
        <v>832</v>
      </c>
      <c r="L3891" s="167" t="s">
        <v>1433</v>
      </c>
      <c r="M3891" s="167" t="s">
        <v>1678</v>
      </c>
      <c r="O3891" s="167">
        <v>11021</v>
      </c>
      <c r="P3891" s="167" t="s">
        <v>4987</v>
      </c>
      <c r="Q3891" s="167">
        <v>56</v>
      </c>
      <c r="S3891" s="167">
        <f t="shared" si="60"/>
        <v>56</v>
      </c>
      <c r="T3891" s="167" t="s">
        <v>1361</v>
      </c>
    </row>
    <row r="3892" spans="1:20">
      <c r="A3892" s="167">
        <v>52100</v>
      </c>
      <c r="B3892" s="168">
        <v>45931</v>
      </c>
      <c r="C3892" s="168">
        <v>45931</v>
      </c>
      <c r="D3892" s="167" t="s">
        <v>5301</v>
      </c>
      <c r="E3892" s="167" t="s">
        <v>5301</v>
      </c>
      <c r="F3892" s="167" t="s">
        <v>1408</v>
      </c>
      <c r="G3892" s="167" t="s">
        <v>1409</v>
      </c>
      <c r="I3892" s="167" t="s">
        <v>1405</v>
      </c>
      <c r="J3892" s="167" t="s">
        <v>1413</v>
      </c>
      <c r="K3892" s="167" t="s">
        <v>832</v>
      </c>
      <c r="L3892" s="167" t="s">
        <v>1414</v>
      </c>
      <c r="M3892" s="167" t="s">
        <v>1678</v>
      </c>
      <c r="O3892" s="167">
        <v>11021</v>
      </c>
      <c r="P3892" s="167" t="s">
        <v>4987</v>
      </c>
      <c r="Q3892" s="167">
        <v>84</v>
      </c>
      <c r="S3892" s="167">
        <f t="shared" si="60"/>
        <v>84</v>
      </c>
      <c r="T3892" s="167" t="s">
        <v>1361</v>
      </c>
    </row>
    <row r="3893" spans="1:20">
      <c r="A3893" s="167">
        <v>52100</v>
      </c>
      <c r="B3893" s="168">
        <v>45931</v>
      </c>
      <c r="C3893" s="168">
        <v>45931</v>
      </c>
      <c r="D3893" s="167" t="s">
        <v>5301</v>
      </c>
      <c r="E3893" s="167" t="s">
        <v>5301</v>
      </c>
      <c r="F3893" s="167" t="s">
        <v>1408</v>
      </c>
      <c r="G3893" s="167" t="s">
        <v>1409</v>
      </c>
      <c r="I3893" s="167" t="s">
        <v>1405</v>
      </c>
      <c r="J3893" s="167" t="s">
        <v>1410</v>
      </c>
      <c r="K3893" s="167" t="s">
        <v>832</v>
      </c>
      <c r="L3893" s="167" t="s">
        <v>1411</v>
      </c>
      <c r="M3893" s="167" t="s">
        <v>1678</v>
      </c>
      <c r="O3893" s="167">
        <v>11021</v>
      </c>
      <c r="P3893" s="167" t="s">
        <v>4987</v>
      </c>
      <c r="Q3893" s="167">
        <v>125</v>
      </c>
      <c r="S3893" s="167">
        <f t="shared" si="60"/>
        <v>125</v>
      </c>
      <c r="T3893" s="167" t="s">
        <v>1361</v>
      </c>
    </row>
    <row r="3894" spans="1:20">
      <c r="A3894" s="167">
        <v>52100</v>
      </c>
      <c r="B3894" s="168">
        <v>45931</v>
      </c>
      <c r="C3894" s="168">
        <v>45931</v>
      </c>
      <c r="D3894" s="167" t="s">
        <v>5302</v>
      </c>
      <c r="E3894" s="167" t="s">
        <v>5302</v>
      </c>
      <c r="F3894" s="167" t="s">
        <v>1408</v>
      </c>
      <c r="G3894" s="167" t="s">
        <v>1409</v>
      </c>
      <c r="I3894" s="167" t="s">
        <v>1405</v>
      </c>
      <c r="J3894" s="167" t="s">
        <v>1416</v>
      </c>
      <c r="K3894" s="167" t="s">
        <v>835</v>
      </c>
      <c r="L3894" s="167" t="s">
        <v>1417</v>
      </c>
      <c r="M3894" s="167" t="s">
        <v>1699</v>
      </c>
      <c r="O3894" s="167">
        <v>11022</v>
      </c>
      <c r="P3894" s="167" t="s">
        <v>4987</v>
      </c>
      <c r="Q3894" s="167">
        <v>25</v>
      </c>
      <c r="S3894" s="167">
        <f t="shared" si="60"/>
        <v>25</v>
      </c>
      <c r="T3894" s="167" t="s">
        <v>1361</v>
      </c>
    </row>
    <row r="3895" spans="1:20">
      <c r="A3895" s="167">
        <v>52100</v>
      </c>
      <c r="B3895" s="168">
        <v>45931</v>
      </c>
      <c r="C3895" s="168">
        <v>45931</v>
      </c>
      <c r="D3895" s="167" t="s">
        <v>5302</v>
      </c>
      <c r="E3895" s="167" t="s">
        <v>5302</v>
      </c>
      <c r="F3895" s="167" t="s">
        <v>1408</v>
      </c>
      <c r="G3895" s="167" t="s">
        <v>1409</v>
      </c>
      <c r="I3895" s="167" t="s">
        <v>1405</v>
      </c>
      <c r="J3895" s="167" t="s">
        <v>1718</v>
      </c>
      <c r="K3895" s="167" t="s">
        <v>835</v>
      </c>
      <c r="L3895" s="167" t="s">
        <v>1719</v>
      </c>
      <c r="M3895" s="167" t="s">
        <v>1699</v>
      </c>
      <c r="O3895" s="167">
        <v>11022</v>
      </c>
      <c r="P3895" s="167" t="s">
        <v>4987</v>
      </c>
      <c r="Q3895" s="167">
        <v>64.349999999999994</v>
      </c>
      <c r="S3895" s="167">
        <f t="shared" si="60"/>
        <v>64.349999999999994</v>
      </c>
      <c r="T3895" s="167" t="s">
        <v>1361</v>
      </c>
    </row>
    <row r="3896" spans="1:20">
      <c r="A3896" s="167">
        <v>52100</v>
      </c>
      <c r="B3896" s="168">
        <v>45931</v>
      </c>
      <c r="C3896" s="168">
        <v>45931</v>
      </c>
      <c r="D3896" s="167" t="s">
        <v>5302</v>
      </c>
      <c r="E3896" s="167" t="s">
        <v>5302</v>
      </c>
      <c r="F3896" s="167" t="s">
        <v>1408</v>
      </c>
      <c r="G3896" s="167" t="s">
        <v>1409</v>
      </c>
      <c r="I3896" s="167" t="s">
        <v>1405</v>
      </c>
      <c r="J3896" s="167" t="s">
        <v>1435</v>
      </c>
      <c r="K3896" s="167" t="s">
        <v>835</v>
      </c>
      <c r="L3896" s="167" t="s">
        <v>1436</v>
      </c>
      <c r="M3896" s="167" t="s">
        <v>1699</v>
      </c>
      <c r="O3896" s="167">
        <v>11022</v>
      </c>
      <c r="P3896" s="167" t="s">
        <v>4987</v>
      </c>
      <c r="Q3896" s="167">
        <v>107.1</v>
      </c>
      <c r="S3896" s="167">
        <f t="shared" si="60"/>
        <v>107.1</v>
      </c>
      <c r="T3896" s="167" t="s">
        <v>1361</v>
      </c>
    </row>
    <row r="3897" spans="1:20">
      <c r="A3897" s="167">
        <v>52100</v>
      </c>
      <c r="B3897" s="168">
        <v>45931</v>
      </c>
      <c r="C3897" s="168">
        <v>45931</v>
      </c>
      <c r="D3897" s="167" t="s">
        <v>5302</v>
      </c>
      <c r="E3897" s="167" t="s">
        <v>5302</v>
      </c>
      <c r="F3897" s="167" t="s">
        <v>1408</v>
      </c>
      <c r="G3897" s="167" t="s">
        <v>1409</v>
      </c>
      <c r="I3897" s="167" t="s">
        <v>1405</v>
      </c>
      <c r="J3897" s="167" t="s">
        <v>1422</v>
      </c>
      <c r="K3897" s="167" t="s">
        <v>835</v>
      </c>
      <c r="L3897" s="167" t="s">
        <v>1423</v>
      </c>
      <c r="M3897" s="167" t="s">
        <v>1699</v>
      </c>
      <c r="O3897" s="167">
        <v>11022</v>
      </c>
      <c r="P3897" s="167" t="s">
        <v>4987</v>
      </c>
      <c r="Q3897" s="167">
        <v>210</v>
      </c>
      <c r="S3897" s="167">
        <f t="shared" si="60"/>
        <v>210</v>
      </c>
      <c r="T3897" s="167" t="s">
        <v>1361</v>
      </c>
    </row>
    <row r="3898" spans="1:20">
      <c r="A3898" s="167">
        <v>52100</v>
      </c>
      <c r="B3898" s="168">
        <v>45931</v>
      </c>
      <c r="C3898" s="168">
        <v>45931</v>
      </c>
      <c r="D3898" s="167" t="s">
        <v>5302</v>
      </c>
      <c r="E3898" s="167" t="s">
        <v>5302</v>
      </c>
      <c r="F3898" s="167" t="s">
        <v>1408</v>
      </c>
      <c r="G3898" s="167" t="s">
        <v>1409</v>
      </c>
      <c r="I3898" s="167" t="s">
        <v>1405</v>
      </c>
      <c r="J3898" s="167" t="s">
        <v>1410</v>
      </c>
      <c r="K3898" s="167" t="s">
        <v>835</v>
      </c>
      <c r="L3898" s="167" t="s">
        <v>1411</v>
      </c>
      <c r="M3898" s="167" t="s">
        <v>1699</v>
      </c>
      <c r="O3898" s="167">
        <v>11022</v>
      </c>
      <c r="P3898" s="167" t="s">
        <v>4987</v>
      </c>
      <c r="Q3898" s="167">
        <v>250</v>
      </c>
      <c r="S3898" s="167">
        <f t="shared" si="60"/>
        <v>250</v>
      </c>
      <c r="T3898" s="167" t="s">
        <v>1361</v>
      </c>
    </row>
    <row r="3899" spans="1:20">
      <c r="A3899" s="167">
        <v>52100</v>
      </c>
      <c r="B3899" s="168">
        <v>45931</v>
      </c>
      <c r="C3899" s="168">
        <v>45931</v>
      </c>
      <c r="D3899" s="167" t="s">
        <v>5302</v>
      </c>
      <c r="E3899" s="167" t="s">
        <v>5302</v>
      </c>
      <c r="F3899" s="167" t="s">
        <v>1408</v>
      </c>
      <c r="G3899" s="167" t="s">
        <v>1409</v>
      </c>
      <c r="I3899" s="167" t="s">
        <v>1405</v>
      </c>
      <c r="J3899" s="167" t="s">
        <v>1432</v>
      </c>
      <c r="K3899" s="167" t="s">
        <v>835</v>
      </c>
      <c r="L3899" s="167" t="s">
        <v>1433</v>
      </c>
      <c r="M3899" s="167" t="s">
        <v>1699</v>
      </c>
      <c r="O3899" s="167">
        <v>11022</v>
      </c>
      <c r="P3899" s="167" t="s">
        <v>4987</v>
      </c>
      <c r="Q3899" s="167">
        <v>310</v>
      </c>
      <c r="S3899" s="167">
        <f t="shared" si="60"/>
        <v>310</v>
      </c>
      <c r="T3899" s="167" t="s">
        <v>1361</v>
      </c>
    </row>
    <row r="3900" spans="1:20">
      <c r="A3900" s="167">
        <v>52100</v>
      </c>
      <c r="B3900" s="168">
        <v>45931</v>
      </c>
      <c r="C3900" s="168">
        <v>45931</v>
      </c>
      <c r="D3900" s="167" t="s">
        <v>5302</v>
      </c>
      <c r="E3900" s="167" t="s">
        <v>5302</v>
      </c>
      <c r="F3900" s="167" t="s">
        <v>1408</v>
      </c>
      <c r="G3900" s="167" t="s">
        <v>1409</v>
      </c>
      <c r="I3900" s="167" t="s">
        <v>1405</v>
      </c>
      <c r="J3900" s="167" t="s">
        <v>1413</v>
      </c>
      <c r="K3900" s="167" t="s">
        <v>835</v>
      </c>
      <c r="L3900" s="167" t="s">
        <v>1414</v>
      </c>
      <c r="M3900" s="167" t="s">
        <v>1699</v>
      </c>
      <c r="O3900" s="167">
        <v>11022</v>
      </c>
      <c r="P3900" s="167" t="s">
        <v>4987</v>
      </c>
      <c r="Q3900" s="167">
        <v>417</v>
      </c>
      <c r="S3900" s="167">
        <f t="shared" si="60"/>
        <v>417</v>
      </c>
      <c r="T3900" s="167" t="s">
        <v>1361</v>
      </c>
    </row>
    <row r="3901" spans="1:20">
      <c r="A3901" s="167">
        <v>52100</v>
      </c>
      <c r="B3901" s="168">
        <v>45931</v>
      </c>
      <c r="C3901" s="168">
        <v>45931</v>
      </c>
      <c r="D3901" s="167" t="s">
        <v>5523</v>
      </c>
      <c r="E3901" s="167" t="s">
        <v>5523</v>
      </c>
      <c r="F3901" s="167" t="s">
        <v>1408</v>
      </c>
      <c r="G3901" s="167" t="s">
        <v>1409</v>
      </c>
      <c r="I3901" s="167" t="s">
        <v>1405</v>
      </c>
      <c r="J3901" s="167" t="s">
        <v>1435</v>
      </c>
      <c r="K3901" s="167" t="s">
        <v>838</v>
      </c>
      <c r="L3901" s="167" t="s">
        <v>1436</v>
      </c>
      <c r="M3901" s="167" t="s">
        <v>1744</v>
      </c>
      <c r="O3901" s="167">
        <v>11023</v>
      </c>
      <c r="P3901" s="167" t="s">
        <v>4987</v>
      </c>
      <c r="Q3901" s="167">
        <v>11.7</v>
      </c>
      <c r="S3901" s="167">
        <f t="shared" si="60"/>
        <v>11.7</v>
      </c>
      <c r="T3901" s="167" t="s">
        <v>1361</v>
      </c>
    </row>
    <row r="3902" spans="1:20">
      <c r="A3902" s="167">
        <v>52100</v>
      </c>
      <c r="B3902" s="168">
        <v>45931</v>
      </c>
      <c r="C3902" s="168">
        <v>45931</v>
      </c>
      <c r="D3902" s="167" t="s">
        <v>5523</v>
      </c>
      <c r="E3902" s="167" t="s">
        <v>5523</v>
      </c>
      <c r="F3902" s="167" t="s">
        <v>1408</v>
      </c>
      <c r="G3902" s="167" t="s">
        <v>1409</v>
      </c>
      <c r="I3902" s="167" t="s">
        <v>1405</v>
      </c>
      <c r="J3902" s="167" t="s">
        <v>1422</v>
      </c>
      <c r="K3902" s="167" t="s">
        <v>838</v>
      </c>
      <c r="L3902" s="167" t="s">
        <v>1423</v>
      </c>
      <c r="M3902" s="167" t="s">
        <v>1744</v>
      </c>
      <c r="O3902" s="167">
        <v>11023</v>
      </c>
      <c r="P3902" s="167" t="s">
        <v>4987</v>
      </c>
      <c r="Q3902" s="167">
        <v>18.809999999999999</v>
      </c>
      <c r="S3902" s="167">
        <f t="shared" si="60"/>
        <v>18.809999999999999</v>
      </c>
      <c r="T3902" s="167" t="s">
        <v>1361</v>
      </c>
    </row>
    <row r="3903" spans="1:20">
      <c r="A3903" s="167">
        <v>52100</v>
      </c>
      <c r="B3903" s="168">
        <v>45931</v>
      </c>
      <c r="C3903" s="168">
        <v>45931</v>
      </c>
      <c r="D3903" s="167" t="s">
        <v>5523</v>
      </c>
      <c r="E3903" s="167" t="s">
        <v>5523</v>
      </c>
      <c r="F3903" s="167" t="s">
        <v>1408</v>
      </c>
      <c r="G3903" s="167" t="s">
        <v>1409</v>
      </c>
      <c r="I3903" s="167" t="s">
        <v>1405</v>
      </c>
      <c r="J3903" s="167" t="s">
        <v>1416</v>
      </c>
      <c r="K3903" s="167" t="s">
        <v>838</v>
      </c>
      <c r="L3903" s="167" t="s">
        <v>1417</v>
      </c>
      <c r="M3903" s="167" t="s">
        <v>1744</v>
      </c>
      <c r="O3903" s="167">
        <v>11023</v>
      </c>
      <c r="P3903" s="167" t="s">
        <v>4987</v>
      </c>
      <c r="Q3903" s="167">
        <v>25</v>
      </c>
      <c r="S3903" s="167">
        <f t="shared" si="60"/>
        <v>25</v>
      </c>
      <c r="T3903" s="167" t="s">
        <v>1361</v>
      </c>
    </row>
    <row r="3904" spans="1:20">
      <c r="A3904" s="167">
        <v>52100</v>
      </c>
      <c r="B3904" s="168">
        <v>45931</v>
      </c>
      <c r="C3904" s="168">
        <v>45931</v>
      </c>
      <c r="D3904" s="167" t="s">
        <v>5523</v>
      </c>
      <c r="E3904" s="167" t="s">
        <v>5523</v>
      </c>
      <c r="F3904" s="167" t="s">
        <v>1408</v>
      </c>
      <c r="G3904" s="167" t="s">
        <v>1409</v>
      </c>
      <c r="I3904" s="167" t="s">
        <v>1405</v>
      </c>
      <c r="J3904" s="167" t="s">
        <v>1432</v>
      </c>
      <c r="K3904" s="167" t="s">
        <v>838</v>
      </c>
      <c r="L3904" s="167" t="s">
        <v>1433</v>
      </c>
      <c r="M3904" s="167" t="s">
        <v>1744</v>
      </c>
      <c r="O3904" s="167">
        <v>11023</v>
      </c>
      <c r="P3904" s="167" t="s">
        <v>4987</v>
      </c>
      <c r="Q3904" s="167">
        <v>26</v>
      </c>
      <c r="S3904" s="167">
        <f t="shared" si="60"/>
        <v>26</v>
      </c>
      <c r="T3904" s="167" t="s">
        <v>1361</v>
      </c>
    </row>
    <row r="3905" spans="1:20">
      <c r="A3905" s="167">
        <v>52100</v>
      </c>
      <c r="B3905" s="168">
        <v>45931</v>
      </c>
      <c r="C3905" s="168">
        <v>45931</v>
      </c>
      <c r="D3905" s="167" t="s">
        <v>5523</v>
      </c>
      <c r="E3905" s="167" t="s">
        <v>5523</v>
      </c>
      <c r="F3905" s="167" t="s">
        <v>1408</v>
      </c>
      <c r="G3905" s="167" t="s">
        <v>1409</v>
      </c>
      <c r="I3905" s="167" t="s">
        <v>1405</v>
      </c>
      <c r="J3905" s="167" t="s">
        <v>1413</v>
      </c>
      <c r="K3905" s="167" t="s">
        <v>838</v>
      </c>
      <c r="L3905" s="167" t="s">
        <v>1414</v>
      </c>
      <c r="M3905" s="167" t="s">
        <v>1744</v>
      </c>
      <c r="O3905" s="167">
        <v>11023</v>
      </c>
      <c r="P3905" s="167" t="s">
        <v>4987</v>
      </c>
      <c r="Q3905" s="167">
        <v>36</v>
      </c>
      <c r="S3905" s="167">
        <f t="shared" si="60"/>
        <v>36</v>
      </c>
      <c r="T3905" s="167" t="s">
        <v>1361</v>
      </c>
    </row>
    <row r="3906" spans="1:20">
      <c r="A3906" s="167">
        <v>52100</v>
      </c>
      <c r="B3906" s="168">
        <v>45931</v>
      </c>
      <c r="C3906" s="168">
        <v>45931</v>
      </c>
      <c r="D3906" s="167" t="s">
        <v>5142</v>
      </c>
      <c r="E3906" s="167" t="s">
        <v>5142</v>
      </c>
      <c r="F3906" s="167" t="s">
        <v>1425</v>
      </c>
      <c r="G3906" s="167" t="s">
        <v>1426</v>
      </c>
      <c r="I3906" s="167" t="s">
        <v>1405</v>
      </c>
      <c r="J3906" s="167" t="s">
        <v>1450</v>
      </c>
      <c r="K3906" s="167" t="s">
        <v>846</v>
      </c>
      <c r="L3906" s="167" t="s">
        <v>1451</v>
      </c>
      <c r="M3906" s="167" t="s">
        <v>1769</v>
      </c>
      <c r="O3906" s="167">
        <v>11024</v>
      </c>
      <c r="P3906" s="167" t="s">
        <v>4987</v>
      </c>
      <c r="Q3906" s="167">
        <v>2.66</v>
      </c>
      <c r="S3906" s="167">
        <f t="shared" si="60"/>
        <v>2.66</v>
      </c>
      <c r="T3906" s="167" t="s">
        <v>1361</v>
      </c>
    </row>
    <row r="3907" spans="1:20">
      <c r="A3907" s="167">
        <v>52100</v>
      </c>
      <c r="B3907" s="168">
        <v>45931</v>
      </c>
      <c r="C3907" s="168">
        <v>45931</v>
      </c>
      <c r="D3907" s="167" t="s">
        <v>5142</v>
      </c>
      <c r="E3907" s="167" t="s">
        <v>5142</v>
      </c>
      <c r="F3907" s="167" t="s">
        <v>1408</v>
      </c>
      <c r="G3907" s="167" t="s">
        <v>1409</v>
      </c>
      <c r="I3907" s="167" t="s">
        <v>1405</v>
      </c>
      <c r="J3907" s="167" t="s">
        <v>1435</v>
      </c>
      <c r="K3907" s="167" t="s">
        <v>846</v>
      </c>
      <c r="L3907" s="167" t="s">
        <v>1436</v>
      </c>
      <c r="M3907" s="167" t="s">
        <v>1769</v>
      </c>
      <c r="O3907" s="167">
        <v>11024</v>
      </c>
      <c r="P3907" s="167" t="s">
        <v>4987</v>
      </c>
      <c r="Q3907" s="167">
        <v>13.65</v>
      </c>
      <c r="S3907" s="167">
        <f t="shared" ref="S3907:S3970" si="61">Q3907-R3907</f>
        <v>13.65</v>
      </c>
      <c r="T3907" s="167" t="s">
        <v>1361</v>
      </c>
    </row>
    <row r="3908" spans="1:20">
      <c r="A3908" s="167">
        <v>52100</v>
      </c>
      <c r="B3908" s="168">
        <v>45931</v>
      </c>
      <c r="C3908" s="168">
        <v>45931</v>
      </c>
      <c r="D3908" s="167" t="s">
        <v>5142</v>
      </c>
      <c r="E3908" s="167" t="s">
        <v>5142</v>
      </c>
      <c r="F3908" s="167" t="s">
        <v>1408</v>
      </c>
      <c r="G3908" s="167" t="s">
        <v>1409</v>
      </c>
      <c r="I3908" s="167" t="s">
        <v>1405</v>
      </c>
      <c r="J3908" s="167" t="s">
        <v>1416</v>
      </c>
      <c r="K3908" s="167" t="s">
        <v>846</v>
      </c>
      <c r="L3908" s="167" t="s">
        <v>1417</v>
      </c>
      <c r="M3908" s="167" t="s">
        <v>1769</v>
      </c>
      <c r="O3908" s="167">
        <v>11024</v>
      </c>
      <c r="P3908" s="167" t="s">
        <v>4987</v>
      </c>
      <c r="Q3908" s="167">
        <v>25</v>
      </c>
      <c r="S3908" s="167">
        <f t="shared" si="61"/>
        <v>25</v>
      </c>
      <c r="T3908" s="167" t="s">
        <v>1361</v>
      </c>
    </row>
    <row r="3909" spans="1:20">
      <c r="A3909" s="167">
        <v>52100</v>
      </c>
      <c r="B3909" s="168">
        <v>45931</v>
      </c>
      <c r="C3909" s="168">
        <v>45931</v>
      </c>
      <c r="D3909" s="167" t="s">
        <v>5142</v>
      </c>
      <c r="E3909" s="167" t="s">
        <v>5142</v>
      </c>
      <c r="F3909" s="167" t="s">
        <v>1408</v>
      </c>
      <c r="G3909" s="167" t="s">
        <v>1409</v>
      </c>
      <c r="I3909" s="167" t="s">
        <v>1405</v>
      </c>
      <c r="J3909" s="167" t="s">
        <v>1432</v>
      </c>
      <c r="K3909" s="167" t="s">
        <v>846</v>
      </c>
      <c r="L3909" s="167" t="s">
        <v>1433</v>
      </c>
      <c r="M3909" s="167" t="s">
        <v>1769</v>
      </c>
      <c r="O3909" s="167">
        <v>11024</v>
      </c>
      <c r="P3909" s="167" t="s">
        <v>4987</v>
      </c>
      <c r="Q3909" s="167">
        <v>36</v>
      </c>
      <c r="S3909" s="167">
        <f t="shared" si="61"/>
        <v>36</v>
      </c>
      <c r="T3909" s="167" t="s">
        <v>1361</v>
      </c>
    </row>
    <row r="3910" spans="1:20">
      <c r="A3910" s="167">
        <v>52100</v>
      </c>
      <c r="B3910" s="168">
        <v>45931</v>
      </c>
      <c r="C3910" s="168">
        <v>45931</v>
      </c>
      <c r="D3910" s="167" t="s">
        <v>5142</v>
      </c>
      <c r="E3910" s="167" t="s">
        <v>5142</v>
      </c>
      <c r="F3910" s="167" t="s">
        <v>1408</v>
      </c>
      <c r="G3910" s="167" t="s">
        <v>1409</v>
      </c>
      <c r="I3910" s="167" t="s">
        <v>1405</v>
      </c>
      <c r="J3910" s="167" t="s">
        <v>1422</v>
      </c>
      <c r="K3910" s="167" t="s">
        <v>846</v>
      </c>
      <c r="L3910" s="167" t="s">
        <v>1423</v>
      </c>
      <c r="M3910" s="167" t="s">
        <v>1769</v>
      </c>
      <c r="O3910" s="167">
        <v>11024</v>
      </c>
      <c r="P3910" s="167" t="s">
        <v>4987</v>
      </c>
      <c r="Q3910" s="167">
        <v>46.76</v>
      </c>
      <c r="S3910" s="167">
        <f t="shared" si="61"/>
        <v>46.76</v>
      </c>
      <c r="T3910" s="167" t="s">
        <v>1361</v>
      </c>
    </row>
    <row r="3911" spans="1:20">
      <c r="A3911" s="167">
        <v>52100</v>
      </c>
      <c r="B3911" s="168">
        <v>45931</v>
      </c>
      <c r="C3911" s="168">
        <v>45931</v>
      </c>
      <c r="D3911" s="167" t="s">
        <v>5142</v>
      </c>
      <c r="E3911" s="167" t="s">
        <v>5142</v>
      </c>
      <c r="F3911" s="167" t="s">
        <v>1408</v>
      </c>
      <c r="G3911" s="167" t="s">
        <v>1409</v>
      </c>
      <c r="I3911" s="167" t="s">
        <v>1405</v>
      </c>
      <c r="J3911" s="167" t="s">
        <v>1413</v>
      </c>
      <c r="K3911" s="167" t="s">
        <v>846</v>
      </c>
      <c r="L3911" s="167" t="s">
        <v>1414</v>
      </c>
      <c r="M3911" s="167" t="s">
        <v>1769</v>
      </c>
      <c r="O3911" s="167">
        <v>11024</v>
      </c>
      <c r="P3911" s="167" t="s">
        <v>4987</v>
      </c>
      <c r="Q3911" s="167">
        <v>57</v>
      </c>
      <c r="S3911" s="167">
        <f t="shared" si="61"/>
        <v>57</v>
      </c>
      <c r="T3911" s="167" t="s">
        <v>1361</v>
      </c>
    </row>
    <row r="3912" spans="1:20">
      <c r="A3912" s="167">
        <v>52100</v>
      </c>
      <c r="B3912" s="168">
        <v>45931</v>
      </c>
      <c r="C3912" s="168">
        <v>45931</v>
      </c>
      <c r="D3912" s="167" t="s">
        <v>5142</v>
      </c>
      <c r="E3912" s="167" t="s">
        <v>5142</v>
      </c>
      <c r="F3912" s="167" t="s">
        <v>1408</v>
      </c>
      <c r="G3912" s="167" t="s">
        <v>1409</v>
      </c>
      <c r="I3912" s="167" t="s">
        <v>1405</v>
      </c>
      <c r="J3912" s="167" t="s">
        <v>1410</v>
      </c>
      <c r="K3912" s="167" t="s">
        <v>846</v>
      </c>
      <c r="L3912" s="167" t="s">
        <v>1411</v>
      </c>
      <c r="M3912" s="167" t="s">
        <v>1769</v>
      </c>
      <c r="O3912" s="167">
        <v>11024</v>
      </c>
      <c r="P3912" s="167" t="s">
        <v>4987</v>
      </c>
      <c r="Q3912" s="167">
        <v>125</v>
      </c>
      <c r="S3912" s="167">
        <f t="shared" si="61"/>
        <v>125</v>
      </c>
      <c r="T3912" s="167" t="s">
        <v>1361</v>
      </c>
    </row>
    <row r="3913" spans="1:20">
      <c r="A3913" s="167">
        <v>52100</v>
      </c>
      <c r="B3913" s="168">
        <v>45931</v>
      </c>
      <c r="C3913" s="168">
        <v>45931</v>
      </c>
      <c r="D3913" s="167" t="s">
        <v>6141</v>
      </c>
      <c r="E3913" s="167" t="s">
        <v>6141</v>
      </c>
      <c r="F3913" s="167" t="s">
        <v>1408</v>
      </c>
      <c r="G3913" s="167" t="s">
        <v>1409</v>
      </c>
      <c r="I3913" s="167" t="s">
        <v>1405</v>
      </c>
      <c r="J3913" s="167" t="s">
        <v>1416</v>
      </c>
      <c r="K3913" s="167" t="s">
        <v>849</v>
      </c>
      <c r="L3913" s="167" t="s">
        <v>1417</v>
      </c>
      <c r="M3913" s="167" t="s">
        <v>1834</v>
      </c>
      <c r="O3913" s="167">
        <v>11025</v>
      </c>
      <c r="P3913" s="167" t="s">
        <v>4987</v>
      </c>
      <c r="Q3913" s="167">
        <v>25</v>
      </c>
      <c r="S3913" s="167">
        <f t="shared" si="61"/>
        <v>25</v>
      </c>
      <c r="T3913" s="167" t="s">
        <v>1361</v>
      </c>
    </row>
    <row r="3914" spans="1:20">
      <c r="A3914" s="167">
        <v>52100</v>
      </c>
      <c r="B3914" s="168">
        <v>45931</v>
      </c>
      <c r="C3914" s="168">
        <v>45931</v>
      </c>
      <c r="D3914" s="167" t="s">
        <v>6141</v>
      </c>
      <c r="E3914" s="167" t="s">
        <v>6141</v>
      </c>
      <c r="F3914" s="167" t="s">
        <v>1408</v>
      </c>
      <c r="G3914" s="167" t="s">
        <v>1409</v>
      </c>
      <c r="I3914" s="167" t="s">
        <v>1405</v>
      </c>
      <c r="J3914" s="167" t="s">
        <v>1435</v>
      </c>
      <c r="K3914" s="167" t="s">
        <v>849</v>
      </c>
      <c r="L3914" s="167" t="s">
        <v>1436</v>
      </c>
      <c r="M3914" s="167" t="s">
        <v>1834</v>
      </c>
      <c r="O3914" s="167">
        <v>11025</v>
      </c>
      <c r="P3914" s="167" t="s">
        <v>4987</v>
      </c>
      <c r="Q3914" s="167">
        <v>36</v>
      </c>
      <c r="S3914" s="167">
        <f t="shared" si="61"/>
        <v>36</v>
      </c>
      <c r="T3914" s="167" t="s">
        <v>1361</v>
      </c>
    </row>
    <row r="3915" spans="1:20">
      <c r="A3915" s="167">
        <v>52100</v>
      </c>
      <c r="B3915" s="168">
        <v>45931</v>
      </c>
      <c r="C3915" s="168">
        <v>45931</v>
      </c>
      <c r="D3915" s="167" t="s">
        <v>6141</v>
      </c>
      <c r="E3915" s="167" t="s">
        <v>6141</v>
      </c>
      <c r="F3915" s="167" t="s">
        <v>1408</v>
      </c>
      <c r="G3915" s="167" t="s">
        <v>1409</v>
      </c>
      <c r="I3915" s="167" t="s">
        <v>1405</v>
      </c>
      <c r="J3915" s="167" t="s">
        <v>1422</v>
      </c>
      <c r="K3915" s="167" t="s">
        <v>849</v>
      </c>
      <c r="L3915" s="167" t="s">
        <v>1423</v>
      </c>
      <c r="M3915" s="167" t="s">
        <v>1834</v>
      </c>
      <c r="O3915" s="167">
        <v>11025</v>
      </c>
      <c r="P3915" s="167" t="s">
        <v>4987</v>
      </c>
      <c r="Q3915" s="167">
        <v>66.5</v>
      </c>
      <c r="S3915" s="167">
        <f t="shared" si="61"/>
        <v>66.5</v>
      </c>
      <c r="T3915" s="167" t="s">
        <v>1361</v>
      </c>
    </row>
    <row r="3916" spans="1:20">
      <c r="A3916" s="167">
        <v>52100</v>
      </c>
      <c r="B3916" s="168">
        <v>45931</v>
      </c>
      <c r="C3916" s="168">
        <v>45931</v>
      </c>
      <c r="D3916" s="167" t="s">
        <v>6141</v>
      </c>
      <c r="E3916" s="167" t="s">
        <v>6141</v>
      </c>
      <c r="F3916" s="167" t="s">
        <v>1408</v>
      </c>
      <c r="G3916" s="167" t="s">
        <v>1409</v>
      </c>
      <c r="I3916" s="167" t="s">
        <v>1405</v>
      </c>
      <c r="J3916" s="167" t="s">
        <v>1413</v>
      </c>
      <c r="K3916" s="167" t="s">
        <v>849</v>
      </c>
      <c r="L3916" s="167" t="s">
        <v>1414</v>
      </c>
      <c r="M3916" s="167" t="s">
        <v>1834</v>
      </c>
      <c r="O3916" s="167">
        <v>11025</v>
      </c>
      <c r="P3916" s="167" t="s">
        <v>4987</v>
      </c>
      <c r="Q3916" s="167">
        <v>117</v>
      </c>
      <c r="S3916" s="167">
        <f t="shared" si="61"/>
        <v>117</v>
      </c>
      <c r="T3916" s="167" t="s">
        <v>1361</v>
      </c>
    </row>
    <row r="3917" spans="1:20">
      <c r="A3917" s="167">
        <v>52100</v>
      </c>
      <c r="B3917" s="168">
        <v>45931</v>
      </c>
      <c r="C3917" s="168">
        <v>45931</v>
      </c>
      <c r="D3917" s="167" t="s">
        <v>5143</v>
      </c>
      <c r="E3917" s="167" t="s">
        <v>5143</v>
      </c>
      <c r="F3917" s="167" t="s">
        <v>1425</v>
      </c>
      <c r="G3917" s="167" t="s">
        <v>1426</v>
      </c>
      <c r="I3917" s="167" t="s">
        <v>1405</v>
      </c>
      <c r="J3917" s="167" t="s">
        <v>1886</v>
      </c>
      <c r="K3917" s="167" t="s">
        <v>856</v>
      </c>
      <c r="L3917" s="167" t="s">
        <v>1887</v>
      </c>
      <c r="M3917" s="167" t="s">
        <v>1879</v>
      </c>
      <c r="O3917" s="167">
        <v>11026</v>
      </c>
      <c r="P3917" s="167" t="s">
        <v>4987</v>
      </c>
      <c r="Q3917" s="167">
        <v>17.03</v>
      </c>
      <c r="S3917" s="167">
        <f t="shared" si="61"/>
        <v>17.03</v>
      </c>
      <c r="T3917" s="167" t="s">
        <v>1361</v>
      </c>
    </row>
    <row r="3918" spans="1:20">
      <c r="A3918" s="167">
        <v>52100</v>
      </c>
      <c r="B3918" s="168">
        <v>45931</v>
      </c>
      <c r="C3918" s="168">
        <v>45931</v>
      </c>
      <c r="D3918" s="167" t="s">
        <v>5143</v>
      </c>
      <c r="E3918" s="167" t="s">
        <v>5143</v>
      </c>
      <c r="F3918" s="167" t="s">
        <v>1408</v>
      </c>
      <c r="G3918" s="167" t="s">
        <v>1409</v>
      </c>
      <c r="I3918" s="167" t="s">
        <v>1405</v>
      </c>
      <c r="J3918" s="167" t="s">
        <v>1416</v>
      </c>
      <c r="K3918" s="167" t="s">
        <v>856</v>
      </c>
      <c r="L3918" s="167" t="s">
        <v>1417</v>
      </c>
      <c r="M3918" s="167" t="s">
        <v>1879</v>
      </c>
      <c r="O3918" s="167">
        <v>11026</v>
      </c>
      <c r="P3918" s="167" t="s">
        <v>4987</v>
      </c>
      <c r="Q3918" s="167">
        <v>50</v>
      </c>
      <c r="S3918" s="167">
        <f t="shared" si="61"/>
        <v>50</v>
      </c>
      <c r="T3918" s="167" t="s">
        <v>1361</v>
      </c>
    </row>
    <row r="3919" spans="1:20">
      <c r="A3919" s="167">
        <v>52100</v>
      </c>
      <c r="B3919" s="168">
        <v>45931</v>
      </c>
      <c r="C3919" s="168">
        <v>45931</v>
      </c>
      <c r="D3919" s="167" t="s">
        <v>5143</v>
      </c>
      <c r="E3919" s="167" t="s">
        <v>5143</v>
      </c>
      <c r="F3919" s="167" t="s">
        <v>1408</v>
      </c>
      <c r="G3919" s="167" t="s">
        <v>1409</v>
      </c>
      <c r="I3919" s="167" t="s">
        <v>1405</v>
      </c>
      <c r="J3919" s="167" t="s">
        <v>1422</v>
      </c>
      <c r="K3919" s="167" t="s">
        <v>856</v>
      </c>
      <c r="L3919" s="167" t="s">
        <v>1423</v>
      </c>
      <c r="M3919" s="167" t="s">
        <v>1879</v>
      </c>
      <c r="O3919" s="167">
        <v>11026</v>
      </c>
      <c r="P3919" s="167" t="s">
        <v>4987</v>
      </c>
      <c r="Q3919" s="167">
        <v>291</v>
      </c>
      <c r="S3919" s="167">
        <f t="shared" si="61"/>
        <v>291</v>
      </c>
      <c r="T3919" s="167" t="s">
        <v>1361</v>
      </c>
    </row>
    <row r="3920" spans="1:20">
      <c r="A3920" s="167">
        <v>52100</v>
      </c>
      <c r="B3920" s="168">
        <v>45931</v>
      </c>
      <c r="C3920" s="168">
        <v>45931</v>
      </c>
      <c r="D3920" s="167" t="s">
        <v>5144</v>
      </c>
      <c r="E3920" s="167" t="s">
        <v>5144</v>
      </c>
      <c r="F3920" s="167" t="s">
        <v>1425</v>
      </c>
      <c r="G3920" s="167" t="s">
        <v>1426</v>
      </c>
      <c r="I3920" s="167" t="s">
        <v>1405</v>
      </c>
      <c r="J3920" s="167" t="s">
        <v>1450</v>
      </c>
      <c r="K3920" s="167" t="s">
        <v>862</v>
      </c>
      <c r="L3920" s="167" t="s">
        <v>1451</v>
      </c>
      <c r="M3920" s="167" t="s">
        <v>1963</v>
      </c>
      <c r="O3920" s="167">
        <v>11027</v>
      </c>
      <c r="P3920" s="167" t="s">
        <v>4987</v>
      </c>
      <c r="Q3920" s="167">
        <v>2.64</v>
      </c>
      <c r="S3920" s="167">
        <f t="shared" si="61"/>
        <v>2.64</v>
      </c>
      <c r="T3920" s="167" t="s">
        <v>1361</v>
      </c>
    </row>
    <row r="3921" spans="1:20">
      <c r="A3921" s="167">
        <v>52100</v>
      </c>
      <c r="B3921" s="168">
        <v>45931</v>
      </c>
      <c r="C3921" s="168">
        <v>45931</v>
      </c>
      <c r="D3921" s="167" t="s">
        <v>5144</v>
      </c>
      <c r="E3921" s="167" t="s">
        <v>5144</v>
      </c>
      <c r="F3921" s="167" t="s">
        <v>1408</v>
      </c>
      <c r="G3921" s="167" t="s">
        <v>1409</v>
      </c>
      <c r="I3921" s="167" t="s">
        <v>1405</v>
      </c>
      <c r="J3921" s="167" t="s">
        <v>1422</v>
      </c>
      <c r="K3921" s="167" t="s">
        <v>862</v>
      </c>
      <c r="L3921" s="167" t="s">
        <v>1423</v>
      </c>
      <c r="M3921" s="167" t="s">
        <v>1963</v>
      </c>
      <c r="O3921" s="167">
        <v>11027</v>
      </c>
      <c r="P3921" s="167" t="s">
        <v>4987</v>
      </c>
      <c r="Q3921" s="167">
        <v>25.05</v>
      </c>
      <c r="S3921" s="167">
        <f t="shared" si="61"/>
        <v>25.05</v>
      </c>
      <c r="T3921" s="167" t="s">
        <v>1361</v>
      </c>
    </row>
    <row r="3922" spans="1:20">
      <c r="A3922" s="167">
        <v>52100</v>
      </c>
      <c r="B3922" s="168">
        <v>45931</v>
      </c>
      <c r="C3922" s="168">
        <v>45931</v>
      </c>
      <c r="D3922" s="167" t="s">
        <v>5145</v>
      </c>
      <c r="E3922" s="167" t="s">
        <v>5145</v>
      </c>
      <c r="F3922" s="167" t="s">
        <v>1408</v>
      </c>
      <c r="G3922" s="167" t="s">
        <v>1409</v>
      </c>
      <c r="I3922" s="167" t="s">
        <v>1405</v>
      </c>
      <c r="J3922" s="167" t="s">
        <v>1422</v>
      </c>
      <c r="K3922" s="167" t="s">
        <v>875</v>
      </c>
      <c r="L3922" s="167" t="s">
        <v>1423</v>
      </c>
      <c r="M3922" s="167" t="s">
        <v>1991</v>
      </c>
      <c r="O3922" s="167">
        <v>11029</v>
      </c>
      <c r="P3922" s="167" t="s">
        <v>4987</v>
      </c>
      <c r="Q3922" s="167">
        <v>60.12</v>
      </c>
      <c r="S3922" s="167">
        <f t="shared" si="61"/>
        <v>60.12</v>
      </c>
      <c r="T3922" s="167" t="s">
        <v>1361</v>
      </c>
    </row>
    <row r="3923" spans="1:20">
      <c r="A3923" s="167">
        <v>52100</v>
      </c>
      <c r="B3923" s="168">
        <v>45931</v>
      </c>
      <c r="C3923" s="168">
        <v>45931</v>
      </c>
      <c r="D3923" s="167" t="s">
        <v>5145</v>
      </c>
      <c r="E3923" s="167" t="s">
        <v>5145</v>
      </c>
      <c r="F3923" s="167" t="s">
        <v>1408</v>
      </c>
      <c r="G3923" s="167" t="s">
        <v>1409</v>
      </c>
      <c r="I3923" s="167" t="s">
        <v>1405</v>
      </c>
      <c r="J3923" s="167" t="s">
        <v>1410</v>
      </c>
      <c r="K3923" s="167" t="s">
        <v>875</v>
      </c>
      <c r="L3923" s="167" t="s">
        <v>1411</v>
      </c>
      <c r="M3923" s="167" t="s">
        <v>1991</v>
      </c>
      <c r="O3923" s="167">
        <v>11029</v>
      </c>
      <c r="P3923" s="167" t="s">
        <v>4987</v>
      </c>
      <c r="Q3923" s="167">
        <v>125</v>
      </c>
      <c r="S3923" s="167">
        <f t="shared" si="61"/>
        <v>125</v>
      </c>
      <c r="T3923" s="167" t="s">
        <v>1361</v>
      </c>
    </row>
    <row r="3924" spans="1:20">
      <c r="A3924" s="167">
        <v>52100</v>
      </c>
      <c r="B3924" s="168">
        <v>45931</v>
      </c>
      <c r="C3924" s="168">
        <v>45931</v>
      </c>
      <c r="D3924" s="167" t="s">
        <v>5525</v>
      </c>
      <c r="E3924" s="167" t="s">
        <v>5525</v>
      </c>
      <c r="F3924" s="167" t="s">
        <v>1425</v>
      </c>
      <c r="G3924" s="167" t="s">
        <v>1426</v>
      </c>
      <c r="I3924" s="167" t="s">
        <v>1405</v>
      </c>
      <c r="J3924" s="167" t="s">
        <v>1450</v>
      </c>
      <c r="K3924" s="167" t="s">
        <v>882</v>
      </c>
      <c r="L3924" s="167" t="s">
        <v>1451</v>
      </c>
      <c r="M3924" s="167" t="s">
        <v>2008</v>
      </c>
      <c r="O3924" s="167">
        <v>11031</v>
      </c>
      <c r="P3924" s="167" t="s">
        <v>4987</v>
      </c>
      <c r="Q3924" s="167">
        <v>2.66</v>
      </c>
      <c r="S3924" s="167">
        <f t="shared" si="61"/>
        <v>2.66</v>
      </c>
      <c r="T3924" s="167" t="s">
        <v>1361</v>
      </c>
    </row>
    <row r="3925" spans="1:20">
      <c r="A3925" s="167">
        <v>52100</v>
      </c>
      <c r="B3925" s="168">
        <v>45931</v>
      </c>
      <c r="C3925" s="168">
        <v>45931</v>
      </c>
      <c r="D3925" s="167" t="s">
        <v>5525</v>
      </c>
      <c r="E3925" s="167" t="s">
        <v>5525</v>
      </c>
      <c r="F3925" s="167" t="s">
        <v>1408</v>
      </c>
      <c r="G3925" s="167" t="s">
        <v>1409</v>
      </c>
      <c r="I3925" s="167" t="s">
        <v>1405</v>
      </c>
      <c r="J3925" s="167" t="s">
        <v>1422</v>
      </c>
      <c r="K3925" s="167" t="s">
        <v>882</v>
      </c>
      <c r="L3925" s="167" t="s">
        <v>1423</v>
      </c>
      <c r="M3925" s="167" t="s">
        <v>2008</v>
      </c>
      <c r="O3925" s="167">
        <v>11031</v>
      </c>
      <c r="P3925" s="167" t="s">
        <v>4987</v>
      </c>
      <c r="Q3925" s="167">
        <v>129.5</v>
      </c>
      <c r="S3925" s="167">
        <f t="shared" si="61"/>
        <v>129.5</v>
      </c>
      <c r="T3925" s="167" t="s">
        <v>1361</v>
      </c>
    </row>
    <row r="3926" spans="1:20">
      <c r="A3926" s="167">
        <v>52100</v>
      </c>
      <c r="B3926" s="168">
        <v>45931</v>
      </c>
      <c r="C3926" s="168">
        <v>45931</v>
      </c>
      <c r="D3926" s="167" t="s">
        <v>5303</v>
      </c>
      <c r="E3926" s="167" t="s">
        <v>5303</v>
      </c>
      <c r="F3926" s="167" t="s">
        <v>1408</v>
      </c>
      <c r="G3926" s="167" t="s">
        <v>1409</v>
      </c>
      <c r="I3926" s="167" t="s">
        <v>1405</v>
      </c>
      <c r="J3926" s="167" t="s">
        <v>1435</v>
      </c>
      <c r="K3926" s="167" t="s">
        <v>885</v>
      </c>
      <c r="L3926" s="167" t="s">
        <v>1436</v>
      </c>
      <c r="M3926" s="167" t="s">
        <v>2015</v>
      </c>
      <c r="O3926" s="167">
        <v>11032</v>
      </c>
      <c r="P3926" s="167" t="s">
        <v>4987</v>
      </c>
      <c r="Q3926" s="167">
        <v>10.8</v>
      </c>
      <c r="S3926" s="167">
        <f t="shared" si="61"/>
        <v>10.8</v>
      </c>
      <c r="T3926" s="167" t="s">
        <v>1361</v>
      </c>
    </row>
    <row r="3927" spans="1:20">
      <c r="A3927" s="167">
        <v>52100</v>
      </c>
      <c r="B3927" s="168">
        <v>45931</v>
      </c>
      <c r="C3927" s="168">
        <v>45931</v>
      </c>
      <c r="D3927" s="167" t="s">
        <v>5303</v>
      </c>
      <c r="E3927" s="167" t="s">
        <v>5303</v>
      </c>
      <c r="F3927" s="167" t="s">
        <v>1408</v>
      </c>
      <c r="G3927" s="167" t="s">
        <v>1409</v>
      </c>
      <c r="I3927" s="167" t="s">
        <v>1405</v>
      </c>
      <c r="J3927" s="167" t="s">
        <v>1422</v>
      </c>
      <c r="K3927" s="167" t="s">
        <v>885</v>
      </c>
      <c r="L3927" s="167" t="s">
        <v>1423</v>
      </c>
      <c r="M3927" s="167" t="s">
        <v>2015</v>
      </c>
      <c r="O3927" s="167">
        <v>11032</v>
      </c>
      <c r="P3927" s="167" t="s">
        <v>4987</v>
      </c>
      <c r="Q3927" s="167">
        <v>14</v>
      </c>
      <c r="S3927" s="167">
        <f t="shared" si="61"/>
        <v>14</v>
      </c>
      <c r="T3927" s="167" t="s">
        <v>1361</v>
      </c>
    </row>
    <row r="3928" spans="1:20">
      <c r="A3928" s="167">
        <v>52100</v>
      </c>
      <c r="B3928" s="168">
        <v>45931</v>
      </c>
      <c r="C3928" s="168">
        <v>45931</v>
      </c>
      <c r="D3928" s="167" t="s">
        <v>5303</v>
      </c>
      <c r="E3928" s="167" t="s">
        <v>5303</v>
      </c>
      <c r="F3928" s="167" t="s">
        <v>1408</v>
      </c>
      <c r="G3928" s="167" t="s">
        <v>1409</v>
      </c>
      <c r="I3928" s="167" t="s">
        <v>1405</v>
      </c>
      <c r="J3928" s="167" t="s">
        <v>1416</v>
      </c>
      <c r="K3928" s="167" t="s">
        <v>885</v>
      </c>
      <c r="L3928" s="167" t="s">
        <v>1417</v>
      </c>
      <c r="M3928" s="167" t="s">
        <v>2015</v>
      </c>
      <c r="O3928" s="167">
        <v>11032</v>
      </c>
      <c r="P3928" s="167" t="s">
        <v>4987</v>
      </c>
      <c r="Q3928" s="167">
        <v>25</v>
      </c>
      <c r="S3928" s="167">
        <f t="shared" si="61"/>
        <v>25</v>
      </c>
      <c r="T3928" s="167" t="s">
        <v>1361</v>
      </c>
    </row>
    <row r="3929" spans="1:20">
      <c r="A3929" s="167">
        <v>52100</v>
      </c>
      <c r="B3929" s="168">
        <v>45931</v>
      </c>
      <c r="C3929" s="168">
        <v>45931</v>
      </c>
      <c r="D3929" s="167" t="s">
        <v>5303</v>
      </c>
      <c r="E3929" s="167" t="s">
        <v>5303</v>
      </c>
      <c r="F3929" s="167" t="s">
        <v>1408</v>
      </c>
      <c r="G3929" s="167" t="s">
        <v>1409</v>
      </c>
      <c r="I3929" s="167" t="s">
        <v>1405</v>
      </c>
      <c r="J3929" s="167" t="s">
        <v>1432</v>
      </c>
      <c r="K3929" s="167" t="s">
        <v>885</v>
      </c>
      <c r="L3929" s="167" t="s">
        <v>1433</v>
      </c>
      <c r="M3929" s="167" t="s">
        <v>2015</v>
      </c>
      <c r="O3929" s="167">
        <v>11032</v>
      </c>
      <c r="P3929" s="167" t="s">
        <v>4987</v>
      </c>
      <c r="Q3929" s="167">
        <v>28</v>
      </c>
      <c r="S3929" s="167">
        <f t="shared" si="61"/>
        <v>28</v>
      </c>
      <c r="T3929" s="167" t="s">
        <v>1361</v>
      </c>
    </row>
    <row r="3930" spans="1:20">
      <c r="A3930" s="167">
        <v>52100</v>
      </c>
      <c r="B3930" s="168">
        <v>45931</v>
      </c>
      <c r="C3930" s="168">
        <v>45931</v>
      </c>
      <c r="D3930" s="167" t="s">
        <v>5303</v>
      </c>
      <c r="E3930" s="167" t="s">
        <v>5303</v>
      </c>
      <c r="F3930" s="167" t="s">
        <v>1408</v>
      </c>
      <c r="G3930" s="167" t="s">
        <v>1409</v>
      </c>
      <c r="I3930" s="167" t="s">
        <v>1405</v>
      </c>
      <c r="J3930" s="167" t="s">
        <v>1413</v>
      </c>
      <c r="K3930" s="167" t="s">
        <v>885</v>
      </c>
      <c r="L3930" s="167" t="s">
        <v>1414</v>
      </c>
      <c r="M3930" s="167" t="s">
        <v>2015</v>
      </c>
      <c r="O3930" s="167">
        <v>11032</v>
      </c>
      <c r="P3930" s="167" t="s">
        <v>4987</v>
      </c>
      <c r="Q3930" s="167">
        <v>48</v>
      </c>
      <c r="S3930" s="167">
        <f t="shared" si="61"/>
        <v>48</v>
      </c>
      <c r="T3930" s="167" t="s">
        <v>1361</v>
      </c>
    </row>
    <row r="3931" spans="1:20">
      <c r="A3931" s="167">
        <v>52100</v>
      </c>
      <c r="B3931" s="168">
        <v>45931</v>
      </c>
      <c r="C3931" s="168">
        <v>45931</v>
      </c>
      <c r="D3931" s="167" t="s">
        <v>5526</v>
      </c>
      <c r="E3931" s="167" t="s">
        <v>5526</v>
      </c>
      <c r="F3931" s="167" t="s">
        <v>1408</v>
      </c>
      <c r="G3931" s="167" t="s">
        <v>1409</v>
      </c>
      <c r="I3931" s="167" t="s">
        <v>1405</v>
      </c>
      <c r="J3931" s="167" t="s">
        <v>1416</v>
      </c>
      <c r="K3931" s="167" t="s">
        <v>888</v>
      </c>
      <c r="L3931" s="167" t="s">
        <v>1417</v>
      </c>
      <c r="M3931" s="167" t="s">
        <v>2037</v>
      </c>
      <c r="O3931" s="167">
        <v>11033</v>
      </c>
      <c r="P3931" s="167" t="s">
        <v>4987</v>
      </c>
      <c r="Q3931" s="167">
        <v>25</v>
      </c>
      <c r="S3931" s="167">
        <f t="shared" si="61"/>
        <v>25</v>
      </c>
      <c r="T3931" s="167" t="s">
        <v>1361</v>
      </c>
    </row>
    <row r="3932" spans="1:20">
      <c r="A3932" s="167">
        <v>52100</v>
      </c>
      <c r="B3932" s="168">
        <v>45931</v>
      </c>
      <c r="C3932" s="168">
        <v>45931</v>
      </c>
      <c r="D3932" s="167" t="s">
        <v>5526</v>
      </c>
      <c r="E3932" s="167" t="s">
        <v>5526</v>
      </c>
      <c r="F3932" s="167" t="s">
        <v>1408</v>
      </c>
      <c r="G3932" s="167" t="s">
        <v>1409</v>
      </c>
      <c r="I3932" s="167" t="s">
        <v>1405</v>
      </c>
      <c r="J3932" s="167" t="s">
        <v>1435</v>
      </c>
      <c r="K3932" s="167" t="s">
        <v>888</v>
      </c>
      <c r="L3932" s="167" t="s">
        <v>1436</v>
      </c>
      <c r="M3932" s="167" t="s">
        <v>2037</v>
      </c>
      <c r="O3932" s="167">
        <v>11033</v>
      </c>
      <c r="P3932" s="167" t="s">
        <v>4987</v>
      </c>
      <c r="Q3932" s="167">
        <v>162</v>
      </c>
      <c r="S3932" s="167">
        <f t="shared" si="61"/>
        <v>162</v>
      </c>
      <c r="T3932" s="167" t="s">
        <v>1361</v>
      </c>
    </row>
    <row r="3933" spans="1:20">
      <c r="A3933" s="167">
        <v>52100</v>
      </c>
      <c r="B3933" s="168">
        <v>45931</v>
      </c>
      <c r="C3933" s="168">
        <v>45931</v>
      </c>
      <c r="D3933" s="167" t="s">
        <v>5526</v>
      </c>
      <c r="E3933" s="167" t="s">
        <v>5526</v>
      </c>
      <c r="F3933" s="167" t="s">
        <v>1408</v>
      </c>
      <c r="G3933" s="167" t="s">
        <v>1409</v>
      </c>
      <c r="I3933" s="167" t="s">
        <v>1405</v>
      </c>
      <c r="J3933" s="167" t="s">
        <v>1422</v>
      </c>
      <c r="K3933" s="167" t="s">
        <v>888</v>
      </c>
      <c r="L3933" s="167" t="s">
        <v>1423</v>
      </c>
      <c r="M3933" s="167" t="s">
        <v>2037</v>
      </c>
      <c r="O3933" s="167">
        <v>11033</v>
      </c>
      <c r="P3933" s="167" t="s">
        <v>4987</v>
      </c>
      <c r="Q3933" s="167">
        <v>355.25</v>
      </c>
      <c r="S3933" s="167">
        <f t="shared" si="61"/>
        <v>355.25</v>
      </c>
      <c r="T3933" s="167" t="s">
        <v>1361</v>
      </c>
    </row>
    <row r="3934" spans="1:20">
      <c r="A3934" s="167">
        <v>52100</v>
      </c>
      <c r="B3934" s="168">
        <v>45931</v>
      </c>
      <c r="C3934" s="168">
        <v>45931</v>
      </c>
      <c r="D3934" s="167" t="s">
        <v>5526</v>
      </c>
      <c r="E3934" s="167" t="s">
        <v>5526</v>
      </c>
      <c r="F3934" s="167" t="s">
        <v>1408</v>
      </c>
      <c r="G3934" s="167" t="s">
        <v>1409</v>
      </c>
      <c r="I3934" s="167" t="s">
        <v>1405</v>
      </c>
      <c r="J3934" s="167" t="s">
        <v>1432</v>
      </c>
      <c r="K3934" s="167" t="s">
        <v>888</v>
      </c>
      <c r="L3934" s="167" t="s">
        <v>1433</v>
      </c>
      <c r="M3934" s="167" t="s">
        <v>2037</v>
      </c>
      <c r="O3934" s="167">
        <v>11033</v>
      </c>
      <c r="P3934" s="167" t="s">
        <v>4987</v>
      </c>
      <c r="Q3934" s="167">
        <v>472</v>
      </c>
      <c r="S3934" s="167">
        <f t="shared" si="61"/>
        <v>472</v>
      </c>
      <c r="T3934" s="167" t="s">
        <v>1361</v>
      </c>
    </row>
    <row r="3935" spans="1:20">
      <c r="A3935" s="167">
        <v>52100</v>
      </c>
      <c r="B3935" s="168">
        <v>45931</v>
      </c>
      <c r="C3935" s="168">
        <v>45931</v>
      </c>
      <c r="D3935" s="167" t="s">
        <v>5526</v>
      </c>
      <c r="E3935" s="167" t="s">
        <v>5526</v>
      </c>
      <c r="F3935" s="167" t="s">
        <v>1408</v>
      </c>
      <c r="G3935" s="167" t="s">
        <v>1409</v>
      </c>
      <c r="I3935" s="167" t="s">
        <v>1405</v>
      </c>
      <c r="J3935" s="167" t="s">
        <v>1413</v>
      </c>
      <c r="K3935" s="167" t="s">
        <v>888</v>
      </c>
      <c r="L3935" s="167" t="s">
        <v>1414</v>
      </c>
      <c r="M3935" s="167" t="s">
        <v>2037</v>
      </c>
      <c r="O3935" s="167">
        <v>11033</v>
      </c>
      <c r="P3935" s="167" t="s">
        <v>4987</v>
      </c>
      <c r="Q3935" s="167">
        <v>615</v>
      </c>
      <c r="S3935" s="167">
        <f t="shared" si="61"/>
        <v>615</v>
      </c>
      <c r="T3935" s="167" t="s">
        <v>1361</v>
      </c>
    </row>
    <row r="3936" spans="1:20">
      <c r="A3936" s="167">
        <v>52100</v>
      </c>
      <c r="B3936" s="168">
        <v>45931</v>
      </c>
      <c r="C3936" s="168">
        <v>45931</v>
      </c>
      <c r="D3936" s="167" t="s">
        <v>5850</v>
      </c>
      <c r="E3936" s="167" t="s">
        <v>5850</v>
      </c>
      <c r="F3936" s="167" t="s">
        <v>1408</v>
      </c>
      <c r="G3936" s="167" t="s">
        <v>1409</v>
      </c>
      <c r="I3936" s="167" t="s">
        <v>1405</v>
      </c>
      <c r="J3936" s="167" t="s">
        <v>1416</v>
      </c>
      <c r="K3936" s="167" t="s">
        <v>892</v>
      </c>
      <c r="L3936" s="167" t="s">
        <v>1417</v>
      </c>
      <c r="M3936" s="167" t="s">
        <v>2124</v>
      </c>
      <c r="O3936" s="167">
        <v>11034</v>
      </c>
      <c r="P3936" s="167" t="s">
        <v>4987</v>
      </c>
      <c r="Q3936" s="167">
        <v>12.01</v>
      </c>
      <c r="S3936" s="167">
        <f t="shared" si="61"/>
        <v>12.01</v>
      </c>
      <c r="T3936" s="167" t="s">
        <v>1361</v>
      </c>
    </row>
    <row r="3937" spans="1:20">
      <c r="A3937" s="167">
        <v>52100</v>
      </c>
      <c r="B3937" s="168">
        <v>45931</v>
      </c>
      <c r="C3937" s="168">
        <v>45931</v>
      </c>
      <c r="D3937" s="167" t="s">
        <v>5850</v>
      </c>
      <c r="E3937" s="167" t="s">
        <v>5850</v>
      </c>
      <c r="F3937" s="167" t="s">
        <v>1408</v>
      </c>
      <c r="G3937" s="167" t="s">
        <v>1409</v>
      </c>
      <c r="I3937" s="167" t="s">
        <v>1405</v>
      </c>
      <c r="J3937" s="167" t="s">
        <v>1435</v>
      </c>
      <c r="K3937" s="167" t="s">
        <v>892</v>
      </c>
      <c r="L3937" s="167" t="s">
        <v>1436</v>
      </c>
      <c r="M3937" s="167" t="s">
        <v>2124</v>
      </c>
      <c r="O3937" s="167">
        <v>11034</v>
      </c>
      <c r="P3937" s="167" t="s">
        <v>4987</v>
      </c>
      <c r="Q3937" s="167">
        <v>72</v>
      </c>
      <c r="S3937" s="167">
        <f t="shared" si="61"/>
        <v>72</v>
      </c>
      <c r="T3937" s="167" t="s">
        <v>1361</v>
      </c>
    </row>
    <row r="3938" spans="1:20">
      <c r="A3938" s="167">
        <v>52100</v>
      </c>
      <c r="B3938" s="168">
        <v>45931</v>
      </c>
      <c r="C3938" s="168">
        <v>45931</v>
      </c>
      <c r="D3938" s="167" t="s">
        <v>5850</v>
      </c>
      <c r="E3938" s="167" t="s">
        <v>5850</v>
      </c>
      <c r="F3938" s="167" t="s">
        <v>1408</v>
      </c>
      <c r="G3938" s="167" t="s">
        <v>1409</v>
      </c>
      <c r="I3938" s="167" t="s">
        <v>1405</v>
      </c>
      <c r="J3938" s="167" t="s">
        <v>1422</v>
      </c>
      <c r="K3938" s="167" t="s">
        <v>892</v>
      </c>
      <c r="L3938" s="167" t="s">
        <v>1423</v>
      </c>
      <c r="M3938" s="167" t="s">
        <v>2124</v>
      </c>
      <c r="O3938" s="167">
        <v>11034</v>
      </c>
      <c r="P3938" s="167" t="s">
        <v>4987</v>
      </c>
      <c r="Q3938" s="167">
        <v>250.5</v>
      </c>
      <c r="S3938" s="167">
        <f t="shared" si="61"/>
        <v>250.5</v>
      </c>
      <c r="T3938" s="167" t="s">
        <v>1361</v>
      </c>
    </row>
    <row r="3939" spans="1:20">
      <c r="A3939" s="167">
        <v>52100</v>
      </c>
      <c r="B3939" s="168">
        <v>45931</v>
      </c>
      <c r="C3939" s="168">
        <v>45931</v>
      </c>
      <c r="D3939" s="167" t="s">
        <v>5850</v>
      </c>
      <c r="E3939" s="167" t="s">
        <v>5850</v>
      </c>
      <c r="F3939" s="167" t="s">
        <v>1408</v>
      </c>
      <c r="G3939" s="167" t="s">
        <v>1409</v>
      </c>
      <c r="I3939" s="167" t="s">
        <v>1405</v>
      </c>
      <c r="J3939" s="167" t="s">
        <v>1410</v>
      </c>
      <c r="K3939" s="167" t="s">
        <v>892</v>
      </c>
      <c r="L3939" s="167" t="s">
        <v>1411</v>
      </c>
      <c r="M3939" s="167" t="s">
        <v>2124</v>
      </c>
      <c r="O3939" s="167">
        <v>11034</v>
      </c>
      <c r="P3939" s="167" t="s">
        <v>4987</v>
      </c>
      <c r="Q3939" s="167">
        <v>375</v>
      </c>
      <c r="S3939" s="167">
        <f t="shared" si="61"/>
        <v>375</v>
      </c>
      <c r="T3939" s="167" t="s">
        <v>1361</v>
      </c>
    </row>
    <row r="3940" spans="1:20">
      <c r="A3940" s="167">
        <v>52100</v>
      </c>
      <c r="B3940" s="168">
        <v>45931</v>
      </c>
      <c r="C3940" s="168">
        <v>45931</v>
      </c>
      <c r="D3940" s="167" t="s">
        <v>5304</v>
      </c>
      <c r="E3940" s="167" t="s">
        <v>5304</v>
      </c>
      <c r="F3940" s="167" t="s">
        <v>1425</v>
      </c>
      <c r="G3940" s="167" t="s">
        <v>1426</v>
      </c>
      <c r="I3940" s="167" t="s">
        <v>1405</v>
      </c>
      <c r="J3940" s="167" t="s">
        <v>2183</v>
      </c>
      <c r="K3940" s="167" t="s">
        <v>892</v>
      </c>
      <c r="L3940" s="167" t="s">
        <v>2184</v>
      </c>
      <c r="M3940" s="167" t="s">
        <v>2124</v>
      </c>
      <c r="O3940" s="167">
        <v>11038</v>
      </c>
      <c r="P3940" s="167" t="s">
        <v>4987</v>
      </c>
      <c r="Q3940" s="167">
        <v>50</v>
      </c>
      <c r="S3940" s="167">
        <f t="shared" si="61"/>
        <v>50</v>
      </c>
      <c r="T3940" s="167" t="s">
        <v>1361</v>
      </c>
    </row>
    <row r="3941" spans="1:20">
      <c r="A3941" s="167">
        <v>52100</v>
      </c>
      <c r="B3941" s="168">
        <v>45931</v>
      </c>
      <c r="C3941" s="168">
        <v>45931</v>
      </c>
      <c r="D3941" s="167" t="s">
        <v>5305</v>
      </c>
      <c r="E3941" s="167" t="s">
        <v>5305</v>
      </c>
      <c r="F3941" s="167" t="s">
        <v>1408</v>
      </c>
      <c r="G3941" s="167" t="s">
        <v>1409</v>
      </c>
      <c r="I3941" s="167" t="s">
        <v>1405</v>
      </c>
      <c r="J3941" s="167" t="s">
        <v>1432</v>
      </c>
      <c r="K3941" s="167" t="s">
        <v>911</v>
      </c>
      <c r="L3941" s="167" t="s">
        <v>1433</v>
      </c>
      <c r="M3941" s="167" t="s">
        <v>2269</v>
      </c>
      <c r="O3941" s="167">
        <v>11040</v>
      </c>
      <c r="P3941" s="167" t="s">
        <v>4987</v>
      </c>
      <c r="Q3941" s="167">
        <v>44</v>
      </c>
      <c r="S3941" s="167">
        <f t="shared" si="61"/>
        <v>44</v>
      </c>
      <c r="T3941" s="167" t="s">
        <v>1361</v>
      </c>
    </row>
    <row r="3942" spans="1:20">
      <c r="A3942" s="167">
        <v>52100</v>
      </c>
      <c r="B3942" s="168">
        <v>45931</v>
      </c>
      <c r="C3942" s="168">
        <v>45931</v>
      </c>
      <c r="D3942" s="167" t="s">
        <v>5305</v>
      </c>
      <c r="E3942" s="167" t="s">
        <v>5305</v>
      </c>
      <c r="F3942" s="167" t="s">
        <v>1408</v>
      </c>
      <c r="G3942" s="167" t="s">
        <v>1409</v>
      </c>
      <c r="I3942" s="167" t="s">
        <v>1405</v>
      </c>
      <c r="J3942" s="167" t="s">
        <v>1422</v>
      </c>
      <c r="K3942" s="167" t="s">
        <v>911</v>
      </c>
      <c r="L3942" s="167" t="s">
        <v>1423</v>
      </c>
      <c r="M3942" s="167" t="s">
        <v>2269</v>
      </c>
      <c r="O3942" s="167">
        <v>11040</v>
      </c>
      <c r="P3942" s="167" t="s">
        <v>4987</v>
      </c>
      <c r="Q3942" s="167">
        <v>59.5</v>
      </c>
      <c r="S3942" s="167">
        <f t="shared" si="61"/>
        <v>59.5</v>
      </c>
      <c r="T3942" s="167" t="s">
        <v>1361</v>
      </c>
    </row>
    <row r="3943" spans="1:20">
      <c r="A3943" s="167">
        <v>52100</v>
      </c>
      <c r="B3943" s="168">
        <v>45931</v>
      </c>
      <c r="C3943" s="168">
        <v>45931</v>
      </c>
      <c r="D3943" s="167" t="s">
        <v>5305</v>
      </c>
      <c r="E3943" s="167" t="s">
        <v>5305</v>
      </c>
      <c r="F3943" s="167" t="s">
        <v>1408</v>
      </c>
      <c r="G3943" s="167" t="s">
        <v>1409</v>
      </c>
      <c r="I3943" s="167" t="s">
        <v>1405</v>
      </c>
      <c r="J3943" s="167" t="s">
        <v>1413</v>
      </c>
      <c r="K3943" s="167" t="s">
        <v>911</v>
      </c>
      <c r="L3943" s="167" t="s">
        <v>1414</v>
      </c>
      <c r="M3943" s="167" t="s">
        <v>2269</v>
      </c>
      <c r="O3943" s="167">
        <v>11040</v>
      </c>
      <c r="P3943" s="167" t="s">
        <v>4987</v>
      </c>
      <c r="Q3943" s="167">
        <v>69</v>
      </c>
      <c r="S3943" s="167">
        <f t="shared" si="61"/>
        <v>69</v>
      </c>
      <c r="T3943" s="167" t="s">
        <v>1361</v>
      </c>
    </row>
    <row r="3944" spans="1:20">
      <c r="A3944" s="167">
        <v>52100</v>
      </c>
      <c r="B3944" s="168">
        <v>45931</v>
      </c>
      <c r="C3944" s="168">
        <v>45931</v>
      </c>
      <c r="D3944" s="167" t="s">
        <v>5147</v>
      </c>
      <c r="E3944" s="167" t="s">
        <v>5147</v>
      </c>
      <c r="F3944" s="167" t="s">
        <v>1408</v>
      </c>
      <c r="G3944" s="167" t="s">
        <v>1409</v>
      </c>
      <c r="I3944" s="167" t="s">
        <v>1405</v>
      </c>
      <c r="J3944" s="167" t="s">
        <v>1416</v>
      </c>
      <c r="K3944" s="167" t="s">
        <v>934</v>
      </c>
      <c r="L3944" s="167" t="s">
        <v>1417</v>
      </c>
      <c r="M3944" s="167" t="s">
        <v>2360</v>
      </c>
      <c r="O3944" s="167">
        <v>11242</v>
      </c>
      <c r="P3944" s="167" t="s">
        <v>4987</v>
      </c>
      <c r="Q3944" s="167">
        <v>12.01</v>
      </c>
      <c r="S3944" s="167">
        <f t="shared" si="61"/>
        <v>12.01</v>
      </c>
      <c r="T3944" s="167" t="s">
        <v>1361</v>
      </c>
    </row>
    <row r="3945" spans="1:20">
      <c r="A3945" s="167">
        <v>52100</v>
      </c>
      <c r="B3945" s="168">
        <v>45931</v>
      </c>
      <c r="C3945" s="168">
        <v>45931</v>
      </c>
      <c r="D3945" s="167" t="s">
        <v>5147</v>
      </c>
      <c r="E3945" s="167" t="s">
        <v>5147</v>
      </c>
      <c r="F3945" s="167" t="s">
        <v>1408</v>
      </c>
      <c r="G3945" s="167" t="s">
        <v>1409</v>
      </c>
      <c r="I3945" s="167" t="s">
        <v>1405</v>
      </c>
      <c r="J3945" s="167" t="s">
        <v>1435</v>
      </c>
      <c r="K3945" s="167" t="s">
        <v>934</v>
      </c>
      <c r="L3945" s="167" t="s">
        <v>1436</v>
      </c>
      <c r="M3945" s="167" t="s">
        <v>2360</v>
      </c>
      <c r="O3945" s="167">
        <v>11242</v>
      </c>
      <c r="P3945" s="167" t="s">
        <v>4987</v>
      </c>
      <c r="Q3945" s="167">
        <v>16.2</v>
      </c>
      <c r="S3945" s="167">
        <f t="shared" si="61"/>
        <v>16.2</v>
      </c>
      <c r="T3945" s="167" t="s">
        <v>1361</v>
      </c>
    </row>
    <row r="3946" spans="1:20">
      <c r="A3946" s="167">
        <v>52100</v>
      </c>
      <c r="B3946" s="168">
        <v>45931</v>
      </c>
      <c r="C3946" s="168">
        <v>45931</v>
      </c>
      <c r="D3946" s="167" t="s">
        <v>5147</v>
      </c>
      <c r="E3946" s="167" t="s">
        <v>5147</v>
      </c>
      <c r="F3946" s="167" t="s">
        <v>1408</v>
      </c>
      <c r="G3946" s="167" t="s">
        <v>1409</v>
      </c>
      <c r="I3946" s="167" t="s">
        <v>1405</v>
      </c>
      <c r="J3946" s="167" t="s">
        <v>1422</v>
      </c>
      <c r="K3946" s="167" t="s">
        <v>934</v>
      </c>
      <c r="L3946" s="167" t="s">
        <v>1423</v>
      </c>
      <c r="M3946" s="167" t="s">
        <v>2360</v>
      </c>
      <c r="O3946" s="167">
        <v>11242</v>
      </c>
      <c r="P3946" s="167" t="s">
        <v>4987</v>
      </c>
      <c r="Q3946" s="167">
        <v>46.76</v>
      </c>
      <c r="S3946" s="167">
        <f t="shared" si="61"/>
        <v>46.76</v>
      </c>
      <c r="T3946" s="167" t="s">
        <v>1361</v>
      </c>
    </row>
    <row r="3947" spans="1:20">
      <c r="A3947" s="167">
        <v>52100</v>
      </c>
      <c r="B3947" s="168">
        <v>45931</v>
      </c>
      <c r="C3947" s="168">
        <v>45931</v>
      </c>
      <c r="D3947" s="167" t="s">
        <v>5147</v>
      </c>
      <c r="E3947" s="167" t="s">
        <v>5147</v>
      </c>
      <c r="F3947" s="167" t="s">
        <v>1408</v>
      </c>
      <c r="G3947" s="167" t="s">
        <v>1409</v>
      </c>
      <c r="I3947" s="167" t="s">
        <v>1405</v>
      </c>
      <c r="J3947" s="167" t="s">
        <v>1432</v>
      </c>
      <c r="K3947" s="167" t="s">
        <v>934</v>
      </c>
      <c r="L3947" s="167" t="s">
        <v>1433</v>
      </c>
      <c r="M3947" s="167" t="s">
        <v>2360</v>
      </c>
      <c r="O3947" s="167">
        <v>11242</v>
      </c>
      <c r="P3947" s="167" t="s">
        <v>4987</v>
      </c>
      <c r="Q3947" s="167">
        <v>50</v>
      </c>
      <c r="S3947" s="167">
        <f t="shared" si="61"/>
        <v>50</v>
      </c>
      <c r="T3947" s="167" t="s">
        <v>1361</v>
      </c>
    </row>
    <row r="3948" spans="1:20">
      <c r="A3948" s="167">
        <v>52100</v>
      </c>
      <c r="B3948" s="168">
        <v>45931</v>
      </c>
      <c r="C3948" s="168">
        <v>45931</v>
      </c>
      <c r="D3948" s="167" t="s">
        <v>5147</v>
      </c>
      <c r="E3948" s="167" t="s">
        <v>5147</v>
      </c>
      <c r="F3948" s="167" t="s">
        <v>1408</v>
      </c>
      <c r="G3948" s="167" t="s">
        <v>1409</v>
      </c>
      <c r="I3948" s="167" t="s">
        <v>1405</v>
      </c>
      <c r="J3948" s="167" t="s">
        <v>1413</v>
      </c>
      <c r="K3948" s="167" t="s">
        <v>934</v>
      </c>
      <c r="L3948" s="167" t="s">
        <v>1414</v>
      </c>
      <c r="M3948" s="167" t="s">
        <v>2360</v>
      </c>
      <c r="O3948" s="167">
        <v>11242</v>
      </c>
      <c r="P3948" s="167" t="s">
        <v>4987</v>
      </c>
      <c r="Q3948" s="167">
        <v>53.1</v>
      </c>
      <c r="S3948" s="167">
        <f t="shared" si="61"/>
        <v>53.1</v>
      </c>
      <c r="T3948" s="167" t="s">
        <v>1361</v>
      </c>
    </row>
    <row r="3949" spans="1:20">
      <c r="A3949" s="167">
        <v>52100</v>
      </c>
      <c r="B3949" s="168">
        <v>45931</v>
      </c>
      <c r="C3949" s="168">
        <v>45931</v>
      </c>
      <c r="D3949" s="167" t="s">
        <v>5147</v>
      </c>
      <c r="E3949" s="167" t="s">
        <v>5147</v>
      </c>
      <c r="F3949" s="167" t="s">
        <v>1408</v>
      </c>
      <c r="G3949" s="167" t="s">
        <v>1409</v>
      </c>
      <c r="I3949" s="167" t="s">
        <v>1405</v>
      </c>
      <c r="J3949" s="167" t="s">
        <v>1410</v>
      </c>
      <c r="K3949" s="167" t="s">
        <v>934</v>
      </c>
      <c r="L3949" s="167" t="s">
        <v>1411</v>
      </c>
      <c r="M3949" s="167" t="s">
        <v>2360</v>
      </c>
      <c r="O3949" s="167">
        <v>11242</v>
      </c>
      <c r="P3949" s="167" t="s">
        <v>4987</v>
      </c>
      <c r="Q3949" s="167">
        <v>375</v>
      </c>
      <c r="S3949" s="167">
        <f t="shared" si="61"/>
        <v>375</v>
      </c>
      <c r="T3949" s="167" t="s">
        <v>1361</v>
      </c>
    </row>
    <row r="3950" spans="1:20">
      <c r="A3950" s="167">
        <v>52100</v>
      </c>
      <c r="B3950" s="168">
        <v>45931</v>
      </c>
      <c r="C3950" s="168">
        <v>45931</v>
      </c>
      <c r="D3950" s="167" t="s">
        <v>5529</v>
      </c>
      <c r="E3950" s="167" t="s">
        <v>5529</v>
      </c>
      <c r="F3950" s="167" t="s">
        <v>1408</v>
      </c>
      <c r="G3950" s="167" t="s">
        <v>1409</v>
      </c>
      <c r="I3950" s="167" t="s">
        <v>1405</v>
      </c>
      <c r="J3950" s="167" t="s">
        <v>1435</v>
      </c>
      <c r="K3950" s="167" t="s">
        <v>947</v>
      </c>
      <c r="L3950" s="167" t="s">
        <v>1436</v>
      </c>
      <c r="M3950" s="167" t="s">
        <v>2443</v>
      </c>
      <c r="O3950" s="167">
        <v>11043</v>
      </c>
      <c r="P3950" s="167" t="s">
        <v>4987</v>
      </c>
      <c r="Q3950" s="167">
        <v>63.9</v>
      </c>
      <c r="S3950" s="167">
        <f t="shared" si="61"/>
        <v>63.9</v>
      </c>
      <c r="T3950" s="167" t="s">
        <v>1361</v>
      </c>
    </row>
    <row r="3951" spans="1:20">
      <c r="A3951" s="167">
        <v>52100</v>
      </c>
      <c r="B3951" s="168">
        <v>45931</v>
      </c>
      <c r="C3951" s="168">
        <v>45931</v>
      </c>
      <c r="D3951" s="167" t="s">
        <v>5529</v>
      </c>
      <c r="E3951" s="167" t="s">
        <v>5529</v>
      </c>
      <c r="F3951" s="167" t="s">
        <v>1408</v>
      </c>
      <c r="G3951" s="167" t="s">
        <v>1409</v>
      </c>
      <c r="I3951" s="167" t="s">
        <v>1405</v>
      </c>
      <c r="J3951" s="167" t="s">
        <v>1422</v>
      </c>
      <c r="K3951" s="167" t="s">
        <v>947</v>
      </c>
      <c r="L3951" s="167" t="s">
        <v>1423</v>
      </c>
      <c r="M3951" s="167" t="s">
        <v>2443</v>
      </c>
      <c r="O3951" s="167">
        <v>11043</v>
      </c>
      <c r="P3951" s="167" t="s">
        <v>4987</v>
      </c>
      <c r="Q3951" s="167">
        <v>101.87</v>
      </c>
      <c r="S3951" s="167">
        <f t="shared" si="61"/>
        <v>101.87</v>
      </c>
      <c r="T3951" s="167" t="s">
        <v>1361</v>
      </c>
    </row>
    <row r="3952" spans="1:20">
      <c r="A3952" s="167">
        <v>52100</v>
      </c>
      <c r="B3952" s="168">
        <v>45931</v>
      </c>
      <c r="C3952" s="168">
        <v>45931</v>
      </c>
      <c r="D3952" s="167" t="s">
        <v>5529</v>
      </c>
      <c r="E3952" s="167" t="s">
        <v>5529</v>
      </c>
      <c r="F3952" s="167" t="s">
        <v>1408</v>
      </c>
      <c r="G3952" s="167" t="s">
        <v>1409</v>
      </c>
      <c r="I3952" s="167" t="s">
        <v>1405</v>
      </c>
      <c r="J3952" s="167" t="s">
        <v>1410</v>
      </c>
      <c r="K3952" s="167" t="s">
        <v>947</v>
      </c>
      <c r="L3952" s="167" t="s">
        <v>1411</v>
      </c>
      <c r="M3952" s="167" t="s">
        <v>2443</v>
      </c>
      <c r="O3952" s="167">
        <v>11043</v>
      </c>
      <c r="P3952" s="167" t="s">
        <v>4987</v>
      </c>
      <c r="Q3952" s="167">
        <v>125</v>
      </c>
      <c r="S3952" s="167">
        <f t="shared" si="61"/>
        <v>125</v>
      </c>
      <c r="T3952" s="167" t="s">
        <v>1361</v>
      </c>
    </row>
    <row r="3953" spans="1:20">
      <c r="A3953" s="167">
        <v>52100</v>
      </c>
      <c r="B3953" s="168">
        <v>45931</v>
      </c>
      <c r="C3953" s="168">
        <v>45931</v>
      </c>
      <c r="D3953" s="167" t="s">
        <v>5529</v>
      </c>
      <c r="E3953" s="167" t="s">
        <v>5529</v>
      </c>
      <c r="F3953" s="167" t="s">
        <v>1408</v>
      </c>
      <c r="G3953" s="167" t="s">
        <v>1409</v>
      </c>
      <c r="I3953" s="167" t="s">
        <v>1405</v>
      </c>
      <c r="J3953" s="167" t="s">
        <v>1413</v>
      </c>
      <c r="K3953" s="167" t="s">
        <v>947</v>
      </c>
      <c r="L3953" s="167" t="s">
        <v>1414</v>
      </c>
      <c r="M3953" s="167" t="s">
        <v>2443</v>
      </c>
      <c r="O3953" s="167">
        <v>11043</v>
      </c>
      <c r="P3953" s="167" t="s">
        <v>4987</v>
      </c>
      <c r="Q3953" s="167">
        <v>126.85</v>
      </c>
      <c r="S3953" s="167">
        <f t="shared" si="61"/>
        <v>126.85</v>
      </c>
      <c r="T3953" s="167" t="s">
        <v>1361</v>
      </c>
    </row>
    <row r="3954" spans="1:20">
      <c r="A3954" s="167">
        <v>52100</v>
      </c>
      <c r="B3954" s="168">
        <v>45931</v>
      </c>
      <c r="C3954" s="168">
        <v>45931</v>
      </c>
      <c r="D3954" s="167" t="s">
        <v>5529</v>
      </c>
      <c r="E3954" s="167" t="s">
        <v>5529</v>
      </c>
      <c r="F3954" s="167" t="s">
        <v>1408</v>
      </c>
      <c r="G3954" s="167" t="s">
        <v>1409</v>
      </c>
      <c r="I3954" s="167" t="s">
        <v>1405</v>
      </c>
      <c r="J3954" s="167" t="s">
        <v>1432</v>
      </c>
      <c r="K3954" s="167" t="s">
        <v>947</v>
      </c>
      <c r="L3954" s="167" t="s">
        <v>1433</v>
      </c>
      <c r="M3954" s="167" t="s">
        <v>2443</v>
      </c>
      <c r="O3954" s="167">
        <v>11043</v>
      </c>
      <c r="P3954" s="167" t="s">
        <v>4987</v>
      </c>
      <c r="Q3954" s="167">
        <v>133.5</v>
      </c>
      <c r="S3954" s="167">
        <f t="shared" si="61"/>
        <v>133.5</v>
      </c>
      <c r="T3954" s="167" t="s">
        <v>1361</v>
      </c>
    </row>
    <row r="3955" spans="1:20">
      <c r="A3955" s="167">
        <v>52100</v>
      </c>
      <c r="B3955" s="168">
        <v>45931</v>
      </c>
      <c r="C3955" s="168">
        <v>45931</v>
      </c>
      <c r="D3955" s="167" t="s">
        <v>5148</v>
      </c>
      <c r="E3955" s="167" t="s">
        <v>5148</v>
      </c>
      <c r="F3955" s="167" t="s">
        <v>1425</v>
      </c>
      <c r="G3955" s="167" t="s">
        <v>1426</v>
      </c>
      <c r="I3955" s="167" t="s">
        <v>1405</v>
      </c>
      <c r="J3955" s="167" t="s">
        <v>1450</v>
      </c>
      <c r="K3955" s="167" t="s">
        <v>952</v>
      </c>
      <c r="L3955" s="167" t="s">
        <v>1451</v>
      </c>
      <c r="M3955" s="167" t="s">
        <v>2473</v>
      </c>
      <c r="O3955" s="167">
        <v>11044</v>
      </c>
      <c r="P3955" s="167" t="s">
        <v>4987</v>
      </c>
      <c r="Q3955" s="167">
        <v>2.64</v>
      </c>
      <c r="S3955" s="167">
        <f t="shared" si="61"/>
        <v>2.64</v>
      </c>
      <c r="T3955" s="167" t="s">
        <v>1361</v>
      </c>
    </row>
    <row r="3956" spans="1:20">
      <c r="A3956" s="167">
        <v>52100</v>
      </c>
      <c r="B3956" s="168">
        <v>45931</v>
      </c>
      <c r="C3956" s="168">
        <v>45931</v>
      </c>
      <c r="D3956" s="167" t="s">
        <v>5148</v>
      </c>
      <c r="E3956" s="167" t="s">
        <v>5148</v>
      </c>
      <c r="F3956" s="167" t="s">
        <v>1425</v>
      </c>
      <c r="G3956" s="167" t="s">
        <v>1426</v>
      </c>
      <c r="I3956" s="167" t="s">
        <v>1405</v>
      </c>
      <c r="J3956" s="167" t="s">
        <v>2475</v>
      </c>
      <c r="K3956" s="167" t="s">
        <v>952</v>
      </c>
      <c r="L3956" s="167" t="s">
        <v>2476</v>
      </c>
      <c r="M3956" s="167" t="s">
        <v>2473</v>
      </c>
      <c r="O3956" s="167">
        <v>11044</v>
      </c>
      <c r="P3956" s="167" t="s">
        <v>4987</v>
      </c>
      <c r="Q3956" s="167">
        <v>8</v>
      </c>
      <c r="S3956" s="167">
        <f t="shared" si="61"/>
        <v>8</v>
      </c>
      <c r="T3956" s="167" t="s">
        <v>1361</v>
      </c>
    </row>
    <row r="3957" spans="1:20">
      <c r="A3957" s="167">
        <v>52100</v>
      </c>
      <c r="B3957" s="168">
        <v>45931</v>
      </c>
      <c r="C3957" s="168">
        <v>45931</v>
      </c>
      <c r="D3957" s="167" t="s">
        <v>5148</v>
      </c>
      <c r="E3957" s="167" t="s">
        <v>5148</v>
      </c>
      <c r="F3957" s="167" t="s">
        <v>1408</v>
      </c>
      <c r="G3957" s="167" t="s">
        <v>1409</v>
      </c>
      <c r="I3957" s="167" t="s">
        <v>1405</v>
      </c>
      <c r="J3957" s="167" t="s">
        <v>1435</v>
      </c>
      <c r="K3957" s="167" t="s">
        <v>952</v>
      </c>
      <c r="L3957" s="167" t="s">
        <v>1436</v>
      </c>
      <c r="M3957" s="167" t="s">
        <v>2473</v>
      </c>
      <c r="O3957" s="167">
        <v>11044</v>
      </c>
      <c r="P3957" s="167" t="s">
        <v>4987</v>
      </c>
      <c r="Q3957" s="167">
        <v>35.1</v>
      </c>
      <c r="S3957" s="167">
        <f t="shared" si="61"/>
        <v>35.1</v>
      </c>
      <c r="T3957" s="167" t="s">
        <v>1361</v>
      </c>
    </row>
    <row r="3958" spans="1:20">
      <c r="A3958" s="167">
        <v>52100</v>
      </c>
      <c r="B3958" s="168">
        <v>45931</v>
      </c>
      <c r="C3958" s="168">
        <v>45931</v>
      </c>
      <c r="D3958" s="167" t="s">
        <v>5148</v>
      </c>
      <c r="E3958" s="167" t="s">
        <v>5148</v>
      </c>
      <c r="F3958" s="167" t="s">
        <v>1408</v>
      </c>
      <c r="G3958" s="167" t="s">
        <v>1409</v>
      </c>
      <c r="I3958" s="167" t="s">
        <v>1405</v>
      </c>
      <c r="J3958" s="167" t="s">
        <v>1410</v>
      </c>
      <c r="K3958" s="167" t="s">
        <v>952</v>
      </c>
      <c r="L3958" s="167" t="s">
        <v>1411</v>
      </c>
      <c r="M3958" s="167" t="s">
        <v>2473</v>
      </c>
      <c r="O3958" s="167">
        <v>11044</v>
      </c>
      <c r="P3958" s="167" t="s">
        <v>4987</v>
      </c>
      <c r="Q3958" s="167">
        <v>125</v>
      </c>
      <c r="S3958" s="167">
        <f t="shared" si="61"/>
        <v>125</v>
      </c>
      <c r="T3958" s="167" t="s">
        <v>1361</v>
      </c>
    </row>
    <row r="3959" spans="1:20">
      <c r="A3959" s="167">
        <v>52100</v>
      </c>
      <c r="B3959" s="168">
        <v>45931</v>
      </c>
      <c r="C3959" s="168">
        <v>45931</v>
      </c>
      <c r="D3959" s="167" t="s">
        <v>5148</v>
      </c>
      <c r="E3959" s="167" t="s">
        <v>5148</v>
      </c>
      <c r="F3959" s="167" t="s">
        <v>1408</v>
      </c>
      <c r="G3959" s="167" t="s">
        <v>1409</v>
      </c>
      <c r="I3959" s="167" t="s">
        <v>1405</v>
      </c>
      <c r="J3959" s="167" t="s">
        <v>1422</v>
      </c>
      <c r="K3959" s="167" t="s">
        <v>952</v>
      </c>
      <c r="L3959" s="167" t="s">
        <v>1423</v>
      </c>
      <c r="M3959" s="167" t="s">
        <v>2473</v>
      </c>
      <c r="O3959" s="167">
        <v>11044</v>
      </c>
      <c r="P3959" s="167" t="s">
        <v>4987</v>
      </c>
      <c r="Q3959" s="167">
        <v>125.25</v>
      </c>
      <c r="S3959" s="167">
        <f t="shared" si="61"/>
        <v>125.25</v>
      </c>
      <c r="T3959" s="167" t="s">
        <v>1361</v>
      </c>
    </row>
    <row r="3960" spans="1:20">
      <c r="A3960" s="167">
        <v>52100</v>
      </c>
      <c r="B3960" s="168">
        <v>45931</v>
      </c>
      <c r="C3960" s="168">
        <v>45931</v>
      </c>
      <c r="D3960" s="167" t="s">
        <v>5148</v>
      </c>
      <c r="E3960" s="167" t="s">
        <v>5148</v>
      </c>
      <c r="F3960" s="167" t="s">
        <v>1408</v>
      </c>
      <c r="G3960" s="167" t="s">
        <v>1409</v>
      </c>
      <c r="I3960" s="167" t="s">
        <v>1405</v>
      </c>
      <c r="J3960" s="167" t="s">
        <v>3348</v>
      </c>
      <c r="K3960" s="167" t="s">
        <v>952</v>
      </c>
      <c r="L3960" s="167" t="s">
        <v>3349</v>
      </c>
      <c r="M3960" s="167" t="s">
        <v>2473</v>
      </c>
      <c r="O3960" s="167">
        <v>11044</v>
      </c>
      <c r="P3960" s="167" t="s">
        <v>4987</v>
      </c>
      <c r="Q3960" s="167">
        <v>185</v>
      </c>
      <c r="S3960" s="167">
        <f t="shared" si="61"/>
        <v>185</v>
      </c>
      <c r="T3960" s="167" t="s">
        <v>1361</v>
      </c>
    </row>
    <row r="3961" spans="1:20">
      <c r="A3961" s="167">
        <v>52100</v>
      </c>
      <c r="B3961" s="168">
        <v>45931</v>
      </c>
      <c r="C3961" s="168">
        <v>45931</v>
      </c>
      <c r="D3961" s="167" t="s">
        <v>5356</v>
      </c>
      <c r="E3961" s="167" t="s">
        <v>5356</v>
      </c>
      <c r="F3961" s="167" t="s">
        <v>1408</v>
      </c>
      <c r="G3961" s="167" t="s">
        <v>1409</v>
      </c>
      <c r="I3961" s="167" t="s">
        <v>1405</v>
      </c>
      <c r="J3961" s="167" t="s">
        <v>1416</v>
      </c>
      <c r="K3961" s="167" t="s">
        <v>958</v>
      </c>
      <c r="L3961" s="167" t="s">
        <v>1417</v>
      </c>
      <c r="M3961" s="167" t="s">
        <v>2491</v>
      </c>
      <c r="O3961" s="167">
        <v>11045</v>
      </c>
      <c r="P3961" s="167" t="s">
        <v>4987</v>
      </c>
      <c r="Q3961" s="167">
        <v>25</v>
      </c>
      <c r="S3961" s="167">
        <f t="shared" si="61"/>
        <v>25</v>
      </c>
      <c r="T3961" s="167" t="s">
        <v>1361</v>
      </c>
    </row>
    <row r="3962" spans="1:20">
      <c r="A3962" s="167">
        <v>52100</v>
      </c>
      <c r="B3962" s="168">
        <v>45931</v>
      </c>
      <c r="C3962" s="168">
        <v>45931</v>
      </c>
      <c r="D3962" s="167" t="s">
        <v>5356</v>
      </c>
      <c r="E3962" s="167" t="s">
        <v>5356</v>
      </c>
      <c r="F3962" s="167" t="s">
        <v>1408</v>
      </c>
      <c r="G3962" s="167" t="s">
        <v>1409</v>
      </c>
      <c r="I3962" s="167" t="s">
        <v>1405</v>
      </c>
      <c r="J3962" s="167" t="s">
        <v>1435</v>
      </c>
      <c r="K3962" s="167" t="s">
        <v>958</v>
      </c>
      <c r="L3962" s="167" t="s">
        <v>1436</v>
      </c>
      <c r="M3962" s="167" t="s">
        <v>2491</v>
      </c>
      <c r="O3962" s="167">
        <v>11045</v>
      </c>
      <c r="P3962" s="167" t="s">
        <v>4987</v>
      </c>
      <c r="Q3962" s="167">
        <v>43.2</v>
      </c>
      <c r="S3962" s="167">
        <f t="shared" si="61"/>
        <v>43.2</v>
      </c>
      <c r="T3962" s="167" t="s">
        <v>1361</v>
      </c>
    </row>
    <row r="3963" spans="1:20">
      <c r="A3963" s="167">
        <v>52100</v>
      </c>
      <c r="B3963" s="168">
        <v>45931</v>
      </c>
      <c r="C3963" s="168">
        <v>45931</v>
      </c>
      <c r="D3963" s="167" t="s">
        <v>5356</v>
      </c>
      <c r="E3963" s="167" t="s">
        <v>5356</v>
      </c>
      <c r="F3963" s="167" t="s">
        <v>1408</v>
      </c>
      <c r="G3963" s="167" t="s">
        <v>1409</v>
      </c>
      <c r="I3963" s="167" t="s">
        <v>1405</v>
      </c>
      <c r="J3963" s="167" t="s">
        <v>1422</v>
      </c>
      <c r="K3963" s="167" t="s">
        <v>958</v>
      </c>
      <c r="L3963" s="167" t="s">
        <v>1423</v>
      </c>
      <c r="M3963" s="167" t="s">
        <v>2491</v>
      </c>
      <c r="O3963" s="167">
        <v>11045</v>
      </c>
      <c r="P3963" s="167" t="s">
        <v>4987</v>
      </c>
      <c r="Q3963" s="167">
        <v>84</v>
      </c>
      <c r="S3963" s="167">
        <f t="shared" si="61"/>
        <v>84</v>
      </c>
      <c r="T3963" s="167" t="s">
        <v>1361</v>
      </c>
    </row>
    <row r="3964" spans="1:20">
      <c r="A3964" s="167">
        <v>52100</v>
      </c>
      <c r="B3964" s="168">
        <v>45931</v>
      </c>
      <c r="C3964" s="168">
        <v>45931</v>
      </c>
      <c r="D3964" s="167" t="s">
        <v>5356</v>
      </c>
      <c r="E3964" s="167" t="s">
        <v>5356</v>
      </c>
      <c r="F3964" s="167" t="s">
        <v>1408</v>
      </c>
      <c r="G3964" s="167" t="s">
        <v>1409</v>
      </c>
      <c r="I3964" s="167" t="s">
        <v>1405</v>
      </c>
      <c r="J3964" s="167" t="s">
        <v>1432</v>
      </c>
      <c r="K3964" s="167" t="s">
        <v>958</v>
      </c>
      <c r="L3964" s="167" t="s">
        <v>1433</v>
      </c>
      <c r="M3964" s="167" t="s">
        <v>2491</v>
      </c>
      <c r="O3964" s="167">
        <v>11045</v>
      </c>
      <c r="P3964" s="167" t="s">
        <v>4987</v>
      </c>
      <c r="Q3964" s="167">
        <v>118</v>
      </c>
      <c r="S3964" s="167">
        <f t="shared" si="61"/>
        <v>118</v>
      </c>
      <c r="T3964" s="167" t="s">
        <v>1361</v>
      </c>
    </row>
    <row r="3965" spans="1:20">
      <c r="A3965" s="167">
        <v>52100</v>
      </c>
      <c r="B3965" s="168">
        <v>45931</v>
      </c>
      <c r="C3965" s="168">
        <v>45931</v>
      </c>
      <c r="D3965" s="167" t="s">
        <v>5356</v>
      </c>
      <c r="E3965" s="167" t="s">
        <v>5356</v>
      </c>
      <c r="F3965" s="167" t="s">
        <v>1408</v>
      </c>
      <c r="G3965" s="167" t="s">
        <v>1409</v>
      </c>
      <c r="I3965" s="167" t="s">
        <v>1405</v>
      </c>
      <c r="J3965" s="167" t="s">
        <v>1410</v>
      </c>
      <c r="K3965" s="167" t="s">
        <v>958</v>
      </c>
      <c r="L3965" s="167" t="s">
        <v>1411</v>
      </c>
      <c r="M3965" s="167" t="s">
        <v>2491</v>
      </c>
      <c r="O3965" s="167">
        <v>11045</v>
      </c>
      <c r="P3965" s="167" t="s">
        <v>4987</v>
      </c>
      <c r="Q3965" s="167">
        <v>125</v>
      </c>
      <c r="S3965" s="167">
        <f t="shared" si="61"/>
        <v>125</v>
      </c>
      <c r="T3965" s="167" t="s">
        <v>1361</v>
      </c>
    </row>
    <row r="3966" spans="1:20">
      <c r="A3966" s="167">
        <v>52100</v>
      </c>
      <c r="B3966" s="168">
        <v>45931</v>
      </c>
      <c r="C3966" s="168">
        <v>45931</v>
      </c>
      <c r="D3966" s="167" t="s">
        <v>5356</v>
      </c>
      <c r="E3966" s="167" t="s">
        <v>5356</v>
      </c>
      <c r="F3966" s="167" t="s">
        <v>1408</v>
      </c>
      <c r="G3966" s="167" t="s">
        <v>1409</v>
      </c>
      <c r="I3966" s="167" t="s">
        <v>1405</v>
      </c>
      <c r="J3966" s="167" t="s">
        <v>1624</v>
      </c>
      <c r="K3966" s="167" t="s">
        <v>958</v>
      </c>
      <c r="L3966" s="167" t="s">
        <v>1625</v>
      </c>
      <c r="M3966" s="167" t="s">
        <v>2491</v>
      </c>
      <c r="O3966" s="167">
        <v>11045</v>
      </c>
      <c r="P3966" s="167" t="s">
        <v>4987</v>
      </c>
      <c r="Q3966" s="167">
        <v>148.5</v>
      </c>
      <c r="S3966" s="167">
        <f t="shared" si="61"/>
        <v>148.5</v>
      </c>
      <c r="T3966" s="167" t="s">
        <v>1361</v>
      </c>
    </row>
    <row r="3967" spans="1:20">
      <c r="A3967" s="167">
        <v>52100</v>
      </c>
      <c r="B3967" s="168">
        <v>45931</v>
      </c>
      <c r="C3967" s="168">
        <v>45931</v>
      </c>
      <c r="D3967" s="167" t="s">
        <v>5356</v>
      </c>
      <c r="E3967" s="167" t="s">
        <v>5356</v>
      </c>
      <c r="F3967" s="167" t="s">
        <v>1408</v>
      </c>
      <c r="G3967" s="167" t="s">
        <v>1409</v>
      </c>
      <c r="I3967" s="167" t="s">
        <v>1405</v>
      </c>
      <c r="J3967" s="167" t="s">
        <v>1413</v>
      </c>
      <c r="K3967" s="167" t="s">
        <v>958</v>
      </c>
      <c r="L3967" s="167" t="s">
        <v>1414</v>
      </c>
      <c r="M3967" s="167" t="s">
        <v>2491</v>
      </c>
      <c r="O3967" s="167">
        <v>11045</v>
      </c>
      <c r="P3967" s="167" t="s">
        <v>4987</v>
      </c>
      <c r="Q3967" s="167">
        <v>243</v>
      </c>
      <c r="S3967" s="167">
        <f t="shared" si="61"/>
        <v>243</v>
      </c>
      <c r="T3967" s="167" t="s">
        <v>1361</v>
      </c>
    </row>
    <row r="3968" spans="1:20">
      <c r="A3968" s="167">
        <v>52100</v>
      </c>
      <c r="B3968" s="168">
        <v>45931</v>
      </c>
      <c r="C3968" s="168">
        <v>45931</v>
      </c>
      <c r="D3968" s="167" t="s">
        <v>5530</v>
      </c>
      <c r="E3968" s="167" t="s">
        <v>5530</v>
      </c>
      <c r="F3968" s="167" t="s">
        <v>1408</v>
      </c>
      <c r="G3968" s="167" t="s">
        <v>1409</v>
      </c>
      <c r="I3968" s="167" t="s">
        <v>1405</v>
      </c>
      <c r="J3968" s="167" t="s">
        <v>1416</v>
      </c>
      <c r="K3968" s="167" t="s">
        <v>961</v>
      </c>
      <c r="L3968" s="167" t="s">
        <v>1417</v>
      </c>
      <c r="M3968" s="167" t="s">
        <v>2511</v>
      </c>
      <c r="O3968" s="167">
        <v>11046</v>
      </c>
      <c r="P3968" s="167" t="s">
        <v>4987</v>
      </c>
      <c r="Q3968" s="167">
        <v>25</v>
      </c>
      <c r="S3968" s="167">
        <f t="shared" si="61"/>
        <v>25</v>
      </c>
      <c r="T3968" s="167" t="s">
        <v>1361</v>
      </c>
    </row>
    <row r="3969" spans="1:20">
      <c r="A3969" s="167">
        <v>52100</v>
      </c>
      <c r="B3969" s="168">
        <v>45931</v>
      </c>
      <c r="C3969" s="168">
        <v>45931</v>
      </c>
      <c r="D3969" s="167" t="s">
        <v>5530</v>
      </c>
      <c r="E3969" s="167" t="s">
        <v>5530</v>
      </c>
      <c r="F3969" s="167" t="s">
        <v>1408</v>
      </c>
      <c r="G3969" s="167" t="s">
        <v>1409</v>
      </c>
      <c r="I3969" s="167" t="s">
        <v>1405</v>
      </c>
      <c r="J3969" s="167" t="s">
        <v>1435</v>
      </c>
      <c r="K3969" s="167" t="s">
        <v>961</v>
      </c>
      <c r="L3969" s="167" t="s">
        <v>1436</v>
      </c>
      <c r="M3969" s="167" t="s">
        <v>2511</v>
      </c>
      <c r="O3969" s="167">
        <v>11046</v>
      </c>
      <c r="P3969" s="167" t="s">
        <v>4987</v>
      </c>
      <c r="Q3969" s="167">
        <v>59.4</v>
      </c>
      <c r="S3969" s="167">
        <f t="shared" si="61"/>
        <v>59.4</v>
      </c>
      <c r="T3969" s="167" t="s">
        <v>1361</v>
      </c>
    </row>
    <row r="3970" spans="1:20">
      <c r="A3970" s="167">
        <v>52100</v>
      </c>
      <c r="B3970" s="168">
        <v>45931</v>
      </c>
      <c r="C3970" s="168">
        <v>45931</v>
      </c>
      <c r="D3970" s="167" t="s">
        <v>5530</v>
      </c>
      <c r="E3970" s="167" t="s">
        <v>5530</v>
      </c>
      <c r="F3970" s="167" t="s">
        <v>1408</v>
      </c>
      <c r="G3970" s="167" t="s">
        <v>1409</v>
      </c>
      <c r="I3970" s="167" t="s">
        <v>1405</v>
      </c>
      <c r="J3970" s="167" t="s">
        <v>1422</v>
      </c>
      <c r="K3970" s="167" t="s">
        <v>961</v>
      </c>
      <c r="L3970" s="167" t="s">
        <v>1423</v>
      </c>
      <c r="M3970" s="167" t="s">
        <v>2511</v>
      </c>
      <c r="O3970" s="167">
        <v>11046</v>
      </c>
      <c r="P3970" s="167" t="s">
        <v>4987</v>
      </c>
      <c r="Q3970" s="167">
        <v>160.74</v>
      </c>
      <c r="S3970" s="167">
        <f t="shared" si="61"/>
        <v>160.74</v>
      </c>
      <c r="T3970" s="167" t="s">
        <v>1361</v>
      </c>
    </row>
    <row r="3971" spans="1:20">
      <c r="A3971" s="167">
        <v>52100</v>
      </c>
      <c r="B3971" s="168">
        <v>45931</v>
      </c>
      <c r="C3971" s="168">
        <v>45931</v>
      </c>
      <c r="D3971" s="167" t="s">
        <v>5530</v>
      </c>
      <c r="E3971" s="167" t="s">
        <v>5530</v>
      </c>
      <c r="F3971" s="167" t="s">
        <v>1408</v>
      </c>
      <c r="G3971" s="167" t="s">
        <v>1409</v>
      </c>
      <c r="I3971" s="167" t="s">
        <v>1405</v>
      </c>
      <c r="J3971" s="167" t="s">
        <v>1432</v>
      </c>
      <c r="K3971" s="167" t="s">
        <v>961</v>
      </c>
      <c r="L3971" s="167" t="s">
        <v>1433</v>
      </c>
      <c r="M3971" s="167" t="s">
        <v>2511</v>
      </c>
      <c r="O3971" s="167">
        <v>11046</v>
      </c>
      <c r="P3971" s="167" t="s">
        <v>4987</v>
      </c>
      <c r="Q3971" s="167">
        <v>174</v>
      </c>
      <c r="S3971" s="167">
        <f t="shared" ref="S3971:S4034" si="62">Q3971-R3971</f>
        <v>174</v>
      </c>
      <c r="T3971" s="167" t="s">
        <v>1361</v>
      </c>
    </row>
    <row r="3972" spans="1:20">
      <c r="A3972" s="167">
        <v>52100</v>
      </c>
      <c r="B3972" s="168">
        <v>45931</v>
      </c>
      <c r="C3972" s="168">
        <v>45931</v>
      </c>
      <c r="D3972" s="167" t="s">
        <v>5530</v>
      </c>
      <c r="E3972" s="167" t="s">
        <v>5530</v>
      </c>
      <c r="F3972" s="167" t="s">
        <v>1408</v>
      </c>
      <c r="G3972" s="167" t="s">
        <v>1409</v>
      </c>
      <c r="I3972" s="167" t="s">
        <v>1405</v>
      </c>
      <c r="J3972" s="167" t="s">
        <v>1413</v>
      </c>
      <c r="K3972" s="167" t="s">
        <v>961</v>
      </c>
      <c r="L3972" s="167" t="s">
        <v>1414</v>
      </c>
      <c r="M3972" s="167" t="s">
        <v>2511</v>
      </c>
      <c r="O3972" s="167">
        <v>11046</v>
      </c>
      <c r="P3972" s="167" t="s">
        <v>4987</v>
      </c>
      <c r="Q3972" s="167">
        <v>267</v>
      </c>
      <c r="S3972" s="167">
        <f t="shared" si="62"/>
        <v>267</v>
      </c>
      <c r="T3972" s="167" t="s">
        <v>1361</v>
      </c>
    </row>
    <row r="3973" spans="1:20">
      <c r="A3973" s="167">
        <v>52100</v>
      </c>
      <c r="B3973" s="168">
        <v>45931</v>
      </c>
      <c r="C3973" s="168">
        <v>45931</v>
      </c>
      <c r="D3973" s="167" t="s">
        <v>5306</v>
      </c>
      <c r="E3973" s="167" t="s">
        <v>5306</v>
      </c>
      <c r="F3973" s="167" t="s">
        <v>1425</v>
      </c>
      <c r="G3973" s="167" t="s">
        <v>1426</v>
      </c>
      <c r="I3973" s="167" t="s">
        <v>1405</v>
      </c>
      <c r="J3973" s="167" t="s">
        <v>2555</v>
      </c>
      <c r="K3973" s="167" t="s">
        <v>964</v>
      </c>
      <c r="L3973" s="167" t="s">
        <v>2556</v>
      </c>
      <c r="M3973" s="167" t="s">
        <v>2538</v>
      </c>
      <c r="O3973" s="167">
        <v>11047</v>
      </c>
      <c r="P3973" s="167" t="s">
        <v>4987</v>
      </c>
      <c r="Q3973" s="167">
        <v>4.9000000000000004</v>
      </c>
      <c r="S3973" s="167">
        <f t="shared" si="62"/>
        <v>4.9000000000000004</v>
      </c>
      <c r="T3973" s="167" t="s">
        <v>1361</v>
      </c>
    </row>
    <row r="3974" spans="1:20">
      <c r="A3974" s="167">
        <v>52100</v>
      </c>
      <c r="B3974" s="168">
        <v>45931</v>
      </c>
      <c r="C3974" s="168">
        <v>45931</v>
      </c>
      <c r="D3974" s="167" t="s">
        <v>5306</v>
      </c>
      <c r="E3974" s="167" t="s">
        <v>5306</v>
      </c>
      <c r="F3974" s="167" t="s">
        <v>1408</v>
      </c>
      <c r="G3974" s="167" t="s">
        <v>1409</v>
      </c>
      <c r="I3974" s="167" t="s">
        <v>1405</v>
      </c>
      <c r="J3974" s="167" t="s">
        <v>1416</v>
      </c>
      <c r="K3974" s="167" t="s">
        <v>964</v>
      </c>
      <c r="L3974" s="167" t="s">
        <v>1417</v>
      </c>
      <c r="M3974" s="167" t="s">
        <v>2538</v>
      </c>
      <c r="O3974" s="167">
        <v>11047</v>
      </c>
      <c r="P3974" s="167" t="s">
        <v>4987</v>
      </c>
      <c r="Q3974" s="167">
        <v>25</v>
      </c>
      <c r="S3974" s="167">
        <f t="shared" si="62"/>
        <v>25</v>
      </c>
      <c r="T3974" s="167" t="s">
        <v>1361</v>
      </c>
    </row>
    <row r="3975" spans="1:20">
      <c r="A3975" s="167">
        <v>52100</v>
      </c>
      <c r="B3975" s="168">
        <v>45931</v>
      </c>
      <c r="C3975" s="168">
        <v>45931</v>
      </c>
      <c r="D3975" s="167" t="s">
        <v>5306</v>
      </c>
      <c r="E3975" s="167" t="s">
        <v>5306</v>
      </c>
      <c r="F3975" s="167" t="s">
        <v>1408</v>
      </c>
      <c r="G3975" s="167" t="s">
        <v>1409</v>
      </c>
      <c r="I3975" s="167" t="s">
        <v>1405</v>
      </c>
      <c r="J3975" s="167" t="s">
        <v>1435</v>
      </c>
      <c r="K3975" s="167" t="s">
        <v>964</v>
      </c>
      <c r="L3975" s="167" t="s">
        <v>1436</v>
      </c>
      <c r="M3975" s="167" t="s">
        <v>2538</v>
      </c>
      <c r="O3975" s="167">
        <v>11047</v>
      </c>
      <c r="P3975" s="167" t="s">
        <v>4987</v>
      </c>
      <c r="Q3975" s="167">
        <v>29.7</v>
      </c>
      <c r="S3975" s="167">
        <f t="shared" si="62"/>
        <v>29.7</v>
      </c>
      <c r="T3975" s="167" t="s">
        <v>1361</v>
      </c>
    </row>
    <row r="3976" spans="1:20">
      <c r="A3976" s="167">
        <v>52100</v>
      </c>
      <c r="B3976" s="168">
        <v>45931</v>
      </c>
      <c r="C3976" s="168">
        <v>45931</v>
      </c>
      <c r="D3976" s="167" t="s">
        <v>5306</v>
      </c>
      <c r="E3976" s="167" t="s">
        <v>5306</v>
      </c>
      <c r="F3976" s="167" t="s">
        <v>1408</v>
      </c>
      <c r="G3976" s="167" t="s">
        <v>1409</v>
      </c>
      <c r="I3976" s="167" t="s">
        <v>1405</v>
      </c>
      <c r="J3976" s="167" t="s">
        <v>1422</v>
      </c>
      <c r="K3976" s="167" t="s">
        <v>964</v>
      </c>
      <c r="L3976" s="167" t="s">
        <v>1423</v>
      </c>
      <c r="M3976" s="167" t="s">
        <v>2538</v>
      </c>
      <c r="O3976" s="167">
        <v>11047</v>
      </c>
      <c r="P3976" s="167" t="s">
        <v>4987</v>
      </c>
      <c r="Q3976" s="167">
        <v>73.5</v>
      </c>
      <c r="S3976" s="167">
        <f t="shared" si="62"/>
        <v>73.5</v>
      </c>
      <c r="T3976" s="167" t="s">
        <v>1361</v>
      </c>
    </row>
    <row r="3977" spans="1:20">
      <c r="A3977" s="167">
        <v>52100</v>
      </c>
      <c r="B3977" s="168">
        <v>45931</v>
      </c>
      <c r="C3977" s="168">
        <v>45931</v>
      </c>
      <c r="D3977" s="167" t="s">
        <v>5306</v>
      </c>
      <c r="E3977" s="167" t="s">
        <v>5306</v>
      </c>
      <c r="F3977" s="167" t="s">
        <v>1408</v>
      </c>
      <c r="G3977" s="167" t="s">
        <v>1409</v>
      </c>
      <c r="I3977" s="167" t="s">
        <v>1405</v>
      </c>
      <c r="J3977" s="167" t="s">
        <v>1413</v>
      </c>
      <c r="K3977" s="167" t="s">
        <v>964</v>
      </c>
      <c r="L3977" s="167" t="s">
        <v>1414</v>
      </c>
      <c r="M3977" s="167" t="s">
        <v>2538</v>
      </c>
      <c r="O3977" s="167">
        <v>11047</v>
      </c>
      <c r="P3977" s="167" t="s">
        <v>4987</v>
      </c>
      <c r="Q3977" s="167">
        <v>99</v>
      </c>
      <c r="S3977" s="167">
        <f t="shared" si="62"/>
        <v>99</v>
      </c>
      <c r="T3977" s="167" t="s">
        <v>1361</v>
      </c>
    </row>
    <row r="3978" spans="1:20">
      <c r="A3978" s="167">
        <v>52100</v>
      </c>
      <c r="B3978" s="168">
        <v>45931</v>
      </c>
      <c r="C3978" s="168">
        <v>45931</v>
      </c>
      <c r="D3978" s="167" t="s">
        <v>5306</v>
      </c>
      <c r="E3978" s="167" t="s">
        <v>5306</v>
      </c>
      <c r="F3978" s="167" t="s">
        <v>1408</v>
      </c>
      <c r="G3978" s="167" t="s">
        <v>1409</v>
      </c>
      <c r="I3978" s="167" t="s">
        <v>1405</v>
      </c>
      <c r="J3978" s="167" t="s">
        <v>1410</v>
      </c>
      <c r="K3978" s="167" t="s">
        <v>964</v>
      </c>
      <c r="L3978" s="167" t="s">
        <v>1411</v>
      </c>
      <c r="M3978" s="167" t="s">
        <v>2538</v>
      </c>
      <c r="O3978" s="167">
        <v>11047</v>
      </c>
      <c r="P3978" s="167" t="s">
        <v>4987</v>
      </c>
      <c r="Q3978" s="167">
        <v>125</v>
      </c>
      <c r="S3978" s="167">
        <f t="shared" si="62"/>
        <v>125</v>
      </c>
      <c r="T3978" s="167" t="s">
        <v>1361</v>
      </c>
    </row>
    <row r="3979" spans="1:20">
      <c r="A3979" s="167">
        <v>52100</v>
      </c>
      <c r="B3979" s="168">
        <v>45931</v>
      </c>
      <c r="C3979" s="168">
        <v>45931</v>
      </c>
      <c r="D3979" s="167" t="s">
        <v>5531</v>
      </c>
      <c r="E3979" s="167" t="s">
        <v>5531</v>
      </c>
      <c r="F3979" s="167" t="s">
        <v>1408</v>
      </c>
      <c r="G3979" s="167" t="s">
        <v>1409</v>
      </c>
      <c r="I3979" s="167" t="s">
        <v>1405</v>
      </c>
      <c r="J3979" s="167" t="s">
        <v>1435</v>
      </c>
      <c r="K3979" s="167" t="s">
        <v>970</v>
      </c>
      <c r="L3979" s="167" t="s">
        <v>1436</v>
      </c>
      <c r="M3979" s="167" t="s">
        <v>2568</v>
      </c>
      <c r="O3979" s="167">
        <v>11048</v>
      </c>
      <c r="P3979" s="167" t="s">
        <v>4987</v>
      </c>
      <c r="Q3979" s="167">
        <v>18.899999999999999</v>
      </c>
      <c r="S3979" s="167">
        <f t="shared" si="62"/>
        <v>18.899999999999999</v>
      </c>
      <c r="T3979" s="167" t="s">
        <v>1361</v>
      </c>
    </row>
    <row r="3980" spans="1:20">
      <c r="A3980" s="167">
        <v>52100</v>
      </c>
      <c r="B3980" s="168">
        <v>45931</v>
      </c>
      <c r="C3980" s="168">
        <v>45931</v>
      </c>
      <c r="D3980" s="167" t="s">
        <v>5531</v>
      </c>
      <c r="E3980" s="167" t="s">
        <v>5531</v>
      </c>
      <c r="F3980" s="167" t="s">
        <v>1408</v>
      </c>
      <c r="G3980" s="167" t="s">
        <v>1409</v>
      </c>
      <c r="I3980" s="167" t="s">
        <v>1405</v>
      </c>
      <c r="J3980" s="167" t="s">
        <v>1422</v>
      </c>
      <c r="K3980" s="167" t="s">
        <v>970</v>
      </c>
      <c r="L3980" s="167" t="s">
        <v>1423</v>
      </c>
      <c r="M3980" s="167" t="s">
        <v>2568</v>
      </c>
      <c r="O3980" s="167">
        <v>11048</v>
      </c>
      <c r="P3980" s="167" t="s">
        <v>4987</v>
      </c>
      <c r="Q3980" s="167">
        <v>33.4</v>
      </c>
      <c r="S3980" s="167">
        <f t="shared" si="62"/>
        <v>33.4</v>
      </c>
      <c r="T3980" s="167" t="s">
        <v>1361</v>
      </c>
    </row>
    <row r="3981" spans="1:20">
      <c r="A3981" s="167">
        <v>52100</v>
      </c>
      <c r="B3981" s="168">
        <v>45931</v>
      </c>
      <c r="C3981" s="168">
        <v>45931</v>
      </c>
      <c r="D3981" s="167" t="s">
        <v>5531</v>
      </c>
      <c r="E3981" s="167" t="s">
        <v>5531</v>
      </c>
      <c r="F3981" s="167" t="s">
        <v>1408</v>
      </c>
      <c r="G3981" s="167" t="s">
        <v>1409</v>
      </c>
      <c r="I3981" s="167" t="s">
        <v>1405</v>
      </c>
      <c r="J3981" s="167" t="s">
        <v>1432</v>
      </c>
      <c r="K3981" s="167" t="s">
        <v>970</v>
      </c>
      <c r="L3981" s="167" t="s">
        <v>1433</v>
      </c>
      <c r="M3981" s="167" t="s">
        <v>2568</v>
      </c>
      <c r="O3981" s="167">
        <v>11048</v>
      </c>
      <c r="P3981" s="167" t="s">
        <v>4987</v>
      </c>
      <c r="Q3981" s="167">
        <v>46</v>
      </c>
      <c r="S3981" s="167">
        <f t="shared" si="62"/>
        <v>46</v>
      </c>
      <c r="T3981" s="167" t="s">
        <v>1361</v>
      </c>
    </row>
    <row r="3982" spans="1:20">
      <c r="A3982" s="167">
        <v>52100</v>
      </c>
      <c r="B3982" s="168">
        <v>45931</v>
      </c>
      <c r="C3982" s="168">
        <v>45931</v>
      </c>
      <c r="D3982" s="167" t="s">
        <v>5531</v>
      </c>
      <c r="E3982" s="167" t="s">
        <v>5531</v>
      </c>
      <c r="F3982" s="167" t="s">
        <v>1408</v>
      </c>
      <c r="G3982" s="167" t="s">
        <v>1409</v>
      </c>
      <c r="I3982" s="167" t="s">
        <v>1405</v>
      </c>
      <c r="J3982" s="167" t="s">
        <v>1413</v>
      </c>
      <c r="K3982" s="167" t="s">
        <v>970</v>
      </c>
      <c r="L3982" s="167" t="s">
        <v>1414</v>
      </c>
      <c r="M3982" s="167" t="s">
        <v>2568</v>
      </c>
      <c r="O3982" s="167">
        <v>11048</v>
      </c>
      <c r="P3982" s="167" t="s">
        <v>4987</v>
      </c>
      <c r="Q3982" s="167">
        <v>61.95</v>
      </c>
      <c r="S3982" s="167">
        <f t="shared" si="62"/>
        <v>61.95</v>
      </c>
      <c r="T3982" s="167" t="s">
        <v>1361</v>
      </c>
    </row>
    <row r="3983" spans="1:20">
      <c r="A3983" s="167">
        <v>52100</v>
      </c>
      <c r="B3983" s="168">
        <v>45931</v>
      </c>
      <c r="C3983" s="168">
        <v>45931</v>
      </c>
      <c r="D3983" s="167" t="s">
        <v>5149</v>
      </c>
      <c r="E3983" s="167" t="s">
        <v>5149</v>
      </c>
      <c r="F3983" s="167" t="s">
        <v>1425</v>
      </c>
      <c r="G3983" s="167" t="s">
        <v>1426</v>
      </c>
      <c r="I3983" s="167" t="s">
        <v>1405</v>
      </c>
      <c r="J3983" s="167" t="s">
        <v>1450</v>
      </c>
      <c r="K3983" s="167" t="s">
        <v>973</v>
      </c>
      <c r="L3983" s="167" t="s">
        <v>1451</v>
      </c>
      <c r="M3983" s="167" t="s">
        <v>2585</v>
      </c>
      <c r="O3983" s="167">
        <v>11049</v>
      </c>
      <c r="P3983" s="167" t="s">
        <v>4987</v>
      </c>
      <c r="Q3983" s="167">
        <v>2.64</v>
      </c>
      <c r="S3983" s="167">
        <f t="shared" si="62"/>
        <v>2.64</v>
      </c>
      <c r="T3983" s="167" t="s">
        <v>1361</v>
      </c>
    </row>
    <row r="3984" spans="1:20">
      <c r="A3984" s="167">
        <v>52100</v>
      </c>
      <c r="B3984" s="168">
        <v>45931</v>
      </c>
      <c r="C3984" s="168">
        <v>45931</v>
      </c>
      <c r="D3984" s="167" t="s">
        <v>5149</v>
      </c>
      <c r="E3984" s="167" t="s">
        <v>5149</v>
      </c>
      <c r="F3984" s="167" t="s">
        <v>1425</v>
      </c>
      <c r="G3984" s="167" t="s">
        <v>1426</v>
      </c>
      <c r="I3984" s="167" t="s">
        <v>1405</v>
      </c>
      <c r="J3984" s="167" t="s">
        <v>1450</v>
      </c>
      <c r="K3984" s="167" t="s">
        <v>973</v>
      </c>
      <c r="L3984" s="167" t="s">
        <v>1451</v>
      </c>
      <c r="M3984" s="167" t="s">
        <v>2585</v>
      </c>
      <c r="O3984" s="167">
        <v>11049</v>
      </c>
      <c r="P3984" s="167" t="s">
        <v>4987</v>
      </c>
      <c r="Q3984" s="167">
        <v>2.64</v>
      </c>
      <c r="S3984" s="167">
        <f t="shared" si="62"/>
        <v>2.64</v>
      </c>
      <c r="T3984" s="167" t="s">
        <v>1361</v>
      </c>
    </row>
    <row r="3985" spans="1:20">
      <c r="A3985" s="167">
        <v>52100</v>
      </c>
      <c r="B3985" s="168">
        <v>45931</v>
      </c>
      <c r="C3985" s="168">
        <v>45931</v>
      </c>
      <c r="D3985" s="167" t="s">
        <v>5149</v>
      </c>
      <c r="E3985" s="167" t="s">
        <v>5149</v>
      </c>
      <c r="F3985" s="167" t="s">
        <v>1425</v>
      </c>
      <c r="G3985" s="167" t="s">
        <v>1426</v>
      </c>
      <c r="I3985" s="167" t="s">
        <v>1405</v>
      </c>
      <c r="J3985" s="167" t="s">
        <v>1450</v>
      </c>
      <c r="K3985" s="167" t="s">
        <v>973</v>
      </c>
      <c r="L3985" s="167" t="s">
        <v>1451</v>
      </c>
      <c r="M3985" s="167" t="s">
        <v>2585</v>
      </c>
      <c r="O3985" s="167">
        <v>11049</v>
      </c>
      <c r="P3985" s="167" t="s">
        <v>4987</v>
      </c>
      <c r="Q3985" s="167">
        <v>2.66</v>
      </c>
      <c r="S3985" s="167">
        <f t="shared" si="62"/>
        <v>2.66</v>
      </c>
      <c r="T3985" s="167" t="s">
        <v>1361</v>
      </c>
    </row>
    <row r="3986" spans="1:20">
      <c r="A3986" s="167">
        <v>52100</v>
      </c>
      <c r="B3986" s="168">
        <v>45931</v>
      </c>
      <c r="C3986" s="168">
        <v>45931</v>
      </c>
      <c r="D3986" s="167" t="s">
        <v>5149</v>
      </c>
      <c r="E3986" s="167" t="s">
        <v>5149</v>
      </c>
      <c r="F3986" s="167" t="s">
        <v>1408</v>
      </c>
      <c r="G3986" s="167" t="s">
        <v>1409</v>
      </c>
      <c r="I3986" s="167" t="s">
        <v>1405</v>
      </c>
      <c r="J3986" s="167" t="s">
        <v>1422</v>
      </c>
      <c r="K3986" s="167" t="s">
        <v>973</v>
      </c>
      <c r="L3986" s="167" t="s">
        <v>1423</v>
      </c>
      <c r="M3986" s="167" t="s">
        <v>2585</v>
      </c>
      <c r="O3986" s="167">
        <v>11049</v>
      </c>
      <c r="P3986" s="167" t="s">
        <v>4987</v>
      </c>
      <c r="Q3986" s="167">
        <v>93.52</v>
      </c>
      <c r="S3986" s="167">
        <f t="shared" si="62"/>
        <v>93.52</v>
      </c>
      <c r="T3986" s="167" t="s">
        <v>1361</v>
      </c>
    </row>
    <row r="3987" spans="1:20">
      <c r="A3987" s="167">
        <v>52100</v>
      </c>
      <c r="B3987" s="168">
        <v>45931</v>
      </c>
      <c r="C3987" s="168">
        <v>45931</v>
      </c>
      <c r="D3987" s="167" t="s">
        <v>5150</v>
      </c>
      <c r="E3987" s="167" t="s">
        <v>5150</v>
      </c>
      <c r="F3987" s="167" t="s">
        <v>1408</v>
      </c>
      <c r="G3987" s="167" t="s">
        <v>1409</v>
      </c>
      <c r="I3987" s="167" t="s">
        <v>1405</v>
      </c>
      <c r="J3987" s="167" t="s">
        <v>1422</v>
      </c>
      <c r="K3987" s="167" t="s">
        <v>977</v>
      </c>
      <c r="L3987" s="167" t="s">
        <v>1423</v>
      </c>
      <c r="M3987" s="167" t="s">
        <v>2599</v>
      </c>
      <c r="O3987" s="167">
        <v>11050</v>
      </c>
      <c r="P3987" s="167" t="s">
        <v>4987</v>
      </c>
      <c r="Q3987" s="167">
        <v>51.77</v>
      </c>
      <c r="S3987" s="167">
        <f t="shared" si="62"/>
        <v>51.77</v>
      </c>
      <c r="T3987" s="167" t="s">
        <v>1361</v>
      </c>
    </row>
    <row r="3988" spans="1:20">
      <c r="A3988" s="167">
        <v>52100</v>
      </c>
      <c r="B3988" s="168">
        <v>45931</v>
      </c>
      <c r="C3988" s="168">
        <v>45931</v>
      </c>
      <c r="D3988" s="167" t="s">
        <v>5307</v>
      </c>
      <c r="E3988" s="167" t="s">
        <v>5307</v>
      </c>
      <c r="F3988" s="167" t="s">
        <v>1408</v>
      </c>
      <c r="G3988" s="167" t="s">
        <v>1409</v>
      </c>
      <c r="I3988" s="167" t="s">
        <v>1405</v>
      </c>
      <c r="J3988" s="167" t="s">
        <v>1422</v>
      </c>
      <c r="K3988" s="167" t="s">
        <v>981</v>
      </c>
      <c r="L3988" s="167" t="s">
        <v>1423</v>
      </c>
      <c r="M3988" s="167" t="s">
        <v>2615</v>
      </c>
      <c r="O3988" s="167">
        <v>11051</v>
      </c>
      <c r="P3988" s="167" t="s">
        <v>4987</v>
      </c>
      <c r="Q3988" s="167">
        <v>76.819999999999993</v>
      </c>
      <c r="S3988" s="167">
        <f t="shared" si="62"/>
        <v>76.819999999999993</v>
      </c>
      <c r="T3988" s="167" t="s">
        <v>1361</v>
      </c>
    </row>
    <row r="3989" spans="1:20">
      <c r="A3989" s="167">
        <v>52100</v>
      </c>
      <c r="B3989" s="168">
        <v>45931</v>
      </c>
      <c r="C3989" s="168">
        <v>45931</v>
      </c>
      <c r="D3989" s="167" t="s">
        <v>6142</v>
      </c>
      <c r="E3989" s="167" t="s">
        <v>6142</v>
      </c>
      <c r="F3989" s="167" t="s">
        <v>1425</v>
      </c>
      <c r="G3989" s="167" t="s">
        <v>1426</v>
      </c>
      <c r="I3989" s="167" t="s">
        <v>1405</v>
      </c>
      <c r="J3989" s="167" t="s">
        <v>2645</v>
      </c>
      <c r="K3989" s="167" t="s">
        <v>987</v>
      </c>
      <c r="L3989" s="167" t="s">
        <v>2645</v>
      </c>
      <c r="M3989" s="167" t="s">
        <v>2637</v>
      </c>
      <c r="O3989" s="167">
        <v>11052</v>
      </c>
      <c r="P3989" s="167" t="s">
        <v>4987</v>
      </c>
      <c r="Q3989" s="167">
        <v>207.5</v>
      </c>
      <c r="S3989" s="167">
        <f t="shared" si="62"/>
        <v>207.5</v>
      </c>
      <c r="T3989" s="167" t="s">
        <v>1361</v>
      </c>
    </row>
    <row r="3990" spans="1:20">
      <c r="A3990" s="167">
        <v>52100</v>
      </c>
      <c r="B3990" s="168">
        <v>45931</v>
      </c>
      <c r="C3990" s="168">
        <v>45931</v>
      </c>
      <c r="D3990" s="167" t="s">
        <v>5308</v>
      </c>
      <c r="E3990" s="167" t="s">
        <v>5308</v>
      </c>
      <c r="F3990" s="167" t="s">
        <v>1425</v>
      </c>
      <c r="G3990" s="167" t="s">
        <v>1426</v>
      </c>
      <c r="I3990" s="167" t="s">
        <v>1405</v>
      </c>
      <c r="J3990" s="167" t="s">
        <v>1450</v>
      </c>
      <c r="K3990" s="167" t="s">
        <v>987</v>
      </c>
      <c r="L3990" s="167" t="s">
        <v>1451</v>
      </c>
      <c r="M3990" s="167" t="s">
        <v>2637</v>
      </c>
      <c r="O3990" s="167">
        <v>11053</v>
      </c>
      <c r="P3990" s="167" t="s">
        <v>4987</v>
      </c>
      <c r="Q3990" s="167">
        <v>5.32</v>
      </c>
      <c r="S3990" s="167">
        <f t="shared" si="62"/>
        <v>5.32</v>
      </c>
      <c r="T3990" s="167" t="s">
        <v>1361</v>
      </c>
    </row>
    <row r="3991" spans="1:20">
      <c r="A3991" s="167">
        <v>52100</v>
      </c>
      <c r="B3991" s="168">
        <v>45931</v>
      </c>
      <c r="C3991" s="168">
        <v>45931</v>
      </c>
      <c r="D3991" s="167" t="s">
        <v>6143</v>
      </c>
      <c r="E3991" s="167" t="s">
        <v>6143</v>
      </c>
      <c r="F3991" s="167" t="s">
        <v>1408</v>
      </c>
      <c r="G3991" s="167" t="s">
        <v>1409</v>
      </c>
      <c r="I3991" s="167" t="s">
        <v>1405</v>
      </c>
      <c r="J3991" s="167" t="s">
        <v>1422</v>
      </c>
      <c r="K3991" s="167" t="s">
        <v>987</v>
      </c>
      <c r="L3991" s="167" t="s">
        <v>1423</v>
      </c>
      <c r="M3991" s="167" t="s">
        <v>2637</v>
      </c>
      <c r="O3991" s="167">
        <v>11054</v>
      </c>
      <c r="P3991" s="167" t="s">
        <v>4987</v>
      </c>
      <c r="Q3991" s="167">
        <v>1361.2</v>
      </c>
      <c r="S3991" s="167">
        <f t="shared" si="62"/>
        <v>1361.2</v>
      </c>
      <c r="T3991" s="167" t="s">
        <v>1361</v>
      </c>
    </row>
    <row r="3992" spans="1:20">
      <c r="A3992" s="167">
        <v>52100</v>
      </c>
      <c r="B3992" s="168">
        <v>45931</v>
      </c>
      <c r="C3992" s="168">
        <v>45931</v>
      </c>
      <c r="D3992" s="167" t="s">
        <v>5309</v>
      </c>
      <c r="E3992" s="167" t="s">
        <v>5309</v>
      </c>
      <c r="F3992" s="167" t="s">
        <v>1425</v>
      </c>
      <c r="G3992" s="167" t="s">
        <v>1426</v>
      </c>
      <c r="I3992" s="167" t="s">
        <v>1405</v>
      </c>
      <c r="J3992" s="167" t="s">
        <v>1450</v>
      </c>
      <c r="K3992" s="167" t="s">
        <v>993</v>
      </c>
      <c r="L3992" s="167" t="s">
        <v>1451</v>
      </c>
      <c r="M3992" s="167" t="s">
        <v>2663</v>
      </c>
      <c r="O3992" s="167">
        <v>11056</v>
      </c>
      <c r="P3992" s="167" t="s">
        <v>4987</v>
      </c>
      <c r="Q3992" s="167">
        <v>2.66</v>
      </c>
      <c r="S3992" s="167">
        <f t="shared" si="62"/>
        <v>2.66</v>
      </c>
      <c r="T3992" s="167" t="s">
        <v>1361</v>
      </c>
    </row>
    <row r="3993" spans="1:20">
      <c r="A3993" s="167">
        <v>52100</v>
      </c>
      <c r="B3993" s="168">
        <v>45931</v>
      </c>
      <c r="C3993" s="168">
        <v>45931</v>
      </c>
      <c r="D3993" s="167" t="s">
        <v>5309</v>
      </c>
      <c r="E3993" s="167" t="s">
        <v>5309</v>
      </c>
      <c r="F3993" s="167" t="s">
        <v>1408</v>
      </c>
      <c r="G3993" s="167" t="s">
        <v>1409</v>
      </c>
      <c r="I3993" s="167" t="s">
        <v>1405</v>
      </c>
      <c r="J3993" s="167" t="s">
        <v>1416</v>
      </c>
      <c r="K3993" s="167" t="s">
        <v>993</v>
      </c>
      <c r="L3993" s="167" t="s">
        <v>1417</v>
      </c>
      <c r="M3993" s="167" t="s">
        <v>2663</v>
      </c>
      <c r="O3993" s="167">
        <v>11056</v>
      </c>
      <c r="P3993" s="167" t="s">
        <v>4987</v>
      </c>
      <c r="Q3993" s="167">
        <v>25</v>
      </c>
      <c r="S3993" s="167">
        <f t="shared" si="62"/>
        <v>25</v>
      </c>
      <c r="T3993" s="167" t="s">
        <v>1361</v>
      </c>
    </row>
    <row r="3994" spans="1:20">
      <c r="A3994" s="167">
        <v>52100</v>
      </c>
      <c r="B3994" s="168">
        <v>45931</v>
      </c>
      <c r="C3994" s="168">
        <v>45931</v>
      </c>
      <c r="D3994" s="167" t="s">
        <v>5309</v>
      </c>
      <c r="E3994" s="167" t="s">
        <v>5309</v>
      </c>
      <c r="F3994" s="167" t="s">
        <v>1408</v>
      </c>
      <c r="G3994" s="167" t="s">
        <v>1409</v>
      </c>
      <c r="I3994" s="167" t="s">
        <v>1405</v>
      </c>
      <c r="J3994" s="167" t="s">
        <v>1435</v>
      </c>
      <c r="K3994" s="167" t="s">
        <v>993</v>
      </c>
      <c r="L3994" s="167" t="s">
        <v>1436</v>
      </c>
      <c r="M3994" s="167" t="s">
        <v>2663</v>
      </c>
      <c r="O3994" s="167">
        <v>11056</v>
      </c>
      <c r="P3994" s="167" t="s">
        <v>4987</v>
      </c>
      <c r="Q3994" s="167">
        <v>53.1</v>
      </c>
      <c r="S3994" s="167">
        <f t="shared" si="62"/>
        <v>53.1</v>
      </c>
      <c r="T3994" s="167" t="s">
        <v>1361</v>
      </c>
    </row>
    <row r="3995" spans="1:20">
      <c r="A3995" s="167">
        <v>52100</v>
      </c>
      <c r="B3995" s="168">
        <v>45931</v>
      </c>
      <c r="C3995" s="168">
        <v>45931</v>
      </c>
      <c r="D3995" s="167" t="s">
        <v>5309</v>
      </c>
      <c r="E3995" s="167" t="s">
        <v>5309</v>
      </c>
      <c r="F3995" s="167" t="s">
        <v>1408</v>
      </c>
      <c r="G3995" s="167" t="s">
        <v>1409</v>
      </c>
      <c r="I3995" s="167" t="s">
        <v>1405</v>
      </c>
      <c r="J3995" s="167" t="s">
        <v>1422</v>
      </c>
      <c r="K3995" s="167" t="s">
        <v>993</v>
      </c>
      <c r="L3995" s="167" t="s">
        <v>1423</v>
      </c>
      <c r="M3995" s="167" t="s">
        <v>2663</v>
      </c>
      <c r="O3995" s="167">
        <v>11056</v>
      </c>
      <c r="P3995" s="167" t="s">
        <v>4987</v>
      </c>
      <c r="Q3995" s="167">
        <v>112.86</v>
      </c>
      <c r="S3995" s="167">
        <f t="shared" si="62"/>
        <v>112.86</v>
      </c>
      <c r="T3995" s="167" t="s">
        <v>1361</v>
      </c>
    </row>
    <row r="3996" spans="1:20">
      <c r="A3996" s="167">
        <v>52100</v>
      </c>
      <c r="B3996" s="168">
        <v>45931</v>
      </c>
      <c r="C3996" s="168">
        <v>45931</v>
      </c>
      <c r="D3996" s="167" t="s">
        <v>5309</v>
      </c>
      <c r="E3996" s="167" t="s">
        <v>5309</v>
      </c>
      <c r="F3996" s="167" t="s">
        <v>1408</v>
      </c>
      <c r="G3996" s="167" t="s">
        <v>1409</v>
      </c>
      <c r="I3996" s="167" t="s">
        <v>1405</v>
      </c>
      <c r="J3996" s="167" t="s">
        <v>1413</v>
      </c>
      <c r="K3996" s="167" t="s">
        <v>993</v>
      </c>
      <c r="L3996" s="167" t="s">
        <v>1414</v>
      </c>
      <c r="M3996" s="167" t="s">
        <v>2663</v>
      </c>
      <c r="O3996" s="167">
        <v>11056</v>
      </c>
      <c r="P3996" s="167" t="s">
        <v>4987</v>
      </c>
      <c r="Q3996" s="167">
        <v>194.7</v>
      </c>
      <c r="S3996" s="167">
        <f t="shared" si="62"/>
        <v>194.7</v>
      </c>
      <c r="T3996" s="167" t="s">
        <v>1361</v>
      </c>
    </row>
    <row r="3997" spans="1:20">
      <c r="A3997" s="167">
        <v>52100</v>
      </c>
      <c r="B3997" s="168">
        <v>45931</v>
      </c>
      <c r="C3997" s="168">
        <v>45931</v>
      </c>
      <c r="D3997" s="167" t="s">
        <v>5309</v>
      </c>
      <c r="E3997" s="167" t="s">
        <v>5309</v>
      </c>
      <c r="F3997" s="167" t="s">
        <v>1408</v>
      </c>
      <c r="G3997" s="167" t="s">
        <v>1409</v>
      </c>
      <c r="I3997" s="167" t="s">
        <v>1405</v>
      </c>
      <c r="J3997" s="167" t="s">
        <v>1410</v>
      </c>
      <c r="K3997" s="167" t="s">
        <v>993</v>
      </c>
      <c r="L3997" s="167" t="s">
        <v>1411</v>
      </c>
      <c r="M3997" s="167" t="s">
        <v>2663</v>
      </c>
      <c r="O3997" s="167">
        <v>11056</v>
      </c>
      <c r="P3997" s="167" t="s">
        <v>4987</v>
      </c>
      <c r="Q3997" s="167">
        <v>500</v>
      </c>
      <c r="S3997" s="167">
        <f t="shared" si="62"/>
        <v>500</v>
      </c>
      <c r="T3997" s="167" t="s">
        <v>1361</v>
      </c>
    </row>
    <row r="3998" spans="1:20">
      <c r="A3998" s="167">
        <v>52100</v>
      </c>
      <c r="B3998" s="168">
        <v>45931</v>
      </c>
      <c r="C3998" s="168">
        <v>45931</v>
      </c>
      <c r="D3998" s="167" t="s">
        <v>5151</v>
      </c>
      <c r="E3998" s="167" t="s">
        <v>5151</v>
      </c>
      <c r="F3998" s="167" t="s">
        <v>1408</v>
      </c>
      <c r="G3998" s="167" t="s">
        <v>1409</v>
      </c>
      <c r="I3998" s="167" t="s">
        <v>1405</v>
      </c>
      <c r="J3998" s="167" t="s">
        <v>1435</v>
      </c>
      <c r="K3998" s="167" t="s">
        <v>1001</v>
      </c>
      <c r="L3998" s="167" t="s">
        <v>1436</v>
      </c>
      <c r="M3998" s="167" t="s">
        <v>2681</v>
      </c>
      <c r="O3998" s="167">
        <v>11057</v>
      </c>
      <c r="P3998" s="167" t="s">
        <v>4987</v>
      </c>
      <c r="Q3998" s="167">
        <v>11.7</v>
      </c>
      <c r="S3998" s="167">
        <f t="shared" si="62"/>
        <v>11.7</v>
      </c>
      <c r="T3998" s="167" t="s">
        <v>1361</v>
      </c>
    </row>
    <row r="3999" spans="1:20">
      <c r="A3999" s="167">
        <v>52100</v>
      </c>
      <c r="B3999" s="168">
        <v>45931</v>
      </c>
      <c r="C3999" s="168">
        <v>45931</v>
      </c>
      <c r="D3999" s="167" t="s">
        <v>5151</v>
      </c>
      <c r="E3999" s="167" t="s">
        <v>5151</v>
      </c>
      <c r="F3999" s="167" t="s">
        <v>1408</v>
      </c>
      <c r="G3999" s="167" t="s">
        <v>1409</v>
      </c>
      <c r="I3999" s="167" t="s">
        <v>1405</v>
      </c>
      <c r="J3999" s="167" t="s">
        <v>1416</v>
      </c>
      <c r="K3999" s="167" t="s">
        <v>1001</v>
      </c>
      <c r="L3999" s="167" t="s">
        <v>1417</v>
      </c>
      <c r="M3999" s="167" t="s">
        <v>2681</v>
      </c>
      <c r="O3999" s="167">
        <v>11057</v>
      </c>
      <c r="P3999" s="167" t="s">
        <v>4987</v>
      </c>
      <c r="Q3999" s="167">
        <v>12.01</v>
      </c>
      <c r="S3999" s="167">
        <f t="shared" si="62"/>
        <v>12.01</v>
      </c>
      <c r="T3999" s="167" t="s">
        <v>1361</v>
      </c>
    </row>
    <row r="4000" spans="1:20">
      <c r="A4000" s="167">
        <v>52100</v>
      </c>
      <c r="B4000" s="168">
        <v>45931</v>
      </c>
      <c r="C4000" s="168">
        <v>45931</v>
      </c>
      <c r="D4000" s="167" t="s">
        <v>5151</v>
      </c>
      <c r="E4000" s="167" t="s">
        <v>5151</v>
      </c>
      <c r="F4000" s="167" t="s">
        <v>1408</v>
      </c>
      <c r="G4000" s="167" t="s">
        <v>1409</v>
      </c>
      <c r="I4000" s="167" t="s">
        <v>1405</v>
      </c>
      <c r="J4000" s="167" t="s">
        <v>1422</v>
      </c>
      <c r="K4000" s="167" t="s">
        <v>1001</v>
      </c>
      <c r="L4000" s="167" t="s">
        <v>1423</v>
      </c>
      <c r="M4000" s="167" t="s">
        <v>2681</v>
      </c>
      <c r="O4000" s="167">
        <v>11057</v>
      </c>
      <c r="P4000" s="167" t="s">
        <v>4987</v>
      </c>
      <c r="Q4000" s="167">
        <v>16.7</v>
      </c>
      <c r="S4000" s="167">
        <f t="shared" si="62"/>
        <v>16.7</v>
      </c>
      <c r="T4000" s="167" t="s">
        <v>1361</v>
      </c>
    </row>
    <row r="4001" spans="1:20">
      <c r="A4001" s="167">
        <v>52100</v>
      </c>
      <c r="B4001" s="168">
        <v>45931</v>
      </c>
      <c r="C4001" s="168">
        <v>45931</v>
      </c>
      <c r="D4001" s="167" t="s">
        <v>5151</v>
      </c>
      <c r="E4001" s="167" t="s">
        <v>5151</v>
      </c>
      <c r="F4001" s="167" t="s">
        <v>1408</v>
      </c>
      <c r="G4001" s="167" t="s">
        <v>1409</v>
      </c>
      <c r="I4001" s="167" t="s">
        <v>1405</v>
      </c>
      <c r="J4001" s="167" t="s">
        <v>1413</v>
      </c>
      <c r="K4001" s="167" t="s">
        <v>1001</v>
      </c>
      <c r="L4001" s="167" t="s">
        <v>1414</v>
      </c>
      <c r="M4001" s="167" t="s">
        <v>2681</v>
      </c>
      <c r="O4001" s="167">
        <v>11057</v>
      </c>
      <c r="P4001" s="167" t="s">
        <v>4987</v>
      </c>
      <c r="Q4001" s="167">
        <v>38.35</v>
      </c>
      <c r="S4001" s="167">
        <f t="shared" si="62"/>
        <v>38.35</v>
      </c>
      <c r="T4001" s="167" t="s">
        <v>1361</v>
      </c>
    </row>
    <row r="4002" spans="1:20">
      <c r="A4002" s="167">
        <v>52100</v>
      </c>
      <c r="B4002" s="168">
        <v>45931</v>
      </c>
      <c r="C4002" s="168">
        <v>45931</v>
      </c>
      <c r="D4002" s="167" t="s">
        <v>5151</v>
      </c>
      <c r="E4002" s="167" t="s">
        <v>5151</v>
      </c>
      <c r="F4002" s="167" t="s">
        <v>1408</v>
      </c>
      <c r="G4002" s="167" t="s">
        <v>1409</v>
      </c>
      <c r="I4002" s="167" t="s">
        <v>1405</v>
      </c>
      <c r="J4002" s="167" t="s">
        <v>1410</v>
      </c>
      <c r="K4002" s="167" t="s">
        <v>1001</v>
      </c>
      <c r="L4002" s="167" t="s">
        <v>1411</v>
      </c>
      <c r="M4002" s="167" t="s">
        <v>2681</v>
      </c>
      <c r="O4002" s="167">
        <v>11057</v>
      </c>
      <c r="P4002" s="167" t="s">
        <v>4987</v>
      </c>
      <c r="Q4002" s="167">
        <v>125</v>
      </c>
      <c r="S4002" s="167">
        <f t="shared" si="62"/>
        <v>125</v>
      </c>
      <c r="T4002" s="167" t="s">
        <v>1361</v>
      </c>
    </row>
    <row r="4003" spans="1:20">
      <c r="A4003" s="167">
        <v>52100</v>
      </c>
      <c r="B4003" s="168">
        <v>45931</v>
      </c>
      <c r="C4003" s="168">
        <v>45931</v>
      </c>
      <c r="D4003" s="167" t="s">
        <v>5152</v>
      </c>
      <c r="E4003" s="167" t="s">
        <v>5152</v>
      </c>
      <c r="F4003" s="167" t="s">
        <v>1425</v>
      </c>
      <c r="G4003" s="167" t="s">
        <v>1426</v>
      </c>
      <c r="I4003" s="167" t="s">
        <v>1405</v>
      </c>
      <c r="J4003" s="167" t="s">
        <v>1450</v>
      </c>
      <c r="K4003" s="167" t="s">
        <v>1004</v>
      </c>
      <c r="L4003" s="167" t="s">
        <v>1451</v>
      </c>
      <c r="M4003" s="167" t="s">
        <v>2722</v>
      </c>
      <c r="O4003" s="167">
        <v>11058</v>
      </c>
      <c r="P4003" s="167" t="s">
        <v>4987</v>
      </c>
      <c r="Q4003" s="167">
        <v>2.66</v>
      </c>
      <c r="S4003" s="167">
        <f t="shared" si="62"/>
        <v>2.66</v>
      </c>
      <c r="T4003" s="167" t="s">
        <v>1361</v>
      </c>
    </row>
    <row r="4004" spans="1:20">
      <c r="A4004" s="167">
        <v>52100</v>
      </c>
      <c r="B4004" s="168">
        <v>45931</v>
      </c>
      <c r="C4004" s="168">
        <v>45931</v>
      </c>
      <c r="D4004" s="167" t="s">
        <v>5152</v>
      </c>
      <c r="E4004" s="167" t="s">
        <v>5152</v>
      </c>
      <c r="F4004" s="167" t="s">
        <v>1408</v>
      </c>
      <c r="G4004" s="167" t="s">
        <v>1409</v>
      </c>
      <c r="I4004" s="167" t="s">
        <v>1405</v>
      </c>
      <c r="J4004" s="167" t="s">
        <v>1435</v>
      </c>
      <c r="K4004" s="167" t="s">
        <v>1004</v>
      </c>
      <c r="L4004" s="167" t="s">
        <v>1436</v>
      </c>
      <c r="M4004" s="167" t="s">
        <v>2722</v>
      </c>
      <c r="O4004" s="167">
        <v>11058</v>
      </c>
      <c r="P4004" s="167" t="s">
        <v>4987</v>
      </c>
      <c r="Q4004" s="167">
        <v>18</v>
      </c>
      <c r="S4004" s="167">
        <f t="shared" si="62"/>
        <v>18</v>
      </c>
      <c r="T4004" s="167" t="s">
        <v>1361</v>
      </c>
    </row>
    <row r="4005" spans="1:20">
      <c r="A4005" s="167">
        <v>52100</v>
      </c>
      <c r="B4005" s="168">
        <v>45931</v>
      </c>
      <c r="C4005" s="168">
        <v>45931</v>
      </c>
      <c r="D4005" s="167" t="s">
        <v>5152</v>
      </c>
      <c r="E4005" s="167" t="s">
        <v>5152</v>
      </c>
      <c r="F4005" s="167" t="s">
        <v>1408</v>
      </c>
      <c r="G4005" s="167" t="s">
        <v>1409</v>
      </c>
      <c r="I4005" s="167" t="s">
        <v>1405</v>
      </c>
      <c r="J4005" s="167" t="s">
        <v>1416</v>
      </c>
      <c r="K4005" s="167" t="s">
        <v>1004</v>
      </c>
      <c r="L4005" s="167" t="s">
        <v>1417</v>
      </c>
      <c r="M4005" s="167" t="s">
        <v>2722</v>
      </c>
      <c r="O4005" s="167">
        <v>11058</v>
      </c>
      <c r="P4005" s="167" t="s">
        <v>4987</v>
      </c>
      <c r="Q4005" s="167">
        <v>25</v>
      </c>
      <c r="S4005" s="167">
        <f t="shared" si="62"/>
        <v>25</v>
      </c>
      <c r="T4005" s="167" t="s">
        <v>1361</v>
      </c>
    </row>
    <row r="4006" spans="1:20">
      <c r="A4006" s="167">
        <v>52100</v>
      </c>
      <c r="B4006" s="168">
        <v>45931</v>
      </c>
      <c r="C4006" s="168">
        <v>45931</v>
      </c>
      <c r="D4006" s="167" t="s">
        <v>5152</v>
      </c>
      <c r="E4006" s="167" t="s">
        <v>5152</v>
      </c>
      <c r="F4006" s="167" t="s">
        <v>1408</v>
      </c>
      <c r="G4006" s="167" t="s">
        <v>1409</v>
      </c>
      <c r="I4006" s="167" t="s">
        <v>1405</v>
      </c>
      <c r="J4006" s="167" t="s">
        <v>1422</v>
      </c>
      <c r="K4006" s="167" t="s">
        <v>1004</v>
      </c>
      <c r="L4006" s="167" t="s">
        <v>1423</v>
      </c>
      <c r="M4006" s="167" t="s">
        <v>2722</v>
      </c>
      <c r="O4006" s="167">
        <v>11058</v>
      </c>
      <c r="P4006" s="167" t="s">
        <v>4987</v>
      </c>
      <c r="Q4006" s="167">
        <v>43.75</v>
      </c>
      <c r="S4006" s="167">
        <f t="shared" si="62"/>
        <v>43.75</v>
      </c>
      <c r="T4006" s="167" t="s">
        <v>1361</v>
      </c>
    </row>
    <row r="4007" spans="1:20">
      <c r="A4007" s="167">
        <v>52100</v>
      </c>
      <c r="B4007" s="168">
        <v>45931</v>
      </c>
      <c r="C4007" s="168">
        <v>45931</v>
      </c>
      <c r="D4007" s="167" t="s">
        <v>5152</v>
      </c>
      <c r="E4007" s="167" t="s">
        <v>5152</v>
      </c>
      <c r="F4007" s="167" t="s">
        <v>1408</v>
      </c>
      <c r="G4007" s="167" t="s">
        <v>1409</v>
      </c>
      <c r="I4007" s="167" t="s">
        <v>1405</v>
      </c>
      <c r="J4007" s="167" t="s">
        <v>1413</v>
      </c>
      <c r="K4007" s="167" t="s">
        <v>1004</v>
      </c>
      <c r="L4007" s="167" t="s">
        <v>1414</v>
      </c>
      <c r="M4007" s="167" t="s">
        <v>2722</v>
      </c>
      <c r="O4007" s="167">
        <v>11058</v>
      </c>
      <c r="P4007" s="167" t="s">
        <v>4987</v>
      </c>
      <c r="Q4007" s="167">
        <v>93</v>
      </c>
      <c r="S4007" s="167">
        <f t="shared" si="62"/>
        <v>93</v>
      </c>
      <c r="T4007" s="167" t="s">
        <v>1361</v>
      </c>
    </row>
    <row r="4008" spans="1:20">
      <c r="A4008" s="167">
        <v>52100</v>
      </c>
      <c r="B4008" s="168">
        <v>45931</v>
      </c>
      <c r="C4008" s="168">
        <v>45931</v>
      </c>
      <c r="D4008" s="167" t="s">
        <v>5152</v>
      </c>
      <c r="E4008" s="167" t="s">
        <v>5152</v>
      </c>
      <c r="F4008" s="167" t="s">
        <v>1408</v>
      </c>
      <c r="G4008" s="167" t="s">
        <v>1409</v>
      </c>
      <c r="I4008" s="167" t="s">
        <v>1405</v>
      </c>
      <c r="J4008" s="167" t="s">
        <v>1410</v>
      </c>
      <c r="K4008" s="167" t="s">
        <v>1004</v>
      </c>
      <c r="L4008" s="167" t="s">
        <v>1411</v>
      </c>
      <c r="M4008" s="167" t="s">
        <v>2722</v>
      </c>
      <c r="O4008" s="167">
        <v>11058</v>
      </c>
      <c r="P4008" s="167" t="s">
        <v>4987</v>
      </c>
      <c r="Q4008" s="167">
        <v>125</v>
      </c>
      <c r="S4008" s="167">
        <f t="shared" si="62"/>
        <v>125</v>
      </c>
      <c r="T4008" s="167" t="s">
        <v>1361</v>
      </c>
    </row>
    <row r="4009" spans="1:20">
      <c r="A4009" s="167">
        <v>52100</v>
      </c>
      <c r="B4009" s="168">
        <v>45931</v>
      </c>
      <c r="C4009" s="168">
        <v>45931</v>
      </c>
      <c r="D4009" s="167" t="s">
        <v>5310</v>
      </c>
      <c r="E4009" s="167" t="s">
        <v>5310</v>
      </c>
      <c r="F4009" s="167" t="s">
        <v>1408</v>
      </c>
      <c r="G4009" s="167" t="s">
        <v>1409</v>
      </c>
      <c r="I4009" s="167" t="s">
        <v>1405</v>
      </c>
      <c r="J4009" s="167" t="s">
        <v>1624</v>
      </c>
      <c r="K4009" s="167" t="s">
        <v>1072</v>
      </c>
      <c r="L4009" s="167" t="s">
        <v>1625</v>
      </c>
      <c r="M4009" s="167" t="s">
        <v>2919</v>
      </c>
      <c r="O4009" s="167">
        <v>11059</v>
      </c>
      <c r="P4009" s="167" t="s">
        <v>4987</v>
      </c>
      <c r="Q4009" s="167">
        <v>51.3</v>
      </c>
      <c r="S4009" s="167">
        <f t="shared" si="62"/>
        <v>51.3</v>
      </c>
      <c r="T4009" s="167" t="s">
        <v>1361</v>
      </c>
    </row>
    <row r="4010" spans="1:20">
      <c r="A4010" s="167">
        <v>52100</v>
      </c>
      <c r="B4010" s="168">
        <v>45931</v>
      </c>
      <c r="C4010" s="168">
        <v>45931</v>
      </c>
      <c r="D4010" s="167" t="s">
        <v>5310</v>
      </c>
      <c r="E4010" s="167" t="s">
        <v>5310</v>
      </c>
      <c r="F4010" s="167" t="s">
        <v>1408</v>
      </c>
      <c r="G4010" s="167" t="s">
        <v>1409</v>
      </c>
      <c r="I4010" s="167" t="s">
        <v>1405</v>
      </c>
      <c r="J4010" s="167" t="s">
        <v>1422</v>
      </c>
      <c r="K4010" s="167" t="s">
        <v>1072</v>
      </c>
      <c r="L4010" s="167" t="s">
        <v>1423</v>
      </c>
      <c r="M4010" s="167" t="s">
        <v>2919</v>
      </c>
      <c r="O4010" s="167">
        <v>11059</v>
      </c>
      <c r="P4010" s="167" t="s">
        <v>4987</v>
      </c>
      <c r="Q4010" s="167">
        <v>56</v>
      </c>
      <c r="S4010" s="167">
        <f t="shared" si="62"/>
        <v>56</v>
      </c>
      <c r="T4010" s="167" t="s">
        <v>1361</v>
      </c>
    </row>
    <row r="4011" spans="1:20">
      <c r="A4011" s="167">
        <v>52100</v>
      </c>
      <c r="B4011" s="168">
        <v>45931</v>
      </c>
      <c r="C4011" s="168">
        <v>45931</v>
      </c>
      <c r="D4011" s="167" t="s">
        <v>5311</v>
      </c>
      <c r="E4011" s="167" t="s">
        <v>5311</v>
      </c>
      <c r="F4011" s="167" t="s">
        <v>1408</v>
      </c>
      <c r="G4011" s="167" t="s">
        <v>1409</v>
      </c>
      <c r="I4011" s="167" t="s">
        <v>1405</v>
      </c>
      <c r="J4011" s="167" t="s">
        <v>1416</v>
      </c>
      <c r="K4011" s="167" t="s">
        <v>1093</v>
      </c>
      <c r="L4011" s="167" t="s">
        <v>1417</v>
      </c>
      <c r="M4011" s="167" t="s">
        <v>3005</v>
      </c>
      <c r="O4011" s="167">
        <v>11060</v>
      </c>
      <c r="P4011" s="167" t="s">
        <v>4987</v>
      </c>
      <c r="Q4011" s="167">
        <v>25</v>
      </c>
      <c r="S4011" s="167">
        <f t="shared" si="62"/>
        <v>25</v>
      </c>
      <c r="T4011" s="167" t="s">
        <v>1361</v>
      </c>
    </row>
    <row r="4012" spans="1:20">
      <c r="A4012" s="167">
        <v>52100</v>
      </c>
      <c r="B4012" s="168">
        <v>45931</v>
      </c>
      <c r="C4012" s="168">
        <v>45931</v>
      </c>
      <c r="D4012" s="167" t="s">
        <v>5311</v>
      </c>
      <c r="E4012" s="167" t="s">
        <v>5311</v>
      </c>
      <c r="F4012" s="167" t="s">
        <v>1408</v>
      </c>
      <c r="G4012" s="167" t="s">
        <v>1409</v>
      </c>
      <c r="I4012" s="167" t="s">
        <v>1405</v>
      </c>
      <c r="J4012" s="167" t="s">
        <v>1435</v>
      </c>
      <c r="K4012" s="167" t="s">
        <v>1093</v>
      </c>
      <c r="L4012" s="167" t="s">
        <v>1436</v>
      </c>
      <c r="M4012" s="167" t="s">
        <v>3005</v>
      </c>
      <c r="O4012" s="167">
        <v>11060</v>
      </c>
      <c r="P4012" s="167" t="s">
        <v>4987</v>
      </c>
      <c r="Q4012" s="167">
        <v>49.5</v>
      </c>
      <c r="S4012" s="167">
        <f t="shared" si="62"/>
        <v>49.5</v>
      </c>
      <c r="T4012" s="167" t="s">
        <v>1361</v>
      </c>
    </row>
    <row r="4013" spans="1:20">
      <c r="A4013" s="167">
        <v>52100</v>
      </c>
      <c r="B4013" s="168">
        <v>45931</v>
      </c>
      <c r="C4013" s="168">
        <v>45931</v>
      </c>
      <c r="D4013" s="167" t="s">
        <v>5311</v>
      </c>
      <c r="E4013" s="167" t="s">
        <v>5311</v>
      </c>
      <c r="F4013" s="167" t="s">
        <v>1408</v>
      </c>
      <c r="G4013" s="167" t="s">
        <v>1409</v>
      </c>
      <c r="I4013" s="167" t="s">
        <v>1405</v>
      </c>
      <c r="J4013" s="167" t="s">
        <v>1422</v>
      </c>
      <c r="K4013" s="167" t="s">
        <v>1093</v>
      </c>
      <c r="L4013" s="167" t="s">
        <v>1423</v>
      </c>
      <c r="M4013" s="167" t="s">
        <v>3005</v>
      </c>
      <c r="O4013" s="167">
        <v>11060</v>
      </c>
      <c r="P4013" s="167" t="s">
        <v>4987</v>
      </c>
      <c r="Q4013" s="167">
        <v>98</v>
      </c>
      <c r="S4013" s="167">
        <f t="shared" si="62"/>
        <v>98</v>
      </c>
      <c r="T4013" s="167" t="s">
        <v>1361</v>
      </c>
    </row>
    <row r="4014" spans="1:20">
      <c r="A4014" s="167">
        <v>52100</v>
      </c>
      <c r="B4014" s="168">
        <v>45931</v>
      </c>
      <c r="C4014" s="168">
        <v>45931</v>
      </c>
      <c r="D4014" s="167" t="s">
        <v>5311</v>
      </c>
      <c r="E4014" s="167" t="s">
        <v>5311</v>
      </c>
      <c r="F4014" s="167" t="s">
        <v>1408</v>
      </c>
      <c r="G4014" s="167" t="s">
        <v>1409</v>
      </c>
      <c r="I4014" s="167" t="s">
        <v>1405</v>
      </c>
      <c r="J4014" s="167" t="s">
        <v>1410</v>
      </c>
      <c r="K4014" s="167" t="s">
        <v>1093</v>
      </c>
      <c r="L4014" s="167" t="s">
        <v>1411</v>
      </c>
      <c r="M4014" s="167" t="s">
        <v>3005</v>
      </c>
      <c r="O4014" s="167">
        <v>11060</v>
      </c>
      <c r="P4014" s="167" t="s">
        <v>4987</v>
      </c>
      <c r="Q4014" s="167">
        <v>125</v>
      </c>
      <c r="S4014" s="167">
        <f t="shared" si="62"/>
        <v>125</v>
      </c>
      <c r="T4014" s="167" t="s">
        <v>1361</v>
      </c>
    </row>
    <row r="4015" spans="1:20">
      <c r="A4015" s="167">
        <v>52100</v>
      </c>
      <c r="B4015" s="168">
        <v>45931</v>
      </c>
      <c r="C4015" s="168">
        <v>45931</v>
      </c>
      <c r="D4015" s="167" t="s">
        <v>5311</v>
      </c>
      <c r="E4015" s="167" t="s">
        <v>5311</v>
      </c>
      <c r="F4015" s="167" t="s">
        <v>1408</v>
      </c>
      <c r="G4015" s="167" t="s">
        <v>1409</v>
      </c>
      <c r="I4015" s="167" t="s">
        <v>1405</v>
      </c>
      <c r="J4015" s="167" t="s">
        <v>1432</v>
      </c>
      <c r="K4015" s="167" t="s">
        <v>1093</v>
      </c>
      <c r="L4015" s="167" t="s">
        <v>1433</v>
      </c>
      <c r="M4015" s="167" t="s">
        <v>3005</v>
      </c>
      <c r="O4015" s="167">
        <v>11060</v>
      </c>
      <c r="P4015" s="167" t="s">
        <v>4987</v>
      </c>
      <c r="Q4015" s="167">
        <v>142</v>
      </c>
      <c r="S4015" s="167">
        <f t="shared" si="62"/>
        <v>142</v>
      </c>
      <c r="T4015" s="167" t="s">
        <v>1361</v>
      </c>
    </row>
    <row r="4016" spans="1:20">
      <c r="A4016" s="167">
        <v>52100</v>
      </c>
      <c r="B4016" s="168">
        <v>45931</v>
      </c>
      <c r="C4016" s="168">
        <v>45931</v>
      </c>
      <c r="D4016" s="167" t="s">
        <v>5311</v>
      </c>
      <c r="E4016" s="167" t="s">
        <v>5311</v>
      </c>
      <c r="F4016" s="167" t="s">
        <v>1408</v>
      </c>
      <c r="G4016" s="167" t="s">
        <v>1409</v>
      </c>
      <c r="I4016" s="167" t="s">
        <v>1405</v>
      </c>
      <c r="J4016" s="167" t="s">
        <v>1624</v>
      </c>
      <c r="K4016" s="167" t="s">
        <v>1093</v>
      </c>
      <c r="L4016" s="167" t="s">
        <v>1625</v>
      </c>
      <c r="M4016" s="167" t="s">
        <v>3005</v>
      </c>
      <c r="O4016" s="167">
        <v>11060</v>
      </c>
      <c r="P4016" s="167" t="s">
        <v>4987</v>
      </c>
      <c r="Q4016" s="167">
        <v>172.8</v>
      </c>
      <c r="S4016" s="167">
        <f t="shared" si="62"/>
        <v>172.8</v>
      </c>
      <c r="T4016" s="167" t="s">
        <v>1361</v>
      </c>
    </row>
    <row r="4017" spans="1:20">
      <c r="A4017" s="167">
        <v>52100</v>
      </c>
      <c r="B4017" s="168">
        <v>45931</v>
      </c>
      <c r="C4017" s="168">
        <v>45931</v>
      </c>
      <c r="D4017" s="167" t="s">
        <v>5311</v>
      </c>
      <c r="E4017" s="167" t="s">
        <v>5311</v>
      </c>
      <c r="F4017" s="167" t="s">
        <v>1408</v>
      </c>
      <c r="G4017" s="167" t="s">
        <v>1409</v>
      </c>
      <c r="I4017" s="167" t="s">
        <v>1405</v>
      </c>
      <c r="J4017" s="167" t="s">
        <v>1413</v>
      </c>
      <c r="K4017" s="167" t="s">
        <v>1093</v>
      </c>
      <c r="L4017" s="167" t="s">
        <v>1414</v>
      </c>
      <c r="M4017" s="167" t="s">
        <v>3005</v>
      </c>
      <c r="O4017" s="167">
        <v>11060</v>
      </c>
      <c r="P4017" s="167" t="s">
        <v>4987</v>
      </c>
      <c r="Q4017" s="167">
        <v>285</v>
      </c>
      <c r="S4017" s="167">
        <f t="shared" si="62"/>
        <v>285</v>
      </c>
      <c r="T4017" s="167" t="s">
        <v>1361</v>
      </c>
    </row>
    <row r="4018" spans="1:20">
      <c r="A4018" s="167">
        <v>52100</v>
      </c>
      <c r="B4018" s="168">
        <v>45931</v>
      </c>
      <c r="C4018" s="168">
        <v>45931</v>
      </c>
      <c r="D4018" s="167" t="s">
        <v>5153</v>
      </c>
      <c r="E4018" s="167" t="s">
        <v>5153</v>
      </c>
      <c r="F4018" s="167" t="s">
        <v>1425</v>
      </c>
      <c r="G4018" s="167" t="s">
        <v>1426</v>
      </c>
      <c r="I4018" s="167" t="s">
        <v>1405</v>
      </c>
      <c r="J4018" s="167" t="s">
        <v>2183</v>
      </c>
      <c r="K4018" s="167" t="s">
        <v>1096</v>
      </c>
      <c r="L4018" s="167" t="s">
        <v>2184</v>
      </c>
      <c r="M4018" s="167" t="s">
        <v>3052</v>
      </c>
      <c r="O4018" s="167">
        <v>11061</v>
      </c>
      <c r="P4018" s="167" t="s">
        <v>4987</v>
      </c>
      <c r="Q4018" s="167">
        <v>50</v>
      </c>
      <c r="S4018" s="167">
        <f t="shared" si="62"/>
        <v>50</v>
      </c>
      <c r="T4018" s="167" t="s">
        <v>1361</v>
      </c>
    </row>
    <row r="4019" spans="1:20">
      <c r="A4019" s="167">
        <v>52100</v>
      </c>
      <c r="B4019" s="168">
        <v>45931</v>
      </c>
      <c r="C4019" s="168">
        <v>45931</v>
      </c>
      <c r="D4019" s="167" t="s">
        <v>5153</v>
      </c>
      <c r="E4019" s="167" t="s">
        <v>5153</v>
      </c>
      <c r="F4019" s="167" t="s">
        <v>1408</v>
      </c>
      <c r="G4019" s="167" t="s">
        <v>1409</v>
      </c>
      <c r="I4019" s="167" t="s">
        <v>1405</v>
      </c>
      <c r="J4019" s="167" t="s">
        <v>1435</v>
      </c>
      <c r="K4019" s="167" t="s">
        <v>1096</v>
      </c>
      <c r="L4019" s="167" t="s">
        <v>1436</v>
      </c>
      <c r="M4019" s="167" t="s">
        <v>3052</v>
      </c>
      <c r="O4019" s="167">
        <v>11061</v>
      </c>
      <c r="P4019" s="167" t="s">
        <v>4987</v>
      </c>
      <c r="Q4019" s="167">
        <v>117</v>
      </c>
      <c r="S4019" s="167">
        <f t="shared" si="62"/>
        <v>117</v>
      </c>
      <c r="T4019" s="167" t="s">
        <v>1361</v>
      </c>
    </row>
    <row r="4020" spans="1:20">
      <c r="A4020" s="167">
        <v>52100</v>
      </c>
      <c r="B4020" s="168">
        <v>45931</v>
      </c>
      <c r="C4020" s="168">
        <v>45931</v>
      </c>
      <c r="D4020" s="167" t="s">
        <v>5153</v>
      </c>
      <c r="E4020" s="167" t="s">
        <v>5153</v>
      </c>
      <c r="F4020" s="167" t="s">
        <v>1408</v>
      </c>
      <c r="G4020" s="167" t="s">
        <v>1409</v>
      </c>
      <c r="I4020" s="167" t="s">
        <v>1405</v>
      </c>
      <c r="J4020" s="167" t="s">
        <v>1422</v>
      </c>
      <c r="K4020" s="167" t="s">
        <v>1096</v>
      </c>
      <c r="L4020" s="167" t="s">
        <v>1423</v>
      </c>
      <c r="M4020" s="167" t="s">
        <v>3052</v>
      </c>
      <c r="O4020" s="167">
        <v>11061</v>
      </c>
      <c r="P4020" s="167" t="s">
        <v>4987</v>
      </c>
      <c r="Q4020" s="167">
        <v>290.58</v>
      </c>
      <c r="S4020" s="167">
        <f t="shared" si="62"/>
        <v>290.58</v>
      </c>
      <c r="T4020" s="167" t="s">
        <v>1361</v>
      </c>
    </row>
    <row r="4021" spans="1:20">
      <c r="A4021" s="167">
        <v>52100</v>
      </c>
      <c r="B4021" s="168">
        <v>45931</v>
      </c>
      <c r="C4021" s="168">
        <v>45931</v>
      </c>
      <c r="D4021" s="167" t="s">
        <v>5153</v>
      </c>
      <c r="E4021" s="167" t="s">
        <v>5153</v>
      </c>
      <c r="F4021" s="167" t="s">
        <v>1408</v>
      </c>
      <c r="G4021" s="167" t="s">
        <v>1409</v>
      </c>
      <c r="I4021" s="167" t="s">
        <v>1405</v>
      </c>
      <c r="J4021" s="167" t="s">
        <v>1410</v>
      </c>
      <c r="K4021" s="167" t="s">
        <v>1096</v>
      </c>
      <c r="L4021" s="167" t="s">
        <v>1411</v>
      </c>
      <c r="M4021" s="167" t="s">
        <v>3052</v>
      </c>
      <c r="O4021" s="167">
        <v>11061</v>
      </c>
      <c r="P4021" s="167" t="s">
        <v>4987</v>
      </c>
      <c r="Q4021" s="167">
        <v>375</v>
      </c>
      <c r="S4021" s="167">
        <f t="shared" si="62"/>
        <v>375</v>
      </c>
      <c r="T4021" s="167" t="s">
        <v>1361</v>
      </c>
    </row>
    <row r="4022" spans="1:20">
      <c r="A4022" s="167">
        <v>52100</v>
      </c>
      <c r="B4022" s="168">
        <v>45931</v>
      </c>
      <c r="C4022" s="168">
        <v>45931</v>
      </c>
      <c r="D4022" s="167" t="s">
        <v>5532</v>
      </c>
      <c r="E4022" s="167" t="s">
        <v>5532</v>
      </c>
      <c r="F4022" s="167" t="s">
        <v>1425</v>
      </c>
      <c r="G4022" s="167" t="s">
        <v>1426</v>
      </c>
      <c r="I4022" s="167" t="s">
        <v>1405</v>
      </c>
      <c r="J4022" s="167" t="s">
        <v>1432</v>
      </c>
      <c r="K4022" s="167" t="s">
        <v>1101</v>
      </c>
      <c r="L4022" s="167" t="s">
        <v>1433</v>
      </c>
      <c r="M4022" s="167" t="s">
        <v>3329</v>
      </c>
      <c r="O4022" s="167">
        <v>11062</v>
      </c>
      <c r="P4022" s="167" t="s">
        <v>4987</v>
      </c>
      <c r="Q4022" s="167">
        <v>140</v>
      </c>
      <c r="S4022" s="167">
        <f t="shared" si="62"/>
        <v>140</v>
      </c>
      <c r="T4022" s="167" t="s">
        <v>1361</v>
      </c>
    </row>
    <row r="4023" spans="1:20">
      <c r="A4023" s="167">
        <v>52100</v>
      </c>
      <c r="B4023" s="168">
        <v>45931</v>
      </c>
      <c r="C4023" s="168">
        <v>45931</v>
      </c>
      <c r="D4023" s="167" t="s">
        <v>5532</v>
      </c>
      <c r="E4023" s="167" t="s">
        <v>5532</v>
      </c>
      <c r="F4023" s="167" t="s">
        <v>1408</v>
      </c>
      <c r="G4023" s="167" t="s">
        <v>1409</v>
      </c>
      <c r="I4023" s="167" t="s">
        <v>1405</v>
      </c>
      <c r="J4023" s="167" t="s">
        <v>1416</v>
      </c>
      <c r="K4023" s="167" t="s">
        <v>1101</v>
      </c>
      <c r="L4023" s="167" t="s">
        <v>1417</v>
      </c>
      <c r="M4023" s="167" t="s">
        <v>3329</v>
      </c>
      <c r="O4023" s="167">
        <v>11062</v>
      </c>
      <c r="P4023" s="167" t="s">
        <v>4987</v>
      </c>
      <c r="Q4023" s="167">
        <v>25</v>
      </c>
      <c r="S4023" s="167">
        <f t="shared" si="62"/>
        <v>25</v>
      </c>
      <c r="T4023" s="167" t="s">
        <v>1361</v>
      </c>
    </row>
    <row r="4024" spans="1:20">
      <c r="A4024" s="167">
        <v>52100</v>
      </c>
      <c r="B4024" s="168">
        <v>45931</v>
      </c>
      <c r="C4024" s="168">
        <v>45931</v>
      </c>
      <c r="D4024" s="167" t="s">
        <v>5532</v>
      </c>
      <c r="E4024" s="167" t="s">
        <v>5532</v>
      </c>
      <c r="F4024" s="167" t="s">
        <v>1408</v>
      </c>
      <c r="G4024" s="167" t="s">
        <v>1409</v>
      </c>
      <c r="I4024" s="167" t="s">
        <v>1405</v>
      </c>
      <c r="J4024" s="167" t="s">
        <v>1435</v>
      </c>
      <c r="K4024" s="167" t="s">
        <v>1101</v>
      </c>
      <c r="L4024" s="167" t="s">
        <v>1436</v>
      </c>
      <c r="M4024" s="167" t="s">
        <v>3329</v>
      </c>
      <c r="O4024" s="167">
        <v>11062</v>
      </c>
      <c r="P4024" s="167" t="s">
        <v>4987</v>
      </c>
      <c r="Q4024" s="167">
        <v>33.299999999999997</v>
      </c>
      <c r="S4024" s="167">
        <f t="shared" si="62"/>
        <v>33.299999999999997</v>
      </c>
      <c r="T4024" s="167" t="s">
        <v>1361</v>
      </c>
    </row>
    <row r="4025" spans="1:20">
      <c r="A4025" s="167">
        <v>52100</v>
      </c>
      <c r="B4025" s="168">
        <v>45931</v>
      </c>
      <c r="C4025" s="168">
        <v>45931</v>
      </c>
      <c r="D4025" s="167" t="s">
        <v>5532</v>
      </c>
      <c r="E4025" s="167" t="s">
        <v>5532</v>
      </c>
      <c r="F4025" s="167" t="s">
        <v>1408</v>
      </c>
      <c r="G4025" s="167" t="s">
        <v>1409</v>
      </c>
      <c r="I4025" s="167" t="s">
        <v>1405</v>
      </c>
      <c r="J4025" s="167" t="s">
        <v>1422</v>
      </c>
      <c r="K4025" s="167" t="s">
        <v>1101</v>
      </c>
      <c r="L4025" s="167" t="s">
        <v>1423</v>
      </c>
      <c r="M4025" s="167" t="s">
        <v>3329</v>
      </c>
      <c r="O4025" s="167">
        <v>11062</v>
      </c>
      <c r="P4025" s="167" t="s">
        <v>4987</v>
      </c>
      <c r="Q4025" s="167">
        <v>61.25</v>
      </c>
      <c r="S4025" s="167">
        <f t="shared" si="62"/>
        <v>61.25</v>
      </c>
      <c r="T4025" s="167" t="s">
        <v>1361</v>
      </c>
    </row>
    <row r="4026" spans="1:20">
      <c r="A4026" s="167">
        <v>52100</v>
      </c>
      <c r="B4026" s="168">
        <v>45931</v>
      </c>
      <c r="C4026" s="168">
        <v>45931</v>
      </c>
      <c r="D4026" s="167" t="s">
        <v>5532</v>
      </c>
      <c r="E4026" s="167" t="s">
        <v>5532</v>
      </c>
      <c r="F4026" s="167" t="s">
        <v>1408</v>
      </c>
      <c r="G4026" s="167" t="s">
        <v>1409</v>
      </c>
      <c r="I4026" s="167" t="s">
        <v>1405</v>
      </c>
      <c r="J4026" s="167" t="s">
        <v>1413</v>
      </c>
      <c r="K4026" s="167" t="s">
        <v>1101</v>
      </c>
      <c r="L4026" s="167" t="s">
        <v>1414</v>
      </c>
      <c r="M4026" s="167" t="s">
        <v>3329</v>
      </c>
      <c r="O4026" s="167">
        <v>11062</v>
      </c>
      <c r="P4026" s="167" t="s">
        <v>4987</v>
      </c>
      <c r="Q4026" s="167">
        <v>105</v>
      </c>
      <c r="S4026" s="167">
        <f t="shared" si="62"/>
        <v>105</v>
      </c>
      <c r="T4026" s="167" t="s">
        <v>1361</v>
      </c>
    </row>
    <row r="4027" spans="1:20">
      <c r="A4027" s="167">
        <v>52100</v>
      </c>
      <c r="B4027" s="168">
        <v>45931</v>
      </c>
      <c r="C4027" s="168">
        <v>45931</v>
      </c>
      <c r="D4027" s="167" t="s">
        <v>5312</v>
      </c>
      <c r="E4027" s="167" t="s">
        <v>5312</v>
      </c>
      <c r="F4027" s="167" t="s">
        <v>1408</v>
      </c>
      <c r="G4027" s="167" t="s">
        <v>1409</v>
      </c>
      <c r="I4027" s="167" t="s">
        <v>1405</v>
      </c>
      <c r="J4027" s="167" t="s">
        <v>1416</v>
      </c>
      <c r="K4027" s="167" t="s">
        <v>1120</v>
      </c>
      <c r="L4027" s="167" t="s">
        <v>1417</v>
      </c>
      <c r="M4027" s="167" t="s">
        <v>3366</v>
      </c>
      <c r="O4027" s="167">
        <v>11063</v>
      </c>
      <c r="P4027" s="167" t="s">
        <v>4987</v>
      </c>
      <c r="Q4027" s="167">
        <v>25</v>
      </c>
      <c r="S4027" s="167">
        <f t="shared" si="62"/>
        <v>25</v>
      </c>
      <c r="T4027" s="167" t="s">
        <v>1361</v>
      </c>
    </row>
    <row r="4028" spans="1:20">
      <c r="A4028" s="167">
        <v>52100</v>
      </c>
      <c r="B4028" s="168">
        <v>45931</v>
      </c>
      <c r="C4028" s="168">
        <v>45931</v>
      </c>
      <c r="D4028" s="167" t="s">
        <v>5312</v>
      </c>
      <c r="E4028" s="167" t="s">
        <v>5312</v>
      </c>
      <c r="F4028" s="167" t="s">
        <v>1408</v>
      </c>
      <c r="G4028" s="167" t="s">
        <v>1409</v>
      </c>
      <c r="I4028" s="167" t="s">
        <v>1405</v>
      </c>
      <c r="J4028" s="167" t="s">
        <v>1435</v>
      </c>
      <c r="K4028" s="167" t="s">
        <v>1120</v>
      </c>
      <c r="L4028" s="167" t="s">
        <v>1436</v>
      </c>
      <c r="M4028" s="167" t="s">
        <v>3366</v>
      </c>
      <c r="O4028" s="167">
        <v>11063</v>
      </c>
      <c r="P4028" s="167" t="s">
        <v>4987</v>
      </c>
      <c r="Q4028" s="167">
        <v>33.299999999999997</v>
      </c>
      <c r="S4028" s="167">
        <f t="shared" si="62"/>
        <v>33.299999999999997</v>
      </c>
      <c r="T4028" s="167" t="s">
        <v>1361</v>
      </c>
    </row>
    <row r="4029" spans="1:20">
      <c r="A4029" s="167">
        <v>52100</v>
      </c>
      <c r="B4029" s="168">
        <v>45931</v>
      </c>
      <c r="C4029" s="168">
        <v>45931</v>
      </c>
      <c r="D4029" s="167" t="s">
        <v>5312</v>
      </c>
      <c r="E4029" s="167" t="s">
        <v>5312</v>
      </c>
      <c r="F4029" s="167" t="s">
        <v>1408</v>
      </c>
      <c r="G4029" s="167" t="s">
        <v>1409</v>
      </c>
      <c r="I4029" s="167" t="s">
        <v>1405</v>
      </c>
      <c r="J4029" s="167" t="s">
        <v>1432</v>
      </c>
      <c r="K4029" s="167" t="s">
        <v>1120</v>
      </c>
      <c r="L4029" s="167" t="s">
        <v>1433</v>
      </c>
      <c r="M4029" s="167" t="s">
        <v>3366</v>
      </c>
      <c r="O4029" s="167">
        <v>11063</v>
      </c>
      <c r="P4029" s="167" t="s">
        <v>4987</v>
      </c>
      <c r="Q4029" s="167">
        <v>84</v>
      </c>
      <c r="S4029" s="167">
        <f t="shared" si="62"/>
        <v>84</v>
      </c>
      <c r="T4029" s="167" t="s">
        <v>1361</v>
      </c>
    </row>
    <row r="4030" spans="1:20">
      <c r="A4030" s="167">
        <v>52100</v>
      </c>
      <c r="B4030" s="168">
        <v>45931</v>
      </c>
      <c r="C4030" s="168">
        <v>45931</v>
      </c>
      <c r="D4030" s="167" t="s">
        <v>5312</v>
      </c>
      <c r="E4030" s="167" t="s">
        <v>5312</v>
      </c>
      <c r="F4030" s="167" t="s">
        <v>1408</v>
      </c>
      <c r="G4030" s="167" t="s">
        <v>1409</v>
      </c>
      <c r="I4030" s="167" t="s">
        <v>1405</v>
      </c>
      <c r="J4030" s="167" t="s">
        <v>1422</v>
      </c>
      <c r="K4030" s="167" t="s">
        <v>1120</v>
      </c>
      <c r="L4030" s="167" t="s">
        <v>1423</v>
      </c>
      <c r="M4030" s="167" t="s">
        <v>3366</v>
      </c>
      <c r="O4030" s="167">
        <v>11063</v>
      </c>
      <c r="P4030" s="167" t="s">
        <v>4987</v>
      </c>
      <c r="Q4030" s="167">
        <v>105</v>
      </c>
      <c r="S4030" s="167">
        <f t="shared" si="62"/>
        <v>105</v>
      </c>
      <c r="T4030" s="167" t="s">
        <v>1361</v>
      </c>
    </row>
    <row r="4031" spans="1:20">
      <c r="A4031" s="167">
        <v>52100</v>
      </c>
      <c r="B4031" s="168">
        <v>45931</v>
      </c>
      <c r="C4031" s="168">
        <v>45931</v>
      </c>
      <c r="D4031" s="167" t="s">
        <v>5312</v>
      </c>
      <c r="E4031" s="167" t="s">
        <v>5312</v>
      </c>
      <c r="F4031" s="167" t="s">
        <v>1408</v>
      </c>
      <c r="G4031" s="167" t="s">
        <v>1409</v>
      </c>
      <c r="I4031" s="167" t="s">
        <v>1405</v>
      </c>
      <c r="J4031" s="167" t="s">
        <v>1413</v>
      </c>
      <c r="K4031" s="167" t="s">
        <v>1120</v>
      </c>
      <c r="L4031" s="167" t="s">
        <v>1414</v>
      </c>
      <c r="M4031" s="167" t="s">
        <v>3366</v>
      </c>
      <c r="O4031" s="167">
        <v>11063</v>
      </c>
      <c r="P4031" s="167" t="s">
        <v>4987</v>
      </c>
      <c r="Q4031" s="167">
        <v>141</v>
      </c>
      <c r="S4031" s="167">
        <f t="shared" si="62"/>
        <v>141</v>
      </c>
      <c r="T4031" s="167" t="s">
        <v>1361</v>
      </c>
    </row>
    <row r="4032" spans="1:20">
      <c r="A4032" s="167">
        <v>52100</v>
      </c>
      <c r="B4032" s="168">
        <v>45931</v>
      </c>
      <c r="C4032" s="168">
        <v>45931</v>
      </c>
      <c r="D4032" s="167" t="s">
        <v>5312</v>
      </c>
      <c r="E4032" s="167" t="s">
        <v>5312</v>
      </c>
      <c r="F4032" s="167" t="s">
        <v>1408</v>
      </c>
      <c r="G4032" s="167" t="s">
        <v>1409</v>
      </c>
      <c r="I4032" s="167" t="s">
        <v>1405</v>
      </c>
      <c r="J4032" s="167" t="s">
        <v>1410</v>
      </c>
      <c r="K4032" s="167" t="s">
        <v>1120</v>
      </c>
      <c r="L4032" s="167" t="s">
        <v>1411</v>
      </c>
      <c r="M4032" s="167" t="s">
        <v>3366</v>
      </c>
      <c r="O4032" s="167">
        <v>11063</v>
      </c>
      <c r="P4032" s="167" t="s">
        <v>4987</v>
      </c>
      <c r="Q4032" s="167">
        <v>1000</v>
      </c>
      <c r="S4032" s="167">
        <f t="shared" si="62"/>
        <v>1000</v>
      </c>
      <c r="T4032" s="167" t="s">
        <v>1361</v>
      </c>
    </row>
    <row r="4033" spans="1:20">
      <c r="A4033" s="167">
        <v>52100</v>
      </c>
      <c r="B4033" s="168">
        <v>45931</v>
      </c>
      <c r="C4033" s="168">
        <v>45931</v>
      </c>
      <c r="D4033" s="167" t="s">
        <v>5313</v>
      </c>
      <c r="E4033" s="167" t="s">
        <v>5313</v>
      </c>
      <c r="F4033" s="167" t="s">
        <v>1408</v>
      </c>
      <c r="G4033" s="167" t="s">
        <v>1409</v>
      </c>
      <c r="I4033" s="167" t="s">
        <v>1405</v>
      </c>
      <c r="J4033" s="167" t="s">
        <v>1435</v>
      </c>
      <c r="K4033" s="167" t="s">
        <v>1123</v>
      </c>
      <c r="L4033" s="167" t="s">
        <v>1436</v>
      </c>
      <c r="M4033" s="167" t="s">
        <v>3412</v>
      </c>
      <c r="O4033" s="167">
        <v>11064</v>
      </c>
      <c r="P4033" s="167" t="s">
        <v>4987</v>
      </c>
      <c r="Q4033" s="167">
        <v>5.4</v>
      </c>
      <c r="S4033" s="167">
        <f t="shared" si="62"/>
        <v>5.4</v>
      </c>
      <c r="T4033" s="167" t="s">
        <v>1361</v>
      </c>
    </row>
    <row r="4034" spans="1:20">
      <c r="A4034" s="167">
        <v>52100</v>
      </c>
      <c r="B4034" s="168">
        <v>45931</v>
      </c>
      <c r="C4034" s="168">
        <v>45931</v>
      </c>
      <c r="D4034" s="167" t="s">
        <v>5313</v>
      </c>
      <c r="E4034" s="167" t="s">
        <v>5313</v>
      </c>
      <c r="F4034" s="167" t="s">
        <v>1408</v>
      </c>
      <c r="G4034" s="167" t="s">
        <v>1409</v>
      </c>
      <c r="I4034" s="167" t="s">
        <v>1405</v>
      </c>
      <c r="J4034" s="167" t="s">
        <v>1422</v>
      </c>
      <c r="K4034" s="167" t="s">
        <v>1123</v>
      </c>
      <c r="L4034" s="167" t="s">
        <v>1423</v>
      </c>
      <c r="M4034" s="167" t="s">
        <v>3412</v>
      </c>
      <c r="O4034" s="167">
        <v>11064</v>
      </c>
      <c r="P4034" s="167" t="s">
        <v>4987</v>
      </c>
      <c r="Q4034" s="167">
        <v>10.5</v>
      </c>
      <c r="S4034" s="167">
        <f t="shared" si="62"/>
        <v>10.5</v>
      </c>
      <c r="T4034" s="167" t="s">
        <v>1361</v>
      </c>
    </row>
    <row r="4035" spans="1:20">
      <c r="A4035" s="167">
        <v>52100</v>
      </c>
      <c r="B4035" s="168">
        <v>45931</v>
      </c>
      <c r="C4035" s="168">
        <v>45931</v>
      </c>
      <c r="D4035" s="167" t="s">
        <v>5313</v>
      </c>
      <c r="E4035" s="167" t="s">
        <v>5313</v>
      </c>
      <c r="F4035" s="167" t="s">
        <v>1408</v>
      </c>
      <c r="G4035" s="167" t="s">
        <v>1409</v>
      </c>
      <c r="I4035" s="167" t="s">
        <v>1405</v>
      </c>
      <c r="J4035" s="167" t="s">
        <v>1432</v>
      </c>
      <c r="K4035" s="167" t="s">
        <v>1123</v>
      </c>
      <c r="L4035" s="167" t="s">
        <v>1433</v>
      </c>
      <c r="M4035" s="167" t="s">
        <v>3412</v>
      </c>
      <c r="O4035" s="167">
        <v>11064</v>
      </c>
      <c r="P4035" s="167" t="s">
        <v>4987</v>
      </c>
      <c r="Q4035" s="167">
        <v>12</v>
      </c>
      <c r="S4035" s="167">
        <f t="shared" ref="S4035:S4098" si="63">Q4035-R4035</f>
        <v>12</v>
      </c>
      <c r="T4035" s="167" t="s">
        <v>1361</v>
      </c>
    </row>
    <row r="4036" spans="1:20">
      <c r="A4036" s="167">
        <v>52100</v>
      </c>
      <c r="B4036" s="168">
        <v>45931</v>
      </c>
      <c r="C4036" s="168">
        <v>45931</v>
      </c>
      <c r="D4036" s="167" t="s">
        <v>5313</v>
      </c>
      <c r="E4036" s="167" t="s">
        <v>5313</v>
      </c>
      <c r="F4036" s="167" t="s">
        <v>1408</v>
      </c>
      <c r="G4036" s="167" t="s">
        <v>1409</v>
      </c>
      <c r="I4036" s="167" t="s">
        <v>1405</v>
      </c>
      <c r="J4036" s="167" t="s">
        <v>1413</v>
      </c>
      <c r="K4036" s="167" t="s">
        <v>1123</v>
      </c>
      <c r="L4036" s="167" t="s">
        <v>1414</v>
      </c>
      <c r="M4036" s="167" t="s">
        <v>3412</v>
      </c>
      <c r="O4036" s="167">
        <v>11064</v>
      </c>
      <c r="P4036" s="167" t="s">
        <v>4987</v>
      </c>
      <c r="Q4036" s="167">
        <v>18</v>
      </c>
      <c r="S4036" s="167">
        <f t="shared" si="63"/>
        <v>18</v>
      </c>
      <c r="T4036" s="167" t="s">
        <v>1361</v>
      </c>
    </row>
    <row r="4037" spans="1:20">
      <c r="A4037" s="167">
        <v>52100</v>
      </c>
      <c r="B4037" s="168">
        <v>45931</v>
      </c>
      <c r="C4037" s="168">
        <v>45931</v>
      </c>
      <c r="D4037" s="167" t="s">
        <v>5313</v>
      </c>
      <c r="E4037" s="167" t="s">
        <v>5313</v>
      </c>
      <c r="F4037" s="167" t="s">
        <v>1408</v>
      </c>
      <c r="G4037" s="167" t="s">
        <v>1409</v>
      </c>
      <c r="I4037" s="167" t="s">
        <v>1405</v>
      </c>
      <c r="J4037" s="167" t="s">
        <v>1416</v>
      </c>
      <c r="K4037" s="167" t="s">
        <v>1123</v>
      </c>
      <c r="L4037" s="167" t="s">
        <v>1417</v>
      </c>
      <c r="M4037" s="167" t="s">
        <v>3412</v>
      </c>
      <c r="O4037" s="167">
        <v>11064</v>
      </c>
      <c r="P4037" s="167" t="s">
        <v>4987</v>
      </c>
      <c r="Q4037" s="167">
        <v>25</v>
      </c>
      <c r="S4037" s="167">
        <f t="shared" si="63"/>
        <v>25</v>
      </c>
      <c r="T4037" s="167" t="s">
        <v>1361</v>
      </c>
    </row>
    <row r="4038" spans="1:20">
      <c r="A4038" s="167">
        <v>52100</v>
      </c>
      <c r="B4038" s="168">
        <v>45931</v>
      </c>
      <c r="C4038" s="168">
        <v>45931</v>
      </c>
      <c r="D4038" s="167" t="s">
        <v>5313</v>
      </c>
      <c r="E4038" s="167" t="s">
        <v>5313</v>
      </c>
      <c r="F4038" s="167" t="s">
        <v>1408</v>
      </c>
      <c r="G4038" s="167" t="s">
        <v>1409</v>
      </c>
      <c r="I4038" s="167" t="s">
        <v>1405</v>
      </c>
      <c r="J4038" s="167" t="s">
        <v>1410</v>
      </c>
      <c r="K4038" s="167" t="s">
        <v>1123</v>
      </c>
      <c r="L4038" s="167" t="s">
        <v>1411</v>
      </c>
      <c r="M4038" s="167" t="s">
        <v>3412</v>
      </c>
      <c r="O4038" s="167">
        <v>11064</v>
      </c>
      <c r="P4038" s="167" t="s">
        <v>4987</v>
      </c>
      <c r="Q4038" s="167">
        <v>125</v>
      </c>
      <c r="S4038" s="167">
        <f t="shared" si="63"/>
        <v>125</v>
      </c>
      <c r="T4038" s="167" t="s">
        <v>1361</v>
      </c>
    </row>
    <row r="4039" spans="1:20">
      <c r="A4039" s="167">
        <v>52100</v>
      </c>
      <c r="B4039" s="168">
        <v>45931</v>
      </c>
      <c r="C4039" s="168">
        <v>45931</v>
      </c>
      <c r="D4039" s="167" t="s">
        <v>5154</v>
      </c>
      <c r="E4039" s="167" t="s">
        <v>5154</v>
      </c>
      <c r="F4039" s="167" t="s">
        <v>1425</v>
      </c>
      <c r="G4039" s="167" t="s">
        <v>1426</v>
      </c>
      <c r="I4039" s="167" t="s">
        <v>1405</v>
      </c>
      <c r="J4039" s="167" t="s">
        <v>1450</v>
      </c>
      <c r="K4039" s="167" t="s">
        <v>1131</v>
      </c>
      <c r="L4039" s="167" t="s">
        <v>1451</v>
      </c>
      <c r="M4039" s="167" t="s">
        <v>3445</v>
      </c>
      <c r="O4039" s="167">
        <v>11065</v>
      </c>
      <c r="P4039" s="167" t="s">
        <v>4987</v>
      </c>
      <c r="Q4039" s="167">
        <v>2.64</v>
      </c>
      <c r="S4039" s="167">
        <f t="shared" si="63"/>
        <v>2.64</v>
      </c>
      <c r="T4039" s="167" t="s">
        <v>1361</v>
      </c>
    </row>
    <row r="4040" spans="1:20">
      <c r="A4040" s="167">
        <v>52100</v>
      </c>
      <c r="B4040" s="168">
        <v>45931</v>
      </c>
      <c r="C4040" s="168">
        <v>45931</v>
      </c>
      <c r="D4040" s="167" t="s">
        <v>5154</v>
      </c>
      <c r="E4040" s="167" t="s">
        <v>5154</v>
      </c>
      <c r="F4040" s="167" t="s">
        <v>1408</v>
      </c>
      <c r="G4040" s="167" t="s">
        <v>1409</v>
      </c>
      <c r="I4040" s="167" t="s">
        <v>1405</v>
      </c>
      <c r="J4040" s="167" t="s">
        <v>1422</v>
      </c>
      <c r="K4040" s="167" t="s">
        <v>1131</v>
      </c>
      <c r="L4040" s="167" t="s">
        <v>1423</v>
      </c>
      <c r="M4040" s="167" t="s">
        <v>3445</v>
      </c>
      <c r="O4040" s="167">
        <v>11065</v>
      </c>
      <c r="P4040" s="167" t="s">
        <v>4987</v>
      </c>
      <c r="Q4040" s="167">
        <v>10.02</v>
      </c>
      <c r="S4040" s="167">
        <f t="shared" si="63"/>
        <v>10.02</v>
      </c>
      <c r="T4040" s="167" t="s">
        <v>1361</v>
      </c>
    </row>
    <row r="4041" spans="1:20">
      <c r="A4041" s="167">
        <v>52100</v>
      </c>
      <c r="B4041" s="168">
        <v>45931</v>
      </c>
      <c r="C4041" s="168">
        <v>45931</v>
      </c>
      <c r="D4041" s="167" t="s">
        <v>5314</v>
      </c>
      <c r="E4041" s="167" t="s">
        <v>5314</v>
      </c>
      <c r="F4041" s="167" t="s">
        <v>1408</v>
      </c>
      <c r="G4041" s="167" t="s">
        <v>1409</v>
      </c>
      <c r="I4041" s="167" t="s">
        <v>1405</v>
      </c>
      <c r="J4041" s="167" t="s">
        <v>1416</v>
      </c>
      <c r="K4041" s="167" t="s">
        <v>1138</v>
      </c>
      <c r="L4041" s="167" t="s">
        <v>1417</v>
      </c>
      <c r="M4041" s="167" t="s">
        <v>3467</v>
      </c>
      <c r="O4041" s="167">
        <v>11066</v>
      </c>
      <c r="P4041" s="167" t="s">
        <v>4987</v>
      </c>
      <c r="Q4041" s="167">
        <v>25</v>
      </c>
      <c r="S4041" s="167">
        <f t="shared" si="63"/>
        <v>25</v>
      </c>
      <c r="T4041" s="167" t="s">
        <v>1361</v>
      </c>
    </row>
    <row r="4042" spans="1:20">
      <c r="A4042" s="167">
        <v>52100</v>
      </c>
      <c r="B4042" s="168">
        <v>45931</v>
      </c>
      <c r="C4042" s="168">
        <v>45931</v>
      </c>
      <c r="D4042" s="167" t="s">
        <v>5314</v>
      </c>
      <c r="E4042" s="167" t="s">
        <v>5314</v>
      </c>
      <c r="F4042" s="167" t="s">
        <v>1408</v>
      </c>
      <c r="G4042" s="167" t="s">
        <v>1409</v>
      </c>
      <c r="I4042" s="167" t="s">
        <v>1405</v>
      </c>
      <c r="J4042" s="167" t="s">
        <v>1422</v>
      </c>
      <c r="K4042" s="167" t="s">
        <v>1138</v>
      </c>
      <c r="L4042" s="167" t="s">
        <v>1423</v>
      </c>
      <c r="M4042" s="167" t="s">
        <v>3467</v>
      </c>
      <c r="O4042" s="167">
        <v>11066</v>
      </c>
      <c r="P4042" s="167" t="s">
        <v>4987</v>
      </c>
      <c r="Q4042" s="167">
        <v>34.200000000000003</v>
      </c>
      <c r="S4042" s="167">
        <f t="shared" si="63"/>
        <v>34.200000000000003</v>
      </c>
      <c r="T4042" s="167" t="s">
        <v>1361</v>
      </c>
    </row>
    <row r="4043" spans="1:20">
      <c r="A4043" s="167">
        <v>52100</v>
      </c>
      <c r="B4043" s="168">
        <v>45931</v>
      </c>
      <c r="C4043" s="168">
        <v>45931</v>
      </c>
      <c r="D4043" s="167" t="s">
        <v>5314</v>
      </c>
      <c r="E4043" s="167" t="s">
        <v>5314</v>
      </c>
      <c r="F4043" s="167" t="s">
        <v>1408</v>
      </c>
      <c r="G4043" s="167" t="s">
        <v>1409</v>
      </c>
      <c r="I4043" s="167" t="s">
        <v>1405</v>
      </c>
      <c r="J4043" s="167" t="s">
        <v>1435</v>
      </c>
      <c r="K4043" s="167" t="s">
        <v>1138</v>
      </c>
      <c r="L4043" s="167" t="s">
        <v>1436</v>
      </c>
      <c r="M4043" s="167" t="s">
        <v>3467</v>
      </c>
      <c r="O4043" s="167">
        <v>11066</v>
      </c>
      <c r="P4043" s="167" t="s">
        <v>4987</v>
      </c>
      <c r="Q4043" s="167">
        <v>42.3</v>
      </c>
      <c r="S4043" s="167">
        <f t="shared" si="63"/>
        <v>42.3</v>
      </c>
      <c r="T4043" s="167" t="s">
        <v>1361</v>
      </c>
    </row>
    <row r="4044" spans="1:20">
      <c r="A4044" s="167">
        <v>52100</v>
      </c>
      <c r="B4044" s="168">
        <v>45931</v>
      </c>
      <c r="C4044" s="168">
        <v>45931</v>
      </c>
      <c r="D4044" s="167" t="s">
        <v>5314</v>
      </c>
      <c r="E4044" s="167" t="s">
        <v>5314</v>
      </c>
      <c r="F4044" s="167" t="s">
        <v>1408</v>
      </c>
      <c r="G4044" s="167" t="s">
        <v>1409</v>
      </c>
      <c r="I4044" s="167" t="s">
        <v>1405</v>
      </c>
      <c r="J4044" s="167" t="s">
        <v>1432</v>
      </c>
      <c r="K4044" s="167" t="s">
        <v>1138</v>
      </c>
      <c r="L4044" s="167" t="s">
        <v>1433</v>
      </c>
      <c r="M4044" s="167" t="s">
        <v>3467</v>
      </c>
      <c r="O4044" s="167">
        <v>11066</v>
      </c>
      <c r="P4044" s="167" t="s">
        <v>4987</v>
      </c>
      <c r="Q4044" s="167">
        <v>96</v>
      </c>
      <c r="S4044" s="167">
        <f t="shared" si="63"/>
        <v>96</v>
      </c>
      <c r="T4044" s="167" t="s">
        <v>1361</v>
      </c>
    </row>
    <row r="4045" spans="1:20">
      <c r="A4045" s="167">
        <v>52100</v>
      </c>
      <c r="B4045" s="168">
        <v>45931</v>
      </c>
      <c r="C4045" s="168">
        <v>45931</v>
      </c>
      <c r="D4045" s="167" t="s">
        <v>5314</v>
      </c>
      <c r="E4045" s="167" t="s">
        <v>5314</v>
      </c>
      <c r="F4045" s="167" t="s">
        <v>1408</v>
      </c>
      <c r="G4045" s="167" t="s">
        <v>1409</v>
      </c>
      <c r="I4045" s="167" t="s">
        <v>1405</v>
      </c>
      <c r="J4045" s="167" t="s">
        <v>1413</v>
      </c>
      <c r="K4045" s="167" t="s">
        <v>1138</v>
      </c>
      <c r="L4045" s="167" t="s">
        <v>1414</v>
      </c>
      <c r="M4045" s="167" t="s">
        <v>3467</v>
      </c>
      <c r="O4045" s="167">
        <v>11066</v>
      </c>
      <c r="P4045" s="167" t="s">
        <v>4987</v>
      </c>
      <c r="Q4045" s="167">
        <v>153</v>
      </c>
      <c r="S4045" s="167">
        <f t="shared" si="63"/>
        <v>153</v>
      </c>
      <c r="T4045" s="167" t="s">
        <v>1361</v>
      </c>
    </row>
    <row r="4046" spans="1:20">
      <c r="A4046" s="167">
        <v>52100</v>
      </c>
      <c r="B4046" s="168">
        <v>45931</v>
      </c>
      <c r="C4046" s="168">
        <v>45931</v>
      </c>
      <c r="D4046" s="167" t="s">
        <v>5315</v>
      </c>
      <c r="E4046" s="167" t="s">
        <v>5315</v>
      </c>
      <c r="F4046" s="167" t="s">
        <v>1425</v>
      </c>
      <c r="G4046" s="167" t="s">
        <v>1426</v>
      </c>
      <c r="I4046" s="167" t="s">
        <v>1405</v>
      </c>
      <c r="J4046" s="167" t="s">
        <v>1450</v>
      </c>
      <c r="K4046" s="167" t="s">
        <v>1141</v>
      </c>
      <c r="L4046" s="167" t="s">
        <v>1451</v>
      </c>
      <c r="M4046" s="167" t="s">
        <v>3483</v>
      </c>
      <c r="O4046" s="167">
        <v>11067</v>
      </c>
      <c r="P4046" s="167" t="s">
        <v>4987</v>
      </c>
      <c r="Q4046" s="167">
        <v>2.64</v>
      </c>
      <c r="S4046" s="167">
        <f t="shared" si="63"/>
        <v>2.64</v>
      </c>
      <c r="T4046" s="167" t="s">
        <v>1361</v>
      </c>
    </row>
    <row r="4047" spans="1:20">
      <c r="A4047" s="167">
        <v>52100</v>
      </c>
      <c r="B4047" s="168">
        <v>45931</v>
      </c>
      <c r="C4047" s="168">
        <v>45931</v>
      </c>
      <c r="D4047" s="167" t="s">
        <v>5315</v>
      </c>
      <c r="E4047" s="167" t="s">
        <v>5315</v>
      </c>
      <c r="F4047" s="167" t="s">
        <v>1425</v>
      </c>
      <c r="G4047" s="167" t="s">
        <v>1426</v>
      </c>
      <c r="I4047" s="167" t="s">
        <v>1405</v>
      </c>
      <c r="J4047" s="167" t="s">
        <v>2645</v>
      </c>
      <c r="K4047" s="167" t="s">
        <v>1141</v>
      </c>
      <c r="L4047" s="167" t="s">
        <v>2645</v>
      </c>
      <c r="M4047" s="167" t="s">
        <v>3483</v>
      </c>
      <c r="O4047" s="167">
        <v>11067</v>
      </c>
      <c r="P4047" s="167" t="s">
        <v>4987</v>
      </c>
      <c r="Q4047" s="167">
        <v>60</v>
      </c>
      <c r="S4047" s="167">
        <f t="shared" si="63"/>
        <v>60</v>
      </c>
      <c r="T4047" s="167" t="s">
        <v>1361</v>
      </c>
    </row>
    <row r="4048" spans="1:20">
      <c r="A4048" s="167">
        <v>52100</v>
      </c>
      <c r="B4048" s="168">
        <v>45931</v>
      </c>
      <c r="C4048" s="168">
        <v>45931</v>
      </c>
      <c r="D4048" s="167" t="s">
        <v>5533</v>
      </c>
      <c r="E4048" s="167" t="s">
        <v>5533</v>
      </c>
      <c r="F4048" s="167" t="s">
        <v>1425</v>
      </c>
      <c r="G4048" s="167" t="s">
        <v>1426</v>
      </c>
      <c r="I4048" s="167" t="s">
        <v>1405</v>
      </c>
      <c r="J4048" s="167" t="s">
        <v>1432</v>
      </c>
      <c r="K4048" s="167" t="s">
        <v>1151</v>
      </c>
      <c r="L4048" s="167" t="s">
        <v>1433</v>
      </c>
      <c r="M4048" s="167" t="s">
        <v>3534</v>
      </c>
      <c r="O4048" s="167">
        <v>11068</v>
      </c>
      <c r="P4048" s="167" t="s">
        <v>4987</v>
      </c>
      <c r="Q4048" s="167">
        <v>266</v>
      </c>
      <c r="S4048" s="167">
        <f t="shared" si="63"/>
        <v>266</v>
      </c>
      <c r="T4048" s="167" t="s">
        <v>1361</v>
      </c>
    </row>
    <row r="4049" spans="1:20">
      <c r="A4049" s="167">
        <v>52100</v>
      </c>
      <c r="B4049" s="168">
        <v>45931</v>
      </c>
      <c r="C4049" s="168">
        <v>45931</v>
      </c>
      <c r="D4049" s="167" t="s">
        <v>5533</v>
      </c>
      <c r="E4049" s="167" t="s">
        <v>5533</v>
      </c>
      <c r="F4049" s="167" t="s">
        <v>1408</v>
      </c>
      <c r="G4049" s="167" t="s">
        <v>1409</v>
      </c>
      <c r="I4049" s="167" t="s">
        <v>1405</v>
      </c>
      <c r="J4049" s="167" t="s">
        <v>1416</v>
      </c>
      <c r="K4049" s="167" t="s">
        <v>1151</v>
      </c>
      <c r="L4049" s="167" t="s">
        <v>1417</v>
      </c>
      <c r="M4049" s="167" t="s">
        <v>3534</v>
      </c>
      <c r="O4049" s="167">
        <v>11068</v>
      </c>
      <c r="P4049" s="167" t="s">
        <v>4987</v>
      </c>
      <c r="Q4049" s="167">
        <v>25</v>
      </c>
      <c r="S4049" s="167">
        <f t="shared" si="63"/>
        <v>25</v>
      </c>
      <c r="T4049" s="167" t="s">
        <v>1361</v>
      </c>
    </row>
    <row r="4050" spans="1:20">
      <c r="A4050" s="167">
        <v>52100</v>
      </c>
      <c r="B4050" s="168">
        <v>45931</v>
      </c>
      <c r="C4050" s="168">
        <v>45931</v>
      </c>
      <c r="D4050" s="167" t="s">
        <v>5533</v>
      </c>
      <c r="E4050" s="167" t="s">
        <v>5533</v>
      </c>
      <c r="F4050" s="167" t="s">
        <v>1408</v>
      </c>
      <c r="G4050" s="167" t="s">
        <v>1409</v>
      </c>
      <c r="I4050" s="167" t="s">
        <v>1405</v>
      </c>
      <c r="J4050" s="167" t="s">
        <v>1435</v>
      </c>
      <c r="K4050" s="167" t="s">
        <v>1151</v>
      </c>
      <c r="L4050" s="167" t="s">
        <v>1436</v>
      </c>
      <c r="M4050" s="167" t="s">
        <v>3534</v>
      </c>
      <c r="O4050" s="167">
        <v>11068</v>
      </c>
      <c r="P4050" s="167" t="s">
        <v>4987</v>
      </c>
      <c r="Q4050" s="167">
        <v>51.3</v>
      </c>
      <c r="S4050" s="167">
        <f t="shared" si="63"/>
        <v>51.3</v>
      </c>
      <c r="T4050" s="167" t="s">
        <v>1361</v>
      </c>
    </row>
    <row r="4051" spans="1:20">
      <c r="A4051" s="167">
        <v>52100</v>
      </c>
      <c r="B4051" s="168">
        <v>45931</v>
      </c>
      <c r="C4051" s="168">
        <v>45931</v>
      </c>
      <c r="D4051" s="167" t="s">
        <v>5533</v>
      </c>
      <c r="E4051" s="167" t="s">
        <v>5533</v>
      </c>
      <c r="F4051" s="167" t="s">
        <v>1408</v>
      </c>
      <c r="G4051" s="167" t="s">
        <v>1409</v>
      </c>
      <c r="I4051" s="167" t="s">
        <v>1405</v>
      </c>
      <c r="J4051" s="167" t="s">
        <v>1422</v>
      </c>
      <c r="K4051" s="167" t="s">
        <v>1151</v>
      </c>
      <c r="L4051" s="167" t="s">
        <v>1423</v>
      </c>
      <c r="M4051" s="167" t="s">
        <v>3534</v>
      </c>
      <c r="O4051" s="167">
        <v>11068</v>
      </c>
      <c r="P4051" s="167" t="s">
        <v>4987</v>
      </c>
      <c r="Q4051" s="167">
        <v>113.75</v>
      </c>
      <c r="S4051" s="167">
        <f t="shared" si="63"/>
        <v>113.75</v>
      </c>
      <c r="T4051" s="167" t="s">
        <v>1361</v>
      </c>
    </row>
    <row r="4052" spans="1:20">
      <c r="A4052" s="167">
        <v>52100</v>
      </c>
      <c r="B4052" s="168">
        <v>45931</v>
      </c>
      <c r="C4052" s="168">
        <v>45931</v>
      </c>
      <c r="D4052" s="167" t="s">
        <v>5533</v>
      </c>
      <c r="E4052" s="167" t="s">
        <v>5533</v>
      </c>
      <c r="F4052" s="167" t="s">
        <v>1408</v>
      </c>
      <c r="G4052" s="167" t="s">
        <v>1409</v>
      </c>
      <c r="I4052" s="167" t="s">
        <v>1405</v>
      </c>
      <c r="J4052" s="167" t="s">
        <v>1410</v>
      </c>
      <c r="K4052" s="167" t="s">
        <v>1151</v>
      </c>
      <c r="L4052" s="167" t="s">
        <v>1411</v>
      </c>
      <c r="M4052" s="167" t="s">
        <v>3534</v>
      </c>
      <c r="O4052" s="167">
        <v>11068</v>
      </c>
      <c r="P4052" s="167" t="s">
        <v>4987</v>
      </c>
      <c r="Q4052" s="167">
        <v>125</v>
      </c>
      <c r="S4052" s="167">
        <f t="shared" si="63"/>
        <v>125</v>
      </c>
      <c r="T4052" s="167" t="s">
        <v>1361</v>
      </c>
    </row>
    <row r="4053" spans="1:20">
      <c r="A4053" s="167">
        <v>52100</v>
      </c>
      <c r="B4053" s="168">
        <v>45931</v>
      </c>
      <c r="C4053" s="168">
        <v>45931</v>
      </c>
      <c r="D4053" s="167" t="s">
        <v>5533</v>
      </c>
      <c r="E4053" s="167" t="s">
        <v>5533</v>
      </c>
      <c r="F4053" s="167" t="s">
        <v>1408</v>
      </c>
      <c r="G4053" s="167" t="s">
        <v>1409</v>
      </c>
      <c r="I4053" s="167" t="s">
        <v>1405</v>
      </c>
      <c r="J4053" s="167" t="s">
        <v>1413</v>
      </c>
      <c r="K4053" s="167" t="s">
        <v>1151</v>
      </c>
      <c r="L4053" s="167" t="s">
        <v>1414</v>
      </c>
      <c r="M4053" s="167" t="s">
        <v>3534</v>
      </c>
      <c r="O4053" s="167">
        <v>11068</v>
      </c>
      <c r="P4053" s="167" t="s">
        <v>4987</v>
      </c>
      <c r="Q4053" s="167">
        <v>216</v>
      </c>
      <c r="S4053" s="167">
        <f t="shared" si="63"/>
        <v>216</v>
      </c>
      <c r="T4053" s="167" t="s">
        <v>1361</v>
      </c>
    </row>
    <row r="4054" spans="1:20">
      <c r="A4054" s="167">
        <v>52100</v>
      </c>
      <c r="B4054" s="168">
        <v>45931</v>
      </c>
      <c r="C4054" s="168">
        <v>45931</v>
      </c>
      <c r="D4054" s="167" t="s">
        <v>6144</v>
      </c>
      <c r="E4054" s="167" t="s">
        <v>6144</v>
      </c>
      <c r="F4054" s="167" t="s">
        <v>1408</v>
      </c>
      <c r="G4054" s="167" t="s">
        <v>1409</v>
      </c>
      <c r="I4054" s="167" t="s">
        <v>1405</v>
      </c>
      <c r="J4054" s="167" t="s">
        <v>1422</v>
      </c>
      <c r="K4054" s="167" t="s">
        <v>1162</v>
      </c>
      <c r="L4054" s="167" t="s">
        <v>1423</v>
      </c>
      <c r="M4054" s="167" t="s">
        <v>3555</v>
      </c>
      <c r="O4054" s="167">
        <v>11071</v>
      </c>
      <c r="P4054" s="167" t="s">
        <v>4987</v>
      </c>
      <c r="Q4054" s="167">
        <v>2297.92</v>
      </c>
      <c r="S4054" s="167">
        <f t="shared" si="63"/>
        <v>2297.92</v>
      </c>
      <c r="T4054" s="167" t="s">
        <v>1361</v>
      </c>
    </row>
    <row r="4055" spans="1:20">
      <c r="A4055" s="167">
        <v>52100</v>
      </c>
      <c r="B4055" s="168">
        <v>45931</v>
      </c>
      <c r="C4055" s="168">
        <v>45931</v>
      </c>
      <c r="D4055" s="167" t="s">
        <v>5155</v>
      </c>
      <c r="E4055" s="167" t="s">
        <v>5155</v>
      </c>
      <c r="F4055" s="167" t="s">
        <v>1408</v>
      </c>
      <c r="G4055" s="167" t="s">
        <v>1409</v>
      </c>
      <c r="I4055" s="167" t="s">
        <v>1405</v>
      </c>
      <c r="J4055" s="167" t="s">
        <v>1435</v>
      </c>
      <c r="K4055" s="167" t="s">
        <v>1172</v>
      </c>
      <c r="L4055" s="167" t="s">
        <v>1436</v>
      </c>
      <c r="M4055" s="167" t="s">
        <v>3616</v>
      </c>
      <c r="O4055" s="167">
        <v>11072</v>
      </c>
      <c r="P4055" s="167" t="s">
        <v>4987</v>
      </c>
      <c r="Q4055" s="167">
        <v>32.4</v>
      </c>
      <c r="S4055" s="167">
        <f t="shared" si="63"/>
        <v>32.4</v>
      </c>
      <c r="T4055" s="167" t="s">
        <v>1361</v>
      </c>
    </row>
    <row r="4056" spans="1:20">
      <c r="A4056" s="167">
        <v>52100</v>
      </c>
      <c r="B4056" s="168">
        <v>45931</v>
      </c>
      <c r="C4056" s="168">
        <v>45931</v>
      </c>
      <c r="D4056" s="167" t="s">
        <v>5155</v>
      </c>
      <c r="E4056" s="167" t="s">
        <v>5155</v>
      </c>
      <c r="F4056" s="167" t="s">
        <v>1408</v>
      </c>
      <c r="G4056" s="167" t="s">
        <v>1409</v>
      </c>
      <c r="I4056" s="167" t="s">
        <v>1405</v>
      </c>
      <c r="J4056" s="167" t="s">
        <v>1413</v>
      </c>
      <c r="K4056" s="167" t="s">
        <v>1172</v>
      </c>
      <c r="L4056" s="167" t="s">
        <v>1414</v>
      </c>
      <c r="M4056" s="167" t="s">
        <v>3616</v>
      </c>
      <c r="O4056" s="167">
        <v>11072</v>
      </c>
      <c r="P4056" s="167" t="s">
        <v>4987</v>
      </c>
      <c r="Q4056" s="167">
        <v>103.25</v>
      </c>
      <c r="S4056" s="167">
        <f t="shared" si="63"/>
        <v>103.25</v>
      </c>
      <c r="T4056" s="167" t="s">
        <v>1361</v>
      </c>
    </row>
    <row r="4057" spans="1:20">
      <c r="A4057" s="167">
        <v>52100</v>
      </c>
      <c r="B4057" s="168">
        <v>45931</v>
      </c>
      <c r="C4057" s="168">
        <v>45931</v>
      </c>
      <c r="D4057" s="167" t="s">
        <v>5155</v>
      </c>
      <c r="E4057" s="167" t="s">
        <v>5155</v>
      </c>
      <c r="F4057" s="167" t="s">
        <v>1408</v>
      </c>
      <c r="G4057" s="167" t="s">
        <v>1409</v>
      </c>
      <c r="I4057" s="167" t="s">
        <v>1405</v>
      </c>
      <c r="J4057" s="167" t="s">
        <v>1422</v>
      </c>
      <c r="K4057" s="167" t="s">
        <v>1172</v>
      </c>
      <c r="L4057" s="167" t="s">
        <v>1423</v>
      </c>
      <c r="M4057" s="167" t="s">
        <v>3616</v>
      </c>
      <c r="O4057" s="167">
        <v>11072</v>
      </c>
      <c r="P4057" s="167" t="s">
        <v>4987</v>
      </c>
      <c r="Q4057" s="167">
        <v>108.55</v>
      </c>
      <c r="S4057" s="167">
        <f t="shared" si="63"/>
        <v>108.55</v>
      </c>
      <c r="T4057" s="167" t="s">
        <v>1361</v>
      </c>
    </row>
    <row r="4058" spans="1:20">
      <c r="A4058" s="167">
        <v>52100</v>
      </c>
      <c r="B4058" s="168">
        <v>45931</v>
      </c>
      <c r="C4058" s="168">
        <v>45931</v>
      </c>
      <c r="D4058" s="167" t="s">
        <v>5155</v>
      </c>
      <c r="E4058" s="167" t="s">
        <v>5155</v>
      </c>
      <c r="F4058" s="167" t="s">
        <v>1408</v>
      </c>
      <c r="G4058" s="167" t="s">
        <v>1409</v>
      </c>
      <c r="I4058" s="167" t="s">
        <v>1405</v>
      </c>
      <c r="J4058" s="167" t="s">
        <v>1410</v>
      </c>
      <c r="K4058" s="167" t="s">
        <v>1172</v>
      </c>
      <c r="L4058" s="167" t="s">
        <v>1411</v>
      </c>
      <c r="M4058" s="167" t="s">
        <v>3616</v>
      </c>
      <c r="O4058" s="167">
        <v>11072</v>
      </c>
      <c r="P4058" s="167" t="s">
        <v>4987</v>
      </c>
      <c r="Q4058" s="167">
        <v>125</v>
      </c>
      <c r="S4058" s="167">
        <f t="shared" si="63"/>
        <v>125</v>
      </c>
      <c r="T4058" s="167" t="s">
        <v>1361</v>
      </c>
    </row>
    <row r="4059" spans="1:20">
      <c r="A4059" s="167">
        <v>52100</v>
      </c>
      <c r="B4059" s="168">
        <v>45931</v>
      </c>
      <c r="C4059" s="168">
        <v>45931</v>
      </c>
      <c r="D4059" s="167" t="s">
        <v>5156</v>
      </c>
      <c r="E4059" s="167" t="s">
        <v>5156</v>
      </c>
      <c r="F4059" s="167" t="s">
        <v>1425</v>
      </c>
      <c r="G4059" s="167" t="s">
        <v>1426</v>
      </c>
      <c r="I4059" s="167" t="s">
        <v>1405</v>
      </c>
      <c r="J4059" s="167" t="s">
        <v>1410</v>
      </c>
      <c r="K4059" s="167" t="s">
        <v>1181</v>
      </c>
      <c r="L4059" s="167" t="s">
        <v>1411</v>
      </c>
      <c r="M4059" s="167" t="s">
        <v>3687</v>
      </c>
      <c r="O4059" s="167">
        <v>11074</v>
      </c>
      <c r="P4059" s="167" t="s">
        <v>4987</v>
      </c>
      <c r="Q4059" s="167">
        <v>250</v>
      </c>
      <c r="S4059" s="167">
        <f t="shared" si="63"/>
        <v>250</v>
      </c>
      <c r="T4059" s="167" t="s">
        <v>1361</v>
      </c>
    </row>
    <row r="4060" spans="1:20">
      <c r="A4060" s="167">
        <v>52100</v>
      </c>
      <c r="B4060" s="168">
        <v>45931</v>
      </c>
      <c r="C4060" s="168">
        <v>45931</v>
      </c>
      <c r="D4060" s="167" t="s">
        <v>5156</v>
      </c>
      <c r="E4060" s="167" t="s">
        <v>5156</v>
      </c>
      <c r="F4060" s="167" t="s">
        <v>1408</v>
      </c>
      <c r="G4060" s="167" t="s">
        <v>1409</v>
      </c>
      <c r="I4060" s="167" t="s">
        <v>1405</v>
      </c>
      <c r="J4060" s="167" t="s">
        <v>1416</v>
      </c>
      <c r="K4060" s="167" t="s">
        <v>1181</v>
      </c>
      <c r="L4060" s="167" t="s">
        <v>1417</v>
      </c>
      <c r="M4060" s="167" t="s">
        <v>3687</v>
      </c>
      <c r="O4060" s="167">
        <v>11074</v>
      </c>
      <c r="P4060" s="167" t="s">
        <v>4987</v>
      </c>
      <c r="Q4060" s="167">
        <v>12.01</v>
      </c>
      <c r="S4060" s="167">
        <f t="shared" si="63"/>
        <v>12.01</v>
      </c>
      <c r="T4060" s="167" t="s">
        <v>1361</v>
      </c>
    </row>
    <row r="4061" spans="1:20">
      <c r="A4061" s="167">
        <v>52100</v>
      </c>
      <c r="B4061" s="168">
        <v>45931</v>
      </c>
      <c r="C4061" s="168">
        <v>45931</v>
      </c>
      <c r="D4061" s="167" t="s">
        <v>5156</v>
      </c>
      <c r="E4061" s="167" t="s">
        <v>5156</v>
      </c>
      <c r="F4061" s="167" t="s">
        <v>1408</v>
      </c>
      <c r="G4061" s="167" t="s">
        <v>1409</v>
      </c>
      <c r="I4061" s="167" t="s">
        <v>1405</v>
      </c>
      <c r="J4061" s="167" t="s">
        <v>1435</v>
      </c>
      <c r="K4061" s="167" t="s">
        <v>1181</v>
      </c>
      <c r="L4061" s="167" t="s">
        <v>1436</v>
      </c>
      <c r="M4061" s="167" t="s">
        <v>3687</v>
      </c>
      <c r="O4061" s="167">
        <v>11074</v>
      </c>
      <c r="P4061" s="167" t="s">
        <v>4987</v>
      </c>
      <c r="Q4061" s="167">
        <v>69.3</v>
      </c>
      <c r="S4061" s="167">
        <f t="shared" si="63"/>
        <v>69.3</v>
      </c>
      <c r="T4061" s="167" t="s">
        <v>1361</v>
      </c>
    </row>
    <row r="4062" spans="1:20">
      <c r="A4062" s="167">
        <v>52100</v>
      </c>
      <c r="B4062" s="168">
        <v>45931</v>
      </c>
      <c r="C4062" s="168">
        <v>45931</v>
      </c>
      <c r="D4062" s="167" t="s">
        <v>5156</v>
      </c>
      <c r="E4062" s="167" t="s">
        <v>5156</v>
      </c>
      <c r="F4062" s="167" t="s">
        <v>1408</v>
      </c>
      <c r="G4062" s="167" t="s">
        <v>1409</v>
      </c>
      <c r="I4062" s="167" t="s">
        <v>1405</v>
      </c>
      <c r="J4062" s="167" t="s">
        <v>1422</v>
      </c>
      <c r="K4062" s="167" t="s">
        <v>1181</v>
      </c>
      <c r="L4062" s="167" t="s">
        <v>1423</v>
      </c>
      <c r="M4062" s="167" t="s">
        <v>3687</v>
      </c>
      <c r="O4062" s="167">
        <v>11074</v>
      </c>
      <c r="P4062" s="167" t="s">
        <v>4987</v>
      </c>
      <c r="Q4062" s="167">
        <v>173.68</v>
      </c>
      <c r="S4062" s="167">
        <f t="shared" si="63"/>
        <v>173.68</v>
      </c>
      <c r="T4062" s="167" t="s">
        <v>1361</v>
      </c>
    </row>
    <row r="4063" spans="1:20">
      <c r="A4063" s="167">
        <v>52100</v>
      </c>
      <c r="B4063" s="168">
        <v>45931</v>
      </c>
      <c r="C4063" s="168">
        <v>45931</v>
      </c>
      <c r="D4063" s="167" t="s">
        <v>6145</v>
      </c>
      <c r="E4063" s="167" t="s">
        <v>6145</v>
      </c>
      <c r="F4063" s="167" t="s">
        <v>1408</v>
      </c>
      <c r="G4063" s="167" t="s">
        <v>1409</v>
      </c>
      <c r="I4063" s="167" t="s">
        <v>1405</v>
      </c>
      <c r="J4063" s="167" t="s">
        <v>1422</v>
      </c>
      <c r="K4063" s="167" t="s">
        <v>1184</v>
      </c>
      <c r="L4063" s="167" t="s">
        <v>1423</v>
      </c>
      <c r="M4063" s="167" t="s">
        <v>3700</v>
      </c>
      <c r="O4063" s="167">
        <v>11075</v>
      </c>
      <c r="P4063" s="167" t="s">
        <v>4987</v>
      </c>
      <c r="Q4063" s="167">
        <v>875.76</v>
      </c>
      <c r="S4063" s="167">
        <f t="shared" si="63"/>
        <v>875.76</v>
      </c>
      <c r="T4063" s="167" t="s">
        <v>1361</v>
      </c>
    </row>
    <row r="4064" spans="1:20">
      <c r="A4064" s="167">
        <v>52100</v>
      </c>
      <c r="B4064" s="168">
        <v>45931</v>
      </c>
      <c r="C4064" s="168">
        <v>45931</v>
      </c>
      <c r="D4064" s="167" t="s">
        <v>6146</v>
      </c>
      <c r="E4064" s="167" t="s">
        <v>6146</v>
      </c>
      <c r="F4064" s="167" t="s">
        <v>1425</v>
      </c>
      <c r="G4064" s="167" t="s">
        <v>1426</v>
      </c>
      <c r="I4064" s="167" t="s">
        <v>1405</v>
      </c>
      <c r="J4064" s="167" t="s">
        <v>1435</v>
      </c>
      <c r="K4064" s="167" t="s">
        <v>1191</v>
      </c>
      <c r="L4064" s="167" t="s">
        <v>1436</v>
      </c>
      <c r="M4064" s="167" t="s">
        <v>3772</v>
      </c>
      <c r="O4064" s="167">
        <v>11076</v>
      </c>
      <c r="P4064" s="167" t="s">
        <v>4987</v>
      </c>
      <c r="Q4064" s="167">
        <v>4.5</v>
      </c>
      <c r="S4064" s="167">
        <f t="shared" si="63"/>
        <v>4.5</v>
      </c>
      <c r="T4064" s="167" t="s">
        <v>1361</v>
      </c>
    </row>
    <row r="4065" spans="1:20">
      <c r="A4065" s="167">
        <v>52100</v>
      </c>
      <c r="B4065" s="168">
        <v>45931</v>
      </c>
      <c r="C4065" s="168">
        <v>45931</v>
      </c>
      <c r="D4065" s="167" t="s">
        <v>6146</v>
      </c>
      <c r="E4065" s="167" t="s">
        <v>6146</v>
      </c>
      <c r="F4065" s="167" t="s">
        <v>1425</v>
      </c>
      <c r="G4065" s="167" t="s">
        <v>1426</v>
      </c>
      <c r="I4065" s="167" t="s">
        <v>1405</v>
      </c>
      <c r="J4065" s="167" t="s">
        <v>1422</v>
      </c>
      <c r="K4065" s="167" t="s">
        <v>1191</v>
      </c>
      <c r="L4065" s="167" t="s">
        <v>1423</v>
      </c>
      <c r="M4065" s="167" t="s">
        <v>3772</v>
      </c>
      <c r="O4065" s="167">
        <v>11076</v>
      </c>
      <c r="P4065" s="167" t="s">
        <v>4987</v>
      </c>
      <c r="Q4065" s="167">
        <v>8.35</v>
      </c>
      <c r="S4065" s="167">
        <f t="shared" si="63"/>
        <v>8.35</v>
      </c>
      <c r="T4065" s="167" t="s">
        <v>1361</v>
      </c>
    </row>
    <row r="4066" spans="1:20">
      <c r="A4066" s="167">
        <v>52100</v>
      </c>
      <c r="B4066" s="168">
        <v>45931</v>
      </c>
      <c r="C4066" s="168">
        <v>45931</v>
      </c>
      <c r="D4066" s="167" t="s">
        <v>6146</v>
      </c>
      <c r="E4066" s="167" t="s">
        <v>6146</v>
      </c>
      <c r="F4066" s="167" t="s">
        <v>1425</v>
      </c>
      <c r="G4066" s="167" t="s">
        <v>1426</v>
      </c>
      <c r="I4066" s="167" t="s">
        <v>1405</v>
      </c>
      <c r="J4066" s="167" t="s">
        <v>1413</v>
      </c>
      <c r="K4066" s="167" t="s">
        <v>1191</v>
      </c>
      <c r="L4066" s="167" t="s">
        <v>1414</v>
      </c>
      <c r="M4066" s="167" t="s">
        <v>3772</v>
      </c>
      <c r="O4066" s="167">
        <v>11076</v>
      </c>
      <c r="P4066" s="167" t="s">
        <v>4987</v>
      </c>
      <c r="Q4066" s="167">
        <v>14.75</v>
      </c>
      <c r="S4066" s="167">
        <f t="shared" si="63"/>
        <v>14.75</v>
      </c>
      <c r="T4066" s="167" t="s">
        <v>1361</v>
      </c>
    </row>
    <row r="4067" spans="1:20">
      <c r="A4067" s="167">
        <v>52100</v>
      </c>
      <c r="B4067" s="168">
        <v>45931</v>
      </c>
      <c r="C4067" s="168">
        <v>45931</v>
      </c>
      <c r="D4067" s="167" t="s">
        <v>6146</v>
      </c>
      <c r="E4067" s="167" t="s">
        <v>6146</v>
      </c>
      <c r="F4067" s="167" t="s">
        <v>1425</v>
      </c>
      <c r="G4067" s="167" t="s">
        <v>1426</v>
      </c>
      <c r="I4067" s="167" t="s">
        <v>1405</v>
      </c>
      <c r="J4067" s="167" t="s">
        <v>3777</v>
      </c>
      <c r="K4067" s="167" t="s">
        <v>1191</v>
      </c>
      <c r="L4067" s="167" t="s">
        <v>3778</v>
      </c>
      <c r="M4067" s="167" t="s">
        <v>3772</v>
      </c>
      <c r="O4067" s="167">
        <v>11076</v>
      </c>
      <c r="P4067" s="167" t="s">
        <v>4987</v>
      </c>
      <c r="Q4067" s="167">
        <v>19.5</v>
      </c>
      <c r="S4067" s="167">
        <f t="shared" si="63"/>
        <v>19.5</v>
      </c>
      <c r="T4067" s="167" t="s">
        <v>1361</v>
      </c>
    </row>
    <row r="4068" spans="1:20">
      <c r="A4068" s="167">
        <v>52100</v>
      </c>
      <c r="B4068" s="168">
        <v>45931</v>
      </c>
      <c r="C4068" s="168">
        <v>45931</v>
      </c>
      <c r="D4068" s="167" t="s">
        <v>5316</v>
      </c>
      <c r="E4068" s="167" t="s">
        <v>5316</v>
      </c>
      <c r="F4068" s="167" t="s">
        <v>1425</v>
      </c>
      <c r="G4068" s="167" t="s">
        <v>1426</v>
      </c>
      <c r="I4068" s="167" t="s">
        <v>1405</v>
      </c>
      <c r="J4068" s="167" t="s">
        <v>1422</v>
      </c>
      <c r="K4068" s="167" t="s">
        <v>1199</v>
      </c>
      <c r="L4068" s="167" t="s">
        <v>1423</v>
      </c>
      <c r="M4068" s="167" t="s">
        <v>3808</v>
      </c>
      <c r="O4068" s="167">
        <v>11077</v>
      </c>
      <c r="P4068" s="167" t="s">
        <v>4987</v>
      </c>
      <c r="Q4068" s="167">
        <v>688.59</v>
      </c>
      <c r="S4068" s="167">
        <f t="shared" si="63"/>
        <v>688.59</v>
      </c>
      <c r="T4068" s="167" t="s">
        <v>1361</v>
      </c>
    </row>
    <row r="4069" spans="1:20">
      <c r="A4069" s="167">
        <v>52100</v>
      </c>
      <c r="B4069" s="168">
        <v>45931</v>
      </c>
      <c r="C4069" s="168">
        <v>45931</v>
      </c>
      <c r="D4069" s="167" t="s">
        <v>5316</v>
      </c>
      <c r="E4069" s="167" t="s">
        <v>5316</v>
      </c>
      <c r="F4069" s="167" t="s">
        <v>1408</v>
      </c>
      <c r="G4069" s="167" t="s">
        <v>1409</v>
      </c>
      <c r="I4069" s="167" t="s">
        <v>1405</v>
      </c>
      <c r="J4069" s="167" t="s">
        <v>1416</v>
      </c>
      <c r="K4069" s="167" t="s">
        <v>1199</v>
      </c>
      <c r="L4069" s="167" t="s">
        <v>1417</v>
      </c>
      <c r="M4069" s="167" t="s">
        <v>3808</v>
      </c>
      <c r="O4069" s="167">
        <v>11077</v>
      </c>
      <c r="P4069" s="167" t="s">
        <v>4987</v>
      </c>
      <c r="Q4069" s="167">
        <v>25</v>
      </c>
      <c r="S4069" s="167">
        <f t="shared" si="63"/>
        <v>25</v>
      </c>
      <c r="T4069" s="167" t="s">
        <v>1361</v>
      </c>
    </row>
    <row r="4070" spans="1:20">
      <c r="A4070" s="167">
        <v>52100</v>
      </c>
      <c r="B4070" s="168">
        <v>45931</v>
      </c>
      <c r="C4070" s="168">
        <v>45931</v>
      </c>
      <c r="D4070" s="167" t="s">
        <v>5316</v>
      </c>
      <c r="E4070" s="167" t="s">
        <v>5316</v>
      </c>
      <c r="F4070" s="167" t="s">
        <v>1408</v>
      </c>
      <c r="G4070" s="167" t="s">
        <v>1409</v>
      </c>
      <c r="I4070" s="167" t="s">
        <v>1405</v>
      </c>
      <c r="J4070" s="167" t="s">
        <v>1435</v>
      </c>
      <c r="K4070" s="167" t="s">
        <v>1199</v>
      </c>
      <c r="L4070" s="167" t="s">
        <v>1436</v>
      </c>
      <c r="M4070" s="167" t="s">
        <v>3808</v>
      </c>
      <c r="O4070" s="167">
        <v>11077</v>
      </c>
      <c r="P4070" s="167" t="s">
        <v>4987</v>
      </c>
      <c r="Q4070" s="167">
        <v>151.19999999999999</v>
      </c>
      <c r="S4070" s="167">
        <f t="shared" si="63"/>
        <v>151.19999999999999</v>
      </c>
      <c r="T4070" s="167" t="s">
        <v>1361</v>
      </c>
    </row>
    <row r="4071" spans="1:20">
      <c r="A4071" s="167">
        <v>52100</v>
      </c>
      <c r="B4071" s="168">
        <v>45931</v>
      </c>
      <c r="C4071" s="168">
        <v>45931</v>
      </c>
      <c r="D4071" s="167" t="s">
        <v>5316</v>
      </c>
      <c r="E4071" s="167" t="s">
        <v>5316</v>
      </c>
      <c r="F4071" s="167" t="s">
        <v>1408</v>
      </c>
      <c r="G4071" s="167" t="s">
        <v>1409</v>
      </c>
      <c r="I4071" s="167" t="s">
        <v>1405</v>
      </c>
      <c r="J4071" s="167" t="s">
        <v>1432</v>
      </c>
      <c r="K4071" s="167" t="s">
        <v>1199</v>
      </c>
      <c r="L4071" s="167" t="s">
        <v>1433</v>
      </c>
      <c r="M4071" s="167" t="s">
        <v>3808</v>
      </c>
      <c r="O4071" s="167">
        <v>11077</v>
      </c>
      <c r="P4071" s="167" t="s">
        <v>4987</v>
      </c>
      <c r="Q4071" s="167">
        <v>506</v>
      </c>
      <c r="S4071" s="167">
        <f t="shared" si="63"/>
        <v>506</v>
      </c>
      <c r="T4071" s="167" t="s">
        <v>1361</v>
      </c>
    </row>
    <row r="4072" spans="1:20">
      <c r="A4072" s="167">
        <v>52100</v>
      </c>
      <c r="B4072" s="168">
        <v>45931</v>
      </c>
      <c r="C4072" s="168">
        <v>45931</v>
      </c>
      <c r="D4072" s="167" t="s">
        <v>5316</v>
      </c>
      <c r="E4072" s="167" t="s">
        <v>5316</v>
      </c>
      <c r="F4072" s="167" t="s">
        <v>1408</v>
      </c>
      <c r="G4072" s="167" t="s">
        <v>1409</v>
      </c>
      <c r="I4072" s="167" t="s">
        <v>1405</v>
      </c>
      <c r="J4072" s="167" t="s">
        <v>1413</v>
      </c>
      <c r="K4072" s="167" t="s">
        <v>1199</v>
      </c>
      <c r="L4072" s="167" t="s">
        <v>1414</v>
      </c>
      <c r="M4072" s="167" t="s">
        <v>3808</v>
      </c>
      <c r="O4072" s="167">
        <v>11077</v>
      </c>
      <c r="P4072" s="167" t="s">
        <v>4987</v>
      </c>
      <c r="Q4072" s="167">
        <v>729</v>
      </c>
      <c r="S4072" s="167">
        <f t="shared" si="63"/>
        <v>729</v>
      </c>
      <c r="T4072" s="167" t="s">
        <v>1361</v>
      </c>
    </row>
    <row r="4073" spans="1:20">
      <c r="A4073" s="167">
        <v>52100</v>
      </c>
      <c r="B4073" s="168">
        <v>45931</v>
      </c>
      <c r="C4073" s="168">
        <v>45931</v>
      </c>
      <c r="D4073" s="167" t="s">
        <v>5534</v>
      </c>
      <c r="E4073" s="167" t="s">
        <v>5534</v>
      </c>
      <c r="F4073" s="167" t="s">
        <v>1408</v>
      </c>
      <c r="G4073" s="167" t="s">
        <v>1409</v>
      </c>
      <c r="I4073" s="167" t="s">
        <v>1405</v>
      </c>
      <c r="J4073" s="167" t="s">
        <v>1718</v>
      </c>
      <c r="K4073" s="167" t="s">
        <v>1206</v>
      </c>
      <c r="L4073" s="167" t="s">
        <v>1719</v>
      </c>
      <c r="M4073" s="167" t="s">
        <v>3851</v>
      </c>
      <c r="O4073" s="167">
        <v>11079</v>
      </c>
      <c r="P4073" s="167" t="s">
        <v>4987</v>
      </c>
      <c r="Q4073" s="167">
        <v>12.6</v>
      </c>
      <c r="S4073" s="167">
        <f t="shared" si="63"/>
        <v>12.6</v>
      </c>
      <c r="T4073" s="167" t="s">
        <v>1361</v>
      </c>
    </row>
    <row r="4074" spans="1:20">
      <c r="A4074" s="167">
        <v>52100</v>
      </c>
      <c r="B4074" s="168">
        <v>45931</v>
      </c>
      <c r="C4074" s="168">
        <v>45931</v>
      </c>
      <c r="D4074" s="167" t="s">
        <v>5534</v>
      </c>
      <c r="E4074" s="167" t="s">
        <v>5534</v>
      </c>
      <c r="F4074" s="167" t="s">
        <v>1408</v>
      </c>
      <c r="G4074" s="167" t="s">
        <v>1409</v>
      </c>
      <c r="I4074" s="167" t="s">
        <v>1405</v>
      </c>
      <c r="J4074" s="167" t="s">
        <v>1435</v>
      </c>
      <c r="K4074" s="167" t="s">
        <v>1206</v>
      </c>
      <c r="L4074" s="167" t="s">
        <v>1436</v>
      </c>
      <c r="M4074" s="167" t="s">
        <v>3851</v>
      </c>
      <c r="O4074" s="167">
        <v>11079</v>
      </c>
      <c r="P4074" s="167" t="s">
        <v>4987</v>
      </c>
      <c r="Q4074" s="167">
        <v>18.899999999999999</v>
      </c>
      <c r="S4074" s="167">
        <f t="shared" si="63"/>
        <v>18.899999999999999</v>
      </c>
      <c r="T4074" s="167" t="s">
        <v>1361</v>
      </c>
    </row>
    <row r="4075" spans="1:20">
      <c r="A4075" s="167">
        <v>52100</v>
      </c>
      <c r="B4075" s="168">
        <v>45931</v>
      </c>
      <c r="C4075" s="168">
        <v>45931</v>
      </c>
      <c r="D4075" s="167" t="s">
        <v>5534</v>
      </c>
      <c r="E4075" s="167" t="s">
        <v>5534</v>
      </c>
      <c r="F4075" s="167" t="s">
        <v>1408</v>
      </c>
      <c r="G4075" s="167" t="s">
        <v>1409</v>
      </c>
      <c r="I4075" s="167" t="s">
        <v>1405</v>
      </c>
      <c r="J4075" s="167" t="s">
        <v>1416</v>
      </c>
      <c r="K4075" s="167" t="s">
        <v>1206</v>
      </c>
      <c r="L4075" s="167" t="s">
        <v>1417</v>
      </c>
      <c r="M4075" s="167" t="s">
        <v>3851</v>
      </c>
      <c r="O4075" s="167">
        <v>11079</v>
      </c>
      <c r="P4075" s="167" t="s">
        <v>4987</v>
      </c>
      <c r="Q4075" s="167">
        <v>25</v>
      </c>
      <c r="S4075" s="167">
        <f t="shared" si="63"/>
        <v>25</v>
      </c>
      <c r="T4075" s="167" t="s">
        <v>1361</v>
      </c>
    </row>
    <row r="4076" spans="1:20">
      <c r="A4076" s="167">
        <v>52100</v>
      </c>
      <c r="B4076" s="168">
        <v>45931</v>
      </c>
      <c r="C4076" s="168">
        <v>45931</v>
      </c>
      <c r="D4076" s="167" t="s">
        <v>5534</v>
      </c>
      <c r="E4076" s="167" t="s">
        <v>5534</v>
      </c>
      <c r="F4076" s="167" t="s">
        <v>1408</v>
      </c>
      <c r="G4076" s="167" t="s">
        <v>1409</v>
      </c>
      <c r="I4076" s="167" t="s">
        <v>1405</v>
      </c>
      <c r="J4076" s="167" t="s">
        <v>1422</v>
      </c>
      <c r="K4076" s="167" t="s">
        <v>1206</v>
      </c>
      <c r="L4076" s="167" t="s">
        <v>1423</v>
      </c>
      <c r="M4076" s="167" t="s">
        <v>3851</v>
      </c>
      <c r="O4076" s="167">
        <v>11079</v>
      </c>
      <c r="P4076" s="167" t="s">
        <v>4987</v>
      </c>
      <c r="Q4076" s="167">
        <v>49.59</v>
      </c>
      <c r="S4076" s="167">
        <f t="shared" si="63"/>
        <v>49.59</v>
      </c>
      <c r="T4076" s="167" t="s">
        <v>1361</v>
      </c>
    </row>
    <row r="4077" spans="1:20">
      <c r="A4077" s="167">
        <v>52100</v>
      </c>
      <c r="B4077" s="168">
        <v>45931</v>
      </c>
      <c r="C4077" s="168">
        <v>45931</v>
      </c>
      <c r="D4077" s="167" t="s">
        <v>5534</v>
      </c>
      <c r="E4077" s="167" t="s">
        <v>5534</v>
      </c>
      <c r="F4077" s="167" t="s">
        <v>1408</v>
      </c>
      <c r="G4077" s="167" t="s">
        <v>1409</v>
      </c>
      <c r="I4077" s="167" t="s">
        <v>1405</v>
      </c>
      <c r="J4077" s="167" t="s">
        <v>1413</v>
      </c>
      <c r="K4077" s="167" t="s">
        <v>1206</v>
      </c>
      <c r="L4077" s="167" t="s">
        <v>1414</v>
      </c>
      <c r="M4077" s="167" t="s">
        <v>3851</v>
      </c>
      <c r="O4077" s="167">
        <v>11079</v>
      </c>
      <c r="P4077" s="167" t="s">
        <v>4987</v>
      </c>
      <c r="Q4077" s="167">
        <v>54</v>
      </c>
      <c r="S4077" s="167">
        <f t="shared" si="63"/>
        <v>54</v>
      </c>
      <c r="T4077" s="167" t="s">
        <v>1361</v>
      </c>
    </row>
    <row r="4078" spans="1:20">
      <c r="A4078" s="167">
        <v>52100</v>
      </c>
      <c r="B4078" s="168">
        <v>45931</v>
      </c>
      <c r="C4078" s="168">
        <v>45931</v>
      </c>
      <c r="D4078" s="167" t="s">
        <v>5534</v>
      </c>
      <c r="E4078" s="167" t="s">
        <v>5534</v>
      </c>
      <c r="F4078" s="167" t="s">
        <v>1408</v>
      </c>
      <c r="G4078" s="167" t="s">
        <v>1409</v>
      </c>
      <c r="I4078" s="167" t="s">
        <v>1405</v>
      </c>
      <c r="J4078" s="167" t="s">
        <v>1432</v>
      </c>
      <c r="K4078" s="167" t="s">
        <v>1206</v>
      </c>
      <c r="L4078" s="167" t="s">
        <v>1433</v>
      </c>
      <c r="M4078" s="167" t="s">
        <v>3851</v>
      </c>
      <c r="O4078" s="167">
        <v>11079</v>
      </c>
      <c r="P4078" s="167" t="s">
        <v>4987</v>
      </c>
      <c r="Q4078" s="167">
        <v>66</v>
      </c>
      <c r="S4078" s="167">
        <f t="shared" si="63"/>
        <v>66</v>
      </c>
      <c r="T4078" s="167" t="s">
        <v>1361</v>
      </c>
    </row>
    <row r="4079" spans="1:20">
      <c r="A4079" s="167">
        <v>52100</v>
      </c>
      <c r="B4079" s="168">
        <v>45931</v>
      </c>
      <c r="C4079" s="168">
        <v>45931</v>
      </c>
      <c r="D4079" s="167" t="s">
        <v>5535</v>
      </c>
      <c r="E4079" s="167" t="s">
        <v>5535</v>
      </c>
      <c r="F4079" s="167" t="s">
        <v>1408</v>
      </c>
      <c r="G4079" s="167" t="s">
        <v>1409</v>
      </c>
      <c r="I4079" s="167" t="s">
        <v>1405</v>
      </c>
      <c r="J4079" s="167" t="s">
        <v>1416</v>
      </c>
      <c r="K4079" s="167" t="s">
        <v>1209</v>
      </c>
      <c r="L4079" s="167" t="s">
        <v>1417</v>
      </c>
      <c r="M4079" s="167" t="s">
        <v>3879</v>
      </c>
      <c r="O4079" s="167">
        <v>11080</v>
      </c>
      <c r="P4079" s="167" t="s">
        <v>4987</v>
      </c>
      <c r="Q4079" s="167">
        <v>25</v>
      </c>
      <c r="S4079" s="167">
        <f t="shared" si="63"/>
        <v>25</v>
      </c>
      <c r="T4079" s="167" t="s">
        <v>1361</v>
      </c>
    </row>
    <row r="4080" spans="1:20">
      <c r="A4080" s="167">
        <v>52100</v>
      </c>
      <c r="B4080" s="168">
        <v>45931</v>
      </c>
      <c r="C4080" s="168">
        <v>45931</v>
      </c>
      <c r="D4080" s="167" t="s">
        <v>5535</v>
      </c>
      <c r="E4080" s="167" t="s">
        <v>5535</v>
      </c>
      <c r="F4080" s="167" t="s">
        <v>1408</v>
      </c>
      <c r="G4080" s="167" t="s">
        <v>1409</v>
      </c>
      <c r="I4080" s="167" t="s">
        <v>1405</v>
      </c>
      <c r="J4080" s="167" t="s">
        <v>1435</v>
      </c>
      <c r="K4080" s="167" t="s">
        <v>1209</v>
      </c>
      <c r="L4080" s="167" t="s">
        <v>1436</v>
      </c>
      <c r="M4080" s="167" t="s">
        <v>3879</v>
      </c>
      <c r="O4080" s="167">
        <v>11080</v>
      </c>
      <c r="P4080" s="167" t="s">
        <v>4987</v>
      </c>
      <c r="Q4080" s="167">
        <v>34.200000000000003</v>
      </c>
      <c r="S4080" s="167">
        <f t="shared" si="63"/>
        <v>34.200000000000003</v>
      </c>
      <c r="T4080" s="167" t="s">
        <v>1361</v>
      </c>
    </row>
    <row r="4081" spans="1:20">
      <c r="A4081" s="167">
        <v>52100</v>
      </c>
      <c r="B4081" s="168">
        <v>45931</v>
      </c>
      <c r="C4081" s="168">
        <v>45931</v>
      </c>
      <c r="D4081" s="167" t="s">
        <v>5535</v>
      </c>
      <c r="E4081" s="167" t="s">
        <v>5535</v>
      </c>
      <c r="F4081" s="167" t="s">
        <v>1408</v>
      </c>
      <c r="G4081" s="167" t="s">
        <v>1409</v>
      </c>
      <c r="I4081" s="167" t="s">
        <v>1405</v>
      </c>
      <c r="J4081" s="167" t="s">
        <v>1422</v>
      </c>
      <c r="K4081" s="167" t="s">
        <v>1209</v>
      </c>
      <c r="L4081" s="167" t="s">
        <v>1423</v>
      </c>
      <c r="M4081" s="167" t="s">
        <v>3879</v>
      </c>
      <c r="O4081" s="167">
        <v>11080</v>
      </c>
      <c r="P4081" s="167" t="s">
        <v>4987</v>
      </c>
      <c r="Q4081" s="167">
        <v>99.75</v>
      </c>
      <c r="S4081" s="167">
        <f t="shared" si="63"/>
        <v>99.75</v>
      </c>
      <c r="T4081" s="167" t="s">
        <v>1361</v>
      </c>
    </row>
    <row r="4082" spans="1:20">
      <c r="A4082" s="167">
        <v>52100</v>
      </c>
      <c r="B4082" s="168">
        <v>45931</v>
      </c>
      <c r="C4082" s="168">
        <v>45931</v>
      </c>
      <c r="D4082" s="167" t="s">
        <v>5535</v>
      </c>
      <c r="E4082" s="167" t="s">
        <v>5535</v>
      </c>
      <c r="F4082" s="167" t="s">
        <v>1408</v>
      </c>
      <c r="G4082" s="167" t="s">
        <v>1409</v>
      </c>
      <c r="I4082" s="167" t="s">
        <v>1405</v>
      </c>
      <c r="J4082" s="167" t="s">
        <v>1432</v>
      </c>
      <c r="K4082" s="167" t="s">
        <v>1209</v>
      </c>
      <c r="L4082" s="167" t="s">
        <v>1433</v>
      </c>
      <c r="M4082" s="167" t="s">
        <v>3879</v>
      </c>
      <c r="O4082" s="167">
        <v>11080</v>
      </c>
      <c r="P4082" s="167" t="s">
        <v>4987</v>
      </c>
      <c r="Q4082" s="167">
        <v>110</v>
      </c>
      <c r="S4082" s="167">
        <f t="shared" si="63"/>
        <v>110</v>
      </c>
      <c r="T4082" s="167" t="s">
        <v>1361</v>
      </c>
    </row>
    <row r="4083" spans="1:20">
      <c r="A4083" s="167">
        <v>52100</v>
      </c>
      <c r="B4083" s="168">
        <v>45931</v>
      </c>
      <c r="C4083" s="168">
        <v>45931</v>
      </c>
      <c r="D4083" s="167" t="s">
        <v>5535</v>
      </c>
      <c r="E4083" s="167" t="s">
        <v>5535</v>
      </c>
      <c r="F4083" s="167" t="s">
        <v>1408</v>
      </c>
      <c r="G4083" s="167" t="s">
        <v>1409</v>
      </c>
      <c r="I4083" s="167" t="s">
        <v>1405</v>
      </c>
      <c r="J4083" s="167" t="s">
        <v>1413</v>
      </c>
      <c r="K4083" s="167" t="s">
        <v>1209</v>
      </c>
      <c r="L4083" s="167" t="s">
        <v>1414</v>
      </c>
      <c r="M4083" s="167" t="s">
        <v>3879</v>
      </c>
      <c r="O4083" s="167">
        <v>11080</v>
      </c>
      <c r="P4083" s="167" t="s">
        <v>4987</v>
      </c>
      <c r="Q4083" s="167">
        <v>147</v>
      </c>
      <c r="S4083" s="167">
        <f t="shared" si="63"/>
        <v>147</v>
      </c>
      <c r="T4083" s="167" t="s">
        <v>1361</v>
      </c>
    </row>
    <row r="4084" spans="1:20">
      <c r="A4084" s="167">
        <v>52100</v>
      </c>
      <c r="B4084" s="168">
        <v>45931</v>
      </c>
      <c r="C4084" s="168">
        <v>45931</v>
      </c>
      <c r="D4084" s="167" t="s">
        <v>5535</v>
      </c>
      <c r="E4084" s="167" t="s">
        <v>5535</v>
      </c>
      <c r="F4084" s="167" t="s">
        <v>1408</v>
      </c>
      <c r="G4084" s="167" t="s">
        <v>1409</v>
      </c>
      <c r="I4084" s="167" t="s">
        <v>1405</v>
      </c>
      <c r="J4084" s="167" t="s">
        <v>1410</v>
      </c>
      <c r="K4084" s="167" t="s">
        <v>1209</v>
      </c>
      <c r="L4084" s="167" t="s">
        <v>1411</v>
      </c>
      <c r="M4084" s="167" t="s">
        <v>3879</v>
      </c>
      <c r="O4084" s="167">
        <v>11080</v>
      </c>
      <c r="P4084" s="167" t="s">
        <v>4987</v>
      </c>
      <c r="Q4084" s="167">
        <v>250</v>
      </c>
      <c r="S4084" s="167">
        <f t="shared" si="63"/>
        <v>250</v>
      </c>
      <c r="T4084" s="167" t="s">
        <v>1361</v>
      </c>
    </row>
    <row r="4085" spans="1:20">
      <c r="A4085" s="167">
        <v>52100</v>
      </c>
      <c r="B4085" s="168">
        <v>45931</v>
      </c>
      <c r="C4085" s="168">
        <v>45931</v>
      </c>
      <c r="D4085" s="167" t="s">
        <v>6147</v>
      </c>
      <c r="E4085" s="167" t="s">
        <v>6147</v>
      </c>
      <c r="F4085" s="167" t="s">
        <v>1408</v>
      </c>
      <c r="G4085" s="167" t="s">
        <v>1409</v>
      </c>
      <c r="I4085" s="167" t="s">
        <v>1405</v>
      </c>
      <c r="J4085" s="167" t="s">
        <v>1416</v>
      </c>
      <c r="K4085" s="167" t="s">
        <v>1227</v>
      </c>
      <c r="L4085" s="167" t="s">
        <v>1417</v>
      </c>
      <c r="M4085" s="167" t="s">
        <v>3982</v>
      </c>
      <c r="O4085" s="167">
        <v>11081</v>
      </c>
      <c r="P4085" s="167" t="s">
        <v>4987</v>
      </c>
      <c r="Q4085" s="167">
        <v>12.01</v>
      </c>
      <c r="S4085" s="167">
        <f t="shared" si="63"/>
        <v>12.01</v>
      </c>
      <c r="T4085" s="167" t="s">
        <v>1361</v>
      </c>
    </row>
    <row r="4086" spans="1:20">
      <c r="A4086" s="167">
        <v>52100</v>
      </c>
      <c r="B4086" s="168">
        <v>45931</v>
      </c>
      <c r="C4086" s="168">
        <v>45931</v>
      </c>
      <c r="D4086" s="167" t="s">
        <v>6147</v>
      </c>
      <c r="E4086" s="167" t="s">
        <v>6147</v>
      </c>
      <c r="F4086" s="167" t="s">
        <v>1408</v>
      </c>
      <c r="G4086" s="167" t="s">
        <v>1409</v>
      </c>
      <c r="I4086" s="167" t="s">
        <v>1405</v>
      </c>
      <c r="J4086" s="167" t="s">
        <v>1422</v>
      </c>
      <c r="K4086" s="167" t="s">
        <v>1227</v>
      </c>
      <c r="L4086" s="167" t="s">
        <v>1423</v>
      </c>
      <c r="M4086" s="167" t="s">
        <v>3982</v>
      </c>
      <c r="O4086" s="167">
        <v>11081</v>
      </c>
      <c r="P4086" s="167" t="s">
        <v>4987</v>
      </c>
      <c r="Q4086" s="167">
        <v>551.1</v>
      </c>
      <c r="S4086" s="167">
        <f t="shared" si="63"/>
        <v>551.1</v>
      </c>
      <c r="T4086" s="167" t="s">
        <v>1361</v>
      </c>
    </row>
    <row r="4087" spans="1:20">
      <c r="A4087" s="167">
        <v>52100</v>
      </c>
      <c r="B4087" s="168">
        <v>45931</v>
      </c>
      <c r="C4087" s="168">
        <v>45931</v>
      </c>
      <c r="D4087" s="167" t="s">
        <v>5317</v>
      </c>
      <c r="E4087" s="167" t="s">
        <v>5317</v>
      </c>
      <c r="F4087" s="167" t="s">
        <v>1425</v>
      </c>
      <c r="G4087" s="167" t="s">
        <v>1426</v>
      </c>
      <c r="I4087" s="167" t="s">
        <v>1405</v>
      </c>
      <c r="J4087" s="167" t="s">
        <v>1450</v>
      </c>
      <c r="K4087" s="167" t="s">
        <v>1227</v>
      </c>
      <c r="L4087" s="167" t="s">
        <v>1451</v>
      </c>
      <c r="M4087" s="167" t="s">
        <v>3982</v>
      </c>
      <c r="O4087" s="167">
        <v>11082</v>
      </c>
      <c r="P4087" s="167" t="s">
        <v>4987</v>
      </c>
      <c r="Q4087" s="167">
        <v>2.64</v>
      </c>
      <c r="S4087" s="167">
        <f t="shared" si="63"/>
        <v>2.64</v>
      </c>
      <c r="T4087" s="167" t="s">
        <v>1361</v>
      </c>
    </row>
    <row r="4088" spans="1:20">
      <c r="A4088" s="167">
        <v>52100</v>
      </c>
      <c r="B4088" s="168">
        <v>45931</v>
      </c>
      <c r="C4088" s="168">
        <v>45931</v>
      </c>
      <c r="D4088" s="167" t="s">
        <v>5317</v>
      </c>
      <c r="E4088" s="167" t="s">
        <v>5317</v>
      </c>
      <c r="F4088" s="167" t="s">
        <v>1425</v>
      </c>
      <c r="G4088" s="167" t="s">
        <v>1426</v>
      </c>
      <c r="I4088" s="167" t="s">
        <v>1405</v>
      </c>
      <c r="J4088" s="167" t="s">
        <v>1450</v>
      </c>
      <c r="K4088" s="167" t="s">
        <v>1227</v>
      </c>
      <c r="L4088" s="167" t="s">
        <v>1451</v>
      </c>
      <c r="M4088" s="167" t="s">
        <v>3982</v>
      </c>
      <c r="O4088" s="167">
        <v>11082</v>
      </c>
      <c r="P4088" s="167" t="s">
        <v>4987</v>
      </c>
      <c r="Q4088" s="167">
        <v>2.64</v>
      </c>
      <c r="S4088" s="167">
        <f t="shared" si="63"/>
        <v>2.64</v>
      </c>
      <c r="T4088" s="167" t="s">
        <v>1361</v>
      </c>
    </row>
    <row r="4089" spans="1:20">
      <c r="A4089" s="167">
        <v>52100</v>
      </c>
      <c r="B4089" s="168">
        <v>45931</v>
      </c>
      <c r="C4089" s="168">
        <v>45931</v>
      </c>
      <c r="D4089" s="167" t="s">
        <v>5318</v>
      </c>
      <c r="E4089" s="167" t="s">
        <v>5318</v>
      </c>
      <c r="F4089" s="167" t="s">
        <v>1425</v>
      </c>
      <c r="G4089" s="167" t="s">
        <v>1426</v>
      </c>
      <c r="I4089" s="167" t="s">
        <v>1405</v>
      </c>
      <c r="J4089" s="167" t="s">
        <v>4054</v>
      </c>
      <c r="K4089" s="167" t="s">
        <v>1232</v>
      </c>
      <c r="L4089" s="167" t="s">
        <v>4054</v>
      </c>
      <c r="M4089" s="167" t="s">
        <v>4046</v>
      </c>
      <c r="O4089" s="167">
        <v>11083</v>
      </c>
      <c r="P4089" s="167" t="s">
        <v>4987</v>
      </c>
      <c r="Q4089" s="167">
        <v>3</v>
      </c>
      <c r="S4089" s="167">
        <f t="shared" si="63"/>
        <v>3</v>
      </c>
      <c r="T4089" s="167" t="s">
        <v>1361</v>
      </c>
    </row>
    <row r="4090" spans="1:20">
      <c r="A4090" s="167">
        <v>52100</v>
      </c>
      <c r="B4090" s="168">
        <v>45931</v>
      </c>
      <c r="C4090" s="168">
        <v>45931</v>
      </c>
      <c r="D4090" s="167" t="s">
        <v>5318</v>
      </c>
      <c r="E4090" s="167" t="s">
        <v>5318</v>
      </c>
      <c r="F4090" s="167" t="s">
        <v>1408</v>
      </c>
      <c r="G4090" s="167" t="s">
        <v>1409</v>
      </c>
      <c r="I4090" s="167" t="s">
        <v>1405</v>
      </c>
      <c r="J4090" s="167" t="s">
        <v>1410</v>
      </c>
      <c r="K4090" s="167" t="s">
        <v>1232</v>
      </c>
      <c r="L4090" s="167" t="s">
        <v>1411</v>
      </c>
      <c r="M4090" s="167" t="s">
        <v>4046</v>
      </c>
      <c r="O4090" s="167">
        <v>11083</v>
      </c>
      <c r="P4090" s="167" t="s">
        <v>4987</v>
      </c>
      <c r="Q4090" s="167">
        <v>125</v>
      </c>
      <c r="S4090" s="167">
        <f t="shared" si="63"/>
        <v>125</v>
      </c>
      <c r="T4090" s="167" t="s">
        <v>1361</v>
      </c>
    </row>
    <row r="4091" spans="1:20">
      <c r="A4091" s="167">
        <v>52100</v>
      </c>
      <c r="B4091" s="168">
        <v>45931</v>
      </c>
      <c r="C4091" s="168">
        <v>45931</v>
      </c>
      <c r="D4091" s="167" t="s">
        <v>5318</v>
      </c>
      <c r="E4091" s="167" t="s">
        <v>5318</v>
      </c>
      <c r="F4091" s="167" t="s">
        <v>1408</v>
      </c>
      <c r="G4091" s="167" t="s">
        <v>1409</v>
      </c>
      <c r="I4091" s="167" t="s">
        <v>1405</v>
      </c>
      <c r="J4091" s="167" t="s">
        <v>1422</v>
      </c>
      <c r="K4091" s="167" t="s">
        <v>1232</v>
      </c>
      <c r="L4091" s="167" t="s">
        <v>1423</v>
      </c>
      <c r="M4091" s="167" t="s">
        <v>4046</v>
      </c>
      <c r="O4091" s="167">
        <v>11083</v>
      </c>
      <c r="P4091" s="167" t="s">
        <v>4987</v>
      </c>
      <c r="Q4091" s="167">
        <v>147</v>
      </c>
      <c r="S4091" s="167">
        <f t="shared" si="63"/>
        <v>147</v>
      </c>
      <c r="T4091" s="167" t="s">
        <v>1361</v>
      </c>
    </row>
    <row r="4092" spans="1:20">
      <c r="A4092" s="167">
        <v>52100</v>
      </c>
      <c r="B4092" s="168">
        <v>45931</v>
      </c>
      <c r="C4092" s="168">
        <v>45931</v>
      </c>
      <c r="D4092" s="167" t="s">
        <v>5157</v>
      </c>
      <c r="E4092" s="167" t="s">
        <v>5157</v>
      </c>
      <c r="F4092" s="167" t="s">
        <v>1425</v>
      </c>
      <c r="G4092" s="167" t="s">
        <v>1426</v>
      </c>
      <c r="I4092" s="167" t="s">
        <v>1405</v>
      </c>
      <c r="J4092" s="167" t="s">
        <v>1450</v>
      </c>
      <c r="K4092" s="167" t="s">
        <v>1235</v>
      </c>
      <c r="L4092" s="167" t="s">
        <v>1451</v>
      </c>
      <c r="M4092" s="167" t="s">
        <v>4056</v>
      </c>
      <c r="O4092" s="167">
        <v>11084</v>
      </c>
      <c r="P4092" s="167" t="s">
        <v>4987</v>
      </c>
      <c r="Q4092" s="167">
        <v>2.64</v>
      </c>
      <c r="S4092" s="167">
        <f t="shared" si="63"/>
        <v>2.64</v>
      </c>
      <c r="T4092" s="167" t="s">
        <v>1361</v>
      </c>
    </row>
    <row r="4093" spans="1:20">
      <c r="A4093" s="167">
        <v>52100</v>
      </c>
      <c r="B4093" s="168">
        <v>45931</v>
      </c>
      <c r="C4093" s="168">
        <v>45931</v>
      </c>
      <c r="D4093" s="167" t="s">
        <v>5157</v>
      </c>
      <c r="E4093" s="167" t="s">
        <v>5157</v>
      </c>
      <c r="F4093" s="167" t="s">
        <v>1408</v>
      </c>
      <c r="G4093" s="167" t="s">
        <v>1409</v>
      </c>
      <c r="I4093" s="167" t="s">
        <v>1405</v>
      </c>
      <c r="J4093" s="167" t="s">
        <v>1435</v>
      </c>
      <c r="K4093" s="167" t="s">
        <v>1235</v>
      </c>
      <c r="L4093" s="167" t="s">
        <v>1436</v>
      </c>
      <c r="M4093" s="167" t="s">
        <v>4056</v>
      </c>
      <c r="O4093" s="167">
        <v>11084</v>
      </c>
      <c r="P4093" s="167" t="s">
        <v>4987</v>
      </c>
      <c r="Q4093" s="167">
        <v>65.7</v>
      </c>
      <c r="S4093" s="167">
        <f t="shared" si="63"/>
        <v>65.7</v>
      </c>
      <c r="T4093" s="167" t="s">
        <v>1361</v>
      </c>
    </row>
    <row r="4094" spans="1:20">
      <c r="A4094" s="167">
        <v>52100</v>
      </c>
      <c r="B4094" s="168">
        <v>45931</v>
      </c>
      <c r="C4094" s="168">
        <v>45931</v>
      </c>
      <c r="D4094" s="167" t="s">
        <v>5157</v>
      </c>
      <c r="E4094" s="167" t="s">
        <v>5157</v>
      </c>
      <c r="F4094" s="167" t="s">
        <v>1408</v>
      </c>
      <c r="G4094" s="167" t="s">
        <v>1409</v>
      </c>
      <c r="I4094" s="167" t="s">
        <v>1405</v>
      </c>
      <c r="J4094" s="167" t="s">
        <v>1422</v>
      </c>
      <c r="K4094" s="167" t="s">
        <v>1235</v>
      </c>
      <c r="L4094" s="167" t="s">
        <v>1423</v>
      </c>
      <c r="M4094" s="167" t="s">
        <v>4056</v>
      </c>
      <c r="O4094" s="167">
        <v>11084</v>
      </c>
      <c r="P4094" s="167" t="s">
        <v>4987</v>
      </c>
      <c r="Q4094" s="167">
        <v>161.99</v>
      </c>
      <c r="S4094" s="167">
        <f t="shared" si="63"/>
        <v>161.99</v>
      </c>
      <c r="T4094" s="167" t="s">
        <v>1361</v>
      </c>
    </row>
    <row r="4095" spans="1:20">
      <c r="A4095" s="167">
        <v>52100</v>
      </c>
      <c r="B4095" s="168">
        <v>45931</v>
      </c>
      <c r="C4095" s="168">
        <v>45931</v>
      </c>
      <c r="D4095" s="167" t="s">
        <v>5157</v>
      </c>
      <c r="E4095" s="167" t="s">
        <v>5157</v>
      </c>
      <c r="F4095" s="167" t="s">
        <v>1408</v>
      </c>
      <c r="G4095" s="167" t="s">
        <v>1409</v>
      </c>
      <c r="I4095" s="167" t="s">
        <v>1405</v>
      </c>
      <c r="J4095" s="167" t="s">
        <v>3348</v>
      </c>
      <c r="K4095" s="167" t="s">
        <v>1235</v>
      </c>
      <c r="L4095" s="167" t="s">
        <v>3349</v>
      </c>
      <c r="M4095" s="167" t="s">
        <v>4056</v>
      </c>
      <c r="O4095" s="167">
        <v>11084</v>
      </c>
      <c r="P4095" s="167" t="s">
        <v>4987</v>
      </c>
      <c r="Q4095" s="167">
        <v>185</v>
      </c>
      <c r="S4095" s="167">
        <f t="shared" si="63"/>
        <v>185</v>
      </c>
      <c r="T4095" s="167" t="s">
        <v>1361</v>
      </c>
    </row>
    <row r="4096" spans="1:20">
      <c r="A4096" s="167">
        <v>52100</v>
      </c>
      <c r="B4096" s="168">
        <v>45931</v>
      </c>
      <c r="C4096" s="168">
        <v>45931</v>
      </c>
      <c r="D4096" s="167" t="s">
        <v>5157</v>
      </c>
      <c r="E4096" s="167" t="s">
        <v>5157</v>
      </c>
      <c r="F4096" s="167" t="s">
        <v>1408</v>
      </c>
      <c r="G4096" s="167" t="s">
        <v>1409</v>
      </c>
      <c r="I4096" s="167" t="s">
        <v>1405</v>
      </c>
      <c r="J4096" s="167" t="s">
        <v>1410</v>
      </c>
      <c r="K4096" s="167" t="s">
        <v>1235</v>
      </c>
      <c r="L4096" s="167" t="s">
        <v>1411</v>
      </c>
      <c r="M4096" s="167" t="s">
        <v>4056</v>
      </c>
      <c r="O4096" s="167">
        <v>11084</v>
      </c>
      <c r="P4096" s="167" t="s">
        <v>4987</v>
      </c>
      <c r="Q4096" s="167">
        <v>250</v>
      </c>
      <c r="S4096" s="167">
        <f t="shared" si="63"/>
        <v>250</v>
      </c>
      <c r="T4096" s="167" t="s">
        <v>1361</v>
      </c>
    </row>
    <row r="4097" spans="1:20">
      <c r="A4097" s="167">
        <v>52100</v>
      </c>
      <c r="B4097" s="168">
        <v>45931</v>
      </c>
      <c r="C4097" s="168">
        <v>45931</v>
      </c>
      <c r="D4097" s="167" t="s">
        <v>5158</v>
      </c>
      <c r="E4097" s="167" t="s">
        <v>5158</v>
      </c>
      <c r="F4097" s="167" t="s">
        <v>1408</v>
      </c>
      <c r="G4097" s="167" t="s">
        <v>1409</v>
      </c>
      <c r="I4097" s="167" t="s">
        <v>1405</v>
      </c>
      <c r="J4097" s="167" t="s">
        <v>1435</v>
      </c>
      <c r="K4097" s="167" t="s">
        <v>1240</v>
      </c>
      <c r="L4097" s="167" t="s">
        <v>1436</v>
      </c>
      <c r="M4097" s="167" t="s">
        <v>4088</v>
      </c>
      <c r="O4097" s="167">
        <v>11085</v>
      </c>
      <c r="P4097" s="167" t="s">
        <v>4987</v>
      </c>
      <c r="Q4097" s="167">
        <v>86.1</v>
      </c>
      <c r="S4097" s="167">
        <f t="shared" si="63"/>
        <v>86.1</v>
      </c>
      <c r="T4097" s="167" t="s">
        <v>1361</v>
      </c>
    </row>
    <row r="4098" spans="1:20">
      <c r="A4098" s="167">
        <v>52100</v>
      </c>
      <c r="B4098" s="168">
        <v>45931</v>
      </c>
      <c r="C4098" s="168">
        <v>45931</v>
      </c>
      <c r="D4098" s="167" t="s">
        <v>5158</v>
      </c>
      <c r="E4098" s="167" t="s">
        <v>5158</v>
      </c>
      <c r="F4098" s="167" t="s">
        <v>1408</v>
      </c>
      <c r="G4098" s="167" t="s">
        <v>1409</v>
      </c>
      <c r="I4098" s="167" t="s">
        <v>1405</v>
      </c>
      <c r="J4098" s="167" t="s">
        <v>1422</v>
      </c>
      <c r="K4098" s="167" t="s">
        <v>1240</v>
      </c>
      <c r="L4098" s="167" t="s">
        <v>1423</v>
      </c>
      <c r="M4098" s="167" t="s">
        <v>4088</v>
      </c>
      <c r="O4098" s="167">
        <v>11085</v>
      </c>
      <c r="P4098" s="167" t="s">
        <v>4987</v>
      </c>
      <c r="Q4098" s="167">
        <v>136.5</v>
      </c>
      <c r="S4098" s="167">
        <f t="shared" si="63"/>
        <v>136.5</v>
      </c>
      <c r="T4098" s="167" t="s">
        <v>1361</v>
      </c>
    </row>
    <row r="4099" spans="1:20">
      <c r="A4099" s="167">
        <v>52100</v>
      </c>
      <c r="B4099" s="168">
        <v>45931</v>
      </c>
      <c r="C4099" s="168">
        <v>45931</v>
      </c>
      <c r="D4099" s="167" t="s">
        <v>5158</v>
      </c>
      <c r="E4099" s="167" t="s">
        <v>5158</v>
      </c>
      <c r="F4099" s="167" t="s">
        <v>1408</v>
      </c>
      <c r="G4099" s="167" t="s">
        <v>1409</v>
      </c>
      <c r="I4099" s="167" t="s">
        <v>1405</v>
      </c>
      <c r="J4099" s="167" t="s">
        <v>3348</v>
      </c>
      <c r="K4099" s="167" t="s">
        <v>1240</v>
      </c>
      <c r="L4099" s="167" t="s">
        <v>3349</v>
      </c>
      <c r="M4099" s="167" t="s">
        <v>4088</v>
      </c>
      <c r="O4099" s="167">
        <v>11085</v>
      </c>
      <c r="P4099" s="167" t="s">
        <v>4987</v>
      </c>
      <c r="Q4099" s="167">
        <v>185</v>
      </c>
      <c r="S4099" s="167">
        <f t="shared" ref="S4099:S4162" si="64">Q4099-R4099</f>
        <v>185</v>
      </c>
      <c r="T4099" s="167" t="s">
        <v>1361</v>
      </c>
    </row>
    <row r="4100" spans="1:20">
      <c r="A4100" s="167">
        <v>52100</v>
      </c>
      <c r="B4100" s="168">
        <v>45931</v>
      </c>
      <c r="C4100" s="168">
        <v>45931</v>
      </c>
      <c r="D4100" s="167" t="s">
        <v>5158</v>
      </c>
      <c r="E4100" s="167" t="s">
        <v>5158</v>
      </c>
      <c r="F4100" s="167" t="s">
        <v>1408</v>
      </c>
      <c r="G4100" s="167" t="s">
        <v>1409</v>
      </c>
      <c r="I4100" s="167" t="s">
        <v>1405</v>
      </c>
      <c r="J4100" s="167" t="s">
        <v>1432</v>
      </c>
      <c r="K4100" s="167" t="s">
        <v>1240</v>
      </c>
      <c r="L4100" s="167" t="s">
        <v>1433</v>
      </c>
      <c r="M4100" s="167" t="s">
        <v>4088</v>
      </c>
      <c r="O4100" s="167">
        <v>11085</v>
      </c>
      <c r="P4100" s="167" t="s">
        <v>4987</v>
      </c>
      <c r="Q4100" s="167">
        <v>210</v>
      </c>
      <c r="S4100" s="167">
        <f t="shared" si="64"/>
        <v>210</v>
      </c>
      <c r="T4100" s="167" t="s">
        <v>1361</v>
      </c>
    </row>
    <row r="4101" spans="1:20">
      <c r="A4101" s="167">
        <v>52100</v>
      </c>
      <c r="B4101" s="168">
        <v>45931</v>
      </c>
      <c r="C4101" s="168">
        <v>45931</v>
      </c>
      <c r="D4101" s="167" t="s">
        <v>5158</v>
      </c>
      <c r="E4101" s="167" t="s">
        <v>5158</v>
      </c>
      <c r="F4101" s="167" t="s">
        <v>1408</v>
      </c>
      <c r="G4101" s="167" t="s">
        <v>1409</v>
      </c>
      <c r="I4101" s="167" t="s">
        <v>1405</v>
      </c>
      <c r="J4101" s="167" t="s">
        <v>1413</v>
      </c>
      <c r="K4101" s="167" t="s">
        <v>1240</v>
      </c>
      <c r="L4101" s="167" t="s">
        <v>1414</v>
      </c>
      <c r="M4101" s="167" t="s">
        <v>4088</v>
      </c>
      <c r="O4101" s="167">
        <v>11085</v>
      </c>
      <c r="P4101" s="167" t="s">
        <v>4987</v>
      </c>
      <c r="Q4101" s="167">
        <v>288</v>
      </c>
      <c r="S4101" s="167">
        <f t="shared" si="64"/>
        <v>288</v>
      </c>
      <c r="T4101" s="167" t="s">
        <v>1361</v>
      </c>
    </row>
    <row r="4102" spans="1:20">
      <c r="A4102" s="167">
        <v>52100</v>
      </c>
      <c r="B4102" s="168">
        <v>45931</v>
      </c>
      <c r="C4102" s="168">
        <v>45931</v>
      </c>
      <c r="D4102" s="167" t="s">
        <v>5159</v>
      </c>
      <c r="E4102" s="167" t="s">
        <v>5159</v>
      </c>
      <c r="F4102" s="167" t="s">
        <v>1408</v>
      </c>
      <c r="G4102" s="167" t="s">
        <v>1409</v>
      </c>
      <c r="I4102" s="167" t="s">
        <v>1405</v>
      </c>
      <c r="J4102" s="167" t="s">
        <v>1422</v>
      </c>
      <c r="K4102" s="167" t="s">
        <v>1244</v>
      </c>
      <c r="L4102" s="167" t="s">
        <v>1423</v>
      </c>
      <c r="M4102" s="167" t="s">
        <v>4103</v>
      </c>
      <c r="O4102" s="167">
        <v>11086</v>
      </c>
      <c r="P4102" s="167" t="s">
        <v>4987</v>
      </c>
      <c r="Q4102" s="167">
        <v>20.04</v>
      </c>
      <c r="S4102" s="167">
        <f t="shared" si="64"/>
        <v>20.04</v>
      </c>
      <c r="T4102" s="167" t="s">
        <v>1361</v>
      </c>
    </row>
    <row r="4103" spans="1:20">
      <c r="A4103" s="167">
        <v>52100</v>
      </c>
      <c r="B4103" s="168">
        <v>45931</v>
      </c>
      <c r="C4103" s="168">
        <v>45931</v>
      </c>
      <c r="D4103" s="167" t="s">
        <v>5160</v>
      </c>
      <c r="E4103" s="167" t="s">
        <v>5160</v>
      </c>
      <c r="F4103" s="167" t="s">
        <v>1408</v>
      </c>
      <c r="G4103" s="167" t="s">
        <v>1409</v>
      </c>
      <c r="I4103" s="167" t="s">
        <v>1405</v>
      </c>
      <c r="J4103" s="167" t="s">
        <v>1416</v>
      </c>
      <c r="K4103" s="167" t="s">
        <v>1248</v>
      </c>
      <c r="L4103" s="167" t="s">
        <v>1417</v>
      </c>
      <c r="M4103" s="167" t="s">
        <v>4110</v>
      </c>
      <c r="O4103" s="167">
        <v>11087</v>
      </c>
      <c r="P4103" s="167" t="s">
        <v>4987</v>
      </c>
      <c r="Q4103" s="167">
        <v>25</v>
      </c>
      <c r="S4103" s="167">
        <f t="shared" si="64"/>
        <v>25</v>
      </c>
      <c r="T4103" s="167" t="s">
        <v>1361</v>
      </c>
    </row>
    <row r="4104" spans="1:20">
      <c r="A4104" s="167">
        <v>52100</v>
      </c>
      <c r="B4104" s="168">
        <v>45931</v>
      </c>
      <c r="C4104" s="168">
        <v>45931</v>
      </c>
      <c r="D4104" s="167" t="s">
        <v>5160</v>
      </c>
      <c r="E4104" s="167" t="s">
        <v>5160</v>
      </c>
      <c r="F4104" s="167" t="s">
        <v>1408</v>
      </c>
      <c r="G4104" s="167" t="s">
        <v>1409</v>
      </c>
      <c r="I4104" s="167" t="s">
        <v>1405</v>
      </c>
      <c r="J4104" s="167" t="s">
        <v>1422</v>
      </c>
      <c r="K4104" s="167" t="s">
        <v>1248</v>
      </c>
      <c r="L4104" s="167" t="s">
        <v>1423</v>
      </c>
      <c r="M4104" s="167" t="s">
        <v>4110</v>
      </c>
      <c r="O4104" s="167">
        <v>11087</v>
      </c>
      <c r="P4104" s="167" t="s">
        <v>4987</v>
      </c>
      <c r="Q4104" s="167">
        <v>42</v>
      </c>
      <c r="S4104" s="167">
        <f t="shared" si="64"/>
        <v>42</v>
      </c>
      <c r="T4104" s="167" t="s">
        <v>1361</v>
      </c>
    </row>
    <row r="4105" spans="1:20">
      <c r="A4105" s="167">
        <v>52100</v>
      </c>
      <c r="B4105" s="168">
        <v>45931</v>
      </c>
      <c r="C4105" s="168">
        <v>45931</v>
      </c>
      <c r="D4105" s="167" t="s">
        <v>5160</v>
      </c>
      <c r="E4105" s="167" t="s">
        <v>5160</v>
      </c>
      <c r="F4105" s="167" t="s">
        <v>1408</v>
      </c>
      <c r="G4105" s="167" t="s">
        <v>1409</v>
      </c>
      <c r="I4105" s="167" t="s">
        <v>1405</v>
      </c>
      <c r="J4105" s="167" t="s">
        <v>1410</v>
      </c>
      <c r="K4105" s="167" t="s">
        <v>1248</v>
      </c>
      <c r="L4105" s="167" t="s">
        <v>1411</v>
      </c>
      <c r="M4105" s="167" t="s">
        <v>4110</v>
      </c>
      <c r="O4105" s="167">
        <v>11087</v>
      </c>
      <c r="P4105" s="167" t="s">
        <v>4987</v>
      </c>
      <c r="Q4105" s="167">
        <v>125</v>
      </c>
      <c r="S4105" s="167">
        <f t="shared" si="64"/>
        <v>125</v>
      </c>
      <c r="T4105" s="167" t="s">
        <v>1361</v>
      </c>
    </row>
    <row r="4106" spans="1:20">
      <c r="A4106" s="167">
        <v>52100</v>
      </c>
      <c r="B4106" s="168">
        <v>45931</v>
      </c>
      <c r="C4106" s="168">
        <v>45931</v>
      </c>
      <c r="D4106" s="167" t="s">
        <v>5161</v>
      </c>
      <c r="E4106" s="167" t="s">
        <v>5161</v>
      </c>
      <c r="F4106" s="167" t="s">
        <v>1408</v>
      </c>
      <c r="G4106" s="167" t="s">
        <v>1409</v>
      </c>
      <c r="I4106" s="167" t="s">
        <v>1405</v>
      </c>
      <c r="J4106" s="167" t="s">
        <v>1422</v>
      </c>
      <c r="K4106" s="167" t="s">
        <v>1251</v>
      </c>
      <c r="L4106" s="167" t="s">
        <v>1423</v>
      </c>
      <c r="M4106" s="167" t="s">
        <v>4197</v>
      </c>
      <c r="O4106" s="167">
        <v>11088</v>
      </c>
      <c r="P4106" s="167" t="s">
        <v>4987</v>
      </c>
      <c r="Q4106" s="167">
        <v>172.93</v>
      </c>
      <c r="S4106" s="167">
        <f t="shared" si="64"/>
        <v>172.93</v>
      </c>
      <c r="T4106" s="167" t="s">
        <v>1361</v>
      </c>
    </row>
    <row r="4107" spans="1:20">
      <c r="A4107" s="167">
        <v>52100</v>
      </c>
      <c r="B4107" s="168">
        <v>45931</v>
      </c>
      <c r="C4107" s="168">
        <v>45931</v>
      </c>
      <c r="D4107" s="167" t="s">
        <v>5161</v>
      </c>
      <c r="E4107" s="167" t="s">
        <v>5161</v>
      </c>
      <c r="F4107" s="167" t="s">
        <v>1408</v>
      </c>
      <c r="G4107" s="167" t="s">
        <v>1409</v>
      </c>
      <c r="I4107" s="167" t="s">
        <v>1405</v>
      </c>
      <c r="J4107" s="167" t="s">
        <v>3348</v>
      </c>
      <c r="K4107" s="167" t="s">
        <v>1251</v>
      </c>
      <c r="L4107" s="167" t="s">
        <v>3349</v>
      </c>
      <c r="M4107" s="167" t="s">
        <v>4197</v>
      </c>
      <c r="O4107" s="167">
        <v>11088</v>
      </c>
      <c r="P4107" s="167" t="s">
        <v>4987</v>
      </c>
      <c r="Q4107" s="167">
        <v>185</v>
      </c>
      <c r="S4107" s="167">
        <f t="shared" si="64"/>
        <v>185</v>
      </c>
      <c r="T4107" s="167" t="s">
        <v>1361</v>
      </c>
    </row>
    <row r="4108" spans="1:20">
      <c r="A4108" s="167">
        <v>52100</v>
      </c>
      <c r="B4108" s="168">
        <v>45931</v>
      </c>
      <c r="C4108" s="168">
        <v>45931</v>
      </c>
      <c r="D4108" s="167" t="s">
        <v>5162</v>
      </c>
      <c r="E4108" s="167" t="s">
        <v>5162</v>
      </c>
      <c r="F4108" s="167" t="s">
        <v>1425</v>
      </c>
      <c r="G4108" s="167" t="s">
        <v>1426</v>
      </c>
      <c r="I4108" s="167" t="s">
        <v>1405</v>
      </c>
      <c r="J4108" s="167" t="s">
        <v>1450</v>
      </c>
      <c r="K4108" s="167" t="s">
        <v>1255</v>
      </c>
      <c r="L4108" s="167" t="s">
        <v>1451</v>
      </c>
      <c r="M4108" s="167" t="s">
        <v>4204</v>
      </c>
      <c r="O4108" s="167">
        <v>11089</v>
      </c>
      <c r="P4108" s="167" t="s">
        <v>4987</v>
      </c>
      <c r="Q4108" s="167">
        <v>2.64</v>
      </c>
      <c r="S4108" s="167">
        <f t="shared" si="64"/>
        <v>2.64</v>
      </c>
      <c r="T4108" s="167" t="s">
        <v>1361</v>
      </c>
    </row>
    <row r="4109" spans="1:20">
      <c r="A4109" s="167">
        <v>52100</v>
      </c>
      <c r="B4109" s="168">
        <v>45931</v>
      </c>
      <c r="C4109" s="168">
        <v>45931</v>
      </c>
      <c r="D4109" s="167" t="s">
        <v>5162</v>
      </c>
      <c r="E4109" s="167" t="s">
        <v>5162</v>
      </c>
      <c r="F4109" s="167" t="s">
        <v>1408</v>
      </c>
      <c r="G4109" s="167" t="s">
        <v>1409</v>
      </c>
      <c r="I4109" s="167" t="s">
        <v>1405</v>
      </c>
      <c r="J4109" s="167" t="s">
        <v>1422</v>
      </c>
      <c r="K4109" s="167" t="s">
        <v>1255</v>
      </c>
      <c r="L4109" s="167" t="s">
        <v>1423</v>
      </c>
      <c r="M4109" s="167" t="s">
        <v>4204</v>
      </c>
      <c r="O4109" s="167">
        <v>11089</v>
      </c>
      <c r="P4109" s="167" t="s">
        <v>4987</v>
      </c>
      <c r="Q4109" s="167">
        <v>84.77</v>
      </c>
      <c r="S4109" s="167">
        <f t="shared" si="64"/>
        <v>84.77</v>
      </c>
      <c r="T4109" s="167" t="s">
        <v>1361</v>
      </c>
    </row>
    <row r="4110" spans="1:20">
      <c r="A4110" s="167">
        <v>52100</v>
      </c>
      <c r="B4110" s="168">
        <v>45931</v>
      </c>
      <c r="C4110" s="168">
        <v>45931</v>
      </c>
      <c r="D4110" s="167" t="s">
        <v>5163</v>
      </c>
      <c r="E4110" s="167" t="s">
        <v>5163</v>
      </c>
      <c r="F4110" s="167" t="s">
        <v>1425</v>
      </c>
      <c r="G4110" s="167" t="s">
        <v>1426</v>
      </c>
      <c r="I4110" s="167" t="s">
        <v>1405</v>
      </c>
      <c r="J4110" s="167" t="s">
        <v>1450</v>
      </c>
      <c r="K4110" s="167" t="s">
        <v>1259</v>
      </c>
      <c r="L4110" s="167" t="s">
        <v>1451</v>
      </c>
      <c r="M4110" s="167" t="s">
        <v>4213</v>
      </c>
      <c r="O4110" s="167">
        <v>11090</v>
      </c>
      <c r="P4110" s="167" t="s">
        <v>4987</v>
      </c>
      <c r="Q4110" s="167">
        <v>2.66</v>
      </c>
      <c r="S4110" s="167">
        <f t="shared" si="64"/>
        <v>2.66</v>
      </c>
      <c r="T4110" s="167" t="s">
        <v>1361</v>
      </c>
    </row>
    <row r="4111" spans="1:20">
      <c r="A4111" s="167">
        <v>52100</v>
      </c>
      <c r="B4111" s="168">
        <v>45931</v>
      </c>
      <c r="C4111" s="168">
        <v>45931</v>
      </c>
      <c r="D4111" s="167" t="s">
        <v>5163</v>
      </c>
      <c r="E4111" s="167" t="s">
        <v>5163</v>
      </c>
      <c r="F4111" s="167" t="s">
        <v>1408</v>
      </c>
      <c r="G4111" s="167" t="s">
        <v>1409</v>
      </c>
      <c r="I4111" s="167" t="s">
        <v>1405</v>
      </c>
      <c r="J4111" s="167" t="s">
        <v>1422</v>
      </c>
      <c r="K4111" s="167" t="s">
        <v>1259</v>
      </c>
      <c r="L4111" s="167" t="s">
        <v>1423</v>
      </c>
      <c r="M4111" s="167" t="s">
        <v>4213</v>
      </c>
      <c r="O4111" s="167">
        <v>11090</v>
      </c>
      <c r="P4111" s="167" t="s">
        <v>4987</v>
      </c>
      <c r="Q4111" s="167">
        <v>43.42</v>
      </c>
      <c r="S4111" s="167">
        <f t="shared" si="64"/>
        <v>43.42</v>
      </c>
      <c r="T4111" s="167" t="s">
        <v>1361</v>
      </c>
    </row>
    <row r="4112" spans="1:20">
      <c r="A4112" s="167">
        <v>52100</v>
      </c>
      <c r="B4112" s="168">
        <v>45931</v>
      </c>
      <c r="C4112" s="168">
        <v>45931</v>
      </c>
      <c r="D4112" s="167" t="s">
        <v>5164</v>
      </c>
      <c r="E4112" s="167" t="s">
        <v>5164</v>
      </c>
      <c r="F4112" s="167" t="s">
        <v>1425</v>
      </c>
      <c r="G4112" s="167" t="s">
        <v>1426</v>
      </c>
      <c r="I4112" s="167" t="s">
        <v>1405</v>
      </c>
      <c r="J4112" s="167" t="s">
        <v>1450</v>
      </c>
      <c r="K4112" s="167" t="s">
        <v>1264</v>
      </c>
      <c r="L4112" s="167" t="s">
        <v>1451</v>
      </c>
      <c r="M4112" s="167" t="s">
        <v>4256</v>
      </c>
      <c r="O4112" s="167">
        <v>11091</v>
      </c>
      <c r="P4112" s="167" t="s">
        <v>4987</v>
      </c>
      <c r="Q4112" s="167">
        <v>2.64</v>
      </c>
      <c r="S4112" s="167">
        <f t="shared" si="64"/>
        <v>2.64</v>
      </c>
      <c r="T4112" s="167" t="s">
        <v>1361</v>
      </c>
    </row>
    <row r="4113" spans="1:20">
      <c r="A4113" s="167">
        <v>52100</v>
      </c>
      <c r="B4113" s="168">
        <v>45931</v>
      </c>
      <c r="C4113" s="168">
        <v>45931</v>
      </c>
      <c r="D4113" s="167" t="s">
        <v>5164</v>
      </c>
      <c r="E4113" s="167" t="s">
        <v>5164</v>
      </c>
      <c r="F4113" s="167" t="s">
        <v>1408</v>
      </c>
      <c r="G4113" s="167" t="s">
        <v>1409</v>
      </c>
      <c r="I4113" s="167" t="s">
        <v>1405</v>
      </c>
      <c r="J4113" s="167" t="s">
        <v>1435</v>
      </c>
      <c r="K4113" s="167" t="s">
        <v>1264</v>
      </c>
      <c r="L4113" s="167" t="s">
        <v>1436</v>
      </c>
      <c r="M4113" s="167" t="s">
        <v>4256</v>
      </c>
      <c r="O4113" s="167">
        <v>11091</v>
      </c>
      <c r="P4113" s="167" t="s">
        <v>4987</v>
      </c>
      <c r="Q4113" s="167">
        <v>4.5</v>
      </c>
      <c r="S4113" s="167">
        <f t="shared" si="64"/>
        <v>4.5</v>
      </c>
      <c r="T4113" s="167" t="s">
        <v>1361</v>
      </c>
    </row>
    <row r="4114" spans="1:20">
      <c r="A4114" s="167">
        <v>52100</v>
      </c>
      <c r="B4114" s="168">
        <v>45931</v>
      </c>
      <c r="C4114" s="168">
        <v>45931</v>
      </c>
      <c r="D4114" s="167" t="s">
        <v>5164</v>
      </c>
      <c r="E4114" s="167" t="s">
        <v>5164</v>
      </c>
      <c r="F4114" s="167" t="s">
        <v>1408</v>
      </c>
      <c r="G4114" s="167" t="s">
        <v>1409</v>
      </c>
      <c r="I4114" s="167" t="s">
        <v>1405</v>
      </c>
      <c r="J4114" s="167" t="s">
        <v>1416</v>
      </c>
      <c r="K4114" s="167" t="s">
        <v>1264</v>
      </c>
      <c r="L4114" s="167" t="s">
        <v>1417</v>
      </c>
      <c r="M4114" s="167" t="s">
        <v>4256</v>
      </c>
      <c r="O4114" s="167">
        <v>11091</v>
      </c>
      <c r="P4114" s="167" t="s">
        <v>4987</v>
      </c>
      <c r="Q4114" s="167">
        <v>12.01</v>
      </c>
      <c r="S4114" s="167">
        <f t="shared" si="64"/>
        <v>12.01</v>
      </c>
      <c r="T4114" s="167" t="s">
        <v>1361</v>
      </c>
    </row>
    <row r="4115" spans="1:20">
      <c r="A4115" s="167">
        <v>52100</v>
      </c>
      <c r="B4115" s="168">
        <v>45931</v>
      </c>
      <c r="C4115" s="168">
        <v>45931</v>
      </c>
      <c r="D4115" s="167" t="s">
        <v>5164</v>
      </c>
      <c r="E4115" s="167" t="s">
        <v>5164</v>
      </c>
      <c r="F4115" s="167" t="s">
        <v>1408</v>
      </c>
      <c r="G4115" s="167" t="s">
        <v>1409</v>
      </c>
      <c r="I4115" s="167" t="s">
        <v>1405</v>
      </c>
      <c r="J4115" s="167" t="s">
        <v>1422</v>
      </c>
      <c r="K4115" s="167" t="s">
        <v>1264</v>
      </c>
      <c r="L4115" s="167" t="s">
        <v>1423</v>
      </c>
      <c r="M4115" s="167" t="s">
        <v>4256</v>
      </c>
      <c r="O4115" s="167">
        <v>11091</v>
      </c>
      <c r="P4115" s="167" t="s">
        <v>4987</v>
      </c>
      <c r="Q4115" s="167">
        <v>50.1</v>
      </c>
      <c r="S4115" s="167">
        <f t="shared" si="64"/>
        <v>50.1</v>
      </c>
      <c r="T4115" s="167" t="s">
        <v>1361</v>
      </c>
    </row>
    <row r="4116" spans="1:20">
      <c r="A4116" s="167">
        <v>52100</v>
      </c>
      <c r="B4116" s="168">
        <v>45931</v>
      </c>
      <c r="C4116" s="168">
        <v>45931</v>
      </c>
      <c r="D4116" s="167" t="s">
        <v>5164</v>
      </c>
      <c r="E4116" s="167" t="s">
        <v>5164</v>
      </c>
      <c r="F4116" s="167" t="s">
        <v>1408</v>
      </c>
      <c r="G4116" s="167" t="s">
        <v>1409</v>
      </c>
      <c r="I4116" s="167" t="s">
        <v>1405</v>
      </c>
      <c r="J4116" s="167" t="s">
        <v>1410</v>
      </c>
      <c r="K4116" s="167" t="s">
        <v>1264</v>
      </c>
      <c r="L4116" s="167" t="s">
        <v>1411</v>
      </c>
      <c r="M4116" s="167" t="s">
        <v>4256</v>
      </c>
      <c r="O4116" s="167">
        <v>11091</v>
      </c>
      <c r="P4116" s="167" t="s">
        <v>4987</v>
      </c>
      <c r="Q4116" s="167">
        <v>125</v>
      </c>
      <c r="S4116" s="167">
        <f t="shared" si="64"/>
        <v>125</v>
      </c>
      <c r="T4116" s="167" t="s">
        <v>1361</v>
      </c>
    </row>
    <row r="4117" spans="1:20">
      <c r="A4117" s="167">
        <v>52100</v>
      </c>
      <c r="B4117" s="168">
        <v>45931</v>
      </c>
      <c r="C4117" s="168">
        <v>45931</v>
      </c>
      <c r="D4117" s="167" t="s">
        <v>6148</v>
      </c>
      <c r="E4117" s="167" t="s">
        <v>6148</v>
      </c>
      <c r="F4117" s="167" t="s">
        <v>1425</v>
      </c>
      <c r="G4117" s="167" t="s">
        <v>1426</v>
      </c>
      <c r="I4117" s="167" t="s">
        <v>1405</v>
      </c>
      <c r="J4117" s="167" t="s">
        <v>4302</v>
      </c>
      <c r="K4117" s="167" t="s">
        <v>1270</v>
      </c>
      <c r="L4117" s="167" t="s">
        <v>4303</v>
      </c>
      <c r="M4117" s="167" t="s">
        <v>4304</v>
      </c>
      <c r="O4117" s="167">
        <v>11092</v>
      </c>
      <c r="P4117" s="167" t="s">
        <v>4987</v>
      </c>
      <c r="Q4117" s="167">
        <v>232</v>
      </c>
      <c r="S4117" s="167">
        <f t="shared" si="64"/>
        <v>232</v>
      </c>
      <c r="T4117" s="167" t="s">
        <v>1361</v>
      </c>
    </row>
    <row r="4118" spans="1:20">
      <c r="A4118" s="167">
        <v>52100</v>
      </c>
      <c r="B4118" s="168">
        <v>45931</v>
      </c>
      <c r="C4118" s="168">
        <v>45931</v>
      </c>
      <c r="D4118" s="167" t="s">
        <v>6149</v>
      </c>
      <c r="E4118" s="167" t="s">
        <v>6149</v>
      </c>
      <c r="F4118" s="167" t="s">
        <v>1408</v>
      </c>
      <c r="G4118" s="167" t="s">
        <v>1409</v>
      </c>
      <c r="I4118" s="167" t="s">
        <v>1405</v>
      </c>
      <c r="J4118" s="167" t="s">
        <v>4388</v>
      </c>
      <c r="K4118" s="167" t="s">
        <v>1270</v>
      </c>
      <c r="L4118" s="167" t="s">
        <v>4389</v>
      </c>
      <c r="M4118" s="167" t="s">
        <v>4304</v>
      </c>
      <c r="O4118" s="167">
        <v>11094</v>
      </c>
      <c r="P4118" s="167" t="s">
        <v>4987</v>
      </c>
      <c r="Q4118" s="167">
        <v>750</v>
      </c>
      <c r="S4118" s="167">
        <f t="shared" si="64"/>
        <v>750</v>
      </c>
      <c r="T4118" s="167" t="s">
        <v>1361</v>
      </c>
    </row>
    <row r="4119" spans="1:20">
      <c r="A4119" s="167">
        <v>52100</v>
      </c>
      <c r="B4119" s="168">
        <v>45931</v>
      </c>
      <c r="C4119" s="168">
        <v>45931</v>
      </c>
      <c r="D4119" s="167" t="s">
        <v>6149</v>
      </c>
      <c r="E4119" s="167" t="s">
        <v>6149</v>
      </c>
      <c r="F4119" s="167" t="s">
        <v>1408</v>
      </c>
      <c r="G4119" s="167" t="s">
        <v>1409</v>
      </c>
      <c r="I4119" s="167" t="s">
        <v>1405</v>
      </c>
      <c r="J4119" s="167" t="s">
        <v>1422</v>
      </c>
      <c r="K4119" s="167" t="s">
        <v>1270</v>
      </c>
      <c r="L4119" s="167" t="s">
        <v>1423</v>
      </c>
      <c r="M4119" s="167" t="s">
        <v>4304</v>
      </c>
      <c r="O4119" s="167">
        <v>11094</v>
      </c>
      <c r="P4119" s="167" t="s">
        <v>4987</v>
      </c>
      <c r="Q4119" s="167">
        <v>1155.6400000000001</v>
      </c>
      <c r="S4119" s="167">
        <f t="shared" si="64"/>
        <v>1155.6400000000001</v>
      </c>
      <c r="T4119" s="167" t="s">
        <v>1361</v>
      </c>
    </row>
    <row r="4120" spans="1:20">
      <c r="A4120" s="167">
        <v>52100</v>
      </c>
      <c r="B4120" s="168">
        <v>45931</v>
      </c>
      <c r="C4120" s="168">
        <v>45931</v>
      </c>
      <c r="D4120" s="167" t="s">
        <v>5165</v>
      </c>
      <c r="E4120" s="167" t="s">
        <v>5165</v>
      </c>
      <c r="F4120" s="167" t="s">
        <v>1425</v>
      </c>
      <c r="G4120" s="167" t="s">
        <v>1426</v>
      </c>
      <c r="I4120" s="167" t="s">
        <v>1405</v>
      </c>
      <c r="J4120" s="167" t="s">
        <v>1450</v>
      </c>
      <c r="K4120" s="167" t="s">
        <v>1279</v>
      </c>
      <c r="L4120" s="167" t="s">
        <v>1451</v>
      </c>
      <c r="M4120" s="167" t="s">
        <v>4313</v>
      </c>
      <c r="O4120" s="167">
        <v>11095</v>
      </c>
      <c r="P4120" s="167" t="s">
        <v>4987</v>
      </c>
      <c r="Q4120" s="167">
        <v>2.64</v>
      </c>
      <c r="S4120" s="167">
        <f t="shared" si="64"/>
        <v>2.64</v>
      </c>
      <c r="T4120" s="167" t="s">
        <v>1361</v>
      </c>
    </row>
    <row r="4121" spans="1:20">
      <c r="A4121" s="167">
        <v>52100</v>
      </c>
      <c r="B4121" s="168">
        <v>45931</v>
      </c>
      <c r="C4121" s="168">
        <v>45931</v>
      </c>
      <c r="D4121" s="167" t="s">
        <v>5165</v>
      </c>
      <c r="E4121" s="167" t="s">
        <v>5165</v>
      </c>
      <c r="F4121" s="167" t="s">
        <v>1425</v>
      </c>
      <c r="G4121" s="167" t="s">
        <v>1426</v>
      </c>
      <c r="I4121" s="167" t="s">
        <v>1405</v>
      </c>
      <c r="J4121" s="167" t="s">
        <v>4082</v>
      </c>
      <c r="K4121" s="167" t="s">
        <v>1279</v>
      </c>
      <c r="L4121" s="167" t="s">
        <v>4083</v>
      </c>
      <c r="M4121" s="167" t="s">
        <v>4313</v>
      </c>
      <c r="O4121" s="167">
        <v>11095</v>
      </c>
      <c r="P4121" s="167" t="s">
        <v>4987</v>
      </c>
      <c r="Q4121" s="167">
        <v>50</v>
      </c>
      <c r="S4121" s="167">
        <f t="shared" si="64"/>
        <v>50</v>
      </c>
      <c r="T4121" s="167" t="s">
        <v>1361</v>
      </c>
    </row>
    <row r="4122" spans="1:20">
      <c r="A4122" s="167">
        <v>52100</v>
      </c>
      <c r="B4122" s="168">
        <v>45931</v>
      </c>
      <c r="C4122" s="168">
        <v>45931</v>
      </c>
      <c r="D4122" s="167" t="s">
        <v>5165</v>
      </c>
      <c r="E4122" s="167" t="s">
        <v>5165</v>
      </c>
      <c r="F4122" s="167" t="s">
        <v>1408</v>
      </c>
      <c r="G4122" s="167" t="s">
        <v>1409</v>
      </c>
      <c r="I4122" s="167" t="s">
        <v>1405</v>
      </c>
      <c r="J4122" s="167" t="s">
        <v>1416</v>
      </c>
      <c r="K4122" s="167" t="s">
        <v>1279</v>
      </c>
      <c r="L4122" s="167" t="s">
        <v>1417</v>
      </c>
      <c r="M4122" s="167" t="s">
        <v>4313</v>
      </c>
      <c r="O4122" s="167">
        <v>11095</v>
      </c>
      <c r="P4122" s="167" t="s">
        <v>4987</v>
      </c>
      <c r="Q4122" s="167">
        <v>12.01</v>
      </c>
      <c r="S4122" s="167">
        <f t="shared" si="64"/>
        <v>12.01</v>
      </c>
      <c r="T4122" s="167" t="s">
        <v>1361</v>
      </c>
    </row>
    <row r="4123" spans="1:20">
      <c r="A4123" s="167">
        <v>52100</v>
      </c>
      <c r="B4123" s="168">
        <v>45931</v>
      </c>
      <c r="C4123" s="168">
        <v>45931</v>
      </c>
      <c r="D4123" s="167" t="s">
        <v>5165</v>
      </c>
      <c r="E4123" s="167" t="s">
        <v>5165</v>
      </c>
      <c r="F4123" s="167" t="s">
        <v>1408</v>
      </c>
      <c r="G4123" s="167" t="s">
        <v>1409</v>
      </c>
      <c r="I4123" s="167" t="s">
        <v>1405</v>
      </c>
      <c r="J4123" s="167" t="s">
        <v>1435</v>
      </c>
      <c r="K4123" s="167" t="s">
        <v>1279</v>
      </c>
      <c r="L4123" s="167" t="s">
        <v>1436</v>
      </c>
      <c r="M4123" s="167" t="s">
        <v>4313</v>
      </c>
      <c r="O4123" s="167">
        <v>11095</v>
      </c>
      <c r="P4123" s="167" t="s">
        <v>4987</v>
      </c>
      <c r="Q4123" s="167">
        <v>39.6</v>
      </c>
      <c r="S4123" s="167">
        <f t="shared" si="64"/>
        <v>39.6</v>
      </c>
      <c r="T4123" s="167" t="s">
        <v>1361</v>
      </c>
    </row>
    <row r="4124" spans="1:20">
      <c r="A4124" s="167">
        <v>52100</v>
      </c>
      <c r="B4124" s="168">
        <v>45931</v>
      </c>
      <c r="C4124" s="168">
        <v>45931</v>
      </c>
      <c r="D4124" s="167" t="s">
        <v>5165</v>
      </c>
      <c r="E4124" s="167" t="s">
        <v>5165</v>
      </c>
      <c r="F4124" s="167" t="s">
        <v>1408</v>
      </c>
      <c r="G4124" s="167" t="s">
        <v>1409</v>
      </c>
      <c r="I4124" s="167" t="s">
        <v>1405</v>
      </c>
      <c r="J4124" s="167" t="s">
        <v>1422</v>
      </c>
      <c r="K4124" s="167" t="s">
        <v>1279</v>
      </c>
      <c r="L4124" s="167" t="s">
        <v>1423</v>
      </c>
      <c r="M4124" s="167" t="s">
        <v>4313</v>
      </c>
      <c r="O4124" s="167">
        <v>11095</v>
      </c>
      <c r="P4124" s="167" t="s">
        <v>4987</v>
      </c>
      <c r="Q4124" s="167">
        <v>163.66</v>
      </c>
      <c r="S4124" s="167">
        <f t="shared" si="64"/>
        <v>163.66</v>
      </c>
      <c r="T4124" s="167" t="s">
        <v>1361</v>
      </c>
    </row>
    <row r="4125" spans="1:20">
      <c r="A4125" s="167">
        <v>52100</v>
      </c>
      <c r="B4125" s="168">
        <v>45931</v>
      </c>
      <c r="C4125" s="168">
        <v>45931</v>
      </c>
      <c r="D4125" s="167" t="s">
        <v>5165</v>
      </c>
      <c r="E4125" s="167" t="s">
        <v>5165</v>
      </c>
      <c r="F4125" s="167" t="s">
        <v>1408</v>
      </c>
      <c r="G4125" s="167" t="s">
        <v>1409</v>
      </c>
      <c r="I4125" s="167" t="s">
        <v>1405</v>
      </c>
      <c r="J4125" s="167" t="s">
        <v>3348</v>
      </c>
      <c r="K4125" s="167" t="s">
        <v>1279</v>
      </c>
      <c r="L4125" s="167" t="s">
        <v>3349</v>
      </c>
      <c r="M4125" s="167" t="s">
        <v>4313</v>
      </c>
      <c r="O4125" s="167">
        <v>11095</v>
      </c>
      <c r="P4125" s="167" t="s">
        <v>4987</v>
      </c>
      <c r="Q4125" s="167">
        <v>185</v>
      </c>
      <c r="S4125" s="167">
        <f t="shared" si="64"/>
        <v>185</v>
      </c>
      <c r="T4125" s="167" t="s">
        <v>1361</v>
      </c>
    </row>
    <row r="4126" spans="1:20">
      <c r="A4126" s="167">
        <v>52100</v>
      </c>
      <c r="B4126" s="168">
        <v>45931</v>
      </c>
      <c r="C4126" s="168">
        <v>45931</v>
      </c>
      <c r="D4126" s="167" t="s">
        <v>5165</v>
      </c>
      <c r="E4126" s="167" t="s">
        <v>5165</v>
      </c>
      <c r="F4126" s="167" t="s">
        <v>1408</v>
      </c>
      <c r="G4126" s="167" t="s">
        <v>1409</v>
      </c>
      <c r="I4126" s="167" t="s">
        <v>1405</v>
      </c>
      <c r="J4126" s="167" t="s">
        <v>1410</v>
      </c>
      <c r="K4126" s="167" t="s">
        <v>1279</v>
      </c>
      <c r="L4126" s="167" t="s">
        <v>1411</v>
      </c>
      <c r="M4126" s="167" t="s">
        <v>4313</v>
      </c>
      <c r="O4126" s="167">
        <v>11095</v>
      </c>
      <c r="P4126" s="167" t="s">
        <v>4987</v>
      </c>
      <c r="Q4126" s="167">
        <v>250</v>
      </c>
      <c r="S4126" s="167">
        <f t="shared" si="64"/>
        <v>250</v>
      </c>
      <c r="T4126" s="167" t="s">
        <v>1361</v>
      </c>
    </row>
    <row r="4127" spans="1:20">
      <c r="A4127" s="167">
        <v>52100</v>
      </c>
      <c r="B4127" s="168">
        <v>45931</v>
      </c>
      <c r="C4127" s="168">
        <v>45931</v>
      </c>
      <c r="D4127" s="167" t="s">
        <v>5166</v>
      </c>
      <c r="E4127" s="167" t="s">
        <v>5166</v>
      </c>
      <c r="F4127" s="167" t="s">
        <v>1408</v>
      </c>
      <c r="G4127" s="167" t="s">
        <v>1409</v>
      </c>
      <c r="I4127" s="167" t="s">
        <v>1405</v>
      </c>
      <c r="J4127" s="167" t="s">
        <v>4388</v>
      </c>
      <c r="K4127" s="167" t="s">
        <v>1286</v>
      </c>
      <c r="L4127" s="167" t="s">
        <v>4389</v>
      </c>
      <c r="M4127" s="167" t="s">
        <v>4390</v>
      </c>
      <c r="O4127" s="167">
        <v>11097</v>
      </c>
      <c r="P4127" s="167" t="s">
        <v>4987</v>
      </c>
      <c r="Q4127" s="167">
        <v>750</v>
      </c>
      <c r="S4127" s="167">
        <f t="shared" si="64"/>
        <v>750</v>
      </c>
      <c r="T4127" s="167" t="s">
        <v>1361</v>
      </c>
    </row>
    <row r="4128" spans="1:20">
      <c r="A4128" s="167">
        <v>52100</v>
      </c>
      <c r="B4128" s="168">
        <v>45931</v>
      </c>
      <c r="C4128" s="168">
        <v>45931</v>
      </c>
      <c r="D4128" s="167" t="s">
        <v>5166</v>
      </c>
      <c r="E4128" s="167" t="s">
        <v>5166</v>
      </c>
      <c r="F4128" s="167" t="s">
        <v>1408</v>
      </c>
      <c r="G4128" s="167" t="s">
        <v>1409</v>
      </c>
      <c r="I4128" s="167" t="s">
        <v>1405</v>
      </c>
      <c r="J4128" s="167" t="s">
        <v>1422</v>
      </c>
      <c r="K4128" s="167" t="s">
        <v>1286</v>
      </c>
      <c r="L4128" s="167" t="s">
        <v>1423</v>
      </c>
      <c r="M4128" s="167" t="s">
        <v>4390</v>
      </c>
      <c r="O4128" s="167">
        <v>11097</v>
      </c>
      <c r="P4128" s="167" t="s">
        <v>4987</v>
      </c>
      <c r="Q4128" s="167">
        <v>1531.39</v>
      </c>
      <c r="S4128" s="167">
        <f t="shared" si="64"/>
        <v>1531.39</v>
      </c>
      <c r="T4128" s="167" t="s">
        <v>1361</v>
      </c>
    </row>
    <row r="4129" spans="1:20">
      <c r="A4129" s="167">
        <v>52100</v>
      </c>
      <c r="B4129" s="168">
        <v>45931</v>
      </c>
      <c r="C4129" s="168">
        <v>45931</v>
      </c>
      <c r="D4129" s="167" t="s">
        <v>5320</v>
      </c>
      <c r="E4129" s="167" t="s">
        <v>5320</v>
      </c>
      <c r="F4129" s="167" t="s">
        <v>1425</v>
      </c>
      <c r="G4129" s="167" t="s">
        <v>1426</v>
      </c>
      <c r="I4129" s="167" t="s">
        <v>1405</v>
      </c>
      <c r="J4129" s="167" t="s">
        <v>1450</v>
      </c>
      <c r="K4129" s="167" t="s">
        <v>1286</v>
      </c>
      <c r="L4129" s="167" t="s">
        <v>1451</v>
      </c>
      <c r="M4129" s="167" t="s">
        <v>4390</v>
      </c>
      <c r="O4129" s="167">
        <v>11098</v>
      </c>
      <c r="P4129" s="167" t="s">
        <v>4987</v>
      </c>
      <c r="Q4129" s="167">
        <v>2.66</v>
      </c>
      <c r="S4129" s="167">
        <f t="shared" si="64"/>
        <v>2.66</v>
      </c>
      <c r="T4129" s="167" t="s">
        <v>1361</v>
      </c>
    </row>
    <row r="4130" spans="1:20">
      <c r="A4130" s="167">
        <v>52100</v>
      </c>
      <c r="B4130" s="168">
        <v>45931</v>
      </c>
      <c r="C4130" s="168">
        <v>45931</v>
      </c>
      <c r="D4130" s="167" t="s">
        <v>5320</v>
      </c>
      <c r="E4130" s="167" t="s">
        <v>5320</v>
      </c>
      <c r="F4130" s="167" t="s">
        <v>1425</v>
      </c>
      <c r="G4130" s="167" t="s">
        <v>1426</v>
      </c>
      <c r="I4130" s="167" t="s">
        <v>1405</v>
      </c>
      <c r="J4130" s="167" t="s">
        <v>1450</v>
      </c>
      <c r="K4130" s="167" t="s">
        <v>1286</v>
      </c>
      <c r="L4130" s="167" t="s">
        <v>1451</v>
      </c>
      <c r="M4130" s="167" t="s">
        <v>4390</v>
      </c>
      <c r="O4130" s="167">
        <v>11098</v>
      </c>
      <c r="P4130" s="167" t="s">
        <v>4987</v>
      </c>
      <c r="Q4130" s="167">
        <v>2.66</v>
      </c>
      <c r="S4130" s="167">
        <f t="shared" si="64"/>
        <v>2.66</v>
      </c>
      <c r="T4130" s="167" t="s">
        <v>1361</v>
      </c>
    </row>
    <row r="4131" spans="1:20">
      <c r="A4131" s="167">
        <v>52100</v>
      </c>
      <c r="B4131" s="168">
        <v>45931</v>
      </c>
      <c r="C4131" s="168">
        <v>45931</v>
      </c>
      <c r="D4131" s="167" t="s">
        <v>6150</v>
      </c>
      <c r="E4131" s="167" t="s">
        <v>6150</v>
      </c>
      <c r="F4131" s="167" t="s">
        <v>1408</v>
      </c>
      <c r="G4131" s="167" t="s">
        <v>1409</v>
      </c>
      <c r="I4131" s="167" t="s">
        <v>1405</v>
      </c>
      <c r="J4131" s="167" t="s">
        <v>1435</v>
      </c>
      <c r="K4131" s="167" t="s">
        <v>1286</v>
      </c>
      <c r="L4131" s="167" t="s">
        <v>1436</v>
      </c>
      <c r="M4131" s="167" t="s">
        <v>4390</v>
      </c>
      <c r="O4131" s="167">
        <v>11099</v>
      </c>
      <c r="P4131" s="167" t="s">
        <v>4987</v>
      </c>
      <c r="Q4131" s="167">
        <v>945</v>
      </c>
      <c r="S4131" s="167">
        <f t="shared" si="64"/>
        <v>945</v>
      </c>
      <c r="T4131" s="167" t="s">
        <v>1361</v>
      </c>
    </row>
    <row r="4132" spans="1:20">
      <c r="A4132" s="167">
        <v>52100</v>
      </c>
      <c r="B4132" s="168">
        <v>45931</v>
      </c>
      <c r="C4132" s="168">
        <v>45931</v>
      </c>
      <c r="D4132" s="167" t="s">
        <v>6150</v>
      </c>
      <c r="E4132" s="167" t="s">
        <v>6150</v>
      </c>
      <c r="F4132" s="167" t="s">
        <v>1408</v>
      </c>
      <c r="G4132" s="167" t="s">
        <v>1409</v>
      </c>
      <c r="I4132" s="167" t="s">
        <v>1405</v>
      </c>
      <c r="J4132" s="167" t="s">
        <v>1413</v>
      </c>
      <c r="K4132" s="167" t="s">
        <v>1286</v>
      </c>
      <c r="L4132" s="167" t="s">
        <v>1414</v>
      </c>
      <c r="M4132" s="167" t="s">
        <v>4390</v>
      </c>
      <c r="O4132" s="167">
        <v>11099</v>
      </c>
      <c r="P4132" s="167" t="s">
        <v>4987</v>
      </c>
      <c r="Q4132" s="167">
        <v>3076.5</v>
      </c>
      <c r="S4132" s="167">
        <f t="shared" si="64"/>
        <v>3076.5</v>
      </c>
      <c r="T4132" s="167" t="s">
        <v>1361</v>
      </c>
    </row>
    <row r="4133" spans="1:20">
      <c r="A4133" s="167">
        <v>52100</v>
      </c>
      <c r="B4133" s="168">
        <v>45931</v>
      </c>
      <c r="C4133" s="168">
        <v>45931</v>
      </c>
      <c r="D4133" s="167" t="s">
        <v>5167</v>
      </c>
      <c r="E4133" s="167" t="s">
        <v>5167</v>
      </c>
      <c r="F4133" s="167" t="s">
        <v>1408</v>
      </c>
      <c r="G4133" s="167" t="s">
        <v>1409</v>
      </c>
      <c r="I4133" s="167" t="s">
        <v>1405</v>
      </c>
      <c r="J4133" s="167" t="s">
        <v>1435</v>
      </c>
      <c r="K4133" s="167" t="s">
        <v>1294</v>
      </c>
      <c r="L4133" s="167" t="s">
        <v>1436</v>
      </c>
      <c r="M4133" s="167" t="s">
        <v>4401</v>
      </c>
      <c r="O4133" s="167">
        <v>11101</v>
      </c>
      <c r="P4133" s="167" t="s">
        <v>4987</v>
      </c>
      <c r="Q4133" s="167">
        <v>46.8</v>
      </c>
      <c r="S4133" s="167">
        <f t="shared" si="64"/>
        <v>46.8</v>
      </c>
      <c r="T4133" s="167" t="s">
        <v>1361</v>
      </c>
    </row>
    <row r="4134" spans="1:20">
      <c r="A4134" s="167">
        <v>52100</v>
      </c>
      <c r="B4134" s="168">
        <v>45931</v>
      </c>
      <c r="C4134" s="168">
        <v>45931</v>
      </c>
      <c r="D4134" s="167" t="s">
        <v>5167</v>
      </c>
      <c r="E4134" s="167" t="s">
        <v>5167</v>
      </c>
      <c r="F4134" s="167" t="s">
        <v>1408</v>
      </c>
      <c r="G4134" s="167" t="s">
        <v>1409</v>
      </c>
      <c r="I4134" s="167" t="s">
        <v>1405</v>
      </c>
      <c r="J4134" s="167" t="s">
        <v>1432</v>
      </c>
      <c r="K4134" s="167" t="s">
        <v>1294</v>
      </c>
      <c r="L4134" s="167" t="s">
        <v>1433</v>
      </c>
      <c r="M4134" s="167" t="s">
        <v>4401</v>
      </c>
      <c r="O4134" s="167">
        <v>11101</v>
      </c>
      <c r="P4134" s="167" t="s">
        <v>4987</v>
      </c>
      <c r="Q4134" s="167">
        <v>76.5</v>
      </c>
      <c r="S4134" s="167">
        <f t="shared" si="64"/>
        <v>76.5</v>
      </c>
      <c r="T4134" s="167" t="s">
        <v>1361</v>
      </c>
    </row>
    <row r="4135" spans="1:20">
      <c r="A4135" s="167">
        <v>52100</v>
      </c>
      <c r="B4135" s="168">
        <v>45931</v>
      </c>
      <c r="C4135" s="168">
        <v>45931</v>
      </c>
      <c r="D4135" s="167" t="s">
        <v>5167</v>
      </c>
      <c r="E4135" s="167" t="s">
        <v>5167</v>
      </c>
      <c r="F4135" s="167" t="s">
        <v>1408</v>
      </c>
      <c r="G4135" s="167" t="s">
        <v>1409</v>
      </c>
      <c r="I4135" s="167" t="s">
        <v>1405</v>
      </c>
      <c r="J4135" s="167" t="s">
        <v>1422</v>
      </c>
      <c r="K4135" s="167" t="s">
        <v>1294</v>
      </c>
      <c r="L4135" s="167" t="s">
        <v>1423</v>
      </c>
      <c r="M4135" s="167" t="s">
        <v>4401</v>
      </c>
      <c r="O4135" s="167">
        <v>11101</v>
      </c>
      <c r="P4135" s="167" t="s">
        <v>4987</v>
      </c>
      <c r="Q4135" s="167">
        <v>101.87</v>
      </c>
      <c r="S4135" s="167">
        <f t="shared" si="64"/>
        <v>101.87</v>
      </c>
      <c r="T4135" s="167" t="s">
        <v>1361</v>
      </c>
    </row>
    <row r="4136" spans="1:20">
      <c r="A4136" s="167">
        <v>52100</v>
      </c>
      <c r="B4136" s="168">
        <v>45931</v>
      </c>
      <c r="C4136" s="168">
        <v>45931</v>
      </c>
      <c r="D4136" s="167" t="s">
        <v>5167</v>
      </c>
      <c r="E4136" s="167" t="s">
        <v>5167</v>
      </c>
      <c r="F4136" s="167" t="s">
        <v>1408</v>
      </c>
      <c r="G4136" s="167" t="s">
        <v>1409</v>
      </c>
      <c r="I4136" s="167" t="s">
        <v>1405</v>
      </c>
      <c r="J4136" s="167" t="s">
        <v>1413</v>
      </c>
      <c r="K4136" s="167" t="s">
        <v>1294</v>
      </c>
      <c r="L4136" s="167" t="s">
        <v>1414</v>
      </c>
      <c r="M4136" s="167" t="s">
        <v>4401</v>
      </c>
      <c r="O4136" s="167">
        <v>11101</v>
      </c>
      <c r="P4136" s="167" t="s">
        <v>4987</v>
      </c>
      <c r="Q4136" s="167">
        <v>174.05</v>
      </c>
      <c r="S4136" s="167">
        <f t="shared" si="64"/>
        <v>174.05</v>
      </c>
      <c r="T4136" s="167" t="s">
        <v>1361</v>
      </c>
    </row>
    <row r="4137" spans="1:20">
      <c r="A4137" s="167">
        <v>52100</v>
      </c>
      <c r="B4137" s="168">
        <v>45931</v>
      </c>
      <c r="C4137" s="168">
        <v>45931</v>
      </c>
      <c r="D4137" s="167" t="s">
        <v>5168</v>
      </c>
      <c r="E4137" s="167" t="s">
        <v>5168</v>
      </c>
      <c r="F4137" s="167" t="s">
        <v>1408</v>
      </c>
      <c r="G4137" s="167" t="s">
        <v>1409</v>
      </c>
      <c r="I4137" s="167" t="s">
        <v>1405</v>
      </c>
      <c r="J4137" s="167" t="s">
        <v>1435</v>
      </c>
      <c r="K4137" s="167" t="s">
        <v>1304</v>
      </c>
      <c r="L4137" s="167" t="s">
        <v>1436</v>
      </c>
      <c r="M4137" s="167" t="s">
        <v>4528</v>
      </c>
      <c r="O4137" s="167">
        <v>11102</v>
      </c>
      <c r="P4137" s="167" t="s">
        <v>4987</v>
      </c>
      <c r="Q4137" s="167">
        <v>9</v>
      </c>
      <c r="S4137" s="167">
        <f t="shared" si="64"/>
        <v>9</v>
      </c>
      <c r="T4137" s="167" t="s">
        <v>1361</v>
      </c>
    </row>
    <row r="4138" spans="1:20">
      <c r="A4138" s="167">
        <v>52100</v>
      </c>
      <c r="B4138" s="168">
        <v>45931</v>
      </c>
      <c r="C4138" s="168">
        <v>45931</v>
      </c>
      <c r="D4138" s="167" t="s">
        <v>5168</v>
      </c>
      <c r="E4138" s="167" t="s">
        <v>5168</v>
      </c>
      <c r="F4138" s="167" t="s">
        <v>1408</v>
      </c>
      <c r="G4138" s="167" t="s">
        <v>1409</v>
      </c>
      <c r="I4138" s="167" t="s">
        <v>1405</v>
      </c>
      <c r="J4138" s="167" t="s">
        <v>1416</v>
      </c>
      <c r="K4138" s="167" t="s">
        <v>1304</v>
      </c>
      <c r="L4138" s="167" t="s">
        <v>1417</v>
      </c>
      <c r="M4138" s="167" t="s">
        <v>4528</v>
      </c>
      <c r="O4138" s="167">
        <v>11102</v>
      </c>
      <c r="P4138" s="167" t="s">
        <v>4987</v>
      </c>
      <c r="Q4138" s="167">
        <v>12.01</v>
      </c>
      <c r="S4138" s="167">
        <f t="shared" si="64"/>
        <v>12.01</v>
      </c>
      <c r="T4138" s="167" t="s">
        <v>1361</v>
      </c>
    </row>
    <row r="4139" spans="1:20">
      <c r="A4139" s="167">
        <v>52100</v>
      </c>
      <c r="B4139" s="168">
        <v>45931</v>
      </c>
      <c r="C4139" s="168">
        <v>45931</v>
      </c>
      <c r="D4139" s="167" t="s">
        <v>5168</v>
      </c>
      <c r="E4139" s="167" t="s">
        <v>5168</v>
      </c>
      <c r="F4139" s="167" t="s">
        <v>1408</v>
      </c>
      <c r="G4139" s="167" t="s">
        <v>1409</v>
      </c>
      <c r="I4139" s="167" t="s">
        <v>1405</v>
      </c>
      <c r="J4139" s="167" t="s">
        <v>1422</v>
      </c>
      <c r="K4139" s="167" t="s">
        <v>1304</v>
      </c>
      <c r="L4139" s="167" t="s">
        <v>1423</v>
      </c>
      <c r="M4139" s="167" t="s">
        <v>4528</v>
      </c>
      <c r="O4139" s="167">
        <v>11102</v>
      </c>
      <c r="P4139" s="167" t="s">
        <v>4987</v>
      </c>
      <c r="Q4139" s="167">
        <v>25.05</v>
      </c>
      <c r="S4139" s="167">
        <f t="shared" si="64"/>
        <v>25.05</v>
      </c>
      <c r="T4139" s="167" t="s">
        <v>1361</v>
      </c>
    </row>
    <row r="4140" spans="1:20">
      <c r="A4140" s="167">
        <v>52100</v>
      </c>
      <c r="B4140" s="168">
        <v>45931</v>
      </c>
      <c r="C4140" s="168">
        <v>45931</v>
      </c>
      <c r="D4140" s="167" t="s">
        <v>5168</v>
      </c>
      <c r="E4140" s="167" t="s">
        <v>5168</v>
      </c>
      <c r="F4140" s="167" t="s">
        <v>1408</v>
      </c>
      <c r="G4140" s="167" t="s">
        <v>1409</v>
      </c>
      <c r="I4140" s="167" t="s">
        <v>1405</v>
      </c>
      <c r="J4140" s="167" t="s">
        <v>1410</v>
      </c>
      <c r="K4140" s="167" t="s">
        <v>1304</v>
      </c>
      <c r="L4140" s="167" t="s">
        <v>1411</v>
      </c>
      <c r="M4140" s="167" t="s">
        <v>4528</v>
      </c>
      <c r="O4140" s="167">
        <v>11102</v>
      </c>
      <c r="P4140" s="167" t="s">
        <v>4987</v>
      </c>
      <c r="Q4140" s="167">
        <v>125</v>
      </c>
      <c r="S4140" s="167">
        <f t="shared" si="64"/>
        <v>125</v>
      </c>
      <c r="T4140" s="167" t="s">
        <v>1361</v>
      </c>
    </row>
    <row r="4141" spans="1:20">
      <c r="A4141" s="167">
        <v>52100</v>
      </c>
      <c r="B4141" s="168">
        <v>45931</v>
      </c>
      <c r="C4141" s="168">
        <v>45931</v>
      </c>
      <c r="D4141" s="167" t="s">
        <v>5536</v>
      </c>
      <c r="E4141" s="167" t="s">
        <v>5536</v>
      </c>
      <c r="F4141" s="167" t="s">
        <v>1408</v>
      </c>
      <c r="G4141" s="167" t="s">
        <v>1409</v>
      </c>
      <c r="I4141" s="167" t="s">
        <v>1405</v>
      </c>
      <c r="J4141" s="167" t="s">
        <v>1416</v>
      </c>
      <c r="K4141" s="167" t="s">
        <v>1318</v>
      </c>
      <c r="L4141" s="167" t="s">
        <v>1417</v>
      </c>
      <c r="M4141" s="167" t="s">
        <v>4701</v>
      </c>
      <c r="O4141" s="167">
        <v>11103</v>
      </c>
      <c r="P4141" s="167" t="s">
        <v>4987</v>
      </c>
      <c r="Q4141" s="167">
        <v>25</v>
      </c>
      <c r="S4141" s="167">
        <f t="shared" si="64"/>
        <v>25</v>
      </c>
      <c r="T4141" s="167" t="s">
        <v>1361</v>
      </c>
    </row>
    <row r="4142" spans="1:20">
      <c r="A4142" s="167">
        <v>52100</v>
      </c>
      <c r="B4142" s="168">
        <v>45931</v>
      </c>
      <c r="C4142" s="168">
        <v>45931</v>
      </c>
      <c r="D4142" s="167" t="s">
        <v>5536</v>
      </c>
      <c r="E4142" s="167" t="s">
        <v>5536</v>
      </c>
      <c r="F4142" s="167" t="s">
        <v>1408</v>
      </c>
      <c r="G4142" s="167" t="s">
        <v>1409</v>
      </c>
      <c r="I4142" s="167" t="s">
        <v>1405</v>
      </c>
      <c r="J4142" s="167" t="s">
        <v>1435</v>
      </c>
      <c r="K4142" s="167" t="s">
        <v>1318</v>
      </c>
      <c r="L4142" s="167" t="s">
        <v>1436</v>
      </c>
      <c r="M4142" s="167" t="s">
        <v>4701</v>
      </c>
      <c r="O4142" s="167">
        <v>11103</v>
      </c>
      <c r="P4142" s="167" t="s">
        <v>4987</v>
      </c>
      <c r="Q4142" s="167">
        <v>74.7</v>
      </c>
      <c r="S4142" s="167">
        <f t="shared" si="64"/>
        <v>74.7</v>
      </c>
      <c r="T4142" s="167" t="s">
        <v>1361</v>
      </c>
    </row>
    <row r="4143" spans="1:20">
      <c r="A4143" s="167">
        <v>52100</v>
      </c>
      <c r="B4143" s="168">
        <v>45931</v>
      </c>
      <c r="C4143" s="168">
        <v>45931</v>
      </c>
      <c r="D4143" s="167" t="s">
        <v>5536</v>
      </c>
      <c r="E4143" s="167" t="s">
        <v>5536</v>
      </c>
      <c r="F4143" s="167" t="s">
        <v>1408</v>
      </c>
      <c r="G4143" s="167" t="s">
        <v>1409</v>
      </c>
      <c r="I4143" s="167" t="s">
        <v>1405</v>
      </c>
      <c r="J4143" s="167" t="s">
        <v>1422</v>
      </c>
      <c r="K4143" s="167" t="s">
        <v>1318</v>
      </c>
      <c r="L4143" s="167" t="s">
        <v>1423</v>
      </c>
      <c r="M4143" s="167" t="s">
        <v>4701</v>
      </c>
      <c r="O4143" s="167">
        <v>11103</v>
      </c>
      <c r="P4143" s="167" t="s">
        <v>4987</v>
      </c>
      <c r="Q4143" s="167">
        <v>140</v>
      </c>
      <c r="S4143" s="167">
        <f t="shared" si="64"/>
        <v>140</v>
      </c>
      <c r="T4143" s="167" t="s">
        <v>1361</v>
      </c>
    </row>
    <row r="4144" spans="1:20">
      <c r="A4144" s="167">
        <v>52100</v>
      </c>
      <c r="B4144" s="168">
        <v>45931</v>
      </c>
      <c r="C4144" s="168">
        <v>45931</v>
      </c>
      <c r="D4144" s="167" t="s">
        <v>5536</v>
      </c>
      <c r="E4144" s="167" t="s">
        <v>5536</v>
      </c>
      <c r="F4144" s="167" t="s">
        <v>1408</v>
      </c>
      <c r="G4144" s="167" t="s">
        <v>1409</v>
      </c>
      <c r="I4144" s="167" t="s">
        <v>1405</v>
      </c>
      <c r="J4144" s="167" t="s">
        <v>1432</v>
      </c>
      <c r="K4144" s="167" t="s">
        <v>1318</v>
      </c>
      <c r="L4144" s="167" t="s">
        <v>1433</v>
      </c>
      <c r="M4144" s="167" t="s">
        <v>4701</v>
      </c>
      <c r="O4144" s="167">
        <v>11103</v>
      </c>
      <c r="P4144" s="167" t="s">
        <v>4987</v>
      </c>
      <c r="Q4144" s="167">
        <v>160</v>
      </c>
      <c r="S4144" s="167">
        <f t="shared" si="64"/>
        <v>160</v>
      </c>
      <c r="T4144" s="167" t="s">
        <v>1361</v>
      </c>
    </row>
    <row r="4145" spans="1:20">
      <c r="A4145" s="167">
        <v>52100</v>
      </c>
      <c r="B4145" s="168">
        <v>45931</v>
      </c>
      <c r="C4145" s="168">
        <v>45931</v>
      </c>
      <c r="D4145" s="167" t="s">
        <v>5536</v>
      </c>
      <c r="E4145" s="167" t="s">
        <v>5536</v>
      </c>
      <c r="F4145" s="167" t="s">
        <v>1408</v>
      </c>
      <c r="G4145" s="167" t="s">
        <v>1409</v>
      </c>
      <c r="I4145" s="167" t="s">
        <v>1405</v>
      </c>
      <c r="J4145" s="167" t="s">
        <v>1413</v>
      </c>
      <c r="K4145" s="167" t="s">
        <v>1318</v>
      </c>
      <c r="L4145" s="167" t="s">
        <v>1414</v>
      </c>
      <c r="M4145" s="167" t="s">
        <v>4701</v>
      </c>
      <c r="O4145" s="167">
        <v>11103</v>
      </c>
      <c r="P4145" s="167" t="s">
        <v>4987</v>
      </c>
      <c r="Q4145" s="167">
        <v>204</v>
      </c>
      <c r="S4145" s="167">
        <f t="shared" si="64"/>
        <v>204</v>
      </c>
      <c r="T4145" s="167" t="s">
        <v>1361</v>
      </c>
    </row>
    <row r="4146" spans="1:20">
      <c r="A4146" s="167">
        <v>52100</v>
      </c>
      <c r="B4146" s="168">
        <v>45931</v>
      </c>
      <c r="C4146" s="168">
        <v>45931</v>
      </c>
      <c r="D4146" s="167" t="s">
        <v>5169</v>
      </c>
      <c r="E4146" s="167" t="s">
        <v>5169</v>
      </c>
      <c r="F4146" s="167" t="s">
        <v>1408</v>
      </c>
      <c r="G4146" s="167" t="s">
        <v>1409</v>
      </c>
      <c r="I4146" s="167" t="s">
        <v>1405</v>
      </c>
      <c r="J4146" s="167" t="s">
        <v>1435</v>
      </c>
      <c r="K4146" s="167" t="s">
        <v>1321</v>
      </c>
      <c r="L4146" s="167" t="s">
        <v>1436</v>
      </c>
      <c r="M4146" s="167" t="s">
        <v>4801</v>
      </c>
      <c r="O4146" s="167">
        <v>11104</v>
      </c>
      <c r="P4146" s="167" t="s">
        <v>4987</v>
      </c>
      <c r="Q4146" s="167">
        <v>20.7</v>
      </c>
      <c r="S4146" s="167">
        <f t="shared" si="64"/>
        <v>20.7</v>
      </c>
      <c r="T4146" s="167" t="s">
        <v>1361</v>
      </c>
    </row>
    <row r="4147" spans="1:20">
      <c r="A4147" s="167">
        <v>52100</v>
      </c>
      <c r="B4147" s="168">
        <v>45931</v>
      </c>
      <c r="C4147" s="168">
        <v>45931</v>
      </c>
      <c r="D4147" s="167" t="s">
        <v>5169</v>
      </c>
      <c r="E4147" s="167" t="s">
        <v>5169</v>
      </c>
      <c r="F4147" s="167" t="s">
        <v>1408</v>
      </c>
      <c r="G4147" s="167" t="s">
        <v>1409</v>
      </c>
      <c r="I4147" s="167" t="s">
        <v>1405</v>
      </c>
      <c r="J4147" s="167" t="s">
        <v>1422</v>
      </c>
      <c r="K4147" s="167" t="s">
        <v>1321</v>
      </c>
      <c r="L4147" s="167" t="s">
        <v>1423</v>
      </c>
      <c r="M4147" s="167" t="s">
        <v>4801</v>
      </c>
      <c r="O4147" s="167">
        <v>11104</v>
      </c>
      <c r="P4147" s="167" t="s">
        <v>4987</v>
      </c>
      <c r="Q4147" s="167">
        <v>45.09</v>
      </c>
      <c r="S4147" s="167">
        <f t="shared" si="64"/>
        <v>45.09</v>
      </c>
      <c r="T4147" s="167" t="s">
        <v>1361</v>
      </c>
    </row>
    <row r="4148" spans="1:20">
      <c r="A4148" s="167">
        <v>52100</v>
      </c>
      <c r="B4148" s="168">
        <v>45931</v>
      </c>
      <c r="C4148" s="168">
        <v>45931</v>
      </c>
      <c r="D4148" s="167" t="s">
        <v>5169</v>
      </c>
      <c r="E4148" s="167" t="s">
        <v>5169</v>
      </c>
      <c r="F4148" s="167" t="s">
        <v>1408</v>
      </c>
      <c r="G4148" s="167" t="s">
        <v>1409</v>
      </c>
      <c r="I4148" s="167" t="s">
        <v>1405</v>
      </c>
      <c r="J4148" s="167" t="s">
        <v>1413</v>
      </c>
      <c r="K4148" s="167" t="s">
        <v>1321</v>
      </c>
      <c r="L4148" s="167" t="s">
        <v>1414</v>
      </c>
      <c r="M4148" s="167" t="s">
        <v>4801</v>
      </c>
      <c r="O4148" s="167">
        <v>11104</v>
      </c>
      <c r="P4148" s="167" t="s">
        <v>4987</v>
      </c>
      <c r="Q4148" s="167">
        <v>67.849999999999994</v>
      </c>
      <c r="S4148" s="167">
        <f t="shared" si="64"/>
        <v>67.849999999999994</v>
      </c>
      <c r="T4148" s="167" t="s">
        <v>1361</v>
      </c>
    </row>
    <row r="4149" spans="1:20">
      <c r="A4149" s="167">
        <v>52100</v>
      </c>
      <c r="B4149" s="168">
        <v>45931</v>
      </c>
      <c r="C4149" s="168">
        <v>45931</v>
      </c>
      <c r="D4149" s="167" t="s">
        <v>5169</v>
      </c>
      <c r="E4149" s="167" t="s">
        <v>5169</v>
      </c>
      <c r="F4149" s="167" t="s">
        <v>1408</v>
      </c>
      <c r="G4149" s="167" t="s">
        <v>1409</v>
      </c>
      <c r="I4149" s="167" t="s">
        <v>1405</v>
      </c>
      <c r="J4149" s="167" t="s">
        <v>1410</v>
      </c>
      <c r="K4149" s="167" t="s">
        <v>1321</v>
      </c>
      <c r="L4149" s="167" t="s">
        <v>1411</v>
      </c>
      <c r="M4149" s="167" t="s">
        <v>4801</v>
      </c>
      <c r="O4149" s="167">
        <v>11104</v>
      </c>
      <c r="P4149" s="167" t="s">
        <v>4987</v>
      </c>
      <c r="Q4149" s="167">
        <v>125</v>
      </c>
      <c r="S4149" s="167">
        <f t="shared" si="64"/>
        <v>125</v>
      </c>
      <c r="T4149" s="167" t="s">
        <v>1361</v>
      </c>
    </row>
    <row r="4150" spans="1:20">
      <c r="A4150" s="167">
        <v>52100</v>
      </c>
      <c r="B4150" s="168">
        <v>45931</v>
      </c>
      <c r="C4150" s="168">
        <v>45931</v>
      </c>
      <c r="D4150" s="167" t="s">
        <v>5170</v>
      </c>
      <c r="E4150" s="167" t="s">
        <v>5170</v>
      </c>
      <c r="F4150" s="167" t="s">
        <v>1408</v>
      </c>
      <c r="G4150" s="167" t="s">
        <v>1409</v>
      </c>
      <c r="I4150" s="167" t="s">
        <v>1405</v>
      </c>
      <c r="J4150" s="167" t="s">
        <v>1435</v>
      </c>
      <c r="K4150" s="167" t="s">
        <v>1335</v>
      </c>
      <c r="L4150" s="167" t="s">
        <v>1436</v>
      </c>
      <c r="M4150" s="167" t="s">
        <v>4846</v>
      </c>
      <c r="O4150" s="167">
        <v>11105</v>
      </c>
      <c r="P4150" s="167" t="s">
        <v>4987</v>
      </c>
      <c r="Q4150" s="167">
        <v>49.5</v>
      </c>
      <c r="S4150" s="167">
        <f t="shared" si="64"/>
        <v>49.5</v>
      </c>
      <c r="T4150" s="167" t="s">
        <v>1361</v>
      </c>
    </row>
    <row r="4151" spans="1:20">
      <c r="A4151" s="167">
        <v>52100</v>
      </c>
      <c r="B4151" s="168">
        <v>45931</v>
      </c>
      <c r="C4151" s="168">
        <v>45931</v>
      </c>
      <c r="D4151" s="167" t="s">
        <v>5170</v>
      </c>
      <c r="E4151" s="167" t="s">
        <v>5170</v>
      </c>
      <c r="F4151" s="167" t="s">
        <v>1408</v>
      </c>
      <c r="G4151" s="167" t="s">
        <v>1409</v>
      </c>
      <c r="I4151" s="167" t="s">
        <v>1405</v>
      </c>
      <c r="J4151" s="167" t="s">
        <v>1422</v>
      </c>
      <c r="K4151" s="167" t="s">
        <v>1335</v>
      </c>
      <c r="L4151" s="167" t="s">
        <v>1423</v>
      </c>
      <c r="M4151" s="167" t="s">
        <v>4846</v>
      </c>
      <c r="O4151" s="167">
        <v>11105</v>
      </c>
      <c r="P4151" s="167" t="s">
        <v>4987</v>
      </c>
      <c r="Q4151" s="167">
        <v>63.46</v>
      </c>
      <c r="S4151" s="167">
        <f t="shared" si="64"/>
        <v>63.46</v>
      </c>
      <c r="T4151" s="167" t="s">
        <v>1361</v>
      </c>
    </row>
    <row r="4152" spans="1:20">
      <c r="A4152" s="167">
        <v>52100</v>
      </c>
      <c r="B4152" s="168">
        <v>45931</v>
      </c>
      <c r="C4152" s="168">
        <v>45931</v>
      </c>
      <c r="D4152" s="167" t="s">
        <v>5170</v>
      </c>
      <c r="E4152" s="167" t="s">
        <v>5170</v>
      </c>
      <c r="F4152" s="167" t="s">
        <v>1408</v>
      </c>
      <c r="G4152" s="167" t="s">
        <v>1409</v>
      </c>
      <c r="I4152" s="167" t="s">
        <v>1405</v>
      </c>
      <c r="J4152" s="167" t="s">
        <v>1413</v>
      </c>
      <c r="K4152" s="167" t="s">
        <v>1335</v>
      </c>
      <c r="L4152" s="167" t="s">
        <v>1414</v>
      </c>
      <c r="M4152" s="167" t="s">
        <v>4846</v>
      </c>
      <c r="O4152" s="167">
        <v>11105</v>
      </c>
      <c r="P4152" s="167" t="s">
        <v>4987</v>
      </c>
      <c r="Q4152" s="167">
        <v>94.4</v>
      </c>
      <c r="S4152" s="167">
        <f t="shared" si="64"/>
        <v>94.4</v>
      </c>
      <c r="T4152" s="167" t="s">
        <v>1361</v>
      </c>
    </row>
    <row r="4153" spans="1:20">
      <c r="A4153" s="167">
        <v>52100</v>
      </c>
      <c r="B4153" s="168">
        <v>45931</v>
      </c>
      <c r="C4153" s="168">
        <v>45931</v>
      </c>
      <c r="D4153" s="167" t="s">
        <v>5170</v>
      </c>
      <c r="E4153" s="167" t="s">
        <v>5170</v>
      </c>
      <c r="F4153" s="167" t="s">
        <v>1408</v>
      </c>
      <c r="G4153" s="167" t="s">
        <v>1409</v>
      </c>
      <c r="I4153" s="167" t="s">
        <v>1405</v>
      </c>
      <c r="J4153" s="167" t="s">
        <v>1410</v>
      </c>
      <c r="K4153" s="167" t="s">
        <v>1335</v>
      </c>
      <c r="L4153" s="167" t="s">
        <v>1411</v>
      </c>
      <c r="M4153" s="167" t="s">
        <v>4846</v>
      </c>
      <c r="O4153" s="167">
        <v>11105</v>
      </c>
      <c r="P4153" s="167" t="s">
        <v>4987</v>
      </c>
      <c r="Q4153" s="167">
        <v>250</v>
      </c>
      <c r="S4153" s="167">
        <f t="shared" si="64"/>
        <v>250</v>
      </c>
      <c r="T4153" s="167" t="s">
        <v>1361</v>
      </c>
    </row>
    <row r="4154" spans="1:20">
      <c r="A4154" s="167">
        <v>52100</v>
      </c>
      <c r="B4154" s="168">
        <v>45931</v>
      </c>
      <c r="C4154" s="168">
        <v>45931</v>
      </c>
      <c r="D4154" s="167" t="s">
        <v>5171</v>
      </c>
      <c r="E4154" s="167" t="s">
        <v>5171</v>
      </c>
      <c r="F4154" s="167" t="s">
        <v>1408</v>
      </c>
      <c r="G4154" s="167" t="s">
        <v>1409</v>
      </c>
      <c r="I4154" s="167" t="s">
        <v>1405</v>
      </c>
      <c r="J4154" s="167" t="s">
        <v>3348</v>
      </c>
      <c r="K4154" s="167" t="s">
        <v>1348</v>
      </c>
      <c r="L4154" s="167" t="s">
        <v>3349</v>
      </c>
      <c r="M4154" s="167" t="s">
        <v>4898</v>
      </c>
      <c r="O4154" s="167">
        <v>11106</v>
      </c>
      <c r="P4154" s="167" t="s">
        <v>4987</v>
      </c>
      <c r="Q4154" s="167">
        <v>185</v>
      </c>
      <c r="S4154" s="167">
        <f t="shared" si="64"/>
        <v>185</v>
      </c>
      <c r="T4154" s="167" t="s">
        <v>1361</v>
      </c>
    </row>
    <row r="4155" spans="1:20">
      <c r="A4155" s="167">
        <v>52100</v>
      </c>
      <c r="B4155" s="168">
        <v>45931</v>
      </c>
      <c r="C4155" s="168">
        <v>45931</v>
      </c>
      <c r="D4155" s="167" t="s">
        <v>5171</v>
      </c>
      <c r="E4155" s="167" t="s">
        <v>5171</v>
      </c>
      <c r="F4155" s="167" t="s">
        <v>1408</v>
      </c>
      <c r="G4155" s="167" t="s">
        <v>1409</v>
      </c>
      <c r="I4155" s="167" t="s">
        <v>1405</v>
      </c>
      <c r="J4155" s="167" t="s">
        <v>1422</v>
      </c>
      <c r="K4155" s="167" t="s">
        <v>1348</v>
      </c>
      <c r="L4155" s="167" t="s">
        <v>1423</v>
      </c>
      <c r="M4155" s="167" t="s">
        <v>4898</v>
      </c>
      <c r="O4155" s="167">
        <v>11106</v>
      </c>
      <c r="P4155" s="167" t="s">
        <v>4987</v>
      </c>
      <c r="Q4155" s="167">
        <v>308.95</v>
      </c>
      <c r="S4155" s="167">
        <f t="shared" si="64"/>
        <v>308.95</v>
      </c>
      <c r="T4155" s="167" t="s">
        <v>1361</v>
      </c>
    </row>
    <row r="4156" spans="1:20">
      <c r="A4156" s="167">
        <v>52100</v>
      </c>
      <c r="B4156" s="168">
        <v>45931</v>
      </c>
      <c r="C4156" s="168">
        <v>45931</v>
      </c>
      <c r="D4156" s="167" t="s">
        <v>5321</v>
      </c>
      <c r="E4156" s="167" t="s">
        <v>5321</v>
      </c>
      <c r="F4156" s="167" t="s">
        <v>1408</v>
      </c>
      <c r="G4156" s="167" t="s">
        <v>1409</v>
      </c>
      <c r="I4156" s="167" t="s">
        <v>1650</v>
      </c>
      <c r="J4156" s="167" t="s">
        <v>1422</v>
      </c>
      <c r="K4156" s="167" t="s">
        <v>549</v>
      </c>
      <c r="L4156" s="167" t="s">
        <v>1423</v>
      </c>
      <c r="M4156" s="167" t="s">
        <v>1809</v>
      </c>
      <c r="O4156" s="167">
        <v>11124</v>
      </c>
      <c r="P4156" s="167" t="s">
        <v>4987</v>
      </c>
      <c r="Q4156" s="167">
        <v>8.35</v>
      </c>
      <c r="S4156" s="167">
        <f t="shared" si="64"/>
        <v>8.35</v>
      </c>
      <c r="T4156" s="167" t="s">
        <v>1361</v>
      </c>
    </row>
    <row r="4157" spans="1:20">
      <c r="A4157" s="167">
        <v>52100</v>
      </c>
      <c r="B4157" s="168">
        <v>45931</v>
      </c>
      <c r="C4157" s="168">
        <v>45931</v>
      </c>
      <c r="D4157" s="167" t="s">
        <v>5172</v>
      </c>
      <c r="E4157" s="167" t="s">
        <v>5172</v>
      </c>
      <c r="F4157" s="167" t="s">
        <v>1408</v>
      </c>
      <c r="G4157" s="167" t="s">
        <v>1409</v>
      </c>
      <c r="I4157" s="167" t="s">
        <v>1650</v>
      </c>
      <c r="J4157" s="167" t="s">
        <v>1422</v>
      </c>
      <c r="K4157" s="167" t="s">
        <v>570</v>
      </c>
      <c r="L4157" s="167" t="s">
        <v>1423</v>
      </c>
      <c r="M4157" s="167" t="s">
        <v>2081</v>
      </c>
      <c r="O4157" s="167">
        <v>11125</v>
      </c>
      <c r="P4157" s="167" t="s">
        <v>4987</v>
      </c>
      <c r="Q4157" s="167">
        <v>53.01</v>
      </c>
      <c r="S4157" s="167">
        <f t="shared" si="64"/>
        <v>53.01</v>
      </c>
      <c r="T4157" s="167" t="s">
        <v>1361</v>
      </c>
    </row>
    <row r="4158" spans="1:20">
      <c r="A4158" s="167">
        <v>52100</v>
      </c>
      <c r="B4158" s="168">
        <v>45931</v>
      </c>
      <c r="C4158" s="168">
        <v>45931</v>
      </c>
      <c r="D4158" s="167" t="s">
        <v>5537</v>
      </c>
      <c r="E4158" s="167" t="s">
        <v>5537</v>
      </c>
      <c r="F4158" s="167" t="s">
        <v>1408</v>
      </c>
      <c r="G4158" s="167" t="s">
        <v>1409</v>
      </c>
      <c r="I4158" s="167" t="s">
        <v>1650</v>
      </c>
      <c r="J4158" s="167" t="s">
        <v>1416</v>
      </c>
      <c r="K4158" s="167" t="s">
        <v>583</v>
      </c>
      <c r="L4158" s="167" t="s">
        <v>1417</v>
      </c>
      <c r="M4158" s="167" t="s">
        <v>2373</v>
      </c>
      <c r="O4158" s="167">
        <v>11128</v>
      </c>
      <c r="P4158" s="167" t="s">
        <v>4987</v>
      </c>
      <c r="Q4158" s="167">
        <v>25</v>
      </c>
      <c r="S4158" s="167">
        <f t="shared" si="64"/>
        <v>25</v>
      </c>
      <c r="T4158" s="167" t="s">
        <v>1361</v>
      </c>
    </row>
    <row r="4159" spans="1:20">
      <c r="A4159" s="167">
        <v>52100</v>
      </c>
      <c r="B4159" s="168">
        <v>45931</v>
      </c>
      <c r="C4159" s="168">
        <v>45931</v>
      </c>
      <c r="D4159" s="167" t="s">
        <v>5537</v>
      </c>
      <c r="E4159" s="167" t="s">
        <v>5537</v>
      </c>
      <c r="F4159" s="167" t="s">
        <v>1408</v>
      </c>
      <c r="G4159" s="167" t="s">
        <v>1409</v>
      </c>
      <c r="I4159" s="167" t="s">
        <v>1650</v>
      </c>
      <c r="J4159" s="167" t="s">
        <v>1718</v>
      </c>
      <c r="K4159" s="167" t="s">
        <v>583</v>
      </c>
      <c r="L4159" s="167" t="s">
        <v>1719</v>
      </c>
      <c r="M4159" s="167" t="s">
        <v>2373</v>
      </c>
      <c r="O4159" s="167">
        <v>11128</v>
      </c>
      <c r="P4159" s="167" t="s">
        <v>4987</v>
      </c>
      <c r="Q4159" s="167">
        <v>38.700000000000003</v>
      </c>
      <c r="S4159" s="167">
        <f t="shared" si="64"/>
        <v>38.700000000000003</v>
      </c>
      <c r="T4159" s="167" t="s">
        <v>1361</v>
      </c>
    </row>
    <row r="4160" spans="1:20">
      <c r="A4160" s="167">
        <v>52100</v>
      </c>
      <c r="B4160" s="168">
        <v>45931</v>
      </c>
      <c r="C4160" s="168">
        <v>45931</v>
      </c>
      <c r="D4160" s="167" t="s">
        <v>5537</v>
      </c>
      <c r="E4160" s="167" t="s">
        <v>5537</v>
      </c>
      <c r="F4160" s="167" t="s">
        <v>1408</v>
      </c>
      <c r="G4160" s="167" t="s">
        <v>1409</v>
      </c>
      <c r="I4160" s="167" t="s">
        <v>1650</v>
      </c>
      <c r="J4160" s="167" t="s">
        <v>1435</v>
      </c>
      <c r="K4160" s="167" t="s">
        <v>583</v>
      </c>
      <c r="L4160" s="167" t="s">
        <v>1436</v>
      </c>
      <c r="M4160" s="167" t="s">
        <v>2373</v>
      </c>
      <c r="O4160" s="167">
        <v>11128</v>
      </c>
      <c r="P4160" s="167" t="s">
        <v>4987</v>
      </c>
      <c r="Q4160" s="167">
        <v>65.7</v>
      </c>
      <c r="S4160" s="167">
        <f t="shared" si="64"/>
        <v>65.7</v>
      </c>
      <c r="T4160" s="167" t="s">
        <v>1361</v>
      </c>
    </row>
    <row r="4161" spans="1:20">
      <c r="A4161" s="167">
        <v>52100</v>
      </c>
      <c r="B4161" s="168">
        <v>45931</v>
      </c>
      <c r="C4161" s="168">
        <v>45931</v>
      </c>
      <c r="D4161" s="167" t="s">
        <v>5537</v>
      </c>
      <c r="E4161" s="167" t="s">
        <v>5537</v>
      </c>
      <c r="F4161" s="167" t="s">
        <v>1408</v>
      </c>
      <c r="G4161" s="167" t="s">
        <v>1409</v>
      </c>
      <c r="I4161" s="167" t="s">
        <v>1650</v>
      </c>
      <c r="J4161" s="167" t="s">
        <v>1422</v>
      </c>
      <c r="K4161" s="167" t="s">
        <v>583</v>
      </c>
      <c r="L4161" s="167" t="s">
        <v>1423</v>
      </c>
      <c r="M4161" s="167" t="s">
        <v>2373</v>
      </c>
      <c r="O4161" s="167">
        <v>11128</v>
      </c>
      <c r="P4161" s="167" t="s">
        <v>4987</v>
      </c>
      <c r="Q4161" s="167">
        <v>821.64</v>
      </c>
      <c r="S4161" s="167">
        <f t="shared" si="64"/>
        <v>821.64</v>
      </c>
      <c r="T4161" s="167" t="s">
        <v>1361</v>
      </c>
    </row>
    <row r="4162" spans="1:20">
      <c r="A4162" s="167">
        <v>52100</v>
      </c>
      <c r="B4162" s="168">
        <v>45931</v>
      </c>
      <c r="C4162" s="168">
        <v>45931</v>
      </c>
      <c r="D4162" s="167" t="s">
        <v>6151</v>
      </c>
      <c r="E4162" s="167" t="s">
        <v>6151</v>
      </c>
      <c r="F4162" s="167" t="s">
        <v>1408</v>
      </c>
      <c r="G4162" s="167" t="s">
        <v>1409</v>
      </c>
      <c r="I4162" s="167" t="s">
        <v>1650</v>
      </c>
      <c r="J4162" s="167" t="s">
        <v>1422</v>
      </c>
      <c r="K4162" s="167" t="s">
        <v>594</v>
      </c>
      <c r="L4162" s="167" t="s">
        <v>1423</v>
      </c>
      <c r="M4162" s="167" t="s">
        <v>2424</v>
      </c>
      <c r="O4162" s="167">
        <v>11129</v>
      </c>
      <c r="P4162" s="167" t="s">
        <v>4987</v>
      </c>
      <c r="Q4162" s="167">
        <v>25.65</v>
      </c>
      <c r="S4162" s="167">
        <f t="shared" si="64"/>
        <v>25.65</v>
      </c>
      <c r="T4162" s="167" t="s">
        <v>1361</v>
      </c>
    </row>
    <row r="4163" spans="1:20">
      <c r="A4163" s="167">
        <v>52100</v>
      </c>
      <c r="B4163" s="168">
        <v>45931</v>
      </c>
      <c r="C4163" s="168">
        <v>45931</v>
      </c>
      <c r="D4163" s="167" t="s">
        <v>6152</v>
      </c>
      <c r="E4163" s="167" t="s">
        <v>6152</v>
      </c>
      <c r="F4163" s="167" t="s">
        <v>1408</v>
      </c>
      <c r="G4163" s="167" t="s">
        <v>1409</v>
      </c>
      <c r="I4163" s="167" t="s">
        <v>1650</v>
      </c>
      <c r="J4163" s="167" t="s">
        <v>1422</v>
      </c>
      <c r="K4163" s="167" t="s">
        <v>602</v>
      </c>
      <c r="L4163" s="167" t="s">
        <v>1423</v>
      </c>
      <c r="M4163" s="167" t="s">
        <v>2648</v>
      </c>
      <c r="O4163" s="167">
        <v>11131</v>
      </c>
      <c r="P4163" s="167" t="s">
        <v>4987</v>
      </c>
      <c r="Q4163" s="167">
        <v>8.35</v>
      </c>
      <c r="S4163" s="167">
        <f t="shared" ref="S4163:S4226" si="65">Q4163-R4163</f>
        <v>8.35</v>
      </c>
      <c r="T4163" s="167" t="s">
        <v>1361</v>
      </c>
    </row>
    <row r="4164" spans="1:20">
      <c r="A4164" s="167">
        <v>52100</v>
      </c>
      <c r="B4164" s="168">
        <v>45931</v>
      </c>
      <c r="C4164" s="168">
        <v>45931</v>
      </c>
      <c r="D4164" s="167" t="s">
        <v>5323</v>
      </c>
      <c r="E4164" s="167" t="s">
        <v>5323</v>
      </c>
      <c r="F4164" s="167" t="s">
        <v>1425</v>
      </c>
      <c r="G4164" s="167" t="s">
        <v>1426</v>
      </c>
      <c r="I4164" s="167" t="s">
        <v>1650</v>
      </c>
      <c r="J4164" s="167" t="s">
        <v>1422</v>
      </c>
      <c r="K4164" s="167" t="s">
        <v>610</v>
      </c>
      <c r="L4164" s="167" t="s">
        <v>1423</v>
      </c>
      <c r="M4164" s="167" t="s">
        <v>2693</v>
      </c>
      <c r="O4164" s="167">
        <v>11132</v>
      </c>
      <c r="P4164" s="167" t="s">
        <v>4987</v>
      </c>
      <c r="Q4164" s="167">
        <v>162.75</v>
      </c>
      <c r="S4164" s="167">
        <f t="shared" si="65"/>
        <v>162.75</v>
      </c>
      <c r="T4164" s="167" t="s">
        <v>1361</v>
      </c>
    </row>
    <row r="4165" spans="1:20">
      <c r="A4165" s="167">
        <v>52100</v>
      </c>
      <c r="B4165" s="168">
        <v>45931</v>
      </c>
      <c r="C4165" s="168">
        <v>45931</v>
      </c>
      <c r="D4165" s="167" t="s">
        <v>5324</v>
      </c>
      <c r="E4165" s="167" t="s">
        <v>5324</v>
      </c>
      <c r="F4165" s="167" t="s">
        <v>1408</v>
      </c>
      <c r="G4165" s="167" t="s">
        <v>1409</v>
      </c>
      <c r="I4165" s="167" t="s">
        <v>1650</v>
      </c>
      <c r="J4165" s="167" t="s">
        <v>1413</v>
      </c>
      <c r="K4165" s="167" t="s">
        <v>620</v>
      </c>
      <c r="L4165" s="167" t="s">
        <v>1414</v>
      </c>
      <c r="M4165" s="167" t="s">
        <v>2814</v>
      </c>
      <c r="O4165" s="167">
        <v>11163</v>
      </c>
      <c r="P4165" s="167" t="s">
        <v>4987</v>
      </c>
      <c r="Q4165" s="167">
        <v>66</v>
      </c>
      <c r="S4165" s="167">
        <f t="shared" si="65"/>
        <v>66</v>
      </c>
      <c r="T4165" s="167" t="s">
        <v>1361</v>
      </c>
    </row>
    <row r="4166" spans="1:20">
      <c r="A4166" s="167">
        <v>52100</v>
      </c>
      <c r="B4166" s="168">
        <v>45931</v>
      </c>
      <c r="C4166" s="168">
        <v>45931</v>
      </c>
      <c r="D4166" s="167" t="s">
        <v>5324</v>
      </c>
      <c r="E4166" s="167" t="s">
        <v>5324</v>
      </c>
      <c r="F4166" s="167" t="s">
        <v>1408</v>
      </c>
      <c r="G4166" s="167" t="s">
        <v>1409</v>
      </c>
      <c r="I4166" s="167" t="s">
        <v>1650</v>
      </c>
      <c r="J4166" s="167" t="s">
        <v>1422</v>
      </c>
      <c r="K4166" s="167" t="s">
        <v>620</v>
      </c>
      <c r="L4166" s="167" t="s">
        <v>1423</v>
      </c>
      <c r="M4166" s="167" t="s">
        <v>2814</v>
      </c>
      <c r="O4166" s="167">
        <v>11163</v>
      </c>
      <c r="P4166" s="167" t="s">
        <v>4987</v>
      </c>
      <c r="Q4166" s="167">
        <v>78.75</v>
      </c>
      <c r="S4166" s="167">
        <f t="shared" si="65"/>
        <v>78.75</v>
      </c>
      <c r="T4166" s="167" t="s">
        <v>1361</v>
      </c>
    </row>
    <row r="4167" spans="1:20">
      <c r="A4167" s="167">
        <v>52100</v>
      </c>
      <c r="B4167" s="168">
        <v>45931</v>
      </c>
      <c r="C4167" s="168">
        <v>45931</v>
      </c>
      <c r="D4167" s="167" t="s">
        <v>5325</v>
      </c>
      <c r="E4167" s="167" t="s">
        <v>5325</v>
      </c>
      <c r="F4167" s="167" t="s">
        <v>1408</v>
      </c>
      <c r="G4167" s="167" t="s">
        <v>1409</v>
      </c>
      <c r="I4167" s="167" t="s">
        <v>1650</v>
      </c>
      <c r="J4167" s="167" t="s">
        <v>1422</v>
      </c>
      <c r="K4167" s="167" t="s">
        <v>646</v>
      </c>
      <c r="L4167" s="167" t="s">
        <v>1423</v>
      </c>
      <c r="M4167" s="167" t="s">
        <v>3068</v>
      </c>
      <c r="O4167" s="167">
        <v>11133</v>
      </c>
      <c r="P4167" s="167" t="s">
        <v>4987</v>
      </c>
      <c r="Q4167" s="167">
        <v>52.5</v>
      </c>
      <c r="S4167" s="167">
        <f t="shared" si="65"/>
        <v>52.5</v>
      </c>
      <c r="T4167" s="167" t="s">
        <v>1361</v>
      </c>
    </row>
    <row r="4168" spans="1:20">
      <c r="A4168" s="167">
        <v>52100</v>
      </c>
      <c r="B4168" s="168">
        <v>45931</v>
      </c>
      <c r="C4168" s="168">
        <v>45931</v>
      </c>
      <c r="D4168" s="167" t="s">
        <v>5326</v>
      </c>
      <c r="E4168" s="167" t="s">
        <v>5326</v>
      </c>
      <c r="F4168" s="167" t="s">
        <v>1408</v>
      </c>
      <c r="G4168" s="167" t="s">
        <v>1409</v>
      </c>
      <c r="I4168" s="167" t="s">
        <v>1650</v>
      </c>
      <c r="J4168" s="167" t="s">
        <v>1422</v>
      </c>
      <c r="K4168" s="167" t="s">
        <v>653</v>
      </c>
      <c r="L4168" s="167" t="s">
        <v>1423</v>
      </c>
      <c r="M4168" s="167" t="s">
        <v>3097</v>
      </c>
      <c r="O4168" s="167">
        <v>11134</v>
      </c>
      <c r="P4168" s="167" t="s">
        <v>4987</v>
      </c>
      <c r="Q4168" s="167">
        <v>70.11</v>
      </c>
      <c r="S4168" s="167">
        <f t="shared" si="65"/>
        <v>70.11</v>
      </c>
      <c r="T4168" s="167" t="s">
        <v>1361</v>
      </c>
    </row>
    <row r="4169" spans="1:20">
      <c r="A4169" s="167">
        <v>52100</v>
      </c>
      <c r="B4169" s="168">
        <v>45931</v>
      </c>
      <c r="C4169" s="168">
        <v>45931</v>
      </c>
      <c r="D4169" s="167" t="s">
        <v>5174</v>
      </c>
      <c r="E4169" s="167" t="s">
        <v>5174</v>
      </c>
      <c r="F4169" s="167" t="s">
        <v>1408</v>
      </c>
      <c r="G4169" s="167" t="s">
        <v>1409</v>
      </c>
      <c r="I4169" s="167" t="s">
        <v>1650</v>
      </c>
      <c r="J4169" s="167" t="s">
        <v>1435</v>
      </c>
      <c r="K4169" s="167" t="s">
        <v>666</v>
      </c>
      <c r="L4169" s="167" t="s">
        <v>1436</v>
      </c>
      <c r="M4169" s="167" t="s">
        <v>3146</v>
      </c>
      <c r="O4169" s="167">
        <v>11136</v>
      </c>
      <c r="P4169" s="167" t="s">
        <v>4987</v>
      </c>
      <c r="Q4169" s="167">
        <v>60.3</v>
      </c>
      <c r="S4169" s="167">
        <f t="shared" si="65"/>
        <v>60.3</v>
      </c>
      <c r="T4169" s="167" t="s">
        <v>1361</v>
      </c>
    </row>
    <row r="4170" spans="1:20">
      <c r="A4170" s="167">
        <v>52100</v>
      </c>
      <c r="B4170" s="168">
        <v>45931</v>
      </c>
      <c r="C4170" s="168">
        <v>45931</v>
      </c>
      <c r="D4170" s="167" t="s">
        <v>5174</v>
      </c>
      <c r="E4170" s="167" t="s">
        <v>5174</v>
      </c>
      <c r="F4170" s="167" t="s">
        <v>1408</v>
      </c>
      <c r="G4170" s="167" t="s">
        <v>1409</v>
      </c>
      <c r="I4170" s="167" t="s">
        <v>1650</v>
      </c>
      <c r="J4170" s="167" t="s">
        <v>1422</v>
      </c>
      <c r="K4170" s="167" t="s">
        <v>666</v>
      </c>
      <c r="L4170" s="167" t="s">
        <v>1423</v>
      </c>
      <c r="M4170" s="167" t="s">
        <v>3146</v>
      </c>
      <c r="O4170" s="167">
        <v>11136</v>
      </c>
      <c r="P4170" s="167" t="s">
        <v>4987</v>
      </c>
      <c r="Q4170" s="167">
        <v>150.30000000000001</v>
      </c>
      <c r="S4170" s="167">
        <f t="shared" si="65"/>
        <v>150.30000000000001</v>
      </c>
      <c r="T4170" s="167" t="s">
        <v>1361</v>
      </c>
    </row>
    <row r="4171" spans="1:20">
      <c r="A4171" s="167">
        <v>52100</v>
      </c>
      <c r="B4171" s="168">
        <v>45931</v>
      </c>
      <c r="C4171" s="168">
        <v>45931</v>
      </c>
      <c r="D4171" s="167" t="s">
        <v>5174</v>
      </c>
      <c r="E4171" s="167" t="s">
        <v>5174</v>
      </c>
      <c r="F4171" s="167" t="s">
        <v>1408</v>
      </c>
      <c r="G4171" s="167" t="s">
        <v>1409</v>
      </c>
      <c r="I4171" s="167" t="s">
        <v>1650</v>
      </c>
      <c r="J4171" s="167" t="s">
        <v>1413</v>
      </c>
      <c r="K4171" s="167" t="s">
        <v>666</v>
      </c>
      <c r="L4171" s="167" t="s">
        <v>1414</v>
      </c>
      <c r="M4171" s="167" t="s">
        <v>3146</v>
      </c>
      <c r="O4171" s="167">
        <v>11136</v>
      </c>
      <c r="P4171" s="167" t="s">
        <v>4987</v>
      </c>
      <c r="Q4171" s="167">
        <v>191.75</v>
      </c>
      <c r="S4171" s="167">
        <f t="shared" si="65"/>
        <v>191.75</v>
      </c>
      <c r="T4171" s="167" t="s">
        <v>1361</v>
      </c>
    </row>
    <row r="4172" spans="1:20">
      <c r="A4172" s="167">
        <v>52100</v>
      </c>
      <c r="B4172" s="168">
        <v>45931</v>
      </c>
      <c r="C4172" s="168">
        <v>45931</v>
      </c>
      <c r="D4172" s="167" t="s">
        <v>5327</v>
      </c>
      <c r="E4172" s="167" t="s">
        <v>5327</v>
      </c>
      <c r="F4172" s="167" t="s">
        <v>1408</v>
      </c>
      <c r="G4172" s="167" t="s">
        <v>1409</v>
      </c>
      <c r="I4172" s="167" t="s">
        <v>1650</v>
      </c>
      <c r="J4172" s="167" t="s">
        <v>1422</v>
      </c>
      <c r="K4172" s="167" t="s">
        <v>671</v>
      </c>
      <c r="L4172" s="167" t="s">
        <v>1423</v>
      </c>
      <c r="M4172" s="167" t="s">
        <v>3166</v>
      </c>
      <c r="O4172" s="167">
        <v>11137</v>
      </c>
      <c r="P4172" s="167" t="s">
        <v>4987</v>
      </c>
      <c r="Q4172" s="167">
        <v>73.48</v>
      </c>
      <c r="S4172" s="167">
        <f t="shared" si="65"/>
        <v>73.48</v>
      </c>
      <c r="T4172" s="167" t="s">
        <v>1361</v>
      </c>
    </row>
    <row r="4173" spans="1:20">
      <c r="A4173" s="167">
        <v>52100</v>
      </c>
      <c r="B4173" s="168">
        <v>45931</v>
      </c>
      <c r="C4173" s="168">
        <v>45931</v>
      </c>
      <c r="D4173" s="167" t="s">
        <v>5328</v>
      </c>
      <c r="E4173" s="167" t="s">
        <v>5328</v>
      </c>
      <c r="F4173" s="167" t="s">
        <v>1425</v>
      </c>
      <c r="G4173" s="167" t="s">
        <v>1426</v>
      </c>
      <c r="I4173" s="167" t="s">
        <v>1650</v>
      </c>
      <c r="J4173" s="167" t="s">
        <v>1422</v>
      </c>
      <c r="K4173" s="167" t="s">
        <v>674</v>
      </c>
      <c r="L4173" s="167" t="s">
        <v>1423</v>
      </c>
      <c r="M4173" s="167" t="s">
        <v>3191</v>
      </c>
      <c r="O4173" s="167">
        <v>11138</v>
      </c>
      <c r="P4173" s="167" t="s">
        <v>4987</v>
      </c>
      <c r="Q4173" s="167">
        <v>36.75</v>
      </c>
      <c r="S4173" s="167">
        <f t="shared" si="65"/>
        <v>36.75</v>
      </c>
      <c r="T4173" s="167" t="s">
        <v>1361</v>
      </c>
    </row>
    <row r="4174" spans="1:20">
      <c r="A4174" s="167">
        <v>52100</v>
      </c>
      <c r="B4174" s="168">
        <v>45931</v>
      </c>
      <c r="C4174" s="168">
        <v>45931</v>
      </c>
      <c r="D4174" s="167" t="s">
        <v>5329</v>
      </c>
      <c r="E4174" s="167" t="s">
        <v>5329</v>
      </c>
      <c r="F4174" s="167" t="s">
        <v>1408</v>
      </c>
      <c r="G4174" s="167" t="s">
        <v>1409</v>
      </c>
      <c r="I4174" s="167" t="s">
        <v>1650</v>
      </c>
      <c r="J4174" s="167" t="s">
        <v>1422</v>
      </c>
      <c r="K4174" s="167" t="s">
        <v>687</v>
      </c>
      <c r="L4174" s="167" t="s">
        <v>1423</v>
      </c>
      <c r="M4174" s="167" t="s">
        <v>3302</v>
      </c>
      <c r="O4174" s="167">
        <v>11139</v>
      </c>
      <c r="P4174" s="167" t="s">
        <v>4987</v>
      </c>
      <c r="Q4174" s="167">
        <v>95.76</v>
      </c>
      <c r="S4174" s="167">
        <f t="shared" si="65"/>
        <v>95.76</v>
      </c>
      <c r="T4174" s="167" t="s">
        <v>1361</v>
      </c>
    </row>
    <row r="4175" spans="1:20">
      <c r="A4175" s="167">
        <v>52100</v>
      </c>
      <c r="B4175" s="168">
        <v>45931</v>
      </c>
      <c r="C4175" s="168">
        <v>45931</v>
      </c>
      <c r="D4175" s="167" t="s">
        <v>5330</v>
      </c>
      <c r="E4175" s="167" t="s">
        <v>5330</v>
      </c>
      <c r="F4175" s="167" t="s">
        <v>1425</v>
      </c>
      <c r="G4175" s="167" t="s">
        <v>1426</v>
      </c>
      <c r="I4175" s="167" t="s">
        <v>1650</v>
      </c>
      <c r="J4175" s="167" t="s">
        <v>1422</v>
      </c>
      <c r="K4175" s="167" t="s">
        <v>692</v>
      </c>
      <c r="L4175" s="167" t="s">
        <v>1423</v>
      </c>
      <c r="M4175" s="167" t="s">
        <v>3381</v>
      </c>
      <c r="O4175" s="167">
        <v>11140</v>
      </c>
      <c r="P4175" s="167" t="s">
        <v>4987</v>
      </c>
      <c r="Q4175" s="167">
        <v>85.17</v>
      </c>
      <c r="S4175" s="167">
        <f t="shared" si="65"/>
        <v>85.17</v>
      </c>
      <c r="T4175" s="167" t="s">
        <v>1361</v>
      </c>
    </row>
    <row r="4176" spans="1:20">
      <c r="A4176" s="167">
        <v>52100</v>
      </c>
      <c r="B4176" s="168">
        <v>45931</v>
      </c>
      <c r="C4176" s="168">
        <v>45931</v>
      </c>
      <c r="D4176" s="167" t="s">
        <v>5331</v>
      </c>
      <c r="E4176" s="167" t="s">
        <v>5331</v>
      </c>
      <c r="F4176" s="167" t="s">
        <v>1425</v>
      </c>
      <c r="G4176" s="167" t="s">
        <v>1426</v>
      </c>
      <c r="I4176" s="167" t="s">
        <v>1650</v>
      </c>
      <c r="J4176" s="167" t="s">
        <v>1422</v>
      </c>
      <c r="K4176" s="167" t="s">
        <v>698</v>
      </c>
      <c r="L4176" s="167" t="s">
        <v>1423</v>
      </c>
      <c r="M4176" s="167" t="s">
        <v>3509</v>
      </c>
      <c r="O4176" s="167">
        <v>11141</v>
      </c>
      <c r="P4176" s="167" t="s">
        <v>4987</v>
      </c>
      <c r="Q4176" s="167">
        <v>133</v>
      </c>
      <c r="S4176" s="167">
        <f t="shared" si="65"/>
        <v>133</v>
      </c>
      <c r="T4176" s="167" t="s">
        <v>1361</v>
      </c>
    </row>
    <row r="4177" spans="1:20">
      <c r="A4177" s="167">
        <v>52100</v>
      </c>
      <c r="B4177" s="168">
        <v>45931</v>
      </c>
      <c r="C4177" s="168">
        <v>45931</v>
      </c>
      <c r="D4177" s="167" t="s">
        <v>6153</v>
      </c>
      <c r="E4177" s="167" t="s">
        <v>6153</v>
      </c>
      <c r="F4177" s="167" t="s">
        <v>1408</v>
      </c>
      <c r="G4177" s="167" t="s">
        <v>1409</v>
      </c>
      <c r="I4177" s="167" t="s">
        <v>1650</v>
      </c>
      <c r="J4177" s="167" t="s">
        <v>1413</v>
      </c>
      <c r="K4177" s="167" t="s">
        <v>698</v>
      </c>
      <c r="L4177" s="167" t="s">
        <v>1414</v>
      </c>
      <c r="M4177" s="167" t="s">
        <v>3509</v>
      </c>
      <c r="O4177" s="167">
        <v>11142</v>
      </c>
      <c r="P4177" s="167" t="s">
        <v>4987</v>
      </c>
      <c r="Q4177" s="167">
        <v>150</v>
      </c>
      <c r="S4177" s="167">
        <f t="shared" si="65"/>
        <v>150</v>
      </c>
      <c r="T4177" s="167" t="s">
        <v>1361</v>
      </c>
    </row>
    <row r="4178" spans="1:20">
      <c r="A4178" s="167">
        <v>52100</v>
      </c>
      <c r="B4178" s="168">
        <v>45931</v>
      </c>
      <c r="C4178" s="168">
        <v>45931</v>
      </c>
      <c r="D4178" s="167" t="s">
        <v>5539</v>
      </c>
      <c r="E4178" s="167" t="s">
        <v>5539</v>
      </c>
      <c r="F4178" s="167" t="s">
        <v>1408</v>
      </c>
      <c r="G4178" s="167" t="s">
        <v>1409</v>
      </c>
      <c r="I4178" s="167" t="s">
        <v>1650</v>
      </c>
      <c r="J4178" s="167" t="s">
        <v>1422</v>
      </c>
      <c r="K4178" s="167" t="s">
        <v>707</v>
      </c>
      <c r="L4178" s="167" t="s">
        <v>1423</v>
      </c>
      <c r="M4178" s="167" t="s">
        <v>3564</v>
      </c>
      <c r="O4178" s="167">
        <v>11162</v>
      </c>
      <c r="P4178" s="167" t="s">
        <v>4987</v>
      </c>
      <c r="Q4178" s="167">
        <v>52.5</v>
      </c>
      <c r="S4178" s="167">
        <f t="shared" si="65"/>
        <v>52.5</v>
      </c>
      <c r="T4178" s="167" t="s">
        <v>1361</v>
      </c>
    </row>
    <row r="4179" spans="1:20">
      <c r="A4179" s="167">
        <v>52100</v>
      </c>
      <c r="B4179" s="168">
        <v>45931</v>
      </c>
      <c r="C4179" s="168">
        <v>45931</v>
      </c>
      <c r="D4179" s="167" t="s">
        <v>6154</v>
      </c>
      <c r="E4179" s="167" t="s">
        <v>6154</v>
      </c>
      <c r="F4179" s="167" t="s">
        <v>1408</v>
      </c>
      <c r="G4179" s="167" t="s">
        <v>1409</v>
      </c>
      <c r="I4179" s="167" t="s">
        <v>1650</v>
      </c>
      <c r="J4179" s="167" t="s">
        <v>1416</v>
      </c>
      <c r="K4179" s="167" t="s">
        <v>720</v>
      </c>
      <c r="L4179" s="167" t="s">
        <v>1417</v>
      </c>
      <c r="M4179" s="167" t="s">
        <v>3635</v>
      </c>
      <c r="O4179" s="167">
        <v>11145</v>
      </c>
      <c r="P4179" s="167" t="s">
        <v>4987</v>
      </c>
      <c r="Q4179" s="167">
        <v>12.01</v>
      </c>
      <c r="S4179" s="167">
        <f t="shared" si="65"/>
        <v>12.01</v>
      </c>
      <c r="T4179" s="167" t="s">
        <v>1361</v>
      </c>
    </row>
    <row r="4180" spans="1:20">
      <c r="A4180" s="167">
        <v>52100</v>
      </c>
      <c r="B4180" s="168">
        <v>45931</v>
      </c>
      <c r="C4180" s="168">
        <v>45931</v>
      </c>
      <c r="D4180" s="167" t="s">
        <v>6154</v>
      </c>
      <c r="E4180" s="167" t="s">
        <v>6154</v>
      </c>
      <c r="F4180" s="167" t="s">
        <v>1408</v>
      </c>
      <c r="G4180" s="167" t="s">
        <v>1409</v>
      </c>
      <c r="I4180" s="167" t="s">
        <v>1650</v>
      </c>
      <c r="J4180" s="167" t="s">
        <v>3674</v>
      </c>
      <c r="K4180" s="167" t="s">
        <v>720</v>
      </c>
      <c r="L4180" s="167" t="s">
        <v>3675</v>
      </c>
      <c r="M4180" s="167" t="s">
        <v>3635</v>
      </c>
      <c r="O4180" s="167">
        <v>11145</v>
      </c>
      <c r="P4180" s="167" t="s">
        <v>4987</v>
      </c>
      <c r="Q4180" s="167">
        <v>20.82</v>
      </c>
      <c r="S4180" s="167">
        <f t="shared" si="65"/>
        <v>20.82</v>
      </c>
      <c r="T4180" s="167" t="s">
        <v>1361</v>
      </c>
    </row>
    <row r="4181" spans="1:20">
      <c r="A4181" s="167">
        <v>52100</v>
      </c>
      <c r="B4181" s="168">
        <v>45931</v>
      </c>
      <c r="C4181" s="168">
        <v>45931</v>
      </c>
      <c r="D4181" s="167" t="s">
        <v>6154</v>
      </c>
      <c r="E4181" s="167" t="s">
        <v>6154</v>
      </c>
      <c r="F4181" s="167" t="s">
        <v>1408</v>
      </c>
      <c r="G4181" s="167" t="s">
        <v>1409</v>
      </c>
      <c r="I4181" s="167" t="s">
        <v>1650</v>
      </c>
      <c r="J4181" s="167" t="s">
        <v>1435</v>
      </c>
      <c r="K4181" s="167" t="s">
        <v>720</v>
      </c>
      <c r="L4181" s="167" t="s">
        <v>1436</v>
      </c>
      <c r="M4181" s="167" t="s">
        <v>3635</v>
      </c>
      <c r="O4181" s="167">
        <v>11145</v>
      </c>
      <c r="P4181" s="167" t="s">
        <v>4987</v>
      </c>
      <c r="Q4181" s="167">
        <v>49.5</v>
      </c>
      <c r="S4181" s="167">
        <f t="shared" si="65"/>
        <v>49.5</v>
      </c>
      <c r="T4181" s="167" t="s">
        <v>1361</v>
      </c>
    </row>
    <row r="4182" spans="1:20">
      <c r="A4182" s="167">
        <v>52100</v>
      </c>
      <c r="B4182" s="168">
        <v>45931</v>
      </c>
      <c r="C4182" s="168">
        <v>45931</v>
      </c>
      <c r="D4182" s="167" t="s">
        <v>6154</v>
      </c>
      <c r="E4182" s="167" t="s">
        <v>6154</v>
      </c>
      <c r="F4182" s="167" t="s">
        <v>1408</v>
      </c>
      <c r="G4182" s="167" t="s">
        <v>1409</v>
      </c>
      <c r="I4182" s="167" t="s">
        <v>1650</v>
      </c>
      <c r="J4182" s="167" t="s">
        <v>1413</v>
      </c>
      <c r="K4182" s="167" t="s">
        <v>720</v>
      </c>
      <c r="L4182" s="167" t="s">
        <v>1414</v>
      </c>
      <c r="M4182" s="167" t="s">
        <v>3635</v>
      </c>
      <c r="O4182" s="167">
        <v>11145</v>
      </c>
      <c r="P4182" s="167" t="s">
        <v>4987</v>
      </c>
      <c r="Q4182" s="167">
        <v>147.5</v>
      </c>
      <c r="S4182" s="167">
        <f t="shared" si="65"/>
        <v>147.5</v>
      </c>
      <c r="T4182" s="167" t="s">
        <v>1361</v>
      </c>
    </row>
    <row r="4183" spans="1:20">
      <c r="A4183" s="167">
        <v>52100</v>
      </c>
      <c r="B4183" s="168">
        <v>45931</v>
      </c>
      <c r="C4183" s="168">
        <v>45931</v>
      </c>
      <c r="D4183" s="167" t="s">
        <v>6154</v>
      </c>
      <c r="E4183" s="167" t="s">
        <v>6154</v>
      </c>
      <c r="F4183" s="167" t="s">
        <v>1408</v>
      </c>
      <c r="G4183" s="167" t="s">
        <v>1409</v>
      </c>
      <c r="I4183" s="167" t="s">
        <v>1650</v>
      </c>
      <c r="J4183" s="167" t="s">
        <v>1422</v>
      </c>
      <c r="K4183" s="167" t="s">
        <v>720</v>
      </c>
      <c r="L4183" s="167" t="s">
        <v>1423</v>
      </c>
      <c r="M4183" s="167" t="s">
        <v>3635</v>
      </c>
      <c r="O4183" s="167">
        <v>11145</v>
      </c>
      <c r="P4183" s="167" t="s">
        <v>4987</v>
      </c>
      <c r="Q4183" s="167">
        <v>172.01</v>
      </c>
      <c r="S4183" s="167">
        <f t="shared" si="65"/>
        <v>172.01</v>
      </c>
      <c r="T4183" s="167" t="s">
        <v>1361</v>
      </c>
    </row>
    <row r="4184" spans="1:20">
      <c r="A4184" s="167">
        <v>52100</v>
      </c>
      <c r="B4184" s="168">
        <v>45931</v>
      </c>
      <c r="C4184" s="168">
        <v>45931</v>
      </c>
      <c r="D4184" s="167" t="s">
        <v>5540</v>
      </c>
      <c r="E4184" s="167" t="s">
        <v>5540</v>
      </c>
      <c r="F4184" s="167" t="s">
        <v>1408</v>
      </c>
      <c r="G4184" s="167" t="s">
        <v>1409</v>
      </c>
      <c r="I4184" s="167" t="s">
        <v>1650</v>
      </c>
      <c r="J4184" s="167" t="s">
        <v>1422</v>
      </c>
      <c r="K4184" s="167" t="s">
        <v>727</v>
      </c>
      <c r="L4184" s="167" t="s">
        <v>1423</v>
      </c>
      <c r="M4184" s="167" t="s">
        <v>3718</v>
      </c>
      <c r="O4184" s="167">
        <v>11147</v>
      </c>
      <c r="P4184" s="167" t="s">
        <v>4987</v>
      </c>
      <c r="Q4184" s="167">
        <v>75.25</v>
      </c>
      <c r="S4184" s="167">
        <f t="shared" si="65"/>
        <v>75.25</v>
      </c>
      <c r="T4184" s="167" t="s">
        <v>1361</v>
      </c>
    </row>
    <row r="4185" spans="1:20">
      <c r="A4185" s="167">
        <v>52100</v>
      </c>
      <c r="B4185" s="168">
        <v>45931</v>
      </c>
      <c r="C4185" s="168">
        <v>45931</v>
      </c>
      <c r="D4185" s="167" t="s">
        <v>5176</v>
      </c>
      <c r="E4185" s="167" t="s">
        <v>5176</v>
      </c>
      <c r="F4185" s="167" t="s">
        <v>1425</v>
      </c>
      <c r="G4185" s="167" t="s">
        <v>1426</v>
      </c>
      <c r="I4185" s="167" t="s">
        <v>1650</v>
      </c>
      <c r="J4185" s="167" t="s">
        <v>1416</v>
      </c>
      <c r="K4185" s="167" t="s">
        <v>732</v>
      </c>
      <c r="L4185" s="167" t="s">
        <v>1417</v>
      </c>
      <c r="M4185" s="167" t="s">
        <v>3792</v>
      </c>
      <c r="O4185" s="167">
        <v>11148</v>
      </c>
      <c r="P4185" s="167" t="s">
        <v>4987</v>
      </c>
      <c r="Q4185" s="167">
        <v>25</v>
      </c>
      <c r="S4185" s="167">
        <f t="shared" si="65"/>
        <v>25</v>
      </c>
      <c r="T4185" s="167" t="s">
        <v>1361</v>
      </c>
    </row>
    <row r="4186" spans="1:20">
      <c r="A4186" s="167">
        <v>52100</v>
      </c>
      <c r="B4186" s="168">
        <v>45931</v>
      </c>
      <c r="C4186" s="168">
        <v>45931</v>
      </c>
      <c r="D4186" s="167" t="s">
        <v>5176</v>
      </c>
      <c r="E4186" s="167" t="s">
        <v>5176</v>
      </c>
      <c r="F4186" s="167" t="s">
        <v>1425</v>
      </c>
      <c r="G4186" s="167" t="s">
        <v>1426</v>
      </c>
      <c r="I4186" s="167" t="s">
        <v>1650</v>
      </c>
      <c r="J4186" s="167" t="s">
        <v>1435</v>
      </c>
      <c r="K4186" s="167" t="s">
        <v>732</v>
      </c>
      <c r="L4186" s="167" t="s">
        <v>1436</v>
      </c>
      <c r="M4186" s="167" t="s">
        <v>3792</v>
      </c>
      <c r="O4186" s="167">
        <v>11148</v>
      </c>
      <c r="P4186" s="167" t="s">
        <v>4987</v>
      </c>
      <c r="Q4186" s="167">
        <v>43.2</v>
      </c>
      <c r="S4186" s="167">
        <f t="shared" si="65"/>
        <v>43.2</v>
      </c>
      <c r="T4186" s="167" t="s">
        <v>1361</v>
      </c>
    </row>
    <row r="4187" spans="1:20">
      <c r="A4187" s="167">
        <v>52100</v>
      </c>
      <c r="B4187" s="168">
        <v>45931</v>
      </c>
      <c r="C4187" s="168">
        <v>45931</v>
      </c>
      <c r="D4187" s="167" t="s">
        <v>5176</v>
      </c>
      <c r="E4187" s="167" t="s">
        <v>5176</v>
      </c>
      <c r="F4187" s="167" t="s">
        <v>1425</v>
      </c>
      <c r="G4187" s="167" t="s">
        <v>1426</v>
      </c>
      <c r="I4187" s="167" t="s">
        <v>1650</v>
      </c>
      <c r="J4187" s="167" t="s">
        <v>1422</v>
      </c>
      <c r="K4187" s="167" t="s">
        <v>732</v>
      </c>
      <c r="L4187" s="167" t="s">
        <v>1423</v>
      </c>
      <c r="M4187" s="167" t="s">
        <v>3792</v>
      </c>
      <c r="O4187" s="167">
        <v>11148</v>
      </c>
      <c r="P4187" s="167" t="s">
        <v>4987</v>
      </c>
      <c r="Q4187" s="167">
        <v>55.11</v>
      </c>
      <c r="S4187" s="167">
        <f t="shared" si="65"/>
        <v>55.11</v>
      </c>
      <c r="T4187" s="167" t="s">
        <v>1361</v>
      </c>
    </row>
    <row r="4188" spans="1:20">
      <c r="A4188" s="167">
        <v>52100</v>
      </c>
      <c r="B4188" s="168">
        <v>45931</v>
      </c>
      <c r="C4188" s="168">
        <v>45931</v>
      </c>
      <c r="D4188" s="167" t="s">
        <v>5176</v>
      </c>
      <c r="E4188" s="167" t="s">
        <v>5176</v>
      </c>
      <c r="F4188" s="167" t="s">
        <v>1425</v>
      </c>
      <c r="G4188" s="167" t="s">
        <v>1426</v>
      </c>
      <c r="I4188" s="167" t="s">
        <v>1650</v>
      </c>
      <c r="J4188" s="167" t="s">
        <v>1413</v>
      </c>
      <c r="K4188" s="167" t="s">
        <v>732</v>
      </c>
      <c r="L4188" s="167" t="s">
        <v>1414</v>
      </c>
      <c r="M4188" s="167" t="s">
        <v>3792</v>
      </c>
      <c r="O4188" s="167">
        <v>11148</v>
      </c>
      <c r="P4188" s="167" t="s">
        <v>4987</v>
      </c>
      <c r="Q4188" s="167">
        <v>103.25</v>
      </c>
      <c r="S4188" s="167">
        <f t="shared" si="65"/>
        <v>103.25</v>
      </c>
      <c r="T4188" s="167" t="s">
        <v>1361</v>
      </c>
    </row>
    <row r="4189" spans="1:20">
      <c r="A4189" s="167">
        <v>52100</v>
      </c>
      <c r="B4189" s="168">
        <v>45931</v>
      </c>
      <c r="C4189" s="168">
        <v>45931</v>
      </c>
      <c r="D4189" s="167" t="s">
        <v>5333</v>
      </c>
      <c r="E4189" s="167" t="s">
        <v>5333</v>
      </c>
      <c r="F4189" s="167" t="s">
        <v>1408</v>
      </c>
      <c r="G4189" s="167" t="s">
        <v>1409</v>
      </c>
      <c r="I4189" s="167" t="s">
        <v>1650</v>
      </c>
      <c r="J4189" s="167" t="s">
        <v>1422</v>
      </c>
      <c r="K4189" s="167" t="s">
        <v>736</v>
      </c>
      <c r="L4189" s="167" t="s">
        <v>1423</v>
      </c>
      <c r="M4189" s="167" t="s">
        <v>4010</v>
      </c>
      <c r="O4189" s="167">
        <v>11149</v>
      </c>
      <c r="P4189" s="167" t="s">
        <v>4987</v>
      </c>
      <c r="Q4189" s="167">
        <v>61.25</v>
      </c>
      <c r="S4189" s="167">
        <f t="shared" si="65"/>
        <v>61.25</v>
      </c>
      <c r="T4189" s="167" t="s">
        <v>1361</v>
      </c>
    </row>
    <row r="4190" spans="1:20">
      <c r="A4190" s="167">
        <v>52100</v>
      </c>
      <c r="B4190" s="168">
        <v>45931</v>
      </c>
      <c r="C4190" s="168">
        <v>45931</v>
      </c>
      <c r="D4190" s="167" t="s">
        <v>6155</v>
      </c>
      <c r="E4190" s="167" t="s">
        <v>6155</v>
      </c>
      <c r="F4190" s="167" t="s">
        <v>1557</v>
      </c>
      <c r="G4190" s="167" t="s">
        <v>134</v>
      </c>
      <c r="I4190" s="167" t="s">
        <v>1650</v>
      </c>
      <c r="J4190" s="167" t="s">
        <v>4190</v>
      </c>
      <c r="K4190" s="167" t="s">
        <v>741</v>
      </c>
      <c r="L4190" s="167" t="s">
        <v>4191</v>
      </c>
      <c r="M4190" s="167" t="s">
        <v>4126</v>
      </c>
      <c r="O4190" s="167">
        <v>11150</v>
      </c>
      <c r="P4190" s="167" t="s">
        <v>4987</v>
      </c>
      <c r="Q4190" s="167">
        <v>330.99</v>
      </c>
      <c r="S4190" s="167">
        <f t="shared" si="65"/>
        <v>330.99</v>
      </c>
      <c r="T4190" s="167" t="s">
        <v>1361</v>
      </c>
    </row>
    <row r="4191" spans="1:20">
      <c r="A4191" s="167">
        <v>52100</v>
      </c>
      <c r="B4191" s="168">
        <v>45931</v>
      </c>
      <c r="C4191" s="168">
        <v>45931</v>
      </c>
      <c r="D4191" s="167" t="s">
        <v>6155</v>
      </c>
      <c r="E4191" s="167" t="s">
        <v>6155</v>
      </c>
      <c r="F4191" s="167" t="s">
        <v>1557</v>
      </c>
      <c r="G4191" s="167" t="s">
        <v>134</v>
      </c>
      <c r="I4191" s="167" t="s">
        <v>1650</v>
      </c>
      <c r="J4191" s="167" t="s">
        <v>2645</v>
      </c>
      <c r="K4191" s="167" t="s">
        <v>741</v>
      </c>
      <c r="L4191" s="167" t="s">
        <v>2645</v>
      </c>
      <c r="M4191" s="167" t="s">
        <v>4126</v>
      </c>
      <c r="O4191" s="167">
        <v>11150</v>
      </c>
      <c r="P4191" s="167" t="s">
        <v>4987</v>
      </c>
      <c r="Q4191" s="167">
        <v>675</v>
      </c>
      <c r="S4191" s="167">
        <f t="shared" si="65"/>
        <v>675</v>
      </c>
      <c r="T4191" s="167" t="s">
        <v>1361</v>
      </c>
    </row>
    <row r="4192" spans="1:20">
      <c r="A4192" s="167">
        <v>52100</v>
      </c>
      <c r="B4192" s="168">
        <v>45931</v>
      </c>
      <c r="C4192" s="168">
        <v>45931</v>
      </c>
      <c r="D4192" s="167" t="s">
        <v>5334</v>
      </c>
      <c r="E4192" s="167" t="s">
        <v>5334</v>
      </c>
      <c r="F4192" s="167" t="s">
        <v>1408</v>
      </c>
      <c r="G4192" s="167" t="s">
        <v>1409</v>
      </c>
      <c r="I4192" s="167" t="s">
        <v>1650</v>
      </c>
      <c r="J4192" s="167" t="s">
        <v>1422</v>
      </c>
      <c r="K4192" s="167" t="s">
        <v>745</v>
      </c>
      <c r="L4192" s="167" t="s">
        <v>1423</v>
      </c>
      <c r="M4192" s="167" t="s">
        <v>4226</v>
      </c>
      <c r="O4192" s="167">
        <v>11151</v>
      </c>
      <c r="P4192" s="167" t="s">
        <v>4987</v>
      </c>
      <c r="Q4192" s="167">
        <v>25.65</v>
      </c>
      <c r="S4192" s="167">
        <f t="shared" si="65"/>
        <v>25.65</v>
      </c>
      <c r="T4192" s="167" t="s">
        <v>1361</v>
      </c>
    </row>
    <row r="4193" spans="1:20">
      <c r="A4193" s="167">
        <v>52100</v>
      </c>
      <c r="B4193" s="168">
        <v>45931</v>
      </c>
      <c r="C4193" s="168">
        <v>45931</v>
      </c>
      <c r="D4193" s="167" t="s">
        <v>5177</v>
      </c>
      <c r="E4193" s="167" t="s">
        <v>5177</v>
      </c>
      <c r="F4193" s="167" t="s">
        <v>1408</v>
      </c>
      <c r="G4193" s="167" t="s">
        <v>1409</v>
      </c>
      <c r="I4193" s="167" t="s">
        <v>1650</v>
      </c>
      <c r="J4193" s="167" t="s">
        <v>1422</v>
      </c>
      <c r="K4193" s="167" t="s">
        <v>764</v>
      </c>
      <c r="L4193" s="167" t="s">
        <v>1423</v>
      </c>
      <c r="M4193" s="167" t="s">
        <v>4457</v>
      </c>
      <c r="O4193" s="167">
        <v>11154</v>
      </c>
      <c r="P4193" s="167" t="s">
        <v>4987</v>
      </c>
      <c r="Q4193" s="167">
        <v>91.55</v>
      </c>
      <c r="S4193" s="167">
        <f t="shared" si="65"/>
        <v>91.55</v>
      </c>
      <c r="T4193" s="167" t="s">
        <v>1361</v>
      </c>
    </row>
    <row r="4194" spans="1:20">
      <c r="A4194" s="167">
        <v>52100</v>
      </c>
      <c r="B4194" s="168">
        <v>45931</v>
      </c>
      <c r="C4194" s="168">
        <v>45931</v>
      </c>
      <c r="D4194" s="167" t="s">
        <v>6156</v>
      </c>
      <c r="E4194" s="167" t="s">
        <v>6156</v>
      </c>
      <c r="F4194" s="167" t="s">
        <v>1408</v>
      </c>
      <c r="G4194" s="167" t="s">
        <v>1409</v>
      </c>
      <c r="I4194" s="167" t="s">
        <v>1650</v>
      </c>
      <c r="J4194" s="167" t="s">
        <v>1422</v>
      </c>
      <c r="K4194" s="167" t="s">
        <v>771</v>
      </c>
      <c r="L4194" s="167" t="s">
        <v>1423</v>
      </c>
      <c r="M4194" s="167" t="s">
        <v>4494</v>
      </c>
      <c r="O4194" s="167">
        <v>11155</v>
      </c>
      <c r="P4194" s="167" t="s">
        <v>4987</v>
      </c>
      <c r="Q4194" s="167">
        <v>40.08</v>
      </c>
      <c r="S4194" s="167">
        <f t="shared" si="65"/>
        <v>40.08</v>
      </c>
      <c r="T4194" s="167" t="s">
        <v>1361</v>
      </c>
    </row>
    <row r="4195" spans="1:20">
      <c r="A4195" s="167">
        <v>52100</v>
      </c>
      <c r="B4195" s="168">
        <v>45931</v>
      </c>
      <c r="C4195" s="168">
        <v>45931</v>
      </c>
      <c r="D4195" s="167" t="s">
        <v>6157</v>
      </c>
      <c r="E4195" s="167" t="s">
        <v>6157</v>
      </c>
      <c r="F4195" s="167" t="s">
        <v>1425</v>
      </c>
      <c r="G4195" s="167" t="s">
        <v>1426</v>
      </c>
      <c r="I4195" s="167" t="s">
        <v>1650</v>
      </c>
      <c r="J4195" s="167" t="s">
        <v>1422</v>
      </c>
      <c r="K4195" s="167" t="s">
        <v>780</v>
      </c>
      <c r="L4195" s="167" t="s">
        <v>1423</v>
      </c>
      <c r="M4195" s="167" t="s">
        <v>4888</v>
      </c>
      <c r="O4195" s="167">
        <v>11160</v>
      </c>
      <c r="P4195" s="167" t="s">
        <v>4987</v>
      </c>
      <c r="Q4195" s="167">
        <v>119</v>
      </c>
      <c r="S4195" s="167">
        <f t="shared" si="65"/>
        <v>119</v>
      </c>
      <c r="T4195" s="167" t="s">
        <v>1361</v>
      </c>
    </row>
    <row r="4196" spans="1:20">
      <c r="A4196" s="167">
        <v>52100</v>
      </c>
      <c r="B4196" s="168">
        <v>45931</v>
      </c>
      <c r="C4196" s="168">
        <v>45931</v>
      </c>
      <c r="D4196" s="167" t="s">
        <v>5337</v>
      </c>
      <c r="E4196" s="167" t="s">
        <v>5337</v>
      </c>
      <c r="F4196" s="167" t="s">
        <v>1408</v>
      </c>
      <c r="G4196" s="167" t="s">
        <v>1409</v>
      </c>
      <c r="I4196" s="167" t="s">
        <v>1650</v>
      </c>
      <c r="J4196" s="167" t="s">
        <v>1422</v>
      </c>
      <c r="K4196" s="167" t="s">
        <v>784</v>
      </c>
      <c r="L4196" s="167" t="s">
        <v>1423</v>
      </c>
      <c r="M4196" s="167" t="s">
        <v>4906</v>
      </c>
      <c r="O4196" s="167">
        <v>11156</v>
      </c>
      <c r="P4196" s="167" t="s">
        <v>4987</v>
      </c>
      <c r="Q4196" s="167">
        <v>444.5</v>
      </c>
      <c r="S4196" s="167">
        <f t="shared" si="65"/>
        <v>444.5</v>
      </c>
      <c r="T4196" s="167" t="s">
        <v>1361</v>
      </c>
    </row>
    <row r="4197" spans="1:20">
      <c r="A4197" s="167">
        <v>52100</v>
      </c>
      <c r="B4197" s="168">
        <v>45931</v>
      </c>
      <c r="C4197" s="168">
        <v>45931</v>
      </c>
      <c r="D4197" s="167" t="s">
        <v>5541</v>
      </c>
      <c r="E4197" s="167" t="s">
        <v>5541</v>
      </c>
      <c r="F4197" s="167" t="s">
        <v>1408</v>
      </c>
      <c r="G4197" s="167" t="s">
        <v>1409</v>
      </c>
      <c r="I4197" s="167" t="s">
        <v>1405</v>
      </c>
      <c r="J4197" s="167" t="s">
        <v>1435</v>
      </c>
      <c r="K4197" s="167" t="s">
        <v>984</v>
      </c>
      <c r="L4197" s="167" t="s">
        <v>1436</v>
      </c>
      <c r="M4197" s="167" t="s">
        <v>2624</v>
      </c>
      <c r="O4197" s="167">
        <v>11107</v>
      </c>
      <c r="P4197" s="167" t="s">
        <v>4987</v>
      </c>
      <c r="Q4197" s="167">
        <v>6.3</v>
      </c>
      <c r="S4197" s="167">
        <f t="shared" si="65"/>
        <v>6.3</v>
      </c>
      <c r="T4197" s="167" t="s">
        <v>1361</v>
      </c>
    </row>
    <row r="4198" spans="1:20">
      <c r="A4198" s="167">
        <v>52100</v>
      </c>
      <c r="B4198" s="168">
        <v>45931</v>
      </c>
      <c r="C4198" s="168">
        <v>45931</v>
      </c>
      <c r="D4198" s="167" t="s">
        <v>5541</v>
      </c>
      <c r="E4198" s="167" t="s">
        <v>5541</v>
      </c>
      <c r="F4198" s="167" t="s">
        <v>1408</v>
      </c>
      <c r="G4198" s="167" t="s">
        <v>1409</v>
      </c>
      <c r="I4198" s="167" t="s">
        <v>1405</v>
      </c>
      <c r="J4198" s="167" t="s">
        <v>1422</v>
      </c>
      <c r="K4198" s="167" t="s">
        <v>984</v>
      </c>
      <c r="L4198" s="167" t="s">
        <v>1423</v>
      </c>
      <c r="M4198" s="167" t="s">
        <v>2624</v>
      </c>
      <c r="O4198" s="167">
        <v>11107</v>
      </c>
      <c r="P4198" s="167" t="s">
        <v>4987</v>
      </c>
      <c r="Q4198" s="167">
        <v>12.25</v>
      </c>
      <c r="S4198" s="167">
        <f t="shared" si="65"/>
        <v>12.25</v>
      </c>
      <c r="T4198" s="167" t="s">
        <v>1361</v>
      </c>
    </row>
    <row r="4199" spans="1:20">
      <c r="A4199" s="167">
        <v>52100</v>
      </c>
      <c r="B4199" s="168">
        <v>45931</v>
      </c>
      <c r="C4199" s="168">
        <v>45931</v>
      </c>
      <c r="D4199" s="167" t="s">
        <v>5541</v>
      </c>
      <c r="E4199" s="167" t="s">
        <v>5541</v>
      </c>
      <c r="F4199" s="167" t="s">
        <v>1408</v>
      </c>
      <c r="G4199" s="167" t="s">
        <v>1409</v>
      </c>
      <c r="I4199" s="167" t="s">
        <v>1405</v>
      </c>
      <c r="J4199" s="167" t="s">
        <v>1432</v>
      </c>
      <c r="K4199" s="167" t="s">
        <v>984</v>
      </c>
      <c r="L4199" s="167" t="s">
        <v>1433</v>
      </c>
      <c r="M4199" s="167" t="s">
        <v>2624</v>
      </c>
      <c r="O4199" s="167">
        <v>11107</v>
      </c>
      <c r="P4199" s="167" t="s">
        <v>4987</v>
      </c>
      <c r="Q4199" s="167">
        <v>14</v>
      </c>
      <c r="S4199" s="167">
        <f t="shared" si="65"/>
        <v>14</v>
      </c>
      <c r="T4199" s="167" t="s">
        <v>1361</v>
      </c>
    </row>
    <row r="4200" spans="1:20">
      <c r="A4200" s="167">
        <v>52100</v>
      </c>
      <c r="B4200" s="168">
        <v>45931</v>
      </c>
      <c r="C4200" s="168">
        <v>45931</v>
      </c>
      <c r="D4200" s="167" t="s">
        <v>5541</v>
      </c>
      <c r="E4200" s="167" t="s">
        <v>5541</v>
      </c>
      <c r="F4200" s="167" t="s">
        <v>1408</v>
      </c>
      <c r="G4200" s="167" t="s">
        <v>1409</v>
      </c>
      <c r="I4200" s="167" t="s">
        <v>1405</v>
      </c>
      <c r="J4200" s="167" t="s">
        <v>1413</v>
      </c>
      <c r="K4200" s="167" t="s">
        <v>984</v>
      </c>
      <c r="L4200" s="167" t="s">
        <v>1414</v>
      </c>
      <c r="M4200" s="167" t="s">
        <v>2624</v>
      </c>
      <c r="O4200" s="167">
        <v>11107</v>
      </c>
      <c r="P4200" s="167" t="s">
        <v>4987</v>
      </c>
      <c r="Q4200" s="167">
        <v>21</v>
      </c>
      <c r="S4200" s="167">
        <f t="shared" si="65"/>
        <v>21</v>
      </c>
      <c r="T4200" s="167" t="s">
        <v>1361</v>
      </c>
    </row>
    <row r="4201" spans="1:20">
      <c r="A4201" s="167">
        <v>52100</v>
      </c>
      <c r="B4201" s="168">
        <v>45931</v>
      </c>
      <c r="C4201" s="168">
        <v>45931</v>
      </c>
      <c r="D4201" s="167" t="s">
        <v>5542</v>
      </c>
      <c r="E4201" s="167" t="s">
        <v>5542</v>
      </c>
      <c r="F4201" s="167" t="s">
        <v>1408</v>
      </c>
      <c r="G4201" s="167" t="s">
        <v>1409</v>
      </c>
      <c r="I4201" s="167" t="s">
        <v>1405</v>
      </c>
      <c r="J4201" s="167" t="s">
        <v>1435</v>
      </c>
      <c r="K4201" s="167" t="s">
        <v>1016</v>
      </c>
      <c r="L4201" s="167" t="s">
        <v>1436</v>
      </c>
      <c r="M4201" s="167" t="s">
        <v>2879</v>
      </c>
      <c r="O4201" s="167">
        <v>11108</v>
      </c>
      <c r="P4201" s="167" t="s">
        <v>4987</v>
      </c>
      <c r="Q4201" s="167">
        <v>45.9</v>
      </c>
      <c r="S4201" s="167">
        <f t="shared" si="65"/>
        <v>45.9</v>
      </c>
      <c r="T4201" s="167" t="s">
        <v>1361</v>
      </c>
    </row>
    <row r="4202" spans="1:20">
      <c r="A4202" s="167">
        <v>52100</v>
      </c>
      <c r="B4202" s="168">
        <v>45931</v>
      </c>
      <c r="C4202" s="168">
        <v>45931</v>
      </c>
      <c r="D4202" s="167" t="s">
        <v>5542</v>
      </c>
      <c r="E4202" s="167" t="s">
        <v>5542</v>
      </c>
      <c r="F4202" s="167" t="s">
        <v>1408</v>
      </c>
      <c r="G4202" s="167" t="s">
        <v>1409</v>
      </c>
      <c r="I4202" s="167" t="s">
        <v>1405</v>
      </c>
      <c r="J4202" s="167" t="s">
        <v>1422</v>
      </c>
      <c r="K4202" s="167" t="s">
        <v>1016</v>
      </c>
      <c r="L4202" s="167" t="s">
        <v>1423</v>
      </c>
      <c r="M4202" s="167" t="s">
        <v>2879</v>
      </c>
      <c r="O4202" s="167">
        <v>11108</v>
      </c>
      <c r="P4202" s="167" t="s">
        <v>4987</v>
      </c>
      <c r="Q4202" s="167">
        <v>83.5</v>
      </c>
      <c r="S4202" s="167">
        <f t="shared" si="65"/>
        <v>83.5</v>
      </c>
      <c r="T4202" s="167" t="s">
        <v>1361</v>
      </c>
    </row>
    <row r="4203" spans="1:20">
      <c r="A4203" s="167">
        <v>52100</v>
      </c>
      <c r="B4203" s="168">
        <v>45931</v>
      </c>
      <c r="C4203" s="168">
        <v>45931</v>
      </c>
      <c r="D4203" s="167" t="s">
        <v>5542</v>
      </c>
      <c r="E4203" s="167" t="s">
        <v>5542</v>
      </c>
      <c r="F4203" s="167" t="s">
        <v>1408</v>
      </c>
      <c r="G4203" s="167" t="s">
        <v>1409</v>
      </c>
      <c r="I4203" s="167" t="s">
        <v>1405</v>
      </c>
      <c r="J4203" s="167" t="s">
        <v>1624</v>
      </c>
      <c r="K4203" s="167" t="s">
        <v>1016</v>
      </c>
      <c r="L4203" s="167" t="s">
        <v>1625</v>
      </c>
      <c r="M4203" s="167" t="s">
        <v>2879</v>
      </c>
      <c r="O4203" s="167">
        <v>11108</v>
      </c>
      <c r="P4203" s="167" t="s">
        <v>4987</v>
      </c>
      <c r="Q4203" s="167">
        <v>86.4</v>
      </c>
      <c r="S4203" s="167">
        <f t="shared" si="65"/>
        <v>86.4</v>
      </c>
      <c r="T4203" s="167" t="s">
        <v>1361</v>
      </c>
    </row>
    <row r="4204" spans="1:20">
      <c r="A4204" s="167">
        <v>52100</v>
      </c>
      <c r="B4204" s="168">
        <v>45931</v>
      </c>
      <c r="C4204" s="168">
        <v>45931</v>
      </c>
      <c r="D4204" s="167" t="s">
        <v>5542</v>
      </c>
      <c r="E4204" s="167" t="s">
        <v>5542</v>
      </c>
      <c r="F4204" s="167" t="s">
        <v>1408</v>
      </c>
      <c r="G4204" s="167" t="s">
        <v>1409</v>
      </c>
      <c r="I4204" s="167" t="s">
        <v>1405</v>
      </c>
      <c r="J4204" s="167" t="s">
        <v>1413</v>
      </c>
      <c r="K4204" s="167" t="s">
        <v>1016</v>
      </c>
      <c r="L4204" s="167" t="s">
        <v>1414</v>
      </c>
      <c r="M4204" s="167" t="s">
        <v>2879</v>
      </c>
      <c r="O4204" s="167">
        <v>11108</v>
      </c>
      <c r="P4204" s="167" t="s">
        <v>4987</v>
      </c>
      <c r="Q4204" s="167">
        <v>88.5</v>
      </c>
      <c r="S4204" s="167">
        <f t="shared" si="65"/>
        <v>88.5</v>
      </c>
      <c r="T4204" s="167" t="s">
        <v>1361</v>
      </c>
    </row>
    <row r="4205" spans="1:20">
      <c r="A4205" s="167">
        <v>52100</v>
      </c>
      <c r="B4205" s="168">
        <v>45931</v>
      </c>
      <c r="C4205" s="168">
        <v>45931</v>
      </c>
      <c r="D4205" s="167" t="s">
        <v>5542</v>
      </c>
      <c r="E4205" s="167" t="s">
        <v>5542</v>
      </c>
      <c r="F4205" s="167" t="s">
        <v>1408</v>
      </c>
      <c r="G4205" s="167" t="s">
        <v>1409</v>
      </c>
      <c r="I4205" s="167" t="s">
        <v>1405</v>
      </c>
      <c r="J4205" s="167" t="s">
        <v>2883</v>
      </c>
      <c r="K4205" s="167" t="s">
        <v>1016</v>
      </c>
      <c r="L4205" s="167" t="s">
        <v>2884</v>
      </c>
      <c r="M4205" s="167" t="s">
        <v>2879</v>
      </c>
      <c r="O4205" s="167">
        <v>11108</v>
      </c>
      <c r="P4205" s="167" t="s">
        <v>4987</v>
      </c>
      <c r="Q4205" s="167">
        <v>117</v>
      </c>
      <c r="S4205" s="167">
        <f t="shared" si="65"/>
        <v>117</v>
      </c>
      <c r="T4205" s="167" t="s">
        <v>1361</v>
      </c>
    </row>
    <row r="4206" spans="1:20">
      <c r="A4206" s="167">
        <v>52100</v>
      </c>
      <c r="B4206" s="168">
        <v>45931</v>
      </c>
      <c r="C4206" s="168">
        <v>45931</v>
      </c>
      <c r="D4206" s="167" t="s">
        <v>5542</v>
      </c>
      <c r="E4206" s="167" t="s">
        <v>5542</v>
      </c>
      <c r="F4206" s="167" t="s">
        <v>1408</v>
      </c>
      <c r="G4206" s="167" t="s">
        <v>1409</v>
      </c>
      <c r="I4206" s="167" t="s">
        <v>1405</v>
      </c>
      <c r="J4206" s="167" t="s">
        <v>1410</v>
      </c>
      <c r="K4206" s="167" t="s">
        <v>1016</v>
      </c>
      <c r="L4206" s="167" t="s">
        <v>1411</v>
      </c>
      <c r="M4206" s="167" t="s">
        <v>2879</v>
      </c>
      <c r="O4206" s="167">
        <v>11108</v>
      </c>
      <c r="P4206" s="167" t="s">
        <v>4987</v>
      </c>
      <c r="Q4206" s="167">
        <v>125</v>
      </c>
      <c r="S4206" s="167">
        <f t="shared" si="65"/>
        <v>125</v>
      </c>
      <c r="T4206" s="167" t="s">
        <v>1361</v>
      </c>
    </row>
    <row r="4207" spans="1:20">
      <c r="A4207" s="167">
        <v>52100</v>
      </c>
      <c r="B4207" s="168">
        <v>45931</v>
      </c>
      <c r="C4207" s="168">
        <v>45931</v>
      </c>
      <c r="D4207" s="167" t="s">
        <v>5543</v>
      </c>
      <c r="E4207" s="167" t="s">
        <v>5543</v>
      </c>
      <c r="F4207" s="167" t="s">
        <v>1425</v>
      </c>
      <c r="G4207" s="167" t="s">
        <v>1426</v>
      </c>
      <c r="I4207" s="167" t="s">
        <v>1405</v>
      </c>
      <c r="J4207" s="167" t="s">
        <v>1435</v>
      </c>
      <c r="K4207" s="167" t="s">
        <v>1016</v>
      </c>
      <c r="L4207" s="167" t="s">
        <v>1436</v>
      </c>
      <c r="M4207" s="167" t="s">
        <v>2879</v>
      </c>
      <c r="O4207" s="167">
        <v>11109</v>
      </c>
      <c r="P4207" s="167" t="s">
        <v>4987</v>
      </c>
      <c r="Q4207" s="167">
        <v>2.7</v>
      </c>
      <c r="S4207" s="167">
        <f t="shared" si="65"/>
        <v>2.7</v>
      </c>
      <c r="T4207" s="167" t="s">
        <v>1361</v>
      </c>
    </row>
    <row r="4208" spans="1:20">
      <c r="A4208" s="167">
        <v>52100</v>
      </c>
      <c r="B4208" s="168">
        <v>45931</v>
      </c>
      <c r="C4208" s="168">
        <v>45931</v>
      </c>
      <c r="D4208" s="167" t="s">
        <v>5543</v>
      </c>
      <c r="E4208" s="167" t="s">
        <v>5543</v>
      </c>
      <c r="F4208" s="167" t="s">
        <v>1425</v>
      </c>
      <c r="G4208" s="167" t="s">
        <v>1426</v>
      </c>
      <c r="I4208" s="167" t="s">
        <v>1405</v>
      </c>
      <c r="J4208" s="167" t="s">
        <v>1422</v>
      </c>
      <c r="K4208" s="167" t="s">
        <v>1016</v>
      </c>
      <c r="L4208" s="167" t="s">
        <v>1423</v>
      </c>
      <c r="M4208" s="167" t="s">
        <v>2879</v>
      </c>
      <c r="O4208" s="167">
        <v>11109</v>
      </c>
      <c r="P4208" s="167" t="s">
        <v>4987</v>
      </c>
      <c r="Q4208" s="167">
        <v>5.01</v>
      </c>
      <c r="S4208" s="167">
        <f t="shared" si="65"/>
        <v>5.01</v>
      </c>
      <c r="T4208" s="167" t="s">
        <v>1361</v>
      </c>
    </row>
    <row r="4209" spans="1:20">
      <c r="A4209" s="167">
        <v>52100</v>
      </c>
      <c r="B4209" s="168">
        <v>45931</v>
      </c>
      <c r="C4209" s="168">
        <v>45931</v>
      </c>
      <c r="D4209" s="167" t="s">
        <v>5543</v>
      </c>
      <c r="E4209" s="167" t="s">
        <v>5543</v>
      </c>
      <c r="F4209" s="167" t="s">
        <v>1425</v>
      </c>
      <c r="G4209" s="167" t="s">
        <v>1426</v>
      </c>
      <c r="I4209" s="167" t="s">
        <v>1405</v>
      </c>
      <c r="J4209" s="167" t="s">
        <v>1624</v>
      </c>
      <c r="K4209" s="167" t="s">
        <v>1016</v>
      </c>
      <c r="L4209" s="167" t="s">
        <v>1625</v>
      </c>
      <c r="M4209" s="167" t="s">
        <v>2879</v>
      </c>
      <c r="O4209" s="167">
        <v>11109</v>
      </c>
      <c r="P4209" s="167" t="s">
        <v>4987</v>
      </c>
      <c r="Q4209" s="167">
        <v>8.1</v>
      </c>
      <c r="S4209" s="167">
        <f t="shared" si="65"/>
        <v>8.1</v>
      </c>
      <c r="T4209" s="167" t="s">
        <v>1361</v>
      </c>
    </row>
    <row r="4210" spans="1:20">
      <c r="A4210" s="167">
        <v>52100</v>
      </c>
      <c r="B4210" s="168">
        <v>45931</v>
      </c>
      <c r="C4210" s="168">
        <v>45931</v>
      </c>
      <c r="D4210" s="167" t="s">
        <v>5543</v>
      </c>
      <c r="E4210" s="167" t="s">
        <v>5543</v>
      </c>
      <c r="F4210" s="167" t="s">
        <v>1425</v>
      </c>
      <c r="G4210" s="167" t="s">
        <v>1426</v>
      </c>
      <c r="I4210" s="167" t="s">
        <v>1405</v>
      </c>
      <c r="J4210" s="167" t="s">
        <v>1413</v>
      </c>
      <c r="K4210" s="167" t="s">
        <v>1016</v>
      </c>
      <c r="L4210" s="167" t="s">
        <v>1414</v>
      </c>
      <c r="M4210" s="167" t="s">
        <v>2879</v>
      </c>
      <c r="O4210" s="167">
        <v>11109</v>
      </c>
      <c r="P4210" s="167" t="s">
        <v>4987</v>
      </c>
      <c r="Q4210" s="167">
        <v>8.85</v>
      </c>
      <c r="S4210" s="167">
        <f t="shared" si="65"/>
        <v>8.85</v>
      </c>
      <c r="T4210" s="167" t="s">
        <v>1361</v>
      </c>
    </row>
    <row r="4211" spans="1:20">
      <c r="A4211" s="167">
        <v>52100</v>
      </c>
      <c r="B4211" s="168">
        <v>45931</v>
      </c>
      <c r="C4211" s="168">
        <v>45931</v>
      </c>
      <c r="D4211" s="167" t="s">
        <v>5543</v>
      </c>
      <c r="E4211" s="167" t="s">
        <v>5543</v>
      </c>
      <c r="F4211" s="167" t="s">
        <v>1425</v>
      </c>
      <c r="G4211" s="167" t="s">
        <v>1426</v>
      </c>
      <c r="I4211" s="167" t="s">
        <v>1405</v>
      </c>
      <c r="J4211" s="167" t="s">
        <v>2883</v>
      </c>
      <c r="K4211" s="167" t="s">
        <v>1016</v>
      </c>
      <c r="L4211" s="167" t="s">
        <v>2884</v>
      </c>
      <c r="M4211" s="167" t="s">
        <v>2879</v>
      </c>
      <c r="O4211" s="167">
        <v>11109</v>
      </c>
      <c r="P4211" s="167" t="s">
        <v>4987</v>
      </c>
      <c r="Q4211" s="167">
        <v>11.7</v>
      </c>
      <c r="S4211" s="167">
        <f t="shared" si="65"/>
        <v>11.7</v>
      </c>
      <c r="T4211" s="167" t="s">
        <v>1361</v>
      </c>
    </row>
    <row r="4212" spans="1:20">
      <c r="A4212" s="167">
        <v>52100</v>
      </c>
      <c r="B4212" s="168">
        <v>45931</v>
      </c>
      <c r="C4212" s="168">
        <v>45931</v>
      </c>
      <c r="D4212" s="167" t="s">
        <v>5543</v>
      </c>
      <c r="E4212" s="167" t="s">
        <v>5543</v>
      </c>
      <c r="F4212" s="167" t="s">
        <v>1425</v>
      </c>
      <c r="G4212" s="167" t="s">
        <v>1426</v>
      </c>
      <c r="I4212" s="167" t="s">
        <v>1405</v>
      </c>
      <c r="J4212" s="167" t="s">
        <v>1410</v>
      </c>
      <c r="K4212" s="167" t="s">
        <v>1016</v>
      </c>
      <c r="L4212" s="167" t="s">
        <v>1411</v>
      </c>
      <c r="M4212" s="167" t="s">
        <v>2879</v>
      </c>
      <c r="O4212" s="167">
        <v>11109</v>
      </c>
      <c r="P4212" s="167" t="s">
        <v>4987</v>
      </c>
      <c r="Q4212" s="167">
        <v>125</v>
      </c>
      <c r="S4212" s="167">
        <f t="shared" si="65"/>
        <v>125</v>
      </c>
      <c r="T4212" s="167" t="s">
        <v>1361</v>
      </c>
    </row>
    <row r="4213" spans="1:20">
      <c r="A4213" s="167">
        <v>52100</v>
      </c>
      <c r="B4213" s="168">
        <v>45931</v>
      </c>
      <c r="C4213" s="168">
        <v>45931</v>
      </c>
      <c r="D4213" s="167" t="s">
        <v>5544</v>
      </c>
      <c r="E4213" s="167" t="s">
        <v>5544</v>
      </c>
      <c r="F4213" s="167" t="s">
        <v>1425</v>
      </c>
      <c r="G4213" s="167" t="s">
        <v>1426</v>
      </c>
      <c r="I4213" s="167" t="s">
        <v>1405</v>
      </c>
      <c r="J4213" s="167" t="s">
        <v>1624</v>
      </c>
      <c r="K4213" s="167" t="s">
        <v>1016</v>
      </c>
      <c r="L4213" s="167" t="s">
        <v>1625</v>
      </c>
      <c r="M4213" s="167" t="s">
        <v>2879</v>
      </c>
      <c r="O4213" s="167">
        <v>11110</v>
      </c>
      <c r="P4213" s="167" t="s">
        <v>4987</v>
      </c>
      <c r="Q4213" s="167">
        <v>2.7</v>
      </c>
      <c r="S4213" s="167">
        <f t="shared" si="65"/>
        <v>2.7</v>
      </c>
      <c r="T4213" s="167" t="s">
        <v>1361</v>
      </c>
    </row>
    <row r="4214" spans="1:20">
      <c r="A4214" s="167">
        <v>52100</v>
      </c>
      <c r="B4214" s="168">
        <v>45931</v>
      </c>
      <c r="C4214" s="168">
        <v>45931</v>
      </c>
      <c r="D4214" s="167" t="s">
        <v>5544</v>
      </c>
      <c r="E4214" s="167" t="s">
        <v>5544</v>
      </c>
      <c r="F4214" s="167" t="s">
        <v>1425</v>
      </c>
      <c r="G4214" s="167" t="s">
        <v>1426</v>
      </c>
      <c r="I4214" s="167" t="s">
        <v>1405</v>
      </c>
      <c r="J4214" s="167" t="s">
        <v>1435</v>
      </c>
      <c r="K4214" s="167" t="s">
        <v>1016</v>
      </c>
      <c r="L4214" s="167" t="s">
        <v>1436</v>
      </c>
      <c r="M4214" s="167" t="s">
        <v>2879</v>
      </c>
      <c r="O4214" s="167">
        <v>11110</v>
      </c>
      <c r="P4214" s="167" t="s">
        <v>4987</v>
      </c>
      <c r="Q4214" s="167">
        <v>3.6</v>
      </c>
      <c r="S4214" s="167">
        <f t="shared" si="65"/>
        <v>3.6</v>
      </c>
      <c r="T4214" s="167" t="s">
        <v>1361</v>
      </c>
    </row>
    <row r="4215" spans="1:20">
      <c r="A4215" s="167">
        <v>52100</v>
      </c>
      <c r="B4215" s="168">
        <v>45931</v>
      </c>
      <c r="C4215" s="168">
        <v>45931</v>
      </c>
      <c r="D4215" s="167" t="s">
        <v>5544</v>
      </c>
      <c r="E4215" s="167" t="s">
        <v>5544</v>
      </c>
      <c r="F4215" s="167" t="s">
        <v>1425</v>
      </c>
      <c r="G4215" s="167" t="s">
        <v>1426</v>
      </c>
      <c r="I4215" s="167" t="s">
        <v>1405</v>
      </c>
      <c r="J4215" s="167" t="s">
        <v>1422</v>
      </c>
      <c r="K4215" s="167" t="s">
        <v>1016</v>
      </c>
      <c r="L4215" s="167" t="s">
        <v>1423</v>
      </c>
      <c r="M4215" s="167" t="s">
        <v>2879</v>
      </c>
      <c r="O4215" s="167">
        <v>11110</v>
      </c>
      <c r="P4215" s="167" t="s">
        <v>4987</v>
      </c>
      <c r="Q4215" s="167">
        <v>6.68</v>
      </c>
      <c r="S4215" s="167">
        <f t="shared" si="65"/>
        <v>6.68</v>
      </c>
      <c r="T4215" s="167" t="s">
        <v>1361</v>
      </c>
    </row>
    <row r="4216" spans="1:20">
      <c r="A4216" s="167">
        <v>52100</v>
      </c>
      <c r="B4216" s="168">
        <v>45931</v>
      </c>
      <c r="C4216" s="168">
        <v>45931</v>
      </c>
      <c r="D4216" s="167" t="s">
        <v>5544</v>
      </c>
      <c r="E4216" s="167" t="s">
        <v>5544</v>
      </c>
      <c r="F4216" s="167" t="s">
        <v>1425</v>
      </c>
      <c r="G4216" s="167" t="s">
        <v>1426</v>
      </c>
      <c r="I4216" s="167" t="s">
        <v>1405</v>
      </c>
      <c r="J4216" s="167" t="s">
        <v>1413</v>
      </c>
      <c r="K4216" s="167" t="s">
        <v>1016</v>
      </c>
      <c r="L4216" s="167" t="s">
        <v>1414</v>
      </c>
      <c r="M4216" s="167" t="s">
        <v>2879</v>
      </c>
      <c r="O4216" s="167">
        <v>11110</v>
      </c>
      <c r="P4216" s="167" t="s">
        <v>4987</v>
      </c>
      <c r="Q4216" s="167">
        <v>11.8</v>
      </c>
      <c r="S4216" s="167">
        <f t="shared" si="65"/>
        <v>11.8</v>
      </c>
      <c r="T4216" s="167" t="s">
        <v>1361</v>
      </c>
    </row>
    <row r="4217" spans="1:20">
      <c r="A4217" s="167">
        <v>52100</v>
      </c>
      <c r="B4217" s="168">
        <v>45931</v>
      </c>
      <c r="C4217" s="168">
        <v>45931</v>
      </c>
      <c r="D4217" s="167" t="s">
        <v>5544</v>
      </c>
      <c r="E4217" s="167" t="s">
        <v>5544</v>
      </c>
      <c r="F4217" s="167" t="s">
        <v>1425</v>
      </c>
      <c r="G4217" s="167" t="s">
        <v>1426</v>
      </c>
      <c r="I4217" s="167" t="s">
        <v>1405</v>
      </c>
      <c r="J4217" s="167" t="s">
        <v>2883</v>
      </c>
      <c r="K4217" s="167" t="s">
        <v>1016</v>
      </c>
      <c r="L4217" s="167" t="s">
        <v>2884</v>
      </c>
      <c r="M4217" s="167" t="s">
        <v>2879</v>
      </c>
      <c r="O4217" s="167">
        <v>11110</v>
      </c>
      <c r="P4217" s="167" t="s">
        <v>4987</v>
      </c>
      <c r="Q4217" s="167">
        <v>15.6</v>
      </c>
      <c r="S4217" s="167">
        <f t="shared" si="65"/>
        <v>15.6</v>
      </c>
      <c r="T4217" s="167" t="s">
        <v>1361</v>
      </c>
    </row>
    <row r="4218" spans="1:20">
      <c r="A4218" s="167">
        <v>52100</v>
      </c>
      <c r="B4218" s="168">
        <v>45931</v>
      </c>
      <c r="C4218" s="168">
        <v>45931</v>
      </c>
      <c r="D4218" s="167" t="s">
        <v>5544</v>
      </c>
      <c r="E4218" s="167" t="s">
        <v>5544</v>
      </c>
      <c r="F4218" s="167" t="s">
        <v>1425</v>
      </c>
      <c r="G4218" s="167" t="s">
        <v>1426</v>
      </c>
      <c r="I4218" s="167" t="s">
        <v>1405</v>
      </c>
      <c r="J4218" s="167" t="s">
        <v>1410</v>
      </c>
      <c r="K4218" s="167" t="s">
        <v>1016</v>
      </c>
      <c r="L4218" s="167" t="s">
        <v>1411</v>
      </c>
      <c r="M4218" s="167" t="s">
        <v>2879</v>
      </c>
      <c r="O4218" s="167">
        <v>11110</v>
      </c>
      <c r="P4218" s="167" t="s">
        <v>4987</v>
      </c>
      <c r="Q4218" s="167">
        <v>125</v>
      </c>
      <c r="S4218" s="167">
        <f t="shared" si="65"/>
        <v>125</v>
      </c>
      <c r="T4218" s="167" t="s">
        <v>1361</v>
      </c>
    </row>
    <row r="4219" spans="1:20">
      <c r="A4219" s="167">
        <v>52100</v>
      </c>
      <c r="B4219" s="168">
        <v>45931</v>
      </c>
      <c r="C4219" s="168">
        <v>45931</v>
      </c>
      <c r="D4219" s="167" t="s">
        <v>5545</v>
      </c>
      <c r="E4219" s="167" t="s">
        <v>5545</v>
      </c>
      <c r="F4219" s="167" t="s">
        <v>1408</v>
      </c>
      <c r="G4219" s="167" t="s">
        <v>1409</v>
      </c>
      <c r="I4219" s="167" t="s">
        <v>1405</v>
      </c>
      <c r="J4219" s="167" t="s">
        <v>1435</v>
      </c>
      <c r="K4219" s="167" t="s">
        <v>1016</v>
      </c>
      <c r="L4219" s="167" t="s">
        <v>1436</v>
      </c>
      <c r="M4219" s="167" t="s">
        <v>2879</v>
      </c>
      <c r="O4219" s="167">
        <v>11111</v>
      </c>
      <c r="P4219" s="167" t="s">
        <v>4987</v>
      </c>
      <c r="Q4219" s="167">
        <v>0.9</v>
      </c>
      <c r="S4219" s="167">
        <f t="shared" si="65"/>
        <v>0.9</v>
      </c>
      <c r="T4219" s="167" t="s">
        <v>1361</v>
      </c>
    </row>
    <row r="4220" spans="1:20">
      <c r="A4220" s="167">
        <v>52100</v>
      </c>
      <c r="B4220" s="168">
        <v>45931</v>
      </c>
      <c r="C4220" s="168">
        <v>45931</v>
      </c>
      <c r="D4220" s="167" t="s">
        <v>5545</v>
      </c>
      <c r="E4220" s="167" t="s">
        <v>5545</v>
      </c>
      <c r="F4220" s="167" t="s">
        <v>1408</v>
      </c>
      <c r="G4220" s="167" t="s">
        <v>1409</v>
      </c>
      <c r="I4220" s="167" t="s">
        <v>1405</v>
      </c>
      <c r="J4220" s="167" t="s">
        <v>1422</v>
      </c>
      <c r="K4220" s="167" t="s">
        <v>1016</v>
      </c>
      <c r="L4220" s="167" t="s">
        <v>1423</v>
      </c>
      <c r="M4220" s="167" t="s">
        <v>2879</v>
      </c>
      <c r="O4220" s="167">
        <v>11111</v>
      </c>
      <c r="P4220" s="167" t="s">
        <v>4987</v>
      </c>
      <c r="Q4220" s="167">
        <v>1.67</v>
      </c>
      <c r="S4220" s="167">
        <f t="shared" si="65"/>
        <v>1.67</v>
      </c>
      <c r="T4220" s="167" t="s">
        <v>1361</v>
      </c>
    </row>
    <row r="4221" spans="1:20">
      <c r="A4221" s="167">
        <v>52100</v>
      </c>
      <c r="B4221" s="168">
        <v>45931</v>
      </c>
      <c r="C4221" s="168">
        <v>45931</v>
      </c>
      <c r="D4221" s="167" t="s">
        <v>5545</v>
      </c>
      <c r="E4221" s="167" t="s">
        <v>5545</v>
      </c>
      <c r="F4221" s="167" t="s">
        <v>1408</v>
      </c>
      <c r="G4221" s="167" t="s">
        <v>1409</v>
      </c>
      <c r="I4221" s="167" t="s">
        <v>1405</v>
      </c>
      <c r="J4221" s="167" t="s">
        <v>1624</v>
      </c>
      <c r="K4221" s="167" t="s">
        <v>1016</v>
      </c>
      <c r="L4221" s="167" t="s">
        <v>1625</v>
      </c>
      <c r="M4221" s="167" t="s">
        <v>2879</v>
      </c>
      <c r="O4221" s="167">
        <v>11111</v>
      </c>
      <c r="P4221" s="167" t="s">
        <v>4987</v>
      </c>
      <c r="Q4221" s="167">
        <v>2.7</v>
      </c>
      <c r="S4221" s="167">
        <f t="shared" si="65"/>
        <v>2.7</v>
      </c>
      <c r="T4221" s="167" t="s">
        <v>1361</v>
      </c>
    </row>
    <row r="4222" spans="1:20">
      <c r="A4222" s="167">
        <v>52100</v>
      </c>
      <c r="B4222" s="168">
        <v>45931</v>
      </c>
      <c r="C4222" s="168">
        <v>45931</v>
      </c>
      <c r="D4222" s="167" t="s">
        <v>5545</v>
      </c>
      <c r="E4222" s="167" t="s">
        <v>5545</v>
      </c>
      <c r="F4222" s="167" t="s">
        <v>1408</v>
      </c>
      <c r="G4222" s="167" t="s">
        <v>1409</v>
      </c>
      <c r="I4222" s="167" t="s">
        <v>1405</v>
      </c>
      <c r="J4222" s="167" t="s">
        <v>1413</v>
      </c>
      <c r="K4222" s="167" t="s">
        <v>1016</v>
      </c>
      <c r="L4222" s="167" t="s">
        <v>1414</v>
      </c>
      <c r="M4222" s="167" t="s">
        <v>2879</v>
      </c>
      <c r="O4222" s="167">
        <v>11111</v>
      </c>
      <c r="P4222" s="167" t="s">
        <v>4987</v>
      </c>
      <c r="Q4222" s="167">
        <v>2.95</v>
      </c>
      <c r="S4222" s="167">
        <f t="shared" si="65"/>
        <v>2.95</v>
      </c>
      <c r="T4222" s="167" t="s">
        <v>1361</v>
      </c>
    </row>
    <row r="4223" spans="1:20">
      <c r="A4223" s="167">
        <v>52100</v>
      </c>
      <c r="B4223" s="168">
        <v>45931</v>
      </c>
      <c r="C4223" s="168">
        <v>45931</v>
      </c>
      <c r="D4223" s="167" t="s">
        <v>5545</v>
      </c>
      <c r="E4223" s="167" t="s">
        <v>5545</v>
      </c>
      <c r="F4223" s="167" t="s">
        <v>1408</v>
      </c>
      <c r="G4223" s="167" t="s">
        <v>1409</v>
      </c>
      <c r="I4223" s="167" t="s">
        <v>1405</v>
      </c>
      <c r="J4223" s="167" t="s">
        <v>2883</v>
      </c>
      <c r="K4223" s="167" t="s">
        <v>1016</v>
      </c>
      <c r="L4223" s="167" t="s">
        <v>2884</v>
      </c>
      <c r="M4223" s="167" t="s">
        <v>2879</v>
      </c>
      <c r="O4223" s="167">
        <v>11111</v>
      </c>
      <c r="P4223" s="167" t="s">
        <v>4987</v>
      </c>
      <c r="Q4223" s="167">
        <v>3.9</v>
      </c>
      <c r="S4223" s="167">
        <f t="shared" si="65"/>
        <v>3.9</v>
      </c>
      <c r="T4223" s="167" t="s">
        <v>1361</v>
      </c>
    </row>
    <row r="4224" spans="1:20">
      <c r="A4224" s="167">
        <v>52100</v>
      </c>
      <c r="B4224" s="168">
        <v>45931</v>
      </c>
      <c r="C4224" s="168">
        <v>45931</v>
      </c>
      <c r="D4224" s="167" t="s">
        <v>5545</v>
      </c>
      <c r="E4224" s="167" t="s">
        <v>5545</v>
      </c>
      <c r="F4224" s="167" t="s">
        <v>1408</v>
      </c>
      <c r="G4224" s="167" t="s">
        <v>1409</v>
      </c>
      <c r="I4224" s="167" t="s">
        <v>1405</v>
      </c>
      <c r="J4224" s="167" t="s">
        <v>1410</v>
      </c>
      <c r="K4224" s="167" t="s">
        <v>1016</v>
      </c>
      <c r="L4224" s="167" t="s">
        <v>1411</v>
      </c>
      <c r="M4224" s="167" t="s">
        <v>2879</v>
      </c>
      <c r="O4224" s="167">
        <v>11111</v>
      </c>
      <c r="P4224" s="167" t="s">
        <v>4987</v>
      </c>
      <c r="Q4224" s="167">
        <v>125</v>
      </c>
      <c r="S4224" s="167">
        <f t="shared" si="65"/>
        <v>125</v>
      </c>
      <c r="T4224" s="167" t="s">
        <v>1361</v>
      </c>
    </row>
    <row r="4225" spans="1:20">
      <c r="A4225" s="167">
        <v>52100</v>
      </c>
      <c r="B4225" s="168">
        <v>45931</v>
      </c>
      <c r="C4225" s="168">
        <v>45931</v>
      </c>
      <c r="D4225" s="167" t="s">
        <v>5546</v>
      </c>
      <c r="E4225" s="167" t="s">
        <v>5546</v>
      </c>
      <c r="F4225" s="167" t="s">
        <v>1425</v>
      </c>
      <c r="G4225" s="167" t="s">
        <v>1426</v>
      </c>
      <c r="I4225" s="167" t="s">
        <v>1405</v>
      </c>
      <c r="J4225" s="167" t="s">
        <v>1435</v>
      </c>
      <c r="K4225" s="167" t="s">
        <v>1016</v>
      </c>
      <c r="L4225" s="167" t="s">
        <v>1436</v>
      </c>
      <c r="M4225" s="167" t="s">
        <v>2879</v>
      </c>
      <c r="O4225" s="167">
        <v>11112</v>
      </c>
      <c r="P4225" s="167" t="s">
        <v>4987</v>
      </c>
      <c r="Q4225" s="167">
        <v>1.8</v>
      </c>
      <c r="S4225" s="167">
        <f t="shared" si="65"/>
        <v>1.8</v>
      </c>
      <c r="T4225" s="167" t="s">
        <v>1361</v>
      </c>
    </row>
    <row r="4226" spans="1:20">
      <c r="A4226" s="167">
        <v>52100</v>
      </c>
      <c r="B4226" s="168">
        <v>45931</v>
      </c>
      <c r="C4226" s="168">
        <v>45931</v>
      </c>
      <c r="D4226" s="167" t="s">
        <v>5546</v>
      </c>
      <c r="E4226" s="167" t="s">
        <v>5546</v>
      </c>
      <c r="F4226" s="167" t="s">
        <v>1425</v>
      </c>
      <c r="G4226" s="167" t="s">
        <v>1426</v>
      </c>
      <c r="I4226" s="167" t="s">
        <v>1405</v>
      </c>
      <c r="J4226" s="167" t="s">
        <v>1422</v>
      </c>
      <c r="K4226" s="167" t="s">
        <v>1016</v>
      </c>
      <c r="L4226" s="167" t="s">
        <v>1423</v>
      </c>
      <c r="M4226" s="167" t="s">
        <v>2879</v>
      </c>
      <c r="O4226" s="167">
        <v>11112</v>
      </c>
      <c r="P4226" s="167" t="s">
        <v>4987</v>
      </c>
      <c r="Q4226" s="167">
        <v>3.34</v>
      </c>
      <c r="S4226" s="167">
        <f t="shared" si="65"/>
        <v>3.34</v>
      </c>
      <c r="T4226" s="167" t="s">
        <v>1361</v>
      </c>
    </row>
    <row r="4227" spans="1:20">
      <c r="A4227" s="167">
        <v>52100</v>
      </c>
      <c r="B4227" s="168">
        <v>45931</v>
      </c>
      <c r="C4227" s="168">
        <v>45931</v>
      </c>
      <c r="D4227" s="167" t="s">
        <v>5546</v>
      </c>
      <c r="E4227" s="167" t="s">
        <v>5546</v>
      </c>
      <c r="F4227" s="167" t="s">
        <v>1425</v>
      </c>
      <c r="G4227" s="167" t="s">
        <v>1426</v>
      </c>
      <c r="I4227" s="167" t="s">
        <v>1405</v>
      </c>
      <c r="J4227" s="167" t="s">
        <v>2883</v>
      </c>
      <c r="K4227" s="167" t="s">
        <v>1016</v>
      </c>
      <c r="L4227" s="167" t="s">
        <v>2884</v>
      </c>
      <c r="M4227" s="167" t="s">
        <v>2879</v>
      </c>
      <c r="O4227" s="167">
        <v>11112</v>
      </c>
      <c r="P4227" s="167" t="s">
        <v>4987</v>
      </c>
      <c r="Q4227" s="167">
        <v>3.9</v>
      </c>
      <c r="S4227" s="167">
        <f t="shared" ref="S4227:S4290" si="66">Q4227-R4227</f>
        <v>3.9</v>
      </c>
      <c r="T4227" s="167" t="s">
        <v>1361</v>
      </c>
    </row>
    <row r="4228" spans="1:20">
      <c r="A4228" s="167">
        <v>52100</v>
      </c>
      <c r="B4228" s="168">
        <v>45931</v>
      </c>
      <c r="C4228" s="168">
        <v>45931</v>
      </c>
      <c r="D4228" s="167" t="s">
        <v>5546</v>
      </c>
      <c r="E4228" s="167" t="s">
        <v>5546</v>
      </c>
      <c r="F4228" s="167" t="s">
        <v>1425</v>
      </c>
      <c r="G4228" s="167" t="s">
        <v>1426</v>
      </c>
      <c r="I4228" s="167" t="s">
        <v>1405</v>
      </c>
      <c r="J4228" s="167" t="s">
        <v>1413</v>
      </c>
      <c r="K4228" s="167" t="s">
        <v>1016</v>
      </c>
      <c r="L4228" s="167" t="s">
        <v>1414</v>
      </c>
      <c r="M4228" s="167" t="s">
        <v>2879</v>
      </c>
      <c r="O4228" s="167">
        <v>11112</v>
      </c>
      <c r="P4228" s="167" t="s">
        <v>4987</v>
      </c>
      <c r="Q4228" s="167">
        <v>5.9</v>
      </c>
      <c r="S4228" s="167">
        <f t="shared" si="66"/>
        <v>5.9</v>
      </c>
      <c r="T4228" s="167" t="s">
        <v>1361</v>
      </c>
    </row>
    <row r="4229" spans="1:20">
      <c r="A4229" s="167">
        <v>52100</v>
      </c>
      <c r="B4229" s="168">
        <v>45931</v>
      </c>
      <c r="C4229" s="168">
        <v>45931</v>
      </c>
      <c r="D4229" s="167" t="s">
        <v>5546</v>
      </c>
      <c r="E4229" s="167" t="s">
        <v>5546</v>
      </c>
      <c r="F4229" s="167" t="s">
        <v>1425</v>
      </c>
      <c r="G4229" s="167" t="s">
        <v>1426</v>
      </c>
      <c r="I4229" s="167" t="s">
        <v>1405</v>
      </c>
      <c r="J4229" s="167" t="s">
        <v>1410</v>
      </c>
      <c r="K4229" s="167" t="s">
        <v>1016</v>
      </c>
      <c r="L4229" s="167" t="s">
        <v>1411</v>
      </c>
      <c r="M4229" s="167" t="s">
        <v>2879</v>
      </c>
      <c r="O4229" s="167">
        <v>11112</v>
      </c>
      <c r="P4229" s="167" t="s">
        <v>4987</v>
      </c>
      <c r="Q4229" s="167">
        <v>125</v>
      </c>
      <c r="S4229" s="167">
        <f t="shared" si="66"/>
        <v>125</v>
      </c>
      <c r="T4229" s="167" t="s">
        <v>1361</v>
      </c>
    </row>
    <row r="4230" spans="1:20">
      <c r="A4230" s="167">
        <v>52100</v>
      </c>
      <c r="B4230" s="168">
        <v>45931</v>
      </c>
      <c r="C4230" s="168">
        <v>45931</v>
      </c>
      <c r="D4230" s="167" t="s">
        <v>5547</v>
      </c>
      <c r="E4230" s="167" t="s">
        <v>5547</v>
      </c>
      <c r="F4230" s="167" t="s">
        <v>1425</v>
      </c>
      <c r="G4230" s="167" t="s">
        <v>1426</v>
      </c>
      <c r="I4230" s="167" t="s">
        <v>1405</v>
      </c>
      <c r="J4230" s="167" t="s">
        <v>1435</v>
      </c>
      <c r="K4230" s="167" t="s">
        <v>1016</v>
      </c>
      <c r="L4230" s="167" t="s">
        <v>1436</v>
      </c>
      <c r="M4230" s="167" t="s">
        <v>2879</v>
      </c>
      <c r="O4230" s="167">
        <v>11113</v>
      </c>
      <c r="P4230" s="167" t="s">
        <v>4987</v>
      </c>
      <c r="Q4230" s="167">
        <v>1.8</v>
      </c>
      <c r="S4230" s="167">
        <f t="shared" si="66"/>
        <v>1.8</v>
      </c>
      <c r="T4230" s="167" t="s">
        <v>1361</v>
      </c>
    </row>
    <row r="4231" spans="1:20">
      <c r="A4231" s="167">
        <v>52100</v>
      </c>
      <c r="B4231" s="168">
        <v>45931</v>
      </c>
      <c r="C4231" s="168">
        <v>45931</v>
      </c>
      <c r="D4231" s="167" t="s">
        <v>5547</v>
      </c>
      <c r="E4231" s="167" t="s">
        <v>5547</v>
      </c>
      <c r="F4231" s="167" t="s">
        <v>1425</v>
      </c>
      <c r="G4231" s="167" t="s">
        <v>1426</v>
      </c>
      <c r="I4231" s="167" t="s">
        <v>1405</v>
      </c>
      <c r="J4231" s="167" t="s">
        <v>1422</v>
      </c>
      <c r="K4231" s="167" t="s">
        <v>1016</v>
      </c>
      <c r="L4231" s="167" t="s">
        <v>1423</v>
      </c>
      <c r="M4231" s="167" t="s">
        <v>2879</v>
      </c>
      <c r="O4231" s="167">
        <v>11113</v>
      </c>
      <c r="P4231" s="167" t="s">
        <v>4987</v>
      </c>
      <c r="Q4231" s="167">
        <v>3.34</v>
      </c>
      <c r="S4231" s="167">
        <f t="shared" si="66"/>
        <v>3.34</v>
      </c>
      <c r="T4231" s="167" t="s">
        <v>1361</v>
      </c>
    </row>
    <row r="4232" spans="1:20">
      <c r="A4232" s="167">
        <v>52100</v>
      </c>
      <c r="B4232" s="168">
        <v>45931</v>
      </c>
      <c r="C4232" s="168">
        <v>45931</v>
      </c>
      <c r="D4232" s="167" t="s">
        <v>5547</v>
      </c>
      <c r="E4232" s="167" t="s">
        <v>5547</v>
      </c>
      <c r="F4232" s="167" t="s">
        <v>1425</v>
      </c>
      <c r="G4232" s="167" t="s">
        <v>1426</v>
      </c>
      <c r="I4232" s="167" t="s">
        <v>1405</v>
      </c>
      <c r="J4232" s="167" t="s">
        <v>1624</v>
      </c>
      <c r="K4232" s="167" t="s">
        <v>1016</v>
      </c>
      <c r="L4232" s="167" t="s">
        <v>1625</v>
      </c>
      <c r="M4232" s="167" t="s">
        <v>2879</v>
      </c>
      <c r="O4232" s="167">
        <v>11113</v>
      </c>
      <c r="P4232" s="167" t="s">
        <v>4987</v>
      </c>
      <c r="Q4232" s="167">
        <v>5.4</v>
      </c>
      <c r="S4232" s="167">
        <f t="shared" si="66"/>
        <v>5.4</v>
      </c>
      <c r="T4232" s="167" t="s">
        <v>1361</v>
      </c>
    </row>
    <row r="4233" spans="1:20">
      <c r="A4233" s="167">
        <v>52100</v>
      </c>
      <c r="B4233" s="168">
        <v>45931</v>
      </c>
      <c r="C4233" s="168">
        <v>45931</v>
      </c>
      <c r="D4233" s="167" t="s">
        <v>5547</v>
      </c>
      <c r="E4233" s="167" t="s">
        <v>5547</v>
      </c>
      <c r="F4233" s="167" t="s">
        <v>1425</v>
      </c>
      <c r="G4233" s="167" t="s">
        <v>1426</v>
      </c>
      <c r="I4233" s="167" t="s">
        <v>1405</v>
      </c>
      <c r="J4233" s="167" t="s">
        <v>1413</v>
      </c>
      <c r="K4233" s="167" t="s">
        <v>1016</v>
      </c>
      <c r="L4233" s="167" t="s">
        <v>1414</v>
      </c>
      <c r="M4233" s="167" t="s">
        <v>2879</v>
      </c>
      <c r="O4233" s="167">
        <v>11113</v>
      </c>
      <c r="P4233" s="167" t="s">
        <v>4987</v>
      </c>
      <c r="Q4233" s="167">
        <v>5.9</v>
      </c>
      <c r="S4233" s="167">
        <f t="shared" si="66"/>
        <v>5.9</v>
      </c>
      <c r="T4233" s="167" t="s">
        <v>1361</v>
      </c>
    </row>
    <row r="4234" spans="1:20">
      <c r="A4234" s="167">
        <v>52100</v>
      </c>
      <c r="B4234" s="168">
        <v>45931</v>
      </c>
      <c r="C4234" s="168">
        <v>45931</v>
      </c>
      <c r="D4234" s="167" t="s">
        <v>5547</v>
      </c>
      <c r="E4234" s="167" t="s">
        <v>5547</v>
      </c>
      <c r="F4234" s="167" t="s">
        <v>1425</v>
      </c>
      <c r="G4234" s="167" t="s">
        <v>1426</v>
      </c>
      <c r="I4234" s="167" t="s">
        <v>1405</v>
      </c>
      <c r="J4234" s="167" t="s">
        <v>2883</v>
      </c>
      <c r="K4234" s="167" t="s">
        <v>1016</v>
      </c>
      <c r="L4234" s="167" t="s">
        <v>2884</v>
      </c>
      <c r="M4234" s="167" t="s">
        <v>2879</v>
      </c>
      <c r="O4234" s="167">
        <v>11113</v>
      </c>
      <c r="P4234" s="167" t="s">
        <v>4987</v>
      </c>
      <c r="Q4234" s="167">
        <v>7.8</v>
      </c>
      <c r="S4234" s="167">
        <f t="shared" si="66"/>
        <v>7.8</v>
      </c>
      <c r="T4234" s="167" t="s">
        <v>1361</v>
      </c>
    </row>
    <row r="4235" spans="1:20">
      <c r="A4235" s="167">
        <v>52100</v>
      </c>
      <c r="B4235" s="168">
        <v>45931</v>
      </c>
      <c r="C4235" s="168">
        <v>45931</v>
      </c>
      <c r="D4235" s="167" t="s">
        <v>5548</v>
      </c>
      <c r="E4235" s="167" t="s">
        <v>5548</v>
      </c>
      <c r="F4235" s="167" t="s">
        <v>1425</v>
      </c>
      <c r="G4235" s="167" t="s">
        <v>1426</v>
      </c>
      <c r="I4235" s="167" t="s">
        <v>1405</v>
      </c>
      <c r="J4235" s="167" t="s">
        <v>1435</v>
      </c>
      <c r="K4235" s="167" t="s">
        <v>1016</v>
      </c>
      <c r="L4235" s="167" t="s">
        <v>1436</v>
      </c>
      <c r="M4235" s="167" t="s">
        <v>2879</v>
      </c>
      <c r="O4235" s="167">
        <v>11114</v>
      </c>
      <c r="P4235" s="167" t="s">
        <v>4987</v>
      </c>
      <c r="Q4235" s="167">
        <v>0.9</v>
      </c>
      <c r="S4235" s="167">
        <f t="shared" si="66"/>
        <v>0.9</v>
      </c>
      <c r="T4235" s="167" t="s">
        <v>1361</v>
      </c>
    </row>
    <row r="4236" spans="1:20">
      <c r="A4236" s="167">
        <v>52100</v>
      </c>
      <c r="B4236" s="168">
        <v>45931</v>
      </c>
      <c r="C4236" s="168">
        <v>45931</v>
      </c>
      <c r="D4236" s="167" t="s">
        <v>5548</v>
      </c>
      <c r="E4236" s="167" t="s">
        <v>5548</v>
      </c>
      <c r="F4236" s="167" t="s">
        <v>1425</v>
      </c>
      <c r="G4236" s="167" t="s">
        <v>1426</v>
      </c>
      <c r="I4236" s="167" t="s">
        <v>1405</v>
      </c>
      <c r="J4236" s="167" t="s">
        <v>1422</v>
      </c>
      <c r="K4236" s="167" t="s">
        <v>1016</v>
      </c>
      <c r="L4236" s="167" t="s">
        <v>1423</v>
      </c>
      <c r="M4236" s="167" t="s">
        <v>2879</v>
      </c>
      <c r="O4236" s="167">
        <v>11114</v>
      </c>
      <c r="P4236" s="167" t="s">
        <v>4987</v>
      </c>
      <c r="Q4236" s="167">
        <v>1.67</v>
      </c>
      <c r="S4236" s="167">
        <f t="shared" si="66"/>
        <v>1.67</v>
      </c>
      <c r="T4236" s="167" t="s">
        <v>1361</v>
      </c>
    </row>
    <row r="4237" spans="1:20">
      <c r="A4237" s="167">
        <v>52100</v>
      </c>
      <c r="B4237" s="168">
        <v>45931</v>
      </c>
      <c r="C4237" s="168">
        <v>45931</v>
      </c>
      <c r="D4237" s="167" t="s">
        <v>5548</v>
      </c>
      <c r="E4237" s="167" t="s">
        <v>5548</v>
      </c>
      <c r="F4237" s="167" t="s">
        <v>1425</v>
      </c>
      <c r="G4237" s="167" t="s">
        <v>1426</v>
      </c>
      <c r="I4237" s="167" t="s">
        <v>1405</v>
      </c>
      <c r="J4237" s="167" t="s">
        <v>1624</v>
      </c>
      <c r="K4237" s="167" t="s">
        <v>1016</v>
      </c>
      <c r="L4237" s="167" t="s">
        <v>1625</v>
      </c>
      <c r="M4237" s="167" t="s">
        <v>2879</v>
      </c>
      <c r="O4237" s="167">
        <v>11114</v>
      </c>
      <c r="P4237" s="167" t="s">
        <v>4987</v>
      </c>
      <c r="Q4237" s="167">
        <v>2.7</v>
      </c>
      <c r="S4237" s="167">
        <f t="shared" si="66"/>
        <v>2.7</v>
      </c>
      <c r="T4237" s="167" t="s">
        <v>1361</v>
      </c>
    </row>
    <row r="4238" spans="1:20">
      <c r="A4238" s="167">
        <v>52100</v>
      </c>
      <c r="B4238" s="168">
        <v>45931</v>
      </c>
      <c r="C4238" s="168">
        <v>45931</v>
      </c>
      <c r="D4238" s="167" t="s">
        <v>5548</v>
      </c>
      <c r="E4238" s="167" t="s">
        <v>5548</v>
      </c>
      <c r="F4238" s="167" t="s">
        <v>1425</v>
      </c>
      <c r="G4238" s="167" t="s">
        <v>1426</v>
      </c>
      <c r="I4238" s="167" t="s">
        <v>1405</v>
      </c>
      <c r="J4238" s="167" t="s">
        <v>1413</v>
      </c>
      <c r="K4238" s="167" t="s">
        <v>1016</v>
      </c>
      <c r="L4238" s="167" t="s">
        <v>1414</v>
      </c>
      <c r="M4238" s="167" t="s">
        <v>2879</v>
      </c>
      <c r="O4238" s="167">
        <v>11114</v>
      </c>
      <c r="P4238" s="167" t="s">
        <v>4987</v>
      </c>
      <c r="Q4238" s="167">
        <v>2.95</v>
      </c>
      <c r="S4238" s="167">
        <f t="shared" si="66"/>
        <v>2.95</v>
      </c>
      <c r="T4238" s="167" t="s">
        <v>1361</v>
      </c>
    </row>
    <row r="4239" spans="1:20">
      <c r="A4239" s="167">
        <v>52100</v>
      </c>
      <c r="B4239" s="168">
        <v>45931</v>
      </c>
      <c r="C4239" s="168">
        <v>45931</v>
      </c>
      <c r="D4239" s="167" t="s">
        <v>5548</v>
      </c>
      <c r="E4239" s="167" t="s">
        <v>5548</v>
      </c>
      <c r="F4239" s="167" t="s">
        <v>1425</v>
      </c>
      <c r="G4239" s="167" t="s">
        <v>1426</v>
      </c>
      <c r="I4239" s="167" t="s">
        <v>1405</v>
      </c>
      <c r="J4239" s="167" t="s">
        <v>2883</v>
      </c>
      <c r="K4239" s="167" t="s">
        <v>1016</v>
      </c>
      <c r="L4239" s="167" t="s">
        <v>2884</v>
      </c>
      <c r="M4239" s="167" t="s">
        <v>2879</v>
      </c>
      <c r="O4239" s="167">
        <v>11114</v>
      </c>
      <c r="P4239" s="167" t="s">
        <v>4987</v>
      </c>
      <c r="Q4239" s="167">
        <v>3.9</v>
      </c>
      <c r="S4239" s="167">
        <f t="shared" si="66"/>
        <v>3.9</v>
      </c>
      <c r="T4239" s="167" t="s">
        <v>1361</v>
      </c>
    </row>
    <row r="4240" spans="1:20">
      <c r="A4240" s="167">
        <v>52100</v>
      </c>
      <c r="B4240" s="168">
        <v>45931</v>
      </c>
      <c r="C4240" s="168">
        <v>45931</v>
      </c>
      <c r="D4240" s="167" t="s">
        <v>5549</v>
      </c>
      <c r="E4240" s="167" t="s">
        <v>5549</v>
      </c>
      <c r="F4240" s="167" t="s">
        <v>1425</v>
      </c>
      <c r="G4240" s="167" t="s">
        <v>1426</v>
      </c>
      <c r="I4240" s="167" t="s">
        <v>1405</v>
      </c>
      <c r="J4240" s="167" t="s">
        <v>1435</v>
      </c>
      <c r="K4240" s="167" t="s">
        <v>1016</v>
      </c>
      <c r="L4240" s="167" t="s">
        <v>1436</v>
      </c>
      <c r="M4240" s="167" t="s">
        <v>2879</v>
      </c>
      <c r="O4240" s="167">
        <v>11115</v>
      </c>
      <c r="P4240" s="167" t="s">
        <v>4987</v>
      </c>
      <c r="Q4240" s="167">
        <v>0.9</v>
      </c>
      <c r="S4240" s="167">
        <f t="shared" si="66"/>
        <v>0.9</v>
      </c>
      <c r="T4240" s="167" t="s">
        <v>1361</v>
      </c>
    </row>
    <row r="4241" spans="1:20">
      <c r="A4241" s="167">
        <v>52100</v>
      </c>
      <c r="B4241" s="168">
        <v>45931</v>
      </c>
      <c r="C4241" s="168">
        <v>45931</v>
      </c>
      <c r="D4241" s="167" t="s">
        <v>5549</v>
      </c>
      <c r="E4241" s="167" t="s">
        <v>5549</v>
      </c>
      <c r="F4241" s="167" t="s">
        <v>1425</v>
      </c>
      <c r="G4241" s="167" t="s">
        <v>1426</v>
      </c>
      <c r="I4241" s="167" t="s">
        <v>1405</v>
      </c>
      <c r="J4241" s="167" t="s">
        <v>1422</v>
      </c>
      <c r="K4241" s="167" t="s">
        <v>1016</v>
      </c>
      <c r="L4241" s="167" t="s">
        <v>1423</v>
      </c>
      <c r="M4241" s="167" t="s">
        <v>2879</v>
      </c>
      <c r="O4241" s="167">
        <v>11115</v>
      </c>
      <c r="P4241" s="167" t="s">
        <v>4987</v>
      </c>
      <c r="Q4241" s="167">
        <v>1.67</v>
      </c>
      <c r="S4241" s="167">
        <f t="shared" si="66"/>
        <v>1.67</v>
      </c>
      <c r="T4241" s="167" t="s">
        <v>1361</v>
      </c>
    </row>
    <row r="4242" spans="1:20">
      <c r="A4242" s="167">
        <v>52100</v>
      </c>
      <c r="B4242" s="168">
        <v>45931</v>
      </c>
      <c r="C4242" s="168">
        <v>45931</v>
      </c>
      <c r="D4242" s="167" t="s">
        <v>5549</v>
      </c>
      <c r="E4242" s="167" t="s">
        <v>5549</v>
      </c>
      <c r="F4242" s="167" t="s">
        <v>1425</v>
      </c>
      <c r="G4242" s="167" t="s">
        <v>1426</v>
      </c>
      <c r="I4242" s="167" t="s">
        <v>1405</v>
      </c>
      <c r="J4242" s="167" t="s">
        <v>1624</v>
      </c>
      <c r="K4242" s="167" t="s">
        <v>1016</v>
      </c>
      <c r="L4242" s="167" t="s">
        <v>1625</v>
      </c>
      <c r="M4242" s="167" t="s">
        <v>2879</v>
      </c>
      <c r="O4242" s="167">
        <v>11115</v>
      </c>
      <c r="P4242" s="167" t="s">
        <v>4987</v>
      </c>
      <c r="Q4242" s="167">
        <v>2.7</v>
      </c>
      <c r="S4242" s="167">
        <f t="shared" si="66"/>
        <v>2.7</v>
      </c>
      <c r="T4242" s="167" t="s">
        <v>1361</v>
      </c>
    </row>
    <row r="4243" spans="1:20">
      <c r="A4243" s="167">
        <v>52100</v>
      </c>
      <c r="B4243" s="168">
        <v>45931</v>
      </c>
      <c r="C4243" s="168">
        <v>45931</v>
      </c>
      <c r="D4243" s="167" t="s">
        <v>5549</v>
      </c>
      <c r="E4243" s="167" t="s">
        <v>5549</v>
      </c>
      <c r="F4243" s="167" t="s">
        <v>1425</v>
      </c>
      <c r="G4243" s="167" t="s">
        <v>1426</v>
      </c>
      <c r="I4243" s="167" t="s">
        <v>1405</v>
      </c>
      <c r="J4243" s="167" t="s">
        <v>1413</v>
      </c>
      <c r="K4243" s="167" t="s">
        <v>1016</v>
      </c>
      <c r="L4243" s="167" t="s">
        <v>1414</v>
      </c>
      <c r="M4243" s="167" t="s">
        <v>2879</v>
      </c>
      <c r="O4243" s="167">
        <v>11115</v>
      </c>
      <c r="P4243" s="167" t="s">
        <v>4987</v>
      </c>
      <c r="Q4243" s="167">
        <v>2.95</v>
      </c>
      <c r="S4243" s="167">
        <f t="shared" si="66"/>
        <v>2.95</v>
      </c>
      <c r="T4243" s="167" t="s">
        <v>1361</v>
      </c>
    </row>
    <row r="4244" spans="1:20">
      <c r="A4244" s="167">
        <v>52100</v>
      </c>
      <c r="B4244" s="168">
        <v>45931</v>
      </c>
      <c r="C4244" s="168">
        <v>45931</v>
      </c>
      <c r="D4244" s="167" t="s">
        <v>5549</v>
      </c>
      <c r="E4244" s="167" t="s">
        <v>5549</v>
      </c>
      <c r="F4244" s="167" t="s">
        <v>1425</v>
      </c>
      <c r="G4244" s="167" t="s">
        <v>1426</v>
      </c>
      <c r="I4244" s="167" t="s">
        <v>1405</v>
      </c>
      <c r="J4244" s="167" t="s">
        <v>2883</v>
      </c>
      <c r="K4244" s="167" t="s">
        <v>1016</v>
      </c>
      <c r="L4244" s="167" t="s">
        <v>2884</v>
      </c>
      <c r="M4244" s="167" t="s">
        <v>2879</v>
      </c>
      <c r="O4244" s="167">
        <v>11115</v>
      </c>
      <c r="P4244" s="167" t="s">
        <v>4987</v>
      </c>
      <c r="Q4244" s="167">
        <v>3.9</v>
      </c>
      <c r="S4244" s="167">
        <f t="shared" si="66"/>
        <v>3.9</v>
      </c>
      <c r="T4244" s="167" t="s">
        <v>1361</v>
      </c>
    </row>
    <row r="4245" spans="1:20">
      <c r="A4245" s="167">
        <v>52100</v>
      </c>
      <c r="B4245" s="168">
        <v>45931</v>
      </c>
      <c r="C4245" s="168">
        <v>45931</v>
      </c>
      <c r="D4245" s="167" t="s">
        <v>5338</v>
      </c>
      <c r="E4245" s="167" t="s">
        <v>5338</v>
      </c>
      <c r="F4245" s="167" t="s">
        <v>1408</v>
      </c>
      <c r="G4245" s="167" t="s">
        <v>1409</v>
      </c>
      <c r="I4245" s="167" t="s">
        <v>1650</v>
      </c>
      <c r="J4245" s="167" t="s">
        <v>1422</v>
      </c>
      <c r="K4245" s="167" t="s">
        <v>682</v>
      </c>
      <c r="L4245" s="167" t="s">
        <v>1423</v>
      </c>
      <c r="M4245" s="167" t="s">
        <v>3214</v>
      </c>
      <c r="O4245" s="167">
        <v>11158</v>
      </c>
      <c r="P4245" s="167" t="s">
        <v>4987</v>
      </c>
      <c r="Q4245" s="167">
        <v>145.80000000000001</v>
      </c>
      <c r="S4245" s="167">
        <f t="shared" si="66"/>
        <v>145.80000000000001</v>
      </c>
      <c r="T4245" s="167" t="s">
        <v>1361</v>
      </c>
    </row>
    <row r="4246" spans="1:20">
      <c r="A4246" s="167">
        <v>52100</v>
      </c>
      <c r="B4246" s="168">
        <v>45931</v>
      </c>
      <c r="C4246" s="168">
        <v>45931</v>
      </c>
      <c r="D4246" s="167" t="s">
        <v>5852</v>
      </c>
      <c r="E4246" s="167" t="s">
        <v>5852</v>
      </c>
      <c r="F4246" s="167" t="s">
        <v>1408</v>
      </c>
      <c r="G4246" s="167" t="s">
        <v>1409</v>
      </c>
      <c r="I4246" s="167" t="s">
        <v>1650</v>
      </c>
      <c r="J4246" s="167" t="s">
        <v>1416</v>
      </c>
      <c r="K4246" s="167" t="s">
        <v>713</v>
      </c>
      <c r="L4246" s="167" t="s">
        <v>1417</v>
      </c>
      <c r="M4246" s="167" t="s">
        <v>3611</v>
      </c>
      <c r="O4246" s="167">
        <v>11159</v>
      </c>
      <c r="P4246" s="167" t="s">
        <v>4987</v>
      </c>
      <c r="Q4246" s="167">
        <v>25</v>
      </c>
      <c r="S4246" s="167">
        <f t="shared" si="66"/>
        <v>25</v>
      </c>
      <c r="T4246" s="167" t="s">
        <v>1361</v>
      </c>
    </row>
    <row r="4247" spans="1:20">
      <c r="A4247" s="167">
        <v>52100</v>
      </c>
      <c r="B4247" s="168">
        <v>45931</v>
      </c>
      <c r="C4247" s="168">
        <v>45931</v>
      </c>
      <c r="D4247" s="167" t="s">
        <v>5357</v>
      </c>
      <c r="E4247" s="167" t="s">
        <v>5357</v>
      </c>
      <c r="F4247" s="167" t="s">
        <v>1425</v>
      </c>
      <c r="G4247" s="167" t="s">
        <v>1426</v>
      </c>
      <c r="I4247" s="167" t="s">
        <v>1405</v>
      </c>
      <c r="J4247" s="167" t="s">
        <v>1450</v>
      </c>
      <c r="K4247" s="167" t="s">
        <v>1338</v>
      </c>
      <c r="L4247" s="167" t="s">
        <v>1451</v>
      </c>
      <c r="M4247" s="167" t="s">
        <v>4858</v>
      </c>
      <c r="O4247" s="167">
        <v>11252</v>
      </c>
      <c r="P4247" s="167" t="s">
        <v>4987</v>
      </c>
      <c r="Q4247" s="167">
        <v>7.98</v>
      </c>
      <c r="S4247" s="167">
        <f t="shared" si="66"/>
        <v>7.98</v>
      </c>
      <c r="T4247" s="167" t="s">
        <v>1361</v>
      </c>
    </row>
    <row r="4248" spans="1:20">
      <c r="A4248" s="167">
        <v>52100</v>
      </c>
      <c r="B4248" s="168">
        <v>45931</v>
      </c>
      <c r="C4248" s="168">
        <v>45931</v>
      </c>
      <c r="D4248" s="167" t="s">
        <v>5357</v>
      </c>
      <c r="E4248" s="167" t="s">
        <v>5357</v>
      </c>
      <c r="F4248" s="167" t="s">
        <v>1425</v>
      </c>
      <c r="G4248" s="167" t="s">
        <v>1426</v>
      </c>
      <c r="I4248" s="167" t="s">
        <v>1405</v>
      </c>
      <c r="J4248" s="167" t="s">
        <v>4884</v>
      </c>
      <c r="K4248" s="167" t="s">
        <v>1338</v>
      </c>
      <c r="L4248" s="167" t="s">
        <v>4885</v>
      </c>
      <c r="M4248" s="167" t="s">
        <v>4858</v>
      </c>
      <c r="O4248" s="167">
        <v>11252</v>
      </c>
      <c r="P4248" s="167" t="s">
        <v>4987</v>
      </c>
      <c r="Q4248" s="167">
        <v>30</v>
      </c>
      <c r="S4248" s="167">
        <f t="shared" si="66"/>
        <v>30</v>
      </c>
      <c r="T4248" s="167" t="s">
        <v>1361</v>
      </c>
    </row>
    <row r="4249" spans="1:20">
      <c r="A4249" s="167">
        <v>52100</v>
      </c>
      <c r="B4249" s="168">
        <v>45931</v>
      </c>
      <c r="C4249" s="168">
        <v>45931</v>
      </c>
      <c r="D4249" s="167" t="s">
        <v>5357</v>
      </c>
      <c r="E4249" s="167" t="s">
        <v>5357</v>
      </c>
      <c r="F4249" s="167" t="s">
        <v>1408</v>
      </c>
      <c r="G4249" s="167" t="s">
        <v>1409</v>
      </c>
      <c r="I4249" s="167" t="s">
        <v>1405</v>
      </c>
      <c r="J4249" s="167" t="s">
        <v>1422</v>
      </c>
      <c r="K4249" s="167" t="s">
        <v>1338</v>
      </c>
      <c r="L4249" s="167" t="s">
        <v>1423</v>
      </c>
      <c r="M4249" s="167" t="s">
        <v>4858</v>
      </c>
      <c r="O4249" s="167">
        <v>11252</v>
      </c>
      <c r="P4249" s="167" t="s">
        <v>4987</v>
      </c>
      <c r="Q4249" s="167">
        <v>273</v>
      </c>
      <c r="S4249" s="167">
        <f t="shared" si="66"/>
        <v>273</v>
      </c>
      <c r="T4249" s="167" t="s">
        <v>1361</v>
      </c>
    </row>
    <row r="4250" spans="1:20">
      <c r="A4250" s="167">
        <v>52100</v>
      </c>
      <c r="B4250" s="168">
        <v>45931</v>
      </c>
      <c r="C4250" s="168">
        <v>45931</v>
      </c>
      <c r="D4250" s="167" t="s">
        <v>5357</v>
      </c>
      <c r="E4250" s="167" t="s">
        <v>5357</v>
      </c>
      <c r="F4250" s="167" t="s">
        <v>1408</v>
      </c>
      <c r="G4250" s="167" t="s">
        <v>1409</v>
      </c>
      <c r="I4250" s="167" t="s">
        <v>1405</v>
      </c>
      <c r="J4250" s="167" t="s">
        <v>1410</v>
      </c>
      <c r="K4250" s="167" t="s">
        <v>1338</v>
      </c>
      <c r="L4250" s="167" t="s">
        <v>1411</v>
      </c>
      <c r="M4250" s="167" t="s">
        <v>4858</v>
      </c>
      <c r="O4250" s="167">
        <v>11252</v>
      </c>
      <c r="P4250" s="167" t="s">
        <v>4987</v>
      </c>
      <c r="Q4250" s="167">
        <v>500</v>
      </c>
      <c r="S4250" s="167">
        <f t="shared" si="66"/>
        <v>500</v>
      </c>
      <c r="T4250" s="167" t="s">
        <v>1361</v>
      </c>
    </row>
    <row r="4251" spans="1:20">
      <c r="A4251" s="167">
        <v>52100</v>
      </c>
      <c r="B4251" s="168">
        <v>45932</v>
      </c>
      <c r="C4251" s="168">
        <v>45932</v>
      </c>
      <c r="D4251" s="167" t="s">
        <v>6158</v>
      </c>
      <c r="E4251" s="167" t="s">
        <v>6158</v>
      </c>
      <c r="F4251" s="167" t="s">
        <v>1425</v>
      </c>
      <c r="G4251" s="167" t="s">
        <v>1426</v>
      </c>
      <c r="I4251" s="167" t="s">
        <v>1405</v>
      </c>
      <c r="J4251" s="167" t="s">
        <v>1422</v>
      </c>
      <c r="K4251" s="167" t="s">
        <v>1321</v>
      </c>
      <c r="L4251" s="167" t="s">
        <v>1423</v>
      </c>
      <c r="M4251" s="167" t="s">
        <v>4801</v>
      </c>
      <c r="O4251" s="167">
        <v>11172</v>
      </c>
      <c r="P4251" s="167" t="s">
        <v>4987</v>
      </c>
      <c r="R4251" s="167">
        <v>1.67</v>
      </c>
      <c r="S4251" s="167">
        <f t="shared" si="66"/>
        <v>-1.67</v>
      </c>
      <c r="T4251" s="167" t="s">
        <v>1361</v>
      </c>
    </row>
    <row r="4252" spans="1:20">
      <c r="A4252" s="167">
        <v>52100</v>
      </c>
      <c r="B4252" s="168">
        <v>45945</v>
      </c>
      <c r="C4252" s="168">
        <v>45945</v>
      </c>
      <c r="D4252" s="167" t="s">
        <v>5339</v>
      </c>
      <c r="E4252" s="167" t="s">
        <v>5339</v>
      </c>
      <c r="F4252" s="167" t="s">
        <v>1408</v>
      </c>
      <c r="G4252" s="167" t="s">
        <v>1409</v>
      </c>
      <c r="I4252" s="167" t="s">
        <v>1384</v>
      </c>
      <c r="J4252" s="167" t="s">
        <v>1422</v>
      </c>
      <c r="K4252" s="167" t="s">
        <v>798</v>
      </c>
      <c r="L4252" s="167" t="s">
        <v>1423</v>
      </c>
      <c r="M4252" s="167" t="s">
        <v>1385</v>
      </c>
      <c r="O4252" s="167">
        <v>11270</v>
      </c>
      <c r="P4252" s="167" t="s">
        <v>4987</v>
      </c>
      <c r="Q4252" s="167">
        <v>10.02</v>
      </c>
      <c r="S4252" s="167">
        <f t="shared" si="66"/>
        <v>10.02</v>
      </c>
      <c r="T4252" s="167" t="s">
        <v>1361</v>
      </c>
    </row>
    <row r="4253" spans="1:20">
      <c r="A4253" s="167">
        <v>52100</v>
      </c>
      <c r="B4253" s="168">
        <v>45945</v>
      </c>
      <c r="C4253" s="168">
        <v>45945</v>
      </c>
      <c r="D4253" s="167" t="s">
        <v>5341</v>
      </c>
      <c r="E4253" s="167" t="s">
        <v>5341</v>
      </c>
      <c r="F4253" s="167" t="s">
        <v>1408</v>
      </c>
      <c r="G4253" s="167" t="s">
        <v>1409</v>
      </c>
      <c r="I4253" s="167" t="s">
        <v>1384</v>
      </c>
      <c r="J4253" s="167" t="s">
        <v>1422</v>
      </c>
      <c r="K4253" s="167" t="s">
        <v>867</v>
      </c>
      <c r="L4253" s="167" t="s">
        <v>1423</v>
      </c>
      <c r="M4253" s="167" t="s">
        <v>1392</v>
      </c>
      <c r="O4253" s="167">
        <v>11272</v>
      </c>
      <c r="P4253" s="167" t="s">
        <v>4987</v>
      </c>
      <c r="Q4253" s="167">
        <v>11.69</v>
      </c>
      <c r="S4253" s="167">
        <f t="shared" si="66"/>
        <v>11.69</v>
      </c>
      <c r="T4253" s="167" t="s">
        <v>1361</v>
      </c>
    </row>
    <row r="4254" spans="1:20">
      <c r="A4254" s="167">
        <v>52100</v>
      </c>
      <c r="B4254" s="168">
        <v>45945</v>
      </c>
      <c r="C4254" s="168">
        <v>45945</v>
      </c>
      <c r="D4254" s="167" t="s">
        <v>6159</v>
      </c>
      <c r="E4254" s="167" t="s">
        <v>6159</v>
      </c>
      <c r="F4254" s="167" t="s">
        <v>1425</v>
      </c>
      <c r="G4254" s="167" t="s">
        <v>1426</v>
      </c>
      <c r="I4254" s="167" t="s">
        <v>1405</v>
      </c>
      <c r="J4254" s="167" t="s">
        <v>1577</v>
      </c>
      <c r="K4254" s="167" t="s">
        <v>867</v>
      </c>
      <c r="L4254" s="167" t="s">
        <v>1577</v>
      </c>
      <c r="M4254" s="167" t="s">
        <v>1392</v>
      </c>
      <c r="O4254" s="167">
        <v>11286</v>
      </c>
      <c r="P4254" s="167" t="s">
        <v>4987</v>
      </c>
      <c r="Q4254" s="167">
        <v>4.17</v>
      </c>
      <c r="S4254" s="167">
        <f t="shared" si="66"/>
        <v>4.17</v>
      </c>
      <c r="T4254" s="167" t="s">
        <v>1361</v>
      </c>
    </row>
    <row r="4255" spans="1:20">
      <c r="A4255" s="167">
        <v>52100</v>
      </c>
      <c r="B4255" s="168">
        <v>45945</v>
      </c>
      <c r="C4255" s="168">
        <v>45945</v>
      </c>
      <c r="D4255" s="167" t="s">
        <v>5342</v>
      </c>
      <c r="E4255" s="167" t="s">
        <v>5342</v>
      </c>
      <c r="F4255" s="167" t="s">
        <v>1425</v>
      </c>
      <c r="G4255" s="167" t="s">
        <v>1426</v>
      </c>
      <c r="I4255" s="167" t="s">
        <v>1384</v>
      </c>
      <c r="J4255" s="167" t="s">
        <v>1450</v>
      </c>
      <c r="K4255" s="167" t="s">
        <v>1076</v>
      </c>
      <c r="L4255" s="167" t="s">
        <v>1451</v>
      </c>
      <c r="M4255" s="167" t="s">
        <v>1396</v>
      </c>
      <c r="O4255" s="167">
        <v>11273</v>
      </c>
      <c r="P4255" s="167" t="s">
        <v>4987</v>
      </c>
      <c r="Q4255" s="167">
        <v>2.66</v>
      </c>
      <c r="S4255" s="167">
        <f t="shared" si="66"/>
        <v>2.66</v>
      </c>
      <c r="T4255" s="167" t="s">
        <v>1361</v>
      </c>
    </row>
    <row r="4256" spans="1:20">
      <c r="A4256" s="167">
        <v>52100</v>
      </c>
      <c r="B4256" s="168">
        <v>45945</v>
      </c>
      <c r="C4256" s="168">
        <v>45945</v>
      </c>
      <c r="D4256" s="167" t="s">
        <v>5342</v>
      </c>
      <c r="E4256" s="167" t="s">
        <v>5342</v>
      </c>
      <c r="F4256" s="167" t="s">
        <v>1408</v>
      </c>
      <c r="G4256" s="167" t="s">
        <v>1409</v>
      </c>
      <c r="I4256" s="167" t="s">
        <v>1384</v>
      </c>
      <c r="J4256" s="167" t="s">
        <v>1435</v>
      </c>
      <c r="K4256" s="167" t="s">
        <v>1076</v>
      </c>
      <c r="L4256" s="167" t="s">
        <v>1436</v>
      </c>
      <c r="M4256" s="167" t="s">
        <v>1396</v>
      </c>
      <c r="O4256" s="167">
        <v>11273</v>
      </c>
      <c r="P4256" s="167" t="s">
        <v>4987</v>
      </c>
      <c r="Q4256" s="167">
        <v>26.1</v>
      </c>
      <c r="S4256" s="167">
        <f t="shared" si="66"/>
        <v>26.1</v>
      </c>
      <c r="T4256" s="167" t="s">
        <v>1361</v>
      </c>
    </row>
    <row r="4257" spans="1:20">
      <c r="A4257" s="167">
        <v>52100</v>
      </c>
      <c r="B4257" s="168">
        <v>45945</v>
      </c>
      <c r="C4257" s="168">
        <v>45945</v>
      </c>
      <c r="D4257" s="167" t="s">
        <v>5342</v>
      </c>
      <c r="E4257" s="167" t="s">
        <v>5342</v>
      </c>
      <c r="F4257" s="167" t="s">
        <v>1408</v>
      </c>
      <c r="G4257" s="167" t="s">
        <v>1409</v>
      </c>
      <c r="I4257" s="167" t="s">
        <v>1384</v>
      </c>
      <c r="J4257" s="167" t="s">
        <v>1422</v>
      </c>
      <c r="K4257" s="167" t="s">
        <v>1076</v>
      </c>
      <c r="L4257" s="167" t="s">
        <v>1423</v>
      </c>
      <c r="M4257" s="167" t="s">
        <v>1396</v>
      </c>
      <c r="O4257" s="167">
        <v>11273</v>
      </c>
      <c r="P4257" s="167" t="s">
        <v>4987</v>
      </c>
      <c r="Q4257" s="167">
        <v>43.42</v>
      </c>
      <c r="S4257" s="167">
        <f t="shared" si="66"/>
        <v>43.42</v>
      </c>
      <c r="T4257" s="167" t="s">
        <v>1361</v>
      </c>
    </row>
    <row r="4258" spans="1:20">
      <c r="A4258" s="167">
        <v>52100</v>
      </c>
      <c r="B4258" s="168">
        <v>45945</v>
      </c>
      <c r="C4258" s="168">
        <v>45945</v>
      </c>
      <c r="D4258" s="167" t="s">
        <v>5342</v>
      </c>
      <c r="E4258" s="167" t="s">
        <v>5342</v>
      </c>
      <c r="F4258" s="167" t="s">
        <v>1408</v>
      </c>
      <c r="G4258" s="167" t="s">
        <v>1409</v>
      </c>
      <c r="I4258" s="167" t="s">
        <v>1384</v>
      </c>
      <c r="J4258" s="167" t="s">
        <v>1413</v>
      </c>
      <c r="K4258" s="167" t="s">
        <v>1076</v>
      </c>
      <c r="L4258" s="167" t="s">
        <v>1414</v>
      </c>
      <c r="M4258" s="167" t="s">
        <v>1396</v>
      </c>
      <c r="O4258" s="167">
        <v>11273</v>
      </c>
      <c r="P4258" s="167" t="s">
        <v>4987</v>
      </c>
      <c r="Q4258" s="167">
        <v>106.2</v>
      </c>
      <c r="S4258" s="167">
        <f t="shared" si="66"/>
        <v>106.2</v>
      </c>
      <c r="T4258" s="167" t="s">
        <v>1361</v>
      </c>
    </row>
    <row r="4259" spans="1:20">
      <c r="A4259" s="167">
        <v>52100</v>
      </c>
      <c r="B4259" s="168">
        <v>45945</v>
      </c>
      <c r="C4259" s="168">
        <v>45945</v>
      </c>
      <c r="D4259" s="167" t="s">
        <v>5343</v>
      </c>
      <c r="E4259" s="167" t="s">
        <v>5343</v>
      </c>
      <c r="F4259" s="167" t="s">
        <v>1425</v>
      </c>
      <c r="G4259" s="167" t="s">
        <v>1426</v>
      </c>
      <c r="I4259" s="167" t="s">
        <v>1384</v>
      </c>
      <c r="J4259" s="167" t="s">
        <v>2998</v>
      </c>
      <c r="K4259" s="167" t="s">
        <v>1086</v>
      </c>
      <c r="L4259" s="167" t="s">
        <v>2999</v>
      </c>
      <c r="M4259" s="167" t="s">
        <v>1399</v>
      </c>
      <c r="O4259" s="167">
        <v>11274</v>
      </c>
      <c r="P4259" s="167" t="s">
        <v>4987</v>
      </c>
      <c r="Q4259" s="167">
        <v>27.62</v>
      </c>
      <c r="S4259" s="167">
        <f t="shared" si="66"/>
        <v>27.62</v>
      </c>
      <c r="T4259" s="167" t="s">
        <v>1361</v>
      </c>
    </row>
    <row r="4260" spans="1:20">
      <c r="A4260" s="167">
        <v>52100</v>
      </c>
      <c r="B4260" s="168">
        <v>45945</v>
      </c>
      <c r="C4260" s="168">
        <v>45945</v>
      </c>
      <c r="D4260" s="167" t="s">
        <v>5343</v>
      </c>
      <c r="E4260" s="167" t="s">
        <v>5343</v>
      </c>
      <c r="F4260" s="167" t="s">
        <v>1408</v>
      </c>
      <c r="G4260" s="167" t="s">
        <v>1409</v>
      </c>
      <c r="I4260" s="167" t="s">
        <v>1384</v>
      </c>
      <c r="J4260" s="167" t="s">
        <v>1422</v>
      </c>
      <c r="K4260" s="167" t="s">
        <v>1086</v>
      </c>
      <c r="L4260" s="167" t="s">
        <v>1423</v>
      </c>
      <c r="M4260" s="167" t="s">
        <v>1399</v>
      </c>
      <c r="O4260" s="167">
        <v>11274</v>
      </c>
      <c r="P4260" s="167" t="s">
        <v>4987</v>
      </c>
      <c r="Q4260" s="167">
        <v>262.19</v>
      </c>
      <c r="S4260" s="167">
        <f t="shared" si="66"/>
        <v>262.19</v>
      </c>
      <c r="T4260" s="167" t="s">
        <v>1361</v>
      </c>
    </row>
    <row r="4261" spans="1:20">
      <c r="A4261" s="167">
        <v>52100</v>
      </c>
      <c r="B4261" s="168">
        <v>45945</v>
      </c>
      <c r="C4261" s="168">
        <v>45945</v>
      </c>
      <c r="D4261" s="167" t="s">
        <v>5344</v>
      </c>
      <c r="E4261" s="167" t="s">
        <v>5344</v>
      </c>
      <c r="F4261" s="167" t="s">
        <v>1425</v>
      </c>
      <c r="G4261" s="167" t="s">
        <v>1426</v>
      </c>
      <c r="I4261" s="167" t="s">
        <v>1384</v>
      </c>
      <c r="J4261" s="167" t="s">
        <v>1450</v>
      </c>
      <c r="K4261" s="167" t="s">
        <v>1135</v>
      </c>
      <c r="L4261" s="167" t="s">
        <v>1451</v>
      </c>
      <c r="M4261" s="167" t="s">
        <v>1389</v>
      </c>
      <c r="O4261" s="167">
        <v>11275</v>
      </c>
      <c r="P4261" s="167" t="s">
        <v>4987</v>
      </c>
      <c r="Q4261" s="167">
        <v>2.64</v>
      </c>
      <c r="S4261" s="167">
        <f t="shared" si="66"/>
        <v>2.64</v>
      </c>
      <c r="T4261" s="167" t="s">
        <v>1361</v>
      </c>
    </row>
    <row r="4262" spans="1:20">
      <c r="A4262" s="167">
        <v>52100</v>
      </c>
      <c r="B4262" s="168">
        <v>45945</v>
      </c>
      <c r="C4262" s="168">
        <v>45945</v>
      </c>
      <c r="D4262" s="167" t="s">
        <v>5344</v>
      </c>
      <c r="E4262" s="167" t="s">
        <v>5344</v>
      </c>
      <c r="F4262" s="167" t="s">
        <v>1408</v>
      </c>
      <c r="G4262" s="167" t="s">
        <v>1409</v>
      </c>
      <c r="I4262" s="167" t="s">
        <v>1384</v>
      </c>
      <c r="J4262" s="167" t="s">
        <v>1435</v>
      </c>
      <c r="K4262" s="167" t="s">
        <v>1135</v>
      </c>
      <c r="L4262" s="167" t="s">
        <v>1436</v>
      </c>
      <c r="M4262" s="167" t="s">
        <v>1389</v>
      </c>
      <c r="O4262" s="167">
        <v>11275</v>
      </c>
      <c r="P4262" s="167" t="s">
        <v>4987</v>
      </c>
      <c r="Q4262" s="167">
        <v>3.6</v>
      </c>
      <c r="S4262" s="167">
        <f t="shared" si="66"/>
        <v>3.6</v>
      </c>
      <c r="T4262" s="167" t="s">
        <v>1361</v>
      </c>
    </row>
    <row r="4263" spans="1:20">
      <c r="A4263" s="167">
        <v>52100</v>
      </c>
      <c r="B4263" s="168">
        <v>45945</v>
      </c>
      <c r="C4263" s="168">
        <v>45945</v>
      </c>
      <c r="D4263" s="167" t="s">
        <v>5344</v>
      </c>
      <c r="E4263" s="167" t="s">
        <v>5344</v>
      </c>
      <c r="F4263" s="167" t="s">
        <v>1408</v>
      </c>
      <c r="G4263" s="167" t="s">
        <v>1409</v>
      </c>
      <c r="I4263" s="167" t="s">
        <v>1384</v>
      </c>
      <c r="J4263" s="167" t="s">
        <v>1624</v>
      </c>
      <c r="K4263" s="167" t="s">
        <v>1135</v>
      </c>
      <c r="L4263" s="167" t="s">
        <v>1625</v>
      </c>
      <c r="M4263" s="167" t="s">
        <v>1389</v>
      </c>
      <c r="O4263" s="167">
        <v>11275</v>
      </c>
      <c r="P4263" s="167" t="s">
        <v>4987</v>
      </c>
      <c r="Q4263" s="167">
        <v>12</v>
      </c>
      <c r="S4263" s="167">
        <f t="shared" si="66"/>
        <v>12</v>
      </c>
      <c r="T4263" s="167" t="s">
        <v>1361</v>
      </c>
    </row>
    <row r="4264" spans="1:20">
      <c r="A4264" s="167">
        <v>52100</v>
      </c>
      <c r="B4264" s="168">
        <v>45945</v>
      </c>
      <c r="C4264" s="168">
        <v>45945</v>
      </c>
      <c r="D4264" s="167" t="s">
        <v>5344</v>
      </c>
      <c r="E4264" s="167" t="s">
        <v>5344</v>
      </c>
      <c r="F4264" s="167" t="s">
        <v>1408</v>
      </c>
      <c r="G4264" s="167" t="s">
        <v>1409</v>
      </c>
      <c r="I4264" s="167" t="s">
        <v>1384</v>
      </c>
      <c r="J4264" s="167" t="s">
        <v>1422</v>
      </c>
      <c r="K4264" s="167" t="s">
        <v>1135</v>
      </c>
      <c r="L4264" s="167" t="s">
        <v>1423</v>
      </c>
      <c r="M4264" s="167" t="s">
        <v>1389</v>
      </c>
      <c r="O4264" s="167">
        <v>11275</v>
      </c>
      <c r="P4264" s="167" t="s">
        <v>4987</v>
      </c>
      <c r="Q4264" s="167">
        <v>15.03</v>
      </c>
      <c r="S4264" s="167">
        <f t="shared" si="66"/>
        <v>15.03</v>
      </c>
      <c r="T4264" s="167" t="s">
        <v>1361</v>
      </c>
    </row>
    <row r="4265" spans="1:20">
      <c r="A4265" s="167">
        <v>52100</v>
      </c>
      <c r="B4265" s="168">
        <v>45945</v>
      </c>
      <c r="C4265" s="168">
        <v>45945</v>
      </c>
      <c r="D4265" s="167" t="s">
        <v>5345</v>
      </c>
      <c r="E4265" s="167" t="s">
        <v>5345</v>
      </c>
      <c r="F4265" s="167" t="s">
        <v>1408</v>
      </c>
      <c r="G4265" s="167" t="s">
        <v>1409</v>
      </c>
      <c r="I4265" s="167" t="s">
        <v>1384</v>
      </c>
      <c r="J4265" s="167" t="s">
        <v>1422</v>
      </c>
      <c r="K4265" s="167" t="s">
        <v>1146</v>
      </c>
      <c r="L4265" s="167" t="s">
        <v>1423</v>
      </c>
      <c r="M4265" s="167" t="s">
        <v>1398</v>
      </c>
      <c r="O4265" s="167">
        <v>11276</v>
      </c>
      <c r="P4265" s="167" t="s">
        <v>4987</v>
      </c>
      <c r="Q4265" s="167">
        <v>208.75</v>
      </c>
      <c r="S4265" s="167">
        <f t="shared" si="66"/>
        <v>208.75</v>
      </c>
      <c r="T4265" s="167" t="s">
        <v>1361</v>
      </c>
    </row>
    <row r="4266" spans="1:20">
      <c r="A4266" s="167">
        <v>52100</v>
      </c>
      <c r="B4266" s="168">
        <v>45945</v>
      </c>
      <c r="C4266" s="168">
        <v>45945</v>
      </c>
      <c r="D4266" s="167" t="s">
        <v>5346</v>
      </c>
      <c r="E4266" s="167" t="s">
        <v>5346</v>
      </c>
      <c r="F4266" s="167" t="s">
        <v>1408</v>
      </c>
      <c r="G4266" s="167" t="s">
        <v>1409</v>
      </c>
      <c r="I4266" s="167" t="s">
        <v>1384</v>
      </c>
      <c r="J4266" s="167" t="s">
        <v>1435</v>
      </c>
      <c r="K4266" s="167" t="s">
        <v>1177</v>
      </c>
      <c r="L4266" s="167" t="s">
        <v>1436</v>
      </c>
      <c r="M4266" s="167" t="s">
        <v>1391</v>
      </c>
      <c r="O4266" s="167">
        <v>11277</v>
      </c>
      <c r="P4266" s="167" t="s">
        <v>4987</v>
      </c>
      <c r="Q4266" s="167">
        <v>8.1</v>
      </c>
      <c r="S4266" s="167">
        <f t="shared" si="66"/>
        <v>8.1</v>
      </c>
      <c r="T4266" s="167" t="s">
        <v>1361</v>
      </c>
    </row>
    <row r="4267" spans="1:20">
      <c r="A4267" s="167">
        <v>52100</v>
      </c>
      <c r="B4267" s="168">
        <v>45945</v>
      </c>
      <c r="C4267" s="168">
        <v>45945</v>
      </c>
      <c r="D4267" s="167" t="s">
        <v>5346</v>
      </c>
      <c r="E4267" s="167" t="s">
        <v>5346</v>
      </c>
      <c r="F4267" s="167" t="s">
        <v>1408</v>
      </c>
      <c r="G4267" s="167" t="s">
        <v>1409</v>
      </c>
      <c r="I4267" s="167" t="s">
        <v>1384</v>
      </c>
      <c r="J4267" s="167" t="s">
        <v>1422</v>
      </c>
      <c r="K4267" s="167" t="s">
        <v>1177</v>
      </c>
      <c r="L4267" s="167" t="s">
        <v>1423</v>
      </c>
      <c r="M4267" s="167" t="s">
        <v>1391</v>
      </c>
      <c r="O4267" s="167">
        <v>11277</v>
      </c>
      <c r="P4267" s="167" t="s">
        <v>4987</v>
      </c>
      <c r="Q4267" s="167">
        <v>13.36</v>
      </c>
      <c r="S4267" s="167">
        <f t="shared" si="66"/>
        <v>13.36</v>
      </c>
      <c r="T4267" s="167" t="s">
        <v>1361</v>
      </c>
    </row>
    <row r="4268" spans="1:20">
      <c r="A4268" s="167">
        <v>52100</v>
      </c>
      <c r="B4268" s="168">
        <v>45945</v>
      </c>
      <c r="C4268" s="168">
        <v>45945</v>
      </c>
      <c r="D4268" s="167" t="s">
        <v>5346</v>
      </c>
      <c r="E4268" s="167" t="s">
        <v>5346</v>
      </c>
      <c r="F4268" s="167" t="s">
        <v>1408</v>
      </c>
      <c r="G4268" s="167" t="s">
        <v>1409</v>
      </c>
      <c r="I4268" s="167" t="s">
        <v>1384</v>
      </c>
      <c r="J4268" s="167" t="s">
        <v>1432</v>
      </c>
      <c r="K4268" s="167" t="s">
        <v>1177</v>
      </c>
      <c r="L4268" s="167" t="s">
        <v>1433</v>
      </c>
      <c r="M4268" s="167" t="s">
        <v>1391</v>
      </c>
      <c r="O4268" s="167">
        <v>11277</v>
      </c>
      <c r="P4268" s="167" t="s">
        <v>4987</v>
      </c>
      <c r="Q4268" s="167">
        <v>20</v>
      </c>
      <c r="S4268" s="167">
        <f t="shared" si="66"/>
        <v>20</v>
      </c>
      <c r="T4268" s="167" t="s">
        <v>1361</v>
      </c>
    </row>
    <row r="4269" spans="1:20">
      <c r="A4269" s="167">
        <v>52100</v>
      </c>
      <c r="B4269" s="168">
        <v>45945</v>
      </c>
      <c r="C4269" s="168">
        <v>45945</v>
      </c>
      <c r="D4269" s="167" t="s">
        <v>5347</v>
      </c>
      <c r="E4269" s="167" t="s">
        <v>5347</v>
      </c>
      <c r="F4269" s="167" t="s">
        <v>1408</v>
      </c>
      <c r="G4269" s="167" t="s">
        <v>1409</v>
      </c>
      <c r="I4269" s="167" t="s">
        <v>1384</v>
      </c>
      <c r="J4269" s="167" t="s">
        <v>1422</v>
      </c>
      <c r="K4269" s="167" t="s">
        <v>1203</v>
      </c>
      <c r="L4269" s="167" t="s">
        <v>1423</v>
      </c>
      <c r="M4269" s="167" t="s">
        <v>1387</v>
      </c>
      <c r="O4269" s="167">
        <v>11279</v>
      </c>
      <c r="P4269" s="167" t="s">
        <v>4987</v>
      </c>
      <c r="Q4269" s="167">
        <v>16.7</v>
      </c>
      <c r="S4269" s="167">
        <f t="shared" si="66"/>
        <v>16.7</v>
      </c>
      <c r="T4269" s="167" t="s">
        <v>1361</v>
      </c>
    </row>
    <row r="4270" spans="1:20">
      <c r="A4270" s="167">
        <v>52100</v>
      </c>
      <c r="B4270" s="168">
        <v>45945</v>
      </c>
      <c r="C4270" s="168">
        <v>45945</v>
      </c>
      <c r="D4270" s="167" t="s">
        <v>5348</v>
      </c>
      <c r="E4270" s="167" t="s">
        <v>5348</v>
      </c>
      <c r="F4270" s="167" t="s">
        <v>1425</v>
      </c>
      <c r="G4270" s="167" t="s">
        <v>1426</v>
      </c>
      <c r="I4270" s="167" t="s">
        <v>1384</v>
      </c>
      <c r="J4270" s="167" t="s">
        <v>1450</v>
      </c>
      <c r="K4270" s="167" t="s">
        <v>1212</v>
      </c>
      <c r="L4270" s="167" t="s">
        <v>1451</v>
      </c>
      <c r="M4270" s="167" t="s">
        <v>1390</v>
      </c>
      <c r="O4270" s="167">
        <v>11280</v>
      </c>
      <c r="P4270" s="167" t="s">
        <v>4987</v>
      </c>
      <c r="Q4270" s="167">
        <v>2.64</v>
      </c>
      <c r="S4270" s="167">
        <f t="shared" si="66"/>
        <v>2.64</v>
      </c>
      <c r="T4270" s="167" t="s">
        <v>1361</v>
      </c>
    </row>
    <row r="4271" spans="1:20">
      <c r="A4271" s="167">
        <v>52100</v>
      </c>
      <c r="B4271" s="168">
        <v>45945</v>
      </c>
      <c r="C4271" s="168">
        <v>45945</v>
      </c>
      <c r="D4271" s="167" t="s">
        <v>5348</v>
      </c>
      <c r="E4271" s="167" t="s">
        <v>5348</v>
      </c>
      <c r="F4271" s="167" t="s">
        <v>1408</v>
      </c>
      <c r="G4271" s="167" t="s">
        <v>1409</v>
      </c>
      <c r="I4271" s="167" t="s">
        <v>1384</v>
      </c>
      <c r="J4271" s="167" t="s">
        <v>1422</v>
      </c>
      <c r="K4271" s="167" t="s">
        <v>1212</v>
      </c>
      <c r="L4271" s="167" t="s">
        <v>1423</v>
      </c>
      <c r="M4271" s="167" t="s">
        <v>1390</v>
      </c>
      <c r="O4271" s="167">
        <v>11280</v>
      </c>
      <c r="P4271" s="167" t="s">
        <v>4987</v>
      </c>
      <c r="Q4271" s="167">
        <v>20.04</v>
      </c>
      <c r="S4271" s="167">
        <f t="shared" si="66"/>
        <v>20.04</v>
      </c>
      <c r="T4271" s="167" t="s">
        <v>1361</v>
      </c>
    </row>
    <row r="4272" spans="1:20">
      <c r="A4272" s="167">
        <v>52100</v>
      </c>
      <c r="B4272" s="168">
        <v>45945</v>
      </c>
      <c r="C4272" s="168">
        <v>45945</v>
      </c>
      <c r="D4272" s="167" t="s">
        <v>5349</v>
      </c>
      <c r="E4272" s="167" t="s">
        <v>5349</v>
      </c>
      <c r="F4272" s="167" t="s">
        <v>1408</v>
      </c>
      <c r="G4272" s="167" t="s">
        <v>1409</v>
      </c>
      <c r="I4272" s="167" t="s">
        <v>1384</v>
      </c>
      <c r="J4272" s="167" t="s">
        <v>1416</v>
      </c>
      <c r="K4272" s="167" t="s">
        <v>1215</v>
      </c>
      <c r="L4272" s="167" t="s">
        <v>1417</v>
      </c>
      <c r="M4272" s="167" t="s">
        <v>1394</v>
      </c>
      <c r="O4272" s="167">
        <v>11281</v>
      </c>
      <c r="P4272" s="167" t="s">
        <v>4987</v>
      </c>
      <c r="Q4272" s="167">
        <v>25</v>
      </c>
      <c r="S4272" s="167">
        <f t="shared" si="66"/>
        <v>25</v>
      </c>
      <c r="T4272" s="167" t="s">
        <v>1361</v>
      </c>
    </row>
    <row r="4273" spans="1:20">
      <c r="A4273" s="167">
        <v>52100</v>
      </c>
      <c r="B4273" s="168">
        <v>45945</v>
      </c>
      <c r="C4273" s="168">
        <v>45945</v>
      </c>
      <c r="D4273" s="167" t="s">
        <v>5349</v>
      </c>
      <c r="E4273" s="167" t="s">
        <v>5349</v>
      </c>
      <c r="F4273" s="167" t="s">
        <v>1408</v>
      </c>
      <c r="G4273" s="167" t="s">
        <v>1409</v>
      </c>
      <c r="I4273" s="167" t="s">
        <v>1384</v>
      </c>
      <c r="J4273" s="167" t="s">
        <v>1435</v>
      </c>
      <c r="K4273" s="167" t="s">
        <v>1215</v>
      </c>
      <c r="L4273" s="167" t="s">
        <v>1436</v>
      </c>
      <c r="M4273" s="167" t="s">
        <v>1394</v>
      </c>
      <c r="O4273" s="167">
        <v>11281</v>
      </c>
      <c r="P4273" s="167" t="s">
        <v>4987</v>
      </c>
      <c r="Q4273" s="167">
        <v>31.5</v>
      </c>
      <c r="S4273" s="167">
        <f t="shared" si="66"/>
        <v>31.5</v>
      </c>
      <c r="T4273" s="167" t="s">
        <v>1361</v>
      </c>
    </row>
    <row r="4274" spans="1:20">
      <c r="A4274" s="167">
        <v>52100</v>
      </c>
      <c r="B4274" s="168">
        <v>45945</v>
      </c>
      <c r="C4274" s="168">
        <v>45945</v>
      </c>
      <c r="D4274" s="167" t="s">
        <v>5349</v>
      </c>
      <c r="E4274" s="167" t="s">
        <v>5349</v>
      </c>
      <c r="F4274" s="167" t="s">
        <v>1408</v>
      </c>
      <c r="G4274" s="167" t="s">
        <v>1409</v>
      </c>
      <c r="I4274" s="167" t="s">
        <v>1384</v>
      </c>
      <c r="J4274" s="167" t="s">
        <v>1422</v>
      </c>
      <c r="K4274" s="167" t="s">
        <v>1215</v>
      </c>
      <c r="L4274" s="167" t="s">
        <v>1423</v>
      </c>
      <c r="M4274" s="167" t="s">
        <v>1394</v>
      </c>
      <c r="O4274" s="167">
        <v>11281</v>
      </c>
      <c r="P4274" s="167" t="s">
        <v>4987</v>
      </c>
      <c r="Q4274" s="167">
        <v>63.46</v>
      </c>
      <c r="S4274" s="167">
        <f t="shared" si="66"/>
        <v>63.46</v>
      </c>
      <c r="T4274" s="167" t="s">
        <v>1361</v>
      </c>
    </row>
    <row r="4275" spans="1:20">
      <c r="A4275" s="167">
        <v>52100</v>
      </c>
      <c r="B4275" s="168">
        <v>45945</v>
      </c>
      <c r="C4275" s="168">
        <v>45945</v>
      </c>
      <c r="D4275" s="167" t="s">
        <v>5349</v>
      </c>
      <c r="E4275" s="167" t="s">
        <v>5349</v>
      </c>
      <c r="F4275" s="167" t="s">
        <v>1408</v>
      </c>
      <c r="G4275" s="167" t="s">
        <v>1409</v>
      </c>
      <c r="I4275" s="167" t="s">
        <v>1384</v>
      </c>
      <c r="J4275" s="167" t="s">
        <v>1413</v>
      </c>
      <c r="K4275" s="167" t="s">
        <v>1215</v>
      </c>
      <c r="L4275" s="167" t="s">
        <v>1414</v>
      </c>
      <c r="M4275" s="167" t="s">
        <v>1394</v>
      </c>
      <c r="O4275" s="167">
        <v>11281</v>
      </c>
      <c r="P4275" s="167" t="s">
        <v>4987</v>
      </c>
      <c r="Q4275" s="167">
        <v>115.05</v>
      </c>
      <c r="S4275" s="167">
        <f t="shared" si="66"/>
        <v>115.05</v>
      </c>
      <c r="T4275" s="167" t="s">
        <v>1361</v>
      </c>
    </row>
    <row r="4276" spans="1:20">
      <c r="A4276" s="167">
        <v>52100</v>
      </c>
      <c r="B4276" s="168">
        <v>45945</v>
      </c>
      <c r="C4276" s="168">
        <v>45945</v>
      </c>
      <c r="D4276" s="167" t="s">
        <v>5359</v>
      </c>
      <c r="E4276" s="167" t="s">
        <v>5359</v>
      </c>
      <c r="F4276" s="167" t="s">
        <v>1408</v>
      </c>
      <c r="G4276" s="167" t="s">
        <v>1409</v>
      </c>
      <c r="I4276" s="167" t="s">
        <v>1384</v>
      </c>
      <c r="J4276" s="167" t="s">
        <v>1422</v>
      </c>
      <c r="K4276" s="167" t="s">
        <v>1354</v>
      </c>
      <c r="L4276" s="167" t="s">
        <v>1423</v>
      </c>
      <c r="M4276" s="167" t="s">
        <v>1388</v>
      </c>
      <c r="O4276" s="167">
        <v>11283</v>
      </c>
      <c r="P4276" s="167" t="s">
        <v>4987</v>
      </c>
      <c r="Q4276" s="167">
        <v>8.35</v>
      </c>
      <c r="S4276" s="167">
        <f t="shared" si="66"/>
        <v>8.35</v>
      </c>
      <c r="T4276" s="167" t="s">
        <v>1361</v>
      </c>
    </row>
    <row r="4277" spans="1:20">
      <c r="A4277" s="167">
        <v>52100</v>
      </c>
      <c r="B4277" s="168">
        <v>45945</v>
      </c>
      <c r="C4277" s="168">
        <v>45945</v>
      </c>
      <c r="D4277" s="167" t="s">
        <v>5350</v>
      </c>
      <c r="E4277" s="167" t="s">
        <v>5350</v>
      </c>
      <c r="F4277" s="167" t="s">
        <v>1408</v>
      </c>
      <c r="G4277" s="167" t="s">
        <v>1409</v>
      </c>
      <c r="I4277" s="167" t="s">
        <v>1384</v>
      </c>
      <c r="J4277" s="167" t="s">
        <v>1422</v>
      </c>
      <c r="K4277" s="167" t="s">
        <v>1159</v>
      </c>
      <c r="L4277" s="167" t="s">
        <v>1423</v>
      </c>
      <c r="M4277" s="167" t="s">
        <v>1393</v>
      </c>
      <c r="O4277" s="167">
        <v>11284</v>
      </c>
      <c r="P4277" s="167" t="s">
        <v>4987</v>
      </c>
      <c r="Q4277" s="167">
        <v>18.37</v>
      </c>
      <c r="S4277" s="167">
        <f t="shared" si="66"/>
        <v>18.37</v>
      </c>
      <c r="T4277" s="167" t="s">
        <v>1361</v>
      </c>
    </row>
    <row r="4278" spans="1:20">
      <c r="A4278" s="167">
        <v>52100</v>
      </c>
      <c r="B4278" s="168">
        <v>45945</v>
      </c>
      <c r="C4278" s="168">
        <v>45945</v>
      </c>
      <c r="D4278" s="167" t="s">
        <v>5360</v>
      </c>
      <c r="E4278" s="167" t="s">
        <v>5360</v>
      </c>
      <c r="F4278" s="167" t="s">
        <v>1425</v>
      </c>
      <c r="G4278" s="167" t="s">
        <v>1426</v>
      </c>
      <c r="I4278" s="167" t="s">
        <v>1384</v>
      </c>
      <c r="J4278" s="167" t="s">
        <v>1450</v>
      </c>
      <c r="K4278" s="167" t="s">
        <v>1010</v>
      </c>
      <c r="L4278" s="167" t="s">
        <v>1451</v>
      </c>
      <c r="M4278" s="167" t="s">
        <v>1397</v>
      </c>
      <c r="O4278" s="167">
        <v>11285</v>
      </c>
      <c r="P4278" s="167" t="s">
        <v>4987</v>
      </c>
      <c r="Q4278" s="167">
        <v>2.64</v>
      </c>
      <c r="S4278" s="167">
        <f t="shared" si="66"/>
        <v>2.64</v>
      </c>
      <c r="T4278" s="167" t="s">
        <v>1361</v>
      </c>
    </row>
    <row r="4279" spans="1:20">
      <c r="A4279" s="167">
        <v>52100</v>
      </c>
      <c r="B4279" s="168">
        <v>45945</v>
      </c>
      <c r="C4279" s="168">
        <v>45945</v>
      </c>
      <c r="D4279" s="167" t="s">
        <v>5360</v>
      </c>
      <c r="E4279" s="167" t="s">
        <v>5360</v>
      </c>
      <c r="F4279" s="167" t="s">
        <v>1408</v>
      </c>
      <c r="G4279" s="167" t="s">
        <v>1409</v>
      </c>
      <c r="I4279" s="167" t="s">
        <v>1384</v>
      </c>
      <c r="J4279" s="167" t="s">
        <v>1435</v>
      </c>
      <c r="K4279" s="167" t="s">
        <v>1010</v>
      </c>
      <c r="L4279" s="167" t="s">
        <v>1436</v>
      </c>
      <c r="M4279" s="167" t="s">
        <v>1397</v>
      </c>
      <c r="O4279" s="167">
        <v>11285</v>
      </c>
      <c r="P4279" s="167" t="s">
        <v>4987</v>
      </c>
      <c r="Q4279" s="167">
        <v>41.4</v>
      </c>
      <c r="S4279" s="167">
        <f t="shared" si="66"/>
        <v>41.4</v>
      </c>
      <c r="T4279" s="167" t="s">
        <v>1361</v>
      </c>
    </row>
    <row r="4280" spans="1:20">
      <c r="A4280" s="167">
        <v>52100</v>
      </c>
      <c r="B4280" s="168">
        <v>45945</v>
      </c>
      <c r="C4280" s="168">
        <v>45945</v>
      </c>
      <c r="D4280" s="167" t="s">
        <v>5360</v>
      </c>
      <c r="E4280" s="167" t="s">
        <v>5360</v>
      </c>
      <c r="F4280" s="167" t="s">
        <v>1408</v>
      </c>
      <c r="G4280" s="167" t="s">
        <v>1409</v>
      </c>
      <c r="I4280" s="167" t="s">
        <v>1384</v>
      </c>
      <c r="J4280" s="167" t="s">
        <v>1422</v>
      </c>
      <c r="K4280" s="167" t="s">
        <v>1010</v>
      </c>
      <c r="L4280" s="167" t="s">
        <v>1423</v>
      </c>
      <c r="M4280" s="167" t="s">
        <v>1397</v>
      </c>
      <c r="O4280" s="167">
        <v>11285</v>
      </c>
      <c r="P4280" s="167" t="s">
        <v>4987</v>
      </c>
      <c r="Q4280" s="167">
        <v>103.54</v>
      </c>
      <c r="S4280" s="167">
        <f t="shared" si="66"/>
        <v>103.54</v>
      </c>
      <c r="T4280" s="167" t="s">
        <v>1361</v>
      </c>
    </row>
    <row r="4281" spans="1:20">
      <c r="A4281" s="167">
        <v>52100</v>
      </c>
      <c r="B4281" s="168">
        <v>45961</v>
      </c>
      <c r="C4281" s="168">
        <v>45961</v>
      </c>
      <c r="E4281" s="167" t="s">
        <v>1383</v>
      </c>
      <c r="I4281" s="167" t="s">
        <v>1384</v>
      </c>
      <c r="K4281" s="167" t="s">
        <v>1354</v>
      </c>
      <c r="M4281" s="167" t="s">
        <v>1388</v>
      </c>
      <c r="O4281" s="167">
        <v>24186</v>
      </c>
      <c r="P4281" s="167" t="s">
        <v>1386</v>
      </c>
      <c r="R4281" s="167">
        <v>8.35</v>
      </c>
      <c r="S4281" s="167">
        <f t="shared" si="66"/>
        <v>-8.35</v>
      </c>
      <c r="T4281" s="167" t="s">
        <v>1361</v>
      </c>
    </row>
    <row r="4282" spans="1:20">
      <c r="A4282" s="167">
        <v>52100</v>
      </c>
      <c r="B4282" s="168">
        <v>45961</v>
      </c>
      <c r="C4282" s="168">
        <v>45961</v>
      </c>
      <c r="E4282" s="167" t="s">
        <v>1383</v>
      </c>
      <c r="I4282" s="167" t="s">
        <v>1384</v>
      </c>
      <c r="K4282" s="167" t="s">
        <v>798</v>
      </c>
      <c r="M4282" s="167" t="s">
        <v>1385</v>
      </c>
      <c r="O4282" s="167">
        <v>24186</v>
      </c>
      <c r="P4282" s="167" t="s">
        <v>1386</v>
      </c>
      <c r="R4282" s="167">
        <v>10.02</v>
      </c>
      <c r="S4282" s="167">
        <f t="shared" si="66"/>
        <v>-10.02</v>
      </c>
      <c r="T4282" s="167" t="s">
        <v>1361</v>
      </c>
    </row>
    <row r="4283" spans="1:20">
      <c r="A4283" s="167">
        <v>52100</v>
      </c>
      <c r="B4283" s="168">
        <v>45961</v>
      </c>
      <c r="C4283" s="168">
        <v>45961</v>
      </c>
      <c r="E4283" s="167" t="s">
        <v>1383</v>
      </c>
      <c r="I4283" s="167" t="s">
        <v>1384</v>
      </c>
      <c r="K4283" s="167" t="s">
        <v>867</v>
      </c>
      <c r="M4283" s="167" t="s">
        <v>1392</v>
      </c>
      <c r="O4283" s="167">
        <v>24186</v>
      </c>
      <c r="P4283" s="167" t="s">
        <v>1386</v>
      </c>
      <c r="R4283" s="167">
        <v>11.69</v>
      </c>
      <c r="S4283" s="167">
        <f t="shared" si="66"/>
        <v>-11.69</v>
      </c>
      <c r="T4283" s="167" t="s">
        <v>1361</v>
      </c>
    </row>
    <row r="4284" spans="1:20">
      <c r="A4284" s="167">
        <v>52100</v>
      </c>
      <c r="B4284" s="168">
        <v>45961</v>
      </c>
      <c r="C4284" s="168">
        <v>45961</v>
      </c>
      <c r="E4284" s="167" t="s">
        <v>1383</v>
      </c>
      <c r="I4284" s="167" t="s">
        <v>1384</v>
      </c>
      <c r="K4284" s="167" t="s">
        <v>1203</v>
      </c>
      <c r="M4284" s="167" t="s">
        <v>1387</v>
      </c>
      <c r="O4284" s="167">
        <v>24186</v>
      </c>
      <c r="P4284" s="167" t="s">
        <v>1386</v>
      </c>
      <c r="R4284" s="167">
        <v>16.7</v>
      </c>
      <c r="S4284" s="167">
        <f t="shared" si="66"/>
        <v>-16.7</v>
      </c>
      <c r="T4284" s="167" t="s">
        <v>1361</v>
      </c>
    </row>
    <row r="4285" spans="1:20">
      <c r="A4285" s="167">
        <v>52100</v>
      </c>
      <c r="B4285" s="168">
        <v>45961</v>
      </c>
      <c r="C4285" s="168">
        <v>45961</v>
      </c>
      <c r="E4285" s="167" t="s">
        <v>1383</v>
      </c>
      <c r="I4285" s="167" t="s">
        <v>1384</v>
      </c>
      <c r="K4285" s="167" t="s">
        <v>1159</v>
      </c>
      <c r="M4285" s="167" t="s">
        <v>1393</v>
      </c>
      <c r="O4285" s="167">
        <v>24186</v>
      </c>
      <c r="P4285" s="167" t="s">
        <v>1386</v>
      </c>
      <c r="R4285" s="167">
        <v>18.37</v>
      </c>
      <c r="S4285" s="167">
        <f t="shared" si="66"/>
        <v>-18.37</v>
      </c>
      <c r="T4285" s="167" t="s">
        <v>1361</v>
      </c>
    </row>
    <row r="4286" spans="1:20">
      <c r="A4286" s="167">
        <v>52100</v>
      </c>
      <c r="B4286" s="168">
        <v>45961</v>
      </c>
      <c r="C4286" s="168">
        <v>45961</v>
      </c>
      <c r="E4286" s="167" t="s">
        <v>1383</v>
      </c>
      <c r="I4286" s="167" t="s">
        <v>1384</v>
      </c>
      <c r="K4286" s="167" t="s">
        <v>1212</v>
      </c>
      <c r="M4286" s="167" t="s">
        <v>1390</v>
      </c>
      <c r="O4286" s="167">
        <v>24186</v>
      </c>
      <c r="P4286" s="167" t="s">
        <v>1386</v>
      </c>
      <c r="R4286" s="167">
        <v>22.68</v>
      </c>
      <c r="S4286" s="167">
        <f t="shared" si="66"/>
        <v>-22.68</v>
      </c>
      <c r="T4286" s="167" t="s">
        <v>1361</v>
      </c>
    </row>
    <row r="4287" spans="1:20">
      <c r="A4287" s="167">
        <v>52100</v>
      </c>
      <c r="B4287" s="168">
        <v>45961</v>
      </c>
      <c r="C4287" s="168">
        <v>45961</v>
      </c>
      <c r="E4287" s="167" t="s">
        <v>1383</v>
      </c>
      <c r="I4287" s="167" t="s">
        <v>1384</v>
      </c>
      <c r="K4287" s="167" t="s">
        <v>1135</v>
      </c>
      <c r="M4287" s="167" t="s">
        <v>1389</v>
      </c>
      <c r="O4287" s="167">
        <v>24186</v>
      </c>
      <c r="P4287" s="167" t="s">
        <v>1386</v>
      </c>
      <c r="R4287" s="167">
        <v>33.270000000000003</v>
      </c>
      <c r="S4287" s="167">
        <f t="shared" si="66"/>
        <v>-33.270000000000003</v>
      </c>
      <c r="T4287" s="167" t="s">
        <v>1361</v>
      </c>
    </row>
    <row r="4288" spans="1:20">
      <c r="A4288" s="167">
        <v>52100</v>
      </c>
      <c r="B4288" s="168">
        <v>45961</v>
      </c>
      <c r="C4288" s="168">
        <v>45961</v>
      </c>
      <c r="E4288" s="167" t="s">
        <v>1383</v>
      </c>
      <c r="I4288" s="167" t="s">
        <v>1384</v>
      </c>
      <c r="K4288" s="167" t="s">
        <v>1177</v>
      </c>
      <c r="M4288" s="167" t="s">
        <v>1391</v>
      </c>
      <c r="O4288" s="167">
        <v>24186</v>
      </c>
      <c r="P4288" s="167" t="s">
        <v>1386</v>
      </c>
      <c r="R4288" s="167">
        <v>41.46</v>
      </c>
      <c r="S4288" s="167">
        <f t="shared" si="66"/>
        <v>-41.46</v>
      </c>
      <c r="T4288" s="167" t="s">
        <v>1361</v>
      </c>
    </row>
    <row r="4289" spans="1:20">
      <c r="A4289" s="167">
        <v>52100</v>
      </c>
      <c r="B4289" s="168">
        <v>45961</v>
      </c>
      <c r="C4289" s="168">
        <v>45961</v>
      </c>
      <c r="E4289" s="167" t="s">
        <v>1383</v>
      </c>
      <c r="I4289" s="167" t="s">
        <v>1384</v>
      </c>
      <c r="K4289" s="167" t="s">
        <v>1010</v>
      </c>
      <c r="M4289" s="167" t="s">
        <v>1397</v>
      </c>
      <c r="O4289" s="167">
        <v>24186</v>
      </c>
      <c r="P4289" s="167" t="s">
        <v>1386</v>
      </c>
      <c r="R4289" s="167">
        <v>147.58000000000001</v>
      </c>
      <c r="S4289" s="167">
        <f t="shared" si="66"/>
        <v>-147.58000000000001</v>
      </c>
      <c r="T4289" s="167" t="s">
        <v>1361</v>
      </c>
    </row>
    <row r="4290" spans="1:20">
      <c r="A4290" s="167">
        <v>52100</v>
      </c>
      <c r="B4290" s="168">
        <v>45961</v>
      </c>
      <c r="C4290" s="168">
        <v>45961</v>
      </c>
      <c r="E4290" s="167" t="s">
        <v>1383</v>
      </c>
      <c r="I4290" s="167" t="s">
        <v>1384</v>
      </c>
      <c r="K4290" s="167" t="s">
        <v>1076</v>
      </c>
      <c r="M4290" s="167" t="s">
        <v>1396</v>
      </c>
      <c r="O4290" s="167">
        <v>24186</v>
      </c>
      <c r="P4290" s="167" t="s">
        <v>1386</v>
      </c>
      <c r="R4290" s="167">
        <v>178.38</v>
      </c>
      <c r="S4290" s="167">
        <f t="shared" si="66"/>
        <v>-178.38</v>
      </c>
      <c r="T4290" s="167" t="s">
        <v>1361</v>
      </c>
    </row>
    <row r="4291" spans="1:20">
      <c r="A4291" s="167">
        <v>52100</v>
      </c>
      <c r="B4291" s="168">
        <v>45961</v>
      </c>
      <c r="C4291" s="168">
        <v>45961</v>
      </c>
      <c r="E4291" s="167" t="s">
        <v>1383</v>
      </c>
      <c r="I4291" s="167" t="s">
        <v>1384</v>
      </c>
      <c r="K4291" s="167" t="s">
        <v>1146</v>
      </c>
      <c r="M4291" s="167" t="s">
        <v>1398</v>
      </c>
      <c r="O4291" s="167">
        <v>24186</v>
      </c>
      <c r="P4291" s="167" t="s">
        <v>1386</v>
      </c>
      <c r="R4291" s="167">
        <v>208.75</v>
      </c>
      <c r="S4291" s="167">
        <f t="shared" ref="S4291:S4354" si="67">Q4291-R4291</f>
        <v>-208.75</v>
      </c>
      <c r="T4291" s="167" t="s">
        <v>1361</v>
      </c>
    </row>
    <row r="4292" spans="1:20">
      <c r="A4292" s="167">
        <v>52100</v>
      </c>
      <c r="B4292" s="168">
        <v>45961</v>
      </c>
      <c r="C4292" s="168">
        <v>45961</v>
      </c>
      <c r="E4292" s="167" t="s">
        <v>1383</v>
      </c>
      <c r="I4292" s="167" t="s">
        <v>1384</v>
      </c>
      <c r="K4292" s="167" t="s">
        <v>1215</v>
      </c>
      <c r="M4292" s="167" t="s">
        <v>1394</v>
      </c>
      <c r="O4292" s="167">
        <v>24186</v>
      </c>
      <c r="P4292" s="167" t="s">
        <v>1386</v>
      </c>
      <c r="R4292" s="167">
        <v>235.01</v>
      </c>
      <c r="S4292" s="167">
        <f t="shared" si="67"/>
        <v>-235.01</v>
      </c>
      <c r="T4292" s="167" t="s">
        <v>1361</v>
      </c>
    </row>
    <row r="4293" spans="1:20">
      <c r="A4293" s="167">
        <v>52100</v>
      </c>
      <c r="B4293" s="168">
        <v>45961</v>
      </c>
      <c r="C4293" s="168">
        <v>45961</v>
      </c>
      <c r="E4293" s="167" t="s">
        <v>1383</v>
      </c>
      <c r="I4293" s="167" t="s">
        <v>1384</v>
      </c>
      <c r="K4293" s="167" t="s">
        <v>1086</v>
      </c>
      <c r="M4293" s="167" t="s">
        <v>1399</v>
      </c>
      <c r="O4293" s="167">
        <v>24186</v>
      </c>
      <c r="P4293" s="167" t="s">
        <v>1386</v>
      </c>
      <c r="R4293" s="167">
        <v>289.81</v>
      </c>
      <c r="S4293" s="167">
        <f t="shared" si="67"/>
        <v>-289.81</v>
      </c>
      <c r="T4293" s="167" t="s">
        <v>1361</v>
      </c>
    </row>
    <row r="4294" spans="1:20">
      <c r="A4294" s="167">
        <v>52300</v>
      </c>
      <c r="B4294" s="168">
        <v>45901</v>
      </c>
      <c r="C4294" s="168">
        <v>45901</v>
      </c>
      <c r="D4294" s="167" t="s">
        <v>6160</v>
      </c>
      <c r="E4294" s="167" t="s">
        <v>6161</v>
      </c>
      <c r="I4294" s="167" t="s">
        <v>4956</v>
      </c>
      <c r="O4294" s="167">
        <v>4251</v>
      </c>
      <c r="P4294" s="167" t="s">
        <v>4981</v>
      </c>
      <c r="Q4294" s="167">
        <v>1338</v>
      </c>
      <c r="S4294" s="167">
        <f t="shared" si="67"/>
        <v>1338</v>
      </c>
      <c r="T4294" s="167" t="s">
        <v>1361</v>
      </c>
    </row>
    <row r="4295" spans="1:20">
      <c r="A4295" s="167">
        <v>52300</v>
      </c>
      <c r="B4295" s="168">
        <v>45901</v>
      </c>
      <c r="C4295" s="168">
        <v>45901</v>
      </c>
      <c r="D4295" s="167" t="s">
        <v>6162</v>
      </c>
      <c r="E4295" s="167" t="s">
        <v>6162</v>
      </c>
      <c r="F4295" s="167" t="s">
        <v>1557</v>
      </c>
      <c r="G4295" s="167" t="s">
        <v>134</v>
      </c>
      <c r="I4295" s="167" t="s">
        <v>1405</v>
      </c>
      <c r="J4295" s="167">
        <v>94151</v>
      </c>
      <c r="K4295" s="167" t="s">
        <v>1162</v>
      </c>
      <c r="L4295" s="167" t="s">
        <v>3561</v>
      </c>
      <c r="M4295" s="167" t="s">
        <v>3555</v>
      </c>
      <c r="O4295" s="167">
        <v>10850</v>
      </c>
      <c r="P4295" s="167" t="s">
        <v>4987</v>
      </c>
      <c r="Q4295" s="167">
        <v>1501.25</v>
      </c>
      <c r="S4295" s="167">
        <f t="shared" si="67"/>
        <v>1501.25</v>
      </c>
      <c r="T4295" s="167" t="s">
        <v>1361</v>
      </c>
    </row>
    <row r="4296" spans="1:20">
      <c r="A4296" s="167">
        <v>52300</v>
      </c>
      <c r="B4296" s="168">
        <v>45901</v>
      </c>
      <c r="C4296" s="168">
        <v>45901</v>
      </c>
      <c r="D4296" s="167" t="s">
        <v>6163</v>
      </c>
      <c r="E4296" s="167" t="s">
        <v>6163</v>
      </c>
      <c r="F4296" s="167" t="s">
        <v>1425</v>
      </c>
      <c r="G4296" s="167" t="s">
        <v>1426</v>
      </c>
      <c r="I4296" s="167" t="s">
        <v>1650</v>
      </c>
      <c r="J4296" s="167" t="s">
        <v>1666</v>
      </c>
      <c r="K4296" s="167" t="s">
        <v>583</v>
      </c>
      <c r="L4296" s="167" t="s">
        <v>1667</v>
      </c>
      <c r="M4296" s="167" t="s">
        <v>2373</v>
      </c>
      <c r="O4296" s="167">
        <v>10708</v>
      </c>
      <c r="P4296" s="167" t="s">
        <v>4987</v>
      </c>
      <c r="Q4296" s="167">
        <v>207</v>
      </c>
      <c r="S4296" s="167">
        <f t="shared" si="67"/>
        <v>207</v>
      </c>
      <c r="T4296" s="167" t="s">
        <v>1361</v>
      </c>
    </row>
    <row r="4297" spans="1:20">
      <c r="A4297" s="167">
        <v>52300</v>
      </c>
      <c r="B4297" s="168">
        <v>45901</v>
      </c>
      <c r="C4297" s="168">
        <v>45901</v>
      </c>
      <c r="D4297" s="167" t="s">
        <v>6164</v>
      </c>
      <c r="E4297" s="167" t="s">
        <v>6164</v>
      </c>
      <c r="F4297" s="167" t="s">
        <v>1425</v>
      </c>
      <c r="G4297" s="167" t="s">
        <v>1426</v>
      </c>
      <c r="I4297" s="167" t="s">
        <v>1650</v>
      </c>
      <c r="J4297" s="167" t="s">
        <v>3582</v>
      </c>
      <c r="K4297" s="167" t="s">
        <v>710</v>
      </c>
      <c r="L4297" s="167" t="s">
        <v>3583</v>
      </c>
      <c r="M4297" s="167" t="s">
        <v>3579</v>
      </c>
      <c r="O4297" s="167">
        <v>10738</v>
      </c>
      <c r="P4297" s="167" t="s">
        <v>4987</v>
      </c>
      <c r="Q4297" s="167">
        <v>106</v>
      </c>
      <c r="S4297" s="167">
        <f t="shared" si="67"/>
        <v>106</v>
      </c>
      <c r="T4297" s="167" t="s">
        <v>1361</v>
      </c>
    </row>
    <row r="4298" spans="1:20">
      <c r="A4298" s="167">
        <v>52300</v>
      </c>
      <c r="B4298" s="168">
        <v>45901</v>
      </c>
      <c r="C4298" s="168">
        <v>45901</v>
      </c>
      <c r="D4298" s="167" t="s">
        <v>6165</v>
      </c>
      <c r="E4298" s="167" t="s">
        <v>6165</v>
      </c>
      <c r="F4298" s="167" t="s">
        <v>1425</v>
      </c>
      <c r="G4298" s="167" t="s">
        <v>1426</v>
      </c>
      <c r="I4298" s="167" t="s">
        <v>1650</v>
      </c>
      <c r="J4298" s="167" t="s">
        <v>1666</v>
      </c>
      <c r="K4298" s="167" t="s">
        <v>540</v>
      </c>
      <c r="L4298" s="167" t="s">
        <v>1667</v>
      </c>
      <c r="M4298" s="167" t="s">
        <v>1651</v>
      </c>
      <c r="O4298" s="167">
        <v>10704</v>
      </c>
      <c r="P4298" s="167" t="s">
        <v>4987</v>
      </c>
      <c r="Q4298" s="167">
        <v>45</v>
      </c>
      <c r="S4298" s="167">
        <f t="shared" si="67"/>
        <v>45</v>
      </c>
      <c r="T4298" s="167" t="s">
        <v>1361</v>
      </c>
    </row>
    <row r="4299" spans="1:20">
      <c r="A4299" s="167">
        <v>52300</v>
      </c>
      <c r="B4299" s="168">
        <v>45903</v>
      </c>
      <c r="C4299" s="168">
        <v>45903</v>
      </c>
      <c r="D4299" s="167" t="s">
        <v>6166</v>
      </c>
      <c r="E4299" s="167" t="s">
        <v>6167</v>
      </c>
      <c r="H4299" s="167" t="s">
        <v>6168</v>
      </c>
      <c r="I4299" s="167" t="s">
        <v>4956</v>
      </c>
      <c r="O4299" s="167">
        <v>4256</v>
      </c>
      <c r="P4299" s="167" t="s">
        <v>4981</v>
      </c>
      <c r="Q4299" s="167">
        <v>1807.39</v>
      </c>
      <c r="S4299" s="167">
        <f t="shared" si="67"/>
        <v>1807.39</v>
      </c>
      <c r="T4299" s="167" t="s">
        <v>1361</v>
      </c>
    </row>
    <row r="4300" spans="1:20">
      <c r="A4300" s="167">
        <v>52300</v>
      </c>
      <c r="B4300" s="168">
        <v>45931</v>
      </c>
      <c r="C4300" s="168">
        <v>45931</v>
      </c>
      <c r="D4300" s="167" t="s">
        <v>6169</v>
      </c>
      <c r="E4300" s="167" t="s">
        <v>6161</v>
      </c>
      <c r="I4300" s="167" t="s">
        <v>4956</v>
      </c>
      <c r="O4300" s="167">
        <v>4318</v>
      </c>
      <c r="P4300" s="167" t="s">
        <v>4981</v>
      </c>
      <c r="Q4300" s="167">
        <v>1338</v>
      </c>
      <c r="S4300" s="167">
        <f t="shared" si="67"/>
        <v>1338</v>
      </c>
      <c r="T4300" s="167" t="s">
        <v>1361</v>
      </c>
    </row>
    <row r="4301" spans="1:20">
      <c r="A4301" s="167">
        <v>52300</v>
      </c>
      <c r="B4301" s="168">
        <v>45931</v>
      </c>
      <c r="C4301" s="168">
        <v>45931</v>
      </c>
      <c r="D4301" s="167" t="s">
        <v>6170</v>
      </c>
      <c r="E4301" s="167" t="s">
        <v>6170</v>
      </c>
      <c r="F4301" s="167" t="s">
        <v>1557</v>
      </c>
      <c r="G4301" s="167" t="s">
        <v>134</v>
      </c>
      <c r="I4301" s="167" t="s">
        <v>1405</v>
      </c>
      <c r="J4301" s="167">
        <v>94151</v>
      </c>
      <c r="K4301" s="167" t="s">
        <v>1162</v>
      </c>
      <c r="L4301" s="167" t="s">
        <v>3561</v>
      </c>
      <c r="M4301" s="167" t="s">
        <v>3555</v>
      </c>
      <c r="O4301" s="167">
        <v>11012</v>
      </c>
      <c r="P4301" s="167" t="s">
        <v>4987</v>
      </c>
      <c r="Q4301" s="167">
        <v>1501.25</v>
      </c>
      <c r="S4301" s="167">
        <f t="shared" si="67"/>
        <v>1501.25</v>
      </c>
      <c r="T4301" s="167" t="s">
        <v>1361</v>
      </c>
    </row>
    <row r="4302" spans="1:20">
      <c r="A4302" s="167">
        <v>52300</v>
      </c>
      <c r="B4302" s="168">
        <v>45931</v>
      </c>
      <c r="C4302" s="168">
        <v>45931</v>
      </c>
      <c r="D4302" s="167" t="s">
        <v>6171</v>
      </c>
      <c r="E4302" s="167" t="s">
        <v>6171</v>
      </c>
      <c r="F4302" s="167" t="s">
        <v>1425</v>
      </c>
      <c r="G4302" s="167" t="s">
        <v>1426</v>
      </c>
      <c r="I4302" s="167" t="s">
        <v>1650</v>
      </c>
      <c r="J4302" s="167" t="s">
        <v>1666</v>
      </c>
      <c r="K4302" s="167" t="s">
        <v>540</v>
      </c>
      <c r="L4302" s="167" t="s">
        <v>1667</v>
      </c>
      <c r="M4302" s="167" t="s">
        <v>1651</v>
      </c>
      <c r="O4302" s="167">
        <v>11123</v>
      </c>
      <c r="P4302" s="167" t="s">
        <v>4987</v>
      </c>
      <c r="Q4302" s="167">
        <v>45</v>
      </c>
      <c r="S4302" s="167">
        <f t="shared" si="67"/>
        <v>45</v>
      </c>
      <c r="T4302" s="167" t="s">
        <v>1361</v>
      </c>
    </row>
    <row r="4303" spans="1:20">
      <c r="A4303" s="167">
        <v>52300</v>
      </c>
      <c r="B4303" s="168">
        <v>45931</v>
      </c>
      <c r="C4303" s="168">
        <v>45931</v>
      </c>
      <c r="D4303" s="167" t="s">
        <v>6172</v>
      </c>
      <c r="E4303" s="167" t="s">
        <v>6172</v>
      </c>
      <c r="F4303" s="167" t="s">
        <v>1425</v>
      </c>
      <c r="G4303" s="167" t="s">
        <v>1426</v>
      </c>
      <c r="I4303" s="167" t="s">
        <v>1650</v>
      </c>
      <c r="J4303" s="167" t="s">
        <v>1666</v>
      </c>
      <c r="K4303" s="167" t="s">
        <v>583</v>
      </c>
      <c r="L4303" s="167" t="s">
        <v>1667</v>
      </c>
      <c r="M4303" s="167" t="s">
        <v>2373</v>
      </c>
      <c r="O4303" s="167">
        <v>11127</v>
      </c>
      <c r="P4303" s="167" t="s">
        <v>4987</v>
      </c>
      <c r="Q4303" s="167">
        <v>207</v>
      </c>
      <c r="S4303" s="167">
        <f t="shared" si="67"/>
        <v>207</v>
      </c>
      <c r="T4303" s="167" t="s">
        <v>1361</v>
      </c>
    </row>
    <row r="4304" spans="1:20">
      <c r="A4304" s="167">
        <v>52300</v>
      </c>
      <c r="B4304" s="168">
        <v>45931</v>
      </c>
      <c r="C4304" s="168">
        <v>45931</v>
      </c>
      <c r="D4304" s="167" t="s">
        <v>6173</v>
      </c>
      <c r="E4304" s="167" t="s">
        <v>6173</v>
      </c>
      <c r="F4304" s="167" t="s">
        <v>1425</v>
      </c>
      <c r="G4304" s="167" t="s">
        <v>1426</v>
      </c>
      <c r="I4304" s="167" t="s">
        <v>1650</v>
      </c>
      <c r="J4304" s="167" t="s">
        <v>3582</v>
      </c>
      <c r="K4304" s="167" t="s">
        <v>710</v>
      </c>
      <c r="L4304" s="167" t="s">
        <v>3583</v>
      </c>
      <c r="M4304" s="167" t="s">
        <v>3579</v>
      </c>
      <c r="O4304" s="167">
        <v>11143</v>
      </c>
      <c r="P4304" s="167" t="s">
        <v>4987</v>
      </c>
      <c r="Q4304" s="167">
        <v>106</v>
      </c>
      <c r="S4304" s="167">
        <f t="shared" si="67"/>
        <v>106</v>
      </c>
      <c r="T4304" s="167" t="s">
        <v>1361</v>
      </c>
    </row>
    <row r="4305" spans="1:20">
      <c r="A4305" s="167">
        <v>52300</v>
      </c>
      <c r="B4305" s="168">
        <v>45933</v>
      </c>
      <c r="C4305" s="168">
        <v>45933</v>
      </c>
      <c r="D4305" s="167" t="s">
        <v>6174</v>
      </c>
      <c r="E4305" s="167" t="s">
        <v>6167</v>
      </c>
      <c r="H4305" s="167" t="s">
        <v>6168</v>
      </c>
      <c r="I4305" s="167" t="s">
        <v>4956</v>
      </c>
      <c r="O4305" s="167">
        <v>4323</v>
      </c>
      <c r="P4305" s="167" t="s">
        <v>4981</v>
      </c>
      <c r="Q4305" s="167">
        <v>1813.52</v>
      </c>
      <c r="S4305" s="167">
        <f t="shared" si="67"/>
        <v>1813.52</v>
      </c>
      <c r="T4305" s="167" t="s">
        <v>1361</v>
      </c>
    </row>
    <row r="4306" spans="1:20">
      <c r="A4306" s="167">
        <v>54000</v>
      </c>
      <c r="B4306" s="168">
        <v>45901</v>
      </c>
      <c r="C4306" s="168">
        <v>45901</v>
      </c>
      <c r="E4306" s="167" t="s">
        <v>4970</v>
      </c>
      <c r="F4306" s="167" t="s">
        <v>4957</v>
      </c>
      <c r="G4306" s="167" t="s">
        <v>4958</v>
      </c>
      <c r="I4306" s="167" t="s">
        <v>4959</v>
      </c>
      <c r="O4306" s="167">
        <v>23599</v>
      </c>
      <c r="P4306" s="167" t="s">
        <v>1386</v>
      </c>
      <c r="R4306" s="167">
        <v>552.28</v>
      </c>
      <c r="S4306" s="167">
        <f t="shared" si="67"/>
        <v>-552.28</v>
      </c>
      <c r="T4306" s="167" t="s">
        <v>1361</v>
      </c>
    </row>
    <row r="4307" spans="1:20">
      <c r="A4307" s="167">
        <v>54000</v>
      </c>
      <c r="B4307" s="168">
        <v>45901</v>
      </c>
      <c r="C4307" s="168">
        <v>45901</v>
      </c>
      <c r="D4307" s="167" t="s">
        <v>6175</v>
      </c>
      <c r="E4307" s="167" t="s">
        <v>5053</v>
      </c>
      <c r="H4307" s="167" t="s">
        <v>6176</v>
      </c>
      <c r="I4307" s="167" t="s">
        <v>4956</v>
      </c>
      <c r="O4307" s="167">
        <v>4251</v>
      </c>
      <c r="P4307" s="167" t="s">
        <v>4981</v>
      </c>
      <c r="Q4307" s="167">
        <v>33.6</v>
      </c>
      <c r="S4307" s="167">
        <f t="shared" si="67"/>
        <v>33.6</v>
      </c>
      <c r="T4307" s="167" t="s">
        <v>1361</v>
      </c>
    </row>
    <row r="4308" spans="1:20">
      <c r="A4308" s="167">
        <v>54000</v>
      </c>
      <c r="B4308" s="168">
        <v>45902</v>
      </c>
      <c r="C4308" s="168">
        <v>45902</v>
      </c>
      <c r="D4308" s="167" t="s">
        <v>5572</v>
      </c>
      <c r="E4308" s="167" t="s">
        <v>5572</v>
      </c>
      <c r="F4308" s="167" t="s">
        <v>1425</v>
      </c>
      <c r="G4308" s="167" t="s">
        <v>1426</v>
      </c>
      <c r="I4308" s="167" t="s">
        <v>1650</v>
      </c>
      <c r="J4308" s="167" t="s">
        <v>1911</v>
      </c>
      <c r="K4308" s="167" t="s">
        <v>2762</v>
      </c>
      <c r="L4308" s="167" t="s">
        <v>1912</v>
      </c>
      <c r="M4308" s="167" t="s">
        <v>2763</v>
      </c>
      <c r="O4308" s="167">
        <v>10852</v>
      </c>
      <c r="P4308" s="167" t="s">
        <v>4987</v>
      </c>
      <c r="Q4308" s="167">
        <v>13.29</v>
      </c>
      <c r="S4308" s="167">
        <f t="shared" si="67"/>
        <v>13.29</v>
      </c>
      <c r="T4308" s="167" t="s">
        <v>1361</v>
      </c>
    </row>
    <row r="4309" spans="1:20">
      <c r="A4309" s="167">
        <v>54000</v>
      </c>
      <c r="B4309" s="168">
        <v>45904</v>
      </c>
      <c r="C4309" s="168">
        <v>45904</v>
      </c>
      <c r="D4309" s="167" t="s">
        <v>6177</v>
      </c>
      <c r="E4309" s="167" t="s">
        <v>6177</v>
      </c>
      <c r="F4309" s="167" t="s">
        <v>1557</v>
      </c>
      <c r="G4309" s="167" t="s">
        <v>134</v>
      </c>
      <c r="I4309" s="167" t="s">
        <v>1650</v>
      </c>
      <c r="J4309" s="167" t="s">
        <v>1911</v>
      </c>
      <c r="K4309" s="167" t="s">
        <v>4651</v>
      </c>
      <c r="L4309" s="167" t="s">
        <v>1912</v>
      </c>
      <c r="M4309" s="167" t="s">
        <v>4652</v>
      </c>
      <c r="O4309" s="167">
        <v>10868</v>
      </c>
      <c r="P4309" s="167" t="s">
        <v>4987</v>
      </c>
      <c r="Q4309" s="167">
        <v>50</v>
      </c>
      <c r="S4309" s="167">
        <f t="shared" si="67"/>
        <v>50</v>
      </c>
      <c r="T4309" s="167" t="s">
        <v>1361</v>
      </c>
    </row>
    <row r="4310" spans="1:20">
      <c r="A4310" s="167">
        <v>54000</v>
      </c>
      <c r="B4310" s="168">
        <v>45904</v>
      </c>
      <c r="C4310" s="168">
        <v>45904</v>
      </c>
      <c r="D4310" s="167" t="s">
        <v>6178</v>
      </c>
      <c r="E4310" s="167" t="s">
        <v>6178</v>
      </c>
      <c r="F4310" s="167" t="s">
        <v>1557</v>
      </c>
      <c r="G4310" s="167" t="s">
        <v>134</v>
      </c>
      <c r="I4310" s="167" t="s">
        <v>1650</v>
      </c>
      <c r="J4310" s="167" t="s">
        <v>1911</v>
      </c>
      <c r="K4310" s="167" t="s">
        <v>4651</v>
      </c>
      <c r="L4310" s="167" t="s">
        <v>1912</v>
      </c>
      <c r="M4310" s="167" t="s">
        <v>4652</v>
      </c>
      <c r="O4310" s="167">
        <v>10869</v>
      </c>
      <c r="P4310" s="167" t="s">
        <v>4987</v>
      </c>
      <c r="Q4310" s="167">
        <v>50</v>
      </c>
      <c r="S4310" s="167">
        <f t="shared" si="67"/>
        <v>50</v>
      </c>
      <c r="T4310" s="167" t="s">
        <v>1361</v>
      </c>
    </row>
    <row r="4311" spans="1:20">
      <c r="A4311" s="167">
        <v>54000</v>
      </c>
      <c r="B4311" s="168">
        <v>45904</v>
      </c>
      <c r="C4311" s="168">
        <v>45904</v>
      </c>
      <c r="D4311" s="167" t="s">
        <v>6179</v>
      </c>
      <c r="E4311" s="167" t="s">
        <v>6179</v>
      </c>
      <c r="F4311" s="167" t="s">
        <v>1557</v>
      </c>
      <c r="G4311" s="167" t="s">
        <v>134</v>
      </c>
      <c r="I4311" s="167" t="s">
        <v>1650</v>
      </c>
      <c r="J4311" s="167" t="s">
        <v>1911</v>
      </c>
      <c r="K4311" s="167" t="s">
        <v>4651</v>
      </c>
      <c r="L4311" s="167" t="s">
        <v>1912</v>
      </c>
      <c r="M4311" s="167" t="s">
        <v>4652</v>
      </c>
      <c r="O4311" s="167">
        <v>10871</v>
      </c>
      <c r="P4311" s="167" t="s">
        <v>4987</v>
      </c>
      <c r="Q4311" s="167">
        <v>150</v>
      </c>
      <c r="S4311" s="167">
        <f t="shared" si="67"/>
        <v>150</v>
      </c>
      <c r="T4311" s="167" t="s">
        <v>1361</v>
      </c>
    </row>
    <row r="4312" spans="1:20">
      <c r="A4312" s="167">
        <v>54000</v>
      </c>
      <c r="B4312" s="168">
        <v>45904</v>
      </c>
      <c r="C4312" s="168">
        <v>45904</v>
      </c>
      <c r="D4312" s="167" t="s">
        <v>5594</v>
      </c>
      <c r="E4312" s="167" t="s">
        <v>5594</v>
      </c>
      <c r="F4312" s="167" t="s">
        <v>1557</v>
      </c>
      <c r="G4312" s="167" t="s">
        <v>134</v>
      </c>
      <c r="I4312" s="167" t="s">
        <v>1650</v>
      </c>
      <c r="J4312" s="167" t="s">
        <v>1911</v>
      </c>
      <c r="K4312" s="167" t="s">
        <v>570</v>
      </c>
      <c r="L4312" s="167" t="s">
        <v>1912</v>
      </c>
      <c r="M4312" s="167" t="s">
        <v>2081</v>
      </c>
      <c r="O4312" s="167">
        <v>10873</v>
      </c>
      <c r="P4312" s="167" t="s">
        <v>4987</v>
      </c>
      <c r="Q4312" s="167">
        <v>9.99</v>
      </c>
      <c r="S4312" s="167">
        <f t="shared" si="67"/>
        <v>9.99</v>
      </c>
      <c r="T4312" s="167" t="s">
        <v>1361</v>
      </c>
    </row>
    <row r="4313" spans="1:20">
      <c r="A4313" s="167">
        <v>54000</v>
      </c>
      <c r="B4313" s="168">
        <v>45905</v>
      </c>
      <c r="C4313" s="168">
        <v>45905</v>
      </c>
      <c r="D4313" s="167" t="s">
        <v>6180</v>
      </c>
      <c r="E4313" s="167" t="s">
        <v>6181</v>
      </c>
      <c r="H4313" s="167" t="s">
        <v>6176</v>
      </c>
      <c r="I4313" s="167" t="s">
        <v>4956</v>
      </c>
      <c r="O4313" s="167">
        <v>4277</v>
      </c>
      <c r="P4313" s="167" t="s">
        <v>4981</v>
      </c>
      <c r="Q4313" s="167">
        <v>393.57</v>
      </c>
      <c r="S4313" s="167">
        <f t="shared" si="67"/>
        <v>393.57</v>
      </c>
      <c r="T4313" s="167" t="s">
        <v>1361</v>
      </c>
    </row>
    <row r="4314" spans="1:20">
      <c r="A4314" s="167">
        <v>54000</v>
      </c>
      <c r="B4314" s="168">
        <v>45905</v>
      </c>
      <c r="C4314" s="168">
        <v>45905</v>
      </c>
      <c r="D4314" s="167" t="s">
        <v>6182</v>
      </c>
      <c r="E4314" s="167" t="s">
        <v>6181</v>
      </c>
      <c r="H4314" s="167" t="s">
        <v>6176</v>
      </c>
      <c r="I4314" s="167" t="s">
        <v>4956</v>
      </c>
      <c r="O4314" s="167">
        <v>4277</v>
      </c>
      <c r="P4314" s="167" t="s">
        <v>4981</v>
      </c>
      <c r="Q4314" s="167">
        <v>85.88</v>
      </c>
      <c r="S4314" s="167">
        <f t="shared" si="67"/>
        <v>85.88</v>
      </c>
      <c r="T4314" s="167" t="s">
        <v>1361</v>
      </c>
    </row>
    <row r="4315" spans="1:20">
      <c r="A4315" s="167">
        <v>54000</v>
      </c>
      <c r="B4315" s="168">
        <v>45905</v>
      </c>
      <c r="C4315" s="168">
        <v>45905</v>
      </c>
      <c r="D4315" s="169" t="s">
        <v>6183</v>
      </c>
      <c r="E4315" s="167" t="s">
        <v>6181</v>
      </c>
      <c r="H4315" s="167" t="s">
        <v>6176</v>
      </c>
      <c r="I4315" s="167" t="s">
        <v>4956</v>
      </c>
      <c r="O4315" s="167">
        <v>4277</v>
      </c>
      <c r="P4315" s="167" t="s">
        <v>4981</v>
      </c>
      <c r="Q4315" s="167">
        <v>201.57</v>
      </c>
      <c r="S4315" s="167">
        <f t="shared" si="67"/>
        <v>201.57</v>
      </c>
      <c r="T4315" s="167" t="s">
        <v>1361</v>
      </c>
    </row>
    <row r="4316" spans="1:20">
      <c r="A4316" s="167">
        <v>54000</v>
      </c>
      <c r="B4316" s="168">
        <v>45905</v>
      </c>
      <c r="C4316" s="168">
        <v>45905</v>
      </c>
      <c r="D4316" s="167" t="s">
        <v>6184</v>
      </c>
      <c r="E4316" s="167" t="s">
        <v>6181</v>
      </c>
      <c r="H4316" s="167" t="s">
        <v>6176</v>
      </c>
      <c r="I4316" s="167" t="s">
        <v>4956</v>
      </c>
      <c r="O4316" s="167">
        <v>4277</v>
      </c>
      <c r="P4316" s="167" t="s">
        <v>4981</v>
      </c>
      <c r="Q4316" s="167">
        <v>195.33</v>
      </c>
      <c r="S4316" s="167">
        <f t="shared" si="67"/>
        <v>195.33</v>
      </c>
      <c r="T4316" s="167" t="s">
        <v>1361</v>
      </c>
    </row>
    <row r="4317" spans="1:20">
      <c r="A4317" s="167">
        <v>54000</v>
      </c>
      <c r="B4317" s="168">
        <v>45905</v>
      </c>
      <c r="C4317" s="168">
        <v>45905</v>
      </c>
      <c r="D4317" s="167" t="s">
        <v>6185</v>
      </c>
      <c r="E4317" s="167" t="s">
        <v>6181</v>
      </c>
      <c r="H4317" s="167" t="s">
        <v>6176</v>
      </c>
      <c r="I4317" s="167" t="s">
        <v>4956</v>
      </c>
      <c r="O4317" s="167">
        <v>4277</v>
      </c>
      <c r="P4317" s="167" t="s">
        <v>4981</v>
      </c>
      <c r="Q4317" s="167">
        <v>135.94</v>
      </c>
      <c r="S4317" s="167">
        <f t="shared" si="67"/>
        <v>135.94</v>
      </c>
      <c r="T4317" s="167" t="s">
        <v>1361</v>
      </c>
    </row>
    <row r="4318" spans="1:20">
      <c r="A4318" s="167">
        <v>54000</v>
      </c>
      <c r="B4318" s="168">
        <v>45905</v>
      </c>
      <c r="C4318" s="168">
        <v>45905</v>
      </c>
      <c r="D4318" s="167" t="s">
        <v>6186</v>
      </c>
      <c r="E4318" s="167" t="s">
        <v>6181</v>
      </c>
      <c r="H4318" s="167" t="s">
        <v>6176</v>
      </c>
      <c r="I4318" s="167" t="s">
        <v>4956</v>
      </c>
      <c r="O4318" s="167">
        <v>4277</v>
      </c>
      <c r="P4318" s="167" t="s">
        <v>4981</v>
      </c>
      <c r="Q4318" s="167">
        <v>770.99</v>
      </c>
      <c r="S4318" s="167">
        <f t="shared" si="67"/>
        <v>770.99</v>
      </c>
      <c r="T4318" s="167" t="s">
        <v>1361</v>
      </c>
    </row>
    <row r="4319" spans="1:20">
      <c r="A4319" s="167">
        <v>54000</v>
      </c>
      <c r="B4319" s="168">
        <v>45905</v>
      </c>
      <c r="C4319" s="168">
        <v>45905</v>
      </c>
      <c r="D4319" s="167" t="s">
        <v>6187</v>
      </c>
      <c r="E4319" s="167" t="s">
        <v>6181</v>
      </c>
      <c r="H4319" s="167" t="s">
        <v>6176</v>
      </c>
      <c r="I4319" s="167" t="s">
        <v>4956</v>
      </c>
      <c r="O4319" s="167">
        <v>4277</v>
      </c>
      <c r="P4319" s="167" t="s">
        <v>4981</v>
      </c>
      <c r="Q4319" s="167">
        <v>1563.44</v>
      </c>
      <c r="S4319" s="167">
        <f t="shared" si="67"/>
        <v>1563.44</v>
      </c>
      <c r="T4319" s="167" t="s">
        <v>1361</v>
      </c>
    </row>
    <row r="4320" spans="1:20">
      <c r="A4320" s="167">
        <v>54000</v>
      </c>
      <c r="B4320" s="168">
        <v>45905</v>
      </c>
      <c r="C4320" s="168">
        <v>45905</v>
      </c>
      <c r="D4320" s="167" t="s">
        <v>6188</v>
      </c>
      <c r="E4320" s="167" t="s">
        <v>6181</v>
      </c>
      <c r="H4320" s="167" t="s">
        <v>6176</v>
      </c>
      <c r="I4320" s="167" t="s">
        <v>4956</v>
      </c>
      <c r="O4320" s="167">
        <v>4277</v>
      </c>
      <c r="P4320" s="167" t="s">
        <v>4981</v>
      </c>
      <c r="Q4320" s="167">
        <v>43.77</v>
      </c>
      <c r="S4320" s="167">
        <f t="shared" si="67"/>
        <v>43.77</v>
      </c>
      <c r="T4320" s="167" t="s">
        <v>1361</v>
      </c>
    </row>
    <row r="4321" spans="1:20">
      <c r="A4321" s="167">
        <v>54000</v>
      </c>
      <c r="B4321" s="168">
        <v>45905</v>
      </c>
      <c r="C4321" s="168">
        <v>45905</v>
      </c>
      <c r="D4321" s="167" t="s">
        <v>6189</v>
      </c>
      <c r="E4321" s="167" t="s">
        <v>6181</v>
      </c>
      <c r="H4321" s="167" t="s">
        <v>6176</v>
      </c>
      <c r="I4321" s="167" t="s">
        <v>4956</v>
      </c>
      <c r="O4321" s="167">
        <v>4277</v>
      </c>
      <c r="P4321" s="167" t="s">
        <v>4981</v>
      </c>
      <c r="Q4321" s="167">
        <v>237.05</v>
      </c>
      <c r="S4321" s="167">
        <f t="shared" si="67"/>
        <v>237.05</v>
      </c>
      <c r="T4321" s="167" t="s">
        <v>1361</v>
      </c>
    </row>
    <row r="4322" spans="1:20">
      <c r="A4322" s="167">
        <v>54000</v>
      </c>
      <c r="B4322" s="168">
        <v>45905</v>
      </c>
      <c r="C4322" s="168">
        <v>45905</v>
      </c>
      <c r="D4322" s="167" t="s">
        <v>6190</v>
      </c>
      <c r="E4322" s="167" t="s">
        <v>6181</v>
      </c>
      <c r="H4322" s="167" t="s">
        <v>6176</v>
      </c>
      <c r="I4322" s="167" t="s">
        <v>4956</v>
      </c>
      <c r="O4322" s="167">
        <v>4277</v>
      </c>
      <c r="P4322" s="167" t="s">
        <v>4981</v>
      </c>
      <c r="Q4322" s="167">
        <v>47.29</v>
      </c>
      <c r="S4322" s="167">
        <f t="shared" si="67"/>
        <v>47.29</v>
      </c>
      <c r="T4322" s="167" t="s">
        <v>1361</v>
      </c>
    </row>
    <row r="4323" spans="1:20">
      <c r="A4323" s="167">
        <v>54000</v>
      </c>
      <c r="B4323" s="168">
        <v>45905</v>
      </c>
      <c r="C4323" s="168">
        <v>45905</v>
      </c>
      <c r="D4323" s="167" t="s">
        <v>6191</v>
      </c>
      <c r="E4323" s="167" t="s">
        <v>6181</v>
      </c>
      <c r="H4323" s="167" t="s">
        <v>6176</v>
      </c>
      <c r="I4323" s="167" t="s">
        <v>4956</v>
      </c>
      <c r="O4323" s="167">
        <v>4277</v>
      </c>
      <c r="P4323" s="167" t="s">
        <v>4981</v>
      </c>
      <c r="Q4323" s="167">
        <v>192.79</v>
      </c>
      <c r="S4323" s="167">
        <f t="shared" si="67"/>
        <v>192.79</v>
      </c>
      <c r="T4323" s="167" t="s">
        <v>1361</v>
      </c>
    </row>
    <row r="4324" spans="1:20">
      <c r="A4324" s="167">
        <v>54000</v>
      </c>
      <c r="B4324" s="168">
        <v>45905</v>
      </c>
      <c r="C4324" s="168">
        <v>45905</v>
      </c>
      <c r="D4324" s="167" t="s">
        <v>6192</v>
      </c>
      <c r="E4324" s="167" t="s">
        <v>6192</v>
      </c>
      <c r="F4324" s="167" t="s">
        <v>1557</v>
      </c>
      <c r="G4324" s="167" t="s">
        <v>134</v>
      </c>
      <c r="I4324" s="167" t="s">
        <v>1650</v>
      </c>
      <c r="J4324" s="167" t="s">
        <v>1911</v>
      </c>
      <c r="K4324" s="167" t="s">
        <v>4651</v>
      </c>
      <c r="L4324" s="167" t="s">
        <v>1912</v>
      </c>
      <c r="M4324" s="167" t="s">
        <v>4652</v>
      </c>
      <c r="O4324" s="167">
        <v>10874</v>
      </c>
      <c r="P4324" s="167" t="s">
        <v>4987</v>
      </c>
      <c r="Q4324" s="167">
        <v>50</v>
      </c>
      <c r="S4324" s="167">
        <f t="shared" si="67"/>
        <v>50</v>
      </c>
      <c r="T4324" s="167" t="s">
        <v>1361</v>
      </c>
    </row>
    <row r="4325" spans="1:20">
      <c r="A4325" s="167">
        <v>54000</v>
      </c>
      <c r="B4325" s="168">
        <v>45905</v>
      </c>
      <c r="C4325" s="168">
        <v>45905</v>
      </c>
      <c r="D4325" s="167" t="s">
        <v>5596</v>
      </c>
      <c r="E4325" s="167" t="s">
        <v>5596</v>
      </c>
      <c r="F4325" s="167" t="s">
        <v>1557</v>
      </c>
      <c r="G4325" s="167" t="s">
        <v>134</v>
      </c>
      <c r="I4325" s="167" t="s">
        <v>1650</v>
      </c>
      <c r="J4325" s="167" t="s">
        <v>1911</v>
      </c>
      <c r="K4325" s="167" t="s">
        <v>4500</v>
      </c>
      <c r="L4325" s="167" t="s">
        <v>1912</v>
      </c>
      <c r="M4325" s="167" t="s">
        <v>4501</v>
      </c>
      <c r="O4325" s="167">
        <v>10876</v>
      </c>
      <c r="P4325" s="167" t="s">
        <v>4987</v>
      </c>
      <c r="Q4325" s="167">
        <v>229</v>
      </c>
      <c r="S4325" s="167">
        <f t="shared" si="67"/>
        <v>229</v>
      </c>
      <c r="T4325" s="167" t="s">
        <v>1361</v>
      </c>
    </row>
    <row r="4326" spans="1:20">
      <c r="A4326" s="167">
        <v>54000</v>
      </c>
      <c r="B4326" s="168">
        <v>45905</v>
      </c>
      <c r="C4326" s="168">
        <v>45905</v>
      </c>
      <c r="D4326" s="167" t="s">
        <v>6193</v>
      </c>
      <c r="E4326" s="167" t="s">
        <v>6181</v>
      </c>
      <c r="H4326" s="167" t="s">
        <v>6176</v>
      </c>
      <c r="I4326" s="167" t="s">
        <v>4956</v>
      </c>
      <c r="O4326" s="167">
        <v>4277</v>
      </c>
      <c r="P4326" s="167" t="s">
        <v>4981</v>
      </c>
      <c r="Q4326" s="167">
        <v>671.05</v>
      </c>
      <c r="S4326" s="167">
        <f t="shared" si="67"/>
        <v>671.05</v>
      </c>
      <c r="T4326" s="167" t="s">
        <v>1361</v>
      </c>
    </row>
    <row r="4327" spans="1:20">
      <c r="A4327" s="167">
        <v>54000</v>
      </c>
      <c r="B4327" s="168">
        <v>45908</v>
      </c>
      <c r="C4327" s="168">
        <v>45908</v>
      </c>
      <c r="D4327" s="167" t="s">
        <v>6194</v>
      </c>
      <c r="E4327" s="167" t="s">
        <v>5053</v>
      </c>
      <c r="H4327" s="167" t="s">
        <v>6176</v>
      </c>
      <c r="I4327" s="167" t="s">
        <v>4956</v>
      </c>
      <c r="O4327" s="167">
        <v>4279</v>
      </c>
      <c r="P4327" s="167" t="s">
        <v>4981</v>
      </c>
      <c r="Q4327" s="167">
        <v>16.28</v>
      </c>
      <c r="S4327" s="167">
        <f t="shared" si="67"/>
        <v>16.28</v>
      </c>
      <c r="T4327" s="167" t="s">
        <v>1361</v>
      </c>
    </row>
    <row r="4328" spans="1:20">
      <c r="A4328" s="167">
        <v>54000</v>
      </c>
      <c r="B4328" s="168">
        <v>45908</v>
      </c>
      <c r="C4328" s="168">
        <v>45908</v>
      </c>
      <c r="D4328" s="167" t="s">
        <v>5598</v>
      </c>
      <c r="E4328" s="167" t="s">
        <v>5598</v>
      </c>
      <c r="F4328" s="167" t="s">
        <v>1425</v>
      </c>
      <c r="G4328" s="167" t="s">
        <v>1426</v>
      </c>
      <c r="I4328" s="167" t="s">
        <v>1650</v>
      </c>
      <c r="J4328" s="167" t="s">
        <v>1911</v>
      </c>
      <c r="K4328" s="167" t="s">
        <v>658</v>
      </c>
      <c r="L4328" s="167" t="s">
        <v>1912</v>
      </c>
      <c r="M4328" s="167" t="s">
        <v>3112</v>
      </c>
      <c r="O4328" s="167">
        <v>10879</v>
      </c>
      <c r="P4328" s="167" t="s">
        <v>4987</v>
      </c>
      <c r="Q4328" s="167">
        <v>387.13</v>
      </c>
      <c r="S4328" s="167">
        <f t="shared" si="67"/>
        <v>387.13</v>
      </c>
      <c r="T4328" s="167" t="s">
        <v>1361</v>
      </c>
    </row>
    <row r="4329" spans="1:20">
      <c r="A4329" s="167">
        <v>54000</v>
      </c>
      <c r="B4329" s="168">
        <v>45908</v>
      </c>
      <c r="C4329" s="168">
        <v>45908</v>
      </c>
      <c r="D4329" s="167" t="s">
        <v>5605</v>
      </c>
      <c r="E4329" s="167" t="s">
        <v>5605</v>
      </c>
      <c r="F4329" s="167" t="s">
        <v>1557</v>
      </c>
      <c r="G4329" s="167" t="s">
        <v>134</v>
      </c>
      <c r="I4329" s="167" t="s">
        <v>1650</v>
      </c>
      <c r="J4329" s="167" t="s">
        <v>1911</v>
      </c>
      <c r="K4329" s="167" t="s">
        <v>562</v>
      </c>
      <c r="L4329" s="167" t="s">
        <v>1912</v>
      </c>
      <c r="M4329" s="167" t="s">
        <v>1915</v>
      </c>
      <c r="O4329" s="167">
        <v>10885</v>
      </c>
      <c r="P4329" s="167" t="s">
        <v>4987</v>
      </c>
      <c r="Q4329" s="167">
        <v>112.16</v>
      </c>
      <c r="S4329" s="167">
        <f t="shared" si="67"/>
        <v>112.16</v>
      </c>
      <c r="T4329" s="167" t="s">
        <v>1361</v>
      </c>
    </row>
    <row r="4330" spans="1:20">
      <c r="A4330" s="167">
        <v>54000</v>
      </c>
      <c r="B4330" s="168">
        <v>45909</v>
      </c>
      <c r="C4330" s="168">
        <v>45909</v>
      </c>
      <c r="D4330" s="167" t="s">
        <v>5612</v>
      </c>
      <c r="E4330" s="167" t="s">
        <v>5612</v>
      </c>
      <c r="F4330" s="167" t="s">
        <v>1557</v>
      </c>
      <c r="G4330" s="167" t="s">
        <v>134</v>
      </c>
      <c r="I4330" s="167" t="s">
        <v>1650</v>
      </c>
      <c r="J4330" s="167" t="s">
        <v>1911</v>
      </c>
      <c r="K4330" s="167" t="s">
        <v>727</v>
      </c>
      <c r="L4330" s="167" t="s">
        <v>1912</v>
      </c>
      <c r="M4330" s="167" t="s">
        <v>3718</v>
      </c>
      <c r="O4330" s="167">
        <v>10890</v>
      </c>
      <c r="P4330" s="167" t="s">
        <v>4987</v>
      </c>
      <c r="Q4330" s="167">
        <v>14.61</v>
      </c>
      <c r="S4330" s="167">
        <f t="shared" si="67"/>
        <v>14.61</v>
      </c>
      <c r="T4330" s="167" t="s">
        <v>1361</v>
      </c>
    </row>
    <row r="4331" spans="1:20">
      <c r="A4331" s="167">
        <v>54000</v>
      </c>
      <c r="B4331" s="168">
        <v>45909</v>
      </c>
      <c r="C4331" s="168">
        <v>45909</v>
      </c>
      <c r="D4331" s="167" t="s">
        <v>5615</v>
      </c>
      <c r="E4331" s="167" t="s">
        <v>5615</v>
      </c>
      <c r="F4331" s="167" t="s">
        <v>1557</v>
      </c>
      <c r="G4331" s="167" t="s">
        <v>134</v>
      </c>
      <c r="I4331" s="167" t="s">
        <v>1650</v>
      </c>
      <c r="J4331" s="167" t="s">
        <v>1911</v>
      </c>
      <c r="K4331" s="167" t="s">
        <v>736</v>
      </c>
      <c r="L4331" s="167" t="s">
        <v>1912</v>
      </c>
      <c r="M4331" s="167" t="s">
        <v>4010</v>
      </c>
      <c r="O4331" s="167">
        <v>10892</v>
      </c>
      <c r="P4331" s="167" t="s">
        <v>4987</v>
      </c>
      <c r="Q4331" s="167">
        <v>18.43</v>
      </c>
      <c r="S4331" s="167">
        <f t="shared" si="67"/>
        <v>18.43</v>
      </c>
      <c r="T4331" s="167" t="s">
        <v>1361</v>
      </c>
    </row>
    <row r="4332" spans="1:20">
      <c r="A4332" s="167">
        <v>54000</v>
      </c>
      <c r="B4332" s="168">
        <v>45909</v>
      </c>
      <c r="C4332" s="168">
        <v>45909</v>
      </c>
      <c r="D4332" s="167" t="s">
        <v>5616</v>
      </c>
      <c r="E4332" s="167" t="s">
        <v>5616</v>
      </c>
      <c r="F4332" s="167" t="s">
        <v>1425</v>
      </c>
      <c r="G4332" s="167" t="s">
        <v>1426</v>
      </c>
      <c r="I4332" s="167" t="s">
        <v>1650</v>
      </c>
      <c r="J4332" s="167" t="s">
        <v>1911</v>
      </c>
      <c r="K4332" s="167" t="s">
        <v>720</v>
      </c>
      <c r="L4332" s="167" t="s">
        <v>1912</v>
      </c>
      <c r="M4332" s="167" t="s">
        <v>3635</v>
      </c>
      <c r="O4332" s="167">
        <v>10893</v>
      </c>
      <c r="P4332" s="167" t="s">
        <v>4987</v>
      </c>
      <c r="Q4332" s="167">
        <v>20.66</v>
      </c>
      <c r="S4332" s="167">
        <f t="shared" si="67"/>
        <v>20.66</v>
      </c>
      <c r="T4332" s="167" t="s">
        <v>1361</v>
      </c>
    </row>
    <row r="4333" spans="1:20">
      <c r="A4333" s="167">
        <v>54000</v>
      </c>
      <c r="B4333" s="168">
        <v>45911</v>
      </c>
      <c r="C4333" s="168">
        <v>45911</v>
      </c>
      <c r="D4333" s="167" t="s">
        <v>6195</v>
      </c>
      <c r="E4333" s="167" t="s">
        <v>6195</v>
      </c>
      <c r="F4333" s="167" t="s">
        <v>1504</v>
      </c>
      <c r="G4333" s="167" t="s">
        <v>297</v>
      </c>
      <c r="I4333" s="167" t="s">
        <v>1650</v>
      </c>
      <c r="J4333" s="167" t="s">
        <v>1911</v>
      </c>
      <c r="K4333" s="167" t="s">
        <v>3252</v>
      </c>
      <c r="L4333" s="167" t="s">
        <v>1912</v>
      </c>
      <c r="M4333" s="167" t="s">
        <v>3253</v>
      </c>
      <c r="O4333" s="167">
        <v>10902</v>
      </c>
      <c r="P4333" s="167" t="s">
        <v>4987</v>
      </c>
      <c r="R4333" s="167">
        <v>32.79</v>
      </c>
      <c r="S4333" s="167">
        <f t="shared" si="67"/>
        <v>-32.79</v>
      </c>
      <c r="T4333" s="167" t="s">
        <v>1361</v>
      </c>
    </row>
    <row r="4334" spans="1:20">
      <c r="A4334" s="167">
        <v>54000</v>
      </c>
      <c r="B4334" s="168">
        <v>45911</v>
      </c>
      <c r="C4334" s="168">
        <v>45911</v>
      </c>
      <c r="D4334" s="167" t="s">
        <v>6195</v>
      </c>
      <c r="E4334" s="167" t="s">
        <v>6195</v>
      </c>
      <c r="F4334" s="167" t="s">
        <v>1504</v>
      </c>
      <c r="G4334" s="167" t="s">
        <v>297</v>
      </c>
      <c r="I4334" s="167" t="s">
        <v>1650</v>
      </c>
      <c r="J4334" s="167" t="s">
        <v>1911</v>
      </c>
      <c r="K4334" s="167" t="s">
        <v>3252</v>
      </c>
      <c r="L4334" s="167" t="s">
        <v>1912</v>
      </c>
      <c r="M4334" s="167" t="s">
        <v>3253</v>
      </c>
      <c r="O4334" s="167">
        <v>10902</v>
      </c>
      <c r="P4334" s="167" t="s">
        <v>4987</v>
      </c>
      <c r="R4334" s="167">
        <v>40.090000000000003</v>
      </c>
      <c r="S4334" s="167">
        <f t="shared" si="67"/>
        <v>-40.090000000000003</v>
      </c>
      <c r="T4334" s="167" t="s">
        <v>1361</v>
      </c>
    </row>
    <row r="4335" spans="1:20">
      <c r="A4335" s="167">
        <v>54000</v>
      </c>
      <c r="B4335" s="168">
        <v>45911</v>
      </c>
      <c r="C4335" s="168">
        <v>45911</v>
      </c>
      <c r="D4335" s="167" t="s">
        <v>6195</v>
      </c>
      <c r="E4335" s="167" t="s">
        <v>6195</v>
      </c>
      <c r="F4335" s="167" t="s">
        <v>1504</v>
      </c>
      <c r="G4335" s="167" t="s">
        <v>297</v>
      </c>
      <c r="I4335" s="167" t="s">
        <v>1650</v>
      </c>
      <c r="J4335" s="167" t="s">
        <v>1911</v>
      </c>
      <c r="K4335" s="167" t="s">
        <v>3252</v>
      </c>
      <c r="L4335" s="167" t="s">
        <v>1912</v>
      </c>
      <c r="M4335" s="167" t="s">
        <v>3253</v>
      </c>
      <c r="O4335" s="167">
        <v>10902</v>
      </c>
      <c r="P4335" s="167" t="s">
        <v>4987</v>
      </c>
      <c r="R4335" s="167">
        <v>75.08</v>
      </c>
      <c r="S4335" s="167">
        <f t="shared" si="67"/>
        <v>-75.08</v>
      </c>
      <c r="T4335" s="167" t="s">
        <v>1361</v>
      </c>
    </row>
    <row r="4336" spans="1:20">
      <c r="A4336" s="167">
        <v>54000</v>
      </c>
      <c r="B4336" s="168">
        <v>45911</v>
      </c>
      <c r="C4336" s="168">
        <v>45911</v>
      </c>
      <c r="D4336" s="167" t="s">
        <v>6196</v>
      </c>
      <c r="E4336" s="167" t="s">
        <v>6196</v>
      </c>
      <c r="F4336" s="167" t="s">
        <v>1504</v>
      </c>
      <c r="G4336" s="167" t="s">
        <v>297</v>
      </c>
      <c r="I4336" s="167" t="s">
        <v>1650</v>
      </c>
      <c r="J4336" s="167" t="s">
        <v>1911</v>
      </c>
      <c r="K4336" s="167" t="s">
        <v>3252</v>
      </c>
      <c r="L4336" s="167" t="s">
        <v>1912</v>
      </c>
      <c r="M4336" s="167" t="s">
        <v>3253</v>
      </c>
      <c r="O4336" s="167">
        <v>10901</v>
      </c>
      <c r="P4336" s="167" t="s">
        <v>4987</v>
      </c>
      <c r="R4336" s="167">
        <v>240</v>
      </c>
      <c r="S4336" s="167">
        <f t="shared" si="67"/>
        <v>-240</v>
      </c>
      <c r="T4336" s="167" t="s">
        <v>1361</v>
      </c>
    </row>
    <row r="4337" spans="1:20">
      <c r="A4337" s="167">
        <v>54000</v>
      </c>
      <c r="B4337" s="168">
        <v>45912</v>
      </c>
      <c r="C4337" s="168">
        <v>45912</v>
      </c>
      <c r="D4337" s="167" t="s">
        <v>6197</v>
      </c>
      <c r="E4337" s="167" t="s">
        <v>6181</v>
      </c>
      <c r="H4337" s="167" t="s">
        <v>6176</v>
      </c>
      <c r="I4337" s="167" t="s">
        <v>4956</v>
      </c>
      <c r="O4337" s="167">
        <v>4272</v>
      </c>
      <c r="P4337" s="167" t="s">
        <v>4981</v>
      </c>
      <c r="Q4337" s="167">
        <v>1534.79</v>
      </c>
      <c r="S4337" s="167">
        <f t="shared" si="67"/>
        <v>1534.79</v>
      </c>
      <c r="T4337" s="167" t="s">
        <v>1361</v>
      </c>
    </row>
    <row r="4338" spans="1:20">
      <c r="A4338" s="167">
        <v>54000</v>
      </c>
      <c r="B4338" s="168">
        <v>45912</v>
      </c>
      <c r="C4338" s="168">
        <v>45912</v>
      </c>
      <c r="D4338" s="167" t="s">
        <v>6198</v>
      </c>
      <c r="E4338" s="167" t="s">
        <v>6181</v>
      </c>
      <c r="H4338" s="167" t="s">
        <v>6176</v>
      </c>
      <c r="I4338" s="167" t="s">
        <v>4956</v>
      </c>
      <c r="O4338" s="167">
        <v>4272</v>
      </c>
      <c r="P4338" s="167" t="s">
        <v>4981</v>
      </c>
      <c r="Q4338" s="167">
        <v>264.98</v>
      </c>
      <c r="S4338" s="167">
        <f t="shared" si="67"/>
        <v>264.98</v>
      </c>
      <c r="T4338" s="167" t="s">
        <v>1361</v>
      </c>
    </row>
    <row r="4339" spans="1:20">
      <c r="A4339" s="167">
        <v>54000</v>
      </c>
      <c r="B4339" s="168">
        <v>45912</v>
      </c>
      <c r="C4339" s="168">
        <v>45912</v>
      </c>
      <c r="D4339" s="167" t="s">
        <v>6199</v>
      </c>
      <c r="E4339" s="167" t="s">
        <v>6181</v>
      </c>
      <c r="H4339" s="167" t="s">
        <v>6176</v>
      </c>
      <c r="I4339" s="167" t="s">
        <v>4956</v>
      </c>
      <c r="O4339" s="167">
        <v>4272</v>
      </c>
      <c r="P4339" s="167" t="s">
        <v>4981</v>
      </c>
      <c r="Q4339" s="167">
        <v>81.45</v>
      </c>
      <c r="S4339" s="167">
        <f t="shared" si="67"/>
        <v>81.45</v>
      </c>
      <c r="T4339" s="167" t="s">
        <v>1361</v>
      </c>
    </row>
    <row r="4340" spans="1:20">
      <c r="A4340" s="167">
        <v>54000</v>
      </c>
      <c r="B4340" s="168">
        <v>45912</v>
      </c>
      <c r="C4340" s="168">
        <v>45912</v>
      </c>
      <c r="D4340" s="167" t="s">
        <v>6200</v>
      </c>
      <c r="E4340" s="167" t="s">
        <v>6181</v>
      </c>
      <c r="H4340" s="167" t="s">
        <v>6176</v>
      </c>
      <c r="I4340" s="167" t="s">
        <v>4956</v>
      </c>
      <c r="O4340" s="167">
        <v>4272</v>
      </c>
      <c r="P4340" s="167" t="s">
        <v>4981</v>
      </c>
      <c r="Q4340" s="167">
        <v>204.59</v>
      </c>
      <c r="S4340" s="167">
        <f t="shared" si="67"/>
        <v>204.59</v>
      </c>
      <c r="T4340" s="167" t="s">
        <v>1361</v>
      </c>
    </row>
    <row r="4341" spans="1:20">
      <c r="A4341" s="167">
        <v>54000</v>
      </c>
      <c r="B4341" s="168">
        <v>45912</v>
      </c>
      <c r="C4341" s="168">
        <v>45912</v>
      </c>
      <c r="D4341" s="167" t="s">
        <v>6201</v>
      </c>
      <c r="E4341" s="167" t="s">
        <v>6181</v>
      </c>
      <c r="H4341" s="167" t="s">
        <v>6176</v>
      </c>
      <c r="I4341" s="167" t="s">
        <v>4956</v>
      </c>
      <c r="O4341" s="167">
        <v>4272</v>
      </c>
      <c r="P4341" s="167" t="s">
        <v>4981</v>
      </c>
      <c r="Q4341" s="167">
        <v>72.88</v>
      </c>
      <c r="S4341" s="167">
        <f t="shared" si="67"/>
        <v>72.88</v>
      </c>
      <c r="T4341" s="167" t="s">
        <v>1361</v>
      </c>
    </row>
    <row r="4342" spans="1:20">
      <c r="A4342" s="167">
        <v>54000</v>
      </c>
      <c r="B4342" s="168">
        <v>45912</v>
      </c>
      <c r="C4342" s="168">
        <v>45912</v>
      </c>
      <c r="D4342" s="167" t="s">
        <v>6202</v>
      </c>
      <c r="E4342" s="167" t="s">
        <v>6181</v>
      </c>
      <c r="H4342" s="167" t="s">
        <v>6176</v>
      </c>
      <c r="I4342" s="167" t="s">
        <v>4956</v>
      </c>
      <c r="O4342" s="167">
        <v>4272</v>
      </c>
      <c r="P4342" s="167" t="s">
        <v>4981</v>
      </c>
      <c r="Q4342" s="167">
        <v>118.33</v>
      </c>
      <c r="S4342" s="167">
        <f t="shared" si="67"/>
        <v>118.33</v>
      </c>
      <c r="T4342" s="167" t="s">
        <v>1361</v>
      </c>
    </row>
    <row r="4343" spans="1:20">
      <c r="A4343" s="167">
        <v>54000</v>
      </c>
      <c r="B4343" s="168">
        <v>45915</v>
      </c>
      <c r="C4343" s="168">
        <v>45915</v>
      </c>
      <c r="D4343" s="167" t="s">
        <v>6203</v>
      </c>
      <c r="E4343" s="167" t="s">
        <v>5053</v>
      </c>
      <c r="H4343" s="167" t="s">
        <v>6176</v>
      </c>
      <c r="I4343" s="167" t="s">
        <v>4956</v>
      </c>
      <c r="O4343" s="167">
        <v>4274</v>
      </c>
      <c r="P4343" s="167" t="s">
        <v>4981</v>
      </c>
      <c r="Q4343" s="167">
        <v>60.69</v>
      </c>
      <c r="S4343" s="167">
        <f t="shared" si="67"/>
        <v>60.69</v>
      </c>
      <c r="T4343" s="167" t="s">
        <v>1361</v>
      </c>
    </row>
    <row r="4344" spans="1:20">
      <c r="A4344" s="167">
        <v>54000</v>
      </c>
      <c r="B4344" s="168">
        <v>45915</v>
      </c>
      <c r="C4344" s="168">
        <v>45915</v>
      </c>
      <c r="D4344" s="167" t="s">
        <v>6204</v>
      </c>
      <c r="E4344" s="167" t="s">
        <v>6204</v>
      </c>
      <c r="F4344" s="167" t="s">
        <v>1557</v>
      </c>
      <c r="G4344" s="167" t="s">
        <v>134</v>
      </c>
      <c r="I4344" s="167" t="s">
        <v>1650</v>
      </c>
      <c r="J4344" s="167" t="s">
        <v>1911</v>
      </c>
      <c r="K4344" s="167" t="s">
        <v>4286</v>
      </c>
      <c r="L4344" s="167" t="s">
        <v>1912</v>
      </c>
      <c r="M4344" s="167" t="s">
        <v>4288</v>
      </c>
      <c r="O4344" s="167">
        <v>10923</v>
      </c>
      <c r="P4344" s="167" t="s">
        <v>4987</v>
      </c>
      <c r="Q4344" s="167">
        <v>11</v>
      </c>
      <c r="S4344" s="167">
        <f t="shared" si="67"/>
        <v>11</v>
      </c>
      <c r="T4344" s="167" t="s">
        <v>1361</v>
      </c>
    </row>
    <row r="4345" spans="1:20">
      <c r="A4345" s="167">
        <v>54000</v>
      </c>
      <c r="B4345" s="168">
        <v>45917</v>
      </c>
      <c r="C4345" s="168">
        <v>45917</v>
      </c>
      <c r="D4345" s="167" t="s">
        <v>5635</v>
      </c>
      <c r="E4345" s="167" t="s">
        <v>5635</v>
      </c>
      <c r="F4345" s="167" t="s">
        <v>1557</v>
      </c>
      <c r="G4345" s="167" t="s">
        <v>134</v>
      </c>
      <c r="I4345" s="167" t="s">
        <v>1650</v>
      </c>
      <c r="J4345" s="167" t="s">
        <v>1911</v>
      </c>
      <c r="K4345" s="167" t="s">
        <v>3041</v>
      </c>
      <c r="L4345" s="167" t="s">
        <v>1912</v>
      </c>
      <c r="M4345" s="167" t="s">
        <v>3042</v>
      </c>
      <c r="O4345" s="167">
        <v>10936</v>
      </c>
      <c r="P4345" s="167" t="s">
        <v>4987</v>
      </c>
      <c r="Q4345" s="167">
        <v>28.87</v>
      </c>
      <c r="S4345" s="167">
        <f t="shared" si="67"/>
        <v>28.87</v>
      </c>
      <c r="T4345" s="167" t="s">
        <v>1361</v>
      </c>
    </row>
    <row r="4346" spans="1:20">
      <c r="A4346" s="167">
        <v>54000</v>
      </c>
      <c r="B4346" s="168">
        <v>45917</v>
      </c>
      <c r="C4346" s="168">
        <v>45917</v>
      </c>
      <c r="D4346" s="167" t="s">
        <v>5635</v>
      </c>
      <c r="E4346" s="167" t="s">
        <v>5635</v>
      </c>
      <c r="F4346" s="167" t="s">
        <v>1648</v>
      </c>
      <c r="G4346" s="167" t="s">
        <v>1649</v>
      </c>
      <c r="I4346" s="167" t="s">
        <v>1650</v>
      </c>
      <c r="J4346" s="167" t="s">
        <v>1911</v>
      </c>
      <c r="K4346" s="167" t="s">
        <v>3041</v>
      </c>
      <c r="L4346" s="167" t="s">
        <v>1912</v>
      </c>
      <c r="M4346" s="167" t="s">
        <v>3042</v>
      </c>
      <c r="O4346" s="167">
        <v>10936</v>
      </c>
      <c r="P4346" s="167" t="s">
        <v>4987</v>
      </c>
      <c r="Q4346" s="167">
        <v>90.51</v>
      </c>
      <c r="S4346" s="167">
        <f t="shared" si="67"/>
        <v>90.51</v>
      </c>
      <c r="T4346" s="167" t="s">
        <v>1361</v>
      </c>
    </row>
    <row r="4347" spans="1:20">
      <c r="A4347" s="167">
        <v>54000</v>
      </c>
      <c r="B4347" s="168">
        <v>45917</v>
      </c>
      <c r="C4347" s="168">
        <v>45917</v>
      </c>
      <c r="D4347" s="167" t="s">
        <v>5635</v>
      </c>
      <c r="E4347" s="167" t="s">
        <v>5635</v>
      </c>
      <c r="F4347" s="167" t="s">
        <v>1648</v>
      </c>
      <c r="G4347" s="167" t="s">
        <v>1649</v>
      </c>
      <c r="I4347" s="167" t="s">
        <v>1650</v>
      </c>
      <c r="J4347" s="167" t="s">
        <v>1911</v>
      </c>
      <c r="K4347" s="167" t="s">
        <v>3041</v>
      </c>
      <c r="L4347" s="167" t="s">
        <v>1912</v>
      </c>
      <c r="M4347" s="167" t="s">
        <v>3042</v>
      </c>
      <c r="O4347" s="167">
        <v>10936</v>
      </c>
      <c r="P4347" s="167" t="s">
        <v>4987</v>
      </c>
      <c r="Q4347" s="167">
        <v>123.78</v>
      </c>
      <c r="S4347" s="167">
        <f t="shared" si="67"/>
        <v>123.78</v>
      </c>
      <c r="T4347" s="167" t="s">
        <v>1361</v>
      </c>
    </row>
    <row r="4348" spans="1:20">
      <c r="A4348" s="167">
        <v>54000</v>
      </c>
      <c r="B4348" s="168">
        <v>45917</v>
      </c>
      <c r="C4348" s="168">
        <v>45917</v>
      </c>
      <c r="D4348" s="167" t="s">
        <v>5635</v>
      </c>
      <c r="E4348" s="167" t="s">
        <v>5635</v>
      </c>
      <c r="F4348" s="167" t="s">
        <v>1648</v>
      </c>
      <c r="G4348" s="167" t="s">
        <v>1649</v>
      </c>
      <c r="I4348" s="167" t="s">
        <v>1650</v>
      </c>
      <c r="J4348" s="167" t="s">
        <v>1911</v>
      </c>
      <c r="K4348" s="167" t="s">
        <v>3041</v>
      </c>
      <c r="L4348" s="167" t="s">
        <v>1912</v>
      </c>
      <c r="M4348" s="167" t="s">
        <v>3042</v>
      </c>
      <c r="O4348" s="167">
        <v>10936</v>
      </c>
      <c r="P4348" s="167" t="s">
        <v>4987</v>
      </c>
      <c r="Q4348" s="167">
        <v>138.47999999999999</v>
      </c>
      <c r="S4348" s="167">
        <f t="shared" si="67"/>
        <v>138.47999999999999</v>
      </c>
      <c r="T4348" s="167" t="s">
        <v>1361</v>
      </c>
    </row>
    <row r="4349" spans="1:20">
      <c r="A4349" s="167">
        <v>54000</v>
      </c>
      <c r="B4349" s="168">
        <v>45918</v>
      </c>
      <c r="C4349" s="168">
        <v>45918</v>
      </c>
      <c r="D4349" s="167" t="s">
        <v>6205</v>
      </c>
      <c r="E4349" s="167" t="s">
        <v>6181</v>
      </c>
      <c r="H4349" s="167" t="s">
        <v>6176</v>
      </c>
      <c r="I4349" s="167" t="s">
        <v>4956</v>
      </c>
      <c r="O4349" s="167">
        <v>4296</v>
      </c>
      <c r="P4349" s="167" t="s">
        <v>4981</v>
      </c>
      <c r="Q4349" s="167">
        <v>725.92</v>
      </c>
      <c r="S4349" s="167">
        <f t="shared" si="67"/>
        <v>725.92</v>
      </c>
      <c r="T4349" s="167" t="s">
        <v>1361</v>
      </c>
    </row>
    <row r="4350" spans="1:20">
      <c r="A4350" s="167">
        <v>54000</v>
      </c>
      <c r="B4350" s="168">
        <v>45918</v>
      </c>
      <c r="C4350" s="168">
        <v>45918</v>
      </c>
      <c r="D4350" s="167" t="s">
        <v>6206</v>
      </c>
      <c r="E4350" s="167" t="s">
        <v>6181</v>
      </c>
      <c r="H4350" s="167" t="s">
        <v>6176</v>
      </c>
      <c r="I4350" s="167" t="s">
        <v>4956</v>
      </c>
      <c r="O4350" s="167">
        <v>4296</v>
      </c>
      <c r="P4350" s="167" t="s">
        <v>4981</v>
      </c>
      <c r="Q4350" s="167">
        <v>387.87</v>
      </c>
      <c r="S4350" s="167">
        <f t="shared" si="67"/>
        <v>387.87</v>
      </c>
      <c r="T4350" s="167" t="s">
        <v>1361</v>
      </c>
    </row>
    <row r="4351" spans="1:20">
      <c r="A4351" s="167">
        <v>54000</v>
      </c>
      <c r="B4351" s="168">
        <v>45918</v>
      </c>
      <c r="C4351" s="168">
        <v>45918</v>
      </c>
      <c r="D4351" s="167" t="s">
        <v>6207</v>
      </c>
      <c r="E4351" s="167" t="s">
        <v>6181</v>
      </c>
      <c r="H4351" s="167" t="s">
        <v>6176</v>
      </c>
      <c r="I4351" s="167" t="s">
        <v>4956</v>
      </c>
      <c r="O4351" s="167">
        <v>4296</v>
      </c>
      <c r="P4351" s="167" t="s">
        <v>4981</v>
      </c>
      <c r="Q4351" s="167">
        <v>710.27</v>
      </c>
      <c r="S4351" s="167">
        <f t="shared" si="67"/>
        <v>710.27</v>
      </c>
      <c r="T4351" s="167" t="s">
        <v>1361</v>
      </c>
    </row>
    <row r="4352" spans="1:20">
      <c r="A4352" s="167">
        <v>54000</v>
      </c>
      <c r="B4352" s="168">
        <v>45918</v>
      </c>
      <c r="C4352" s="168">
        <v>45918</v>
      </c>
      <c r="D4352" s="167" t="s">
        <v>6208</v>
      </c>
      <c r="E4352" s="167" t="s">
        <v>6181</v>
      </c>
      <c r="H4352" s="167" t="s">
        <v>6176</v>
      </c>
      <c r="I4352" s="167" t="s">
        <v>4956</v>
      </c>
      <c r="O4352" s="167">
        <v>4296</v>
      </c>
      <c r="P4352" s="167" t="s">
        <v>4981</v>
      </c>
      <c r="Q4352" s="167">
        <v>185.84</v>
      </c>
      <c r="S4352" s="167">
        <f t="shared" si="67"/>
        <v>185.84</v>
      </c>
      <c r="T4352" s="167" t="s">
        <v>1361</v>
      </c>
    </row>
    <row r="4353" spans="1:20">
      <c r="A4353" s="167">
        <v>54000</v>
      </c>
      <c r="B4353" s="168">
        <v>45922</v>
      </c>
      <c r="C4353" s="168">
        <v>45922</v>
      </c>
      <c r="D4353" s="167" t="s">
        <v>5642</v>
      </c>
      <c r="E4353" s="167" t="s">
        <v>5642</v>
      </c>
      <c r="F4353" s="167" t="s">
        <v>1557</v>
      </c>
      <c r="G4353" s="167" t="s">
        <v>134</v>
      </c>
      <c r="I4353" s="167" t="s">
        <v>1618</v>
      </c>
      <c r="J4353" s="167" t="s">
        <v>1911</v>
      </c>
      <c r="K4353" s="167" t="s">
        <v>915</v>
      </c>
      <c r="L4353" s="167" t="s">
        <v>1912</v>
      </c>
      <c r="M4353" s="167" t="s">
        <v>2286</v>
      </c>
      <c r="O4353" s="167">
        <v>10949</v>
      </c>
      <c r="P4353" s="167" t="s">
        <v>4987</v>
      </c>
      <c r="Q4353" s="167">
        <v>28.3</v>
      </c>
      <c r="S4353" s="167">
        <f t="shared" si="67"/>
        <v>28.3</v>
      </c>
      <c r="T4353" s="167" t="s">
        <v>1361</v>
      </c>
    </row>
    <row r="4354" spans="1:20">
      <c r="A4354" s="167">
        <v>54000</v>
      </c>
      <c r="B4354" s="168">
        <v>45922</v>
      </c>
      <c r="C4354" s="168">
        <v>45922</v>
      </c>
      <c r="D4354" s="167" t="s">
        <v>5643</v>
      </c>
      <c r="E4354" s="167" t="s">
        <v>5643</v>
      </c>
      <c r="F4354" s="167" t="s">
        <v>1504</v>
      </c>
      <c r="G4354" s="167" t="s">
        <v>297</v>
      </c>
      <c r="I4354" s="167" t="s">
        <v>1650</v>
      </c>
      <c r="J4354" s="167" t="s">
        <v>1911</v>
      </c>
      <c r="K4354" s="167" t="s">
        <v>658</v>
      </c>
      <c r="L4354" s="167" t="s">
        <v>1912</v>
      </c>
      <c r="M4354" s="167" t="s">
        <v>3112</v>
      </c>
      <c r="O4354" s="167">
        <v>10954</v>
      </c>
      <c r="P4354" s="167" t="s">
        <v>4987</v>
      </c>
      <c r="Q4354" s="167">
        <v>100</v>
      </c>
      <c r="S4354" s="167">
        <f t="shared" si="67"/>
        <v>100</v>
      </c>
      <c r="T4354" s="167" t="s">
        <v>1361</v>
      </c>
    </row>
    <row r="4355" spans="1:20">
      <c r="A4355" s="167">
        <v>54000</v>
      </c>
      <c r="B4355" s="168">
        <v>45922</v>
      </c>
      <c r="C4355" s="168">
        <v>45922</v>
      </c>
      <c r="D4355" s="167" t="s">
        <v>5482</v>
      </c>
      <c r="E4355" s="167" t="s">
        <v>5482</v>
      </c>
      <c r="F4355" s="167" t="s">
        <v>1557</v>
      </c>
      <c r="G4355" s="167" t="s">
        <v>134</v>
      </c>
      <c r="I4355" s="167" t="s">
        <v>1650</v>
      </c>
      <c r="J4355" s="167" t="s">
        <v>1911</v>
      </c>
      <c r="K4355" s="167" t="s">
        <v>540</v>
      </c>
      <c r="L4355" s="167" t="s">
        <v>1912</v>
      </c>
      <c r="M4355" s="167" t="s">
        <v>1651</v>
      </c>
      <c r="O4355" s="167">
        <v>10952</v>
      </c>
      <c r="P4355" s="167" t="s">
        <v>4987</v>
      </c>
      <c r="Q4355" s="167">
        <v>7.84</v>
      </c>
      <c r="S4355" s="167">
        <f t="shared" ref="S4355:S4418" si="68">Q4355-R4355</f>
        <v>7.84</v>
      </c>
      <c r="T4355" s="167" t="s">
        <v>1361</v>
      </c>
    </row>
    <row r="4356" spans="1:20">
      <c r="A4356" s="167">
        <v>54000</v>
      </c>
      <c r="B4356" s="168">
        <v>45922</v>
      </c>
      <c r="C4356" s="168">
        <v>45922</v>
      </c>
      <c r="D4356" s="167" t="s">
        <v>6209</v>
      </c>
      <c r="E4356" s="167" t="s">
        <v>6209</v>
      </c>
      <c r="F4356" s="167" t="s">
        <v>1557</v>
      </c>
      <c r="G4356" s="167" t="s">
        <v>134</v>
      </c>
      <c r="I4356" s="167" t="s">
        <v>1650</v>
      </c>
      <c r="J4356" s="167" t="s">
        <v>1911</v>
      </c>
      <c r="K4356" s="167" t="s">
        <v>620</v>
      </c>
      <c r="L4356" s="167" t="s">
        <v>1912</v>
      </c>
      <c r="M4356" s="167" t="s">
        <v>2814</v>
      </c>
      <c r="O4356" s="167">
        <v>10951</v>
      </c>
      <c r="P4356" s="167" t="s">
        <v>4987</v>
      </c>
      <c r="Q4356" s="167">
        <v>23.71</v>
      </c>
      <c r="S4356" s="167">
        <f t="shared" si="68"/>
        <v>23.71</v>
      </c>
      <c r="T4356" s="167" t="s">
        <v>1361</v>
      </c>
    </row>
    <row r="4357" spans="1:20">
      <c r="A4357" s="167">
        <v>54000</v>
      </c>
      <c r="B4357" s="168">
        <v>45922</v>
      </c>
      <c r="C4357" s="168">
        <v>45922</v>
      </c>
      <c r="D4357" s="167" t="s">
        <v>5646</v>
      </c>
      <c r="E4357" s="167" t="s">
        <v>5646</v>
      </c>
      <c r="F4357" s="167" t="s">
        <v>1557</v>
      </c>
      <c r="G4357" s="167" t="s">
        <v>134</v>
      </c>
      <c r="I4357" s="167" t="s">
        <v>1405</v>
      </c>
      <c r="J4357" s="167" t="s">
        <v>1911</v>
      </c>
      <c r="K4357" s="167" t="s">
        <v>888</v>
      </c>
      <c r="L4357" s="167" t="s">
        <v>1912</v>
      </c>
      <c r="M4357" s="167" t="s">
        <v>2037</v>
      </c>
      <c r="O4357" s="167">
        <v>10950</v>
      </c>
      <c r="P4357" s="167" t="s">
        <v>4987</v>
      </c>
      <c r="Q4357" s="167">
        <v>34.78</v>
      </c>
      <c r="S4357" s="167">
        <f t="shared" si="68"/>
        <v>34.78</v>
      </c>
      <c r="T4357" s="167" t="s">
        <v>1361</v>
      </c>
    </row>
    <row r="4358" spans="1:20">
      <c r="A4358" s="167">
        <v>54000</v>
      </c>
      <c r="B4358" s="168">
        <v>45922</v>
      </c>
      <c r="C4358" s="168">
        <v>45922</v>
      </c>
      <c r="D4358" s="167" t="s">
        <v>5646</v>
      </c>
      <c r="E4358" s="167" t="s">
        <v>5646</v>
      </c>
      <c r="F4358" s="167" t="s">
        <v>1557</v>
      </c>
      <c r="G4358" s="167" t="s">
        <v>134</v>
      </c>
      <c r="I4358" s="167" t="s">
        <v>1405</v>
      </c>
      <c r="J4358" s="167" t="s">
        <v>1911</v>
      </c>
      <c r="K4358" s="167" t="s">
        <v>888</v>
      </c>
      <c r="L4358" s="167" t="s">
        <v>1912</v>
      </c>
      <c r="M4358" s="167" t="s">
        <v>2037</v>
      </c>
      <c r="O4358" s="167">
        <v>10950</v>
      </c>
      <c r="P4358" s="167" t="s">
        <v>4987</v>
      </c>
      <c r="Q4358" s="167">
        <v>108.26</v>
      </c>
      <c r="S4358" s="167">
        <f t="shared" si="68"/>
        <v>108.26</v>
      </c>
      <c r="T4358" s="167" t="s">
        <v>1361</v>
      </c>
    </row>
    <row r="4359" spans="1:20">
      <c r="A4359" s="167">
        <v>54000</v>
      </c>
      <c r="B4359" s="168">
        <v>45925</v>
      </c>
      <c r="C4359" s="168">
        <v>45925</v>
      </c>
      <c r="D4359" s="167" t="s">
        <v>5651</v>
      </c>
      <c r="E4359" s="167" t="s">
        <v>5651</v>
      </c>
      <c r="F4359" s="167" t="s">
        <v>1557</v>
      </c>
      <c r="G4359" s="167" t="s">
        <v>134</v>
      </c>
      <c r="I4359" s="167" t="s">
        <v>1650</v>
      </c>
      <c r="J4359" s="167" t="s">
        <v>1911</v>
      </c>
      <c r="K4359" s="167" t="s">
        <v>4651</v>
      </c>
      <c r="L4359" s="167" t="s">
        <v>1912</v>
      </c>
      <c r="M4359" s="167" t="s">
        <v>4652</v>
      </c>
      <c r="O4359" s="167">
        <v>10942</v>
      </c>
      <c r="P4359" s="167" t="s">
        <v>4987</v>
      </c>
      <c r="Q4359" s="167">
        <v>23.51</v>
      </c>
      <c r="S4359" s="167">
        <f t="shared" si="68"/>
        <v>23.51</v>
      </c>
      <c r="T4359" s="167" t="s">
        <v>1361</v>
      </c>
    </row>
    <row r="4360" spans="1:20">
      <c r="A4360" s="167">
        <v>54000</v>
      </c>
      <c r="B4360" s="168">
        <v>45925</v>
      </c>
      <c r="C4360" s="168">
        <v>45925</v>
      </c>
      <c r="D4360" s="167" t="s">
        <v>5654</v>
      </c>
      <c r="E4360" s="167" t="s">
        <v>5654</v>
      </c>
      <c r="F4360" s="167" t="s">
        <v>1553</v>
      </c>
      <c r="G4360" s="167" t="s">
        <v>1554</v>
      </c>
      <c r="I4360" s="167" t="s">
        <v>1405</v>
      </c>
      <c r="J4360" s="167" t="s">
        <v>1911</v>
      </c>
      <c r="K4360" s="167" t="s">
        <v>815</v>
      </c>
      <c r="L4360" s="167" t="s">
        <v>1912</v>
      </c>
      <c r="M4360" s="167" t="s">
        <v>1548</v>
      </c>
      <c r="O4360" s="167">
        <v>10960</v>
      </c>
      <c r="P4360" s="167" t="s">
        <v>4987</v>
      </c>
      <c r="Q4360" s="167">
        <v>74.87</v>
      </c>
      <c r="S4360" s="167">
        <f t="shared" si="68"/>
        <v>74.87</v>
      </c>
      <c r="T4360" s="167" t="s">
        <v>1361</v>
      </c>
    </row>
    <row r="4361" spans="1:20">
      <c r="A4361" s="167">
        <v>54000</v>
      </c>
      <c r="B4361" s="168">
        <v>45925</v>
      </c>
      <c r="C4361" s="168">
        <v>45925</v>
      </c>
      <c r="D4361" s="167" t="s">
        <v>6210</v>
      </c>
      <c r="E4361" s="167" t="s">
        <v>5053</v>
      </c>
      <c r="H4361" s="167" t="s">
        <v>6176</v>
      </c>
      <c r="I4361" s="167" t="s">
        <v>4956</v>
      </c>
      <c r="O4361" s="167">
        <v>4304</v>
      </c>
      <c r="P4361" s="167" t="s">
        <v>4981</v>
      </c>
      <c r="Q4361" s="167">
        <v>104.37</v>
      </c>
      <c r="S4361" s="167">
        <f t="shared" si="68"/>
        <v>104.37</v>
      </c>
      <c r="T4361" s="167" t="s">
        <v>1361</v>
      </c>
    </row>
    <row r="4362" spans="1:20">
      <c r="A4362" s="167">
        <v>54000</v>
      </c>
      <c r="B4362" s="168">
        <v>45926</v>
      </c>
      <c r="C4362" s="168">
        <v>45926</v>
      </c>
      <c r="D4362" s="167" t="s">
        <v>6211</v>
      </c>
      <c r="E4362" s="167" t="s">
        <v>5053</v>
      </c>
      <c r="H4362" s="167" t="s">
        <v>6176</v>
      </c>
      <c r="I4362" s="167" t="s">
        <v>4956</v>
      </c>
      <c r="O4362" s="167">
        <v>4319</v>
      </c>
      <c r="P4362" s="167" t="s">
        <v>4981</v>
      </c>
      <c r="Q4362" s="167">
        <v>21.87</v>
      </c>
      <c r="S4362" s="167">
        <f t="shared" si="68"/>
        <v>21.87</v>
      </c>
      <c r="T4362" s="167" t="s">
        <v>1361</v>
      </c>
    </row>
    <row r="4363" spans="1:20">
      <c r="A4363" s="167">
        <v>54000</v>
      </c>
      <c r="B4363" s="168">
        <v>45929</v>
      </c>
      <c r="C4363" s="168">
        <v>45929</v>
      </c>
      <c r="D4363" s="167" t="s">
        <v>6212</v>
      </c>
      <c r="E4363" s="167" t="s">
        <v>6181</v>
      </c>
      <c r="H4363" s="167" t="s">
        <v>6176</v>
      </c>
      <c r="I4363" s="167" t="s">
        <v>4956</v>
      </c>
      <c r="O4363" s="167">
        <v>4320</v>
      </c>
      <c r="P4363" s="167" t="s">
        <v>4981</v>
      </c>
      <c r="Q4363" s="167">
        <v>120.14</v>
      </c>
      <c r="S4363" s="167">
        <f t="shared" si="68"/>
        <v>120.14</v>
      </c>
      <c r="T4363" s="167" t="s">
        <v>1361</v>
      </c>
    </row>
    <row r="4364" spans="1:20">
      <c r="A4364" s="167">
        <v>54000</v>
      </c>
      <c r="B4364" s="168">
        <v>45929</v>
      </c>
      <c r="C4364" s="168">
        <v>45929</v>
      </c>
      <c r="D4364" s="167" t="s">
        <v>6213</v>
      </c>
      <c r="E4364" s="167" t="s">
        <v>6181</v>
      </c>
      <c r="H4364" s="167" t="s">
        <v>6176</v>
      </c>
      <c r="I4364" s="167" t="s">
        <v>4956</v>
      </c>
      <c r="O4364" s="167">
        <v>4320</v>
      </c>
      <c r="P4364" s="167" t="s">
        <v>4981</v>
      </c>
      <c r="Q4364" s="167">
        <v>22.85</v>
      </c>
      <c r="S4364" s="167">
        <f t="shared" si="68"/>
        <v>22.85</v>
      </c>
      <c r="T4364" s="167" t="s">
        <v>1361</v>
      </c>
    </row>
    <row r="4365" spans="1:20">
      <c r="A4365" s="167">
        <v>54000</v>
      </c>
      <c r="B4365" s="168">
        <v>45929</v>
      </c>
      <c r="C4365" s="168">
        <v>45929</v>
      </c>
      <c r="D4365" s="167" t="s">
        <v>6214</v>
      </c>
      <c r="E4365" s="167" t="s">
        <v>6181</v>
      </c>
      <c r="H4365" s="167" t="s">
        <v>6176</v>
      </c>
      <c r="I4365" s="167" t="s">
        <v>4956</v>
      </c>
      <c r="O4365" s="167">
        <v>4320</v>
      </c>
      <c r="P4365" s="167" t="s">
        <v>4981</v>
      </c>
      <c r="Q4365" s="167">
        <v>185.65</v>
      </c>
      <c r="S4365" s="167">
        <f t="shared" si="68"/>
        <v>185.65</v>
      </c>
      <c r="T4365" s="167" t="s">
        <v>1361</v>
      </c>
    </row>
    <row r="4366" spans="1:20">
      <c r="A4366" s="167">
        <v>54000</v>
      </c>
      <c r="B4366" s="168">
        <v>45929</v>
      </c>
      <c r="C4366" s="168">
        <v>45929</v>
      </c>
      <c r="D4366" s="167" t="s">
        <v>5661</v>
      </c>
      <c r="E4366" s="167" t="s">
        <v>5661</v>
      </c>
      <c r="F4366" s="167" t="s">
        <v>1557</v>
      </c>
      <c r="G4366" s="167" t="s">
        <v>134</v>
      </c>
      <c r="I4366" s="167" t="s">
        <v>1650</v>
      </c>
      <c r="J4366" s="167" t="s">
        <v>1911</v>
      </c>
      <c r="K4366" s="167" t="s">
        <v>758</v>
      </c>
      <c r="L4366" s="167" t="s">
        <v>1912</v>
      </c>
      <c r="M4366" s="167" t="s">
        <v>4352</v>
      </c>
      <c r="O4366" s="167">
        <v>10963</v>
      </c>
      <c r="P4366" s="167" t="s">
        <v>4987</v>
      </c>
      <c r="Q4366" s="167">
        <v>11.24</v>
      </c>
      <c r="S4366" s="167">
        <f t="shared" si="68"/>
        <v>11.24</v>
      </c>
      <c r="T4366" s="167" t="s">
        <v>1361</v>
      </c>
    </row>
    <row r="4367" spans="1:20">
      <c r="A4367" s="167">
        <v>54000</v>
      </c>
      <c r="B4367" s="168">
        <v>45929</v>
      </c>
      <c r="C4367" s="168">
        <v>45929</v>
      </c>
      <c r="D4367" s="167" t="s">
        <v>5665</v>
      </c>
      <c r="E4367" s="167" t="s">
        <v>5665</v>
      </c>
      <c r="F4367" s="167" t="s">
        <v>1557</v>
      </c>
      <c r="G4367" s="167" t="s">
        <v>134</v>
      </c>
      <c r="I4367" s="167" t="s">
        <v>1618</v>
      </c>
      <c r="J4367" s="167" t="s">
        <v>1911</v>
      </c>
      <c r="K4367" s="167" t="s">
        <v>1196</v>
      </c>
      <c r="L4367" s="167" t="s">
        <v>1912</v>
      </c>
      <c r="M4367" s="167" t="s">
        <v>3780</v>
      </c>
      <c r="O4367" s="167">
        <v>10967</v>
      </c>
      <c r="P4367" s="167" t="s">
        <v>4987</v>
      </c>
      <c r="Q4367" s="167">
        <v>15.89</v>
      </c>
      <c r="S4367" s="167">
        <f t="shared" si="68"/>
        <v>15.89</v>
      </c>
      <c r="T4367" s="167" t="s">
        <v>1361</v>
      </c>
    </row>
    <row r="4368" spans="1:20">
      <c r="A4368" s="167">
        <v>54000</v>
      </c>
      <c r="B4368" s="168">
        <v>45929</v>
      </c>
      <c r="C4368" s="168">
        <v>45929</v>
      </c>
      <c r="D4368" s="167" t="s">
        <v>5667</v>
      </c>
      <c r="E4368" s="167" t="s">
        <v>5667</v>
      </c>
      <c r="F4368" s="167" t="s">
        <v>1553</v>
      </c>
      <c r="G4368" s="167" t="s">
        <v>1554</v>
      </c>
      <c r="I4368" s="167" t="s">
        <v>1405</v>
      </c>
      <c r="J4368" s="167" t="s">
        <v>1911</v>
      </c>
      <c r="K4368" s="167" t="s">
        <v>1338</v>
      </c>
      <c r="L4368" s="167" t="s">
        <v>1912</v>
      </c>
      <c r="M4368" s="167" t="s">
        <v>4858</v>
      </c>
      <c r="O4368" s="167">
        <v>10969</v>
      </c>
      <c r="P4368" s="167" t="s">
        <v>4987</v>
      </c>
      <c r="Q4368" s="167">
        <v>38.36</v>
      </c>
      <c r="S4368" s="167">
        <f t="shared" si="68"/>
        <v>38.36</v>
      </c>
      <c r="T4368" s="167" t="s">
        <v>1361</v>
      </c>
    </row>
    <row r="4369" spans="1:20">
      <c r="A4369" s="167">
        <v>54000</v>
      </c>
      <c r="B4369" s="168">
        <v>45929</v>
      </c>
      <c r="C4369" s="168">
        <v>45929</v>
      </c>
      <c r="D4369" s="167" t="s">
        <v>6215</v>
      </c>
      <c r="E4369" s="167" t="s">
        <v>6181</v>
      </c>
      <c r="H4369" s="167" t="s">
        <v>6176</v>
      </c>
      <c r="I4369" s="167" t="s">
        <v>4956</v>
      </c>
      <c r="O4369" s="167">
        <v>4320</v>
      </c>
      <c r="P4369" s="167" t="s">
        <v>4981</v>
      </c>
      <c r="Q4369" s="167">
        <v>172.89</v>
      </c>
      <c r="S4369" s="167">
        <f t="shared" si="68"/>
        <v>172.89</v>
      </c>
      <c r="T4369" s="167" t="s">
        <v>1361</v>
      </c>
    </row>
    <row r="4370" spans="1:20">
      <c r="A4370" s="167">
        <v>54000</v>
      </c>
      <c r="B4370" s="168">
        <v>45930</v>
      </c>
      <c r="C4370" s="168">
        <v>45930</v>
      </c>
      <c r="E4370" s="167" t="s">
        <v>4960</v>
      </c>
      <c r="F4370" s="167" t="s">
        <v>4954</v>
      </c>
      <c r="G4370" s="167" t="s">
        <v>4955</v>
      </c>
      <c r="I4370" s="167" t="s">
        <v>4956</v>
      </c>
      <c r="O4370" s="167">
        <v>24075</v>
      </c>
      <c r="P4370" s="167" t="s">
        <v>1386</v>
      </c>
      <c r="Q4370" s="167">
        <v>33.89</v>
      </c>
      <c r="S4370" s="167">
        <f t="shared" si="68"/>
        <v>33.89</v>
      </c>
      <c r="T4370" s="167" t="s">
        <v>1361</v>
      </c>
    </row>
    <row r="4371" spans="1:20">
      <c r="A4371" s="167">
        <v>54000</v>
      </c>
      <c r="B4371" s="168">
        <v>45930</v>
      </c>
      <c r="C4371" s="168">
        <v>45930</v>
      </c>
      <c r="E4371" s="167" t="s">
        <v>4975</v>
      </c>
      <c r="I4371" s="167" t="s">
        <v>4959</v>
      </c>
      <c r="K4371" s="167" t="s">
        <v>4651</v>
      </c>
      <c r="M4371" s="167" t="s">
        <v>4652</v>
      </c>
      <c r="O4371" s="167">
        <v>2523</v>
      </c>
      <c r="P4371" s="167" t="s">
        <v>4974</v>
      </c>
      <c r="Q4371" s="167">
        <v>6464.94</v>
      </c>
      <c r="S4371" s="167">
        <f t="shared" si="68"/>
        <v>6464.94</v>
      </c>
      <c r="T4371" s="167" t="s">
        <v>1361</v>
      </c>
    </row>
    <row r="4372" spans="1:20">
      <c r="A4372" s="167">
        <v>54000</v>
      </c>
      <c r="B4372" s="168">
        <v>45930</v>
      </c>
      <c r="C4372" s="168">
        <v>45930</v>
      </c>
      <c r="E4372" s="167" t="s">
        <v>4960</v>
      </c>
      <c r="F4372" s="167" t="s">
        <v>4957</v>
      </c>
      <c r="G4372" s="167" t="s">
        <v>4958</v>
      </c>
      <c r="I4372" s="167" t="s">
        <v>4959</v>
      </c>
      <c r="O4372" s="167">
        <v>24075</v>
      </c>
      <c r="P4372" s="167" t="s">
        <v>1386</v>
      </c>
      <c r="Q4372" s="167">
        <v>10.86</v>
      </c>
      <c r="S4372" s="167">
        <f t="shared" si="68"/>
        <v>10.86</v>
      </c>
      <c r="T4372" s="167" t="s">
        <v>1361</v>
      </c>
    </row>
    <row r="4373" spans="1:20">
      <c r="A4373" s="167">
        <v>54000</v>
      </c>
      <c r="B4373" s="168">
        <v>45930</v>
      </c>
      <c r="C4373" s="168">
        <v>45930</v>
      </c>
      <c r="D4373" s="167" t="s">
        <v>5509</v>
      </c>
      <c r="E4373" s="167" t="s">
        <v>5509</v>
      </c>
      <c r="F4373" s="167" t="s">
        <v>1557</v>
      </c>
      <c r="G4373" s="167" t="s">
        <v>134</v>
      </c>
      <c r="I4373" s="167" t="s">
        <v>1650</v>
      </c>
      <c r="J4373" s="167" t="s">
        <v>1911</v>
      </c>
      <c r="K4373" s="167" t="s">
        <v>754</v>
      </c>
      <c r="L4373" s="167" t="s">
        <v>1912</v>
      </c>
      <c r="M4373" s="167" t="s">
        <v>4347</v>
      </c>
      <c r="O4373" s="167">
        <v>10977</v>
      </c>
      <c r="P4373" s="167" t="s">
        <v>4987</v>
      </c>
      <c r="Q4373" s="167">
        <v>10.73</v>
      </c>
      <c r="S4373" s="167">
        <f t="shared" si="68"/>
        <v>10.73</v>
      </c>
      <c r="T4373" s="167" t="s">
        <v>1361</v>
      </c>
    </row>
    <row r="4374" spans="1:20">
      <c r="A4374" s="167">
        <v>54000</v>
      </c>
      <c r="B4374" s="168">
        <v>45931</v>
      </c>
      <c r="C4374" s="168">
        <v>45931</v>
      </c>
      <c r="E4374" s="167" t="s">
        <v>4972</v>
      </c>
      <c r="F4374" s="167" t="s">
        <v>4954</v>
      </c>
      <c r="G4374" s="167" t="s">
        <v>4955</v>
      </c>
      <c r="I4374" s="167" t="s">
        <v>4956</v>
      </c>
      <c r="O4374" s="167">
        <v>24076</v>
      </c>
      <c r="P4374" s="167" t="s">
        <v>1386</v>
      </c>
      <c r="R4374" s="167">
        <v>33.89</v>
      </c>
      <c r="S4374" s="167">
        <f t="shared" si="68"/>
        <v>-33.89</v>
      </c>
      <c r="T4374" s="167" t="s">
        <v>1361</v>
      </c>
    </row>
    <row r="4375" spans="1:20">
      <c r="A4375" s="167">
        <v>54000</v>
      </c>
      <c r="B4375" s="168">
        <v>45931</v>
      </c>
      <c r="C4375" s="168">
        <v>45931</v>
      </c>
      <c r="E4375" s="167" t="s">
        <v>4973</v>
      </c>
      <c r="I4375" s="167" t="s">
        <v>4959</v>
      </c>
      <c r="K4375" s="167" t="s">
        <v>4651</v>
      </c>
      <c r="M4375" s="167" t="s">
        <v>4652</v>
      </c>
      <c r="O4375" s="167">
        <v>2524</v>
      </c>
      <c r="P4375" s="167" t="s">
        <v>4974</v>
      </c>
      <c r="R4375" s="167">
        <v>6464.94</v>
      </c>
      <c r="S4375" s="167">
        <f t="shared" si="68"/>
        <v>-6464.94</v>
      </c>
      <c r="T4375" s="167" t="s">
        <v>1361</v>
      </c>
    </row>
    <row r="4376" spans="1:20">
      <c r="A4376" s="167">
        <v>54000</v>
      </c>
      <c r="B4376" s="168">
        <v>45931</v>
      </c>
      <c r="C4376" s="168">
        <v>45931</v>
      </c>
      <c r="E4376" s="167" t="s">
        <v>4972</v>
      </c>
      <c r="F4376" s="167" t="s">
        <v>4957</v>
      </c>
      <c r="G4376" s="167" t="s">
        <v>4958</v>
      </c>
      <c r="I4376" s="167" t="s">
        <v>4959</v>
      </c>
      <c r="O4376" s="167">
        <v>24076</v>
      </c>
      <c r="P4376" s="167" t="s">
        <v>1386</v>
      </c>
      <c r="R4376" s="167">
        <v>10.86</v>
      </c>
      <c r="S4376" s="167">
        <f t="shared" si="68"/>
        <v>-10.86</v>
      </c>
      <c r="T4376" s="167" t="s">
        <v>1361</v>
      </c>
    </row>
    <row r="4377" spans="1:20">
      <c r="A4377" s="167">
        <v>54000</v>
      </c>
      <c r="B4377" s="168">
        <v>45931</v>
      </c>
      <c r="C4377" s="168">
        <v>45931</v>
      </c>
      <c r="D4377" s="167" t="s">
        <v>5680</v>
      </c>
      <c r="E4377" s="167" t="s">
        <v>5680</v>
      </c>
      <c r="F4377" s="167" t="s">
        <v>1557</v>
      </c>
      <c r="G4377" s="167" t="s">
        <v>134</v>
      </c>
      <c r="I4377" s="167" t="s">
        <v>1650</v>
      </c>
      <c r="J4377" s="167" t="s">
        <v>1911</v>
      </c>
      <c r="K4377" s="167" t="s">
        <v>620</v>
      </c>
      <c r="L4377" s="167" t="s">
        <v>1912</v>
      </c>
      <c r="M4377" s="167" t="s">
        <v>2814</v>
      </c>
      <c r="O4377" s="167">
        <v>10981</v>
      </c>
      <c r="P4377" s="167" t="s">
        <v>4987</v>
      </c>
      <c r="Q4377" s="167">
        <v>10.86</v>
      </c>
      <c r="S4377" s="167">
        <f t="shared" si="68"/>
        <v>10.86</v>
      </c>
      <c r="T4377" s="167" t="s">
        <v>1361</v>
      </c>
    </row>
    <row r="4378" spans="1:20">
      <c r="A4378" s="167">
        <v>54000</v>
      </c>
      <c r="B4378" s="168">
        <v>45931</v>
      </c>
      <c r="C4378" s="168">
        <v>45931</v>
      </c>
      <c r="D4378" s="167" t="s">
        <v>5682</v>
      </c>
      <c r="E4378" s="167" t="s">
        <v>5682</v>
      </c>
      <c r="F4378" s="167" t="s">
        <v>2917</v>
      </c>
      <c r="G4378" s="167" t="s">
        <v>2918</v>
      </c>
      <c r="I4378" s="167" t="s">
        <v>1405</v>
      </c>
      <c r="J4378" s="167" t="s">
        <v>1911</v>
      </c>
      <c r="K4378" s="167" t="s">
        <v>1227</v>
      </c>
      <c r="L4378" s="167" t="s">
        <v>1912</v>
      </c>
      <c r="M4378" s="167" t="s">
        <v>3982</v>
      </c>
      <c r="O4378" s="167">
        <v>11165</v>
      </c>
      <c r="P4378" s="167" t="s">
        <v>4987</v>
      </c>
      <c r="Q4378" s="167">
        <v>17.39</v>
      </c>
      <c r="S4378" s="167">
        <f t="shared" si="68"/>
        <v>17.39</v>
      </c>
      <c r="T4378" s="167" t="s">
        <v>1361</v>
      </c>
    </row>
    <row r="4379" spans="1:20">
      <c r="A4379" s="167">
        <v>54000</v>
      </c>
      <c r="B4379" s="168">
        <v>45932</v>
      </c>
      <c r="C4379" s="168">
        <v>45932</v>
      </c>
      <c r="D4379" s="167" t="s">
        <v>5688</v>
      </c>
      <c r="E4379" s="167" t="s">
        <v>5688</v>
      </c>
      <c r="F4379" s="167" t="s">
        <v>1557</v>
      </c>
      <c r="G4379" s="167" t="s">
        <v>134</v>
      </c>
      <c r="I4379" s="167" t="s">
        <v>1405</v>
      </c>
      <c r="J4379" s="167" t="s">
        <v>1911</v>
      </c>
      <c r="K4379" s="167" t="s">
        <v>911</v>
      </c>
      <c r="L4379" s="167" t="s">
        <v>1912</v>
      </c>
      <c r="M4379" s="167" t="s">
        <v>2269</v>
      </c>
      <c r="O4379" s="167">
        <v>11173</v>
      </c>
      <c r="P4379" s="167" t="s">
        <v>4987</v>
      </c>
      <c r="Q4379" s="167">
        <v>16.5</v>
      </c>
      <c r="S4379" s="167">
        <f t="shared" si="68"/>
        <v>16.5</v>
      </c>
      <c r="T4379" s="167" t="s">
        <v>1361</v>
      </c>
    </row>
    <row r="4380" spans="1:20">
      <c r="A4380" s="167">
        <v>54000</v>
      </c>
      <c r="B4380" s="168">
        <v>45933</v>
      </c>
      <c r="C4380" s="168">
        <v>45933</v>
      </c>
      <c r="D4380" s="167" t="s">
        <v>6216</v>
      </c>
      <c r="E4380" s="167" t="s">
        <v>5053</v>
      </c>
      <c r="H4380" s="167" t="s">
        <v>6176</v>
      </c>
      <c r="I4380" s="167" t="s">
        <v>4956</v>
      </c>
      <c r="O4380" s="167">
        <v>4323</v>
      </c>
      <c r="P4380" s="167" t="s">
        <v>4981</v>
      </c>
      <c r="Q4380" s="167">
        <v>43.52</v>
      </c>
      <c r="S4380" s="167">
        <f t="shared" si="68"/>
        <v>43.52</v>
      </c>
      <c r="T4380" s="167" t="s">
        <v>1361</v>
      </c>
    </row>
    <row r="4381" spans="1:20">
      <c r="A4381" s="167">
        <v>54000</v>
      </c>
      <c r="B4381" s="168">
        <v>45936</v>
      </c>
      <c r="C4381" s="168">
        <v>45936</v>
      </c>
      <c r="D4381" s="167" t="s">
        <v>6217</v>
      </c>
      <c r="E4381" s="167" t="s">
        <v>5053</v>
      </c>
      <c r="H4381" s="167" t="s">
        <v>6176</v>
      </c>
      <c r="I4381" s="167" t="s">
        <v>4956</v>
      </c>
      <c r="O4381" s="167">
        <v>4324</v>
      </c>
      <c r="P4381" s="167" t="s">
        <v>4981</v>
      </c>
      <c r="Q4381" s="167">
        <v>41.38</v>
      </c>
      <c r="S4381" s="167">
        <f t="shared" si="68"/>
        <v>41.38</v>
      </c>
      <c r="T4381" s="167" t="s">
        <v>1361</v>
      </c>
    </row>
    <row r="4382" spans="1:20">
      <c r="A4382" s="167">
        <v>54000</v>
      </c>
      <c r="B4382" s="168">
        <v>45936</v>
      </c>
      <c r="C4382" s="168">
        <v>45936</v>
      </c>
      <c r="D4382" s="167" t="s">
        <v>5690</v>
      </c>
      <c r="E4382" s="167" t="s">
        <v>5690</v>
      </c>
      <c r="F4382" s="167" t="s">
        <v>1557</v>
      </c>
      <c r="G4382" s="167" t="s">
        <v>134</v>
      </c>
      <c r="I4382" s="167" t="s">
        <v>1650</v>
      </c>
      <c r="J4382" s="167" t="s">
        <v>1911</v>
      </c>
      <c r="K4382" s="167" t="s">
        <v>4651</v>
      </c>
      <c r="L4382" s="167" t="s">
        <v>1912</v>
      </c>
      <c r="M4382" s="167" t="s">
        <v>4652</v>
      </c>
      <c r="O4382" s="167">
        <v>11175</v>
      </c>
      <c r="P4382" s="167" t="s">
        <v>4987</v>
      </c>
      <c r="Q4382" s="167">
        <v>158.52000000000001</v>
      </c>
      <c r="S4382" s="167">
        <f t="shared" si="68"/>
        <v>158.52000000000001</v>
      </c>
      <c r="T4382" s="167" t="s">
        <v>1361</v>
      </c>
    </row>
    <row r="4383" spans="1:20">
      <c r="A4383" s="167">
        <v>54000</v>
      </c>
      <c r="B4383" s="168">
        <v>45936</v>
      </c>
      <c r="C4383" s="168">
        <v>45936</v>
      </c>
      <c r="D4383" s="167" t="s">
        <v>5690</v>
      </c>
      <c r="E4383" s="167" t="s">
        <v>5690</v>
      </c>
      <c r="F4383" s="167" t="s">
        <v>1557</v>
      </c>
      <c r="G4383" s="167" t="s">
        <v>134</v>
      </c>
      <c r="I4383" s="167" t="s">
        <v>1650</v>
      </c>
      <c r="J4383" s="167" t="s">
        <v>1911</v>
      </c>
      <c r="K4383" s="167" t="s">
        <v>4651</v>
      </c>
      <c r="L4383" s="167" t="s">
        <v>1912</v>
      </c>
      <c r="M4383" s="167" t="s">
        <v>4652</v>
      </c>
      <c r="O4383" s="167">
        <v>11175</v>
      </c>
      <c r="P4383" s="167" t="s">
        <v>4987</v>
      </c>
      <c r="Q4383" s="167">
        <v>161.63999999999999</v>
      </c>
      <c r="S4383" s="167">
        <f t="shared" si="68"/>
        <v>161.63999999999999</v>
      </c>
      <c r="T4383" s="167" t="s">
        <v>1361</v>
      </c>
    </row>
    <row r="4384" spans="1:20">
      <c r="A4384" s="167">
        <v>54000</v>
      </c>
      <c r="B4384" s="168">
        <v>45936</v>
      </c>
      <c r="C4384" s="168">
        <v>45936</v>
      </c>
      <c r="D4384" s="167" t="s">
        <v>5690</v>
      </c>
      <c r="E4384" s="167" t="s">
        <v>5690</v>
      </c>
      <c r="F4384" s="167" t="s">
        <v>1557</v>
      </c>
      <c r="G4384" s="167" t="s">
        <v>134</v>
      </c>
      <c r="I4384" s="167" t="s">
        <v>1650</v>
      </c>
      <c r="J4384" s="167" t="s">
        <v>1911</v>
      </c>
      <c r="K4384" s="167" t="s">
        <v>4651</v>
      </c>
      <c r="L4384" s="167" t="s">
        <v>1912</v>
      </c>
      <c r="M4384" s="167" t="s">
        <v>4652</v>
      </c>
      <c r="O4384" s="167">
        <v>11175</v>
      </c>
      <c r="P4384" s="167" t="s">
        <v>4987</v>
      </c>
      <c r="Q4384" s="167">
        <v>163.51</v>
      </c>
      <c r="S4384" s="167">
        <f t="shared" si="68"/>
        <v>163.51</v>
      </c>
      <c r="T4384" s="167" t="s">
        <v>1361</v>
      </c>
    </row>
    <row r="4385" spans="1:20">
      <c r="A4385" s="167">
        <v>54000</v>
      </c>
      <c r="B4385" s="168">
        <v>45936</v>
      </c>
      <c r="C4385" s="168">
        <v>45936</v>
      </c>
      <c r="D4385" s="167" t="s">
        <v>5690</v>
      </c>
      <c r="E4385" s="167" t="s">
        <v>5690</v>
      </c>
      <c r="F4385" s="167" t="s">
        <v>1557</v>
      </c>
      <c r="G4385" s="167" t="s">
        <v>134</v>
      </c>
      <c r="I4385" s="167" t="s">
        <v>1650</v>
      </c>
      <c r="J4385" s="167" t="s">
        <v>1911</v>
      </c>
      <c r="K4385" s="167" t="s">
        <v>4651</v>
      </c>
      <c r="L4385" s="167" t="s">
        <v>1912</v>
      </c>
      <c r="M4385" s="167" t="s">
        <v>4652</v>
      </c>
      <c r="O4385" s="167">
        <v>11175</v>
      </c>
      <c r="P4385" s="167" t="s">
        <v>4987</v>
      </c>
      <c r="Q4385" s="167">
        <v>263.83999999999997</v>
      </c>
      <c r="S4385" s="167">
        <f t="shared" si="68"/>
        <v>263.83999999999997</v>
      </c>
      <c r="T4385" s="167" t="s">
        <v>1361</v>
      </c>
    </row>
    <row r="4386" spans="1:20">
      <c r="A4386" s="167">
        <v>54000</v>
      </c>
      <c r="B4386" s="168">
        <v>45936</v>
      </c>
      <c r="C4386" s="168">
        <v>45936</v>
      </c>
      <c r="D4386" s="167" t="s">
        <v>5690</v>
      </c>
      <c r="E4386" s="167" t="s">
        <v>5690</v>
      </c>
      <c r="F4386" s="167" t="s">
        <v>1648</v>
      </c>
      <c r="G4386" s="167" t="s">
        <v>1649</v>
      </c>
      <c r="I4386" s="167" t="s">
        <v>1650</v>
      </c>
      <c r="J4386" s="167" t="s">
        <v>1911</v>
      </c>
      <c r="K4386" s="167" t="s">
        <v>4651</v>
      </c>
      <c r="L4386" s="167" t="s">
        <v>1912</v>
      </c>
      <c r="M4386" s="167" t="s">
        <v>4652</v>
      </c>
      <c r="O4386" s="167">
        <v>11175</v>
      </c>
      <c r="P4386" s="167" t="s">
        <v>4987</v>
      </c>
      <c r="Q4386" s="167">
        <v>235.1</v>
      </c>
      <c r="S4386" s="167">
        <f t="shared" si="68"/>
        <v>235.1</v>
      </c>
      <c r="T4386" s="167" t="s">
        <v>1361</v>
      </c>
    </row>
    <row r="4387" spans="1:20">
      <c r="A4387" s="167">
        <v>54000</v>
      </c>
      <c r="B4387" s="168">
        <v>45936</v>
      </c>
      <c r="C4387" s="168">
        <v>45936</v>
      </c>
      <c r="D4387" s="167" t="s">
        <v>5691</v>
      </c>
      <c r="E4387" s="167" t="s">
        <v>5691</v>
      </c>
      <c r="F4387" s="167" t="s">
        <v>1557</v>
      </c>
      <c r="G4387" s="167" t="s">
        <v>134</v>
      </c>
      <c r="I4387" s="167" t="s">
        <v>1650</v>
      </c>
      <c r="J4387" s="167" t="s">
        <v>1911</v>
      </c>
      <c r="K4387" s="167" t="s">
        <v>4651</v>
      </c>
      <c r="L4387" s="167" t="s">
        <v>1912</v>
      </c>
      <c r="M4387" s="167" t="s">
        <v>4652</v>
      </c>
      <c r="O4387" s="167">
        <v>11176</v>
      </c>
      <c r="P4387" s="167" t="s">
        <v>4987</v>
      </c>
      <c r="Q4387" s="167">
        <v>94.98</v>
      </c>
      <c r="S4387" s="167">
        <f t="shared" si="68"/>
        <v>94.98</v>
      </c>
      <c r="T4387" s="167" t="s">
        <v>1361</v>
      </c>
    </row>
    <row r="4388" spans="1:20">
      <c r="A4388" s="167">
        <v>54000</v>
      </c>
      <c r="B4388" s="168">
        <v>45936</v>
      </c>
      <c r="C4388" s="168">
        <v>45936</v>
      </c>
      <c r="D4388" s="167" t="s">
        <v>5691</v>
      </c>
      <c r="E4388" s="167" t="s">
        <v>5691</v>
      </c>
      <c r="F4388" s="167" t="s">
        <v>1648</v>
      </c>
      <c r="G4388" s="167" t="s">
        <v>1649</v>
      </c>
      <c r="I4388" s="167" t="s">
        <v>1650</v>
      </c>
      <c r="J4388" s="167" t="s">
        <v>1911</v>
      </c>
      <c r="K4388" s="167" t="s">
        <v>4651</v>
      </c>
      <c r="L4388" s="167" t="s">
        <v>1912</v>
      </c>
      <c r="M4388" s="167" t="s">
        <v>4652</v>
      </c>
      <c r="O4388" s="167">
        <v>11176</v>
      </c>
      <c r="P4388" s="167" t="s">
        <v>4987</v>
      </c>
      <c r="Q4388" s="167">
        <v>318.12</v>
      </c>
      <c r="S4388" s="167">
        <f t="shared" si="68"/>
        <v>318.12</v>
      </c>
      <c r="T4388" s="167" t="s">
        <v>1361</v>
      </c>
    </row>
    <row r="4389" spans="1:20">
      <c r="A4389" s="167">
        <v>54000</v>
      </c>
      <c r="B4389" s="168">
        <v>45936</v>
      </c>
      <c r="C4389" s="168">
        <v>45936</v>
      </c>
      <c r="D4389" s="167" t="s">
        <v>5692</v>
      </c>
      <c r="E4389" s="167" t="s">
        <v>5692</v>
      </c>
      <c r="F4389" s="167" t="s">
        <v>1557</v>
      </c>
      <c r="G4389" s="167" t="s">
        <v>134</v>
      </c>
      <c r="I4389" s="167" t="s">
        <v>1650</v>
      </c>
      <c r="J4389" s="167" t="s">
        <v>1911</v>
      </c>
      <c r="K4389" s="167" t="s">
        <v>4651</v>
      </c>
      <c r="L4389" s="167" t="s">
        <v>1912</v>
      </c>
      <c r="M4389" s="167" t="s">
        <v>4652</v>
      </c>
      <c r="O4389" s="167">
        <v>11177</v>
      </c>
      <c r="P4389" s="167" t="s">
        <v>4987</v>
      </c>
      <c r="Q4389" s="167">
        <v>158.72999999999999</v>
      </c>
      <c r="S4389" s="167">
        <f t="shared" si="68"/>
        <v>158.72999999999999</v>
      </c>
      <c r="T4389" s="167" t="s">
        <v>1361</v>
      </c>
    </row>
    <row r="4390" spans="1:20">
      <c r="A4390" s="167">
        <v>54000</v>
      </c>
      <c r="B4390" s="168">
        <v>45936</v>
      </c>
      <c r="C4390" s="168">
        <v>45936</v>
      </c>
      <c r="D4390" s="167" t="s">
        <v>5693</v>
      </c>
      <c r="E4390" s="167" t="s">
        <v>5693</v>
      </c>
      <c r="F4390" s="167" t="s">
        <v>1557</v>
      </c>
      <c r="G4390" s="167" t="s">
        <v>134</v>
      </c>
      <c r="I4390" s="167" t="s">
        <v>1650</v>
      </c>
      <c r="J4390" s="167" t="s">
        <v>1911</v>
      </c>
      <c r="K4390" s="167" t="s">
        <v>4651</v>
      </c>
      <c r="L4390" s="167" t="s">
        <v>1912</v>
      </c>
      <c r="M4390" s="167" t="s">
        <v>4652</v>
      </c>
      <c r="O4390" s="167">
        <v>11178</v>
      </c>
      <c r="P4390" s="167" t="s">
        <v>4987</v>
      </c>
      <c r="Q4390" s="167">
        <v>117.55</v>
      </c>
      <c r="S4390" s="167">
        <f t="shared" si="68"/>
        <v>117.55</v>
      </c>
      <c r="T4390" s="167" t="s">
        <v>1361</v>
      </c>
    </row>
    <row r="4391" spans="1:20">
      <c r="A4391" s="167">
        <v>54000</v>
      </c>
      <c r="B4391" s="168">
        <v>45936</v>
      </c>
      <c r="C4391" s="168">
        <v>45936</v>
      </c>
      <c r="D4391" s="167" t="s">
        <v>5694</v>
      </c>
      <c r="E4391" s="167" t="s">
        <v>5694</v>
      </c>
      <c r="F4391" s="167" t="s">
        <v>1557</v>
      </c>
      <c r="G4391" s="167" t="s">
        <v>134</v>
      </c>
      <c r="I4391" s="167" t="s">
        <v>1650</v>
      </c>
      <c r="J4391" s="167" t="s">
        <v>1911</v>
      </c>
      <c r="K4391" s="167" t="s">
        <v>4651</v>
      </c>
      <c r="L4391" s="167" t="s">
        <v>1912</v>
      </c>
      <c r="M4391" s="167" t="s">
        <v>4652</v>
      </c>
      <c r="O4391" s="167">
        <v>11179</v>
      </c>
      <c r="P4391" s="167" t="s">
        <v>4987</v>
      </c>
      <c r="Q4391" s="167">
        <v>147.51</v>
      </c>
      <c r="S4391" s="167">
        <f t="shared" si="68"/>
        <v>147.51</v>
      </c>
      <c r="T4391" s="167" t="s">
        <v>1361</v>
      </c>
    </row>
    <row r="4392" spans="1:20">
      <c r="A4392" s="167">
        <v>54000</v>
      </c>
      <c r="B4392" s="168">
        <v>45936</v>
      </c>
      <c r="C4392" s="168">
        <v>45936</v>
      </c>
      <c r="D4392" s="167" t="s">
        <v>5695</v>
      </c>
      <c r="E4392" s="167" t="s">
        <v>5695</v>
      </c>
      <c r="F4392" s="167" t="s">
        <v>1557</v>
      </c>
      <c r="G4392" s="167" t="s">
        <v>134</v>
      </c>
      <c r="I4392" s="167" t="s">
        <v>1650</v>
      </c>
      <c r="J4392" s="167" t="s">
        <v>1911</v>
      </c>
      <c r="K4392" s="167" t="s">
        <v>4651</v>
      </c>
      <c r="L4392" s="167" t="s">
        <v>1912</v>
      </c>
      <c r="M4392" s="167" t="s">
        <v>4652</v>
      </c>
      <c r="O4392" s="167">
        <v>11180</v>
      </c>
      <c r="P4392" s="167" t="s">
        <v>4987</v>
      </c>
      <c r="Q4392" s="167">
        <v>64.41</v>
      </c>
      <c r="S4392" s="167">
        <f t="shared" si="68"/>
        <v>64.41</v>
      </c>
      <c r="T4392" s="167" t="s">
        <v>1361</v>
      </c>
    </row>
    <row r="4393" spans="1:20">
      <c r="A4393" s="167">
        <v>54000</v>
      </c>
      <c r="B4393" s="168">
        <v>45936</v>
      </c>
      <c r="C4393" s="168">
        <v>45936</v>
      </c>
      <c r="D4393" s="167" t="s">
        <v>5696</v>
      </c>
      <c r="E4393" s="167" t="s">
        <v>5696</v>
      </c>
      <c r="F4393" s="167" t="s">
        <v>1557</v>
      </c>
      <c r="G4393" s="167" t="s">
        <v>134</v>
      </c>
      <c r="I4393" s="167" t="s">
        <v>1650</v>
      </c>
      <c r="J4393" s="167" t="s">
        <v>1911</v>
      </c>
      <c r="K4393" s="167" t="s">
        <v>4651</v>
      </c>
      <c r="L4393" s="167" t="s">
        <v>1912</v>
      </c>
      <c r="M4393" s="167" t="s">
        <v>4652</v>
      </c>
      <c r="O4393" s="167">
        <v>11181</v>
      </c>
      <c r="P4393" s="167" t="s">
        <v>4987</v>
      </c>
      <c r="Q4393" s="167">
        <v>188.33</v>
      </c>
      <c r="S4393" s="167">
        <f t="shared" si="68"/>
        <v>188.33</v>
      </c>
      <c r="T4393" s="167" t="s">
        <v>1361</v>
      </c>
    </row>
    <row r="4394" spans="1:20">
      <c r="A4394" s="167">
        <v>54000</v>
      </c>
      <c r="B4394" s="168">
        <v>45936</v>
      </c>
      <c r="C4394" s="168">
        <v>45936</v>
      </c>
      <c r="D4394" s="167" t="s">
        <v>5697</v>
      </c>
      <c r="E4394" s="167" t="s">
        <v>5697</v>
      </c>
      <c r="F4394" s="167" t="s">
        <v>1557</v>
      </c>
      <c r="G4394" s="167" t="s">
        <v>134</v>
      </c>
      <c r="I4394" s="167" t="s">
        <v>1650</v>
      </c>
      <c r="J4394" s="167" t="s">
        <v>1911</v>
      </c>
      <c r="K4394" s="167" t="s">
        <v>4651</v>
      </c>
      <c r="L4394" s="167" t="s">
        <v>1912</v>
      </c>
      <c r="M4394" s="167" t="s">
        <v>4652</v>
      </c>
      <c r="O4394" s="167">
        <v>11182</v>
      </c>
      <c r="P4394" s="167" t="s">
        <v>4987</v>
      </c>
      <c r="Q4394" s="167">
        <v>34.619999999999997</v>
      </c>
      <c r="S4394" s="167">
        <f t="shared" si="68"/>
        <v>34.619999999999997</v>
      </c>
      <c r="T4394" s="167" t="s">
        <v>1361</v>
      </c>
    </row>
    <row r="4395" spans="1:20">
      <c r="A4395" s="167">
        <v>54000</v>
      </c>
      <c r="B4395" s="168">
        <v>45936</v>
      </c>
      <c r="C4395" s="168">
        <v>45936</v>
      </c>
      <c r="D4395" s="167" t="s">
        <v>5698</v>
      </c>
      <c r="E4395" s="167" t="s">
        <v>5698</v>
      </c>
      <c r="F4395" s="167" t="s">
        <v>1557</v>
      </c>
      <c r="G4395" s="167" t="s">
        <v>134</v>
      </c>
      <c r="I4395" s="167" t="s">
        <v>1650</v>
      </c>
      <c r="J4395" s="167" t="s">
        <v>1911</v>
      </c>
      <c r="K4395" s="167" t="s">
        <v>4651</v>
      </c>
      <c r="L4395" s="167" t="s">
        <v>1912</v>
      </c>
      <c r="M4395" s="167" t="s">
        <v>4652</v>
      </c>
      <c r="O4395" s="167">
        <v>11183</v>
      </c>
      <c r="P4395" s="167" t="s">
        <v>4987</v>
      </c>
      <c r="Q4395" s="167">
        <v>65.83</v>
      </c>
      <c r="S4395" s="167">
        <f t="shared" si="68"/>
        <v>65.83</v>
      </c>
      <c r="T4395" s="167" t="s">
        <v>1361</v>
      </c>
    </row>
    <row r="4396" spans="1:20">
      <c r="A4396" s="167">
        <v>54000</v>
      </c>
      <c r="B4396" s="168">
        <v>45936</v>
      </c>
      <c r="C4396" s="168">
        <v>45936</v>
      </c>
      <c r="D4396" s="167" t="s">
        <v>5699</v>
      </c>
      <c r="E4396" s="167" t="s">
        <v>5699</v>
      </c>
      <c r="F4396" s="167" t="s">
        <v>1557</v>
      </c>
      <c r="G4396" s="167" t="s">
        <v>134</v>
      </c>
      <c r="I4396" s="167" t="s">
        <v>1650</v>
      </c>
      <c r="J4396" s="167" t="s">
        <v>1911</v>
      </c>
      <c r="K4396" s="167" t="s">
        <v>4651</v>
      </c>
      <c r="L4396" s="167" t="s">
        <v>1912</v>
      </c>
      <c r="M4396" s="167" t="s">
        <v>4652</v>
      </c>
      <c r="O4396" s="167">
        <v>11184</v>
      </c>
      <c r="P4396" s="167" t="s">
        <v>4987</v>
      </c>
      <c r="Q4396" s="167">
        <v>60.24</v>
      </c>
      <c r="S4396" s="167">
        <f t="shared" si="68"/>
        <v>60.24</v>
      </c>
      <c r="T4396" s="167" t="s">
        <v>1361</v>
      </c>
    </row>
    <row r="4397" spans="1:20">
      <c r="A4397" s="167">
        <v>54000</v>
      </c>
      <c r="B4397" s="168">
        <v>45936</v>
      </c>
      <c r="C4397" s="168">
        <v>45936</v>
      </c>
      <c r="D4397" s="167" t="s">
        <v>5706</v>
      </c>
      <c r="E4397" s="167" t="s">
        <v>5706</v>
      </c>
      <c r="F4397" s="167" t="s">
        <v>1557</v>
      </c>
      <c r="G4397" s="167" t="s">
        <v>134</v>
      </c>
      <c r="I4397" s="167" t="s">
        <v>1650</v>
      </c>
      <c r="J4397" s="167" t="s">
        <v>1911</v>
      </c>
      <c r="K4397" s="167" t="s">
        <v>4651</v>
      </c>
      <c r="L4397" s="167" t="s">
        <v>1912</v>
      </c>
      <c r="M4397" s="167" t="s">
        <v>4652</v>
      </c>
      <c r="O4397" s="167">
        <v>11191</v>
      </c>
      <c r="P4397" s="167" t="s">
        <v>4987</v>
      </c>
      <c r="Q4397" s="167">
        <v>38.35</v>
      </c>
      <c r="S4397" s="167">
        <f t="shared" si="68"/>
        <v>38.35</v>
      </c>
      <c r="T4397" s="167" t="s">
        <v>1361</v>
      </c>
    </row>
    <row r="4398" spans="1:20">
      <c r="A4398" s="167">
        <v>54000</v>
      </c>
      <c r="B4398" s="168">
        <v>45936</v>
      </c>
      <c r="C4398" s="168">
        <v>45936</v>
      </c>
      <c r="D4398" s="167" t="s">
        <v>5707</v>
      </c>
      <c r="E4398" s="167" t="s">
        <v>5707</v>
      </c>
      <c r="F4398" s="167" t="s">
        <v>1557</v>
      </c>
      <c r="G4398" s="167" t="s">
        <v>134</v>
      </c>
      <c r="I4398" s="167" t="s">
        <v>1650</v>
      </c>
      <c r="J4398" s="167" t="s">
        <v>1911</v>
      </c>
      <c r="K4398" s="167" t="s">
        <v>710</v>
      </c>
      <c r="L4398" s="167" t="s">
        <v>1912</v>
      </c>
      <c r="M4398" s="167" t="s">
        <v>3579</v>
      </c>
      <c r="O4398" s="167">
        <v>11192</v>
      </c>
      <c r="P4398" s="167" t="s">
        <v>4987</v>
      </c>
      <c r="Q4398" s="167">
        <v>18.43</v>
      </c>
      <c r="S4398" s="167">
        <f t="shared" si="68"/>
        <v>18.43</v>
      </c>
      <c r="T4398" s="167" t="s">
        <v>1361</v>
      </c>
    </row>
    <row r="4399" spans="1:20">
      <c r="A4399" s="167">
        <v>54000</v>
      </c>
      <c r="B4399" s="168">
        <v>45938</v>
      </c>
      <c r="C4399" s="168">
        <v>45938</v>
      </c>
      <c r="D4399" s="167" t="s">
        <v>5719</v>
      </c>
      <c r="E4399" s="167" t="s">
        <v>5719</v>
      </c>
      <c r="F4399" s="167" t="s">
        <v>1557</v>
      </c>
      <c r="G4399" s="167" t="s">
        <v>134</v>
      </c>
      <c r="I4399" s="167" t="s">
        <v>1650</v>
      </c>
      <c r="J4399" s="167" t="s">
        <v>1911</v>
      </c>
      <c r="K4399" s="167" t="s">
        <v>3041</v>
      </c>
      <c r="L4399" s="167" t="s">
        <v>1912</v>
      </c>
      <c r="M4399" s="167" t="s">
        <v>3042</v>
      </c>
      <c r="O4399" s="167">
        <v>11202</v>
      </c>
      <c r="P4399" s="167" t="s">
        <v>4987</v>
      </c>
      <c r="Q4399" s="167">
        <v>61.09</v>
      </c>
      <c r="S4399" s="167">
        <f t="shared" si="68"/>
        <v>61.09</v>
      </c>
      <c r="T4399" s="167" t="s">
        <v>1361</v>
      </c>
    </row>
    <row r="4400" spans="1:20">
      <c r="A4400" s="167">
        <v>54000</v>
      </c>
      <c r="B4400" s="168">
        <v>45938</v>
      </c>
      <c r="C4400" s="168">
        <v>45938</v>
      </c>
      <c r="D4400" s="167" t="s">
        <v>5719</v>
      </c>
      <c r="E4400" s="167" t="s">
        <v>5719</v>
      </c>
      <c r="F4400" s="167" t="s">
        <v>1557</v>
      </c>
      <c r="G4400" s="167" t="s">
        <v>134</v>
      </c>
      <c r="I4400" s="167" t="s">
        <v>1650</v>
      </c>
      <c r="J4400" s="167" t="s">
        <v>1911</v>
      </c>
      <c r="K4400" s="167" t="s">
        <v>3041</v>
      </c>
      <c r="L4400" s="167" t="s">
        <v>1912</v>
      </c>
      <c r="M4400" s="167" t="s">
        <v>3042</v>
      </c>
      <c r="O4400" s="167">
        <v>11202</v>
      </c>
      <c r="P4400" s="167" t="s">
        <v>4987</v>
      </c>
      <c r="Q4400" s="167">
        <v>71.180000000000007</v>
      </c>
      <c r="S4400" s="167">
        <f t="shared" si="68"/>
        <v>71.180000000000007</v>
      </c>
      <c r="T4400" s="167" t="s">
        <v>1361</v>
      </c>
    </row>
    <row r="4401" spans="1:20">
      <c r="A4401" s="167">
        <v>54000</v>
      </c>
      <c r="B4401" s="168">
        <v>45938</v>
      </c>
      <c r="C4401" s="168">
        <v>45938</v>
      </c>
      <c r="D4401" s="167" t="s">
        <v>5719</v>
      </c>
      <c r="E4401" s="167" t="s">
        <v>5719</v>
      </c>
      <c r="F4401" s="167" t="s">
        <v>1648</v>
      </c>
      <c r="G4401" s="167" t="s">
        <v>1649</v>
      </c>
      <c r="I4401" s="167" t="s">
        <v>1650</v>
      </c>
      <c r="J4401" s="167" t="s">
        <v>1911</v>
      </c>
      <c r="K4401" s="167" t="s">
        <v>3041</v>
      </c>
      <c r="L4401" s="167" t="s">
        <v>1912</v>
      </c>
      <c r="M4401" s="167" t="s">
        <v>3042</v>
      </c>
      <c r="O4401" s="167">
        <v>11202</v>
      </c>
      <c r="P4401" s="167" t="s">
        <v>4987</v>
      </c>
      <c r="Q4401" s="167">
        <v>112.2</v>
      </c>
      <c r="S4401" s="167">
        <f t="shared" si="68"/>
        <v>112.2</v>
      </c>
      <c r="T4401" s="167" t="s">
        <v>1361</v>
      </c>
    </row>
    <row r="4402" spans="1:20">
      <c r="A4402" s="167">
        <v>54000</v>
      </c>
      <c r="B4402" s="168">
        <v>45938</v>
      </c>
      <c r="C4402" s="168">
        <v>45938</v>
      </c>
      <c r="D4402" s="167" t="s">
        <v>5719</v>
      </c>
      <c r="E4402" s="167" t="s">
        <v>5719</v>
      </c>
      <c r="F4402" s="167" t="s">
        <v>1648</v>
      </c>
      <c r="G4402" s="167" t="s">
        <v>1649</v>
      </c>
      <c r="I4402" s="167" t="s">
        <v>1650</v>
      </c>
      <c r="J4402" s="167" t="s">
        <v>1911</v>
      </c>
      <c r="K4402" s="167" t="s">
        <v>3041</v>
      </c>
      <c r="L4402" s="167" t="s">
        <v>1912</v>
      </c>
      <c r="M4402" s="167" t="s">
        <v>3042</v>
      </c>
      <c r="O4402" s="167">
        <v>11202</v>
      </c>
      <c r="P4402" s="167" t="s">
        <v>4987</v>
      </c>
      <c r="Q4402" s="167">
        <v>162.9</v>
      </c>
      <c r="S4402" s="167">
        <f t="shared" si="68"/>
        <v>162.9</v>
      </c>
      <c r="T4402" s="167" t="s">
        <v>1361</v>
      </c>
    </row>
    <row r="4403" spans="1:20">
      <c r="A4403" s="167">
        <v>54000</v>
      </c>
      <c r="B4403" s="168">
        <v>45938</v>
      </c>
      <c r="C4403" s="168">
        <v>45938</v>
      </c>
      <c r="D4403" s="167" t="s">
        <v>5719</v>
      </c>
      <c r="E4403" s="167" t="s">
        <v>5719</v>
      </c>
      <c r="F4403" s="167" t="s">
        <v>1648</v>
      </c>
      <c r="G4403" s="167" t="s">
        <v>1649</v>
      </c>
      <c r="I4403" s="167" t="s">
        <v>1650</v>
      </c>
      <c r="J4403" s="167" t="s">
        <v>1911</v>
      </c>
      <c r="K4403" s="167" t="s">
        <v>3041</v>
      </c>
      <c r="L4403" s="167" t="s">
        <v>1912</v>
      </c>
      <c r="M4403" s="167" t="s">
        <v>3042</v>
      </c>
      <c r="O4403" s="167">
        <v>11202</v>
      </c>
      <c r="P4403" s="167" t="s">
        <v>4987</v>
      </c>
      <c r="Q4403" s="167">
        <v>219.45</v>
      </c>
      <c r="S4403" s="167">
        <f t="shared" si="68"/>
        <v>219.45</v>
      </c>
      <c r="T4403" s="167" t="s">
        <v>1361</v>
      </c>
    </row>
    <row r="4404" spans="1:20">
      <c r="A4404" s="167">
        <v>54000</v>
      </c>
      <c r="B4404" s="168">
        <v>45938</v>
      </c>
      <c r="C4404" s="168">
        <v>45938</v>
      </c>
      <c r="D4404" s="167" t="s">
        <v>5720</v>
      </c>
      <c r="E4404" s="167" t="s">
        <v>5720</v>
      </c>
      <c r="F4404" s="167" t="s">
        <v>1557</v>
      </c>
      <c r="G4404" s="167" t="s">
        <v>134</v>
      </c>
      <c r="I4404" s="167" t="s">
        <v>1650</v>
      </c>
      <c r="J4404" s="167" t="s">
        <v>1911</v>
      </c>
      <c r="K4404" s="167" t="s">
        <v>3041</v>
      </c>
      <c r="L4404" s="167" t="s">
        <v>1912</v>
      </c>
      <c r="M4404" s="167" t="s">
        <v>3042</v>
      </c>
      <c r="O4404" s="167">
        <v>11203</v>
      </c>
      <c r="P4404" s="167" t="s">
        <v>4987</v>
      </c>
      <c r="Q4404" s="167">
        <v>30.43</v>
      </c>
      <c r="S4404" s="167">
        <f t="shared" si="68"/>
        <v>30.43</v>
      </c>
      <c r="T4404" s="167" t="s">
        <v>1361</v>
      </c>
    </row>
    <row r="4405" spans="1:20">
      <c r="A4405" s="167">
        <v>54000</v>
      </c>
      <c r="B4405" s="168">
        <v>45938</v>
      </c>
      <c r="C4405" s="168">
        <v>45938</v>
      </c>
      <c r="D4405" s="167" t="s">
        <v>5720</v>
      </c>
      <c r="E4405" s="167" t="s">
        <v>5720</v>
      </c>
      <c r="F4405" s="167" t="s">
        <v>1557</v>
      </c>
      <c r="G4405" s="167" t="s">
        <v>134</v>
      </c>
      <c r="I4405" s="167" t="s">
        <v>1650</v>
      </c>
      <c r="J4405" s="167" t="s">
        <v>1911</v>
      </c>
      <c r="K4405" s="167" t="s">
        <v>3041</v>
      </c>
      <c r="L4405" s="167" t="s">
        <v>1912</v>
      </c>
      <c r="M4405" s="167" t="s">
        <v>3042</v>
      </c>
      <c r="O4405" s="167">
        <v>11203</v>
      </c>
      <c r="P4405" s="167" t="s">
        <v>4987</v>
      </c>
      <c r="Q4405" s="167">
        <v>46.18</v>
      </c>
      <c r="S4405" s="167">
        <f t="shared" si="68"/>
        <v>46.18</v>
      </c>
      <c r="T4405" s="167" t="s">
        <v>1361</v>
      </c>
    </row>
    <row r="4406" spans="1:20">
      <c r="A4406" s="167">
        <v>54000</v>
      </c>
      <c r="B4406" s="168">
        <v>45938</v>
      </c>
      <c r="C4406" s="168">
        <v>45938</v>
      </c>
      <c r="D4406" s="167" t="s">
        <v>5720</v>
      </c>
      <c r="E4406" s="167" t="s">
        <v>5720</v>
      </c>
      <c r="F4406" s="167" t="s">
        <v>1648</v>
      </c>
      <c r="G4406" s="167" t="s">
        <v>1649</v>
      </c>
      <c r="I4406" s="167" t="s">
        <v>1650</v>
      </c>
      <c r="J4406" s="167" t="s">
        <v>1911</v>
      </c>
      <c r="K4406" s="167" t="s">
        <v>3041</v>
      </c>
      <c r="L4406" s="167" t="s">
        <v>1912</v>
      </c>
      <c r="M4406" s="167" t="s">
        <v>3042</v>
      </c>
      <c r="O4406" s="167">
        <v>11203</v>
      </c>
      <c r="P4406" s="167" t="s">
        <v>4987</v>
      </c>
      <c r="Q4406" s="167">
        <v>68.28</v>
      </c>
      <c r="S4406" s="167">
        <f t="shared" si="68"/>
        <v>68.28</v>
      </c>
      <c r="T4406" s="167" t="s">
        <v>1361</v>
      </c>
    </row>
    <row r="4407" spans="1:20">
      <c r="A4407" s="167">
        <v>54000</v>
      </c>
      <c r="B4407" s="168">
        <v>45938</v>
      </c>
      <c r="C4407" s="168">
        <v>45938</v>
      </c>
      <c r="D4407" s="167" t="s">
        <v>5720</v>
      </c>
      <c r="E4407" s="167" t="s">
        <v>5720</v>
      </c>
      <c r="F4407" s="167" t="s">
        <v>1648</v>
      </c>
      <c r="G4407" s="167" t="s">
        <v>1649</v>
      </c>
      <c r="I4407" s="167" t="s">
        <v>1650</v>
      </c>
      <c r="J4407" s="167" t="s">
        <v>1911</v>
      </c>
      <c r="K4407" s="167" t="s">
        <v>3041</v>
      </c>
      <c r="L4407" s="167" t="s">
        <v>1912</v>
      </c>
      <c r="M4407" s="167" t="s">
        <v>3042</v>
      </c>
      <c r="O4407" s="167">
        <v>11203</v>
      </c>
      <c r="P4407" s="167" t="s">
        <v>4987</v>
      </c>
      <c r="Q4407" s="167">
        <v>69.819999999999993</v>
      </c>
      <c r="S4407" s="167">
        <f t="shared" si="68"/>
        <v>69.819999999999993</v>
      </c>
      <c r="T4407" s="167" t="s">
        <v>1361</v>
      </c>
    </row>
    <row r="4408" spans="1:20">
      <c r="A4408" s="167">
        <v>54000</v>
      </c>
      <c r="B4408" s="168">
        <v>45938</v>
      </c>
      <c r="C4408" s="168">
        <v>45938</v>
      </c>
      <c r="D4408" s="167" t="s">
        <v>5720</v>
      </c>
      <c r="E4408" s="167" t="s">
        <v>5720</v>
      </c>
      <c r="F4408" s="167" t="s">
        <v>1648</v>
      </c>
      <c r="G4408" s="167" t="s">
        <v>1649</v>
      </c>
      <c r="I4408" s="167" t="s">
        <v>1650</v>
      </c>
      <c r="J4408" s="167" t="s">
        <v>1911</v>
      </c>
      <c r="K4408" s="167" t="s">
        <v>3041</v>
      </c>
      <c r="L4408" s="167" t="s">
        <v>1912</v>
      </c>
      <c r="M4408" s="167" t="s">
        <v>3042</v>
      </c>
      <c r="O4408" s="167">
        <v>11203</v>
      </c>
      <c r="P4408" s="167" t="s">
        <v>4987</v>
      </c>
      <c r="Q4408" s="167">
        <v>116.44</v>
      </c>
      <c r="S4408" s="167">
        <f t="shared" si="68"/>
        <v>116.44</v>
      </c>
      <c r="T4408" s="167" t="s">
        <v>1361</v>
      </c>
    </row>
    <row r="4409" spans="1:20">
      <c r="A4409" s="167">
        <v>54000</v>
      </c>
      <c r="B4409" s="168">
        <v>45938</v>
      </c>
      <c r="C4409" s="168">
        <v>45938</v>
      </c>
      <c r="D4409" s="167" t="s">
        <v>5721</v>
      </c>
      <c r="E4409" s="167" t="s">
        <v>5721</v>
      </c>
      <c r="F4409" s="167" t="s">
        <v>1557</v>
      </c>
      <c r="G4409" s="167" t="s">
        <v>134</v>
      </c>
      <c r="I4409" s="167" t="s">
        <v>1650</v>
      </c>
      <c r="J4409" s="167" t="s">
        <v>1911</v>
      </c>
      <c r="K4409" s="167" t="s">
        <v>3041</v>
      </c>
      <c r="L4409" s="167" t="s">
        <v>1912</v>
      </c>
      <c r="M4409" s="167" t="s">
        <v>3042</v>
      </c>
      <c r="O4409" s="167">
        <v>11204</v>
      </c>
      <c r="P4409" s="167" t="s">
        <v>4987</v>
      </c>
      <c r="Q4409" s="167">
        <v>29.05</v>
      </c>
      <c r="S4409" s="167">
        <f t="shared" si="68"/>
        <v>29.05</v>
      </c>
      <c r="T4409" s="167" t="s">
        <v>1361</v>
      </c>
    </row>
    <row r="4410" spans="1:20">
      <c r="A4410" s="167">
        <v>54000</v>
      </c>
      <c r="B4410" s="168">
        <v>45938</v>
      </c>
      <c r="C4410" s="168">
        <v>45938</v>
      </c>
      <c r="D4410" s="167" t="s">
        <v>5721</v>
      </c>
      <c r="E4410" s="167" t="s">
        <v>5721</v>
      </c>
      <c r="F4410" s="167" t="s">
        <v>1557</v>
      </c>
      <c r="G4410" s="167" t="s">
        <v>134</v>
      </c>
      <c r="I4410" s="167" t="s">
        <v>1650</v>
      </c>
      <c r="J4410" s="167" t="s">
        <v>1911</v>
      </c>
      <c r="K4410" s="167" t="s">
        <v>3041</v>
      </c>
      <c r="L4410" s="167" t="s">
        <v>1912</v>
      </c>
      <c r="M4410" s="167" t="s">
        <v>3042</v>
      </c>
      <c r="O4410" s="167">
        <v>11204</v>
      </c>
      <c r="P4410" s="167" t="s">
        <v>4987</v>
      </c>
      <c r="Q4410" s="167">
        <v>30.36</v>
      </c>
      <c r="S4410" s="167">
        <f t="shared" si="68"/>
        <v>30.36</v>
      </c>
      <c r="T4410" s="167" t="s">
        <v>1361</v>
      </c>
    </row>
    <row r="4411" spans="1:20">
      <c r="A4411" s="167">
        <v>54000</v>
      </c>
      <c r="B4411" s="168">
        <v>45938</v>
      </c>
      <c r="C4411" s="168">
        <v>45938</v>
      </c>
      <c r="D4411" s="167" t="s">
        <v>5721</v>
      </c>
      <c r="E4411" s="167" t="s">
        <v>5721</v>
      </c>
      <c r="F4411" s="167" t="s">
        <v>1557</v>
      </c>
      <c r="G4411" s="167" t="s">
        <v>134</v>
      </c>
      <c r="I4411" s="167" t="s">
        <v>1650</v>
      </c>
      <c r="J4411" s="167" t="s">
        <v>1911</v>
      </c>
      <c r="K4411" s="167" t="s">
        <v>3041</v>
      </c>
      <c r="L4411" s="167" t="s">
        <v>1912</v>
      </c>
      <c r="M4411" s="167" t="s">
        <v>3042</v>
      </c>
      <c r="O4411" s="167">
        <v>11204</v>
      </c>
      <c r="P4411" s="167" t="s">
        <v>4987</v>
      </c>
      <c r="Q4411" s="167">
        <v>35.380000000000003</v>
      </c>
      <c r="S4411" s="167">
        <f t="shared" si="68"/>
        <v>35.380000000000003</v>
      </c>
      <c r="T4411" s="167" t="s">
        <v>1361</v>
      </c>
    </row>
    <row r="4412" spans="1:20">
      <c r="A4412" s="167">
        <v>54000</v>
      </c>
      <c r="B4412" s="168">
        <v>45938</v>
      </c>
      <c r="C4412" s="168">
        <v>45938</v>
      </c>
      <c r="D4412" s="167" t="s">
        <v>5721</v>
      </c>
      <c r="E4412" s="167" t="s">
        <v>5721</v>
      </c>
      <c r="F4412" s="167" t="s">
        <v>1557</v>
      </c>
      <c r="G4412" s="167" t="s">
        <v>134</v>
      </c>
      <c r="I4412" s="167" t="s">
        <v>1650</v>
      </c>
      <c r="J4412" s="167" t="s">
        <v>1911</v>
      </c>
      <c r="K4412" s="167" t="s">
        <v>3041</v>
      </c>
      <c r="L4412" s="167" t="s">
        <v>1912</v>
      </c>
      <c r="M4412" s="167" t="s">
        <v>3042</v>
      </c>
      <c r="O4412" s="167">
        <v>11204</v>
      </c>
      <c r="P4412" s="167" t="s">
        <v>4987</v>
      </c>
      <c r="Q4412" s="167">
        <v>39.85</v>
      </c>
      <c r="S4412" s="167">
        <f t="shared" si="68"/>
        <v>39.85</v>
      </c>
      <c r="T4412" s="167" t="s">
        <v>1361</v>
      </c>
    </row>
    <row r="4413" spans="1:20">
      <c r="A4413" s="167">
        <v>54000</v>
      </c>
      <c r="B4413" s="168">
        <v>45938</v>
      </c>
      <c r="C4413" s="168">
        <v>45938</v>
      </c>
      <c r="D4413" s="167" t="s">
        <v>5721</v>
      </c>
      <c r="E4413" s="167" t="s">
        <v>5721</v>
      </c>
      <c r="F4413" s="167" t="s">
        <v>1557</v>
      </c>
      <c r="G4413" s="167" t="s">
        <v>134</v>
      </c>
      <c r="I4413" s="167" t="s">
        <v>1650</v>
      </c>
      <c r="J4413" s="167" t="s">
        <v>1911</v>
      </c>
      <c r="K4413" s="167" t="s">
        <v>3041</v>
      </c>
      <c r="L4413" s="167" t="s">
        <v>1912</v>
      </c>
      <c r="M4413" s="167" t="s">
        <v>3042</v>
      </c>
      <c r="O4413" s="167">
        <v>11204</v>
      </c>
      <c r="P4413" s="167" t="s">
        <v>4987</v>
      </c>
      <c r="Q4413" s="167">
        <v>46.08</v>
      </c>
      <c r="S4413" s="167">
        <f t="shared" si="68"/>
        <v>46.08</v>
      </c>
      <c r="T4413" s="167" t="s">
        <v>1361</v>
      </c>
    </row>
    <row r="4414" spans="1:20">
      <c r="A4414" s="167">
        <v>54000</v>
      </c>
      <c r="B4414" s="168">
        <v>45938</v>
      </c>
      <c r="C4414" s="168">
        <v>45938</v>
      </c>
      <c r="D4414" s="167" t="s">
        <v>5721</v>
      </c>
      <c r="E4414" s="167" t="s">
        <v>5721</v>
      </c>
      <c r="F4414" s="167" t="s">
        <v>1557</v>
      </c>
      <c r="G4414" s="167" t="s">
        <v>134</v>
      </c>
      <c r="I4414" s="167" t="s">
        <v>1650</v>
      </c>
      <c r="J4414" s="167" t="s">
        <v>1911</v>
      </c>
      <c r="K4414" s="167" t="s">
        <v>3041</v>
      </c>
      <c r="L4414" s="167" t="s">
        <v>1912</v>
      </c>
      <c r="M4414" s="167" t="s">
        <v>3042</v>
      </c>
      <c r="O4414" s="167">
        <v>11204</v>
      </c>
      <c r="P4414" s="167" t="s">
        <v>4987</v>
      </c>
      <c r="Q4414" s="167">
        <v>62.28</v>
      </c>
      <c r="S4414" s="167">
        <f t="shared" si="68"/>
        <v>62.28</v>
      </c>
      <c r="T4414" s="167" t="s">
        <v>1361</v>
      </c>
    </row>
    <row r="4415" spans="1:20">
      <c r="A4415" s="167">
        <v>54000</v>
      </c>
      <c r="B4415" s="168">
        <v>45938</v>
      </c>
      <c r="C4415" s="168">
        <v>45938</v>
      </c>
      <c r="D4415" s="167" t="s">
        <v>5721</v>
      </c>
      <c r="E4415" s="167" t="s">
        <v>5721</v>
      </c>
      <c r="F4415" s="167" t="s">
        <v>1557</v>
      </c>
      <c r="G4415" s="167" t="s">
        <v>134</v>
      </c>
      <c r="I4415" s="167" t="s">
        <v>1650</v>
      </c>
      <c r="J4415" s="167" t="s">
        <v>1911</v>
      </c>
      <c r="K4415" s="167" t="s">
        <v>3041</v>
      </c>
      <c r="L4415" s="167" t="s">
        <v>1912</v>
      </c>
      <c r="M4415" s="167" t="s">
        <v>3042</v>
      </c>
      <c r="O4415" s="167">
        <v>11204</v>
      </c>
      <c r="P4415" s="167" t="s">
        <v>4987</v>
      </c>
      <c r="Q4415" s="167">
        <v>67.3</v>
      </c>
      <c r="S4415" s="167">
        <f t="shared" si="68"/>
        <v>67.3</v>
      </c>
      <c r="T4415" s="167" t="s">
        <v>1361</v>
      </c>
    </row>
    <row r="4416" spans="1:20">
      <c r="A4416" s="167">
        <v>54000</v>
      </c>
      <c r="B4416" s="168">
        <v>45938</v>
      </c>
      <c r="C4416" s="168">
        <v>45938</v>
      </c>
      <c r="D4416" s="167" t="s">
        <v>5721</v>
      </c>
      <c r="E4416" s="167" t="s">
        <v>5721</v>
      </c>
      <c r="F4416" s="167" t="s">
        <v>1648</v>
      </c>
      <c r="G4416" s="167" t="s">
        <v>1649</v>
      </c>
      <c r="I4416" s="167" t="s">
        <v>1650</v>
      </c>
      <c r="J4416" s="167" t="s">
        <v>1911</v>
      </c>
      <c r="K4416" s="167" t="s">
        <v>3041</v>
      </c>
      <c r="L4416" s="167" t="s">
        <v>1912</v>
      </c>
      <c r="M4416" s="167" t="s">
        <v>3042</v>
      </c>
      <c r="O4416" s="167">
        <v>11204</v>
      </c>
      <c r="P4416" s="167" t="s">
        <v>4987</v>
      </c>
      <c r="Q4416" s="167">
        <v>69.66</v>
      </c>
      <c r="S4416" s="167">
        <f t="shared" si="68"/>
        <v>69.66</v>
      </c>
      <c r="T4416" s="167" t="s">
        <v>1361</v>
      </c>
    </row>
    <row r="4417" spans="1:20">
      <c r="A4417" s="167">
        <v>54000</v>
      </c>
      <c r="B4417" s="168">
        <v>45938</v>
      </c>
      <c r="C4417" s="168">
        <v>45938</v>
      </c>
      <c r="D4417" s="167" t="s">
        <v>5722</v>
      </c>
      <c r="E4417" s="167" t="s">
        <v>5722</v>
      </c>
      <c r="F4417" s="167" t="s">
        <v>1648</v>
      </c>
      <c r="G4417" s="167" t="s">
        <v>1649</v>
      </c>
      <c r="I4417" s="167" t="s">
        <v>1650</v>
      </c>
      <c r="J4417" s="167" t="s">
        <v>1911</v>
      </c>
      <c r="K4417" s="167" t="s">
        <v>4651</v>
      </c>
      <c r="L4417" s="167" t="s">
        <v>1912</v>
      </c>
      <c r="M4417" s="167" t="s">
        <v>4652</v>
      </c>
      <c r="O4417" s="167">
        <v>11205</v>
      </c>
      <c r="P4417" s="167" t="s">
        <v>4987</v>
      </c>
      <c r="Q4417" s="167">
        <v>300</v>
      </c>
      <c r="S4417" s="167">
        <f t="shared" si="68"/>
        <v>300</v>
      </c>
      <c r="T4417" s="167" t="s">
        <v>1361</v>
      </c>
    </row>
    <row r="4418" spans="1:20">
      <c r="A4418" s="167">
        <v>54000</v>
      </c>
      <c r="B4418" s="168">
        <v>45938</v>
      </c>
      <c r="C4418" s="168">
        <v>45938</v>
      </c>
      <c r="D4418" s="167" t="s">
        <v>5723</v>
      </c>
      <c r="E4418" s="167" t="s">
        <v>5723</v>
      </c>
      <c r="F4418" s="167" t="s">
        <v>1557</v>
      </c>
      <c r="G4418" s="167" t="s">
        <v>134</v>
      </c>
      <c r="I4418" s="167" t="s">
        <v>1650</v>
      </c>
      <c r="J4418" s="167" t="s">
        <v>1911</v>
      </c>
      <c r="K4418" s="167" t="s">
        <v>3252</v>
      </c>
      <c r="L4418" s="167" t="s">
        <v>1912</v>
      </c>
      <c r="M4418" s="167" t="s">
        <v>3253</v>
      </c>
      <c r="O4418" s="167">
        <v>11219</v>
      </c>
      <c r="P4418" s="167" t="s">
        <v>4987</v>
      </c>
      <c r="Q4418" s="167">
        <v>636.97</v>
      </c>
      <c r="S4418" s="167">
        <f t="shared" si="68"/>
        <v>636.97</v>
      </c>
      <c r="T4418" s="167" t="s">
        <v>1361</v>
      </c>
    </row>
    <row r="4419" spans="1:20">
      <c r="A4419" s="167">
        <v>54000</v>
      </c>
      <c r="B4419" s="168">
        <v>45938</v>
      </c>
      <c r="C4419" s="168">
        <v>45938</v>
      </c>
      <c r="D4419" s="167" t="s">
        <v>5724</v>
      </c>
      <c r="E4419" s="167" t="s">
        <v>5724</v>
      </c>
      <c r="F4419" s="167" t="s">
        <v>1557</v>
      </c>
      <c r="G4419" s="167" t="s">
        <v>134</v>
      </c>
      <c r="I4419" s="167" t="s">
        <v>1650</v>
      </c>
      <c r="J4419" s="167" t="s">
        <v>1911</v>
      </c>
      <c r="K4419" s="167" t="s">
        <v>4651</v>
      </c>
      <c r="L4419" s="167" t="s">
        <v>1912</v>
      </c>
      <c r="M4419" s="167" t="s">
        <v>4652</v>
      </c>
      <c r="O4419" s="167">
        <v>11206</v>
      </c>
      <c r="P4419" s="167" t="s">
        <v>4987</v>
      </c>
      <c r="Q4419" s="167">
        <v>59.92</v>
      </c>
      <c r="S4419" s="167">
        <f t="shared" ref="S4419:S4482" si="69">Q4419-R4419</f>
        <v>59.92</v>
      </c>
      <c r="T4419" s="167" t="s">
        <v>1361</v>
      </c>
    </row>
    <row r="4420" spans="1:20">
      <c r="A4420" s="167">
        <v>54000</v>
      </c>
      <c r="B4420" s="168">
        <v>45938</v>
      </c>
      <c r="C4420" s="168">
        <v>45938</v>
      </c>
      <c r="D4420" s="167" t="s">
        <v>5725</v>
      </c>
      <c r="E4420" s="167" t="s">
        <v>5725</v>
      </c>
      <c r="F4420" s="167" t="s">
        <v>1648</v>
      </c>
      <c r="G4420" s="167" t="s">
        <v>1649</v>
      </c>
      <c r="I4420" s="167" t="s">
        <v>1650</v>
      </c>
      <c r="J4420" s="167" t="s">
        <v>1911</v>
      </c>
      <c r="K4420" s="167" t="s">
        <v>4651</v>
      </c>
      <c r="L4420" s="167" t="s">
        <v>1912</v>
      </c>
      <c r="M4420" s="167" t="s">
        <v>4652</v>
      </c>
      <c r="O4420" s="167">
        <v>11207</v>
      </c>
      <c r="P4420" s="167" t="s">
        <v>4987</v>
      </c>
      <c r="Q4420" s="167">
        <v>118.84</v>
      </c>
      <c r="S4420" s="167">
        <f t="shared" si="69"/>
        <v>118.84</v>
      </c>
      <c r="T4420" s="167" t="s">
        <v>1361</v>
      </c>
    </row>
    <row r="4421" spans="1:20">
      <c r="A4421" s="167">
        <v>54000</v>
      </c>
      <c r="B4421" s="168">
        <v>45938</v>
      </c>
      <c r="C4421" s="168">
        <v>45938</v>
      </c>
      <c r="D4421" s="167" t="s">
        <v>5726</v>
      </c>
      <c r="E4421" s="167" t="s">
        <v>5726</v>
      </c>
      <c r="F4421" s="167" t="s">
        <v>1557</v>
      </c>
      <c r="G4421" s="167" t="s">
        <v>134</v>
      </c>
      <c r="I4421" s="167" t="s">
        <v>1650</v>
      </c>
      <c r="J4421" s="167" t="s">
        <v>1911</v>
      </c>
      <c r="K4421" s="167" t="s">
        <v>3252</v>
      </c>
      <c r="L4421" s="167" t="s">
        <v>1912</v>
      </c>
      <c r="M4421" s="167" t="s">
        <v>3253</v>
      </c>
      <c r="O4421" s="167">
        <v>11209</v>
      </c>
      <c r="P4421" s="167" t="s">
        <v>4987</v>
      </c>
      <c r="Q4421" s="167">
        <v>23.71</v>
      </c>
      <c r="S4421" s="167">
        <f t="shared" si="69"/>
        <v>23.71</v>
      </c>
      <c r="T4421" s="167" t="s">
        <v>1361</v>
      </c>
    </row>
    <row r="4422" spans="1:20">
      <c r="A4422" s="167">
        <v>54000</v>
      </c>
      <c r="B4422" s="168">
        <v>45938</v>
      </c>
      <c r="C4422" s="168">
        <v>45938</v>
      </c>
      <c r="D4422" s="167" t="s">
        <v>5726</v>
      </c>
      <c r="E4422" s="167" t="s">
        <v>5726</v>
      </c>
      <c r="F4422" s="167" t="s">
        <v>1557</v>
      </c>
      <c r="G4422" s="167" t="s">
        <v>134</v>
      </c>
      <c r="I4422" s="167" t="s">
        <v>1650</v>
      </c>
      <c r="J4422" s="167" t="s">
        <v>1911</v>
      </c>
      <c r="K4422" s="167" t="s">
        <v>3252</v>
      </c>
      <c r="L4422" s="167" t="s">
        <v>1912</v>
      </c>
      <c r="M4422" s="167" t="s">
        <v>3253</v>
      </c>
      <c r="O4422" s="167">
        <v>11209</v>
      </c>
      <c r="P4422" s="167" t="s">
        <v>4987</v>
      </c>
      <c r="Q4422" s="167">
        <v>25.18</v>
      </c>
      <c r="S4422" s="167">
        <f t="shared" si="69"/>
        <v>25.18</v>
      </c>
      <c r="T4422" s="167" t="s">
        <v>1361</v>
      </c>
    </row>
    <row r="4423" spans="1:20">
      <c r="A4423" s="167">
        <v>54000</v>
      </c>
      <c r="B4423" s="168">
        <v>45938</v>
      </c>
      <c r="C4423" s="168">
        <v>45938</v>
      </c>
      <c r="D4423" s="167" t="s">
        <v>5726</v>
      </c>
      <c r="E4423" s="167" t="s">
        <v>5726</v>
      </c>
      <c r="F4423" s="167" t="s">
        <v>1557</v>
      </c>
      <c r="G4423" s="167" t="s">
        <v>134</v>
      </c>
      <c r="I4423" s="167" t="s">
        <v>1650</v>
      </c>
      <c r="J4423" s="167" t="s">
        <v>1911</v>
      </c>
      <c r="K4423" s="167" t="s">
        <v>3252</v>
      </c>
      <c r="L4423" s="167" t="s">
        <v>1912</v>
      </c>
      <c r="M4423" s="167" t="s">
        <v>3253</v>
      </c>
      <c r="O4423" s="167">
        <v>11209</v>
      </c>
      <c r="P4423" s="167" t="s">
        <v>4987</v>
      </c>
      <c r="Q4423" s="167">
        <v>49.03</v>
      </c>
      <c r="S4423" s="167">
        <f t="shared" si="69"/>
        <v>49.03</v>
      </c>
      <c r="T4423" s="167" t="s">
        <v>1361</v>
      </c>
    </row>
    <row r="4424" spans="1:20">
      <c r="A4424" s="167">
        <v>54000</v>
      </c>
      <c r="B4424" s="168">
        <v>45938</v>
      </c>
      <c r="C4424" s="168">
        <v>45938</v>
      </c>
      <c r="D4424" s="167" t="s">
        <v>5726</v>
      </c>
      <c r="E4424" s="167" t="s">
        <v>5726</v>
      </c>
      <c r="F4424" s="167" t="s">
        <v>1557</v>
      </c>
      <c r="G4424" s="167" t="s">
        <v>134</v>
      </c>
      <c r="I4424" s="167" t="s">
        <v>1650</v>
      </c>
      <c r="J4424" s="167" t="s">
        <v>1911</v>
      </c>
      <c r="K4424" s="167" t="s">
        <v>3252</v>
      </c>
      <c r="L4424" s="167" t="s">
        <v>1912</v>
      </c>
      <c r="M4424" s="167" t="s">
        <v>3253</v>
      </c>
      <c r="O4424" s="167">
        <v>11209</v>
      </c>
      <c r="P4424" s="167" t="s">
        <v>4987</v>
      </c>
      <c r="Q4424" s="167">
        <v>51.26</v>
      </c>
      <c r="S4424" s="167">
        <f t="shared" si="69"/>
        <v>51.26</v>
      </c>
      <c r="T4424" s="167" t="s">
        <v>1361</v>
      </c>
    </row>
    <row r="4425" spans="1:20">
      <c r="A4425" s="167">
        <v>54000</v>
      </c>
      <c r="B4425" s="168">
        <v>45938</v>
      </c>
      <c r="C4425" s="168">
        <v>45938</v>
      </c>
      <c r="D4425" s="167" t="s">
        <v>5727</v>
      </c>
      <c r="E4425" s="167" t="s">
        <v>5727</v>
      </c>
      <c r="F4425" s="167" t="s">
        <v>1557</v>
      </c>
      <c r="G4425" s="167" t="s">
        <v>134</v>
      </c>
      <c r="I4425" s="167" t="s">
        <v>1650</v>
      </c>
      <c r="J4425" s="167" t="s">
        <v>1911</v>
      </c>
      <c r="K4425" s="167" t="s">
        <v>3252</v>
      </c>
      <c r="L4425" s="167" t="s">
        <v>1912</v>
      </c>
      <c r="M4425" s="167" t="s">
        <v>3253</v>
      </c>
      <c r="O4425" s="167">
        <v>11210</v>
      </c>
      <c r="P4425" s="167" t="s">
        <v>4987</v>
      </c>
      <c r="Q4425" s="167">
        <v>41.11</v>
      </c>
      <c r="S4425" s="167">
        <f t="shared" si="69"/>
        <v>41.11</v>
      </c>
      <c r="T4425" s="167" t="s">
        <v>1361</v>
      </c>
    </row>
    <row r="4426" spans="1:20">
      <c r="A4426" s="167">
        <v>54000</v>
      </c>
      <c r="B4426" s="168">
        <v>45938</v>
      </c>
      <c r="C4426" s="168">
        <v>45938</v>
      </c>
      <c r="D4426" s="167" t="s">
        <v>5727</v>
      </c>
      <c r="E4426" s="167" t="s">
        <v>5727</v>
      </c>
      <c r="F4426" s="167" t="s">
        <v>1557</v>
      </c>
      <c r="G4426" s="167" t="s">
        <v>134</v>
      </c>
      <c r="I4426" s="167" t="s">
        <v>1650</v>
      </c>
      <c r="J4426" s="167" t="s">
        <v>1911</v>
      </c>
      <c r="K4426" s="167" t="s">
        <v>3252</v>
      </c>
      <c r="L4426" s="167" t="s">
        <v>1912</v>
      </c>
      <c r="M4426" s="167" t="s">
        <v>3253</v>
      </c>
      <c r="O4426" s="167">
        <v>11210</v>
      </c>
      <c r="P4426" s="167" t="s">
        <v>4987</v>
      </c>
      <c r="Q4426" s="167">
        <v>158.72999999999999</v>
      </c>
      <c r="S4426" s="167">
        <f t="shared" si="69"/>
        <v>158.72999999999999</v>
      </c>
      <c r="T4426" s="167" t="s">
        <v>1361</v>
      </c>
    </row>
    <row r="4427" spans="1:20">
      <c r="A4427" s="167">
        <v>54000</v>
      </c>
      <c r="B4427" s="168">
        <v>45938</v>
      </c>
      <c r="C4427" s="168">
        <v>45938</v>
      </c>
      <c r="D4427" s="167" t="s">
        <v>5728</v>
      </c>
      <c r="E4427" s="167" t="s">
        <v>5728</v>
      </c>
      <c r="F4427" s="167" t="s">
        <v>1557</v>
      </c>
      <c r="G4427" s="167" t="s">
        <v>134</v>
      </c>
      <c r="I4427" s="167" t="s">
        <v>1650</v>
      </c>
      <c r="J4427" s="167" t="s">
        <v>1911</v>
      </c>
      <c r="K4427" s="167" t="s">
        <v>3252</v>
      </c>
      <c r="L4427" s="167" t="s">
        <v>1912</v>
      </c>
      <c r="M4427" s="167" t="s">
        <v>3253</v>
      </c>
      <c r="O4427" s="167">
        <v>11208</v>
      </c>
      <c r="P4427" s="167" t="s">
        <v>4987</v>
      </c>
      <c r="Q4427" s="167">
        <v>13.61</v>
      </c>
      <c r="S4427" s="167">
        <f t="shared" si="69"/>
        <v>13.61</v>
      </c>
      <c r="T4427" s="167" t="s">
        <v>1361</v>
      </c>
    </row>
    <row r="4428" spans="1:20">
      <c r="A4428" s="167">
        <v>54000</v>
      </c>
      <c r="B4428" s="168">
        <v>45938</v>
      </c>
      <c r="C4428" s="168">
        <v>45938</v>
      </c>
      <c r="D4428" s="167" t="s">
        <v>5728</v>
      </c>
      <c r="E4428" s="167" t="s">
        <v>5728</v>
      </c>
      <c r="F4428" s="167" t="s">
        <v>1557</v>
      </c>
      <c r="G4428" s="167" t="s">
        <v>134</v>
      </c>
      <c r="I4428" s="167" t="s">
        <v>1650</v>
      </c>
      <c r="J4428" s="167" t="s">
        <v>1911</v>
      </c>
      <c r="K4428" s="167" t="s">
        <v>3252</v>
      </c>
      <c r="L4428" s="167" t="s">
        <v>1912</v>
      </c>
      <c r="M4428" s="167" t="s">
        <v>3253</v>
      </c>
      <c r="O4428" s="167">
        <v>11208</v>
      </c>
      <c r="P4428" s="167" t="s">
        <v>4987</v>
      </c>
      <c r="Q4428" s="167">
        <v>27.19</v>
      </c>
      <c r="S4428" s="167">
        <f t="shared" si="69"/>
        <v>27.19</v>
      </c>
      <c r="T4428" s="167" t="s">
        <v>1361</v>
      </c>
    </row>
    <row r="4429" spans="1:20">
      <c r="A4429" s="167">
        <v>54000</v>
      </c>
      <c r="B4429" s="168">
        <v>45938</v>
      </c>
      <c r="C4429" s="168">
        <v>45938</v>
      </c>
      <c r="D4429" s="167" t="s">
        <v>5728</v>
      </c>
      <c r="E4429" s="167" t="s">
        <v>5728</v>
      </c>
      <c r="F4429" s="167" t="s">
        <v>1557</v>
      </c>
      <c r="G4429" s="167" t="s">
        <v>134</v>
      </c>
      <c r="I4429" s="167" t="s">
        <v>1650</v>
      </c>
      <c r="J4429" s="167" t="s">
        <v>1911</v>
      </c>
      <c r="K4429" s="167" t="s">
        <v>3252</v>
      </c>
      <c r="L4429" s="167" t="s">
        <v>1912</v>
      </c>
      <c r="M4429" s="167" t="s">
        <v>3253</v>
      </c>
      <c r="O4429" s="167">
        <v>11208</v>
      </c>
      <c r="P4429" s="167" t="s">
        <v>4987</v>
      </c>
      <c r="Q4429" s="167">
        <v>81.790000000000006</v>
      </c>
      <c r="S4429" s="167">
        <f t="shared" si="69"/>
        <v>81.790000000000006</v>
      </c>
      <c r="T4429" s="167" t="s">
        <v>1361</v>
      </c>
    </row>
    <row r="4430" spans="1:20">
      <c r="A4430" s="167">
        <v>54000</v>
      </c>
      <c r="B4430" s="168">
        <v>45938</v>
      </c>
      <c r="C4430" s="168">
        <v>45938</v>
      </c>
      <c r="D4430" s="167" t="s">
        <v>5729</v>
      </c>
      <c r="E4430" s="167" t="s">
        <v>5729</v>
      </c>
      <c r="F4430" s="167" t="s">
        <v>1557</v>
      </c>
      <c r="G4430" s="167" t="s">
        <v>134</v>
      </c>
      <c r="I4430" s="167" t="s">
        <v>1650</v>
      </c>
      <c r="J4430" s="167" t="s">
        <v>1911</v>
      </c>
      <c r="K4430" s="167" t="s">
        <v>3252</v>
      </c>
      <c r="L4430" s="167" t="s">
        <v>1912</v>
      </c>
      <c r="M4430" s="167" t="s">
        <v>3253</v>
      </c>
      <c r="O4430" s="167">
        <v>11211</v>
      </c>
      <c r="P4430" s="167" t="s">
        <v>4987</v>
      </c>
      <c r="Q4430" s="167">
        <v>113.7</v>
      </c>
      <c r="S4430" s="167">
        <f t="shared" si="69"/>
        <v>113.7</v>
      </c>
      <c r="T4430" s="167" t="s">
        <v>1361</v>
      </c>
    </row>
    <row r="4431" spans="1:20">
      <c r="A4431" s="167">
        <v>54000</v>
      </c>
      <c r="B4431" s="168">
        <v>45938</v>
      </c>
      <c r="C4431" s="168">
        <v>45938</v>
      </c>
      <c r="D4431" s="167" t="s">
        <v>5729</v>
      </c>
      <c r="E4431" s="167" t="s">
        <v>5729</v>
      </c>
      <c r="F4431" s="167" t="s">
        <v>1648</v>
      </c>
      <c r="G4431" s="167" t="s">
        <v>1649</v>
      </c>
      <c r="I4431" s="167" t="s">
        <v>1650</v>
      </c>
      <c r="J4431" s="167" t="s">
        <v>1911</v>
      </c>
      <c r="K4431" s="167" t="s">
        <v>3252</v>
      </c>
      <c r="L4431" s="167" t="s">
        <v>1912</v>
      </c>
      <c r="M4431" s="167" t="s">
        <v>3253</v>
      </c>
      <c r="O4431" s="167">
        <v>11211</v>
      </c>
      <c r="P4431" s="167" t="s">
        <v>4987</v>
      </c>
      <c r="Q4431" s="167">
        <v>57.34</v>
      </c>
      <c r="S4431" s="167">
        <f t="shared" si="69"/>
        <v>57.34</v>
      </c>
      <c r="T4431" s="167" t="s">
        <v>1361</v>
      </c>
    </row>
    <row r="4432" spans="1:20">
      <c r="A4432" s="167">
        <v>54000</v>
      </c>
      <c r="B4432" s="168">
        <v>45938</v>
      </c>
      <c r="C4432" s="168">
        <v>45938</v>
      </c>
      <c r="D4432" s="167" t="s">
        <v>5730</v>
      </c>
      <c r="E4432" s="167" t="s">
        <v>5730</v>
      </c>
      <c r="F4432" s="167" t="s">
        <v>1557</v>
      </c>
      <c r="G4432" s="167" t="s">
        <v>134</v>
      </c>
      <c r="I4432" s="167" t="s">
        <v>1650</v>
      </c>
      <c r="J4432" s="167" t="s">
        <v>1911</v>
      </c>
      <c r="K4432" s="167" t="s">
        <v>3252</v>
      </c>
      <c r="L4432" s="167" t="s">
        <v>1912</v>
      </c>
      <c r="M4432" s="167" t="s">
        <v>3253</v>
      </c>
      <c r="O4432" s="167">
        <v>11212</v>
      </c>
      <c r="P4432" s="167" t="s">
        <v>4987</v>
      </c>
      <c r="Q4432" s="167">
        <v>26.08</v>
      </c>
      <c r="S4432" s="167">
        <f t="shared" si="69"/>
        <v>26.08</v>
      </c>
      <c r="T4432" s="167" t="s">
        <v>1361</v>
      </c>
    </row>
    <row r="4433" spans="1:20">
      <c r="A4433" s="167">
        <v>54000</v>
      </c>
      <c r="B4433" s="168">
        <v>45938</v>
      </c>
      <c r="C4433" s="168">
        <v>45938</v>
      </c>
      <c r="D4433" s="167" t="s">
        <v>5730</v>
      </c>
      <c r="E4433" s="167" t="s">
        <v>5730</v>
      </c>
      <c r="F4433" s="167" t="s">
        <v>1557</v>
      </c>
      <c r="G4433" s="167" t="s">
        <v>134</v>
      </c>
      <c r="I4433" s="167" t="s">
        <v>1650</v>
      </c>
      <c r="J4433" s="167" t="s">
        <v>1911</v>
      </c>
      <c r="K4433" s="167" t="s">
        <v>3252</v>
      </c>
      <c r="L4433" s="167" t="s">
        <v>1912</v>
      </c>
      <c r="M4433" s="167" t="s">
        <v>3253</v>
      </c>
      <c r="O4433" s="167">
        <v>11212</v>
      </c>
      <c r="P4433" s="167" t="s">
        <v>4987</v>
      </c>
      <c r="Q4433" s="167">
        <v>54.19</v>
      </c>
      <c r="S4433" s="167">
        <f t="shared" si="69"/>
        <v>54.19</v>
      </c>
      <c r="T4433" s="167" t="s">
        <v>1361</v>
      </c>
    </row>
    <row r="4434" spans="1:20">
      <c r="A4434" s="167">
        <v>54000</v>
      </c>
      <c r="B4434" s="168">
        <v>45938</v>
      </c>
      <c r="C4434" s="168">
        <v>45938</v>
      </c>
      <c r="D4434" s="167" t="s">
        <v>5731</v>
      </c>
      <c r="E4434" s="167" t="s">
        <v>5731</v>
      </c>
      <c r="F4434" s="167" t="s">
        <v>1557</v>
      </c>
      <c r="G4434" s="167" t="s">
        <v>134</v>
      </c>
      <c r="I4434" s="167" t="s">
        <v>1650</v>
      </c>
      <c r="J4434" s="167" t="s">
        <v>1911</v>
      </c>
      <c r="K4434" s="167" t="s">
        <v>3252</v>
      </c>
      <c r="L4434" s="167" t="s">
        <v>1912</v>
      </c>
      <c r="M4434" s="167" t="s">
        <v>3253</v>
      </c>
      <c r="O4434" s="167">
        <v>11214</v>
      </c>
      <c r="P4434" s="167" t="s">
        <v>4987</v>
      </c>
      <c r="Q4434" s="167">
        <v>91.09</v>
      </c>
      <c r="S4434" s="167">
        <f t="shared" si="69"/>
        <v>91.09</v>
      </c>
      <c r="T4434" s="167" t="s">
        <v>1361</v>
      </c>
    </row>
    <row r="4435" spans="1:20">
      <c r="A4435" s="167">
        <v>54000</v>
      </c>
      <c r="B4435" s="168">
        <v>45938</v>
      </c>
      <c r="C4435" s="168">
        <v>45938</v>
      </c>
      <c r="D4435" s="167" t="s">
        <v>5732</v>
      </c>
      <c r="E4435" s="167" t="s">
        <v>5732</v>
      </c>
      <c r="F4435" s="167" t="s">
        <v>1557</v>
      </c>
      <c r="G4435" s="167" t="s">
        <v>134</v>
      </c>
      <c r="I4435" s="167" t="s">
        <v>1650</v>
      </c>
      <c r="J4435" s="167" t="s">
        <v>1911</v>
      </c>
      <c r="K4435" s="167" t="s">
        <v>3252</v>
      </c>
      <c r="L4435" s="167" t="s">
        <v>1912</v>
      </c>
      <c r="M4435" s="167" t="s">
        <v>3253</v>
      </c>
      <c r="O4435" s="167">
        <v>11215</v>
      </c>
      <c r="P4435" s="167" t="s">
        <v>4987</v>
      </c>
      <c r="Q4435" s="167">
        <v>44.18</v>
      </c>
      <c r="S4435" s="167">
        <f t="shared" si="69"/>
        <v>44.18</v>
      </c>
      <c r="T4435" s="167" t="s">
        <v>1361</v>
      </c>
    </row>
    <row r="4436" spans="1:20">
      <c r="A4436" s="167">
        <v>54000</v>
      </c>
      <c r="B4436" s="168">
        <v>45938</v>
      </c>
      <c r="C4436" s="168">
        <v>45938</v>
      </c>
      <c r="D4436" s="167" t="s">
        <v>5733</v>
      </c>
      <c r="E4436" s="167" t="s">
        <v>5733</v>
      </c>
      <c r="F4436" s="167" t="s">
        <v>1557</v>
      </c>
      <c r="G4436" s="167" t="s">
        <v>134</v>
      </c>
      <c r="I4436" s="167" t="s">
        <v>1650</v>
      </c>
      <c r="J4436" s="167" t="s">
        <v>1911</v>
      </c>
      <c r="K4436" s="167" t="s">
        <v>3252</v>
      </c>
      <c r="L4436" s="167" t="s">
        <v>1912</v>
      </c>
      <c r="M4436" s="167" t="s">
        <v>3253</v>
      </c>
      <c r="O4436" s="167">
        <v>11213</v>
      </c>
      <c r="P4436" s="167" t="s">
        <v>4987</v>
      </c>
      <c r="Q4436" s="167">
        <v>33.28</v>
      </c>
      <c r="S4436" s="167">
        <f t="shared" si="69"/>
        <v>33.28</v>
      </c>
      <c r="T4436" s="167" t="s">
        <v>1361</v>
      </c>
    </row>
    <row r="4437" spans="1:20">
      <c r="A4437" s="167">
        <v>54000</v>
      </c>
      <c r="B4437" s="168">
        <v>45938</v>
      </c>
      <c r="C4437" s="168">
        <v>45938</v>
      </c>
      <c r="D4437" s="167" t="s">
        <v>5734</v>
      </c>
      <c r="E4437" s="167" t="s">
        <v>5734</v>
      </c>
      <c r="F4437" s="167" t="s">
        <v>1557</v>
      </c>
      <c r="G4437" s="167" t="s">
        <v>134</v>
      </c>
      <c r="I4437" s="167" t="s">
        <v>1650</v>
      </c>
      <c r="J4437" s="167" t="s">
        <v>1911</v>
      </c>
      <c r="K4437" s="167" t="s">
        <v>3252</v>
      </c>
      <c r="L4437" s="167" t="s">
        <v>1912</v>
      </c>
      <c r="M4437" s="167" t="s">
        <v>3253</v>
      </c>
      <c r="O4437" s="167">
        <v>11216</v>
      </c>
      <c r="P4437" s="167" t="s">
        <v>4987</v>
      </c>
      <c r="Q4437" s="167">
        <v>30.13</v>
      </c>
      <c r="S4437" s="167">
        <f t="shared" si="69"/>
        <v>30.13</v>
      </c>
      <c r="T4437" s="167" t="s">
        <v>1361</v>
      </c>
    </row>
    <row r="4438" spans="1:20">
      <c r="A4438" s="167">
        <v>54000</v>
      </c>
      <c r="B4438" s="168">
        <v>45938</v>
      </c>
      <c r="C4438" s="168">
        <v>45938</v>
      </c>
      <c r="D4438" s="167" t="s">
        <v>5735</v>
      </c>
      <c r="E4438" s="167" t="s">
        <v>5735</v>
      </c>
      <c r="F4438" s="167" t="s">
        <v>1557</v>
      </c>
      <c r="G4438" s="167" t="s">
        <v>134</v>
      </c>
      <c r="I4438" s="167" t="s">
        <v>1650</v>
      </c>
      <c r="J4438" s="167" t="s">
        <v>1911</v>
      </c>
      <c r="K4438" s="167" t="s">
        <v>3252</v>
      </c>
      <c r="L4438" s="167" t="s">
        <v>1912</v>
      </c>
      <c r="M4438" s="167" t="s">
        <v>3253</v>
      </c>
      <c r="O4438" s="167">
        <v>11217</v>
      </c>
      <c r="P4438" s="167" t="s">
        <v>4987</v>
      </c>
      <c r="Q4438" s="167">
        <v>26.38</v>
      </c>
      <c r="S4438" s="167">
        <f t="shared" si="69"/>
        <v>26.38</v>
      </c>
      <c r="T4438" s="167" t="s">
        <v>1361</v>
      </c>
    </row>
    <row r="4439" spans="1:20">
      <c r="A4439" s="167">
        <v>54000</v>
      </c>
      <c r="B4439" s="168">
        <v>45938</v>
      </c>
      <c r="C4439" s="168">
        <v>45938</v>
      </c>
      <c r="D4439" s="167" t="s">
        <v>5736</v>
      </c>
      <c r="E4439" s="167" t="s">
        <v>5736</v>
      </c>
      <c r="F4439" s="167" t="s">
        <v>1557</v>
      </c>
      <c r="G4439" s="167" t="s">
        <v>134</v>
      </c>
      <c r="I4439" s="167" t="s">
        <v>1650</v>
      </c>
      <c r="J4439" s="167" t="s">
        <v>1911</v>
      </c>
      <c r="K4439" s="167" t="s">
        <v>3252</v>
      </c>
      <c r="L4439" s="167" t="s">
        <v>1912</v>
      </c>
      <c r="M4439" s="167" t="s">
        <v>3253</v>
      </c>
      <c r="O4439" s="167">
        <v>11218</v>
      </c>
      <c r="P4439" s="167" t="s">
        <v>4987</v>
      </c>
      <c r="Q4439" s="167">
        <v>40.85</v>
      </c>
      <c r="S4439" s="167">
        <f t="shared" si="69"/>
        <v>40.85</v>
      </c>
      <c r="T4439" s="167" t="s">
        <v>1361</v>
      </c>
    </row>
    <row r="4440" spans="1:20">
      <c r="A4440" s="167">
        <v>54000</v>
      </c>
      <c r="B4440" s="168">
        <v>45938</v>
      </c>
      <c r="C4440" s="168">
        <v>45938</v>
      </c>
      <c r="D4440" s="167" t="s">
        <v>5737</v>
      </c>
      <c r="E4440" s="167" t="s">
        <v>5737</v>
      </c>
      <c r="F4440" s="167" t="s">
        <v>1557</v>
      </c>
      <c r="G4440" s="167" t="s">
        <v>134</v>
      </c>
      <c r="I4440" s="167" t="s">
        <v>1650</v>
      </c>
      <c r="J4440" s="167" t="s">
        <v>1911</v>
      </c>
      <c r="K4440" s="167" t="s">
        <v>4651</v>
      </c>
      <c r="L4440" s="167" t="s">
        <v>1912</v>
      </c>
      <c r="M4440" s="167" t="s">
        <v>4652</v>
      </c>
      <c r="O4440" s="167">
        <v>11221</v>
      </c>
      <c r="P4440" s="167" t="s">
        <v>4987</v>
      </c>
      <c r="Q4440" s="167">
        <v>20.36</v>
      </c>
      <c r="S4440" s="167">
        <f t="shared" si="69"/>
        <v>20.36</v>
      </c>
      <c r="T4440" s="167" t="s">
        <v>1361</v>
      </c>
    </row>
    <row r="4441" spans="1:20">
      <c r="A4441" s="167">
        <v>54000</v>
      </c>
      <c r="B4441" s="168">
        <v>45938</v>
      </c>
      <c r="C4441" s="168">
        <v>45938</v>
      </c>
      <c r="D4441" s="167" t="s">
        <v>5737</v>
      </c>
      <c r="E4441" s="167" t="s">
        <v>5737</v>
      </c>
      <c r="F4441" s="167" t="s">
        <v>1557</v>
      </c>
      <c r="G4441" s="167" t="s">
        <v>134</v>
      </c>
      <c r="I4441" s="167" t="s">
        <v>1650</v>
      </c>
      <c r="J4441" s="167" t="s">
        <v>1911</v>
      </c>
      <c r="K4441" s="167" t="s">
        <v>4651</v>
      </c>
      <c r="L4441" s="167" t="s">
        <v>1912</v>
      </c>
      <c r="M4441" s="167" t="s">
        <v>4652</v>
      </c>
      <c r="O4441" s="167">
        <v>11221</v>
      </c>
      <c r="P4441" s="167" t="s">
        <v>4987</v>
      </c>
      <c r="Q4441" s="167">
        <v>109.09</v>
      </c>
      <c r="S4441" s="167">
        <f t="shared" si="69"/>
        <v>109.09</v>
      </c>
      <c r="T4441" s="167" t="s">
        <v>1361</v>
      </c>
    </row>
    <row r="4442" spans="1:20">
      <c r="A4442" s="167">
        <v>54000</v>
      </c>
      <c r="B4442" s="168">
        <v>45938</v>
      </c>
      <c r="C4442" s="168">
        <v>45938</v>
      </c>
      <c r="D4442" s="167" t="s">
        <v>5737</v>
      </c>
      <c r="E4442" s="167" t="s">
        <v>5737</v>
      </c>
      <c r="F4442" s="167" t="s">
        <v>1648</v>
      </c>
      <c r="G4442" s="167" t="s">
        <v>1649</v>
      </c>
      <c r="I4442" s="167" t="s">
        <v>1650</v>
      </c>
      <c r="J4442" s="167" t="s">
        <v>1911</v>
      </c>
      <c r="K4442" s="167" t="s">
        <v>4651</v>
      </c>
      <c r="L4442" s="167" t="s">
        <v>1912</v>
      </c>
      <c r="M4442" s="167" t="s">
        <v>4652</v>
      </c>
      <c r="O4442" s="167">
        <v>11221</v>
      </c>
      <c r="P4442" s="167" t="s">
        <v>4987</v>
      </c>
      <c r="Q4442" s="167">
        <v>178.02</v>
      </c>
      <c r="S4442" s="167">
        <f t="shared" si="69"/>
        <v>178.02</v>
      </c>
      <c r="T4442" s="167" t="s">
        <v>1361</v>
      </c>
    </row>
    <row r="4443" spans="1:20">
      <c r="A4443" s="167">
        <v>54000</v>
      </c>
      <c r="B4443" s="168">
        <v>45938</v>
      </c>
      <c r="C4443" s="168">
        <v>45938</v>
      </c>
      <c r="D4443" s="167" t="s">
        <v>5737</v>
      </c>
      <c r="E4443" s="167" t="s">
        <v>5737</v>
      </c>
      <c r="F4443" s="167" t="s">
        <v>1648</v>
      </c>
      <c r="G4443" s="167" t="s">
        <v>1649</v>
      </c>
      <c r="I4443" s="167" t="s">
        <v>1650</v>
      </c>
      <c r="J4443" s="167" t="s">
        <v>1911</v>
      </c>
      <c r="K4443" s="167" t="s">
        <v>4651</v>
      </c>
      <c r="L4443" s="167" t="s">
        <v>1912</v>
      </c>
      <c r="M4443" s="167" t="s">
        <v>4652</v>
      </c>
      <c r="O4443" s="167">
        <v>11221</v>
      </c>
      <c r="P4443" s="167" t="s">
        <v>4987</v>
      </c>
      <c r="Q4443" s="167">
        <v>315.45999999999998</v>
      </c>
      <c r="S4443" s="167">
        <f t="shared" si="69"/>
        <v>315.45999999999998</v>
      </c>
      <c r="T4443" s="167" t="s">
        <v>1361</v>
      </c>
    </row>
    <row r="4444" spans="1:20">
      <c r="A4444" s="167">
        <v>54000</v>
      </c>
      <c r="B4444" s="168">
        <v>45938</v>
      </c>
      <c r="C4444" s="168">
        <v>45938</v>
      </c>
      <c r="D4444" s="167" t="s">
        <v>5737</v>
      </c>
      <c r="E4444" s="167" t="s">
        <v>5737</v>
      </c>
      <c r="F4444" s="167" t="s">
        <v>1648</v>
      </c>
      <c r="G4444" s="167" t="s">
        <v>1649</v>
      </c>
      <c r="I4444" s="167" t="s">
        <v>1650</v>
      </c>
      <c r="J4444" s="167" t="s">
        <v>1911</v>
      </c>
      <c r="K4444" s="167" t="s">
        <v>4651</v>
      </c>
      <c r="L4444" s="167" t="s">
        <v>1912</v>
      </c>
      <c r="M4444" s="167" t="s">
        <v>4652</v>
      </c>
      <c r="O4444" s="167">
        <v>11221</v>
      </c>
      <c r="P4444" s="167" t="s">
        <v>4987</v>
      </c>
      <c r="Q4444" s="167">
        <v>317.7</v>
      </c>
      <c r="S4444" s="167">
        <f t="shared" si="69"/>
        <v>317.7</v>
      </c>
      <c r="T4444" s="167" t="s">
        <v>1361</v>
      </c>
    </row>
    <row r="4445" spans="1:20">
      <c r="A4445" s="167">
        <v>54000</v>
      </c>
      <c r="B4445" s="168">
        <v>45938</v>
      </c>
      <c r="C4445" s="168">
        <v>45938</v>
      </c>
      <c r="D4445" s="167" t="s">
        <v>5737</v>
      </c>
      <c r="E4445" s="167" t="s">
        <v>5737</v>
      </c>
      <c r="F4445" s="167" t="s">
        <v>1648</v>
      </c>
      <c r="G4445" s="167" t="s">
        <v>1649</v>
      </c>
      <c r="I4445" s="167" t="s">
        <v>1650</v>
      </c>
      <c r="J4445" s="167" t="s">
        <v>1911</v>
      </c>
      <c r="K4445" s="167" t="s">
        <v>4651</v>
      </c>
      <c r="L4445" s="167" t="s">
        <v>1912</v>
      </c>
      <c r="M4445" s="167" t="s">
        <v>4652</v>
      </c>
      <c r="O4445" s="167">
        <v>11221</v>
      </c>
      <c r="P4445" s="167" t="s">
        <v>4987</v>
      </c>
      <c r="Q4445" s="167">
        <v>338.4</v>
      </c>
      <c r="S4445" s="167">
        <f t="shared" si="69"/>
        <v>338.4</v>
      </c>
    </row>
    <row r="4446" spans="1:20">
      <c r="A4446" s="167">
        <v>54000</v>
      </c>
      <c r="B4446" s="168">
        <v>45938</v>
      </c>
      <c r="C4446" s="168">
        <v>45938</v>
      </c>
      <c r="D4446" s="167" t="s">
        <v>5737</v>
      </c>
      <c r="E4446" s="167" t="s">
        <v>5737</v>
      </c>
      <c r="F4446" s="167" t="s">
        <v>1648</v>
      </c>
      <c r="G4446" s="167" t="s">
        <v>1649</v>
      </c>
      <c r="I4446" s="167" t="s">
        <v>1650</v>
      </c>
      <c r="J4446" s="167" t="s">
        <v>1911</v>
      </c>
      <c r="K4446" s="167" t="s">
        <v>4651</v>
      </c>
      <c r="L4446" s="167" t="s">
        <v>1912</v>
      </c>
      <c r="M4446" s="167" t="s">
        <v>4652</v>
      </c>
      <c r="O4446" s="167">
        <v>11221</v>
      </c>
      <c r="P4446" s="167" t="s">
        <v>4987</v>
      </c>
      <c r="Q4446" s="167">
        <v>782.34</v>
      </c>
      <c r="S4446" s="167">
        <f t="shared" si="69"/>
        <v>782.34</v>
      </c>
    </row>
    <row r="4447" spans="1:20">
      <c r="A4447" s="167">
        <v>54000</v>
      </c>
      <c r="B4447" s="168">
        <v>45938</v>
      </c>
      <c r="C4447" s="168">
        <v>45938</v>
      </c>
      <c r="D4447" s="167" t="s">
        <v>5738</v>
      </c>
      <c r="E4447" s="167" t="s">
        <v>5738</v>
      </c>
      <c r="F4447" s="167" t="s">
        <v>1557</v>
      </c>
      <c r="G4447" s="167" t="s">
        <v>134</v>
      </c>
      <c r="I4447" s="167" t="s">
        <v>1650</v>
      </c>
      <c r="J4447" s="167" t="s">
        <v>1911</v>
      </c>
      <c r="K4447" s="167" t="s">
        <v>4651</v>
      </c>
      <c r="L4447" s="167" t="s">
        <v>1912</v>
      </c>
      <c r="M4447" s="167" t="s">
        <v>4652</v>
      </c>
      <c r="O4447" s="167">
        <v>11222</v>
      </c>
      <c r="P4447" s="167" t="s">
        <v>4987</v>
      </c>
      <c r="Q4447" s="167">
        <v>56.25</v>
      </c>
      <c r="S4447" s="167">
        <f t="shared" si="69"/>
        <v>56.25</v>
      </c>
    </row>
    <row r="4448" spans="1:20">
      <c r="A4448" s="167">
        <v>54000</v>
      </c>
      <c r="B4448" s="168">
        <v>45938</v>
      </c>
      <c r="C4448" s="168">
        <v>45938</v>
      </c>
      <c r="D4448" s="167" t="s">
        <v>5738</v>
      </c>
      <c r="E4448" s="167" t="s">
        <v>5738</v>
      </c>
      <c r="F4448" s="167" t="s">
        <v>1557</v>
      </c>
      <c r="G4448" s="167" t="s">
        <v>134</v>
      </c>
      <c r="I4448" s="167" t="s">
        <v>1650</v>
      </c>
      <c r="J4448" s="167" t="s">
        <v>1911</v>
      </c>
      <c r="K4448" s="167" t="s">
        <v>4651</v>
      </c>
      <c r="L4448" s="167" t="s">
        <v>1912</v>
      </c>
      <c r="M4448" s="167" t="s">
        <v>4652</v>
      </c>
      <c r="O4448" s="167">
        <v>11222</v>
      </c>
      <c r="P4448" s="167" t="s">
        <v>4987</v>
      </c>
      <c r="Q4448" s="167">
        <v>92.72</v>
      </c>
      <c r="S4448" s="167">
        <f t="shared" si="69"/>
        <v>92.72</v>
      </c>
    </row>
    <row r="4449" spans="1:20">
      <c r="A4449" s="167">
        <v>54000</v>
      </c>
      <c r="B4449" s="168">
        <v>45938</v>
      </c>
      <c r="C4449" s="168">
        <v>45938</v>
      </c>
      <c r="D4449" s="167" t="s">
        <v>5739</v>
      </c>
      <c r="E4449" s="167" t="s">
        <v>5739</v>
      </c>
      <c r="F4449" s="167" t="s">
        <v>1648</v>
      </c>
      <c r="G4449" s="167" t="s">
        <v>1649</v>
      </c>
      <c r="I4449" s="167" t="s">
        <v>1650</v>
      </c>
      <c r="J4449" s="167" t="s">
        <v>1911</v>
      </c>
      <c r="K4449" s="167" t="s">
        <v>4651</v>
      </c>
      <c r="L4449" s="167" t="s">
        <v>1912</v>
      </c>
      <c r="M4449" s="167" t="s">
        <v>4652</v>
      </c>
      <c r="O4449" s="167">
        <v>11223</v>
      </c>
      <c r="P4449" s="167" t="s">
        <v>4987</v>
      </c>
      <c r="Q4449" s="167">
        <v>111.91</v>
      </c>
      <c r="S4449" s="167">
        <f t="shared" si="69"/>
        <v>111.91</v>
      </c>
    </row>
    <row r="4450" spans="1:20">
      <c r="A4450" s="167">
        <v>54000</v>
      </c>
      <c r="B4450" s="168">
        <v>45938</v>
      </c>
      <c r="C4450" s="168">
        <v>45938</v>
      </c>
      <c r="D4450" s="167" t="s">
        <v>5740</v>
      </c>
      <c r="E4450" s="167" t="s">
        <v>5740</v>
      </c>
      <c r="F4450" s="167" t="s">
        <v>1945</v>
      </c>
      <c r="G4450" s="167" t="s">
        <v>1946</v>
      </c>
      <c r="I4450" s="167" t="s">
        <v>1650</v>
      </c>
      <c r="J4450" s="167" t="s">
        <v>1911</v>
      </c>
      <c r="K4450" s="167" t="s">
        <v>4651</v>
      </c>
      <c r="L4450" s="167" t="s">
        <v>1912</v>
      </c>
      <c r="M4450" s="167" t="s">
        <v>4652</v>
      </c>
      <c r="O4450" s="167">
        <v>11224</v>
      </c>
      <c r="P4450" s="167" t="s">
        <v>4987</v>
      </c>
      <c r="Q4450" s="167">
        <v>225.07</v>
      </c>
      <c r="S4450" s="167">
        <f t="shared" si="69"/>
        <v>225.07</v>
      </c>
    </row>
    <row r="4451" spans="1:20">
      <c r="A4451" s="167">
        <v>54000</v>
      </c>
      <c r="B4451" s="168">
        <v>45938</v>
      </c>
      <c r="C4451" s="168">
        <v>45938</v>
      </c>
      <c r="D4451" s="167" t="s">
        <v>5741</v>
      </c>
      <c r="E4451" s="167" t="s">
        <v>5741</v>
      </c>
      <c r="F4451" s="167" t="s">
        <v>1557</v>
      </c>
      <c r="G4451" s="167" t="s">
        <v>134</v>
      </c>
      <c r="I4451" s="167" t="s">
        <v>1650</v>
      </c>
      <c r="J4451" s="167" t="s">
        <v>1911</v>
      </c>
      <c r="K4451" s="167" t="s">
        <v>4651</v>
      </c>
      <c r="L4451" s="167" t="s">
        <v>1912</v>
      </c>
      <c r="M4451" s="167" t="s">
        <v>4652</v>
      </c>
      <c r="O4451" s="167">
        <v>11225</v>
      </c>
      <c r="P4451" s="167" t="s">
        <v>4987</v>
      </c>
      <c r="Q4451" s="167">
        <v>112.56</v>
      </c>
      <c r="S4451" s="167">
        <f t="shared" si="69"/>
        <v>112.56</v>
      </c>
    </row>
    <row r="4452" spans="1:20">
      <c r="A4452" s="167">
        <v>54000</v>
      </c>
      <c r="B4452" s="168">
        <v>45938</v>
      </c>
      <c r="C4452" s="168">
        <v>45938</v>
      </c>
      <c r="D4452" s="167" t="s">
        <v>5742</v>
      </c>
      <c r="E4452" s="167" t="s">
        <v>5742</v>
      </c>
      <c r="F4452" s="167" t="s">
        <v>1557</v>
      </c>
      <c r="G4452" s="167" t="s">
        <v>134</v>
      </c>
      <c r="I4452" s="167" t="s">
        <v>1650</v>
      </c>
      <c r="J4452" s="167" t="s">
        <v>1911</v>
      </c>
      <c r="K4452" s="167" t="s">
        <v>4651</v>
      </c>
      <c r="L4452" s="167" t="s">
        <v>1912</v>
      </c>
      <c r="M4452" s="167" t="s">
        <v>4652</v>
      </c>
      <c r="O4452" s="167">
        <v>11226</v>
      </c>
      <c r="P4452" s="167" t="s">
        <v>4987</v>
      </c>
      <c r="Q4452" s="167">
        <v>56.25</v>
      </c>
      <c r="S4452" s="167">
        <f t="shared" si="69"/>
        <v>56.25</v>
      </c>
    </row>
    <row r="4453" spans="1:20">
      <c r="A4453" s="167">
        <v>54000</v>
      </c>
      <c r="B4453" s="168">
        <v>45938</v>
      </c>
      <c r="C4453" s="168">
        <v>45938</v>
      </c>
      <c r="D4453" s="167" t="s">
        <v>5743</v>
      </c>
      <c r="E4453" s="167" t="s">
        <v>5743</v>
      </c>
      <c r="F4453" s="167" t="s">
        <v>1557</v>
      </c>
      <c r="G4453" s="167" t="s">
        <v>134</v>
      </c>
      <c r="I4453" s="167" t="s">
        <v>1650</v>
      </c>
      <c r="J4453" s="167" t="s">
        <v>1911</v>
      </c>
      <c r="K4453" s="167" t="s">
        <v>4651</v>
      </c>
      <c r="L4453" s="167" t="s">
        <v>1912</v>
      </c>
      <c r="M4453" s="167" t="s">
        <v>4652</v>
      </c>
      <c r="O4453" s="167">
        <v>11227</v>
      </c>
      <c r="P4453" s="167" t="s">
        <v>4987</v>
      </c>
      <c r="Q4453" s="167">
        <v>263.19</v>
      </c>
      <c r="S4453" s="167">
        <f t="shared" si="69"/>
        <v>263.19</v>
      </c>
    </row>
    <row r="4454" spans="1:20">
      <c r="A4454" s="167">
        <v>54000</v>
      </c>
      <c r="B4454" s="168">
        <v>45938</v>
      </c>
      <c r="C4454" s="168">
        <v>45938</v>
      </c>
      <c r="D4454" s="167" t="s">
        <v>5744</v>
      </c>
      <c r="E4454" s="167" t="s">
        <v>5744</v>
      </c>
      <c r="F4454" s="167" t="s">
        <v>1557</v>
      </c>
      <c r="G4454" s="167" t="s">
        <v>134</v>
      </c>
      <c r="I4454" s="167" t="s">
        <v>1650</v>
      </c>
      <c r="J4454" s="167" t="s">
        <v>1911</v>
      </c>
      <c r="K4454" s="167" t="s">
        <v>4651</v>
      </c>
      <c r="L4454" s="167" t="s">
        <v>1912</v>
      </c>
      <c r="M4454" s="167" t="s">
        <v>4652</v>
      </c>
      <c r="O4454" s="167">
        <v>11228</v>
      </c>
      <c r="P4454" s="167" t="s">
        <v>4987</v>
      </c>
      <c r="Q4454" s="167">
        <v>34.909999999999997</v>
      </c>
      <c r="S4454" s="167">
        <f t="shared" si="69"/>
        <v>34.909999999999997</v>
      </c>
      <c r="T4454" s="167" t="s">
        <v>1361</v>
      </c>
    </row>
    <row r="4455" spans="1:20">
      <c r="A4455" s="167">
        <v>54000</v>
      </c>
      <c r="B4455" s="168">
        <v>45938</v>
      </c>
      <c r="C4455" s="168">
        <v>45938</v>
      </c>
      <c r="D4455" s="167" t="s">
        <v>5744</v>
      </c>
      <c r="E4455" s="167" t="s">
        <v>5744</v>
      </c>
      <c r="F4455" s="167" t="s">
        <v>1557</v>
      </c>
      <c r="G4455" s="167" t="s">
        <v>134</v>
      </c>
      <c r="I4455" s="167" t="s">
        <v>1650</v>
      </c>
      <c r="J4455" s="167" t="s">
        <v>1911</v>
      </c>
      <c r="K4455" s="167" t="s">
        <v>4651</v>
      </c>
      <c r="L4455" s="167" t="s">
        <v>1912</v>
      </c>
      <c r="M4455" s="167" t="s">
        <v>4652</v>
      </c>
      <c r="O4455" s="167">
        <v>11228</v>
      </c>
      <c r="P4455" s="167" t="s">
        <v>4987</v>
      </c>
      <c r="Q4455" s="167">
        <v>39.94</v>
      </c>
      <c r="S4455" s="167">
        <f t="shared" si="69"/>
        <v>39.94</v>
      </c>
      <c r="T4455" s="167" t="s">
        <v>1361</v>
      </c>
    </row>
    <row r="4456" spans="1:20">
      <c r="A4456" s="167">
        <v>54000</v>
      </c>
      <c r="B4456" s="168">
        <v>45938</v>
      </c>
      <c r="C4456" s="168">
        <v>45938</v>
      </c>
      <c r="D4456" s="167" t="s">
        <v>5745</v>
      </c>
      <c r="E4456" s="167" t="s">
        <v>5745</v>
      </c>
      <c r="F4456" s="167" t="s">
        <v>1557</v>
      </c>
      <c r="G4456" s="167" t="s">
        <v>134</v>
      </c>
      <c r="I4456" s="167" t="s">
        <v>1650</v>
      </c>
      <c r="J4456" s="167" t="s">
        <v>1911</v>
      </c>
      <c r="K4456" s="167" t="s">
        <v>4651</v>
      </c>
      <c r="L4456" s="167" t="s">
        <v>1912</v>
      </c>
      <c r="M4456" s="167" t="s">
        <v>4652</v>
      </c>
      <c r="O4456" s="167">
        <v>11229</v>
      </c>
      <c r="P4456" s="167" t="s">
        <v>4987</v>
      </c>
      <c r="Q4456" s="167">
        <v>49.98</v>
      </c>
      <c r="S4456" s="167">
        <f t="shared" si="69"/>
        <v>49.98</v>
      </c>
      <c r="T4456" s="167" t="s">
        <v>1361</v>
      </c>
    </row>
    <row r="4457" spans="1:20">
      <c r="A4457" s="167">
        <v>54000</v>
      </c>
      <c r="B4457" s="168">
        <v>45938</v>
      </c>
      <c r="C4457" s="168">
        <v>45938</v>
      </c>
      <c r="D4457" s="167" t="s">
        <v>5746</v>
      </c>
      <c r="E4457" s="167" t="s">
        <v>5746</v>
      </c>
      <c r="F4457" s="167" t="s">
        <v>1557</v>
      </c>
      <c r="G4457" s="167" t="s">
        <v>134</v>
      </c>
      <c r="I4457" s="167" t="s">
        <v>1650</v>
      </c>
      <c r="J4457" s="167" t="s">
        <v>1911</v>
      </c>
      <c r="K4457" s="167" t="s">
        <v>4651</v>
      </c>
      <c r="L4457" s="167" t="s">
        <v>1912</v>
      </c>
      <c r="M4457" s="167" t="s">
        <v>4652</v>
      </c>
      <c r="O4457" s="167">
        <v>11230</v>
      </c>
      <c r="P4457" s="167" t="s">
        <v>4987</v>
      </c>
      <c r="Q4457" s="167">
        <v>32.61</v>
      </c>
      <c r="S4457" s="167">
        <f t="shared" si="69"/>
        <v>32.61</v>
      </c>
      <c r="T4457" s="167" t="s">
        <v>1361</v>
      </c>
    </row>
    <row r="4458" spans="1:20">
      <c r="A4458" s="167">
        <v>54000</v>
      </c>
      <c r="B4458" s="168">
        <v>45938</v>
      </c>
      <c r="C4458" s="168">
        <v>45938</v>
      </c>
      <c r="D4458" s="167" t="s">
        <v>5747</v>
      </c>
      <c r="E4458" s="167" t="s">
        <v>5747</v>
      </c>
      <c r="F4458" s="167" t="s">
        <v>1557</v>
      </c>
      <c r="G4458" s="167" t="s">
        <v>134</v>
      </c>
      <c r="I4458" s="167" t="s">
        <v>1650</v>
      </c>
      <c r="J4458" s="167" t="s">
        <v>1911</v>
      </c>
      <c r="K4458" s="167" t="s">
        <v>4651</v>
      </c>
      <c r="L4458" s="167" t="s">
        <v>1912</v>
      </c>
      <c r="M4458" s="167" t="s">
        <v>4652</v>
      </c>
      <c r="O4458" s="167">
        <v>11231</v>
      </c>
      <c r="P4458" s="167" t="s">
        <v>4987</v>
      </c>
      <c r="Q4458" s="167">
        <v>56.1</v>
      </c>
      <c r="S4458" s="167">
        <f t="shared" si="69"/>
        <v>56.1</v>
      </c>
      <c r="T4458" s="167" t="s">
        <v>1361</v>
      </c>
    </row>
    <row r="4459" spans="1:20">
      <c r="A4459" s="167">
        <v>54000</v>
      </c>
      <c r="B4459" s="168">
        <v>45938</v>
      </c>
      <c r="C4459" s="168">
        <v>45938</v>
      </c>
      <c r="D4459" s="167" t="s">
        <v>5748</v>
      </c>
      <c r="E4459" s="167" t="s">
        <v>5748</v>
      </c>
      <c r="F4459" s="167" t="s">
        <v>1557</v>
      </c>
      <c r="G4459" s="167" t="s">
        <v>134</v>
      </c>
      <c r="I4459" s="167" t="s">
        <v>1650</v>
      </c>
      <c r="J4459" s="167" t="s">
        <v>1911</v>
      </c>
      <c r="K4459" s="167" t="s">
        <v>4651</v>
      </c>
      <c r="L4459" s="167" t="s">
        <v>1912</v>
      </c>
      <c r="M4459" s="167" t="s">
        <v>4652</v>
      </c>
      <c r="O4459" s="167">
        <v>11232</v>
      </c>
      <c r="P4459" s="167" t="s">
        <v>4987</v>
      </c>
      <c r="Q4459" s="167">
        <v>32.61</v>
      </c>
      <c r="S4459" s="167">
        <f t="shared" si="69"/>
        <v>32.61</v>
      </c>
      <c r="T4459" s="167" t="s">
        <v>1361</v>
      </c>
    </row>
    <row r="4460" spans="1:20">
      <c r="A4460" s="167">
        <v>54000</v>
      </c>
      <c r="B4460" s="168">
        <v>45938</v>
      </c>
      <c r="C4460" s="168">
        <v>45938</v>
      </c>
      <c r="D4460" s="167" t="s">
        <v>5749</v>
      </c>
      <c r="E4460" s="167" t="s">
        <v>5749</v>
      </c>
      <c r="F4460" s="167" t="s">
        <v>1557</v>
      </c>
      <c r="G4460" s="167" t="s">
        <v>134</v>
      </c>
      <c r="I4460" s="167" t="s">
        <v>1650</v>
      </c>
      <c r="J4460" s="167" t="s">
        <v>1911</v>
      </c>
      <c r="K4460" s="167" t="s">
        <v>4651</v>
      </c>
      <c r="L4460" s="167" t="s">
        <v>1912</v>
      </c>
      <c r="M4460" s="167" t="s">
        <v>4652</v>
      </c>
      <c r="O4460" s="167">
        <v>11233</v>
      </c>
      <c r="P4460" s="167" t="s">
        <v>4987</v>
      </c>
      <c r="Q4460" s="167">
        <v>81.45</v>
      </c>
      <c r="S4460" s="167">
        <f t="shared" si="69"/>
        <v>81.45</v>
      </c>
      <c r="T4460" s="167" t="s">
        <v>1361</v>
      </c>
    </row>
    <row r="4461" spans="1:20">
      <c r="A4461" s="167">
        <v>54000</v>
      </c>
      <c r="B4461" s="168">
        <v>45938</v>
      </c>
      <c r="C4461" s="168">
        <v>45938</v>
      </c>
      <c r="D4461" s="167" t="s">
        <v>6218</v>
      </c>
      <c r="E4461" s="167" t="s">
        <v>6218</v>
      </c>
      <c r="F4461" s="167" t="s">
        <v>1557</v>
      </c>
      <c r="G4461" s="167" t="s">
        <v>134</v>
      </c>
      <c r="I4461" s="167" t="s">
        <v>1650</v>
      </c>
      <c r="J4461" s="167" t="s">
        <v>1911</v>
      </c>
      <c r="K4461" s="167" t="s">
        <v>4651</v>
      </c>
      <c r="L4461" s="167" t="s">
        <v>1912</v>
      </c>
      <c r="M4461" s="167" t="s">
        <v>4652</v>
      </c>
      <c r="O4461" s="167">
        <v>11236</v>
      </c>
      <c r="P4461" s="167" t="s">
        <v>4987</v>
      </c>
      <c r="Q4461" s="167">
        <v>61.8</v>
      </c>
      <c r="S4461" s="167">
        <f t="shared" si="69"/>
        <v>61.8</v>
      </c>
      <c r="T4461" s="167" t="s">
        <v>1361</v>
      </c>
    </row>
    <row r="4462" spans="1:20">
      <c r="A4462" s="167">
        <v>54000</v>
      </c>
      <c r="B4462" s="168">
        <v>45938</v>
      </c>
      <c r="C4462" s="168">
        <v>45938</v>
      </c>
      <c r="D4462" s="167" t="s">
        <v>6219</v>
      </c>
      <c r="E4462" s="167" t="s">
        <v>6219</v>
      </c>
      <c r="F4462" s="167" t="s">
        <v>1557</v>
      </c>
      <c r="G4462" s="167" t="s">
        <v>134</v>
      </c>
      <c r="I4462" s="167" t="s">
        <v>1650</v>
      </c>
      <c r="J4462" s="167" t="s">
        <v>1911</v>
      </c>
      <c r="K4462" s="167" t="s">
        <v>4651</v>
      </c>
      <c r="L4462" s="167" t="s">
        <v>1912</v>
      </c>
      <c r="M4462" s="167" t="s">
        <v>4652</v>
      </c>
      <c r="O4462" s="167">
        <v>11237</v>
      </c>
      <c r="P4462" s="167" t="s">
        <v>4987</v>
      </c>
      <c r="Q4462" s="167">
        <v>50</v>
      </c>
      <c r="S4462" s="167">
        <f t="shared" si="69"/>
        <v>50</v>
      </c>
      <c r="T4462" s="167" t="s">
        <v>1361</v>
      </c>
    </row>
    <row r="4463" spans="1:20">
      <c r="A4463" s="167">
        <v>54000</v>
      </c>
      <c r="B4463" s="168">
        <v>45938</v>
      </c>
      <c r="C4463" s="168">
        <v>45938</v>
      </c>
      <c r="D4463" s="167" t="s">
        <v>5752</v>
      </c>
      <c r="E4463" s="167" t="s">
        <v>5752</v>
      </c>
      <c r="F4463" s="167" t="s">
        <v>1557</v>
      </c>
      <c r="G4463" s="167" t="s">
        <v>134</v>
      </c>
      <c r="I4463" s="167" t="s">
        <v>1650</v>
      </c>
      <c r="J4463" s="167" t="s">
        <v>1911</v>
      </c>
      <c r="K4463" s="167" t="s">
        <v>4651</v>
      </c>
      <c r="L4463" s="167" t="s">
        <v>1912</v>
      </c>
      <c r="M4463" s="167" t="s">
        <v>4652</v>
      </c>
      <c r="O4463" s="167">
        <v>11220</v>
      </c>
      <c r="P4463" s="167" t="s">
        <v>4987</v>
      </c>
      <c r="Q4463" s="167">
        <v>112.56</v>
      </c>
      <c r="S4463" s="167">
        <f t="shared" si="69"/>
        <v>112.56</v>
      </c>
      <c r="T4463" s="167" t="s">
        <v>1361</v>
      </c>
    </row>
    <row r="4464" spans="1:20">
      <c r="A4464" s="167">
        <v>54000</v>
      </c>
      <c r="B4464" s="168">
        <v>45938</v>
      </c>
      <c r="C4464" s="168">
        <v>45938</v>
      </c>
      <c r="D4464" s="167" t="s">
        <v>5753</v>
      </c>
      <c r="E4464" s="167" t="s">
        <v>5753</v>
      </c>
      <c r="F4464" s="167" t="s">
        <v>1557</v>
      </c>
      <c r="G4464" s="167" t="s">
        <v>134</v>
      </c>
      <c r="I4464" s="167" t="s">
        <v>1650</v>
      </c>
      <c r="J4464" s="167" t="s">
        <v>1911</v>
      </c>
      <c r="K4464" s="167" t="s">
        <v>4651</v>
      </c>
      <c r="L4464" s="167" t="s">
        <v>1912</v>
      </c>
      <c r="M4464" s="167" t="s">
        <v>4652</v>
      </c>
      <c r="O4464" s="167">
        <v>11238</v>
      </c>
      <c r="P4464" s="167" t="s">
        <v>4987</v>
      </c>
      <c r="Q4464" s="167">
        <v>32.369999999999997</v>
      </c>
      <c r="S4464" s="167">
        <f t="shared" si="69"/>
        <v>32.369999999999997</v>
      </c>
      <c r="T4464" s="167" t="s">
        <v>1361</v>
      </c>
    </row>
    <row r="4465" spans="1:19">
      <c r="A4465" s="167">
        <v>54000</v>
      </c>
      <c r="B4465" s="168">
        <v>45938</v>
      </c>
      <c r="C4465" s="168">
        <v>45938</v>
      </c>
      <c r="D4465" s="167" t="s">
        <v>5753</v>
      </c>
      <c r="E4465" s="167" t="s">
        <v>5753</v>
      </c>
      <c r="F4465" s="167" t="s">
        <v>1557</v>
      </c>
      <c r="G4465" s="167" t="s">
        <v>134</v>
      </c>
      <c r="I4465" s="167" t="s">
        <v>1650</v>
      </c>
      <c r="J4465" s="167" t="s">
        <v>1911</v>
      </c>
      <c r="K4465" s="167" t="s">
        <v>4651</v>
      </c>
      <c r="L4465" s="167" t="s">
        <v>1912</v>
      </c>
      <c r="M4465" s="167" t="s">
        <v>4652</v>
      </c>
      <c r="O4465" s="167">
        <v>11238</v>
      </c>
      <c r="P4465" s="167" t="s">
        <v>4987</v>
      </c>
      <c r="Q4465" s="167">
        <v>34.619999999999997</v>
      </c>
      <c r="S4465" s="167">
        <f t="shared" si="69"/>
        <v>34.619999999999997</v>
      </c>
    </row>
    <row r="4466" spans="1:19">
      <c r="A4466" s="167">
        <v>54000</v>
      </c>
      <c r="B4466" s="168">
        <v>45938</v>
      </c>
      <c r="C4466" s="168">
        <v>45938</v>
      </c>
      <c r="D4466" s="167" t="s">
        <v>5755</v>
      </c>
      <c r="E4466" s="167" t="s">
        <v>5755</v>
      </c>
      <c r="F4466" s="167" t="s">
        <v>1557</v>
      </c>
      <c r="G4466" s="167" t="s">
        <v>134</v>
      </c>
      <c r="I4466" s="167" t="s">
        <v>1650</v>
      </c>
      <c r="J4466" s="167" t="s">
        <v>1911</v>
      </c>
      <c r="K4466" s="167" t="s">
        <v>4651</v>
      </c>
      <c r="L4466" s="167" t="s">
        <v>1912</v>
      </c>
      <c r="M4466" s="167" t="s">
        <v>4652</v>
      </c>
      <c r="O4466" s="167">
        <v>11240</v>
      </c>
      <c r="P4466" s="167" t="s">
        <v>4987</v>
      </c>
      <c r="Q4466" s="167">
        <v>100</v>
      </c>
      <c r="S4466" s="167">
        <f t="shared" si="69"/>
        <v>100</v>
      </c>
    </row>
    <row r="4467" spans="1:19">
      <c r="A4467" s="167">
        <v>54000</v>
      </c>
      <c r="B4467" s="168">
        <v>45938</v>
      </c>
      <c r="C4467" s="168">
        <v>45938</v>
      </c>
      <c r="D4467" s="167" t="s">
        <v>5756</v>
      </c>
      <c r="E4467" s="167" t="s">
        <v>5756</v>
      </c>
      <c r="F4467" s="167" t="s">
        <v>1557</v>
      </c>
      <c r="G4467" s="167" t="s">
        <v>134</v>
      </c>
      <c r="I4467" s="167" t="s">
        <v>1650</v>
      </c>
      <c r="J4467" s="167" t="s">
        <v>1911</v>
      </c>
      <c r="K4467" s="167" t="s">
        <v>4651</v>
      </c>
      <c r="L4467" s="167" t="s">
        <v>1912</v>
      </c>
      <c r="M4467" s="167" t="s">
        <v>4652</v>
      </c>
      <c r="O4467" s="167">
        <v>11241</v>
      </c>
      <c r="P4467" s="167" t="s">
        <v>4987</v>
      </c>
      <c r="Q4467" s="167">
        <v>61.13</v>
      </c>
      <c r="S4467" s="167">
        <f t="shared" si="69"/>
        <v>61.13</v>
      </c>
    </row>
    <row r="4468" spans="1:19">
      <c r="A4468" s="167">
        <v>54000</v>
      </c>
      <c r="B4468" s="168">
        <v>45938</v>
      </c>
      <c r="C4468" s="168">
        <v>45938</v>
      </c>
      <c r="D4468" s="167" t="s">
        <v>5757</v>
      </c>
      <c r="E4468" s="167" t="s">
        <v>5757</v>
      </c>
      <c r="F4468" s="167" t="s">
        <v>1557</v>
      </c>
      <c r="G4468" s="167" t="s">
        <v>134</v>
      </c>
      <c r="I4468" s="167" t="s">
        <v>1650</v>
      </c>
      <c r="J4468" s="167" t="s">
        <v>1911</v>
      </c>
      <c r="K4468" s="167" t="s">
        <v>3252</v>
      </c>
      <c r="L4468" s="167" t="s">
        <v>1912</v>
      </c>
      <c r="M4468" s="167" t="s">
        <v>3253</v>
      </c>
      <c r="O4468" s="167">
        <v>11259</v>
      </c>
      <c r="P4468" s="167" t="s">
        <v>4987</v>
      </c>
      <c r="Q4468" s="167">
        <v>162.66</v>
      </c>
      <c r="S4468" s="167">
        <f t="shared" si="69"/>
        <v>162.66</v>
      </c>
    </row>
    <row r="4469" spans="1:19">
      <c r="A4469" s="167">
        <v>54000</v>
      </c>
      <c r="B4469" s="168">
        <v>45938</v>
      </c>
      <c r="C4469" s="168">
        <v>45938</v>
      </c>
      <c r="D4469" s="167" t="s">
        <v>5758</v>
      </c>
      <c r="E4469" s="167" t="s">
        <v>5758</v>
      </c>
      <c r="F4469" s="167" t="s">
        <v>1945</v>
      </c>
      <c r="G4469" s="167" t="s">
        <v>1946</v>
      </c>
      <c r="I4469" s="167" t="s">
        <v>1650</v>
      </c>
      <c r="J4469" s="167" t="s">
        <v>1911</v>
      </c>
      <c r="K4469" s="167" t="s">
        <v>4651</v>
      </c>
      <c r="L4469" s="167" t="s">
        <v>1912</v>
      </c>
      <c r="M4469" s="167" t="s">
        <v>4652</v>
      </c>
      <c r="O4469" s="167">
        <v>11243</v>
      </c>
      <c r="P4469" s="167" t="s">
        <v>4987</v>
      </c>
      <c r="Q4469" s="167">
        <v>331.01</v>
      </c>
      <c r="S4469" s="167">
        <f t="shared" si="69"/>
        <v>331.01</v>
      </c>
    </row>
    <row r="4470" spans="1:19">
      <c r="A4470" s="167">
        <v>54000</v>
      </c>
      <c r="B4470" s="168">
        <v>45938</v>
      </c>
      <c r="C4470" s="168">
        <v>45938</v>
      </c>
      <c r="D4470" s="167" t="s">
        <v>5759</v>
      </c>
      <c r="E4470" s="167" t="s">
        <v>5759</v>
      </c>
      <c r="F4470" s="167" t="s">
        <v>1557</v>
      </c>
      <c r="G4470" s="167" t="s">
        <v>134</v>
      </c>
      <c r="I4470" s="167" t="s">
        <v>1650</v>
      </c>
      <c r="J4470" s="167" t="s">
        <v>1911</v>
      </c>
      <c r="K4470" s="167" t="s">
        <v>4651</v>
      </c>
      <c r="L4470" s="167" t="s">
        <v>1912</v>
      </c>
      <c r="M4470" s="167" t="s">
        <v>4652</v>
      </c>
      <c r="O4470" s="167">
        <v>11244</v>
      </c>
      <c r="P4470" s="167" t="s">
        <v>4987</v>
      </c>
      <c r="Q4470" s="167">
        <v>59.67</v>
      </c>
      <c r="S4470" s="167">
        <f t="shared" si="69"/>
        <v>59.67</v>
      </c>
    </row>
    <row r="4471" spans="1:19">
      <c r="A4471" s="167">
        <v>54000</v>
      </c>
      <c r="B4471" s="168">
        <v>45938</v>
      </c>
      <c r="C4471" s="168">
        <v>45938</v>
      </c>
      <c r="D4471" s="167" t="s">
        <v>5760</v>
      </c>
      <c r="E4471" s="167" t="s">
        <v>5760</v>
      </c>
      <c r="F4471" s="167" t="s">
        <v>1557</v>
      </c>
      <c r="G4471" s="167" t="s">
        <v>134</v>
      </c>
      <c r="I4471" s="167" t="s">
        <v>1650</v>
      </c>
      <c r="J4471" s="167" t="s">
        <v>1911</v>
      </c>
      <c r="K4471" s="167" t="s">
        <v>4651</v>
      </c>
      <c r="L4471" s="167" t="s">
        <v>1912</v>
      </c>
      <c r="M4471" s="167" t="s">
        <v>4652</v>
      </c>
      <c r="O4471" s="167">
        <v>11245</v>
      </c>
      <c r="P4471" s="167" t="s">
        <v>4987</v>
      </c>
      <c r="Q4471" s="167">
        <v>75.03</v>
      </c>
      <c r="S4471" s="167">
        <f t="shared" si="69"/>
        <v>75.03</v>
      </c>
    </row>
    <row r="4472" spans="1:19">
      <c r="A4472" s="167">
        <v>54000</v>
      </c>
      <c r="B4472" s="168">
        <v>45938</v>
      </c>
      <c r="C4472" s="168">
        <v>45938</v>
      </c>
      <c r="D4472" s="167" t="s">
        <v>5761</v>
      </c>
      <c r="E4472" s="167" t="s">
        <v>5761</v>
      </c>
      <c r="F4472" s="167" t="s">
        <v>1557</v>
      </c>
      <c r="G4472" s="167" t="s">
        <v>134</v>
      </c>
      <c r="I4472" s="167" t="s">
        <v>1650</v>
      </c>
      <c r="J4472" s="167" t="s">
        <v>1911</v>
      </c>
      <c r="K4472" s="167" t="s">
        <v>4651</v>
      </c>
      <c r="L4472" s="167" t="s">
        <v>1912</v>
      </c>
      <c r="M4472" s="167" t="s">
        <v>4652</v>
      </c>
      <c r="O4472" s="167">
        <v>11246</v>
      </c>
      <c r="P4472" s="167" t="s">
        <v>4987</v>
      </c>
      <c r="Q4472" s="167">
        <v>203.06</v>
      </c>
      <c r="S4472" s="167">
        <f t="shared" si="69"/>
        <v>203.06</v>
      </c>
    </row>
    <row r="4473" spans="1:19">
      <c r="A4473" s="167">
        <v>54000</v>
      </c>
      <c r="B4473" s="168">
        <v>45938</v>
      </c>
      <c r="C4473" s="168">
        <v>45938</v>
      </c>
      <c r="D4473" s="167" t="s">
        <v>5764</v>
      </c>
      <c r="E4473" s="167" t="s">
        <v>5764</v>
      </c>
      <c r="F4473" s="167" t="s">
        <v>1557</v>
      </c>
      <c r="G4473" s="167" t="s">
        <v>134</v>
      </c>
      <c r="I4473" s="167" t="s">
        <v>1650</v>
      </c>
      <c r="J4473" s="167" t="s">
        <v>1911</v>
      </c>
      <c r="K4473" s="167" t="s">
        <v>4651</v>
      </c>
      <c r="L4473" s="167" t="s">
        <v>1912</v>
      </c>
      <c r="M4473" s="167" t="s">
        <v>4652</v>
      </c>
      <c r="O4473" s="167">
        <v>11249</v>
      </c>
      <c r="P4473" s="167" t="s">
        <v>4987</v>
      </c>
      <c r="Q4473" s="167">
        <v>38.35</v>
      </c>
      <c r="S4473" s="167">
        <f t="shared" si="69"/>
        <v>38.35</v>
      </c>
    </row>
    <row r="4474" spans="1:19">
      <c r="A4474" s="167">
        <v>54000</v>
      </c>
      <c r="B4474" s="168">
        <v>45938</v>
      </c>
      <c r="C4474" s="168">
        <v>45938</v>
      </c>
      <c r="D4474" s="167" t="s">
        <v>5765</v>
      </c>
      <c r="E4474" s="167" t="s">
        <v>5765</v>
      </c>
      <c r="F4474" s="167" t="s">
        <v>1425</v>
      </c>
      <c r="G4474" s="167" t="s">
        <v>1426</v>
      </c>
      <c r="I4474" s="167" t="s">
        <v>1650</v>
      </c>
      <c r="J4474" s="167" t="s">
        <v>1911</v>
      </c>
      <c r="K4474" s="167" t="s">
        <v>4238</v>
      </c>
      <c r="L4474" s="167" t="s">
        <v>1912</v>
      </c>
      <c r="M4474" s="167" t="s">
        <v>4239</v>
      </c>
      <c r="O4474" s="167">
        <v>11250</v>
      </c>
      <c r="P4474" s="167" t="s">
        <v>4987</v>
      </c>
      <c r="Q4474" s="167">
        <v>751</v>
      </c>
      <c r="S4474" s="167">
        <f t="shared" si="69"/>
        <v>751</v>
      </c>
    </row>
    <row r="4475" spans="1:19">
      <c r="A4475" s="167">
        <v>54000</v>
      </c>
      <c r="B4475" s="168">
        <v>45939</v>
      </c>
      <c r="C4475" s="168">
        <v>45939</v>
      </c>
      <c r="D4475" s="167" t="s">
        <v>6220</v>
      </c>
      <c r="E4475" s="167" t="s">
        <v>6181</v>
      </c>
      <c r="H4475" s="167" t="s">
        <v>6176</v>
      </c>
      <c r="I4475" s="167" t="s">
        <v>4956</v>
      </c>
      <c r="O4475" s="167">
        <v>4346</v>
      </c>
      <c r="P4475" s="167" t="s">
        <v>4981</v>
      </c>
      <c r="Q4475" s="167">
        <v>152.30000000000001</v>
      </c>
      <c r="S4475" s="167">
        <f t="shared" si="69"/>
        <v>152.30000000000001</v>
      </c>
    </row>
    <row r="4476" spans="1:19">
      <c r="A4476" s="167">
        <v>54000</v>
      </c>
      <c r="B4476" s="168">
        <v>45939</v>
      </c>
      <c r="C4476" s="168">
        <v>45939</v>
      </c>
      <c r="D4476" s="167" t="s">
        <v>6221</v>
      </c>
      <c r="E4476" s="167" t="s">
        <v>6181</v>
      </c>
      <c r="H4476" s="167" t="s">
        <v>6176</v>
      </c>
      <c r="I4476" s="167" t="s">
        <v>4956</v>
      </c>
      <c r="O4476" s="167">
        <v>4346</v>
      </c>
      <c r="P4476" s="167" t="s">
        <v>4981</v>
      </c>
      <c r="Q4476" s="167">
        <v>321.60000000000002</v>
      </c>
      <c r="S4476" s="167">
        <f t="shared" si="69"/>
        <v>321.60000000000002</v>
      </c>
    </row>
    <row r="4477" spans="1:19">
      <c r="A4477" s="167">
        <v>54000</v>
      </c>
      <c r="B4477" s="168">
        <v>45939</v>
      </c>
      <c r="C4477" s="168">
        <v>45939</v>
      </c>
      <c r="D4477" s="167" t="s">
        <v>6222</v>
      </c>
      <c r="E4477" s="167" t="s">
        <v>6181</v>
      </c>
      <c r="H4477" s="167" t="s">
        <v>6176</v>
      </c>
      <c r="I4477" s="167" t="s">
        <v>4956</v>
      </c>
      <c r="O4477" s="167">
        <v>4346</v>
      </c>
      <c r="P4477" s="167" t="s">
        <v>4981</v>
      </c>
      <c r="Q4477" s="167">
        <v>43.68</v>
      </c>
      <c r="S4477" s="167">
        <f t="shared" si="69"/>
        <v>43.68</v>
      </c>
    </row>
    <row r="4478" spans="1:19">
      <c r="A4478" s="167">
        <v>54000</v>
      </c>
      <c r="B4478" s="168">
        <v>45939</v>
      </c>
      <c r="C4478" s="168">
        <v>45939</v>
      </c>
      <c r="D4478" s="167" t="s">
        <v>6223</v>
      </c>
      <c r="E4478" s="167" t="s">
        <v>6181</v>
      </c>
      <c r="H4478" s="167" t="s">
        <v>6176</v>
      </c>
      <c r="I4478" s="167" t="s">
        <v>4956</v>
      </c>
      <c r="O4478" s="167">
        <v>4346</v>
      </c>
      <c r="P4478" s="167" t="s">
        <v>4981</v>
      </c>
      <c r="Q4478" s="167">
        <v>38.700000000000003</v>
      </c>
      <c r="S4478" s="167">
        <f t="shared" si="69"/>
        <v>38.700000000000003</v>
      </c>
    </row>
    <row r="4479" spans="1:19">
      <c r="A4479" s="167">
        <v>54000</v>
      </c>
      <c r="B4479" s="168">
        <v>45939</v>
      </c>
      <c r="C4479" s="168">
        <v>45939</v>
      </c>
      <c r="D4479" s="167" t="s">
        <v>6224</v>
      </c>
      <c r="E4479" s="167" t="s">
        <v>6181</v>
      </c>
      <c r="H4479" s="167" t="s">
        <v>6176</v>
      </c>
      <c r="I4479" s="167" t="s">
        <v>4956</v>
      </c>
      <c r="O4479" s="167">
        <v>4346</v>
      </c>
      <c r="P4479" s="167" t="s">
        <v>4981</v>
      </c>
      <c r="Q4479" s="167">
        <v>179.58</v>
      </c>
      <c r="S4479" s="167">
        <f t="shared" si="69"/>
        <v>179.58</v>
      </c>
    </row>
    <row r="4480" spans="1:19">
      <c r="A4480" s="167">
        <v>54000</v>
      </c>
      <c r="B4480" s="168">
        <v>45939</v>
      </c>
      <c r="C4480" s="168">
        <v>45939</v>
      </c>
      <c r="D4480" s="167" t="s">
        <v>6225</v>
      </c>
      <c r="E4480" s="167" t="s">
        <v>6181</v>
      </c>
      <c r="H4480" s="167" t="s">
        <v>6176</v>
      </c>
      <c r="I4480" s="167" t="s">
        <v>4956</v>
      </c>
      <c r="O4480" s="167">
        <v>4346</v>
      </c>
      <c r="P4480" s="167" t="s">
        <v>4981</v>
      </c>
      <c r="Q4480" s="167">
        <v>72.319999999999993</v>
      </c>
      <c r="S4480" s="167">
        <f t="shared" si="69"/>
        <v>72.319999999999993</v>
      </c>
    </row>
    <row r="4481" spans="1:19">
      <c r="A4481" s="167">
        <v>54000</v>
      </c>
      <c r="B4481" s="168">
        <v>45939</v>
      </c>
      <c r="C4481" s="168">
        <v>45939</v>
      </c>
      <c r="D4481" s="167" t="s">
        <v>6226</v>
      </c>
      <c r="E4481" s="167" t="s">
        <v>6181</v>
      </c>
      <c r="H4481" s="167" t="s">
        <v>6176</v>
      </c>
      <c r="I4481" s="167" t="s">
        <v>4956</v>
      </c>
      <c r="O4481" s="167">
        <v>4346</v>
      </c>
      <c r="P4481" s="167" t="s">
        <v>4981</v>
      </c>
      <c r="Q4481" s="167">
        <v>27.7</v>
      </c>
      <c r="S4481" s="167">
        <f t="shared" si="69"/>
        <v>27.7</v>
      </c>
    </row>
    <row r="4482" spans="1:19">
      <c r="A4482" s="167">
        <v>54000</v>
      </c>
      <c r="B4482" s="168">
        <v>45939</v>
      </c>
      <c r="C4482" s="168">
        <v>45939</v>
      </c>
      <c r="D4482" s="167" t="s">
        <v>6227</v>
      </c>
      <c r="E4482" s="167" t="s">
        <v>6228</v>
      </c>
      <c r="H4482" s="167" t="s">
        <v>6176</v>
      </c>
      <c r="I4482" s="167" t="s">
        <v>4956</v>
      </c>
      <c r="O4482" s="167">
        <v>4346</v>
      </c>
      <c r="P4482" s="167" t="s">
        <v>4981</v>
      </c>
      <c r="Q4482" s="167">
        <v>32.61</v>
      </c>
      <c r="S4482" s="167">
        <f t="shared" si="69"/>
        <v>32.61</v>
      </c>
    </row>
    <row r="4483" spans="1:19">
      <c r="A4483" s="167">
        <v>54000</v>
      </c>
      <c r="B4483" s="168">
        <v>45939</v>
      </c>
      <c r="C4483" s="168">
        <v>45939</v>
      </c>
      <c r="D4483" s="167" t="s">
        <v>5768</v>
      </c>
      <c r="E4483" s="167" t="s">
        <v>5768</v>
      </c>
      <c r="F4483" s="167" t="s">
        <v>1557</v>
      </c>
      <c r="G4483" s="167" t="s">
        <v>134</v>
      </c>
      <c r="I4483" s="167" t="s">
        <v>1618</v>
      </c>
      <c r="J4483" s="167" t="s">
        <v>1911</v>
      </c>
      <c r="K4483" s="167" t="s">
        <v>915</v>
      </c>
      <c r="L4483" s="167" t="s">
        <v>1912</v>
      </c>
      <c r="M4483" s="167" t="s">
        <v>2286</v>
      </c>
      <c r="O4483" s="167">
        <v>11254</v>
      </c>
      <c r="P4483" s="167" t="s">
        <v>4987</v>
      </c>
      <c r="Q4483" s="167">
        <v>12.42</v>
      </c>
      <c r="S4483" s="167">
        <f t="shared" ref="S4483:S4546" si="70">Q4483-R4483</f>
        <v>12.42</v>
      </c>
    </row>
    <row r="4484" spans="1:19">
      <c r="A4484" s="167">
        <v>54000</v>
      </c>
      <c r="B4484" s="168">
        <v>45939</v>
      </c>
      <c r="C4484" s="168">
        <v>45939</v>
      </c>
      <c r="D4484" s="167" t="s">
        <v>5769</v>
      </c>
      <c r="E4484" s="167" t="s">
        <v>5769</v>
      </c>
      <c r="F4484" s="167" t="s">
        <v>1425</v>
      </c>
      <c r="G4484" s="167" t="s">
        <v>1426</v>
      </c>
      <c r="I4484" s="167" t="s">
        <v>1650</v>
      </c>
      <c r="J4484" s="167" t="s">
        <v>1911</v>
      </c>
      <c r="K4484" s="167" t="s">
        <v>727</v>
      </c>
      <c r="L4484" s="167" t="s">
        <v>1912</v>
      </c>
      <c r="M4484" s="167" t="s">
        <v>3718</v>
      </c>
      <c r="O4484" s="167">
        <v>11255</v>
      </c>
      <c r="P4484" s="167" t="s">
        <v>4987</v>
      </c>
      <c r="Q4484" s="167">
        <v>200</v>
      </c>
      <c r="S4484" s="167">
        <f t="shared" si="70"/>
        <v>200</v>
      </c>
    </row>
    <row r="4485" spans="1:19">
      <c r="A4485" s="167">
        <v>54000</v>
      </c>
      <c r="B4485" s="168">
        <v>45939</v>
      </c>
      <c r="C4485" s="168">
        <v>45939</v>
      </c>
      <c r="D4485" s="167" t="s">
        <v>5769</v>
      </c>
      <c r="E4485" s="167" t="s">
        <v>5769</v>
      </c>
      <c r="F4485" s="167" t="s">
        <v>1425</v>
      </c>
      <c r="G4485" s="167" t="s">
        <v>1426</v>
      </c>
      <c r="I4485" s="167" t="s">
        <v>1650</v>
      </c>
      <c r="J4485" s="167" t="s">
        <v>1911</v>
      </c>
      <c r="K4485" s="167" t="s">
        <v>727</v>
      </c>
      <c r="L4485" s="167" t="s">
        <v>1912</v>
      </c>
      <c r="M4485" s="167" t="s">
        <v>3718</v>
      </c>
      <c r="O4485" s="167">
        <v>11255</v>
      </c>
      <c r="P4485" s="167" t="s">
        <v>4987</v>
      </c>
      <c r="Q4485" s="167">
        <v>400</v>
      </c>
      <c r="S4485" s="167">
        <f t="shared" si="70"/>
        <v>400</v>
      </c>
    </row>
    <row r="4486" spans="1:19">
      <c r="A4486" s="167">
        <v>54000</v>
      </c>
      <c r="B4486" s="168">
        <v>45939</v>
      </c>
      <c r="C4486" s="168">
        <v>45939</v>
      </c>
      <c r="D4486" s="167" t="s">
        <v>5770</v>
      </c>
      <c r="E4486" s="167" t="s">
        <v>5770</v>
      </c>
      <c r="F4486" s="167" t="s">
        <v>1553</v>
      </c>
      <c r="G4486" s="167" t="s">
        <v>1554</v>
      </c>
      <c r="I4486" s="167" t="s">
        <v>1405</v>
      </c>
      <c r="J4486" s="167" t="s">
        <v>1911</v>
      </c>
      <c r="K4486" s="167" t="s">
        <v>1212</v>
      </c>
      <c r="L4486" s="167" t="s">
        <v>1912</v>
      </c>
      <c r="M4486" s="167" t="s">
        <v>1390</v>
      </c>
      <c r="O4486" s="167">
        <v>11258</v>
      </c>
      <c r="P4486" s="167" t="s">
        <v>4987</v>
      </c>
      <c r="Q4486" s="167">
        <v>14.55</v>
      </c>
      <c r="S4486" s="167">
        <f t="shared" si="70"/>
        <v>14.55</v>
      </c>
    </row>
    <row r="4487" spans="1:19">
      <c r="A4487" s="167">
        <v>54000</v>
      </c>
      <c r="B4487" s="168">
        <v>45939</v>
      </c>
      <c r="C4487" s="168">
        <v>45939</v>
      </c>
      <c r="D4487" s="167" t="s">
        <v>5770</v>
      </c>
      <c r="E4487" s="167" t="s">
        <v>5770</v>
      </c>
      <c r="F4487" s="167" t="s">
        <v>1553</v>
      </c>
      <c r="G4487" s="167" t="s">
        <v>1554</v>
      </c>
      <c r="I4487" s="167" t="s">
        <v>1405</v>
      </c>
      <c r="J4487" s="167" t="s">
        <v>1911</v>
      </c>
      <c r="K4487" s="167" t="s">
        <v>1212</v>
      </c>
      <c r="L4487" s="167" t="s">
        <v>1912</v>
      </c>
      <c r="M4487" s="167" t="s">
        <v>1390</v>
      </c>
      <c r="O4487" s="167">
        <v>11258</v>
      </c>
      <c r="P4487" s="167" t="s">
        <v>4987</v>
      </c>
      <c r="Q4487" s="167">
        <v>16</v>
      </c>
      <c r="S4487" s="167">
        <f t="shared" si="70"/>
        <v>16</v>
      </c>
    </row>
    <row r="4488" spans="1:19">
      <c r="A4488" s="167">
        <v>54000</v>
      </c>
      <c r="B4488" s="168">
        <v>45939</v>
      </c>
      <c r="C4488" s="168">
        <v>45939</v>
      </c>
      <c r="D4488" s="167" t="s">
        <v>5772</v>
      </c>
      <c r="E4488" s="167" t="s">
        <v>5772</v>
      </c>
      <c r="F4488" s="167" t="s">
        <v>1557</v>
      </c>
      <c r="G4488" s="167" t="s">
        <v>134</v>
      </c>
      <c r="I4488" s="167" t="s">
        <v>1618</v>
      </c>
      <c r="J4488" s="167" t="s">
        <v>1911</v>
      </c>
      <c r="K4488" s="167" t="s">
        <v>1329</v>
      </c>
      <c r="L4488" s="167" t="s">
        <v>1912</v>
      </c>
      <c r="M4488" s="167" t="s">
        <v>4829</v>
      </c>
      <c r="O4488" s="167">
        <v>11263</v>
      </c>
      <c r="P4488" s="167" t="s">
        <v>4987</v>
      </c>
      <c r="Q4488" s="167">
        <v>14.76</v>
      </c>
      <c r="S4488" s="167">
        <f t="shared" si="70"/>
        <v>14.76</v>
      </c>
    </row>
    <row r="4489" spans="1:19">
      <c r="A4489" s="167">
        <v>54000</v>
      </c>
      <c r="B4489" s="168">
        <v>45939</v>
      </c>
      <c r="C4489" s="168">
        <v>45939</v>
      </c>
      <c r="D4489" s="167" t="s">
        <v>6229</v>
      </c>
      <c r="E4489" s="167" t="s">
        <v>6181</v>
      </c>
      <c r="H4489" s="167" t="s">
        <v>6176</v>
      </c>
      <c r="I4489" s="167" t="s">
        <v>4956</v>
      </c>
      <c r="O4489" s="167">
        <v>4346</v>
      </c>
      <c r="P4489" s="167" t="s">
        <v>4981</v>
      </c>
      <c r="Q4489" s="167">
        <v>1941.33</v>
      </c>
      <c r="S4489" s="167">
        <f t="shared" si="70"/>
        <v>1941.33</v>
      </c>
    </row>
    <row r="4490" spans="1:19">
      <c r="A4490" s="167">
        <v>54000</v>
      </c>
      <c r="B4490" s="168">
        <v>45939</v>
      </c>
      <c r="C4490" s="168">
        <v>45939</v>
      </c>
      <c r="D4490" s="167" t="s">
        <v>6230</v>
      </c>
      <c r="E4490" s="167" t="s">
        <v>6181</v>
      </c>
      <c r="H4490" s="167" t="s">
        <v>6176</v>
      </c>
      <c r="I4490" s="167" t="s">
        <v>4956</v>
      </c>
      <c r="O4490" s="167">
        <v>4346</v>
      </c>
      <c r="P4490" s="167" t="s">
        <v>4981</v>
      </c>
      <c r="Q4490" s="167">
        <v>439.98</v>
      </c>
      <c r="S4490" s="167">
        <f t="shared" si="70"/>
        <v>439.98</v>
      </c>
    </row>
    <row r="4491" spans="1:19">
      <c r="A4491" s="167">
        <v>54000</v>
      </c>
      <c r="B4491" s="168">
        <v>45943</v>
      </c>
      <c r="C4491" s="168">
        <v>45943</v>
      </c>
      <c r="D4491" s="167" t="s">
        <v>6231</v>
      </c>
      <c r="E4491" s="167" t="s">
        <v>5053</v>
      </c>
      <c r="H4491" s="167" t="s">
        <v>6176</v>
      </c>
      <c r="I4491" s="167" t="s">
        <v>4956</v>
      </c>
      <c r="O4491" s="167">
        <v>4345</v>
      </c>
      <c r="P4491" s="167" t="s">
        <v>4981</v>
      </c>
      <c r="Q4491" s="167">
        <v>18.399999999999999</v>
      </c>
      <c r="S4491" s="167">
        <f t="shared" si="70"/>
        <v>18.399999999999999</v>
      </c>
    </row>
    <row r="4492" spans="1:19">
      <c r="A4492" s="167">
        <v>54000</v>
      </c>
      <c r="B4492" s="168">
        <v>45943</v>
      </c>
      <c r="C4492" s="168">
        <v>45943</v>
      </c>
      <c r="D4492" s="167" t="s">
        <v>5773</v>
      </c>
      <c r="E4492" s="167" t="s">
        <v>5773</v>
      </c>
      <c r="F4492" s="167" t="s">
        <v>1557</v>
      </c>
      <c r="G4492" s="167" t="s">
        <v>134</v>
      </c>
      <c r="I4492" s="167" t="s">
        <v>1618</v>
      </c>
      <c r="J4492" s="167" t="s">
        <v>1911</v>
      </c>
      <c r="K4492" s="167" t="s">
        <v>906</v>
      </c>
      <c r="L4492" s="167" t="s">
        <v>1912</v>
      </c>
      <c r="M4492" s="167" t="s">
        <v>2201</v>
      </c>
      <c r="O4492" s="167">
        <v>11265</v>
      </c>
      <c r="P4492" s="167" t="s">
        <v>4987</v>
      </c>
      <c r="Q4492" s="167">
        <v>60.64</v>
      </c>
      <c r="S4492" s="167">
        <f t="shared" si="70"/>
        <v>60.64</v>
      </c>
    </row>
    <row r="4493" spans="1:19">
      <c r="A4493" s="167">
        <v>54000</v>
      </c>
      <c r="B4493" s="168">
        <v>45943</v>
      </c>
      <c r="C4493" s="168">
        <v>45943</v>
      </c>
      <c r="D4493" s="167" t="s">
        <v>6232</v>
      </c>
      <c r="E4493" s="167" t="s">
        <v>6232</v>
      </c>
      <c r="F4493" s="167" t="s">
        <v>1557</v>
      </c>
      <c r="G4493" s="167" t="s">
        <v>134</v>
      </c>
      <c r="I4493" s="167" t="s">
        <v>1618</v>
      </c>
      <c r="J4493" s="167" t="s">
        <v>1911</v>
      </c>
      <c r="K4493" s="167" t="s">
        <v>1007</v>
      </c>
      <c r="L4493" s="167" t="s">
        <v>1912</v>
      </c>
      <c r="M4493" s="167" t="s">
        <v>2740</v>
      </c>
      <c r="O4493" s="167">
        <v>11264</v>
      </c>
      <c r="P4493" s="167" t="s">
        <v>4987</v>
      </c>
      <c r="Q4493" s="167">
        <v>14.32</v>
      </c>
      <c r="S4493" s="167">
        <f t="shared" si="70"/>
        <v>14.32</v>
      </c>
    </row>
    <row r="4494" spans="1:19">
      <c r="A4494" s="167">
        <v>54000</v>
      </c>
      <c r="B4494" s="168">
        <v>45943</v>
      </c>
      <c r="C4494" s="168">
        <v>45943</v>
      </c>
      <c r="D4494" s="167" t="s">
        <v>5774</v>
      </c>
      <c r="E4494" s="167" t="s">
        <v>5774</v>
      </c>
      <c r="F4494" s="167" t="s">
        <v>1557</v>
      </c>
      <c r="G4494" s="167" t="s">
        <v>134</v>
      </c>
      <c r="I4494" s="167" t="s">
        <v>1650</v>
      </c>
      <c r="J4494" s="167" t="s">
        <v>1911</v>
      </c>
      <c r="K4494" s="167" t="s">
        <v>692</v>
      </c>
      <c r="L4494" s="167" t="s">
        <v>1912</v>
      </c>
      <c r="M4494" s="167" t="s">
        <v>3381</v>
      </c>
      <c r="O4494" s="167">
        <v>11266</v>
      </c>
      <c r="P4494" s="167" t="s">
        <v>4987</v>
      </c>
      <c r="Q4494" s="167">
        <v>11.09</v>
      </c>
      <c r="S4494" s="167">
        <f t="shared" si="70"/>
        <v>11.09</v>
      </c>
    </row>
    <row r="4495" spans="1:19">
      <c r="A4495" s="167">
        <v>54000</v>
      </c>
      <c r="B4495" s="168">
        <v>45943</v>
      </c>
      <c r="C4495" s="168">
        <v>45943</v>
      </c>
      <c r="D4495" s="167" t="s">
        <v>5775</v>
      </c>
      <c r="E4495" s="167" t="s">
        <v>5775</v>
      </c>
      <c r="F4495" s="167" t="s">
        <v>1557</v>
      </c>
      <c r="G4495" s="167" t="s">
        <v>134</v>
      </c>
      <c r="I4495" s="167" t="s">
        <v>1618</v>
      </c>
      <c r="J4495" s="167" t="s">
        <v>1911</v>
      </c>
      <c r="K4495" s="167" t="s">
        <v>1126</v>
      </c>
      <c r="L4495" s="167" t="s">
        <v>1912</v>
      </c>
      <c r="M4495" s="167" t="s">
        <v>3430</v>
      </c>
      <c r="O4495" s="167">
        <v>11267</v>
      </c>
      <c r="P4495" s="167" t="s">
        <v>4987</v>
      </c>
      <c r="Q4495" s="167">
        <v>4.58</v>
      </c>
      <c r="S4495" s="167">
        <f t="shared" si="70"/>
        <v>4.58</v>
      </c>
    </row>
    <row r="4496" spans="1:19">
      <c r="A4496" s="167">
        <v>54000</v>
      </c>
      <c r="B4496" s="168">
        <v>45944</v>
      </c>
      <c r="C4496" s="168">
        <v>45944</v>
      </c>
      <c r="D4496" s="167" t="s">
        <v>5776</v>
      </c>
      <c r="E4496" s="167" t="s">
        <v>5776</v>
      </c>
      <c r="F4496" s="167" t="s">
        <v>1557</v>
      </c>
      <c r="G4496" s="167" t="s">
        <v>134</v>
      </c>
      <c r="I4496" s="167" t="s">
        <v>1650</v>
      </c>
      <c r="J4496" s="167" t="s">
        <v>1911</v>
      </c>
      <c r="K4496" s="167" t="s">
        <v>4651</v>
      </c>
      <c r="L4496" s="167" t="s">
        <v>1912</v>
      </c>
      <c r="M4496" s="167" t="s">
        <v>4652</v>
      </c>
      <c r="O4496" s="167">
        <v>11268</v>
      </c>
      <c r="P4496" s="167" t="s">
        <v>4987</v>
      </c>
      <c r="Q4496" s="167">
        <v>112.56</v>
      </c>
      <c r="S4496" s="167">
        <f t="shared" si="70"/>
        <v>112.56</v>
      </c>
    </row>
    <row r="4497" spans="1:19">
      <c r="A4497" s="167">
        <v>54000</v>
      </c>
      <c r="B4497" s="168">
        <v>45944</v>
      </c>
      <c r="C4497" s="168">
        <v>45944</v>
      </c>
      <c r="D4497" s="167" t="s">
        <v>6233</v>
      </c>
      <c r="E4497" s="167" t="s">
        <v>5053</v>
      </c>
      <c r="H4497" s="167" t="s">
        <v>6176</v>
      </c>
      <c r="I4497" s="167" t="s">
        <v>4956</v>
      </c>
      <c r="O4497" s="167">
        <v>4358</v>
      </c>
      <c r="P4497" s="167" t="s">
        <v>4981</v>
      </c>
      <c r="Q4497" s="167">
        <v>33.47</v>
      </c>
      <c r="S4497" s="167">
        <f t="shared" si="70"/>
        <v>33.47</v>
      </c>
    </row>
    <row r="4498" spans="1:19">
      <c r="A4498" s="167">
        <v>54000</v>
      </c>
      <c r="B4498" s="168">
        <v>45945</v>
      </c>
      <c r="C4498" s="168">
        <v>45945</v>
      </c>
      <c r="D4498" s="167" t="s">
        <v>5778</v>
      </c>
      <c r="E4498" s="167" t="s">
        <v>5778</v>
      </c>
      <c r="F4498" s="167" t="s">
        <v>2917</v>
      </c>
      <c r="G4498" s="167" t="s">
        <v>2918</v>
      </c>
      <c r="I4498" s="167" t="s">
        <v>1405</v>
      </c>
      <c r="J4498" s="167" t="s">
        <v>1911</v>
      </c>
      <c r="K4498" s="167" t="s">
        <v>1072</v>
      </c>
      <c r="L4498" s="167" t="s">
        <v>1912</v>
      </c>
      <c r="M4498" s="167" t="s">
        <v>2919</v>
      </c>
      <c r="O4498" s="167">
        <v>11287</v>
      </c>
      <c r="P4498" s="167" t="s">
        <v>4987</v>
      </c>
      <c r="Q4498" s="167">
        <v>45.68</v>
      </c>
      <c r="S4498" s="167">
        <f t="shared" si="70"/>
        <v>45.68</v>
      </c>
    </row>
    <row r="4499" spans="1:19">
      <c r="A4499" s="167">
        <v>54000</v>
      </c>
      <c r="B4499" s="168">
        <v>45946</v>
      </c>
      <c r="C4499" s="168">
        <v>45946</v>
      </c>
      <c r="D4499" s="167" t="s">
        <v>6234</v>
      </c>
      <c r="E4499" s="167" t="s">
        <v>6234</v>
      </c>
      <c r="F4499" s="167" t="s">
        <v>1557</v>
      </c>
      <c r="G4499" s="167" t="s">
        <v>134</v>
      </c>
      <c r="I4499" s="167" t="s">
        <v>1650</v>
      </c>
      <c r="J4499" s="167" t="s">
        <v>1911</v>
      </c>
      <c r="K4499" s="167" t="s">
        <v>4651</v>
      </c>
      <c r="L4499" s="167" t="s">
        <v>1912</v>
      </c>
      <c r="M4499" s="167" t="s">
        <v>4652</v>
      </c>
      <c r="O4499" s="167">
        <v>11291</v>
      </c>
      <c r="P4499" s="167" t="s">
        <v>4987</v>
      </c>
      <c r="Q4499" s="167">
        <v>63.43</v>
      </c>
      <c r="S4499" s="167">
        <f t="shared" si="70"/>
        <v>63.43</v>
      </c>
    </row>
    <row r="4500" spans="1:19">
      <c r="A4500" s="167">
        <v>54000</v>
      </c>
      <c r="B4500" s="168">
        <v>45946</v>
      </c>
      <c r="C4500" s="168">
        <v>45946</v>
      </c>
      <c r="D4500" s="167" t="s">
        <v>5783</v>
      </c>
      <c r="E4500" s="167" t="s">
        <v>5783</v>
      </c>
      <c r="F4500" s="167" t="s">
        <v>1557</v>
      </c>
      <c r="G4500" s="167" t="s">
        <v>134</v>
      </c>
      <c r="I4500" s="167" t="s">
        <v>1650</v>
      </c>
      <c r="J4500" s="167" t="s">
        <v>1911</v>
      </c>
      <c r="K4500" s="167" t="s">
        <v>692</v>
      </c>
      <c r="L4500" s="167" t="s">
        <v>1912</v>
      </c>
      <c r="M4500" s="167" t="s">
        <v>3381</v>
      </c>
      <c r="O4500" s="167">
        <v>11293</v>
      </c>
      <c r="P4500" s="167" t="s">
        <v>4987</v>
      </c>
      <c r="Q4500" s="167">
        <v>19.989999999999998</v>
      </c>
      <c r="S4500" s="167">
        <f t="shared" si="70"/>
        <v>19.989999999999998</v>
      </c>
    </row>
    <row r="4501" spans="1:19">
      <c r="A4501" s="167">
        <v>54000</v>
      </c>
      <c r="B4501" s="168">
        <v>45946</v>
      </c>
      <c r="C4501" s="168">
        <v>45946</v>
      </c>
      <c r="D4501" s="167" t="s">
        <v>5784</v>
      </c>
      <c r="E4501" s="167" t="s">
        <v>5784</v>
      </c>
      <c r="F4501" s="167" t="s">
        <v>1648</v>
      </c>
      <c r="G4501" s="167" t="s">
        <v>1649</v>
      </c>
      <c r="I4501" s="167" t="s">
        <v>1650</v>
      </c>
      <c r="J4501" s="167" t="s">
        <v>1911</v>
      </c>
      <c r="K4501" s="167" t="s">
        <v>4651</v>
      </c>
      <c r="L4501" s="167" t="s">
        <v>1912</v>
      </c>
      <c r="M4501" s="167" t="s">
        <v>4652</v>
      </c>
      <c r="O4501" s="167">
        <v>11294</v>
      </c>
      <c r="P4501" s="167" t="s">
        <v>4987</v>
      </c>
      <c r="Q4501" s="167">
        <v>200</v>
      </c>
      <c r="S4501" s="167">
        <f t="shared" si="70"/>
        <v>200</v>
      </c>
    </row>
    <row r="4502" spans="1:19">
      <c r="A4502" s="167">
        <v>54000</v>
      </c>
      <c r="B4502" s="168">
        <v>45947</v>
      </c>
      <c r="C4502" s="168">
        <v>45947</v>
      </c>
      <c r="D4502" s="167" t="s">
        <v>6235</v>
      </c>
      <c r="E4502" s="167" t="s">
        <v>6181</v>
      </c>
      <c r="H4502" s="167" t="s">
        <v>6176</v>
      </c>
      <c r="I4502" s="167" t="s">
        <v>4956</v>
      </c>
      <c r="O4502" s="167">
        <v>4370</v>
      </c>
      <c r="P4502" s="167" t="s">
        <v>4981</v>
      </c>
      <c r="Q4502" s="167">
        <v>72.69</v>
      </c>
      <c r="S4502" s="167">
        <f t="shared" si="70"/>
        <v>72.69</v>
      </c>
    </row>
    <row r="4503" spans="1:19">
      <c r="A4503" s="167">
        <v>54000</v>
      </c>
      <c r="B4503" s="168">
        <v>45947</v>
      </c>
      <c r="C4503" s="168">
        <v>45947</v>
      </c>
      <c r="D4503" s="167" t="s">
        <v>6236</v>
      </c>
      <c r="E4503" s="167" t="s">
        <v>6181</v>
      </c>
      <c r="H4503" s="167" t="s">
        <v>6176</v>
      </c>
      <c r="I4503" s="167" t="s">
        <v>4956</v>
      </c>
      <c r="O4503" s="167">
        <v>4370</v>
      </c>
      <c r="P4503" s="167" t="s">
        <v>4981</v>
      </c>
      <c r="Q4503" s="167">
        <v>99.58</v>
      </c>
      <c r="S4503" s="167">
        <f t="shared" si="70"/>
        <v>99.58</v>
      </c>
    </row>
    <row r="4504" spans="1:19">
      <c r="A4504" s="167">
        <v>54000</v>
      </c>
      <c r="B4504" s="168">
        <v>45947</v>
      </c>
      <c r="C4504" s="168">
        <v>45947</v>
      </c>
      <c r="D4504" s="167" t="s">
        <v>6237</v>
      </c>
      <c r="E4504" s="167" t="s">
        <v>6181</v>
      </c>
      <c r="H4504" s="167" t="s">
        <v>6176</v>
      </c>
      <c r="I4504" s="167" t="s">
        <v>4956</v>
      </c>
      <c r="O4504" s="167">
        <v>4370</v>
      </c>
      <c r="P4504" s="167" t="s">
        <v>4981</v>
      </c>
      <c r="Q4504" s="167">
        <v>61.13</v>
      </c>
      <c r="S4504" s="167">
        <f t="shared" si="70"/>
        <v>61.13</v>
      </c>
    </row>
    <row r="4505" spans="1:19">
      <c r="A4505" s="167">
        <v>54000</v>
      </c>
      <c r="B4505" s="168">
        <v>45947</v>
      </c>
      <c r="C4505" s="168">
        <v>45947</v>
      </c>
      <c r="D4505" s="167" t="s">
        <v>6238</v>
      </c>
      <c r="E4505" s="167" t="s">
        <v>6181</v>
      </c>
      <c r="H4505" s="167" t="s">
        <v>6176</v>
      </c>
      <c r="I4505" s="167" t="s">
        <v>4956</v>
      </c>
      <c r="O4505" s="167">
        <v>4370</v>
      </c>
      <c r="P4505" s="167" t="s">
        <v>4981</v>
      </c>
      <c r="Q4505" s="167">
        <v>151.34</v>
      </c>
      <c r="S4505" s="167">
        <f t="shared" si="70"/>
        <v>151.34</v>
      </c>
    </row>
    <row r="4506" spans="1:19">
      <c r="A4506" s="167">
        <v>54000</v>
      </c>
      <c r="B4506" s="168">
        <v>45947</v>
      </c>
      <c r="C4506" s="168">
        <v>45947</v>
      </c>
      <c r="D4506" s="167" t="s">
        <v>6239</v>
      </c>
      <c r="E4506" s="167" t="s">
        <v>6240</v>
      </c>
      <c r="F4506" s="167" t="s">
        <v>1553</v>
      </c>
      <c r="G4506" s="167" t="s">
        <v>1554</v>
      </c>
      <c r="H4506" s="167" t="s">
        <v>6176</v>
      </c>
      <c r="I4506" s="167" t="s">
        <v>4956</v>
      </c>
      <c r="O4506" s="167">
        <v>4370</v>
      </c>
      <c r="P4506" s="167" t="s">
        <v>4981</v>
      </c>
      <c r="Q4506" s="167">
        <v>261.29000000000002</v>
      </c>
      <c r="S4506" s="167">
        <f t="shared" si="70"/>
        <v>261.29000000000002</v>
      </c>
    </row>
    <row r="4507" spans="1:19">
      <c r="A4507" s="167">
        <v>54000</v>
      </c>
      <c r="B4507" s="168">
        <v>45947</v>
      </c>
      <c r="C4507" s="168">
        <v>45947</v>
      </c>
      <c r="D4507" s="167" t="s">
        <v>6241</v>
      </c>
      <c r="E4507" s="167" t="s">
        <v>5053</v>
      </c>
      <c r="H4507" s="167" t="s">
        <v>6176</v>
      </c>
      <c r="I4507" s="167" t="s">
        <v>4956</v>
      </c>
      <c r="O4507" s="167">
        <v>4370</v>
      </c>
      <c r="P4507" s="167" t="s">
        <v>4981</v>
      </c>
      <c r="Q4507" s="167">
        <v>16.71</v>
      </c>
      <c r="S4507" s="167">
        <f t="shared" si="70"/>
        <v>16.71</v>
      </c>
    </row>
    <row r="4508" spans="1:19">
      <c r="A4508" s="167">
        <v>54000</v>
      </c>
      <c r="B4508" s="168">
        <v>45947</v>
      </c>
      <c r="C4508" s="168">
        <v>45947</v>
      </c>
      <c r="D4508" s="167" t="s">
        <v>6242</v>
      </c>
      <c r="E4508" s="167" t="s">
        <v>6181</v>
      </c>
      <c r="H4508" s="167" t="s">
        <v>6176</v>
      </c>
      <c r="I4508" s="167" t="s">
        <v>4956</v>
      </c>
      <c r="O4508" s="167">
        <v>4370</v>
      </c>
      <c r="P4508" s="167" t="s">
        <v>4981</v>
      </c>
      <c r="Q4508" s="167">
        <v>38.51</v>
      </c>
      <c r="S4508" s="167">
        <f t="shared" si="70"/>
        <v>38.51</v>
      </c>
    </row>
    <row r="4509" spans="1:19">
      <c r="A4509" s="167">
        <v>54000</v>
      </c>
      <c r="B4509" s="168">
        <v>45947</v>
      </c>
      <c r="C4509" s="168">
        <v>45947</v>
      </c>
      <c r="D4509" s="167" t="s">
        <v>6243</v>
      </c>
      <c r="E4509" s="167" t="s">
        <v>6181</v>
      </c>
      <c r="H4509" s="167" t="s">
        <v>6176</v>
      </c>
      <c r="I4509" s="167" t="s">
        <v>4956</v>
      </c>
      <c r="O4509" s="167">
        <v>4370</v>
      </c>
      <c r="P4509" s="167" t="s">
        <v>4981</v>
      </c>
      <c r="Q4509" s="167">
        <v>13.64</v>
      </c>
      <c r="S4509" s="167">
        <f t="shared" si="70"/>
        <v>13.64</v>
      </c>
    </row>
    <row r="4510" spans="1:19">
      <c r="A4510" s="167">
        <v>54000</v>
      </c>
      <c r="B4510" s="168">
        <v>45950</v>
      </c>
      <c r="C4510" s="168">
        <v>45950</v>
      </c>
      <c r="D4510" s="167" t="s">
        <v>6244</v>
      </c>
      <c r="E4510" s="167" t="s">
        <v>5053</v>
      </c>
      <c r="H4510" s="167" t="s">
        <v>6176</v>
      </c>
      <c r="I4510" s="167" t="s">
        <v>4956</v>
      </c>
      <c r="O4510" s="167">
        <v>4359</v>
      </c>
      <c r="P4510" s="167" t="s">
        <v>4981</v>
      </c>
      <c r="Q4510" s="167">
        <v>81.23</v>
      </c>
      <c r="S4510" s="167">
        <f t="shared" si="70"/>
        <v>81.23</v>
      </c>
    </row>
    <row r="4511" spans="1:19">
      <c r="A4511" s="167">
        <v>54000</v>
      </c>
      <c r="B4511" s="168">
        <v>45950</v>
      </c>
      <c r="C4511" s="168">
        <v>45950</v>
      </c>
      <c r="D4511" s="167" t="s">
        <v>6245</v>
      </c>
      <c r="E4511" s="167" t="s">
        <v>6245</v>
      </c>
      <c r="F4511" s="167" t="s">
        <v>1557</v>
      </c>
      <c r="G4511" s="167" t="s">
        <v>134</v>
      </c>
      <c r="I4511" s="167" t="s">
        <v>1650</v>
      </c>
      <c r="J4511" s="167" t="s">
        <v>1911</v>
      </c>
      <c r="K4511" s="167" t="s">
        <v>4651</v>
      </c>
      <c r="L4511" s="167" t="s">
        <v>1912</v>
      </c>
      <c r="M4511" s="167" t="s">
        <v>4652</v>
      </c>
      <c r="O4511" s="167">
        <v>11304</v>
      </c>
      <c r="P4511" s="167" t="s">
        <v>4987</v>
      </c>
      <c r="Q4511" s="167">
        <v>56.97</v>
      </c>
      <c r="S4511" s="167">
        <f t="shared" si="70"/>
        <v>56.97</v>
      </c>
    </row>
    <row r="4512" spans="1:19">
      <c r="A4512" s="167">
        <v>54000</v>
      </c>
      <c r="B4512" s="168">
        <v>45951</v>
      </c>
      <c r="C4512" s="168">
        <v>45951</v>
      </c>
      <c r="D4512" s="167" t="s">
        <v>5795</v>
      </c>
      <c r="E4512" s="167" t="s">
        <v>5795</v>
      </c>
      <c r="F4512" s="167" t="s">
        <v>1557</v>
      </c>
      <c r="G4512" s="167" t="s">
        <v>134</v>
      </c>
      <c r="I4512" s="167" t="s">
        <v>1405</v>
      </c>
      <c r="J4512" s="167" t="s">
        <v>1911</v>
      </c>
      <c r="K4512" s="167" t="s">
        <v>961</v>
      </c>
      <c r="L4512" s="167" t="s">
        <v>1912</v>
      </c>
      <c r="M4512" s="167" t="s">
        <v>2511</v>
      </c>
      <c r="O4512" s="167">
        <v>11308</v>
      </c>
      <c r="P4512" s="167" t="s">
        <v>4987</v>
      </c>
      <c r="Q4512" s="167">
        <v>18</v>
      </c>
      <c r="S4512" s="167">
        <f t="shared" si="70"/>
        <v>18</v>
      </c>
    </row>
    <row r="4513" spans="1:19">
      <c r="A4513" s="167">
        <v>54000</v>
      </c>
      <c r="B4513" s="168">
        <v>45951</v>
      </c>
      <c r="C4513" s="168">
        <v>45951</v>
      </c>
      <c r="D4513" s="167" t="s">
        <v>5797</v>
      </c>
      <c r="E4513" s="167" t="s">
        <v>5797</v>
      </c>
      <c r="F4513" s="167" t="s">
        <v>1557</v>
      </c>
      <c r="G4513" s="167" t="s">
        <v>134</v>
      </c>
      <c r="I4513" s="167" t="s">
        <v>1650</v>
      </c>
      <c r="J4513" s="167" t="s">
        <v>1911</v>
      </c>
      <c r="K4513" s="167" t="s">
        <v>3041</v>
      </c>
      <c r="L4513" s="167" t="s">
        <v>1912</v>
      </c>
      <c r="M4513" s="167" t="s">
        <v>3042</v>
      </c>
      <c r="O4513" s="167">
        <v>11310</v>
      </c>
      <c r="P4513" s="167" t="s">
        <v>4987</v>
      </c>
      <c r="Q4513" s="167">
        <v>28.93</v>
      </c>
      <c r="S4513" s="167">
        <f t="shared" si="70"/>
        <v>28.93</v>
      </c>
    </row>
    <row r="4514" spans="1:19">
      <c r="A4514" s="167">
        <v>54000</v>
      </c>
      <c r="B4514" s="168">
        <v>45951</v>
      </c>
      <c r="C4514" s="168">
        <v>45951</v>
      </c>
      <c r="D4514" s="167" t="s">
        <v>5797</v>
      </c>
      <c r="E4514" s="167" t="s">
        <v>5797</v>
      </c>
      <c r="F4514" s="167" t="s">
        <v>1557</v>
      </c>
      <c r="G4514" s="167" t="s">
        <v>134</v>
      </c>
      <c r="I4514" s="167" t="s">
        <v>1650</v>
      </c>
      <c r="J4514" s="167" t="s">
        <v>1911</v>
      </c>
      <c r="K4514" s="167" t="s">
        <v>3041</v>
      </c>
      <c r="L4514" s="167" t="s">
        <v>1912</v>
      </c>
      <c r="M4514" s="167" t="s">
        <v>3042</v>
      </c>
      <c r="O4514" s="167">
        <v>11310</v>
      </c>
      <c r="P4514" s="167" t="s">
        <v>4987</v>
      </c>
      <c r="Q4514" s="167">
        <v>33.369999999999997</v>
      </c>
      <c r="S4514" s="167">
        <f t="shared" si="70"/>
        <v>33.369999999999997</v>
      </c>
    </row>
    <row r="4515" spans="1:19">
      <c r="A4515" s="167">
        <v>54000</v>
      </c>
      <c r="B4515" s="168">
        <v>45951</v>
      </c>
      <c r="C4515" s="168">
        <v>45951</v>
      </c>
      <c r="D4515" s="167" t="s">
        <v>5797</v>
      </c>
      <c r="E4515" s="167" t="s">
        <v>5797</v>
      </c>
      <c r="F4515" s="167" t="s">
        <v>1557</v>
      </c>
      <c r="G4515" s="167" t="s">
        <v>134</v>
      </c>
      <c r="I4515" s="167" t="s">
        <v>1650</v>
      </c>
      <c r="J4515" s="167" t="s">
        <v>1911</v>
      </c>
      <c r="K4515" s="167" t="s">
        <v>3041</v>
      </c>
      <c r="L4515" s="167" t="s">
        <v>1912</v>
      </c>
      <c r="M4515" s="167" t="s">
        <v>3042</v>
      </c>
      <c r="O4515" s="167">
        <v>11310</v>
      </c>
      <c r="P4515" s="167" t="s">
        <v>4987</v>
      </c>
      <c r="Q4515" s="167">
        <v>33.93</v>
      </c>
      <c r="S4515" s="167">
        <f t="shared" si="70"/>
        <v>33.93</v>
      </c>
    </row>
    <row r="4516" spans="1:19">
      <c r="A4516" s="167">
        <v>54000</v>
      </c>
      <c r="B4516" s="168">
        <v>45951</v>
      </c>
      <c r="C4516" s="168">
        <v>45951</v>
      </c>
      <c r="D4516" s="167" t="s">
        <v>5797</v>
      </c>
      <c r="E4516" s="167" t="s">
        <v>5797</v>
      </c>
      <c r="F4516" s="167" t="s">
        <v>1557</v>
      </c>
      <c r="G4516" s="167" t="s">
        <v>134</v>
      </c>
      <c r="I4516" s="167" t="s">
        <v>1650</v>
      </c>
      <c r="J4516" s="167" t="s">
        <v>1911</v>
      </c>
      <c r="K4516" s="167" t="s">
        <v>3041</v>
      </c>
      <c r="L4516" s="167" t="s">
        <v>1912</v>
      </c>
      <c r="M4516" s="167" t="s">
        <v>3042</v>
      </c>
      <c r="O4516" s="167">
        <v>11310</v>
      </c>
      <c r="P4516" s="167" t="s">
        <v>4987</v>
      </c>
      <c r="Q4516" s="167">
        <v>50.88</v>
      </c>
      <c r="S4516" s="167">
        <f t="shared" si="70"/>
        <v>50.88</v>
      </c>
    </row>
    <row r="4517" spans="1:19">
      <c r="A4517" s="167">
        <v>54000</v>
      </c>
      <c r="B4517" s="168">
        <v>45951</v>
      </c>
      <c r="C4517" s="168">
        <v>45951</v>
      </c>
      <c r="D4517" s="167" t="s">
        <v>5797</v>
      </c>
      <c r="E4517" s="167" t="s">
        <v>5797</v>
      </c>
      <c r="F4517" s="167" t="s">
        <v>1557</v>
      </c>
      <c r="G4517" s="167" t="s">
        <v>134</v>
      </c>
      <c r="I4517" s="167" t="s">
        <v>1650</v>
      </c>
      <c r="J4517" s="167" t="s">
        <v>1911</v>
      </c>
      <c r="K4517" s="167" t="s">
        <v>3041</v>
      </c>
      <c r="L4517" s="167" t="s">
        <v>1912</v>
      </c>
      <c r="M4517" s="167" t="s">
        <v>3042</v>
      </c>
      <c r="O4517" s="167">
        <v>11310</v>
      </c>
      <c r="P4517" s="167" t="s">
        <v>4987</v>
      </c>
      <c r="Q4517" s="167">
        <v>359.6</v>
      </c>
      <c r="S4517" s="167">
        <f t="shared" si="70"/>
        <v>359.6</v>
      </c>
    </row>
    <row r="4518" spans="1:19">
      <c r="A4518" s="167">
        <v>54000</v>
      </c>
      <c r="B4518" s="168">
        <v>45951</v>
      </c>
      <c r="C4518" s="168">
        <v>45951</v>
      </c>
      <c r="D4518" s="167" t="s">
        <v>5797</v>
      </c>
      <c r="E4518" s="167" t="s">
        <v>5797</v>
      </c>
      <c r="F4518" s="167" t="s">
        <v>1648</v>
      </c>
      <c r="G4518" s="167" t="s">
        <v>1649</v>
      </c>
      <c r="I4518" s="167" t="s">
        <v>1650</v>
      </c>
      <c r="J4518" s="167" t="s">
        <v>1911</v>
      </c>
      <c r="K4518" s="167" t="s">
        <v>3041</v>
      </c>
      <c r="L4518" s="167" t="s">
        <v>1912</v>
      </c>
      <c r="M4518" s="167" t="s">
        <v>3042</v>
      </c>
      <c r="O4518" s="167">
        <v>11310</v>
      </c>
      <c r="P4518" s="167" t="s">
        <v>4987</v>
      </c>
      <c r="Q4518" s="167">
        <v>69.38</v>
      </c>
      <c r="S4518" s="167">
        <f t="shared" si="70"/>
        <v>69.38</v>
      </c>
    </row>
    <row r="4519" spans="1:19">
      <c r="A4519" s="167">
        <v>54000</v>
      </c>
      <c r="B4519" s="168">
        <v>45951</v>
      </c>
      <c r="C4519" s="168">
        <v>45951</v>
      </c>
      <c r="D4519" s="167" t="s">
        <v>5797</v>
      </c>
      <c r="E4519" s="167" t="s">
        <v>5797</v>
      </c>
      <c r="F4519" s="167" t="s">
        <v>1648</v>
      </c>
      <c r="G4519" s="167" t="s">
        <v>1649</v>
      </c>
      <c r="I4519" s="167" t="s">
        <v>1650</v>
      </c>
      <c r="J4519" s="167" t="s">
        <v>1911</v>
      </c>
      <c r="K4519" s="167" t="s">
        <v>3041</v>
      </c>
      <c r="L4519" s="167" t="s">
        <v>1912</v>
      </c>
      <c r="M4519" s="167" t="s">
        <v>3042</v>
      </c>
      <c r="O4519" s="167">
        <v>11310</v>
      </c>
      <c r="P4519" s="167" t="s">
        <v>4987</v>
      </c>
      <c r="Q4519" s="167">
        <v>90.72</v>
      </c>
      <c r="S4519" s="167">
        <f t="shared" si="70"/>
        <v>90.72</v>
      </c>
    </row>
    <row r="4520" spans="1:19">
      <c r="A4520" s="167">
        <v>54000</v>
      </c>
      <c r="B4520" s="168">
        <v>45951</v>
      </c>
      <c r="C4520" s="168">
        <v>45951</v>
      </c>
      <c r="D4520" s="167" t="s">
        <v>5797</v>
      </c>
      <c r="E4520" s="167" t="s">
        <v>5797</v>
      </c>
      <c r="F4520" s="167" t="s">
        <v>1648</v>
      </c>
      <c r="G4520" s="167" t="s">
        <v>1649</v>
      </c>
      <c r="I4520" s="167" t="s">
        <v>1650</v>
      </c>
      <c r="J4520" s="167" t="s">
        <v>1911</v>
      </c>
      <c r="K4520" s="167" t="s">
        <v>3041</v>
      </c>
      <c r="L4520" s="167" t="s">
        <v>1912</v>
      </c>
      <c r="M4520" s="167" t="s">
        <v>3042</v>
      </c>
      <c r="O4520" s="167">
        <v>11310</v>
      </c>
      <c r="P4520" s="167" t="s">
        <v>4987</v>
      </c>
      <c r="Q4520" s="167">
        <v>91.78</v>
      </c>
      <c r="S4520" s="167">
        <f t="shared" si="70"/>
        <v>91.78</v>
      </c>
    </row>
    <row r="4521" spans="1:19">
      <c r="A4521" s="167">
        <v>54000</v>
      </c>
      <c r="B4521" s="168">
        <v>45951</v>
      </c>
      <c r="C4521" s="168">
        <v>45951</v>
      </c>
      <c r="D4521" s="167" t="s">
        <v>5797</v>
      </c>
      <c r="E4521" s="167" t="s">
        <v>5797</v>
      </c>
      <c r="F4521" s="167" t="s">
        <v>1648</v>
      </c>
      <c r="G4521" s="167" t="s">
        <v>1649</v>
      </c>
      <c r="I4521" s="167" t="s">
        <v>1650</v>
      </c>
      <c r="J4521" s="167" t="s">
        <v>1911</v>
      </c>
      <c r="K4521" s="167" t="s">
        <v>3041</v>
      </c>
      <c r="L4521" s="167" t="s">
        <v>1912</v>
      </c>
      <c r="M4521" s="167" t="s">
        <v>3042</v>
      </c>
      <c r="O4521" s="167">
        <v>11310</v>
      </c>
      <c r="P4521" s="167" t="s">
        <v>4987</v>
      </c>
      <c r="Q4521" s="167">
        <v>124.04</v>
      </c>
      <c r="S4521" s="167">
        <f t="shared" si="70"/>
        <v>124.04</v>
      </c>
    </row>
    <row r="4522" spans="1:19">
      <c r="A4522" s="167">
        <v>54000</v>
      </c>
      <c r="B4522" s="168">
        <v>45951</v>
      </c>
      <c r="C4522" s="168">
        <v>45951</v>
      </c>
      <c r="D4522" s="167" t="s">
        <v>6246</v>
      </c>
      <c r="E4522" s="167" t="s">
        <v>6246</v>
      </c>
      <c r="F4522" s="167" t="s">
        <v>1557</v>
      </c>
      <c r="G4522" s="167" t="s">
        <v>134</v>
      </c>
      <c r="I4522" s="167" t="s">
        <v>1650</v>
      </c>
      <c r="J4522" s="167" t="s">
        <v>1911</v>
      </c>
      <c r="K4522" s="167" t="s">
        <v>4651</v>
      </c>
      <c r="L4522" s="167" t="s">
        <v>1912</v>
      </c>
      <c r="M4522" s="167" t="s">
        <v>4652</v>
      </c>
      <c r="O4522" s="167">
        <v>11314</v>
      </c>
      <c r="P4522" s="167" t="s">
        <v>4987</v>
      </c>
      <c r="Q4522" s="167">
        <v>13.64</v>
      </c>
      <c r="S4522" s="167">
        <f t="shared" si="70"/>
        <v>13.64</v>
      </c>
    </row>
    <row r="4523" spans="1:19">
      <c r="A4523" s="167">
        <v>54000</v>
      </c>
      <c r="B4523" s="168">
        <v>45951</v>
      </c>
      <c r="C4523" s="168">
        <v>45951</v>
      </c>
      <c r="D4523" s="167" t="s">
        <v>6246</v>
      </c>
      <c r="E4523" s="167" t="s">
        <v>6246</v>
      </c>
      <c r="F4523" s="167" t="s">
        <v>1557</v>
      </c>
      <c r="G4523" s="167" t="s">
        <v>134</v>
      </c>
      <c r="I4523" s="167" t="s">
        <v>1650</v>
      </c>
      <c r="J4523" s="167" t="s">
        <v>1911</v>
      </c>
      <c r="K4523" s="167" t="s">
        <v>4651</v>
      </c>
      <c r="L4523" s="167" t="s">
        <v>1912</v>
      </c>
      <c r="M4523" s="167" t="s">
        <v>4652</v>
      </c>
      <c r="O4523" s="167">
        <v>11314</v>
      </c>
      <c r="P4523" s="167" t="s">
        <v>4987</v>
      </c>
      <c r="Q4523" s="167">
        <v>51.81</v>
      </c>
      <c r="S4523" s="167">
        <f t="shared" si="70"/>
        <v>51.81</v>
      </c>
    </row>
    <row r="4524" spans="1:19">
      <c r="A4524" s="167">
        <v>54000</v>
      </c>
      <c r="B4524" s="168">
        <v>45952</v>
      </c>
      <c r="C4524" s="168">
        <v>45952</v>
      </c>
      <c r="D4524" s="167" t="s">
        <v>5803</v>
      </c>
      <c r="E4524" s="167" t="s">
        <v>5803</v>
      </c>
      <c r="F4524" s="167" t="s">
        <v>1557</v>
      </c>
      <c r="G4524" s="167" t="s">
        <v>134</v>
      </c>
      <c r="I4524" s="167" t="s">
        <v>1650</v>
      </c>
      <c r="J4524" s="167" t="s">
        <v>1911</v>
      </c>
      <c r="K4524" s="167" t="s">
        <v>692</v>
      </c>
      <c r="L4524" s="167" t="s">
        <v>1912</v>
      </c>
      <c r="M4524" s="167" t="s">
        <v>3381</v>
      </c>
      <c r="O4524" s="167">
        <v>11317</v>
      </c>
      <c r="P4524" s="167" t="s">
        <v>4987</v>
      </c>
      <c r="Q4524" s="167">
        <v>10.51</v>
      </c>
      <c r="S4524" s="167">
        <f t="shared" si="70"/>
        <v>10.51</v>
      </c>
    </row>
    <row r="4525" spans="1:19">
      <c r="A4525" s="167">
        <v>54000</v>
      </c>
      <c r="B4525" s="168">
        <v>45952</v>
      </c>
      <c r="C4525" s="168">
        <v>45952</v>
      </c>
      <c r="D4525" s="167" t="s">
        <v>5806</v>
      </c>
      <c r="E4525" s="167" t="s">
        <v>5806</v>
      </c>
      <c r="F4525" s="167" t="s">
        <v>1557</v>
      </c>
      <c r="G4525" s="167" t="s">
        <v>134</v>
      </c>
      <c r="I4525" s="167" t="s">
        <v>1650</v>
      </c>
      <c r="J4525" s="167" t="s">
        <v>1911</v>
      </c>
      <c r="K4525" s="167" t="s">
        <v>3041</v>
      </c>
      <c r="L4525" s="167" t="s">
        <v>1912</v>
      </c>
      <c r="M4525" s="167" t="s">
        <v>3042</v>
      </c>
      <c r="O4525" s="167">
        <v>11318</v>
      </c>
      <c r="P4525" s="167" t="s">
        <v>4987</v>
      </c>
      <c r="Q4525" s="167">
        <v>18</v>
      </c>
      <c r="S4525" s="167">
        <f t="shared" si="70"/>
        <v>18</v>
      </c>
    </row>
    <row r="4526" spans="1:19">
      <c r="A4526" s="167">
        <v>54000</v>
      </c>
      <c r="B4526" s="168">
        <v>45953</v>
      </c>
      <c r="C4526" s="168">
        <v>45953</v>
      </c>
      <c r="D4526" s="169" t="s">
        <v>6247</v>
      </c>
      <c r="E4526" s="167" t="s">
        <v>6181</v>
      </c>
      <c r="H4526" s="167" t="s">
        <v>6176</v>
      </c>
      <c r="I4526" s="167" t="s">
        <v>4956</v>
      </c>
      <c r="O4526" s="167">
        <v>4378</v>
      </c>
      <c r="P4526" s="167" t="s">
        <v>4981</v>
      </c>
      <c r="Q4526" s="167">
        <v>384.79</v>
      </c>
      <c r="S4526" s="167">
        <f t="shared" si="70"/>
        <v>384.79</v>
      </c>
    </row>
    <row r="4527" spans="1:19">
      <c r="A4527" s="167">
        <v>54000</v>
      </c>
      <c r="B4527" s="168">
        <v>45953</v>
      </c>
      <c r="C4527" s="168">
        <v>45953</v>
      </c>
      <c r="D4527" s="167" t="s">
        <v>6248</v>
      </c>
      <c r="E4527" s="167" t="s">
        <v>6181</v>
      </c>
      <c r="H4527" s="167" t="s">
        <v>6176</v>
      </c>
      <c r="I4527" s="167" t="s">
        <v>4956</v>
      </c>
      <c r="O4527" s="167">
        <v>4378</v>
      </c>
      <c r="P4527" s="167" t="s">
        <v>4981</v>
      </c>
      <c r="Q4527" s="167">
        <v>414.03</v>
      </c>
      <c r="S4527" s="167">
        <f t="shared" si="70"/>
        <v>414.03</v>
      </c>
    </row>
    <row r="4528" spans="1:19">
      <c r="A4528" s="167">
        <v>54000</v>
      </c>
      <c r="B4528" s="168">
        <v>45953</v>
      </c>
      <c r="C4528" s="168">
        <v>45953</v>
      </c>
      <c r="D4528" s="167" t="s">
        <v>6249</v>
      </c>
      <c r="E4528" s="167" t="s">
        <v>6181</v>
      </c>
      <c r="H4528" s="167" t="s">
        <v>6176</v>
      </c>
      <c r="I4528" s="167" t="s">
        <v>4956</v>
      </c>
      <c r="O4528" s="167">
        <v>4378</v>
      </c>
      <c r="P4528" s="167" t="s">
        <v>4981</v>
      </c>
      <c r="Q4528" s="167">
        <v>773.51</v>
      </c>
      <c r="S4528" s="167">
        <f t="shared" si="70"/>
        <v>773.51</v>
      </c>
    </row>
    <row r="4529" spans="1:19">
      <c r="A4529" s="167">
        <v>54000</v>
      </c>
      <c r="B4529" s="168">
        <v>45953</v>
      </c>
      <c r="C4529" s="168">
        <v>45953</v>
      </c>
      <c r="D4529" s="167" t="s">
        <v>6250</v>
      </c>
      <c r="E4529" s="167" t="s">
        <v>6181</v>
      </c>
      <c r="H4529" s="167" t="s">
        <v>6176</v>
      </c>
      <c r="I4529" s="167" t="s">
        <v>4956</v>
      </c>
      <c r="O4529" s="167">
        <v>4378</v>
      </c>
      <c r="P4529" s="167" t="s">
        <v>4981</v>
      </c>
      <c r="Q4529" s="167">
        <v>340.14</v>
      </c>
      <c r="S4529" s="167">
        <f t="shared" si="70"/>
        <v>340.14</v>
      </c>
    </row>
    <row r="4530" spans="1:19">
      <c r="A4530" s="167">
        <v>54000</v>
      </c>
      <c r="B4530" s="168">
        <v>45953</v>
      </c>
      <c r="C4530" s="168">
        <v>45953</v>
      </c>
      <c r="D4530" s="167" t="s">
        <v>6251</v>
      </c>
      <c r="E4530" s="167" t="s">
        <v>6181</v>
      </c>
      <c r="H4530" s="167" t="s">
        <v>6176</v>
      </c>
      <c r="I4530" s="167" t="s">
        <v>4956</v>
      </c>
      <c r="O4530" s="167">
        <v>4378</v>
      </c>
      <c r="P4530" s="167" t="s">
        <v>4981</v>
      </c>
      <c r="Q4530" s="167">
        <v>2731.53</v>
      </c>
      <c r="S4530" s="167">
        <f t="shared" si="70"/>
        <v>2731.53</v>
      </c>
    </row>
    <row r="4531" spans="1:19">
      <c r="A4531" s="167">
        <v>54000</v>
      </c>
      <c r="B4531" s="168">
        <v>45953</v>
      </c>
      <c r="C4531" s="168">
        <v>45953</v>
      </c>
      <c r="D4531" s="167" t="s">
        <v>6252</v>
      </c>
      <c r="E4531" s="167" t="s">
        <v>6181</v>
      </c>
      <c r="H4531" s="167" t="s">
        <v>6176</v>
      </c>
      <c r="I4531" s="167" t="s">
        <v>4956</v>
      </c>
      <c r="O4531" s="167">
        <v>4378</v>
      </c>
      <c r="P4531" s="167" t="s">
        <v>4981</v>
      </c>
      <c r="Q4531" s="167">
        <v>119.14</v>
      </c>
      <c r="S4531" s="167">
        <f t="shared" si="70"/>
        <v>119.14</v>
      </c>
    </row>
    <row r="4532" spans="1:19">
      <c r="A4532" s="167">
        <v>54000</v>
      </c>
      <c r="B4532" s="168">
        <v>45953</v>
      </c>
      <c r="C4532" s="168">
        <v>45953</v>
      </c>
      <c r="D4532" s="167" t="s">
        <v>5811</v>
      </c>
      <c r="E4532" s="167" t="s">
        <v>5811</v>
      </c>
      <c r="F4532" s="167" t="s">
        <v>1500</v>
      </c>
      <c r="G4532" s="167" t="s">
        <v>508</v>
      </c>
      <c r="I4532" s="167" t="s">
        <v>1405</v>
      </c>
      <c r="J4532" s="167" t="s">
        <v>3758</v>
      </c>
      <c r="K4532" s="167" t="s">
        <v>892</v>
      </c>
      <c r="L4532" s="167" t="s">
        <v>1912</v>
      </c>
      <c r="M4532" s="167" t="s">
        <v>2124</v>
      </c>
      <c r="O4532" s="167">
        <v>11321</v>
      </c>
      <c r="P4532" s="167" t="s">
        <v>4987</v>
      </c>
      <c r="Q4532" s="167">
        <v>59</v>
      </c>
      <c r="S4532" s="167">
        <f t="shared" si="70"/>
        <v>59</v>
      </c>
    </row>
    <row r="4533" spans="1:19">
      <c r="A4533" s="167">
        <v>54000</v>
      </c>
      <c r="B4533" s="168">
        <v>45953</v>
      </c>
      <c r="C4533" s="168">
        <v>45953</v>
      </c>
      <c r="D4533" s="167" t="s">
        <v>5815</v>
      </c>
      <c r="E4533" s="167" t="s">
        <v>5815</v>
      </c>
      <c r="F4533" s="167" t="s">
        <v>1557</v>
      </c>
      <c r="G4533" s="167" t="s">
        <v>134</v>
      </c>
      <c r="I4533" s="167" t="s">
        <v>1650</v>
      </c>
      <c r="J4533" s="167" t="s">
        <v>1911</v>
      </c>
      <c r="K4533" s="167" t="s">
        <v>4651</v>
      </c>
      <c r="L4533" s="167" t="s">
        <v>1912</v>
      </c>
      <c r="M4533" s="167" t="s">
        <v>4652</v>
      </c>
      <c r="O4533" s="167">
        <v>11329</v>
      </c>
      <c r="P4533" s="167" t="s">
        <v>4987</v>
      </c>
      <c r="Q4533" s="167">
        <v>34.619999999999997</v>
      </c>
      <c r="S4533" s="167">
        <f t="shared" si="70"/>
        <v>34.619999999999997</v>
      </c>
    </row>
    <row r="4534" spans="1:19">
      <c r="A4534" s="167">
        <v>54000</v>
      </c>
      <c r="B4534" s="168">
        <v>45954</v>
      </c>
      <c r="C4534" s="168">
        <v>45954</v>
      </c>
      <c r="D4534" s="167" t="s">
        <v>6253</v>
      </c>
      <c r="E4534" s="167" t="s">
        <v>6253</v>
      </c>
      <c r="F4534" s="167" t="s">
        <v>1557</v>
      </c>
      <c r="G4534" s="167" t="s">
        <v>134</v>
      </c>
      <c r="I4534" s="167" t="s">
        <v>1650</v>
      </c>
      <c r="J4534" s="167" t="s">
        <v>1911</v>
      </c>
      <c r="K4534" s="167" t="s">
        <v>4651</v>
      </c>
      <c r="L4534" s="167" t="s">
        <v>1912</v>
      </c>
      <c r="M4534" s="167" t="s">
        <v>4652</v>
      </c>
      <c r="O4534" s="167">
        <v>11332</v>
      </c>
      <c r="P4534" s="167" t="s">
        <v>4987</v>
      </c>
      <c r="Q4534" s="167">
        <v>38.619999999999997</v>
      </c>
      <c r="S4534" s="167">
        <f t="shared" si="70"/>
        <v>38.619999999999997</v>
      </c>
    </row>
    <row r="4535" spans="1:19">
      <c r="A4535" s="167">
        <v>54000</v>
      </c>
      <c r="B4535" s="168">
        <v>45957</v>
      </c>
      <c r="C4535" s="168">
        <v>45957</v>
      </c>
      <c r="D4535" s="167" t="s">
        <v>6254</v>
      </c>
      <c r="E4535" s="167" t="s">
        <v>5053</v>
      </c>
      <c r="H4535" s="167" t="s">
        <v>6176</v>
      </c>
      <c r="I4535" s="167" t="s">
        <v>4956</v>
      </c>
      <c r="O4535" s="167">
        <v>4379</v>
      </c>
      <c r="P4535" s="167" t="s">
        <v>4981</v>
      </c>
      <c r="Q4535" s="167">
        <v>115.06</v>
      </c>
      <c r="S4535" s="167">
        <f t="shared" si="70"/>
        <v>115.06</v>
      </c>
    </row>
    <row r="4536" spans="1:19">
      <c r="A4536" s="167">
        <v>54000</v>
      </c>
      <c r="B4536" s="168">
        <v>45957</v>
      </c>
      <c r="C4536" s="168">
        <v>45957</v>
      </c>
      <c r="D4536" s="167" t="s">
        <v>5818</v>
      </c>
      <c r="E4536" s="167" t="s">
        <v>5818</v>
      </c>
      <c r="F4536" s="167" t="s">
        <v>1557</v>
      </c>
      <c r="G4536" s="167" t="s">
        <v>134</v>
      </c>
      <c r="I4536" s="167" t="s">
        <v>1650</v>
      </c>
      <c r="J4536" s="167" t="s">
        <v>1911</v>
      </c>
      <c r="K4536" s="167" t="s">
        <v>4651</v>
      </c>
      <c r="L4536" s="167" t="s">
        <v>1912</v>
      </c>
      <c r="M4536" s="167" t="s">
        <v>4652</v>
      </c>
      <c r="O4536" s="167">
        <v>11333</v>
      </c>
      <c r="P4536" s="167" t="s">
        <v>4987</v>
      </c>
      <c r="Q4536" s="167">
        <v>28.1</v>
      </c>
      <c r="S4536" s="167">
        <f t="shared" si="70"/>
        <v>28.1</v>
      </c>
    </row>
    <row r="4537" spans="1:19">
      <c r="A4537" s="167">
        <v>54000</v>
      </c>
      <c r="B4537" s="168">
        <v>45957</v>
      </c>
      <c r="C4537" s="168">
        <v>45957</v>
      </c>
      <c r="D4537" s="167" t="s">
        <v>5819</v>
      </c>
      <c r="E4537" s="167" t="s">
        <v>5819</v>
      </c>
      <c r="F4537" s="167" t="s">
        <v>1557</v>
      </c>
      <c r="G4537" s="167" t="s">
        <v>134</v>
      </c>
      <c r="I4537" s="167" t="s">
        <v>1650</v>
      </c>
      <c r="J4537" s="167" t="s">
        <v>1911</v>
      </c>
      <c r="K4537" s="167" t="s">
        <v>4651</v>
      </c>
      <c r="L4537" s="167" t="s">
        <v>1912</v>
      </c>
      <c r="M4537" s="167" t="s">
        <v>4652</v>
      </c>
      <c r="O4537" s="167">
        <v>11334</v>
      </c>
      <c r="P4537" s="167" t="s">
        <v>4987</v>
      </c>
      <c r="Q4537" s="167">
        <v>84.01</v>
      </c>
      <c r="S4537" s="167">
        <f t="shared" si="70"/>
        <v>84.01</v>
      </c>
    </row>
    <row r="4538" spans="1:19">
      <c r="A4538" s="167">
        <v>54000</v>
      </c>
      <c r="B4538" s="168">
        <v>45957</v>
      </c>
      <c r="C4538" s="168">
        <v>45957</v>
      </c>
      <c r="D4538" s="167" t="s">
        <v>5820</v>
      </c>
      <c r="E4538" s="167" t="s">
        <v>5820</v>
      </c>
      <c r="F4538" s="167" t="s">
        <v>1557</v>
      </c>
      <c r="G4538" s="167" t="s">
        <v>134</v>
      </c>
      <c r="I4538" s="167" t="s">
        <v>1650</v>
      </c>
      <c r="J4538" s="167" t="s">
        <v>1911</v>
      </c>
      <c r="K4538" s="167" t="s">
        <v>4651</v>
      </c>
      <c r="L4538" s="167" t="s">
        <v>1912</v>
      </c>
      <c r="M4538" s="167" t="s">
        <v>4652</v>
      </c>
      <c r="O4538" s="167">
        <v>11335</v>
      </c>
      <c r="P4538" s="167" t="s">
        <v>4987</v>
      </c>
      <c r="Q4538" s="167">
        <v>218.67</v>
      </c>
      <c r="S4538" s="167">
        <f t="shared" si="70"/>
        <v>218.67</v>
      </c>
    </row>
    <row r="4539" spans="1:19">
      <c r="A4539" s="167">
        <v>54000</v>
      </c>
      <c r="B4539" s="168">
        <v>45957</v>
      </c>
      <c r="C4539" s="168">
        <v>45957</v>
      </c>
      <c r="D4539" s="167" t="s">
        <v>5824</v>
      </c>
      <c r="E4539" s="167" t="s">
        <v>5824</v>
      </c>
      <c r="F4539" s="167" t="s">
        <v>1557</v>
      </c>
      <c r="G4539" s="167" t="s">
        <v>134</v>
      </c>
      <c r="I4539" s="167" t="s">
        <v>1650</v>
      </c>
      <c r="J4539" s="167" t="s">
        <v>1911</v>
      </c>
      <c r="K4539" s="167" t="s">
        <v>4651</v>
      </c>
      <c r="L4539" s="167" t="s">
        <v>1912</v>
      </c>
      <c r="M4539" s="167" t="s">
        <v>4652</v>
      </c>
      <c r="O4539" s="167">
        <v>11339</v>
      </c>
      <c r="P4539" s="167" t="s">
        <v>4987</v>
      </c>
      <c r="Q4539" s="167">
        <v>36.43</v>
      </c>
      <c r="S4539" s="167">
        <f t="shared" si="70"/>
        <v>36.43</v>
      </c>
    </row>
    <row r="4540" spans="1:19">
      <c r="A4540" s="167">
        <v>54000</v>
      </c>
      <c r="B4540" s="168">
        <v>45958</v>
      </c>
      <c r="C4540" s="168">
        <v>45958</v>
      </c>
      <c r="D4540" s="167" t="s">
        <v>5831</v>
      </c>
      <c r="E4540" s="167" t="s">
        <v>5831</v>
      </c>
      <c r="F4540" s="167" t="s">
        <v>1557</v>
      </c>
      <c r="G4540" s="167" t="s">
        <v>134</v>
      </c>
      <c r="I4540" s="167" t="s">
        <v>1650</v>
      </c>
      <c r="J4540" s="167" t="s">
        <v>3758</v>
      </c>
      <c r="K4540" s="167" t="s">
        <v>727</v>
      </c>
      <c r="L4540" s="167" t="s">
        <v>1912</v>
      </c>
      <c r="M4540" s="167" t="s">
        <v>3718</v>
      </c>
      <c r="O4540" s="167">
        <v>11346</v>
      </c>
      <c r="P4540" s="167" t="s">
        <v>4987</v>
      </c>
      <c r="Q4540" s="167">
        <v>10.59</v>
      </c>
      <c r="S4540" s="167">
        <f t="shared" si="70"/>
        <v>10.59</v>
      </c>
    </row>
    <row r="4541" spans="1:19">
      <c r="A4541" s="167">
        <v>54000</v>
      </c>
      <c r="B4541" s="168">
        <v>45958</v>
      </c>
      <c r="C4541" s="168">
        <v>45958</v>
      </c>
      <c r="D4541" s="167" t="s">
        <v>5833</v>
      </c>
      <c r="E4541" s="167" t="s">
        <v>5833</v>
      </c>
      <c r="F4541" s="167" t="s">
        <v>1557</v>
      </c>
      <c r="G4541" s="167" t="s">
        <v>134</v>
      </c>
      <c r="I4541" s="167" t="s">
        <v>1618</v>
      </c>
      <c r="J4541" s="167" t="s">
        <v>1911</v>
      </c>
      <c r="K4541" s="167" t="s">
        <v>1167</v>
      </c>
      <c r="L4541" s="167" t="s">
        <v>1912</v>
      </c>
      <c r="M4541" s="167" t="s">
        <v>3592</v>
      </c>
      <c r="O4541" s="167">
        <v>11348</v>
      </c>
      <c r="P4541" s="167" t="s">
        <v>4987</v>
      </c>
      <c r="Q4541" s="167">
        <v>34</v>
      </c>
      <c r="S4541" s="167">
        <f t="shared" si="70"/>
        <v>34</v>
      </c>
    </row>
    <row r="4542" spans="1:19">
      <c r="A4542" s="167">
        <v>54000</v>
      </c>
      <c r="B4542" s="168">
        <v>45958</v>
      </c>
      <c r="C4542" s="168">
        <v>45958</v>
      </c>
      <c r="D4542" s="167" t="s">
        <v>5834</v>
      </c>
      <c r="E4542" s="167" t="s">
        <v>5834</v>
      </c>
      <c r="F4542" s="167" t="s">
        <v>1557</v>
      </c>
      <c r="G4542" s="167" t="s">
        <v>134</v>
      </c>
      <c r="I4542" s="167" t="s">
        <v>1405</v>
      </c>
      <c r="J4542" s="167" t="s">
        <v>1911</v>
      </c>
      <c r="K4542" s="167" t="s">
        <v>1209</v>
      </c>
      <c r="L4542" s="167" t="s">
        <v>1912</v>
      </c>
      <c r="M4542" s="167" t="s">
        <v>3879</v>
      </c>
      <c r="O4542" s="167">
        <v>11349</v>
      </c>
      <c r="P4542" s="167" t="s">
        <v>4987</v>
      </c>
      <c r="Q4542" s="167">
        <v>24</v>
      </c>
      <c r="S4542" s="167">
        <f t="shared" si="70"/>
        <v>24</v>
      </c>
    </row>
    <row r="4543" spans="1:19">
      <c r="A4543" s="167">
        <v>54000</v>
      </c>
      <c r="B4543" s="168">
        <v>45958</v>
      </c>
      <c r="C4543" s="168">
        <v>45958</v>
      </c>
      <c r="D4543" s="167" t="s">
        <v>5835</v>
      </c>
      <c r="E4543" s="167" t="s">
        <v>5835</v>
      </c>
      <c r="F4543" s="167" t="s">
        <v>1557</v>
      </c>
      <c r="G4543" s="167" t="s">
        <v>134</v>
      </c>
      <c r="I4543" s="167" t="s">
        <v>1405</v>
      </c>
      <c r="J4543" s="167" t="s">
        <v>1911</v>
      </c>
      <c r="K4543" s="167" t="s">
        <v>961</v>
      </c>
      <c r="L4543" s="167" t="s">
        <v>1912</v>
      </c>
      <c r="M4543" s="167" t="s">
        <v>2511</v>
      </c>
      <c r="O4543" s="167">
        <v>11350</v>
      </c>
      <c r="P4543" s="167" t="s">
        <v>4987</v>
      </c>
      <c r="Q4543" s="167">
        <v>14.57</v>
      </c>
      <c r="S4543" s="167">
        <f t="shared" si="70"/>
        <v>14.57</v>
      </c>
    </row>
    <row r="4544" spans="1:19">
      <c r="A4544" s="167">
        <v>54000</v>
      </c>
      <c r="B4544" s="168">
        <v>45959</v>
      </c>
      <c r="C4544" s="168">
        <v>45959</v>
      </c>
      <c r="D4544" s="167" t="s">
        <v>5837</v>
      </c>
      <c r="E4544" s="167" t="s">
        <v>5837</v>
      </c>
      <c r="F4544" s="167" t="s">
        <v>1945</v>
      </c>
      <c r="G4544" s="167" t="s">
        <v>1946</v>
      </c>
      <c r="I4544" s="167" t="s">
        <v>1650</v>
      </c>
      <c r="J4544" s="167" t="s">
        <v>1911</v>
      </c>
      <c r="K4544" s="167" t="s">
        <v>736</v>
      </c>
      <c r="L4544" s="167" t="s">
        <v>1912</v>
      </c>
      <c r="M4544" s="167" t="s">
        <v>4010</v>
      </c>
      <c r="O4544" s="167">
        <v>11352</v>
      </c>
      <c r="P4544" s="167" t="s">
        <v>4987</v>
      </c>
      <c r="Q4544" s="167">
        <v>19.989999999999998</v>
      </c>
      <c r="S4544" s="167">
        <f t="shared" si="70"/>
        <v>19.989999999999998</v>
      </c>
    </row>
    <row r="4545" spans="1:19">
      <c r="A4545" s="167">
        <v>54000</v>
      </c>
      <c r="B4545" s="168">
        <v>45960</v>
      </c>
      <c r="C4545" s="168">
        <v>45960</v>
      </c>
      <c r="D4545" s="167" t="s">
        <v>6255</v>
      </c>
      <c r="E4545" s="167" t="s">
        <v>6181</v>
      </c>
      <c r="H4545" s="167" t="s">
        <v>6176</v>
      </c>
      <c r="I4545" s="167" t="s">
        <v>4956</v>
      </c>
      <c r="O4545" s="167">
        <v>4377</v>
      </c>
      <c r="P4545" s="167" t="s">
        <v>4981</v>
      </c>
      <c r="Q4545" s="167">
        <v>67.34</v>
      </c>
      <c r="S4545" s="167">
        <f t="shared" si="70"/>
        <v>67.34</v>
      </c>
    </row>
    <row r="4546" spans="1:19">
      <c r="A4546" s="167">
        <v>54000</v>
      </c>
      <c r="B4546" s="168">
        <v>45960</v>
      </c>
      <c r="C4546" s="168">
        <v>45960</v>
      </c>
      <c r="D4546" s="167" t="s">
        <v>6256</v>
      </c>
      <c r="E4546" s="167" t="s">
        <v>6181</v>
      </c>
      <c r="H4546" s="167" t="s">
        <v>6176</v>
      </c>
      <c r="I4546" s="167" t="s">
        <v>4956</v>
      </c>
      <c r="O4546" s="167">
        <v>4377</v>
      </c>
      <c r="P4546" s="167" t="s">
        <v>4981</v>
      </c>
      <c r="Q4546" s="167">
        <v>302.72000000000003</v>
      </c>
      <c r="S4546" s="167">
        <f t="shared" si="70"/>
        <v>302.72000000000003</v>
      </c>
    </row>
    <row r="4547" spans="1:19">
      <c r="A4547" s="167">
        <v>54000</v>
      </c>
      <c r="B4547" s="168">
        <v>45960</v>
      </c>
      <c r="C4547" s="168">
        <v>45960</v>
      </c>
      <c r="D4547" s="167" t="s">
        <v>5842</v>
      </c>
      <c r="E4547" s="167" t="s">
        <v>5842</v>
      </c>
      <c r="F4547" s="167" t="s">
        <v>1557</v>
      </c>
      <c r="G4547" s="167" t="s">
        <v>134</v>
      </c>
      <c r="I4547" s="167" t="s">
        <v>1650</v>
      </c>
      <c r="J4547" s="167" t="s">
        <v>1911</v>
      </c>
      <c r="K4547" s="167" t="s">
        <v>4651</v>
      </c>
      <c r="L4547" s="167" t="s">
        <v>1912</v>
      </c>
      <c r="M4547" s="167" t="s">
        <v>4652</v>
      </c>
      <c r="O4547" s="167">
        <v>11357</v>
      </c>
      <c r="P4547" s="167" t="s">
        <v>4987</v>
      </c>
      <c r="Q4547" s="167">
        <v>113.94</v>
      </c>
      <c r="S4547" s="167">
        <f t="shared" ref="S4547:S4563" si="71">Q4547-R4547</f>
        <v>113.94</v>
      </c>
    </row>
    <row r="4548" spans="1:19">
      <c r="A4548" s="167">
        <v>54000</v>
      </c>
      <c r="B4548" s="168">
        <v>45960</v>
      </c>
      <c r="C4548" s="168">
        <v>45960</v>
      </c>
      <c r="D4548" s="167" t="s">
        <v>5842</v>
      </c>
      <c r="E4548" s="167" t="s">
        <v>5842</v>
      </c>
      <c r="F4548" s="167" t="s">
        <v>1557</v>
      </c>
      <c r="G4548" s="167" t="s">
        <v>134</v>
      </c>
      <c r="I4548" s="167" t="s">
        <v>1650</v>
      </c>
      <c r="J4548" s="167" t="s">
        <v>1911</v>
      </c>
      <c r="K4548" s="167" t="s">
        <v>4651</v>
      </c>
      <c r="L4548" s="167" t="s">
        <v>1912</v>
      </c>
      <c r="M4548" s="167" t="s">
        <v>4652</v>
      </c>
      <c r="O4548" s="167">
        <v>11357</v>
      </c>
      <c r="P4548" s="167" t="s">
        <v>4987</v>
      </c>
      <c r="Q4548" s="167">
        <v>128.76</v>
      </c>
      <c r="S4548" s="167">
        <f t="shared" si="71"/>
        <v>128.76</v>
      </c>
    </row>
    <row r="4549" spans="1:19">
      <c r="A4549" s="167">
        <v>54000</v>
      </c>
      <c r="B4549" s="168">
        <v>45960</v>
      </c>
      <c r="C4549" s="168">
        <v>45960</v>
      </c>
      <c r="D4549" s="167" t="s">
        <v>5842</v>
      </c>
      <c r="E4549" s="167" t="s">
        <v>5842</v>
      </c>
      <c r="F4549" s="167" t="s">
        <v>1557</v>
      </c>
      <c r="G4549" s="167" t="s">
        <v>134</v>
      </c>
      <c r="I4549" s="167" t="s">
        <v>1650</v>
      </c>
      <c r="J4549" s="167" t="s">
        <v>1911</v>
      </c>
      <c r="K4549" s="167" t="s">
        <v>4651</v>
      </c>
      <c r="L4549" s="167" t="s">
        <v>1912</v>
      </c>
      <c r="M4549" s="167" t="s">
        <v>4652</v>
      </c>
      <c r="O4549" s="167">
        <v>11357</v>
      </c>
      <c r="P4549" s="167" t="s">
        <v>4987</v>
      </c>
      <c r="Q4549" s="167">
        <v>147.52000000000001</v>
      </c>
      <c r="S4549" s="167">
        <f t="shared" si="71"/>
        <v>147.52000000000001</v>
      </c>
    </row>
    <row r="4550" spans="1:19">
      <c r="A4550" s="167">
        <v>54000</v>
      </c>
      <c r="B4550" s="168">
        <v>45960</v>
      </c>
      <c r="C4550" s="168">
        <v>45960</v>
      </c>
      <c r="D4550" s="167" t="s">
        <v>5842</v>
      </c>
      <c r="E4550" s="167" t="s">
        <v>5842</v>
      </c>
      <c r="F4550" s="167" t="s">
        <v>1557</v>
      </c>
      <c r="G4550" s="167" t="s">
        <v>134</v>
      </c>
      <c r="I4550" s="167" t="s">
        <v>1650</v>
      </c>
      <c r="J4550" s="167" t="s">
        <v>1911</v>
      </c>
      <c r="K4550" s="167" t="s">
        <v>4651</v>
      </c>
      <c r="L4550" s="167" t="s">
        <v>1912</v>
      </c>
      <c r="M4550" s="167" t="s">
        <v>4652</v>
      </c>
      <c r="O4550" s="167">
        <v>11357</v>
      </c>
      <c r="P4550" s="167" t="s">
        <v>4987</v>
      </c>
      <c r="Q4550" s="167">
        <v>151.43</v>
      </c>
      <c r="S4550" s="167">
        <f t="shared" si="71"/>
        <v>151.43</v>
      </c>
    </row>
    <row r="4551" spans="1:19">
      <c r="A4551" s="167">
        <v>54000</v>
      </c>
      <c r="B4551" s="168">
        <v>45960</v>
      </c>
      <c r="C4551" s="168">
        <v>45960</v>
      </c>
      <c r="D4551" s="167" t="s">
        <v>5842</v>
      </c>
      <c r="E4551" s="167" t="s">
        <v>5842</v>
      </c>
      <c r="F4551" s="167" t="s">
        <v>1557</v>
      </c>
      <c r="G4551" s="167" t="s">
        <v>134</v>
      </c>
      <c r="I4551" s="167" t="s">
        <v>1650</v>
      </c>
      <c r="J4551" s="167" t="s">
        <v>1911</v>
      </c>
      <c r="K4551" s="167" t="s">
        <v>4651</v>
      </c>
      <c r="L4551" s="167" t="s">
        <v>1912</v>
      </c>
      <c r="M4551" s="167" t="s">
        <v>4652</v>
      </c>
      <c r="O4551" s="167">
        <v>11357</v>
      </c>
      <c r="P4551" s="167" t="s">
        <v>4987</v>
      </c>
      <c r="Q4551" s="167">
        <v>155.12</v>
      </c>
      <c r="S4551" s="167">
        <f t="shared" si="71"/>
        <v>155.12</v>
      </c>
    </row>
    <row r="4552" spans="1:19">
      <c r="A4552" s="167">
        <v>54000</v>
      </c>
      <c r="B4552" s="168">
        <v>45960</v>
      </c>
      <c r="C4552" s="168">
        <v>45960</v>
      </c>
      <c r="D4552" s="167" t="s">
        <v>5842</v>
      </c>
      <c r="E4552" s="167" t="s">
        <v>5842</v>
      </c>
      <c r="F4552" s="167" t="s">
        <v>1557</v>
      </c>
      <c r="G4552" s="167" t="s">
        <v>134</v>
      </c>
      <c r="I4552" s="167" t="s">
        <v>1650</v>
      </c>
      <c r="J4552" s="167" t="s">
        <v>1911</v>
      </c>
      <c r="K4552" s="167" t="s">
        <v>4651</v>
      </c>
      <c r="L4552" s="167" t="s">
        <v>1912</v>
      </c>
      <c r="M4552" s="167" t="s">
        <v>4652</v>
      </c>
      <c r="O4552" s="167">
        <v>11357</v>
      </c>
      <c r="P4552" s="167" t="s">
        <v>4987</v>
      </c>
      <c r="Q4552" s="167">
        <v>212.53</v>
      </c>
      <c r="S4552" s="167">
        <f t="shared" si="71"/>
        <v>212.53</v>
      </c>
    </row>
    <row r="4553" spans="1:19">
      <c r="A4553" s="167">
        <v>54000</v>
      </c>
      <c r="B4553" s="168">
        <v>45960</v>
      </c>
      <c r="C4553" s="168">
        <v>45960</v>
      </c>
      <c r="D4553" s="167" t="s">
        <v>5842</v>
      </c>
      <c r="E4553" s="167" t="s">
        <v>5842</v>
      </c>
      <c r="F4553" s="167" t="s">
        <v>1648</v>
      </c>
      <c r="G4553" s="167" t="s">
        <v>1649</v>
      </c>
      <c r="I4553" s="167" t="s">
        <v>1650</v>
      </c>
      <c r="J4553" s="167" t="s">
        <v>1911</v>
      </c>
      <c r="K4553" s="167" t="s">
        <v>4651</v>
      </c>
      <c r="L4553" s="167" t="s">
        <v>1912</v>
      </c>
      <c r="M4553" s="167" t="s">
        <v>4652</v>
      </c>
      <c r="O4553" s="167">
        <v>11357</v>
      </c>
      <c r="P4553" s="167" t="s">
        <v>4987</v>
      </c>
      <c r="Q4553" s="167">
        <v>622.79999999999995</v>
      </c>
      <c r="S4553" s="167">
        <f t="shared" si="71"/>
        <v>622.79999999999995</v>
      </c>
    </row>
    <row r="4554" spans="1:19">
      <c r="A4554" s="167">
        <v>54000</v>
      </c>
      <c r="B4554" s="168">
        <v>45960</v>
      </c>
      <c r="C4554" s="168">
        <v>45960</v>
      </c>
      <c r="D4554" s="167" t="s">
        <v>5842</v>
      </c>
      <c r="E4554" s="167" t="s">
        <v>5842</v>
      </c>
      <c r="F4554" s="167" t="s">
        <v>1648</v>
      </c>
      <c r="G4554" s="167" t="s">
        <v>1649</v>
      </c>
      <c r="I4554" s="167" t="s">
        <v>1650</v>
      </c>
      <c r="J4554" s="167" t="s">
        <v>1911</v>
      </c>
      <c r="K4554" s="167" t="s">
        <v>4651</v>
      </c>
      <c r="L4554" s="167" t="s">
        <v>1912</v>
      </c>
      <c r="M4554" s="167" t="s">
        <v>4652</v>
      </c>
      <c r="O4554" s="167">
        <v>11357</v>
      </c>
      <c r="P4554" s="167" t="s">
        <v>4987</v>
      </c>
      <c r="Q4554" s="167">
        <v>961.95</v>
      </c>
      <c r="S4554" s="167">
        <f t="shared" si="71"/>
        <v>961.95</v>
      </c>
    </row>
    <row r="4555" spans="1:19">
      <c r="A4555" s="167">
        <v>54000</v>
      </c>
      <c r="B4555" s="168">
        <v>45960</v>
      </c>
      <c r="C4555" s="168">
        <v>45960</v>
      </c>
      <c r="D4555" s="167" t="s">
        <v>6257</v>
      </c>
      <c r="E4555" s="167" t="s">
        <v>6257</v>
      </c>
      <c r="F4555" s="167" t="s">
        <v>1557</v>
      </c>
      <c r="G4555" s="167" t="s">
        <v>134</v>
      </c>
      <c r="I4555" s="167" t="s">
        <v>1650</v>
      </c>
      <c r="J4555" s="167" t="s">
        <v>1911</v>
      </c>
      <c r="K4555" s="167" t="s">
        <v>4651</v>
      </c>
      <c r="L4555" s="167" t="s">
        <v>1912</v>
      </c>
      <c r="M4555" s="167" t="s">
        <v>4652</v>
      </c>
      <c r="O4555" s="167">
        <v>11356</v>
      </c>
      <c r="P4555" s="167" t="s">
        <v>4987</v>
      </c>
      <c r="Q4555" s="167">
        <v>60.97</v>
      </c>
      <c r="S4555" s="167">
        <f t="shared" si="71"/>
        <v>60.97</v>
      </c>
    </row>
    <row r="4556" spans="1:19">
      <c r="A4556" s="167">
        <v>54000</v>
      </c>
      <c r="B4556" s="168">
        <v>45960</v>
      </c>
      <c r="C4556" s="168">
        <v>45960</v>
      </c>
      <c r="D4556" s="167" t="s">
        <v>5843</v>
      </c>
      <c r="E4556" s="167" t="s">
        <v>5843</v>
      </c>
      <c r="F4556" s="167" t="s">
        <v>1557</v>
      </c>
      <c r="G4556" s="167" t="s">
        <v>134</v>
      </c>
      <c r="I4556" s="167" t="s">
        <v>1650</v>
      </c>
      <c r="J4556" s="167" t="s">
        <v>1911</v>
      </c>
      <c r="K4556" s="167" t="s">
        <v>4651</v>
      </c>
      <c r="L4556" s="167" t="s">
        <v>1912</v>
      </c>
      <c r="M4556" s="167" t="s">
        <v>4652</v>
      </c>
      <c r="O4556" s="167">
        <v>11358</v>
      </c>
      <c r="P4556" s="167" t="s">
        <v>4987</v>
      </c>
      <c r="Q4556" s="167">
        <v>26.06</v>
      </c>
      <c r="S4556" s="167">
        <f t="shared" si="71"/>
        <v>26.06</v>
      </c>
    </row>
    <row r="4557" spans="1:19">
      <c r="A4557" s="167">
        <v>54000</v>
      </c>
      <c r="B4557" s="168">
        <v>45960</v>
      </c>
      <c r="C4557" s="168">
        <v>45960</v>
      </c>
      <c r="D4557" s="167" t="s">
        <v>5844</v>
      </c>
      <c r="E4557" s="167" t="s">
        <v>5844</v>
      </c>
      <c r="F4557" s="167" t="s">
        <v>1557</v>
      </c>
      <c r="G4557" s="167" t="s">
        <v>134</v>
      </c>
      <c r="I4557" s="167" t="s">
        <v>1405</v>
      </c>
      <c r="J4557" s="167" t="s">
        <v>3758</v>
      </c>
      <c r="K4557" s="167" t="s">
        <v>961</v>
      </c>
      <c r="L4557" s="167" t="s">
        <v>1912</v>
      </c>
      <c r="M4557" s="167" t="s">
        <v>2511</v>
      </c>
      <c r="O4557" s="167">
        <v>11359</v>
      </c>
      <c r="P4557" s="167" t="s">
        <v>4987</v>
      </c>
      <c r="Q4557" s="167">
        <v>20.94</v>
      </c>
      <c r="S4557" s="167">
        <f t="shared" si="71"/>
        <v>20.94</v>
      </c>
    </row>
    <row r="4558" spans="1:19">
      <c r="A4558" s="167">
        <v>54000</v>
      </c>
      <c r="B4558" s="168">
        <v>45960</v>
      </c>
      <c r="C4558" s="168">
        <v>45960</v>
      </c>
      <c r="D4558" s="167" t="s">
        <v>6258</v>
      </c>
      <c r="E4558" s="167" t="s">
        <v>6181</v>
      </c>
      <c r="H4558" s="167" t="s">
        <v>6176</v>
      </c>
      <c r="I4558" s="167" t="s">
        <v>4956</v>
      </c>
      <c r="O4558" s="167">
        <v>4377</v>
      </c>
      <c r="P4558" s="167" t="s">
        <v>4981</v>
      </c>
      <c r="Q4558" s="167">
        <v>416.56</v>
      </c>
      <c r="S4558" s="167">
        <f t="shared" si="71"/>
        <v>416.56</v>
      </c>
    </row>
    <row r="4559" spans="1:19">
      <c r="A4559" s="167">
        <v>54000</v>
      </c>
      <c r="B4559" s="168">
        <v>45960</v>
      </c>
      <c r="C4559" s="168">
        <v>45960</v>
      </c>
      <c r="D4559" s="167" t="s">
        <v>6259</v>
      </c>
      <c r="E4559" s="167" t="s">
        <v>6181</v>
      </c>
      <c r="H4559" s="167" t="s">
        <v>6176</v>
      </c>
      <c r="I4559" s="167" t="s">
        <v>4956</v>
      </c>
      <c r="O4559" s="167">
        <v>4377</v>
      </c>
      <c r="P4559" s="167" t="s">
        <v>4981</v>
      </c>
      <c r="Q4559" s="167">
        <v>22.9</v>
      </c>
      <c r="S4559" s="167">
        <f t="shared" si="71"/>
        <v>22.9</v>
      </c>
    </row>
    <row r="4560" spans="1:19">
      <c r="A4560" s="167">
        <v>54000</v>
      </c>
      <c r="B4560" s="168">
        <v>45961</v>
      </c>
      <c r="C4560" s="168">
        <v>45961</v>
      </c>
      <c r="E4560" s="167" t="s">
        <v>4953</v>
      </c>
      <c r="F4560" s="167" t="s">
        <v>4954</v>
      </c>
      <c r="G4560" s="167" t="s">
        <v>4955</v>
      </c>
      <c r="I4560" s="167" t="s">
        <v>4956</v>
      </c>
      <c r="O4560" s="167">
        <v>24487</v>
      </c>
      <c r="P4560" s="167" t="s">
        <v>1386</v>
      </c>
      <c r="Q4560" s="167">
        <v>35</v>
      </c>
      <c r="S4560" s="167">
        <f t="shared" si="71"/>
        <v>35</v>
      </c>
    </row>
    <row r="4561" spans="1:19">
      <c r="A4561" s="167">
        <v>54000</v>
      </c>
      <c r="B4561" s="168">
        <v>45961</v>
      </c>
      <c r="C4561" s="168">
        <v>45961</v>
      </c>
      <c r="E4561" s="167" t="s">
        <v>4953</v>
      </c>
      <c r="F4561" s="167" t="s">
        <v>4957</v>
      </c>
      <c r="G4561" s="167" t="s">
        <v>4958</v>
      </c>
      <c r="I4561" s="167" t="s">
        <v>4959</v>
      </c>
      <c r="O4561" s="167">
        <v>24487</v>
      </c>
      <c r="P4561" s="167" t="s">
        <v>1386</v>
      </c>
      <c r="Q4561" s="167">
        <v>589.02</v>
      </c>
      <c r="S4561" s="167">
        <f t="shared" si="71"/>
        <v>589.02</v>
      </c>
    </row>
    <row r="4562" spans="1:19">
      <c r="A4562" s="167">
        <v>54000</v>
      </c>
      <c r="B4562" s="168">
        <v>45961</v>
      </c>
      <c r="C4562" s="168">
        <v>45961</v>
      </c>
      <c r="D4562" s="167" t="s">
        <v>5847</v>
      </c>
      <c r="E4562" s="167" t="s">
        <v>5847</v>
      </c>
      <c r="F4562" s="167" t="s">
        <v>1553</v>
      </c>
      <c r="G4562" s="167" t="s">
        <v>1554</v>
      </c>
      <c r="I4562" s="167" t="s">
        <v>1405</v>
      </c>
      <c r="J4562" s="167" t="s">
        <v>1911</v>
      </c>
      <c r="K4562" s="167" t="s">
        <v>1279</v>
      </c>
      <c r="L4562" s="167" t="s">
        <v>1912</v>
      </c>
      <c r="M4562" s="167" t="s">
        <v>4313</v>
      </c>
      <c r="O4562" s="167">
        <v>11362</v>
      </c>
      <c r="P4562" s="167" t="s">
        <v>4987</v>
      </c>
      <c r="Q4562" s="167">
        <v>27.54</v>
      </c>
      <c r="S4562" s="167">
        <f t="shared" si="71"/>
        <v>27.54</v>
      </c>
    </row>
    <row r="4563" spans="1:19">
      <c r="A4563" s="167">
        <v>54000</v>
      </c>
      <c r="B4563" s="168">
        <v>45961</v>
      </c>
      <c r="C4563" s="168">
        <v>45961</v>
      </c>
      <c r="D4563" s="167" t="s">
        <v>5847</v>
      </c>
      <c r="E4563" s="167" t="s">
        <v>5847</v>
      </c>
      <c r="F4563" s="167" t="s">
        <v>1553</v>
      </c>
      <c r="G4563" s="167" t="s">
        <v>1554</v>
      </c>
      <c r="I4563" s="167" t="s">
        <v>1405</v>
      </c>
      <c r="J4563" s="167" t="s">
        <v>1911</v>
      </c>
      <c r="K4563" s="167" t="s">
        <v>1279</v>
      </c>
      <c r="L4563" s="167" t="s">
        <v>1912</v>
      </c>
      <c r="M4563" s="167" t="s">
        <v>4313</v>
      </c>
      <c r="O4563" s="167">
        <v>11362</v>
      </c>
      <c r="P4563" s="167" t="s">
        <v>4987</v>
      </c>
      <c r="Q4563" s="167">
        <v>326.94</v>
      </c>
      <c r="S4563" s="167">
        <f t="shared" si="71"/>
        <v>326.94</v>
      </c>
    </row>
  </sheetData>
  <autoFilter ref="A1:S2143" xr:uid="{E864183B-83AA-47C3-82F6-46E57013CC02}">
    <sortState xmlns:xlrd2="http://schemas.microsoft.com/office/spreadsheetml/2017/richdata2" ref="A2:S2143">
      <sortCondition ref="E1:E2143"/>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A56198B76F4F64085C7A299E3D96786" ma:contentTypeVersion="15" ma:contentTypeDescription="Create a new document." ma:contentTypeScope="" ma:versionID="8ae0f0e3b5c7729c6abc14548b84d0ec">
  <xsd:schema xmlns:xsd="http://www.w3.org/2001/XMLSchema" xmlns:xs="http://www.w3.org/2001/XMLSchema" xmlns:p="http://schemas.microsoft.com/office/2006/metadata/properties" xmlns:ns2="4a47a66f-b3ee-4495-bf32-e6370fcf1efb" xmlns:ns3="82563692-96a6-488b-9f55-d4b046c45fc9" targetNamespace="http://schemas.microsoft.com/office/2006/metadata/properties" ma:root="true" ma:fieldsID="c4cfe7ff193f5d9066b0718660de6657" ns2:_="" ns3:_="">
    <xsd:import namespace="4a47a66f-b3ee-4495-bf32-e6370fcf1efb"/>
    <xsd:import namespace="82563692-96a6-488b-9f55-d4b046c45fc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ServiceLocation"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47a66f-b3ee-4495-bf32-e6370fcf1e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4b6eeb6-03b1-4186-a525-5274877e6c6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2563692-96a6-488b-9f55-d4b046c45fc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64f764ec-2591-407e-a629-0e8203bbd38d}" ma:internalName="TaxCatchAll" ma:showField="CatchAllData" ma:web="82563692-96a6-488b-9f55-d4b046c45fc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a47a66f-b3ee-4495-bf32-e6370fcf1efb">
      <Terms xmlns="http://schemas.microsoft.com/office/infopath/2007/PartnerControls"/>
    </lcf76f155ced4ddcb4097134ff3c332f>
    <TaxCatchAll xmlns="82563692-96a6-488b-9f55-d4b046c45fc9" xsi:nil="true"/>
  </documentManagement>
</p:properties>
</file>

<file path=customXml/itemProps1.xml><?xml version="1.0" encoding="utf-8"?>
<ds:datastoreItem xmlns:ds="http://schemas.openxmlformats.org/officeDocument/2006/customXml" ds:itemID="{41CE4A96-C810-42BE-9169-C79C957AEF53}"/>
</file>

<file path=customXml/itemProps2.xml><?xml version="1.0" encoding="utf-8"?>
<ds:datastoreItem xmlns:ds="http://schemas.openxmlformats.org/officeDocument/2006/customXml" ds:itemID="{6E32A4FA-386E-4F03-B740-487B53105BC7}"/>
</file>

<file path=customXml/itemProps3.xml><?xml version="1.0" encoding="utf-8"?>
<ds:datastoreItem xmlns:ds="http://schemas.openxmlformats.org/officeDocument/2006/customXml" ds:itemID="{E7BCDC68-AEEB-43AE-B4F4-368E87AE097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White, Zachary</dc:creator>
  <cp:keywords/>
  <dc:description/>
  <cp:lastModifiedBy>Zachary White</cp:lastModifiedBy>
  <cp:revision/>
  <dcterms:created xsi:type="dcterms:W3CDTF">2025-11-13T04:00:54Z</dcterms:created>
  <dcterms:modified xsi:type="dcterms:W3CDTF">2025-12-12T17:37:52Z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0x0101001A56198B76F4F64085C7A299E3D96786</vt:lpwstr>
  </property>
  <property fmtid="{D5CDD505-2E9C-101B-9397-08002B2CF9AE}" pid="3" name="MSIP_Label_e3926ae2-a5f5-4eb8-b7a9-2a972f12d6fe_Enabled">
    <vt:lpwstr>true</vt:lpwstr>
  </property>
  <property fmtid="{D5CDD505-2E9C-101B-9397-08002B2CF9AE}" pid="4" name="MSIP_Label_e3926ae2-a5f5-4eb8-b7a9-2a972f12d6fe_SetDate">
    <vt:lpwstr>2025-12-04T17:50:02Z</vt:lpwstr>
  </property>
  <property fmtid="{D5CDD505-2E9C-101B-9397-08002B2CF9AE}" pid="5" name="MSIP_Label_e3926ae2-a5f5-4eb8-b7a9-2a972f12d6fe_Method">
    <vt:lpwstr>Standard</vt:lpwstr>
  </property>
  <property fmtid="{D5CDD505-2E9C-101B-9397-08002B2CF9AE}" pid="6" name="MSIP_Label_e3926ae2-a5f5-4eb8-b7a9-2a972f12d6fe_Name">
    <vt:lpwstr>e3926ae2-a5f5-4eb8-b7a9-2a972f12d6fe</vt:lpwstr>
  </property>
  <property fmtid="{D5CDD505-2E9C-101B-9397-08002B2CF9AE}" pid="7" name="MSIP_Label_e3926ae2-a5f5-4eb8-b7a9-2a972f12d6fe_SiteId">
    <vt:lpwstr>9ef5d077-23c6-453f-94f9-7809c35a837f</vt:lpwstr>
  </property>
  <property fmtid="{D5CDD505-2E9C-101B-9397-08002B2CF9AE}" pid="8" name="MSIP_Label_e3926ae2-a5f5-4eb8-b7a9-2a972f12d6fe_ActionId">
    <vt:lpwstr>756ff19a-30bc-4fe7-b245-5a2b15cb57dd</vt:lpwstr>
  </property>
  <property fmtid="{D5CDD505-2E9C-101B-9397-08002B2CF9AE}" pid="9" name="MSIP_Label_e3926ae2-a5f5-4eb8-b7a9-2a972f12d6fe_ContentBits">
    <vt:lpwstr>0</vt:lpwstr>
  </property>
  <property fmtid="{D5CDD505-2E9C-101B-9397-08002B2CF9AE}" pid="10" name="MSIP_Label_e3926ae2-a5f5-4eb8-b7a9-2a972f12d6fe_Tag">
    <vt:lpwstr>10, 3, 0, 2</vt:lpwstr>
  </property>
  <property fmtid="{D5CDD505-2E9C-101B-9397-08002B2CF9AE}" pid="11" name="MediaServiceImageTags">
    <vt:lpwstr/>
  </property>
</Properties>
</file>